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7.xml" ContentType="application/vnd.openxmlformats-officedocument.spreadsheetml.revisionLog+xml"/>
  <Override PartName="/xl/revisions/userNames.xml" ContentType="application/vnd.openxmlformats-officedocument.spreadsheetml.userNames+xml"/>
  <Override PartName="/xl/revisions/revisionLog2.xml" ContentType="application/vnd.openxmlformats-officedocument.spreadsheetml.revisionLog+xml"/>
  <Override PartName="/xl/revisions/revisionLog5.xml" ContentType="application/vnd.openxmlformats-officedocument.spreadsheetml.revisionLog+xml"/>
  <Override PartName="/xl/revisions/revisionLog1.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3.xml" ContentType="application/vnd.openxmlformats-officedocument.spreadsheetml.revisionLog+xml"/>
  <Override PartName="/xl/revisions/revisionLog6.xml" ContentType="application/vnd.openxmlformats-officedocument.spreadsheetml.revisionLo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0" windowWidth="24000" windowHeight="10110" tabRatio="822"/>
  </bookViews>
  <sheets>
    <sheet name="Budget Summary" sheetId="1" r:id="rId1"/>
    <sheet name="LCFF" sheetId="2" state="hidden" r:id="rId2"/>
    <sheet name="Student Info" sheetId="3" r:id="rId3"/>
    <sheet name="Revenue Input" sheetId="4" r:id="rId4"/>
    <sheet name="Expenses Input" sheetId="5" r:id="rId5"/>
    <sheet name="Expenses Summary" sheetId="6" r:id="rId6"/>
    <sheet name="Employee Input 17-18" sheetId="7" state="hidden" r:id="rId7"/>
    <sheet name="Cash Flow %s Yr1" sheetId="8" state="hidden" r:id="rId8"/>
    <sheet name="Cash Flow $s Yr1" sheetId="9" state="hidden" r:id="rId9"/>
    <sheet name="Cash Flow $s Yr1 CAM" sheetId="10" state="hidden" r:id="rId10"/>
    <sheet name="Employee Input 18-19" sheetId="11" state="hidden" r:id="rId11"/>
    <sheet name="Fiscal_Sets" sheetId="12" state="hidden" r:id="rId12"/>
    <sheet name="Cash Flow %s Yr2" sheetId="13" state="hidden" r:id="rId13"/>
    <sheet name="Cash Flow $s Yr2" sheetId="14" state="hidden" r:id="rId14"/>
    <sheet name="Employee Input 19-20" sheetId="15" state="hidden" r:id="rId15"/>
    <sheet name="Cash Flow %s Yr3" sheetId="16" state="hidden" r:id="rId16"/>
    <sheet name="Cash Flow $s Yr3" sheetId="17" state="hidden" r:id="rId17"/>
    <sheet name="Employee Input 20-21" sheetId="18" state="hidden" r:id="rId18"/>
    <sheet name="Cash Flow %s Yr4" sheetId="19" state="hidden" r:id="rId19"/>
    <sheet name="Cash Flow $s Yr4" sheetId="20" state="hidden" r:id="rId20"/>
    <sheet name="Employee Input 21-22" sheetId="21" state="hidden" r:id="rId21"/>
    <sheet name="Cash Flow %s Yr5" sheetId="22" state="hidden" r:id="rId22"/>
    <sheet name="Cash Flow $s Yr5" sheetId="23" state="hidden" r:id="rId23"/>
    <sheet name="Cash Flow graphs" sheetId="24" state="hidden" r:id="rId24"/>
    <sheet name="CSMC COA" sheetId="25" state="hidden" r:id="rId25"/>
    <sheet name="CSMC Personnel Codes" sheetId="26" state="hidden" r:id="rId26"/>
    <sheet name="SACS Object Codes" sheetId="27" state="hidden" r:id="rId27"/>
    <sheet name="Modifications" sheetId="28" state="hidden" r:id="rId28"/>
    <sheet name="1.29.18 Proposed Changes" sheetId="29" state="hidden" r:id="rId29"/>
    <sheet name="Notes" sheetId="30" r:id="rId30"/>
    <sheet name="Budget Modifications" sheetId="31" r:id="rId31"/>
  </sheets>
  <externalReferences>
    <externalReference r:id="rId32"/>
  </externalReferences>
  <definedNames>
    <definedName name="Accounts" localSheetId="0">'Budget Summary'!$A$6:$C$38</definedName>
    <definedName name="Accounts" localSheetId="8">'Cash Flow $s Yr1'!$A$6:$C$172</definedName>
    <definedName name="Accounts" localSheetId="9">'Cash Flow $s Yr1 CAM'!$A$6:$C$173</definedName>
    <definedName name="Accounts" localSheetId="13">'Cash Flow $s Yr2'!$A$6:$C$170</definedName>
    <definedName name="Accounts" localSheetId="16">'Cash Flow $s Yr3'!$A$6:$C$169</definedName>
    <definedName name="Accounts" localSheetId="19">'Cash Flow $s Yr4'!$A$6:$C$170</definedName>
    <definedName name="Accounts" localSheetId="22">'Cash Flow $s Yr5'!$A$6:$C$170</definedName>
    <definedName name="Accounts" localSheetId="7">'Cash Flow %s Yr1'!$A$6:$C$168</definedName>
    <definedName name="Accounts" localSheetId="12">'Cash Flow %s Yr2'!$A$6:$C$166</definedName>
    <definedName name="Accounts" localSheetId="15">'Cash Flow %s Yr3'!$A$6:$C$167</definedName>
    <definedName name="Accounts" localSheetId="18">'Cash Flow %s Yr4'!$A$6:$C$166</definedName>
    <definedName name="Accounts" localSheetId="21">'Cash Flow %s Yr5'!$A$6:$C$167</definedName>
    <definedName name="Accounts" localSheetId="23">'Cash Flow graphs'!$A$6:$C$16</definedName>
    <definedName name="Accounts" localSheetId="4">'Expenses Input'!$A$7:$C$166</definedName>
    <definedName name="Accounts" localSheetId="5">'Expenses Summary'!$A$6:$C$129</definedName>
    <definedName name="Accounts" localSheetId="1">#REF!</definedName>
    <definedName name="Accounts" localSheetId="3">'Revenue Input'!$A$6:$C$118</definedName>
    <definedName name="Accounts" localSheetId="2">'Student Info'!$A$7:$C$156</definedName>
    <definedName name="Accounts">#REF!</definedName>
    <definedName name="Accts">#REF!</definedName>
    <definedName name="Fiscal_Sets">Fiscal_Sets!$A$1:$Q$50</definedName>
    <definedName name="_xlnm.Print_Area" localSheetId="6">'Employee Input 17-18'!$A:$X</definedName>
    <definedName name="_xlnm.Print_Area" localSheetId="10">'Employee Input 18-19'!$G$39:$H$39</definedName>
    <definedName name="_xlnm.Print_Area" localSheetId="3">'Revenue Input'!$A:$N</definedName>
    <definedName name="_xlnm.Print_Titles" localSheetId="23">'Cash Flow graphs'!$1:$3</definedName>
    <definedName name="_xlnm.Print_Titles" localSheetId="6">'Employee Input 17-18'!$B:$C</definedName>
    <definedName name="_xlnm.Print_Titles" localSheetId="10">'Employee Input 18-19'!$B:$C</definedName>
    <definedName name="_xlnm.Print_Titles" localSheetId="14">'Employee Input 19-20'!$B:$C</definedName>
    <definedName name="_xlnm.Print_Titles" localSheetId="17">'Employee Input 20-21'!$B:$C</definedName>
    <definedName name="_xlnm.Print_Titles" localSheetId="20">'Employee Input 21-22'!$B:$C</definedName>
    <definedName name="_xlnm.Print_Titles" localSheetId="3">'Revenue Input'!$A:$B</definedName>
    <definedName name="Z_4EB13151_49F2_48E5_8912_358F31E4FF0D_.wvu.Cols" localSheetId="3" hidden="1">'Revenue Input'!$O:$O</definedName>
    <definedName name="Z_4EB13151_49F2_48E5_8912_358F31E4FF0D_.wvu.Cols" localSheetId="26" hidden="1">'SACS Object Codes'!$J:$M</definedName>
    <definedName name="Z_4EB13151_49F2_48E5_8912_358F31E4FF0D_.wvu.PrintArea" localSheetId="6" hidden="1">'Employee Input 17-18'!$A:$X</definedName>
    <definedName name="Z_4EB13151_49F2_48E5_8912_358F31E4FF0D_.wvu.PrintArea" localSheetId="10" hidden="1">'Employee Input 18-19'!$G$39:$H$39</definedName>
    <definedName name="Z_4EB13151_49F2_48E5_8912_358F31E4FF0D_.wvu.PrintArea" localSheetId="3" hidden="1">'Revenue Input'!$A:$N</definedName>
    <definedName name="Z_4EB13151_49F2_48E5_8912_358F31E4FF0D_.wvu.PrintTitles" localSheetId="23" hidden="1">'Cash Flow graphs'!$1:$3</definedName>
    <definedName name="Z_4EB13151_49F2_48E5_8912_358F31E4FF0D_.wvu.PrintTitles" localSheetId="6" hidden="1">'Employee Input 17-18'!$B:$C</definedName>
    <definedName name="Z_4EB13151_49F2_48E5_8912_358F31E4FF0D_.wvu.PrintTitles" localSheetId="10" hidden="1">'Employee Input 18-19'!$B:$C</definedName>
    <definedName name="Z_4EB13151_49F2_48E5_8912_358F31E4FF0D_.wvu.PrintTitles" localSheetId="14" hidden="1">'Employee Input 19-20'!$B:$C</definedName>
    <definedName name="Z_4EB13151_49F2_48E5_8912_358F31E4FF0D_.wvu.PrintTitles" localSheetId="17" hidden="1">'Employee Input 20-21'!$B:$C</definedName>
    <definedName name="Z_4EB13151_49F2_48E5_8912_358F31E4FF0D_.wvu.PrintTitles" localSheetId="20" hidden="1">'Employee Input 21-22'!$B:$C</definedName>
    <definedName name="Z_4EB13151_49F2_48E5_8912_358F31E4FF0D_.wvu.PrintTitles" localSheetId="3" hidden="1">'Revenue Input'!$A:$B</definedName>
    <definedName name="Z_4EB13151_49F2_48E5_8912_358F31E4FF0D_.wvu.Rows" localSheetId="8" hidden="1">'Cash Flow $s Yr1'!$8:$10,'Cash Flow $s Yr1'!$98:$106</definedName>
    <definedName name="Z_4EB13151_49F2_48E5_8912_358F31E4FF0D_.wvu.Rows" localSheetId="9" hidden="1">'Cash Flow $s Yr1 CAM'!$8:$10,'Cash Flow $s Yr1 CAM'!$97:$106,'Cash Flow $s Yr1 CAM'!$133:$142</definedName>
    <definedName name="Z_4EB13151_49F2_48E5_8912_358F31E4FF0D_.wvu.Rows" localSheetId="13" hidden="1">'Cash Flow $s Yr2'!$8:$10,'Cash Flow $s Yr2'!$97:$106,'Cash Flow $s Yr2'!$133:$142</definedName>
    <definedName name="Z_4EB13151_49F2_48E5_8912_358F31E4FF0D_.wvu.Rows" localSheetId="16" hidden="1">'Cash Flow $s Yr3'!$8:$10,'Cash Flow $s Yr3'!$97:$106,'Cash Flow $s Yr3'!$133:$142</definedName>
    <definedName name="Z_4EB13151_49F2_48E5_8912_358F31E4FF0D_.wvu.Rows" localSheetId="19" hidden="1">'Cash Flow $s Yr4'!$8:$10,'Cash Flow $s Yr4'!$97:$106,'Cash Flow $s Yr4'!$133:$142</definedName>
    <definedName name="Z_4EB13151_49F2_48E5_8912_358F31E4FF0D_.wvu.Rows" localSheetId="22" hidden="1">'Cash Flow $s Yr5'!$8:$10,'Cash Flow $s Yr5'!$97:$106,'Cash Flow $s Yr5'!$133:$142</definedName>
    <definedName name="Z_4EB13151_49F2_48E5_8912_358F31E4FF0D_.wvu.Rows" localSheetId="7" hidden="1">'Cash Flow %s Yr1'!$97:$106</definedName>
    <definedName name="Z_4EB13151_49F2_48E5_8912_358F31E4FF0D_.wvu.Rows" localSheetId="12" hidden="1">'Cash Flow %s Yr2'!$8:$8,'Cash Flow %s Yr2'!$10:$10,'Cash Flow %s Yr2'!$97:$106,'Cash Flow %s Yr2'!$133:$142</definedName>
    <definedName name="Z_4EB13151_49F2_48E5_8912_358F31E4FF0D_.wvu.Rows" localSheetId="15" hidden="1">'Cash Flow %s Yr3'!$8:$8,'Cash Flow %s Yr3'!$10:$10,'Cash Flow %s Yr3'!$97:$106,'Cash Flow %s Yr3'!$133:$142</definedName>
    <definedName name="Z_4EB13151_49F2_48E5_8912_358F31E4FF0D_.wvu.Rows" localSheetId="18" hidden="1">'Cash Flow %s Yr4'!$8:$8,'Cash Flow %s Yr4'!$10:$10,'Cash Flow %s Yr4'!$97:$106,'Cash Flow %s Yr4'!$133:$142</definedName>
    <definedName name="Z_4EB13151_49F2_48E5_8912_358F31E4FF0D_.wvu.Rows" localSheetId="21" hidden="1">'Cash Flow %s Yr5'!$8:$8,'Cash Flow %s Yr5'!$10:$10,'Cash Flow %s Yr5'!$97:$106,'Cash Flow %s Yr5'!$133:$142</definedName>
    <definedName name="Z_4EB13151_49F2_48E5_8912_358F31E4FF0D_.wvu.Rows" localSheetId="23" hidden="1">'Cash Flow graphs'!$12:$56</definedName>
    <definedName name="Z_4EB13151_49F2_48E5_8912_358F31E4FF0D_.wvu.Rows" localSheetId="6" hidden="1">'Employee Input 17-18'!$64:$91</definedName>
    <definedName name="Z_4EB13151_49F2_48E5_8912_358F31E4FF0D_.wvu.Rows" localSheetId="4" hidden="1">'Expenses Input'!$16:$24,'Expenses Input'!$33:$33,'Expenses Input'!$57:$64</definedName>
    <definedName name="Z_4EB13151_49F2_48E5_8912_358F31E4FF0D_.wvu.Rows" localSheetId="5" hidden="1">'Expenses Summary'!$54:$62,'Expenses Summary'!$95:$100</definedName>
    <definedName name="Z_9376E736_6BC6_F744_8C65_D2B2C92BC104_.wvu.Cols" localSheetId="3" hidden="1">'Revenue Input'!$O:$O</definedName>
    <definedName name="Z_9376E736_6BC6_F744_8C65_D2B2C92BC104_.wvu.Cols" localSheetId="26" hidden="1">'SACS Object Codes'!$J:$M</definedName>
    <definedName name="Z_9376E736_6BC6_F744_8C65_D2B2C92BC104_.wvu.PrintArea" localSheetId="6" hidden="1">'Employee Input 17-18'!$A:$X</definedName>
    <definedName name="Z_9376E736_6BC6_F744_8C65_D2B2C92BC104_.wvu.PrintArea" localSheetId="10" hidden="1">'Employee Input 18-19'!$G$39:$H$39</definedName>
    <definedName name="Z_9376E736_6BC6_F744_8C65_D2B2C92BC104_.wvu.PrintArea" localSheetId="3" hidden="1">'Revenue Input'!$A:$N</definedName>
    <definedName name="Z_9376E736_6BC6_F744_8C65_D2B2C92BC104_.wvu.PrintTitles" localSheetId="23" hidden="1">'Cash Flow graphs'!$1:$3</definedName>
    <definedName name="Z_9376E736_6BC6_F744_8C65_D2B2C92BC104_.wvu.PrintTitles" localSheetId="6" hidden="1">'Employee Input 17-18'!$B:$C</definedName>
    <definedName name="Z_9376E736_6BC6_F744_8C65_D2B2C92BC104_.wvu.PrintTitles" localSheetId="10" hidden="1">'Employee Input 18-19'!$B:$C</definedName>
    <definedName name="Z_9376E736_6BC6_F744_8C65_D2B2C92BC104_.wvu.PrintTitles" localSheetId="14" hidden="1">'Employee Input 19-20'!$B:$C</definedName>
    <definedName name="Z_9376E736_6BC6_F744_8C65_D2B2C92BC104_.wvu.PrintTitles" localSheetId="17" hidden="1">'Employee Input 20-21'!$B:$C</definedName>
    <definedName name="Z_9376E736_6BC6_F744_8C65_D2B2C92BC104_.wvu.PrintTitles" localSheetId="20" hidden="1">'Employee Input 21-22'!$B:$C</definedName>
    <definedName name="Z_9376E736_6BC6_F744_8C65_D2B2C92BC104_.wvu.PrintTitles" localSheetId="3" hidden="1">'Revenue Input'!$A:$B</definedName>
    <definedName name="Z_9376E736_6BC6_F744_8C65_D2B2C92BC104_.wvu.Rows" localSheetId="8" hidden="1">'Cash Flow $s Yr1'!$8:$10,'Cash Flow $s Yr1'!$98:$106</definedName>
    <definedName name="Z_9376E736_6BC6_F744_8C65_D2B2C92BC104_.wvu.Rows" localSheetId="9" hidden="1">'Cash Flow $s Yr1 CAM'!$8:$10,'Cash Flow $s Yr1 CAM'!$97:$106,'Cash Flow $s Yr1 CAM'!$133:$142</definedName>
    <definedName name="Z_9376E736_6BC6_F744_8C65_D2B2C92BC104_.wvu.Rows" localSheetId="13" hidden="1">'Cash Flow $s Yr2'!$8:$10,'Cash Flow $s Yr2'!$97:$106,'Cash Flow $s Yr2'!$133:$142</definedName>
    <definedName name="Z_9376E736_6BC6_F744_8C65_D2B2C92BC104_.wvu.Rows" localSheetId="16" hidden="1">'Cash Flow $s Yr3'!$8:$10,'Cash Flow $s Yr3'!$97:$106,'Cash Flow $s Yr3'!$133:$142</definedName>
    <definedName name="Z_9376E736_6BC6_F744_8C65_D2B2C92BC104_.wvu.Rows" localSheetId="19" hidden="1">'Cash Flow $s Yr4'!$8:$10,'Cash Flow $s Yr4'!$97:$106,'Cash Flow $s Yr4'!$133:$142</definedName>
    <definedName name="Z_9376E736_6BC6_F744_8C65_D2B2C92BC104_.wvu.Rows" localSheetId="22" hidden="1">'Cash Flow $s Yr5'!$8:$10,'Cash Flow $s Yr5'!$97:$106,'Cash Flow $s Yr5'!$133:$142</definedName>
    <definedName name="Z_9376E736_6BC6_F744_8C65_D2B2C92BC104_.wvu.Rows" localSheetId="7" hidden="1">'Cash Flow %s Yr1'!$97:$106</definedName>
    <definedName name="Z_9376E736_6BC6_F744_8C65_D2B2C92BC104_.wvu.Rows" localSheetId="12" hidden="1">'Cash Flow %s Yr2'!$8:$8,'Cash Flow %s Yr2'!$10:$10,'Cash Flow %s Yr2'!$97:$106,'Cash Flow %s Yr2'!$133:$142</definedName>
    <definedName name="Z_9376E736_6BC6_F744_8C65_D2B2C92BC104_.wvu.Rows" localSheetId="15" hidden="1">'Cash Flow %s Yr3'!$8:$8,'Cash Flow %s Yr3'!$10:$10,'Cash Flow %s Yr3'!$97:$106,'Cash Flow %s Yr3'!$133:$142</definedName>
    <definedName name="Z_9376E736_6BC6_F744_8C65_D2B2C92BC104_.wvu.Rows" localSheetId="18" hidden="1">'Cash Flow %s Yr4'!$8:$8,'Cash Flow %s Yr4'!$10:$10,'Cash Flow %s Yr4'!$97:$106,'Cash Flow %s Yr4'!$133:$142</definedName>
    <definedName name="Z_9376E736_6BC6_F744_8C65_D2B2C92BC104_.wvu.Rows" localSheetId="21" hidden="1">'Cash Flow %s Yr5'!$8:$8,'Cash Flow %s Yr5'!$10:$10,'Cash Flow %s Yr5'!$97:$106,'Cash Flow %s Yr5'!$133:$142</definedName>
    <definedName name="Z_9376E736_6BC6_F744_8C65_D2B2C92BC104_.wvu.Rows" localSheetId="23" hidden="1">'Cash Flow graphs'!$12:$56</definedName>
    <definedName name="Z_9376E736_6BC6_F744_8C65_D2B2C92BC104_.wvu.Rows" localSheetId="6" hidden="1">'Employee Input 17-18'!$64:$91</definedName>
    <definedName name="Z_9376E736_6BC6_F744_8C65_D2B2C92BC104_.wvu.Rows" localSheetId="4" hidden="1">'Expenses Input'!$15:$24,'Expenses Input'!$33:$33</definedName>
    <definedName name="Z_9376E736_6BC6_F744_8C65_D2B2C92BC104_.wvu.Rows" localSheetId="5" hidden="1">'Expenses Summary'!$54:$62,'Expenses Summary'!$95:$100</definedName>
  </definedNames>
  <calcPr calcId="145621"/>
  <customWorkbookViews>
    <customWorkbookView name="Susan Lefkowitz - Personal View" guid="{4EB13151-49F2-48E5-8912-358F31E4FF0D}" mergeInterval="0" personalView="1" maximized="1" windowWidth="1920" windowHeight="854" tabRatio="822" activeSheetId="4"/>
    <customWorkbookView name="Microsoft Office User - Personal View" guid="{9376E736-6BC6-F744-8C65-D2B2C92BC104}" mergeInterval="0" personalView="1" windowWidth="1280" windowHeight="614" tabRatio="822"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37" i="4" l="1"/>
  <c r="E46" i="5"/>
  <c r="E12" i="4" l="1"/>
  <c r="E43" i="3" l="1"/>
  <c r="E44" i="3"/>
  <c r="E60" i="3" s="1"/>
  <c r="E45" i="3"/>
  <c r="E46" i="3"/>
  <c r="E47" i="3"/>
  <c r="E48" i="3"/>
  <c r="E49" i="3"/>
  <c r="E50" i="3"/>
  <c r="E51" i="3"/>
  <c r="E62" i="3"/>
  <c r="E52" i="3"/>
  <c r="E53" i="3"/>
  <c r="E54" i="3"/>
  <c r="E55" i="3"/>
  <c r="E56" i="3"/>
  <c r="E63" i="3"/>
  <c r="F12" i="4"/>
  <c r="G12" i="4"/>
  <c r="H12" i="4"/>
  <c r="F37" i="4"/>
  <c r="G37" i="4"/>
  <c r="H37" i="4"/>
  <c r="E9" i="5"/>
  <c r="E49" i="5"/>
  <c r="E87" i="6" s="1"/>
  <c r="E18" i="4"/>
  <c r="E37" i="6"/>
  <c r="I30" i="29"/>
  <c r="G30" i="29"/>
  <c r="F30" i="29"/>
  <c r="D51" i="5"/>
  <c r="F33" i="28"/>
  <c r="D18" i="4"/>
  <c r="F43" i="3"/>
  <c r="F44" i="3"/>
  <c r="F45" i="3"/>
  <c r="F46" i="3"/>
  <c r="F60" i="3"/>
  <c r="F47" i="3"/>
  <c r="F48" i="3"/>
  <c r="F49" i="3"/>
  <c r="F61" i="3"/>
  <c r="F50" i="3"/>
  <c r="F51" i="3"/>
  <c r="F62" i="3"/>
  <c r="F52" i="3"/>
  <c r="F53" i="3"/>
  <c r="F54" i="3"/>
  <c r="F55" i="3"/>
  <c r="F56" i="3"/>
  <c r="F63" i="3"/>
  <c r="F64" i="3"/>
  <c r="F5" i="4"/>
  <c r="G43" i="3"/>
  <c r="G44" i="3"/>
  <c r="G45" i="3"/>
  <c r="G46" i="3"/>
  <c r="G60" i="3"/>
  <c r="G47" i="3"/>
  <c r="G48" i="3"/>
  <c r="G49" i="3"/>
  <c r="G61" i="3"/>
  <c r="G50" i="3"/>
  <c r="G51" i="3"/>
  <c r="G62" i="3"/>
  <c r="G52" i="3"/>
  <c r="G53" i="3"/>
  <c r="G54" i="3"/>
  <c r="G55" i="3"/>
  <c r="G56" i="3"/>
  <c r="G63" i="3"/>
  <c r="G64" i="3"/>
  <c r="G5" i="4"/>
  <c r="H43" i="3"/>
  <c r="H44" i="3"/>
  <c r="H45" i="3"/>
  <c r="H46" i="3"/>
  <c r="H60" i="3"/>
  <c r="H47" i="3"/>
  <c r="H48" i="3"/>
  <c r="H49" i="3"/>
  <c r="H61" i="3"/>
  <c r="H50" i="3"/>
  <c r="H51" i="3"/>
  <c r="H62" i="3"/>
  <c r="H52" i="3"/>
  <c r="H53" i="3"/>
  <c r="H54" i="3"/>
  <c r="H55" i="3"/>
  <c r="H56" i="3"/>
  <c r="H63" i="3"/>
  <c r="H64" i="3"/>
  <c r="H5" i="4"/>
  <c r="H15" i="4"/>
  <c r="G15" i="4"/>
  <c r="D67" i="6"/>
  <c r="D68" i="6"/>
  <c r="D69" i="6"/>
  <c r="D70" i="6"/>
  <c r="D71" i="6"/>
  <c r="D72" i="6"/>
  <c r="D73" i="6"/>
  <c r="D74" i="6"/>
  <c r="D54" i="6"/>
  <c r="F98" i="10" s="1"/>
  <c r="D55" i="6"/>
  <c r="D99" i="10" s="1"/>
  <c r="D56" i="6"/>
  <c r="D57" i="6"/>
  <c r="D58" i="6"/>
  <c r="F102" i="10" s="1"/>
  <c r="D59" i="6"/>
  <c r="E103" i="10" s="1"/>
  <c r="D60" i="6"/>
  <c r="H104" i="10" s="1"/>
  <c r="D61" i="6"/>
  <c r="D62" i="6"/>
  <c r="F106" i="10" s="1"/>
  <c r="D63" i="6"/>
  <c r="F74" i="5"/>
  <c r="K274" i="27"/>
  <c r="J274" i="27"/>
  <c r="K273" i="27"/>
  <c r="J273" i="27"/>
  <c r="K272" i="27"/>
  <c r="J272" i="27"/>
  <c r="K271" i="27"/>
  <c r="J271" i="27"/>
  <c r="K270" i="27"/>
  <c r="J270" i="27"/>
  <c r="K269" i="27"/>
  <c r="J269" i="27"/>
  <c r="K268" i="27"/>
  <c r="J268" i="27"/>
  <c r="K267" i="27"/>
  <c r="J267" i="27"/>
  <c r="K266" i="27"/>
  <c r="J266" i="27"/>
  <c r="K265" i="27"/>
  <c r="J265" i="27"/>
  <c r="K264" i="27"/>
  <c r="J264" i="27"/>
  <c r="K263" i="27"/>
  <c r="J263" i="27"/>
  <c r="K262" i="27"/>
  <c r="J262" i="27"/>
  <c r="K261" i="27"/>
  <c r="J261" i="27"/>
  <c r="K260" i="27"/>
  <c r="J260" i="27"/>
  <c r="K259" i="27"/>
  <c r="J259" i="27"/>
  <c r="K258" i="27"/>
  <c r="J258" i="27"/>
  <c r="K257" i="27"/>
  <c r="J257" i="27"/>
  <c r="K256" i="27"/>
  <c r="J256" i="27"/>
  <c r="K255" i="27"/>
  <c r="J255" i="27"/>
  <c r="K254" i="27"/>
  <c r="J254" i="27"/>
  <c r="K253" i="27"/>
  <c r="J253" i="27"/>
  <c r="K252" i="27"/>
  <c r="J252" i="27"/>
  <c r="K251" i="27"/>
  <c r="J251" i="27"/>
  <c r="K250" i="27"/>
  <c r="J250" i="27"/>
  <c r="K249" i="27"/>
  <c r="J249" i="27"/>
  <c r="K248" i="27"/>
  <c r="J248" i="27"/>
  <c r="K247" i="27"/>
  <c r="J247" i="27"/>
  <c r="K246" i="27"/>
  <c r="J246" i="27"/>
  <c r="K245" i="27"/>
  <c r="J245" i="27"/>
  <c r="K244" i="27"/>
  <c r="J244" i="27"/>
  <c r="K243" i="27"/>
  <c r="J243" i="27"/>
  <c r="K242" i="27"/>
  <c r="J242" i="27"/>
  <c r="K241" i="27"/>
  <c r="J241" i="27"/>
  <c r="K240" i="27"/>
  <c r="J240" i="27"/>
  <c r="K239" i="27"/>
  <c r="J239" i="27"/>
  <c r="K238" i="27"/>
  <c r="J238" i="27"/>
  <c r="K237" i="27"/>
  <c r="J237" i="27"/>
  <c r="K236" i="27"/>
  <c r="J236" i="27"/>
  <c r="K235" i="27"/>
  <c r="J235" i="27"/>
  <c r="K234" i="27"/>
  <c r="J234" i="27"/>
  <c r="K233" i="27"/>
  <c r="J233" i="27"/>
  <c r="K232" i="27"/>
  <c r="J232" i="27"/>
  <c r="K231" i="27"/>
  <c r="J231" i="27"/>
  <c r="K230" i="27"/>
  <c r="J230" i="27"/>
  <c r="K229" i="27"/>
  <c r="J229" i="27"/>
  <c r="K228" i="27"/>
  <c r="J228" i="27"/>
  <c r="K227" i="27"/>
  <c r="J227" i="27"/>
  <c r="K226" i="27"/>
  <c r="J226" i="27"/>
  <c r="K225" i="27"/>
  <c r="J225" i="27"/>
  <c r="K224" i="27"/>
  <c r="J224" i="27"/>
  <c r="K223" i="27"/>
  <c r="J223" i="27"/>
  <c r="K222" i="27"/>
  <c r="J222" i="27"/>
  <c r="K221" i="27"/>
  <c r="J221" i="27"/>
  <c r="K220" i="27"/>
  <c r="J220" i="27"/>
  <c r="K219" i="27"/>
  <c r="J219" i="27"/>
  <c r="K218" i="27"/>
  <c r="J218" i="27"/>
  <c r="K217" i="27"/>
  <c r="J217" i="27"/>
  <c r="K216" i="27"/>
  <c r="J216" i="27"/>
  <c r="K215" i="27"/>
  <c r="J215" i="27"/>
  <c r="K214" i="27"/>
  <c r="J214" i="27"/>
  <c r="K213" i="27"/>
  <c r="J213" i="27"/>
  <c r="K212" i="27"/>
  <c r="J212" i="27"/>
  <c r="K211" i="27"/>
  <c r="J211" i="27"/>
  <c r="K210" i="27"/>
  <c r="J210" i="27"/>
  <c r="K209" i="27"/>
  <c r="J209" i="27"/>
  <c r="K208" i="27"/>
  <c r="J208" i="27"/>
  <c r="K207" i="27"/>
  <c r="J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J190" i="27"/>
  <c r="K189" i="27"/>
  <c r="J189" i="27"/>
  <c r="K188" i="27"/>
  <c r="J188" i="27"/>
  <c r="K187" i="27"/>
  <c r="J187" i="27"/>
  <c r="K186" i="27"/>
  <c r="J186" i="27"/>
  <c r="K185" i="27"/>
  <c r="J185" i="27"/>
  <c r="K184" i="27"/>
  <c r="J184" i="27"/>
  <c r="K183" i="27"/>
  <c r="J183" i="27"/>
  <c r="K182" i="27"/>
  <c r="J182" i="27"/>
  <c r="K181" i="27"/>
  <c r="J181" i="27"/>
  <c r="K180" i="27"/>
  <c r="J180" i="27"/>
  <c r="K179" i="27"/>
  <c r="J179" i="27"/>
  <c r="K178" i="27"/>
  <c r="J178" i="27"/>
  <c r="K177" i="27"/>
  <c r="J177" i="27"/>
  <c r="K176" i="27"/>
  <c r="J176" i="27"/>
  <c r="K175" i="27"/>
  <c r="J175" i="27"/>
  <c r="K174" i="27"/>
  <c r="J174" i="27"/>
  <c r="K173" i="27"/>
  <c r="J173" i="27"/>
  <c r="K172" i="27"/>
  <c r="J172" i="27"/>
  <c r="K171" i="27"/>
  <c r="J171" i="27"/>
  <c r="K170" i="27"/>
  <c r="J170" i="27"/>
  <c r="K169" i="27"/>
  <c r="J169" i="27"/>
  <c r="K168" i="27"/>
  <c r="J168" i="27"/>
  <c r="K167" i="27"/>
  <c r="J167" i="27"/>
  <c r="K166" i="27"/>
  <c r="J166" i="27"/>
  <c r="K165" i="27"/>
  <c r="J165" i="27"/>
  <c r="K164" i="27"/>
  <c r="J164" i="27"/>
  <c r="K163" i="27"/>
  <c r="J163" i="27"/>
  <c r="K162" i="27"/>
  <c r="J162" i="27"/>
  <c r="K161" i="27"/>
  <c r="J161" i="27"/>
  <c r="K160" i="27"/>
  <c r="J160" i="27"/>
  <c r="K159" i="27"/>
  <c r="J159" i="27"/>
  <c r="K158" i="27"/>
  <c r="J158" i="27"/>
  <c r="K157" i="27"/>
  <c r="J157" i="27"/>
  <c r="K156" i="27"/>
  <c r="J156" i="27"/>
  <c r="K155" i="27"/>
  <c r="J155" i="27"/>
  <c r="K154" i="27"/>
  <c r="J154" i="27"/>
  <c r="K153" i="27"/>
  <c r="J153" i="27"/>
  <c r="K152" i="27"/>
  <c r="J152" i="27"/>
  <c r="K151" i="27"/>
  <c r="J151" i="27"/>
  <c r="K150" i="27"/>
  <c r="J150" i="27"/>
  <c r="K149" i="27"/>
  <c r="J149" i="27"/>
  <c r="K148" i="27"/>
  <c r="J148" i="27"/>
  <c r="K147" i="27"/>
  <c r="J147" i="27"/>
  <c r="K146" i="27"/>
  <c r="J146" i="27"/>
  <c r="K145" i="27"/>
  <c r="J145" i="27"/>
  <c r="K144" i="27"/>
  <c r="J144" i="27"/>
  <c r="K143" i="27"/>
  <c r="J143" i="27"/>
  <c r="K142" i="27"/>
  <c r="J142" i="27"/>
  <c r="K141" i="27"/>
  <c r="J141" i="27"/>
  <c r="K140" i="27"/>
  <c r="J140" i="27"/>
  <c r="K139" i="27"/>
  <c r="J139" i="27"/>
  <c r="K138" i="27"/>
  <c r="J138" i="27"/>
  <c r="K137" i="27"/>
  <c r="J137" i="27"/>
  <c r="K136" i="27"/>
  <c r="J136" i="27"/>
  <c r="K135" i="27"/>
  <c r="J135" i="27"/>
  <c r="K134" i="27"/>
  <c r="J134" i="27"/>
  <c r="K133" i="27"/>
  <c r="J133" i="27"/>
  <c r="K132" i="27"/>
  <c r="J132" i="27"/>
  <c r="K131" i="27"/>
  <c r="J131" i="27"/>
  <c r="K130" i="27"/>
  <c r="J130" i="27"/>
  <c r="K129" i="27"/>
  <c r="J129" i="27"/>
  <c r="K128" i="27"/>
  <c r="J128" i="27"/>
  <c r="K127" i="27"/>
  <c r="J127" i="27"/>
  <c r="K126" i="27"/>
  <c r="J126" i="27"/>
  <c r="K125" i="27"/>
  <c r="J125" i="27"/>
  <c r="K124" i="27"/>
  <c r="J124" i="27"/>
  <c r="K123" i="27"/>
  <c r="J123" i="27"/>
  <c r="K122" i="27"/>
  <c r="J122" i="27"/>
  <c r="K121" i="27"/>
  <c r="J121" i="27"/>
  <c r="K120" i="27"/>
  <c r="J120" i="27"/>
  <c r="K119" i="27"/>
  <c r="J119" i="27"/>
  <c r="K118" i="27"/>
  <c r="J118" i="27"/>
  <c r="K117" i="27"/>
  <c r="J117"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K103" i="27"/>
  <c r="J103" i="27"/>
  <c r="K102" i="27"/>
  <c r="J102" i="27"/>
  <c r="K101" i="27"/>
  <c r="J101" i="27"/>
  <c r="K100" i="27"/>
  <c r="J100" i="27"/>
  <c r="K99" i="27"/>
  <c r="J99" i="27"/>
  <c r="K98" i="27"/>
  <c r="J98" i="27"/>
  <c r="K97" i="27"/>
  <c r="J97" i="27"/>
  <c r="K96" i="27"/>
  <c r="J96" i="27"/>
  <c r="K95" i="27"/>
  <c r="J95" i="27"/>
  <c r="K94" i="27"/>
  <c r="J94" i="27"/>
  <c r="K93" i="27"/>
  <c r="J93" i="27"/>
  <c r="K92" i="27"/>
  <c r="J92" i="27"/>
  <c r="K91" i="27"/>
  <c r="J91" i="27"/>
  <c r="K90" i="27"/>
  <c r="J90" i="27"/>
  <c r="K89" i="27"/>
  <c r="J89" i="27"/>
  <c r="K88" i="27"/>
  <c r="J88" i="27"/>
  <c r="K87" i="27"/>
  <c r="J87" i="27"/>
  <c r="K86" i="27"/>
  <c r="J86" i="27"/>
  <c r="K85" i="27"/>
  <c r="J85" i="27"/>
  <c r="K84" i="27"/>
  <c r="J84" i="27"/>
  <c r="K83" i="27"/>
  <c r="J83" i="27"/>
  <c r="K82" i="27"/>
  <c r="J82" i="27"/>
  <c r="K81" i="27"/>
  <c r="J81" i="27"/>
  <c r="K80" i="27"/>
  <c r="J80" i="27"/>
  <c r="K79" i="27"/>
  <c r="J79" i="27"/>
  <c r="K78" i="27"/>
  <c r="J78" i="27"/>
  <c r="K77" i="27"/>
  <c r="J77" i="27"/>
  <c r="K76" i="27"/>
  <c r="J76" i="27"/>
  <c r="K75" i="27"/>
  <c r="J75" i="27"/>
  <c r="K74" i="27"/>
  <c r="J74" i="27"/>
  <c r="K73" i="27"/>
  <c r="J73" i="27"/>
  <c r="K72" i="27"/>
  <c r="J72" i="27"/>
  <c r="K71" i="27"/>
  <c r="J71" i="27"/>
  <c r="K70" i="27"/>
  <c r="J70" i="27"/>
  <c r="K69" i="27"/>
  <c r="J69" i="27"/>
  <c r="K68" i="27"/>
  <c r="J68" i="27"/>
  <c r="K67" i="27"/>
  <c r="J67" i="27"/>
  <c r="K66" i="27"/>
  <c r="J66" i="27"/>
  <c r="K65" i="27"/>
  <c r="J65" i="27"/>
  <c r="K64" i="27"/>
  <c r="J64" i="27"/>
  <c r="K63" i="27"/>
  <c r="J63" i="27"/>
  <c r="K62" i="27"/>
  <c r="J62" i="27"/>
  <c r="K61" i="27"/>
  <c r="J61" i="27"/>
  <c r="K60" i="27"/>
  <c r="J60" i="27"/>
  <c r="K59" i="27"/>
  <c r="J59" i="27"/>
  <c r="K58" i="27"/>
  <c r="J58" i="27"/>
  <c r="K57" i="27"/>
  <c r="J57" i="27"/>
  <c r="K56" i="27"/>
  <c r="J56" i="27"/>
  <c r="K55" i="27"/>
  <c r="J55" i="27"/>
  <c r="K54" i="27"/>
  <c r="J54" i="27"/>
  <c r="K53" i="27"/>
  <c r="J53" i="27"/>
  <c r="K52" i="27"/>
  <c r="J52" i="27"/>
  <c r="K51" i="27"/>
  <c r="J51" i="27"/>
  <c r="K50" i="27"/>
  <c r="J50" i="27"/>
  <c r="K49" i="27"/>
  <c r="J49" i="27"/>
  <c r="K48" i="27"/>
  <c r="J48" i="27"/>
  <c r="K47" i="27"/>
  <c r="J47" i="27"/>
  <c r="K46" i="27"/>
  <c r="J46" i="27"/>
  <c r="K45" i="27"/>
  <c r="J45" i="27"/>
  <c r="K44" i="27"/>
  <c r="J44" i="27"/>
  <c r="K43" i="27"/>
  <c r="J43" i="27"/>
  <c r="K42" i="27"/>
  <c r="J42" i="27"/>
  <c r="K41" i="27"/>
  <c r="J41" i="27"/>
  <c r="K40" i="27"/>
  <c r="J40" i="27"/>
  <c r="K39" i="27"/>
  <c r="J39" i="27"/>
  <c r="K38" i="27"/>
  <c r="J38" i="27"/>
  <c r="K37" i="27"/>
  <c r="J37" i="27"/>
  <c r="K36" i="27"/>
  <c r="J36" i="27"/>
  <c r="K35" i="27"/>
  <c r="J35" i="27"/>
  <c r="K34" i="27"/>
  <c r="J34" i="27"/>
  <c r="K33" i="27"/>
  <c r="J33" i="27"/>
  <c r="K32" i="27"/>
  <c r="J32" i="27"/>
  <c r="K31" i="27"/>
  <c r="J31" i="27"/>
  <c r="K30" i="27"/>
  <c r="J30" i="27"/>
  <c r="K29" i="27"/>
  <c r="J29" i="27"/>
  <c r="K28" i="27"/>
  <c r="J28" i="27"/>
  <c r="K27" i="27"/>
  <c r="J27" i="27"/>
  <c r="K26" i="27"/>
  <c r="J26" i="27"/>
  <c r="K25" i="27"/>
  <c r="J25" i="27"/>
  <c r="K24" i="27"/>
  <c r="J24" i="27"/>
  <c r="K23" i="27"/>
  <c r="J23" i="27"/>
  <c r="K22" i="27"/>
  <c r="J22" i="27"/>
  <c r="K21" i="27"/>
  <c r="J21" i="27"/>
  <c r="K20" i="27"/>
  <c r="J20" i="27"/>
  <c r="K19" i="27"/>
  <c r="J19" i="27"/>
  <c r="K18" i="27"/>
  <c r="J18" i="27"/>
  <c r="K17" i="27"/>
  <c r="J17" i="27"/>
  <c r="K16" i="27"/>
  <c r="J16" i="27"/>
  <c r="K15" i="27"/>
  <c r="J15" i="27"/>
  <c r="K14" i="27"/>
  <c r="J14" i="27"/>
  <c r="K13" i="27"/>
  <c r="J13" i="27"/>
  <c r="K12" i="27"/>
  <c r="J12" i="27"/>
  <c r="K11" i="27"/>
  <c r="J11" i="27"/>
  <c r="K10" i="27"/>
  <c r="J10" i="27"/>
  <c r="K9" i="27"/>
  <c r="J9" i="27"/>
  <c r="K8" i="27"/>
  <c r="J8" i="27"/>
  <c r="K7" i="27"/>
  <c r="J7" i="27"/>
  <c r="K6" i="27"/>
  <c r="J6" i="27"/>
  <c r="K5" i="27"/>
  <c r="J5" i="27"/>
  <c r="K4" i="27"/>
  <c r="J4" i="27"/>
  <c r="K3" i="27"/>
  <c r="J3" i="27"/>
  <c r="C11" i="24"/>
  <c r="C46" i="24" s="1"/>
  <c r="A34" i="24"/>
  <c r="A27" i="24"/>
  <c r="A20" i="24"/>
  <c r="A13" i="24"/>
  <c r="A6" i="24"/>
  <c r="A3" i="24"/>
  <c r="A1" i="24"/>
  <c r="O157" i="13"/>
  <c r="O158" i="16" s="1"/>
  <c r="O157" i="19" s="1"/>
  <c r="O158" i="22" s="1"/>
  <c r="O158" i="13"/>
  <c r="O162" i="9"/>
  <c r="O159" i="13"/>
  <c r="O163" i="9"/>
  <c r="N157" i="13"/>
  <c r="N158" i="16" s="1"/>
  <c r="N157" i="19" s="1"/>
  <c r="N158" i="22" s="1"/>
  <c r="N159" i="23" s="1"/>
  <c r="N158" i="13"/>
  <c r="N159" i="16"/>
  <c r="N158" i="19" s="1"/>
  <c r="N159" i="22" s="1"/>
  <c r="N159" i="13"/>
  <c r="M157" i="13"/>
  <c r="M158" i="16" s="1"/>
  <c r="M157" i="19" s="1"/>
  <c r="M158" i="22" s="1"/>
  <c r="M159" i="23" s="1"/>
  <c r="M158" i="13"/>
  <c r="M159" i="16"/>
  <c r="M158" i="19" s="1"/>
  <c r="M159" i="22" s="1"/>
  <c r="M159" i="13"/>
  <c r="M160" i="16"/>
  <c r="M159" i="19" s="1"/>
  <c r="M160" i="22" s="1"/>
  <c r="L157" i="13"/>
  <c r="L158" i="16"/>
  <c r="L157" i="19" s="1"/>
  <c r="L158" i="22" s="1"/>
  <c r="L159" i="23" s="1"/>
  <c r="L158" i="13"/>
  <c r="L159" i="16" s="1"/>
  <c r="L158" i="19" s="1"/>
  <c r="L159" i="22" s="1"/>
  <c r="L159" i="13"/>
  <c r="L160" i="16" s="1"/>
  <c r="L159" i="19" s="1"/>
  <c r="L160" i="22" s="1"/>
  <c r="K157" i="13"/>
  <c r="K158" i="16" s="1"/>
  <c r="K157" i="19" s="1"/>
  <c r="K158" i="13"/>
  <c r="K159" i="16" s="1"/>
  <c r="K158" i="19" s="1"/>
  <c r="K159" i="22" s="1"/>
  <c r="K159" i="13"/>
  <c r="K160" i="16" s="1"/>
  <c r="K159" i="19" s="1"/>
  <c r="K160" i="22" s="1"/>
  <c r="J157" i="13"/>
  <c r="J158" i="16" s="1"/>
  <c r="J157" i="19" s="1"/>
  <c r="J158" i="22" s="1"/>
  <c r="J159" i="23" s="1"/>
  <c r="J158" i="13"/>
  <c r="J159" i="16" s="1"/>
  <c r="J158" i="19" s="1"/>
  <c r="J159" i="22" s="1"/>
  <c r="J159" i="13"/>
  <c r="J160" i="16" s="1"/>
  <c r="J159" i="19" s="1"/>
  <c r="J160" i="22" s="1"/>
  <c r="I157" i="13"/>
  <c r="I158" i="16" s="1"/>
  <c r="I157" i="19" s="1"/>
  <c r="I158" i="13"/>
  <c r="I159" i="16"/>
  <c r="I158" i="19" s="1"/>
  <c r="I159" i="22" s="1"/>
  <c r="I159" i="13"/>
  <c r="I160" i="16"/>
  <c r="I159" i="19" s="1"/>
  <c r="I160" i="22" s="1"/>
  <c r="H157" i="13"/>
  <c r="H158" i="16"/>
  <c r="H157" i="19" s="1"/>
  <c r="H158" i="22" s="1"/>
  <c r="H159" i="23" s="1"/>
  <c r="H158" i="13"/>
  <c r="H159" i="16" s="1"/>
  <c r="H158" i="19" s="1"/>
  <c r="H159" i="22" s="1"/>
  <c r="H159" i="13"/>
  <c r="H160" i="16" s="1"/>
  <c r="H159" i="19" s="1"/>
  <c r="H160" i="22" s="1"/>
  <c r="G157" i="13"/>
  <c r="G158" i="16"/>
  <c r="G157" i="19" s="1"/>
  <c r="G158" i="22" s="1"/>
  <c r="G159" i="23" s="1"/>
  <c r="G158" i="13"/>
  <c r="G159" i="16" s="1"/>
  <c r="G158" i="19" s="1"/>
  <c r="G159" i="22" s="1"/>
  <c r="G159" i="13"/>
  <c r="G160" i="16" s="1"/>
  <c r="G159" i="19" s="1"/>
  <c r="F157" i="13"/>
  <c r="F158" i="16"/>
  <c r="F157" i="19" s="1"/>
  <c r="F158" i="22" s="1"/>
  <c r="F159" i="23" s="1"/>
  <c r="F158" i="13"/>
  <c r="F159" i="16" s="1"/>
  <c r="F158" i="19" s="1"/>
  <c r="F159" i="22" s="1"/>
  <c r="F159" i="13"/>
  <c r="F160" i="16" s="1"/>
  <c r="F159" i="19" s="1"/>
  <c r="F160" i="22" s="1"/>
  <c r="E157" i="13"/>
  <c r="E158" i="16" s="1"/>
  <c r="E157" i="19" s="1"/>
  <c r="E158" i="22" s="1"/>
  <c r="E159" i="23" s="1"/>
  <c r="E158" i="13"/>
  <c r="E159" i="16" s="1"/>
  <c r="E158" i="19" s="1"/>
  <c r="E159" i="13"/>
  <c r="E160" i="16" s="1"/>
  <c r="E159" i="19" s="1"/>
  <c r="E160" i="22" s="1"/>
  <c r="C162" i="23"/>
  <c r="D159" i="13"/>
  <c r="D160" i="16" s="1"/>
  <c r="D159" i="19" s="1"/>
  <c r="D160" i="22" s="1"/>
  <c r="C161" i="23"/>
  <c r="D158" i="13"/>
  <c r="D159" i="16"/>
  <c r="D158" i="19" s="1"/>
  <c r="D159" i="22" s="1"/>
  <c r="C160" i="23"/>
  <c r="C159" i="23"/>
  <c r="H111" i="6"/>
  <c r="D153" i="13"/>
  <c r="D154" i="16" s="1"/>
  <c r="D153" i="19" s="1"/>
  <c r="D154" i="22" s="1"/>
  <c r="D154" i="23" s="1"/>
  <c r="E153" i="13"/>
  <c r="E154" i="16"/>
  <c r="E153" i="19" s="1"/>
  <c r="E154" i="22" s="1"/>
  <c r="F153" i="13"/>
  <c r="F154" i="16" s="1"/>
  <c r="F153" i="19" s="1"/>
  <c r="F154" i="22" s="1"/>
  <c r="G153" i="13"/>
  <c r="G154" i="16" s="1"/>
  <c r="G153" i="19" s="1"/>
  <c r="H153" i="13"/>
  <c r="H154" i="16" s="1"/>
  <c r="H153" i="19" s="1"/>
  <c r="H154" i="22" s="1"/>
  <c r="H154" i="23" s="1"/>
  <c r="I153" i="13"/>
  <c r="I154" i="16" s="1"/>
  <c r="J153" i="13"/>
  <c r="J154" i="16" s="1"/>
  <c r="J153" i="19" s="1"/>
  <c r="J154" i="22" s="1"/>
  <c r="K153" i="13"/>
  <c r="K154" i="16" s="1"/>
  <c r="K153" i="19" s="1"/>
  <c r="K154" i="22" s="1"/>
  <c r="L153" i="13"/>
  <c r="L154" i="16" s="1"/>
  <c r="L153" i="19" s="1"/>
  <c r="L154" i="22" s="1"/>
  <c r="M153" i="13"/>
  <c r="M154" i="16" s="1"/>
  <c r="N153" i="13"/>
  <c r="N154" i="16" s="1"/>
  <c r="N153" i="19" s="1"/>
  <c r="N154" i="22" s="1"/>
  <c r="O153" i="13"/>
  <c r="O154" i="16" s="1"/>
  <c r="O153" i="19" s="1"/>
  <c r="O154" i="22" s="1"/>
  <c r="C111" i="6"/>
  <c r="C154" i="23" s="1"/>
  <c r="B111" i="6"/>
  <c r="B154" i="23" s="1"/>
  <c r="D153" i="23"/>
  <c r="S153" i="23" s="1"/>
  <c r="O153" i="23"/>
  <c r="N153" i="23"/>
  <c r="M153" i="23"/>
  <c r="L153" i="23"/>
  <c r="K153" i="23"/>
  <c r="J153" i="23"/>
  <c r="I153" i="23"/>
  <c r="H153" i="23"/>
  <c r="G153" i="23"/>
  <c r="F153" i="23"/>
  <c r="E153" i="23"/>
  <c r="C153" i="23"/>
  <c r="B153" i="23"/>
  <c r="C110" i="6"/>
  <c r="C152" i="23" s="1"/>
  <c r="B110" i="6"/>
  <c r="B152" i="23"/>
  <c r="H73" i="5"/>
  <c r="H109" i="6" s="1"/>
  <c r="D151" i="13"/>
  <c r="D151" i="16" s="1"/>
  <c r="D151" i="19" s="1"/>
  <c r="D151" i="22" s="1"/>
  <c r="E151" i="13"/>
  <c r="E151" i="16" s="1"/>
  <c r="E151" i="19" s="1"/>
  <c r="E151" i="22" s="1"/>
  <c r="F151" i="13"/>
  <c r="F151" i="16" s="1"/>
  <c r="F151" i="19" s="1"/>
  <c r="G151" i="13"/>
  <c r="G151" i="16"/>
  <c r="G151" i="19" s="1"/>
  <c r="G151" i="22" s="1"/>
  <c r="H151" i="13"/>
  <c r="H151" i="16" s="1"/>
  <c r="H151" i="19" s="1"/>
  <c r="H151" i="22" s="1"/>
  <c r="I151" i="13"/>
  <c r="I151" i="16"/>
  <c r="J151" i="13"/>
  <c r="J151" i="16" s="1"/>
  <c r="J151" i="19" s="1"/>
  <c r="J151" i="22" s="1"/>
  <c r="K151" i="13"/>
  <c r="K151" i="16" s="1"/>
  <c r="K151" i="19" s="1"/>
  <c r="K151" i="22" s="1"/>
  <c r="L151" i="13"/>
  <c r="L151" i="16"/>
  <c r="L151" i="19" s="1"/>
  <c r="L151" i="22" s="1"/>
  <c r="M151" i="13"/>
  <c r="M151" i="16" s="1"/>
  <c r="M151" i="19" s="1"/>
  <c r="M151" i="22" s="1"/>
  <c r="N151" i="13"/>
  <c r="N151" i="16"/>
  <c r="N151" i="19" s="1"/>
  <c r="O151" i="13"/>
  <c r="O151" i="16" s="1"/>
  <c r="O151" i="19" s="1"/>
  <c r="O151" i="22" s="1"/>
  <c r="C109" i="6"/>
  <c r="C151" i="23" s="1"/>
  <c r="B109" i="6"/>
  <c r="B151" i="23" s="1"/>
  <c r="H105" i="6"/>
  <c r="O147" i="13"/>
  <c r="O147" i="16" s="1"/>
  <c r="O147" i="19" s="1"/>
  <c r="O147" i="22" s="1"/>
  <c r="N147" i="13"/>
  <c r="N147" i="16"/>
  <c r="N147" i="19" s="1"/>
  <c r="M147" i="13"/>
  <c r="M147" i="16" s="1"/>
  <c r="M147" i="19" s="1"/>
  <c r="M147" i="22" s="1"/>
  <c r="L147" i="13"/>
  <c r="L147" i="16"/>
  <c r="L147" i="19" s="1"/>
  <c r="L147" i="22" s="1"/>
  <c r="K147" i="13"/>
  <c r="K147" i="16"/>
  <c r="K147" i="19" s="1"/>
  <c r="K147" i="22" s="1"/>
  <c r="J147" i="13"/>
  <c r="J147" i="16"/>
  <c r="J147" i="19" s="1"/>
  <c r="J147" i="22" s="1"/>
  <c r="I147" i="13"/>
  <c r="I147" i="16"/>
  <c r="I147" i="19" s="1"/>
  <c r="H147" i="13"/>
  <c r="H147" i="16" s="1"/>
  <c r="H147" i="19" s="1"/>
  <c r="H147" i="22" s="1"/>
  <c r="G147" i="13"/>
  <c r="G147" i="16"/>
  <c r="F147" i="13"/>
  <c r="F147" i="16" s="1"/>
  <c r="F147" i="19" s="1"/>
  <c r="F147" i="22" s="1"/>
  <c r="E147" i="13"/>
  <c r="E147" i="16" s="1"/>
  <c r="E147" i="19" s="1"/>
  <c r="E147" i="22" s="1"/>
  <c r="D147" i="13"/>
  <c r="D147" i="16" s="1"/>
  <c r="C105" i="6"/>
  <c r="C147" i="23" s="1"/>
  <c r="B105" i="6"/>
  <c r="B147" i="23" s="1"/>
  <c r="E65" i="5"/>
  <c r="F65" i="5" s="1"/>
  <c r="D143" i="13"/>
  <c r="D143" i="16"/>
  <c r="D143" i="19" s="1"/>
  <c r="D143" i="22" s="1"/>
  <c r="E143" i="13"/>
  <c r="E143" i="16" s="1"/>
  <c r="E143" i="19" s="1"/>
  <c r="F143" i="13"/>
  <c r="F143" i="16" s="1"/>
  <c r="F143" i="19" s="1"/>
  <c r="F143" i="22" s="1"/>
  <c r="G143" i="13"/>
  <c r="G143" i="16" s="1"/>
  <c r="G143" i="19" s="1"/>
  <c r="G143" i="22" s="1"/>
  <c r="H143" i="13"/>
  <c r="H143" i="16" s="1"/>
  <c r="I143" i="13"/>
  <c r="I143" i="16"/>
  <c r="J143" i="13"/>
  <c r="J143" i="16" s="1"/>
  <c r="J143" i="19" s="1"/>
  <c r="J143" i="22" s="1"/>
  <c r="K143" i="13"/>
  <c r="K143" i="16" s="1"/>
  <c r="K143" i="19" s="1"/>
  <c r="K143" i="22" s="1"/>
  <c r="L143" i="13"/>
  <c r="L143" i="16" s="1"/>
  <c r="L143" i="19" s="1"/>
  <c r="L143" i="22" s="1"/>
  <c r="M143" i="13"/>
  <c r="M143" i="16" s="1"/>
  <c r="M143" i="19" s="1"/>
  <c r="N143" i="13"/>
  <c r="N143" i="16"/>
  <c r="N143" i="19" s="1"/>
  <c r="N143" i="22" s="1"/>
  <c r="O143" i="13"/>
  <c r="O143" i="16" s="1"/>
  <c r="O143" i="19" s="1"/>
  <c r="O143" i="22" s="1"/>
  <c r="C101" i="6"/>
  <c r="C143" i="23" s="1"/>
  <c r="B101" i="6"/>
  <c r="B143" i="23" s="1"/>
  <c r="E64" i="5"/>
  <c r="F64" i="5" s="1"/>
  <c r="C100" i="6"/>
  <c r="C142" i="23" s="1"/>
  <c r="B100" i="6"/>
  <c r="B142" i="23" s="1"/>
  <c r="E63" i="5"/>
  <c r="F63" i="5" s="1"/>
  <c r="C99" i="6"/>
  <c r="C141" i="23" s="1"/>
  <c r="B99" i="6"/>
  <c r="B141" i="23" s="1"/>
  <c r="E62" i="5"/>
  <c r="F62" i="5" s="1"/>
  <c r="C98" i="6"/>
  <c r="C140" i="23" s="1"/>
  <c r="B98" i="6"/>
  <c r="B140" i="23" s="1"/>
  <c r="E61" i="5"/>
  <c r="F61" i="5" s="1"/>
  <c r="C97" i="6"/>
  <c r="C139" i="23" s="1"/>
  <c r="B97" i="6"/>
  <c r="B139" i="23" s="1"/>
  <c r="E60" i="5"/>
  <c r="F60" i="5" s="1"/>
  <c r="C96" i="6"/>
  <c r="C138" i="23" s="1"/>
  <c r="B96" i="6"/>
  <c r="B138" i="23" s="1"/>
  <c r="E59" i="5"/>
  <c r="F59" i="5" s="1"/>
  <c r="C95" i="6"/>
  <c r="C137" i="23" s="1"/>
  <c r="B95" i="6"/>
  <c r="B137" i="23" s="1"/>
  <c r="C94" i="6"/>
  <c r="C136" i="23" s="1"/>
  <c r="B94" i="6"/>
  <c r="B136" i="23" s="1"/>
  <c r="H92" i="6"/>
  <c r="O135" i="13"/>
  <c r="O135" i="16" s="1"/>
  <c r="O135" i="19" s="1"/>
  <c r="N135" i="13"/>
  <c r="N135" i="16"/>
  <c r="N135" i="19" s="1"/>
  <c r="N135" i="22" s="1"/>
  <c r="M135" i="13"/>
  <c r="M135" i="16"/>
  <c r="M135" i="19" s="1"/>
  <c r="M135" i="22" s="1"/>
  <c r="L135" i="13"/>
  <c r="L135" i="16" s="1"/>
  <c r="L135" i="19" s="1"/>
  <c r="L135" i="22" s="1"/>
  <c r="K135" i="13"/>
  <c r="K135" i="16" s="1"/>
  <c r="K135" i="19" s="1"/>
  <c r="K135" i="22" s="1"/>
  <c r="J135" i="13"/>
  <c r="J135" i="16" s="1"/>
  <c r="J135" i="19" s="1"/>
  <c r="I135" i="13"/>
  <c r="I135" i="16" s="1"/>
  <c r="H135" i="13"/>
  <c r="H135" i="16" s="1"/>
  <c r="G135" i="13"/>
  <c r="G135" i="16" s="1"/>
  <c r="G135" i="19" s="1"/>
  <c r="G135" i="22" s="1"/>
  <c r="F135" i="13"/>
  <c r="F135" i="16" s="1"/>
  <c r="F135" i="19" s="1"/>
  <c r="F135" i="22" s="1"/>
  <c r="E135" i="13"/>
  <c r="E135" i="16" s="1"/>
  <c r="E135" i="19" s="1"/>
  <c r="E135" i="22" s="1"/>
  <c r="D135" i="13"/>
  <c r="D135" i="16" s="1"/>
  <c r="D135" i="19" s="1"/>
  <c r="D135" i="22" s="1"/>
  <c r="C92" i="6"/>
  <c r="C135" i="23"/>
  <c r="B92" i="6"/>
  <c r="B135" i="23"/>
  <c r="E53" i="5"/>
  <c r="F53" i="5"/>
  <c r="O134" i="13"/>
  <c r="O134" i="16" s="1"/>
  <c r="O134" i="19" s="1"/>
  <c r="O134" i="22" s="1"/>
  <c r="N134" i="13"/>
  <c r="N134" i="16" s="1"/>
  <c r="N134" i="19" s="1"/>
  <c r="N134" i="22" s="1"/>
  <c r="N134" i="23" s="1"/>
  <c r="M134" i="13"/>
  <c r="M134" i="16" s="1"/>
  <c r="M134" i="19" s="1"/>
  <c r="M134" i="22" s="1"/>
  <c r="L134" i="13"/>
  <c r="L134" i="16" s="1"/>
  <c r="L134" i="19" s="1"/>
  <c r="L134" i="22" s="1"/>
  <c r="K134" i="13"/>
  <c r="K134" i="16" s="1"/>
  <c r="K134" i="19" s="1"/>
  <c r="K134" i="22" s="1"/>
  <c r="J134" i="13"/>
  <c r="J134" i="16" s="1"/>
  <c r="J134" i="19" s="1"/>
  <c r="J134" i="22" s="1"/>
  <c r="J134" i="23" s="1"/>
  <c r="I134" i="13"/>
  <c r="I134" i="16" s="1"/>
  <c r="I134" i="19" s="1"/>
  <c r="H134" i="13"/>
  <c r="H134" i="16" s="1"/>
  <c r="H134" i="19" s="1"/>
  <c r="H134" i="22" s="1"/>
  <c r="G134" i="13"/>
  <c r="G134" i="16" s="1"/>
  <c r="G134" i="19" s="1"/>
  <c r="G134" i="22" s="1"/>
  <c r="F134" i="13"/>
  <c r="F134" i="16" s="1"/>
  <c r="F134" i="19" s="1"/>
  <c r="F134" i="22" s="1"/>
  <c r="E134" i="13"/>
  <c r="E134" i="16" s="1"/>
  <c r="E134" i="19" s="1"/>
  <c r="E134" i="22" s="1"/>
  <c r="D134" i="13"/>
  <c r="D134" i="16" s="1"/>
  <c r="D134" i="19" s="1"/>
  <c r="D134" i="22" s="1"/>
  <c r="C91" i="6"/>
  <c r="C134" i="23" s="1"/>
  <c r="B91" i="6"/>
  <c r="B134" i="23" s="1"/>
  <c r="E52" i="5"/>
  <c r="F52" i="5" s="1"/>
  <c r="G52" i="5" s="1"/>
  <c r="H52" i="5" s="1"/>
  <c r="H90" i="6" s="1"/>
  <c r="O133" i="13"/>
  <c r="O133" i="16" s="1"/>
  <c r="O133" i="19" s="1"/>
  <c r="O133" i="22" s="1"/>
  <c r="N133" i="13"/>
  <c r="N133" i="16" s="1"/>
  <c r="N133" i="19" s="1"/>
  <c r="N133" i="22" s="1"/>
  <c r="N133" i="23" s="1"/>
  <c r="M133" i="13"/>
  <c r="M133" i="16" s="1"/>
  <c r="M133" i="17" s="1"/>
  <c r="L133" i="13"/>
  <c r="L133" i="16" s="1"/>
  <c r="L133" i="19" s="1"/>
  <c r="K133" i="13"/>
  <c r="K133" i="16" s="1"/>
  <c r="K133" i="19" s="1"/>
  <c r="K133" i="22" s="1"/>
  <c r="K133" i="23" s="1"/>
  <c r="J133" i="13"/>
  <c r="J133" i="16" s="1"/>
  <c r="J133" i="19" s="1"/>
  <c r="J133" i="22" s="1"/>
  <c r="J133" i="23" s="1"/>
  <c r="I133" i="13"/>
  <c r="I133" i="16" s="1"/>
  <c r="I133" i="19" s="1"/>
  <c r="H133" i="13"/>
  <c r="H133" i="16" s="1"/>
  <c r="H133" i="19" s="1"/>
  <c r="G133" i="13"/>
  <c r="G133" i="16"/>
  <c r="G133" i="19" s="1"/>
  <c r="G133" i="22" s="1"/>
  <c r="G133" i="23" s="1"/>
  <c r="F133" i="13"/>
  <c r="F133" i="16" s="1"/>
  <c r="F133" i="19" s="1"/>
  <c r="F133" i="22" s="1"/>
  <c r="F133" i="23" s="1"/>
  <c r="E133" i="13"/>
  <c r="E133" i="16" s="1"/>
  <c r="E133" i="19" s="1"/>
  <c r="D133" i="13"/>
  <c r="D133" i="16"/>
  <c r="D133" i="19" s="1"/>
  <c r="D133" i="22" s="1"/>
  <c r="D133" i="23" s="1"/>
  <c r="C90" i="6"/>
  <c r="C133" i="23" s="1"/>
  <c r="B90" i="6"/>
  <c r="B133" i="23" s="1"/>
  <c r="C89" i="6"/>
  <c r="C132" i="23" s="1"/>
  <c r="B89" i="6"/>
  <c r="B132" i="23" s="1"/>
  <c r="E50" i="5"/>
  <c r="F50" i="5" s="1"/>
  <c r="F88" i="6" s="1"/>
  <c r="D131" i="13"/>
  <c r="D131" i="16" s="1"/>
  <c r="D131" i="19" s="1"/>
  <c r="D131" i="22" s="1"/>
  <c r="E131" i="13"/>
  <c r="E131" i="16" s="1"/>
  <c r="F131" i="13"/>
  <c r="F131" i="16" s="1"/>
  <c r="G131" i="13"/>
  <c r="G131" i="16" s="1"/>
  <c r="G131" i="19" s="1"/>
  <c r="H131" i="13"/>
  <c r="H131" i="16" s="1"/>
  <c r="H131" i="19" s="1"/>
  <c r="H131" i="22" s="1"/>
  <c r="I131" i="13"/>
  <c r="I131" i="16"/>
  <c r="I131" i="19" s="1"/>
  <c r="I131" i="22" s="1"/>
  <c r="J131" i="13"/>
  <c r="J131" i="16" s="1"/>
  <c r="J131" i="19" s="1"/>
  <c r="J131" i="22" s="1"/>
  <c r="K131" i="13"/>
  <c r="K131" i="16" s="1"/>
  <c r="K131" i="19" s="1"/>
  <c r="K131" i="22" s="1"/>
  <c r="L131" i="13"/>
  <c r="L131" i="16" s="1"/>
  <c r="L131" i="19" s="1"/>
  <c r="M131" i="13"/>
  <c r="M131" i="16" s="1"/>
  <c r="M131" i="19" s="1"/>
  <c r="M131" i="22" s="1"/>
  <c r="N131" i="13"/>
  <c r="N131" i="16" s="1"/>
  <c r="N131" i="19" s="1"/>
  <c r="N131" i="22" s="1"/>
  <c r="O131" i="13"/>
  <c r="O131" i="16"/>
  <c r="O131" i="19" s="1"/>
  <c r="O131" i="22" s="1"/>
  <c r="C88" i="6"/>
  <c r="C131" i="23" s="1"/>
  <c r="B88" i="6"/>
  <c r="B131" i="23" s="1"/>
  <c r="C87" i="6"/>
  <c r="C130" i="23" s="1"/>
  <c r="B87" i="6"/>
  <c r="B130" i="23" s="1"/>
  <c r="E48" i="5"/>
  <c r="F48" i="5" s="1"/>
  <c r="D129" i="13"/>
  <c r="D129" i="16" s="1"/>
  <c r="D129" i="19" s="1"/>
  <c r="D129" i="22" s="1"/>
  <c r="E129" i="13"/>
  <c r="E129" i="16" s="1"/>
  <c r="E129" i="19" s="1"/>
  <c r="E129" i="22" s="1"/>
  <c r="F129" i="13"/>
  <c r="F129" i="16" s="1"/>
  <c r="G129" i="13"/>
  <c r="G129" i="16"/>
  <c r="G129" i="19" s="1"/>
  <c r="G129" i="22" s="1"/>
  <c r="H129" i="13"/>
  <c r="H129" i="16" s="1"/>
  <c r="H129" i="19" s="1"/>
  <c r="H129" i="22" s="1"/>
  <c r="I129" i="13"/>
  <c r="I129" i="16" s="1"/>
  <c r="I129" i="19" s="1"/>
  <c r="I129" i="22" s="1"/>
  <c r="J129" i="13"/>
  <c r="J129" i="16" s="1"/>
  <c r="K129" i="13"/>
  <c r="K129" i="16" s="1"/>
  <c r="L129" i="13"/>
  <c r="L129" i="16" s="1"/>
  <c r="L129" i="19" s="1"/>
  <c r="L129" i="22" s="1"/>
  <c r="M129" i="13"/>
  <c r="M129" i="16" s="1"/>
  <c r="M129" i="19" s="1"/>
  <c r="M129" i="22" s="1"/>
  <c r="N129" i="13"/>
  <c r="N129" i="16" s="1"/>
  <c r="N129" i="19" s="1"/>
  <c r="N129" i="22" s="1"/>
  <c r="O129" i="13"/>
  <c r="O129" i="16" s="1"/>
  <c r="O129" i="19" s="1"/>
  <c r="O129" i="22" s="1"/>
  <c r="C86" i="6"/>
  <c r="C129" i="23" s="1"/>
  <c r="B86" i="6"/>
  <c r="B129" i="23" s="1"/>
  <c r="E47" i="5"/>
  <c r="F47" i="5" s="1"/>
  <c r="F85" i="6" s="1"/>
  <c r="D128" i="13"/>
  <c r="D128" i="16" s="1"/>
  <c r="D128" i="19" s="1"/>
  <c r="D128" i="22" s="1"/>
  <c r="E128" i="13"/>
  <c r="E128" i="16" s="1"/>
  <c r="E128" i="19" s="1"/>
  <c r="F128" i="13"/>
  <c r="F128" i="16" s="1"/>
  <c r="F128" i="19" s="1"/>
  <c r="F128" i="22" s="1"/>
  <c r="G128" i="13"/>
  <c r="G128" i="16" s="1"/>
  <c r="G128" i="19" s="1"/>
  <c r="G128" i="22" s="1"/>
  <c r="H128" i="13"/>
  <c r="H128" i="16" s="1"/>
  <c r="H128" i="19" s="1"/>
  <c r="H128" i="22" s="1"/>
  <c r="I128" i="13"/>
  <c r="I128" i="16" s="1"/>
  <c r="I128" i="19" s="1"/>
  <c r="I128" i="22" s="1"/>
  <c r="J128" i="13"/>
  <c r="J128" i="16"/>
  <c r="J128" i="19" s="1"/>
  <c r="J128" i="22" s="1"/>
  <c r="J128" i="23" s="1"/>
  <c r="K128" i="13"/>
  <c r="K128" i="16" s="1"/>
  <c r="K128" i="19" s="1"/>
  <c r="L128" i="13"/>
  <c r="L128" i="16"/>
  <c r="L128" i="19" s="1"/>
  <c r="L128" i="22" s="1"/>
  <c r="M128" i="13"/>
  <c r="M128" i="16" s="1"/>
  <c r="M128" i="19" s="1"/>
  <c r="N128" i="13"/>
  <c r="N128" i="16"/>
  <c r="N128" i="19" s="1"/>
  <c r="N128" i="22" s="1"/>
  <c r="O128" i="13"/>
  <c r="O128" i="16" s="1"/>
  <c r="O128" i="19" s="1"/>
  <c r="O128" i="22" s="1"/>
  <c r="C85" i="6"/>
  <c r="C128" i="23" s="1"/>
  <c r="B85" i="6"/>
  <c r="B128" i="23" s="1"/>
  <c r="F46" i="5"/>
  <c r="D127" i="13"/>
  <c r="D127" i="16" s="1"/>
  <c r="D127" i="19" s="1"/>
  <c r="E127" i="13"/>
  <c r="E127" i="16" s="1"/>
  <c r="E127" i="19" s="1"/>
  <c r="E127" i="22" s="1"/>
  <c r="F127" i="13"/>
  <c r="F127" i="16"/>
  <c r="F127" i="19" s="1"/>
  <c r="F127" i="22" s="1"/>
  <c r="G127" i="13"/>
  <c r="G127" i="16" s="1"/>
  <c r="H127" i="13"/>
  <c r="H127" i="16"/>
  <c r="H127" i="19" s="1"/>
  <c r="H127" i="22" s="1"/>
  <c r="I127" i="13"/>
  <c r="I127" i="16" s="1"/>
  <c r="I127" i="19" s="1"/>
  <c r="I127" i="22" s="1"/>
  <c r="J127" i="13"/>
  <c r="J127" i="16"/>
  <c r="J127" i="19" s="1"/>
  <c r="J127" i="22" s="1"/>
  <c r="K127" i="13"/>
  <c r="K127" i="16" s="1"/>
  <c r="K127" i="19" s="1"/>
  <c r="K127" i="22" s="1"/>
  <c r="L127" i="13"/>
  <c r="L127" i="16"/>
  <c r="L127" i="19" s="1"/>
  <c r="L127" i="22" s="1"/>
  <c r="M127" i="13"/>
  <c r="M127" i="16" s="1"/>
  <c r="M127" i="19" s="1"/>
  <c r="M127" i="22" s="1"/>
  <c r="N127" i="13"/>
  <c r="N127" i="16" s="1"/>
  <c r="N127" i="19" s="1"/>
  <c r="N127" i="22" s="1"/>
  <c r="O127" i="13"/>
  <c r="O127" i="16"/>
  <c r="O127" i="19" s="1"/>
  <c r="C84" i="6"/>
  <c r="C127" i="23" s="1"/>
  <c r="B84" i="6"/>
  <c r="B127" i="23" s="1"/>
  <c r="F44" i="5"/>
  <c r="G44" i="5" s="1"/>
  <c r="D126" i="13"/>
  <c r="D126" i="16" s="1"/>
  <c r="D126" i="19" s="1"/>
  <c r="E126" i="13"/>
  <c r="E126" i="16" s="1"/>
  <c r="F126" i="13"/>
  <c r="F126" i="16" s="1"/>
  <c r="G126" i="13"/>
  <c r="G126" i="16"/>
  <c r="G126" i="19" s="1"/>
  <c r="G126" i="22" s="1"/>
  <c r="H126" i="13"/>
  <c r="H126" i="16"/>
  <c r="H126" i="19" s="1"/>
  <c r="H126" i="22" s="1"/>
  <c r="I126" i="13"/>
  <c r="I126" i="16" s="1"/>
  <c r="I126" i="19" s="1"/>
  <c r="I126" i="22" s="1"/>
  <c r="J126" i="13"/>
  <c r="K126" i="13"/>
  <c r="K126" i="16" s="1"/>
  <c r="K126" i="19" s="1"/>
  <c r="K126" i="22" s="1"/>
  <c r="L126" i="13"/>
  <c r="L126" i="16" s="1"/>
  <c r="L126" i="19" s="1"/>
  <c r="M126" i="13"/>
  <c r="M126" i="16"/>
  <c r="M126" i="19" s="1"/>
  <c r="M126" i="22" s="1"/>
  <c r="N126" i="13"/>
  <c r="N126" i="16" s="1"/>
  <c r="N126" i="19" s="1"/>
  <c r="N126" i="22" s="1"/>
  <c r="O126" i="13"/>
  <c r="O126" i="16"/>
  <c r="C82" i="6"/>
  <c r="C126" i="23" s="1"/>
  <c r="B82" i="6"/>
  <c r="B126" i="23" s="1"/>
  <c r="C81" i="6"/>
  <c r="C125" i="23" s="1"/>
  <c r="B81" i="6"/>
  <c r="B125" i="23" s="1"/>
  <c r="F42" i="5"/>
  <c r="G42" i="5" s="1"/>
  <c r="G80" i="6" s="1"/>
  <c r="D124" i="13"/>
  <c r="D124" i="16" s="1"/>
  <c r="D124" i="19" s="1"/>
  <c r="D124" i="22" s="1"/>
  <c r="E124" i="13"/>
  <c r="E124" i="16" s="1"/>
  <c r="F124" i="13"/>
  <c r="F124" i="16" s="1"/>
  <c r="F124" i="19" s="1"/>
  <c r="F124" i="22" s="1"/>
  <c r="G124" i="13"/>
  <c r="G124" i="16" s="1"/>
  <c r="H124" i="13"/>
  <c r="H124" i="16" s="1"/>
  <c r="H124" i="19" s="1"/>
  <c r="I124" i="13"/>
  <c r="I124" i="16" s="1"/>
  <c r="I124" i="19" s="1"/>
  <c r="I124" i="22" s="1"/>
  <c r="J124" i="13"/>
  <c r="J124" i="16" s="1"/>
  <c r="J124" i="19" s="1"/>
  <c r="J124" i="22" s="1"/>
  <c r="K124" i="13"/>
  <c r="K124" i="16" s="1"/>
  <c r="K124" i="19" s="1"/>
  <c r="L124" i="13"/>
  <c r="L124" i="16" s="1"/>
  <c r="L124" i="19" s="1"/>
  <c r="L124" i="22" s="1"/>
  <c r="M124" i="13"/>
  <c r="M124" i="16"/>
  <c r="M124" i="19" s="1"/>
  <c r="M124" i="22" s="1"/>
  <c r="N124" i="13"/>
  <c r="N124" i="16" s="1"/>
  <c r="O124" i="13"/>
  <c r="O124" i="16" s="1"/>
  <c r="O124" i="19" s="1"/>
  <c r="O124" i="22" s="1"/>
  <c r="C80" i="6"/>
  <c r="C124" i="23" s="1"/>
  <c r="B80" i="6"/>
  <c r="B124" i="23" s="1"/>
  <c r="E41" i="5"/>
  <c r="F41" i="5" s="1"/>
  <c r="D123" i="13"/>
  <c r="D123" i="16" s="1"/>
  <c r="E123" i="13"/>
  <c r="E123" i="16" s="1"/>
  <c r="E123" i="19"/>
  <c r="E123" i="22" s="1"/>
  <c r="F123" i="13"/>
  <c r="F123" i="16" s="1"/>
  <c r="F123" i="19" s="1"/>
  <c r="F123" i="22" s="1"/>
  <c r="G123" i="13"/>
  <c r="G123" i="16" s="1"/>
  <c r="G123" i="19" s="1"/>
  <c r="G123" i="22" s="1"/>
  <c r="H123" i="13"/>
  <c r="H123" i="16"/>
  <c r="H123" i="19" s="1"/>
  <c r="H123" i="22" s="1"/>
  <c r="I123" i="13"/>
  <c r="I123" i="16" s="1"/>
  <c r="I123" i="19" s="1"/>
  <c r="I123" i="22" s="1"/>
  <c r="J123" i="13"/>
  <c r="J123" i="16" s="1"/>
  <c r="J123" i="19" s="1"/>
  <c r="K123" i="13"/>
  <c r="K123" i="16" s="1"/>
  <c r="K123" i="19" s="1"/>
  <c r="K123" i="22" s="1"/>
  <c r="L123" i="13"/>
  <c r="L123" i="16" s="1"/>
  <c r="M123" i="13"/>
  <c r="M123" i="16" s="1"/>
  <c r="M123" i="19" s="1"/>
  <c r="M123" i="22" s="1"/>
  <c r="N123" i="13"/>
  <c r="N123" i="16"/>
  <c r="O123" i="13"/>
  <c r="O123" i="16"/>
  <c r="O123" i="19" s="1"/>
  <c r="O123" i="22" s="1"/>
  <c r="C79" i="6"/>
  <c r="C123" i="23" s="1"/>
  <c r="B79" i="6"/>
  <c r="B123" i="23" s="1"/>
  <c r="C78" i="6"/>
  <c r="C122" i="23" s="1"/>
  <c r="B78" i="6"/>
  <c r="B122" i="23" s="1"/>
  <c r="F39" i="5"/>
  <c r="G39" i="5" s="1"/>
  <c r="D121" i="13"/>
  <c r="D121" i="16"/>
  <c r="D121" i="19" s="1"/>
  <c r="E121" i="13"/>
  <c r="E121" i="16"/>
  <c r="F121" i="13"/>
  <c r="F121" i="16"/>
  <c r="F121" i="19" s="1"/>
  <c r="F121" i="22" s="1"/>
  <c r="G121" i="13"/>
  <c r="H121" i="13"/>
  <c r="H121" i="16" s="1"/>
  <c r="H121" i="19" s="1"/>
  <c r="H121" i="22" s="1"/>
  <c r="I121" i="13"/>
  <c r="I121" i="16" s="1"/>
  <c r="J121" i="13"/>
  <c r="J121" i="16" s="1"/>
  <c r="K121" i="13"/>
  <c r="K121" i="16" s="1"/>
  <c r="K121" i="19" s="1"/>
  <c r="K121" i="22" s="1"/>
  <c r="L121" i="13"/>
  <c r="L121" i="16" s="1"/>
  <c r="L121" i="19" s="1"/>
  <c r="L121" i="22" s="1"/>
  <c r="M121" i="13"/>
  <c r="M121" i="16" s="1"/>
  <c r="M121" i="19" s="1"/>
  <c r="N121" i="13"/>
  <c r="O121" i="13"/>
  <c r="O121" i="16" s="1"/>
  <c r="O121" i="19" s="1"/>
  <c r="C77" i="6"/>
  <c r="C121" i="23" s="1"/>
  <c r="B77" i="6"/>
  <c r="B121" i="23" s="1"/>
  <c r="E38" i="5"/>
  <c r="F38" i="5" s="1"/>
  <c r="D120" i="13"/>
  <c r="D120" i="16" s="1"/>
  <c r="D120" i="19" s="1"/>
  <c r="D120" i="22" s="1"/>
  <c r="E120" i="13"/>
  <c r="E120" i="16"/>
  <c r="E120" i="19" s="1"/>
  <c r="F120" i="13"/>
  <c r="F120" i="16"/>
  <c r="F120" i="19" s="1"/>
  <c r="F120" i="22" s="1"/>
  <c r="G120" i="13"/>
  <c r="G120" i="16" s="1"/>
  <c r="H120" i="13"/>
  <c r="H120" i="16" s="1"/>
  <c r="H120" i="19" s="1"/>
  <c r="H120" i="22" s="1"/>
  <c r="I120" i="13"/>
  <c r="I120" i="16" s="1"/>
  <c r="I120" i="19" s="1"/>
  <c r="I120" i="22" s="1"/>
  <c r="J120" i="13"/>
  <c r="J120" i="16" s="1"/>
  <c r="K120" i="13"/>
  <c r="K120" i="16"/>
  <c r="K120" i="19" s="1"/>
  <c r="K120" i="22" s="1"/>
  <c r="L120" i="13"/>
  <c r="L120" i="16" s="1"/>
  <c r="M120" i="13"/>
  <c r="M120" i="16" s="1"/>
  <c r="M120" i="19" s="1"/>
  <c r="M120" i="22" s="1"/>
  <c r="N120" i="13"/>
  <c r="N120" i="16" s="1"/>
  <c r="N120" i="19" s="1"/>
  <c r="O120" i="13"/>
  <c r="O120" i="16" s="1"/>
  <c r="O120" i="19" s="1"/>
  <c r="O120" i="22" s="1"/>
  <c r="C76" i="6"/>
  <c r="C120" i="23" s="1"/>
  <c r="B76" i="6"/>
  <c r="B120" i="23" s="1"/>
  <c r="H75" i="6"/>
  <c r="N119" i="23" s="1"/>
  <c r="D119" i="13"/>
  <c r="D119" i="16"/>
  <c r="D119" i="19" s="1"/>
  <c r="D119" i="22" s="1"/>
  <c r="E119" i="13"/>
  <c r="E119" i="16"/>
  <c r="E119" i="19" s="1"/>
  <c r="E119" i="22" s="1"/>
  <c r="F119" i="13"/>
  <c r="F119" i="16" s="1"/>
  <c r="F119" i="19" s="1"/>
  <c r="F119" i="22" s="1"/>
  <c r="G119" i="13"/>
  <c r="G119" i="16" s="1"/>
  <c r="H119" i="13"/>
  <c r="H119" i="16" s="1"/>
  <c r="H119" i="19" s="1"/>
  <c r="H119" i="22" s="1"/>
  <c r="I119" i="13"/>
  <c r="I119" i="16"/>
  <c r="I119" i="19" s="1"/>
  <c r="J119" i="13"/>
  <c r="J119" i="16" s="1"/>
  <c r="J119" i="19" s="1"/>
  <c r="J119" i="22" s="1"/>
  <c r="K119" i="13"/>
  <c r="K119" i="16"/>
  <c r="K119" i="19" s="1"/>
  <c r="L119" i="13"/>
  <c r="L119" i="16" s="1"/>
  <c r="L119" i="19" s="1"/>
  <c r="L119" i="22" s="1"/>
  <c r="M119" i="13"/>
  <c r="M119" i="16" s="1"/>
  <c r="N119" i="13"/>
  <c r="N119" i="16" s="1"/>
  <c r="N119" i="19" s="1"/>
  <c r="N119" i="22" s="1"/>
  <c r="O119" i="13"/>
  <c r="O119" i="16"/>
  <c r="O119" i="19" s="1"/>
  <c r="O119" i="22" s="1"/>
  <c r="C75" i="6"/>
  <c r="C119" i="23" s="1"/>
  <c r="B75" i="6"/>
  <c r="B119" i="23" s="1"/>
  <c r="F36" i="5"/>
  <c r="G36" i="5" s="1"/>
  <c r="D118" i="13"/>
  <c r="D118" i="16" s="1"/>
  <c r="D118" i="19" s="1"/>
  <c r="E118" i="13"/>
  <c r="E118" i="16" s="1"/>
  <c r="F118" i="13"/>
  <c r="F118" i="16" s="1"/>
  <c r="F118" i="19" s="1"/>
  <c r="F118" i="22" s="1"/>
  <c r="G118" i="13"/>
  <c r="G118" i="16"/>
  <c r="H118" i="13"/>
  <c r="H118" i="16" s="1"/>
  <c r="I118" i="13"/>
  <c r="I118" i="16" s="1"/>
  <c r="I118" i="19" s="1"/>
  <c r="J118" i="13"/>
  <c r="J118" i="16"/>
  <c r="J118" i="19" s="1"/>
  <c r="J118" i="22" s="1"/>
  <c r="K118" i="13"/>
  <c r="K118" i="16"/>
  <c r="L118" i="13"/>
  <c r="L118" i="16"/>
  <c r="L118" i="19" s="1"/>
  <c r="L118" i="22" s="1"/>
  <c r="M118" i="13"/>
  <c r="M118" i="16" s="1"/>
  <c r="M118" i="19" s="1"/>
  <c r="M118" i="22" s="1"/>
  <c r="N118" i="13"/>
  <c r="N118" i="16" s="1"/>
  <c r="N118" i="19" s="1"/>
  <c r="N118" i="22" s="1"/>
  <c r="O118" i="13"/>
  <c r="O118" i="16" s="1"/>
  <c r="C74" i="6"/>
  <c r="C118" i="23" s="1"/>
  <c r="B74" i="6"/>
  <c r="B118" i="23" s="1"/>
  <c r="F35" i="5"/>
  <c r="G35" i="5" s="1"/>
  <c r="D117" i="13"/>
  <c r="D117" i="16" s="1"/>
  <c r="E117" i="13"/>
  <c r="E117" i="16" s="1"/>
  <c r="E117" i="19" s="1"/>
  <c r="E117" i="22" s="1"/>
  <c r="F117" i="13"/>
  <c r="F117" i="16" s="1"/>
  <c r="F117" i="19" s="1"/>
  <c r="G117" i="13"/>
  <c r="G117" i="16" s="1"/>
  <c r="G117" i="19" s="1"/>
  <c r="G117" i="22" s="1"/>
  <c r="H117" i="13"/>
  <c r="H117" i="16" s="1"/>
  <c r="H117" i="19" s="1"/>
  <c r="H117" i="22" s="1"/>
  <c r="I117" i="13"/>
  <c r="I117" i="16" s="1"/>
  <c r="I117" i="19" s="1"/>
  <c r="I117" i="22" s="1"/>
  <c r="J117" i="13"/>
  <c r="J117" i="16" s="1"/>
  <c r="J117" i="19" s="1"/>
  <c r="J117" i="22" s="1"/>
  <c r="K117" i="13"/>
  <c r="K117" i="16" s="1"/>
  <c r="L117" i="13"/>
  <c r="L117" i="16"/>
  <c r="M117" i="13"/>
  <c r="M117" i="16" s="1"/>
  <c r="M117" i="19" s="1"/>
  <c r="M117" i="22" s="1"/>
  <c r="N117" i="13"/>
  <c r="N117" i="16" s="1"/>
  <c r="N117" i="19" s="1"/>
  <c r="N117" i="22" s="1"/>
  <c r="O117" i="13"/>
  <c r="O117" i="16" s="1"/>
  <c r="O117" i="19" s="1"/>
  <c r="O117" i="22" s="1"/>
  <c r="C73" i="6"/>
  <c r="C117" i="23" s="1"/>
  <c r="B73" i="6"/>
  <c r="B117" i="23" s="1"/>
  <c r="E34" i="5"/>
  <c r="F34" i="5"/>
  <c r="D116" i="13"/>
  <c r="D116" i="16" s="1"/>
  <c r="D116" i="19" s="1"/>
  <c r="D116" i="22" s="1"/>
  <c r="E116" i="13"/>
  <c r="E116" i="16" s="1"/>
  <c r="E116" i="19" s="1"/>
  <c r="F116" i="13"/>
  <c r="F116" i="16" s="1"/>
  <c r="F116" i="19" s="1"/>
  <c r="F116" i="22" s="1"/>
  <c r="G116" i="13"/>
  <c r="G116" i="16" s="1"/>
  <c r="G116" i="19" s="1"/>
  <c r="G116" i="22" s="1"/>
  <c r="H116" i="13"/>
  <c r="H116" i="16" s="1"/>
  <c r="H116" i="19" s="1"/>
  <c r="H116" i="22" s="1"/>
  <c r="I116" i="13"/>
  <c r="I116" i="16" s="1"/>
  <c r="I116" i="19" s="1"/>
  <c r="I116" i="22" s="1"/>
  <c r="J116" i="13"/>
  <c r="J116" i="16" s="1"/>
  <c r="J116" i="19" s="1"/>
  <c r="K116" i="13"/>
  <c r="K116" i="16" s="1"/>
  <c r="K116" i="19" s="1"/>
  <c r="K116" i="22" s="1"/>
  <c r="L116" i="13"/>
  <c r="L116" i="16"/>
  <c r="L116" i="19" s="1"/>
  <c r="L116" i="22" s="1"/>
  <c r="M116" i="13"/>
  <c r="N116" i="13"/>
  <c r="N116" i="16" s="1"/>
  <c r="N116" i="19" s="1"/>
  <c r="N116" i="22" s="1"/>
  <c r="O116" i="13"/>
  <c r="O116" i="16" s="1"/>
  <c r="O116" i="19" s="1"/>
  <c r="O116" i="22" s="1"/>
  <c r="C72" i="6"/>
  <c r="C116" i="23" s="1"/>
  <c r="B72" i="6"/>
  <c r="B116" i="23" s="1"/>
  <c r="E33" i="5"/>
  <c r="F33" i="5" s="1"/>
  <c r="C71" i="6"/>
  <c r="C115" i="23" s="1"/>
  <c r="B71" i="6"/>
  <c r="B115" i="23" s="1"/>
  <c r="E32" i="5"/>
  <c r="F32" i="5" s="1"/>
  <c r="D114" i="13"/>
  <c r="D114" i="16"/>
  <c r="D114" i="19" s="1"/>
  <c r="D114" i="22" s="1"/>
  <c r="E114" i="13"/>
  <c r="E114" i="16"/>
  <c r="E114" i="19" s="1"/>
  <c r="E114" i="22" s="1"/>
  <c r="F114" i="13"/>
  <c r="F114" i="16" s="1"/>
  <c r="F114" i="19" s="1"/>
  <c r="G114" i="13"/>
  <c r="G114" i="16" s="1"/>
  <c r="G114" i="19" s="1"/>
  <c r="G114" i="22" s="1"/>
  <c r="H114" i="13"/>
  <c r="H114" i="16" s="1"/>
  <c r="H114" i="19" s="1"/>
  <c r="H114" i="22" s="1"/>
  <c r="I114" i="13"/>
  <c r="I114" i="16" s="1"/>
  <c r="I114" i="19" s="1"/>
  <c r="I114" i="22" s="1"/>
  <c r="J114" i="13"/>
  <c r="J114" i="16" s="1"/>
  <c r="K114" i="13"/>
  <c r="K114" i="16" s="1"/>
  <c r="K114" i="19" s="1"/>
  <c r="K114" i="22" s="1"/>
  <c r="L114" i="13"/>
  <c r="L114" i="16" s="1"/>
  <c r="L114" i="19" s="1"/>
  <c r="L114" i="22" s="1"/>
  <c r="M114" i="13"/>
  <c r="M114" i="16" s="1"/>
  <c r="M114" i="19" s="1"/>
  <c r="M114" i="22" s="1"/>
  <c r="N114" i="13"/>
  <c r="N114" i="16" s="1"/>
  <c r="N114" i="19" s="1"/>
  <c r="O114" i="13"/>
  <c r="O114" i="16" s="1"/>
  <c r="O114" i="19" s="1"/>
  <c r="O114" i="22" s="1"/>
  <c r="C70" i="6"/>
  <c r="C114" i="23" s="1"/>
  <c r="B70" i="6"/>
  <c r="B114" i="23" s="1"/>
  <c r="F31" i="5"/>
  <c r="G31" i="5" s="1"/>
  <c r="H31" i="5" s="1"/>
  <c r="H69" i="6" s="1"/>
  <c r="D113" i="13"/>
  <c r="D113" i="16" s="1"/>
  <c r="E113" i="13"/>
  <c r="E113" i="16" s="1"/>
  <c r="E113" i="19" s="1"/>
  <c r="E113" i="22" s="1"/>
  <c r="F113" i="13"/>
  <c r="F113" i="16" s="1"/>
  <c r="F113" i="19" s="1"/>
  <c r="F113" i="22" s="1"/>
  <c r="G113" i="13"/>
  <c r="G113" i="16" s="1"/>
  <c r="G113" i="19" s="1"/>
  <c r="G113" i="22" s="1"/>
  <c r="H113" i="13"/>
  <c r="H113" i="16" s="1"/>
  <c r="H113" i="19" s="1"/>
  <c r="H113" i="22" s="1"/>
  <c r="I113" i="13"/>
  <c r="I113" i="16" s="1"/>
  <c r="I113" i="19" s="1"/>
  <c r="I113" i="22" s="1"/>
  <c r="J113" i="13"/>
  <c r="J113" i="16" s="1"/>
  <c r="J113" i="19" s="1"/>
  <c r="K113" i="13"/>
  <c r="K113" i="16"/>
  <c r="L113" i="13"/>
  <c r="L113" i="16" s="1"/>
  <c r="L113" i="19" s="1"/>
  <c r="L113" i="22" s="1"/>
  <c r="M113" i="13"/>
  <c r="M113" i="16" s="1"/>
  <c r="M113" i="19" s="1"/>
  <c r="N113" i="13"/>
  <c r="N113" i="16" s="1"/>
  <c r="N113" i="19" s="1"/>
  <c r="N113" i="22" s="1"/>
  <c r="O113" i="13"/>
  <c r="O113" i="16" s="1"/>
  <c r="O113" i="19" s="1"/>
  <c r="O113" i="22" s="1"/>
  <c r="C69" i="6"/>
  <c r="C113" i="23" s="1"/>
  <c r="B69" i="6"/>
  <c r="B113" i="23" s="1"/>
  <c r="D112" i="13"/>
  <c r="D112" i="16"/>
  <c r="D112" i="19" s="1"/>
  <c r="D112" i="22" s="1"/>
  <c r="E112" i="13"/>
  <c r="E112" i="16" s="1"/>
  <c r="E112" i="19" s="1"/>
  <c r="F112" i="13"/>
  <c r="F112" i="16" s="1"/>
  <c r="F112" i="19" s="1"/>
  <c r="F112" i="22" s="1"/>
  <c r="G112" i="13"/>
  <c r="G112" i="16" s="1"/>
  <c r="H112" i="13"/>
  <c r="H112" i="16" s="1"/>
  <c r="I112" i="13"/>
  <c r="I112" i="16" s="1"/>
  <c r="I112" i="19" s="1"/>
  <c r="I112" i="22" s="1"/>
  <c r="J112" i="13"/>
  <c r="J112" i="16" s="1"/>
  <c r="J112" i="19" s="1"/>
  <c r="J112" i="22" s="1"/>
  <c r="G30" i="5"/>
  <c r="H30" i="5" s="1"/>
  <c r="H68" i="6" s="1"/>
  <c r="K112" i="13"/>
  <c r="K112" i="16"/>
  <c r="K112" i="19" s="1"/>
  <c r="K112" i="22" s="1"/>
  <c r="L112" i="13"/>
  <c r="L112" i="16"/>
  <c r="L112" i="19" s="1"/>
  <c r="L112" i="22" s="1"/>
  <c r="M112" i="13"/>
  <c r="M112" i="16"/>
  <c r="M112" i="19" s="1"/>
  <c r="M112" i="22" s="1"/>
  <c r="N112" i="13"/>
  <c r="N112" i="16"/>
  <c r="N112" i="19" s="1"/>
  <c r="O112" i="13"/>
  <c r="O112" i="16" s="1"/>
  <c r="O112" i="19" s="1"/>
  <c r="O112" i="22" s="1"/>
  <c r="C68" i="6"/>
  <c r="C112" i="23" s="1"/>
  <c r="B68" i="6"/>
  <c r="B112" i="23" s="1"/>
  <c r="E29" i="5"/>
  <c r="F29" i="5" s="1"/>
  <c r="D111" i="13"/>
  <c r="D111" i="16"/>
  <c r="D111" i="19" s="1"/>
  <c r="D111" i="22" s="1"/>
  <c r="E111" i="13"/>
  <c r="E111" i="16" s="1"/>
  <c r="E111" i="19" s="1"/>
  <c r="E111" i="22" s="1"/>
  <c r="F111" i="13"/>
  <c r="F111" i="16" s="1"/>
  <c r="F111" i="19" s="1"/>
  <c r="F111" i="22" s="1"/>
  <c r="G111" i="13"/>
  <c r="G111" i="16"/>
  <c r="G111" i="19" s="1"/>
  <c r="G111" i="22" s="1"/>
  <c r="H111" i="13"/>
  <c r="I111" i="13"/>
  <c r="I111" i="16" s="1"/>
  <c r="I111" i="19" s="1"/>
  <c r="I111" i="22" s="1"/>
  <c r="J111" i="13"/>
  <c r="J111" i="16" s="1"/>
  <c r="J111" i="19" s="1"/>
  <c r="J111" i="22" s="1"/>
  <c r="K111" i="13"/>
  <c r="K111" i="16" s="1"/>
  <c r="K111" i="19" s="1"/>
  <c r="K111" i="22" s="1"/>
  <c r="L111" i="13"/>
  <c r="L111" i="16" s="1"/>
  <c r="L111" i="19" s="1"/>
  <c r="L111" i="22" s="1"/>
  <c r="M111" i="13"/>
  <c r="M111" i="16" s="1"/>
  <c r="M111" i="19" s="1"/>
  <c r="M111" i="22" s="1"/>
  <c r="N111" i="13"/>
  <c r="N111" i="16" s="1"/>
  <c r="N111" i="19" s="1"/>
  <c r="N111" i="22" s="1"/>
  <c r="O111" i="13"/>
  <c r="O111" i="16" s="1"/>
  <c r="O111" i="19" s="1"/>
  <c r="O111" i="22" s="1"/>
  <c r="C67" i="6"/>
  <c r="C111" i="23"/>
  <c r="B67" i="6"/>
  <c r="B111" i="23" s="1"/>
  <c r="C63" i="6"/>
  <c r="C107" i="23" s="1"/>
  <c r="B63" i="6"/>
  <c r="B107" i="23" s="1"/>
  <c r="E24" i="5"/>
  <c r="F24" i="5" s="1"/>
  <c r="C62" i="6"/>
  <c r="B62" i="6"/>
  <c r="E23" i="5"/>
  <c r="F23" i="5" s="1"/>
  <c r="C61" i="6"/>
  <c r="C105" i="23" s="1"/>
  <c r="B61" i="6"/>
  <c r="E22" i="5"/>
  <c r="F22" i="5" s="1"/>
  <c r="C60" i="6"/>
  <c r="C104" i="23" s="1"/>
  <c r="B60" i="6"/>
  <c r="B104" i="23" s="1"/>
  <c r="E21" i="5"/>
  <c r="C59" i="6"/>
  <c r="B59" i="6"/>
  <c r="B103" i="23" s="1"/>
  <c r="E20" i="5"/>
  <c r="F20" i="5" s="1"/>
  <c r="C58" i="6"/>
  <c r="B58" i="6"/>
  <c r="E19" i="5"/>
  <c r="F19" i="5" s="1"/>
  <c r="C57" i="6"/>
  <c r="C101" i="23" s="1"/>
  <c r="B57" i="6"/>
  <c r="E18" i="5"/>
  <c r="F18" i="5" s="1"/>
  <c r="C56" i="6"/>
  <c r="C100" i="23" s="1"/>
  <c r="B56" i="6"/>
  <c r="B100" i="23" s="1"/>
  <c r="E17" i="5"/>
  <c r="C55" i="6"/>
  <c r="C99" i="9" s="1"/>
  <c r="B55" i="6"/>
  <c r="B99" i="23" s="1"/>
  <c r="E16" i="5"/>
  <c r="F16" i="5" s="1"/>
  <c r="C54" i="6"/>
  <c r="B54" i="6"/>
  <c r="E15" i="5"/>
  <c r="F15" i="5" s="1"/>
  <c r="F53" i="6" s="1"/>
  <c r="O97" i="13"/>
  <c r="O97" i="16" s="1"/>
  <c r="O97" i="19" s="1"/>
  <c r="O97" i="22" s="1"/>
  <c r="N97" i="13"/>
  <c r="N97" i="16" s="1"/>
  <c r="M97" i="13"/>
  <c r="M97" i="16" s="1"/>
  <c r="M97" i="19" s="1"/>
  <c r="L97" i="13"/>
  <c r="L97" i="16" s="1"/>
  <c r="K97" i="13"/>
  <c r="K97" i="16" s="1"/>
  <c r="K97" i="19" s="1"/>
  <c r="J97" i="13"/>
  <c r="J97" i="16" s="1"/>
  <c r="I97" i="13"/>
  <c r="I97" i="16" s="1"/>
  <c r="H97" i="13"/>
  <c r="H97" i="16" s="1"/>
  <c r="G97" i="13"/>
  <c r="G97" i="16" s="1"/>
  <c r="F97" i="13"/>
  <c r="F97" i="16" s="1"/>
  <c r="E97" i="13"/>
  <c r="E97" i="16" s="1"/>
  <c r="D97" i="13"/>
  <c r="D97" i="16" s="1"/>
  <c r="C53" i="6"/>
  <c r="C97" i="23" s="1"/>
  <c r="B53" i="6"/>
  <c r="B97" i="23"/>
  <c r="E14" i="5"/>
  <c r="F14" i="5" s="1"/>
  <c r="D96" i="13"/>
  <c r="D96" i="16"/>
  <c r="D96" i="19" s="1"/>
  <c r="D96" i="22" s="1"/>
  <c r="E96" i="13"/>
  <c r="E96" i="16"/>
  <c r="E96" i="19" s="1"/>
  <c r="E96" i="22" s="1"/>
  <c r="F96" i="13"/>
  <c r="F96" i="16" s="1"/>
  <c r="F96" i="19" s="1"/>
  <c r="F96" i="22" s="1"/>
  <c r="G96" i="13"/>
  <c r="G96" i="16" s="1"/>
  <c r="G96" i="19" s="1"/>
  <c r="H96" i="13"/>
  <c r="H96" i="16"/>
  <c r="H96" i="19" s="1"/>
  <c r="I96" i="13"/>
  <c r="I96" i="16"/>
  <c r="I96" i="19" s="1"/>
  <c r="I96" i="22" s="1"/>
  <c r="J96" i="13"/>
  <c r="J96" i="16"/>
  <c r="J96" i="19" s="1"/>
  <c r="J96" i="22" s="1"/>
  <c r="K96" i="13"/>
  <c r="L96" i="13"/>
  <c r="L96" i="16"/>
  <c r="L96" i="19" s="1"/>
  <c r="L96" i="22" s="1"/>
  <c r="M96" i="13"/>
  <c r="M96" i="16" s="1"/>
  <c r="M96" i="19" s="1"/>
  <c r="N96" i="13"/>
  <c r="N96" i="16" s="1"/>
  <c r="N96" i="19" s="1"/>
  <c r="O96" i="13"/>
  <c r="O96" i="16" s="1"/>
  <c r="O96" i="19" s="1"/>
  <c r="C52" i="6"/>
  <c r="C96" i="23" s="1"/>
  <c r="B52" i="6"/>
  <c r="B96" i="23" s="1"/>
  <c r="E13" i="5"/>
  <c r="F13" i="5" s="1"/>
  <c r="F51" i="6" s="1"/>
  <c r="D95" i="13"/>
  <c r="D95" i="16" s="1"/>
  <c r="E95" i="13"/>
  <c r="E95" i="16" s="1"/>
  <c r="E95" i="19" s="1"/>
  <c r="E95" i="22" s="1"/>
  <c r="F95" i="13"/>
  <c r="F95" i="16" s="1"/>
  <c r="F95" i="19" s="1"/>
  <c r="F95" i="22" s="1"/>
  <c r="G95" i="13"/>
  <c r="G95" i="16" s="1"/>
  <c r="G95" i="19" s="1"/>
  <c r="G95" i="22" s="1"/>
  <c r="H95" i="13"/>
  <c r="H95" i="16" s="1"/>
  <c r="H95" i="19" s="1"/>
  <c r="H95" i="22" s="1"/>
  <c r="I95" i="13"/>
  <c r="I95" i="16" s="1"/>
  <c r="I95" i="19" s="1"/>
  <c r="I95" i="22" s="1"/>
  <c r="J95" i="13"/>
  <c r="J95" i="16" s="1"/>
  <c r="J95" i="19" s="1"/>
  <c r="J95" i="22" s="1"/>
  <c r="K95" i="13"/>
  <c r="K95" i="16" s="1"/>
  <c r="K95" i="19" s="1"/>
  <c r="K95" i="22" s="1"/>
  <c r="L95" i="13"/>
  <c r="L95" i="16" s="1"/>
  <c r="L95" i="19" s="1"/>
  <c r="L95" i="22" s="1"/>
  <c r="M95" i="13"/>
  <c r="M95" i="16" s="1"/>
  <c r="M95" i="19" s="1"/>
  <c r="M95" i="22" s="1"/>
  <c r="N95" i="13"/>
  <c r="N95" i="16" s="1"/>
  <c r="O95" i="13"/>
  <c r="O95" i="16" s="1"/>
  <c r="O95" i="19" s="1"/>
  <c r="O95" i="22" s="1"/>
  <c r="C51" i="6"/>
  <c r="C95" i="23" s="1"/>
  <c r="B51" i="6"/>
  <c r="B95" i="23" s="1"/>
  <c r="C50" i="6"/>
  <c r="C94" i="23" s="1"/>
  <c r="B50" i="6"/>
  <c r="B94" i="23" s="1"/>
  <c r="E11" i="5"/>
  <c r="F11" i="5" s="1"/>
  <c r="G11" i="5" s="1"/>
  <c r="D93" i="13"/>
  <c r="D93" i="16" s="1"/>
  <c r="D93" i="19" s="1"/>
  <c r="D93" i="22" s="1"/>
  <c r="E93" i="13"/>
  <c r="E93" i="16" s="1"/>
  <c r="E93" i="19" s="1"/>
  <c r="E93" i="22" s="1"/>
  <c r="F93" i="13"/>
  <c r="F93" i="16" s="1"/>
  <c r="F93" i="19" s="1"/>
  <c r="G93" i="13"/>
  <c r="G93" i="16" s="1"/>
  <c r="G93" i="19" s="1"/>
  <c r="G93" i="22" s="1"/>
  <c r="H93" i="13"/>
  <c r="H93" i="16" s="1"/>
  <c r="H93" i="19" s="1"/>
  <c r="H93" i="22" s="1"/>
  <c r="I93" i="13"/>
  <c r="I93" i="16" s="1"/>
  <c r="I93" i="19" s="1"/>
  <c r="I93" i="22" s="1"/>
  <c r="J93" i="13"/>
  <c r="J93" i="16" s="1"/>
  <c r="J93" i="19" s="1"/>
  <c r="J93" i="22" s="1"/>
  <c r="K93" i="13"/>
  <c r="K93" i="16"/>
  <c r="K93" i="19" s="1"/>
  <c r="K93" i="22" s="1"/>
  <c r="L93" i="13"/>
  <c r="L93" i="16" s="1"/>
  <c r="L93" i="19" s="1"/>
  <c r="M93" i="13"/>
  <c r="M93" i="16" s="1"/>
  <c r="M93" i="19" s="1"/>
  <c r="M93" i="22" s="1"/>
  <c r="N93" i="13"/>
  <c r="N93" i="16" s="1"/>
  <c r="N93" i="19" s="1"/>
  <c r="N93" i="22" s="1"/>
  <c r="O93" i="13"/>
  <c r="O93" i="16" s="1"/>
  <c r="O93" i="19" s="1"/>
  <c r="O93" i="22" s="1"/>
  <c r="C49" i="6"/>
  <c r="C93" i="23" s="1"/>
  <c r="B49" i="6"/>
  <c r="B93" i="23" s="1"/>
  <c r="E10" i="5"/>
  <c r="F10" i="5" s="1"/>
  <c r="G10" i="5" s="1"/>
  <c r="H10" i="5" s="1"/>
  <c r="H48" i="6" s="1"/>
  <c r="D92" i="13"/>
  <c r="D92" i="16" s="1"/>
  <c r="E92" i="13"/>
  <c r="E92" i="16" s="1"/>
  <c r="F92" i="13"/>
  <c r="F92" i="16" s="1"/>
  <c r="F92" i="19" s="1"/>
  <c r="F92" i="22" s="1"/>
  <c r="G92" i="13"/>
  <c r="G92" i="16" s="1"/>
  <c r="G92" i="19" s="1"/>
  <c r="G92" i="22" s="1"/>
  <c r="H92" i="13"/>
  <c r="H92" i="16"/>
  <c r="I92" i="13"/>
  <c r="I92" i="16" s="1"/>
  <c r="I92" i="19" s="1"/>
  <c r="I92" i="22" s="1"/>
  <c r="J92" i="13"/>
  <c r="J92" i="16" s="1"/>
  <c r="K92" i="13"/>
  <c r="K92" i="16" s="1"/>
  <c r="K92" i="19" s="1"/>
  <c r="K92" i="22" s="1"/>
  <c r="L92" i="13"/>
  <c r="L92" i="16" s="1"/>
  <c r="L92" i="19" s="1"/>
  <c r="L92" i="22" s="1"/>
  <c r="M92" i="13"/>
  <c r="M92" i="16" s="1"/>
  <c r="M92" i="19" s="1"/>
  <c r="M92" i="22" s="1"/>
  <c r="N92" i="13"/>
  <c r="N92" i="16" s="1"/>
  <c r="N92" i="19" s="1"/>
  <c r="N92" i="22" s="1"/>
  <c r="O92" i="13"/>
  <c r="O92" i="16" s="1"/>
  <c r="O92" i="19" s="1"/>
  <c r="O92" i="22" s="1"/>
  <c r="C48" i="6"/>
  <c r="C92" i="23" s="1"/>
  <c r="B48" i="6"/>
  <c r="B92" i="23"/>
  <c r="C47" i="6"/>
  <c r="C91" i="23" s="1"/>
  <c r="B47" i="6"/>
  <c r="B91" i="23" s="1"/>
  <c r="F41" i="6"/>
  <c r="C87" i="23"/>
  <c r="B87" i="23"/>
  <c r="E40" i="6"/>
  <c r="F40" i="6" s="1"/>
  <c r="C86" i="23"/>
  <c r="B86" i="23"/>
  <c r="C85" i="23"/>
  <c r="B85" i="23"/>
  <c r="C84" i="23"/>
  <c r="B84" i="23"/>
  <c r="C83" i="23"/>
  <c r="B83" i="23"/>
  <c r="C82" i="23"/>
  <c r="B82" i="23"/>
  <c r="C81" i="23"/>
  <c r="B81" i="23"/>
  <c r="C80" i="23"/>
  <c r="B80" i="23"/>
  <c r="C79" i="23"/>
  <c r="B79" i="23"/>
  <c r="D29" i="6"/>
  <c r="E29" i="6" s="1"/>
  <c r="D75" i="13"/>
  <c r="D75" i="16" s="1"/>
  <c r="D75" i="19" s="1"/>
  <c r="E75" i="13"/>
  <c r="E75" i="16" s="1"/>
  <c r="F75" i="13"/>
  <c r="F75" i="16"/>
  <c r="F75" i="19" s="1"/>
  <c r="F75" i="22" s="1"/>
  <c r="G75" i="13"/>
  <c r="G75" i="16" s="1"/>
  <c r="G75" i="19" s="1"/>
  <c r="G75" i="22" s="1"/>
  <c r="H75" i="13"/>
  <c r="H75" i="16" s="1"/>
  <c r="H75" i="19" s="1"/>
  <c r="H75" i="22" s="1"/>
  <c r="I75" i="13"/>
  <c r="I75" i="16" s="1"/>
  <c r="I75" i="19" s="1"/>
  <c r="I75" i="22" s="1"/>
  <c r="J75" i="13"/>
  <c r="J75" i="16" s="1"/>
  <c r="J75" i="19" s="1"/>
  <c r="J75" i="22" s="1"/>
  <c r="K75" i="13"/>
  <c r="K75" i="16" s="1"/>
  <c r="K75" i="19" s="1"/>
  <c r="L75" i="13"/>
  <c r="L75" i="16" s="1"/>
  <c r="L75" i="19" s="1"/>
  <c r="L75" i="22" s="1"/>
  <c r="M75" i="13"/>
  <c r="M75" i="16" s="1"/>
  <c r="M75" i="19" s="1"/>
  <c r="M75" i="22" s="1"/>
  <c r="N75" i="13"/>
  <c r="N75" i="16"/>
  <c r="N75" i="19" s="1"/>
  <c r="N75" i="22" s="1"/>
  <c r="O75" i="13"/>
  <c r="O75" i="16" s="1"/>
  <c r="O75" i="19" s="1"/>
  <c r="O75" i="22" s="1"/>
  <c r="C75" i="23"/>
  <c r="B75" i="23"/>
  <c r="D28" i="6"/>
  <c r="D74" i="13"/>
  <c r="D74" i="16" s="1"/>
  <c r="D74" i="19" s="1"/>
  <c r="D74" i="22" s="1"/>
  <c r="E74" i="13"/>
  <c r="E74" i="16" s="1"/>
  <c r="E74" i="19" s="1"/>
  <c r="E74" i="22" s="1"/>
  <c r="F74" i="13"/>
  <c r="F74" i="16"/>
  <c r="F74" i="19" s="1"/>
  <c r="F74" i="22" s="1"/>
  <c r="G74" i="13"/>
  <c r="G74" i="16" s="1"/>
  <c r="G74" i="19" s="1"/>
  <c r="G74" i="22" s="1"/>
  <c r="H74" i="13"/>
  <c r="H74" i="16" s="1"/>
  <c r="H74" i="19" s="1"/>
  <c r="H74" i="22" s="1"/>
  <c r="I74" i="13"/>
  <c r="I74" i="16" s="1"/>
  <c r="I74" i="19" s="1"/>
  <c r="I74" i="22" s="1"/>
  <c r="J74" i="13"/>
  <c r="J74" i="16" s="1"/>
  <c r="J74" i="19" s="1"/>
  <c r="J74" i="22" s="1"/>
  <c r="K74" i="13"/>
  <c r="K74" i="16" s="1"/>
  <c r="K74" i="19" s="1"/>
  <c r="K74" i="22" s="1"/>
  <c r="L74" i="13"/>
  <c r="L74" i="16" s="1"/>
  <c r="L74" i="19" s="1"/>
  <c r="L74" i="22" s="1"/>
  <c r="M74" i="13"/>
  <c r="M74" i="16" s="1"/>
  <c r="M74" i="19" s="1"/>
  <c r="M74" i="22" s="1"/>
  <c r="N74" i="13"/>
  <c r="N74" i="16" s="1"/>
  <c r="N74" i="19" s="1"/>
  <c r="N74" i="22" s="1"/>
  <c r="O74" i="13"/>
  <c r="O74" i="16" s="1"/>
  <c r="O74" i="19" s="1"/>
  <c r="O74" i="22" s="1"/>
  <c r="C74" i="23"/>
  <c r="B74" i="23"/>
  <c r="F27" i="6"/>
  <c r="G27" i="6" s="1"/>
  <c r="D73" i="13"/>
  <c r="D73" i="16" s="1"/>
  <c r="D73" i="19" s="1"/>
  <c r="D73" i="22" s="1"/>
  <c r="E73" i="13"/>
  <c r="E73" i="16" s="1"/>
  <c r="E73" i="19" s="1"/>
  <c r="F73" i="13"/>
  <c r="F73" i="16"/>
  <c r="F73" i="19" s="1"/>
  <c r="F73" i="22" s="1"/>
  <c r="G73" i="13"/>
  <c r="G73" i="16" s="1"/>
  <c r="G73" i="19" s="1"/>
  <c r="G73" i="22" s="1"/>
  <c r="H73" i="13"/>
  <c r="H73" i="16" s="1"/>
  <c r="H73" i="19" s="1"/>
  <c r="H73" i="22" s="1"/>
  <c r="I73" i="13"/>
  <c r="I73" i="16" s="1"/>
  <c r="I73" i="19" s="1"/>
  <c r="I73" i="22" s="1"/>
  <c r="J73" i="13"/>
  <c r="J73" i="16" s="1"/>
  <c r="J73" i="19" s="1"/>
  <c r="J73" i="22" s="1"/>
  <c r="K73" i="13"/>
  <c r="K73" i="16" s="1"/>
  <c r="K73" i="19" s="1"/>
  <c r="K73" i="22" s="1"/>
  <c r="L73" i="13"/>
  <c r="L73" i="16"/>
  <c r="M73" i="13"/>
  <c r="M73" i="16" s="1"/>
  <c r="M73" i="19" s="1"/>
  <c r="M73" i="22" s="1"/>
  <c r="N73" i="13"/>
  <c r="N73" i="16" s="1"/>
  <c r="N73" i="19" s="1"/>
  <c r="N73" i="22" s="1"/>
  <c r="O73" i="13"/>
  <c r="O73" i="16"/>
  <c r="C73" i="23"/>
  <c r="B73" i="23"/>
  <c r="F26" i="6"/>
  <c r="C72" i="23"/>
  <c r="B72" i="23"/>
  <c r="F25" i="6"/>
  <c r="D71" i="13"/>
  <c r="D71" i="16"/>
  <c r="D71" i="19" s="1"/>
  <c r="E71" i="13"/>
  <c r="E71" i="16" s="1"/>
  <c r="E71" i="19" s="1"/>
  <c r="E71" i="22" s="1"/>
  <c r="F71" i="13"/>
  <c r="G71" i="13"/>
  <c r="G71" i="16"/>
  <c r="G71" i="19" s="1"/>
  <c r="G71" i="22" s="1"/>
  <c r="H71" i="13"/>
  <c r="H71" i="16" s="1"/>
  <c r="H71" i="19" s="1"/>
  <c r="I71" i="13"/>
  <c r="I71" i="16"/>
  <c r="J71" i="13"/>
  <c r="K71" i="13"/>
  <c r="K71" i="16"/>
  <c r="L71" i="13"/>
  <c r="L71" i="16" s="1"/>
  <c r="M71" i="13"/>
  <c r="M71" i="16"/>
  <c r="M71" i="19"/>
  <c r="M71" i="22" s="1"/>
  <c r="N71" i="13"/>
  <c r="N71" i="16" s="1"/>
  <c r="N71" i="19" s="1"/>
  <c r="O71" i="13"/>
  <c r="O71" i="16" s="1"/>
  <c r="O71" i="19" s="1"/>
  <c r="O71" i="22" s="1"/>
  <c r="C71" i="23"/>
  <c r="B71" i="23"/>
  <c r="D24" i="6"/>
  <c r="E24" i="6" s="1"/>
  <c r="D70" i="13"/>
  <c r="D70" i="16" s="1"/>
  <c r="E70" i="13"/>
  <c r="E70" i="16" s="1"/>
  <c r="E70" i="19" s="1"/>
  <c r="E70" i="22" s="1"/>
  <c r="F70" i="13"/>
  <c r="F70" i="16"/>
  <c r="F70" i="19" s="1"/>
  <c r="F70" i="22" s="1"/>
  <c r="G70" i="13"/>
  <c r="G70" i="16" s="1"/>
  <c r="G70" i="19" s="1"/>
  <c r="G70" i="22" s="1"/>
  <c r="H70" i="13"/>
  <c r="H70" i="16"/>
  <c r="H70" i="19" s="1"/>
  <c r="I70" i="13"/>
  <c r="I70" i="16" s="1"/>
  <c r="I70" i="19" s="1"/>
  <c r="I70" i="22" s="1"/>
  <c r="J70" i="13"/>
  <c r="J70" i="16" s="1"/>
  <c r="K70" i="13"/>
  <c r="K70" i="16" s="1"/>
  <c r="K70" i="19" s="1"/>
  <c r="K70" i="22" s="1"/>
  <c r="L70" i="13"/>
  <c r="L70" i="16"/>
  <c r="M70" i="13"/>
  <c r="M70" i="16" s="1"/>
  <c r="M70" i="19" s="1"/>
  <c r="M70" i="22" s="1"/>
  <c r="N70" i="13"/>
  <c r="N70" i="16" s="1"/>
  <c r="N70" i="19" s="1"/>
  <c r="N70" i="22" s="1"/>
  <c r="O70" i="13"/>
  <c r="O70" i="16" s="1"/>
  <c r="O70" i="19" s="1"/>
  <c r="O70" i="22" s="1"/>
  <c r="C70" i="23"/>
  <c r="B70" i="23"/>
  <c r="D69" i="13"/>
  <c r="D69" i="16" s="1"/>
  <c r="D69" i="19" s="1"/>
  <c r="D69" i="22" s="1"/>
  <c r="E69" i="13"/>
  <c r="E69" i="16"/>
  <c r="F69" i="13"/>
  <c r="F69" i="16" s="1"/>
  <c r="F69" i="19" s="1"/>
  <c r="F69" i="22" s="1"/>
  <c r="G69" i="13"/>
  <c r="G69" i="16" s="1"/>
  <c r="G69" i="19" s="1"/>
  <c r="G69" i="22" s="1"/>
  <c r="H69" i="13"/>
  <c r="H69" i="16" s="1"/>
  <c r="H69" i="19" s="1"/>
  <c r="H69" i="22" s="1"/>
  <c r="I69" i="13"/>
  <c r="I69" i="16" s="1"/>
  <c r="I69" i="19" s="1"/>
  <c r="I69" i="22" s="1"/>
  <c r="J69" i="13"/>
  <c r="J69" i="16" s="1"/>
  <c r="J69" i="19" s="1"/>
  <c r="J69" i="22" s="1"/>
  <c r="K69" i="13"/>
  <c r="K69" i="16" s="1"/>
  <c r="K69" i="19" s="1"/>
  <c r="K69" i="22" s="1"/>
  <c r="L69" i="13"/>
  <c r="L69" i="16" s="1"/>
  <c r="M69" i="13"/>
  <c r="M69" i="16" s="1"/>
  <c r="M69" i="19" s="1"/>
  <c r="M69" i="22" s="1"/>
  <c r="N69" i="13"/>
  <c r="N69" i="16" s="1"/>
  <c r="N69" i="19" s="1"/>
  <c r="N69" i="22" s="1"/>
  <c r="O69" i="13"/>
  <c r="O69" i="16" s="1"/>
  <c r="O69" i="19" s="1"/>
  <c r="O69" i="22" s="1"/>
  <c r="C69" i="23"/>
  <c r="B69" i="23"/>
  <c r="C68" i="23"/>
  <c r="B68" i="23"/>
  <c r="D21" i="6"/>
  <c r="I67" i="9" s="1"/>
  <c r="D67" i="13"/>
  <c r="D67" i="16" s="1"/>
  <c r="D67" i="19" s="1"/>
  <c r="D67" i="22" s="1"/>
  <c r="E67" i="13"/>
  <c r="E67" i="16" s="1"/>
  <c r="E67" i="19" s="1"/>
  <c r="E67" i="22" s="1"/>
  <c r="F67" i="13"/>
  <c r="G67" i="13"/>
  <c r="G67" i="16" s="1"/>
  <c r="G67" i="19" s="1"/>
  <c r="G67" i="22" s="1"/>
  <c r="H67" i="13"/>
  <c r="H67" i="16" s="1"/>
  <c r="H67" i="19" s="1"/>
  <c r="H67" i="22" s="1"/>
  <c r="I67" i="13"/>
  <c r="I67" i="16" s="1"/>
  <c r="I67" i="19" s="1"/>
  <c r="I67" i="22" s="1"/>
  <c r="J67" i="13"/>
  <c r="J67" i="16" s="1"/>
  <c r="J67" i="19" s="1"/>
  <c r="J67" i="22" s="1"/>
  <c r="K67" i="13"/>
  <c r="K67" i="16" s="1"/>
  <c r="K67" i="19" s="1"/>
  <c r="K67" i="22" s="1"/>
  <c r="L67" i="13"/>
  <c r="L67" i="16" s="1"/>
  <c r="L67" i="19" s="1"/>
  <c r="L67" i="22" s="1"/>
  <c r="M67" i="13"/>
  <c r="M67" i="16" s="1"/>
  <c r="M67" i="19" s="1"/>
  <c r="M67" i="22" s="1"/>
  <c r="N67" i="13"/>
  <c r="N67" i="16" s="1"/>
  <c r="N67" i="19" s="1"/>
  <c r="N67" i="22" s="1"/>
  <c r="O67" i="13"/>
  <c r="O67" i="16" s="1"/>
  <c r="O67" i="19" s="1"/>
  <c r="O67" i="22" s="1"/>
  <c r="C67" i="23"/>
  <c r="B67" i="23"/>
  <c r="F20" i="6"/>
  <c r="E66" i="17" s="1"/>
  <c r="D66" i="13"/>
  <c r="D66" i="14" s="1"/>
  <c r="E66" i="13"/>
  <c r="E66" i="16"/>
  <c r="E66" i="19" s="1"/>
  <c r="E66" i="22" s="1"/>
  <c r="F66" i="13"/>
  <c r="F66" i="16" s="1"/>
  <c r="F66" i="19" s="1"/>
  <c r="F66" i="22" s="1"/>
  <c r="G66" i="13"/>
  <c r="G66" i="16"/>
  <c r="G66" i="19" s="1"/>
  <c r="G66" i="22" s="1"/>
  <c r="H66" i="13"/>
  <c r="H66" i="16"/>
  <c r="H66" i="19" s="1"/>
  <c r="H66" i="22" s="1"/>
  <c r="I66" i="13"/>
  <c r="I66" i="16"/>
  <c r="I66" i="19" s="1"/>
  <c r="I66" i="22" s="1"/>
  <c r="J66" i="13"/>
  <c r="J66" i="16" s="1"/>
  <c r="J66" i="19" s="1"/>
  <c r="J66" i="22" s="1"/>
  <c r="K66" i="13"/>
  <c r="K66" i="16"/>
  <c r="K66" i="19" s="1"/>
  <c r="K66" i="22" s="1"/>
  <c r="L66" i="13"/>
  <c r="L66" i="16"/>
  <c r="L66" i="19" s="1"/>
  <c r="L66" i="22" s="1"/>
  <c r="M66" i="13"/>
  <c r="M66" i="16"/>
  <c r="M66" i="19" s="1"/>
  <c r="N66" i="13"/>
  <c r="N66" i="16" s="1"/>
  <c r="O66" i="13"/>
  <c r="O66" i="16"/>
  <c r="O66" i="19" s="1"/>
  <c r="O66" i="22" s="1"/>
  <c r="C66" i="23"/>
  <c r="B66" i="23"/>
  <c r="D16" i="6"/>
  <c r="D62" i="13"/>
  <c r="D62" i="16" s="1"/>
  <c r="D62" i="19" s="1"/>
  <c r="D62" i="22" s="1"/>
  <c r="E62" i="13"/>
  <c r="E62" i="16" s="1"/>
  <c r="F62" i="13"/>
  <c r="F62" i="16" s="1"/>
  <c r="F62" i="19" s="1"/>
  <c r="F62" i="22" s="1"/>
  <c r="G62" i="13"/>
  <c r="G62" i="16" s="1"/>
  <c r="G62" i="19" s="1"/>
  <c r="G62" i="22" s="1"/>
  <c r="H62" i="13"/>
  <c r="H62" i="16" s="1"/>
  <c r="H62" i="19" s="1"/>
  <c r="H62" i="22" s="1"/>
  <c r="I62" i="13"/>
  <c r="I62" i="16" s="1"/>
  <c r="I62" i="19" s="1"/>
  <c r="I62" i="22" s="1"/>
  <c r="J62" i="13"/>
  <c r="J62" i="16" s="1"/>
  <c r="J62" i="19" s="1"/>
  <c r="J62" i="22" s="1"/>
  <c r="K62" i="13"/>
  <c r="K62" i="16" s="1"/>
  <c r="K62" i="19" s="1"/>
  <c r="K62" i="22" s="1"/>
  <c r="L62" i="13"/>
  <c r="L62" i="16" s="1"/>
  <c r="L62" i="19" s="1"/>
  <c r="L62" i="22" s="1"/>
  <c r="M62" i="13"/>
  <c r="M62" i="16" s="1"/>
  <c r="M62" i="19" s="1"/>
  <c r="M62" i="22" s="1"/>
  <c r="N62" i="13"/>
  <c r="N62" i="16" s="1"/>
  <c r="N62" i="19" s="1"/>
  <c r="N62" i="22" s="1"/>
  <c r="O62" i="13"/>
  <c r="O62" i="16" s="1"/>
  <c r="O62" i="19" s="1"/>
  <c r="O62" i="22" s="1"/>
  <c r="C62" i="23"/>
  <c r="B62" i="23"/>
  <c r="D15" i="6"/>
  <c r="D61" i="13"/>
  <c r="D61" i="16"/>
  <c r="E61" i="13"/>
  <c r="E61" i="16" s="1"/>
  <c r="E61" i="19" s="1"/>
  <c r="E61" i="22" s="1"/>
  <c r="F61" i="13"/>
  <c r="F61" i="16" s="1"/>
  <c r="F61" i="19" s="1"/>
  <c r="F61" i="22" s="1"/>
  <c r="G61" i="13"/>
  <c r="G61" i="16" s="1"/>
  <c r="G61" i="19" s="1"/>
  <c r="H61" i="13"/>
  <c r="H61" i="16" s="1"/>
  <c r="H61" i="19" s="1"/>
  <c r="H61" i="22" s="1"/>
  <c r="I61" i="13"/>
  <c r="I61" i="16" s="1"/>
  <c r="I61" i="19" s="1"/>
  <c r="I61" i="22" s="1"/>
  <c r="J61" i="13"/>
  <c r="J61" i="16" s="1"/>
  <c r="J61" i="19" s="1"/>
  <c r="J61" i="22" s="1"/>
  <c r="K61" i="13"/>
  <c r="K61" i="16" s="1"/>
  <c r="L61" i="13"/>
  <c r="L61" i="16" s="1"/>
  <c r="L61" i="19" s="1"/>
  <c r="L61" i="22" s="1"/>
  <c r="M61" i="13"/>
  <c r="M61" i="16"/>
  <c r="M61" i="19" s="1"/>
  <c r="N61" i="13"/>
  <c r="N61" i="16" s="1"/>
  <c r="N61" i="19" s="1"/>
  <c r="N61" i="22" s="1"/>
  <c r="O61" i="13"/>
  <c r="O61" i="16" s="1"/>
  <c r="O61" i="19" s="1"/>
  <c r="O61" i="22" s="1"/>
  <c r="C61" i="23"/>
  <c r="B61" i="23"/>
  <c r="F14" i="6"/>
  <c r="G14" i="6" s="1"/>
  <c r="D60" i="13"/>
  <c r="D60" i="16" s="1"/>
  <c r="D60" i="19" s="1"/>
  <c r="D60" i="22" s="1"/>
  <c r="E60" i="13"/>
  <c r="E60" i="16" s="1"/>
  <c r="E60" i="19" s="1"/>
  <c r="E60" i="22" s="1"/>
  <c r="F60" i="13"/>
  <c r="F60" i="16" s="1"/>
  <c r="F60" i="19" s="1"/>
  <c r="F60" i="22" s="1"/>
  <c r="G60" i="13"/>
  <c r="G60" i="16" s="1"/>
  <c r="H60" i="13"/>
  <c r="H60" i="16" s="1"/>
  <c r="H60" i="19" s="1"/>
  <c r="H60" i="22" s="1"/>
  <c r="I60" i="13"/>
  <c r="I60" i="16"/>
  <c r="I60" i="19" s="1"/>
  <c r="I60" i="22" s="1"/>
  <c r="J60" i="13"/>
  <c r="J60" i="16" s="1"/>
  <c r="J60" i="19" s="1"/>
  <c r="J60" i="22" s="1"/>
  <c r="K60" i="13"/>
  <c r="K60" i="16" s="1"/>
  <c r="K60" i="19" s="1"/>
  <c r="K60" i="22" s="1"/>
  <c r="L60" i="13"/>
  <c r="L60" i="16"/>
  <c r="L60" i="19" s="1"/>
  <c r="L60" i="22" s="1"/>
  <c r="M60" i="13"/>
  <c r="M60" i="16" s="1"/>
  <c r="M60" i="19" s="1"/>
  <c r="M60" i="22" s="1"/>
  <c r="N60" i="13"/>
  <c r="N60" i="16" s="1"/>
  <c r="N60" i="19" s="1"/>
  <c r="N60" i="22" s="1"/>
  <c r="O60" i="13"/>
  <c r="O60" i="16" s="1"/>
  <c r="O60" i="19" s="1"/>
  <c r="O60" i="22" s="1"/>
  <c r="C60" i="23"/>
  <c r="B60" i="23"/>
  <c r="F13" i="6"/>
  <c r="L59" i="17" s="1"/>
  <c r="D59" i="13"/>
  <c r="D59" i="16" s="1"/>
  <c r="E59" i="13"/>
  <c r="E59" i="16" s="1"/>
  <c r="F59" i="13"/>
  <c r="F59" i="16" s="1"/>
  <c r="G59" i="13"/>
  <c r="G59" i="16" s="1"/>
  <c r="H59" i="13"/>
  <c r="H59" i="16" s="1"/>
  <c r="H59" i="19" s="1"/>
  <c r="I59" i="13"/>
  <c r="I59" i="16" s="1"/>
  <c r="I59" i="19" s="1"/>
  <c r="I59" i="22" s="1"/>
  <c r="J59" i="13"/>
  <c r="J59" i="16" s="1"/>
  <c r="J59" i="19" s="1"/>
  <c r="J59" i="22" s="1"/>
  <c r="K59" i="13"/>
  <c r="K59" i="16" s="1"/>
  <c r="K59" i="19" s="1"/>
  <c r="L59" i="13"/>
  <c r="L59" i="16"/>
  <c r="M59" i="13"/>
  <c r="N59" i="13"/>
  <c r="N59" i="16" s="1"/>
  <c r="N59" i="19" s="1"/>
  <c r="O59" i="13"/>
  <c r="O59" i="16" s="1"/>
  <c r="O59" i="19" s="1"/>
  <c r="C59" i="23"/>
  <c r="B59" i="23"/>
  <c r="F11" i="6"/>
  <c r="D58" i="13"/>
  <c r="D58" i="16" s="1"/>
  <c r="D58" i="19" s="1"/>
  <c r="D58" i="22" s="1"/>
  <c r="E58" i="13"/>
  <c r="E58" i="16" s="1"/>
  <c r="E58" i="19" s="1"/>
  <c r="E58" i="22" s="1"/>
  <c r="F58" i="13"/>
  <c r="F58" i="16" s="1"/>
  <c r="F58" i="19" s="1"/>
  <c r="F58" i="22" s="1"/>
  <c r="G58" i="13"/>
  <c r="G58" i="16" s="1"/>
  <c r="G58" i="19" s="1"/>
  <c r="G58" i="22" s="1"/>
  <c r="H58" i="13"/>
  <c r="H58" i="16" s="1"/>
  <c r="H58" i="19" s="1"/>
  <c r="H58" i="22" s="1"/>
  <c r="I58" i="13"/>
  <c r="I58" i="16" s="1"/>
  <c r="I58" i="19" s="1"/>
  <c r="I58" i="22" s="1"/>
  <c r="J58" i="13"/>
  <c r="J58" i="16" s="1"/>
  <c r="J58" i="19" s="1"/>
  <c r="J58" i="22" s="1"/>
  <c r="K58" i="13"/>
  <c r="K58" i="16" s="1"/>
  <c r="K58" i="19" s="1"/>
  <c r="L58" i="13"/>
  <c r="L58" i="16" s="1"/>
  <c r="L58" i="19" s="1"/>
  <c r="L58" i="22" s="1"/>
  <c r="M58" i="13"/>
  <c r="M58" i="16" s="1"/>
  <c r="M58" i="19" s="1"/>
  <c r="M58" i="22" s="1"/>
  <c r="N58" i="13"/>
  <c r="N58" i="16" s="1"/>
  <c r="N58" i="19" s="1"/>
  <c r="N58" i="22" s="1"/>
  <c r="O58" i="13"/>
  <c r="O58" i="16"/>
  <c r="O58" i="19" s="1"/>
  <c r="O58" i="22" s="1"/>
  <c r="C58" i="23"/>
  <c r="B58" i="23"/>
  <c r="F10" i="6"/>
  <c r="G10" i="6" s="1"/>
  <c r="D57" i="13"/>
  <c r="D57" i="16" s="1"/>
  <c r="E57" i="13"/>
  <c r="E57" i="16" s="1"/>
  <c r="F57" i="13"/>
  <c r="F57" i="16"/>
  <c r="F57" i="19" s="1"/>
  <c r="G57" i="13"/>
  <c r="H57" i="13"/>
  <c r="H57" i="16" s="1"/>
  <c r="I57" i="13"/>
  <c r="I57" i="16" s="1"/>
  <c r="J57" i="13"/>
  <c r="J57" i="16"/>
  <c r="J57" i="19" s="1"/>
  <c r="J57" i="22" s="1"/>
  <c r="K57" i="13"/>
  <c r="K57" i="16" s="1"/>
  <c r="K57" i="17" s="1"/>
  <c r="L57" i="13"/>
  <c r="L57" i="16" s="1"/>
  <c r="L57" i="19" s="1"/>
  <c r="L57" i="22" s="1"/>
  <c r="M57" i="13"/>
  <c r="M57" i="14" s="1"/>
  <c r="N57" i="13"/>
  <c r="N57" i="16" s="1"/>
  <c r="N57" i="19" s="1"/>
  <c r="N57" i="22" s="1"/>
  <c r="O57" i="13"/>
  <c r="O57" i="16" s="1"/>
  <c r="O57" i="19" s="1"/>
  <c r="C57" i="23"/>
  <c r="B57" i="23"/>
  <c r="F9" i="6"/>
  <c r="D56" i="13"/>
  <c r="D56" i="16"/>
  <c r="D56" i="19" s="1"/>
  <c r="D56" i="22" s="1"/>
  <c r="E56" i="13"/>
  <c r="E56" i="16" s="1"/>
  <c r="E56" i="19" s="1"/>
  <c r="E56" i="22" s="1"/>
  <c r="F56" i="13"/>
  <c r="F56" i="16" s="1"/>
  <c r="F56" i="19" s="1"/>
  <c r="F56" i="22" s="1"/>
  <c r="G56" i="13"/>
  <c r="G56" i="16" s="1"/>
  <c r="G56" i="19" s="1"/>
  <c r="G56" i="22" s="1"/>
  <c r="H56" i="13"/>
  <c r="H56" i="16" s="1"/>
  <c r="H56" i="19" s="1"/>
  <c r="H56" i="22" s="1"/>
  <c r="I56" i="13"/>
  <c r="I56" i="16" s="1"/>
  <c r="I56" i="19" s="1"/>
  <c r="I56" i="22" s="1"/>
  <c r="J56" i="13"/>
  <c r="J56" i="16" s="1"/>
  <c r="J56" i="19" s="1"/>
  <c r="J56" i="22" s="1"/>
  <c r="K56" i="13"/>
  <c r="K56" i="16" s="1"/>
  <c r="K56" i="19" s="1"/>
  <c r="K56" i="22" s="1"/>
  <c r="L56" i="13"/>
  <c r="L56" i="16" s="1"/>
  <c r="L56" i="19" s="1"/>
  <c r="L56" i="22" s="1"/>
  <c r="M56" i="13"/>
  <c r="M56" i="16" s="1"/>
  <c r="M56" i="19" s="1"/>
  <c r="M56" i="22" s="1"/>
  <c r="N56" i="13"/>
  <c r="N56" i="16" s="1"/>
  <c r="N56" i="19" s="1"/>
  <c r="N56" i="22" s="1"/>
  <c r="O56" i="13"/>
  <c r="O56" i="16" s="1"/>
  <c r="O56" i="19" s="1"/>
  <c r="O56" i="22" s="1"/>
  <c r="C56" i="23"/>
  <c r="B56" i="23"/>
  <c r="C55" i="23"/>
  <c r="B55" i="23"/>
  <c r="R49" i="23"/>
  <c r="Q49" i="23"/>
  <c r="P49" i="23"/>
  <c r="O49" i="23"/>
  <c r="N49" i="23"/>
  <c r="M49" i="23"/>
  <c r="L49" i="23"/>
  <c r="K49" i="23"/>
  <c r="J49" i="23"/>
  <c r="I49" i="23"/>
  <c r="H49" i="23"/>
  <c r="G49" i="23"/>
  <c r="F49" i="23"/>
  <c r="E49" i="23"/>
  <c r="D49" i="23"/>
  <c r="C49" i="23"/>
  <c r="B49" i="23"/>
  <c r="R48" i="23"/>
  <c r="Q48" i="23"/>
  <c r="P48" i="23"/>
  <c r="O48" i="23"/>
  <c r="N48" i="23"/>
  <c r="M48" i="23"/>
  <c r="L48" i="23"/>
  <c r="K48" i="23"/>
  <c r="J48" i="23"/>
  <c r="I48" i="23"/>
  <c r="H48" i="23"/>
  <c r="G48" i="23"/>
  <c r="F48" i="23"/>
  <c r="E48" i="23"/>
  <c r="D48" i="23"/>
  <c r="C48" i="23"/>
  <c r="B48" i="23"/>
  <c r="R47" i="23"/>
  <c r="Q47" i="23"/>
  <c r="P47" i="23"/>
  <c r="O47" i="23"/>
  <c r="N47" i="23"/>
  <c r="M47" i="23"/>
  <c r="L47" i="23"/>
  <c r="K47" i="23"/>
  <c r="J47" i="23"/>
  <c r="I47" i="23"/>
  <c r="H47" i="23"/>
  <c r="G47" i="23"/>
  <c r="F47" i="23"/>
  <c r="E47" i="23"/>
  <c r="D47" i="23"/>
  <c r="C47" i="23"/>
  <c r="B47" i="23"/>
  <c r="R49" i="13"/>
  <c r="R49" i="16" s="1"/>
  <c r="R49" i="19" s="1"/>
  <c r="R49" i="22" s="1"/>
  <c r="R46" i="23" s="1"/>
  <c r="Q49" i="13"/>
  <c r="Q49" i="16" s="1"/>
  <c r="Q49" i="19" s="1"/>
  <c r="Q49" i="22" s="1"/>
  <c r="Q46" i="23" s="1"/>
  <c r="P49" i="13"/>
  <c r="P49" i="16" s="1"/>
  <c r="O49" i="13"/>
  <c r="O49" i="16" s="1"/>
  <c r="N49" i="13"/>
  <c r="N49" i="16" s="1"/>
  <c r="N49" i="19" s="1"/>
  <c r="N49" i="22" s="1"/>
  <c r="N46" i="23" s="1"/>
  <c r="M49" i="13"/>
  <c r="M49" i="16"/>
  <c r="L49" i="13"/>
  <c r="L49" i="16" s="1"/>
  <c r="L49" i="19" s="1"/>
  <c r="K49" i="13"/>
  <c r="K49" i="16" s="1"/>
  <c r="K49" i="19" s="1"/>
  <c r="J49" i="13"/>
  <c r="J49" i="16"/>
  <c r="J49" i="19" s="1"/>
  <c r="J49" i="22" s="1"/>
  <c r="J46" i="23" s="1"/>
  <c r="I49" i="13"/>
  <c r="H49" i="13"/>
  <c r="H49" i="16" s="1"/>
  <c r="H49" i="19" s="1"/>
  <c r="H46" i="20" s="1"/>
  <c r="G49" i="13"/>
  <c r="G49" i="16" s="1"/>
  <c r="F49" i="13"/>
  <c r="F49" i="16" s="1"/>
  <c r="F49" i="19" s="1"/>
  <c r="E49" i="13"/>
  <c r="E49" i="16" s="1"/>
  <c r="D49" i="13"/>
  <c r="D49" i="16" s="1"/>
  <c r="D49" i="19" s="1"/>
  <c r="C46" i="23"/>
  <c r="B46" i="23"/>
  <c r="H41" i="4"/>
  <c r="R45" i="13"/>
  <c r="R45" i="16" s="1"/>
  <c r="R45" i="19" s="1"/>
  <c r="R45" i="22" s="1"/>
  <c r="Q45" i="13"/>
  <c r="Q45" i="16" s="1"/>
  <c r="Q45" i="19" s="1"/>
  <c r="Q45" i="22" s="1"/>
  <c r="P45" i="13"/>
  <c r="P45" i="16" s="1"/>
  <c r="P45" i="19" s="1"/>
  <c r="O45" i="13"/>
  <c r="O45" i="16"/>
  <c r="O45" i="19" s="1"/>
  <c r="N45" i="13"/>
  <c r="N45" i="16" s="1"/>
  <c r="N45" i="19" s="1"/>
  <c r="M45" i="13"/>
  <c r="M45" i="16" s="1"/>
  <c r="M45" i="19" s="1"/>
  <c r="M45" i="22" s="1"/>
  <c r="L45" i="13"/>
  <c r="L45" i="16"/>
  <c r="L45" i="19" s="1"/>
  <c r="L45" i="22" s="1"/>
  <c r="K45" i="13"/>
  <c r="J45" i="13"/>
  <c r="J45" i="16" s="1"/>
  <c r="J45" i="19" s="1"/>
  <c r="J45" i="22" s="1"/>
  <c r="I45" i="13"/>
  <c r="I45" i="16" s="1"/>
  <c r="I45" i="19" s="1"/>
  <c r="I45" i="22" s="1"/>
  <c r="H45" i="13"/>
  <c r="H45" i="16" s="1"/>
  <c r="G45" i="13"/>
  <c r="G45" i="16"/>
  <c r="F45" i="13"/>
  <c r="F45" i="16" s="1"/>
  <c r="F45" i="19" s="1"/>
  <c r="F45" i="22" s="1"/>
  <c r="E45" i="13"/>
  <c r="E45" i="16" s="1"/>
  <c r="D45" i="13"/>
  <c r="D45" i="16"/>
  <c r="D45" i="19" s="1"/>
  <c r="D45" i="22" s="1"/>
  <c r="C45" i="23"/>
  <c r="B45" i="23"/>
  <c r="R44" i="13"/>
  <c r="R44" i="16" s="1"/>
  <c r="Q44" i="13"/>
  <c r="Q44" i="16" s="1"/>
  <c r="Q44" i="19" s="1"/>
  <c r="Q44" i="20" s="1"/>
  <c r="P44" i="13"/>
  <c r="P44" i="16" s="1"/>
  <c r="P44" i="19" s="1"/>
  <c r="P44" i="22" s="1"/>
  <c r="P44" i="23" s="1"/>
  <c r="O44" i="13"/>
  <c r="O44" i="16" s="1"/>
  <c r="O44" i="19" s="1"/>
  <c r="O44" i="22" s="1"/>
  <c r="O44" i="23" s="1"/>
  <c r="N44" i="13"/>
  <c r="N44" i="16" s="1"/>
  <c r="M44" i="13"/>
  <c r="M44" i="16" s="1"/>
  <c r="L44" i="13"/>
  <c r="L44" i="16" s="1"/>
  <c r="L44" i="19" s="1"/>
  <c r="K44" i="13"/>
  <c r="J44" i="13"/>
  <c r="I44" i="13"/>
  <c r="I44" i="16"/>
  <c r="H44" i="13"/>
  <c r="H44" i="16" s="1"/>
  <c r="G44" i="13"/>
  <c r="G44" i="16" s="1"/>
  <c r="G44" i="17" s="1"/>
  <c r="F44" i="13"/>
  <c r="F44" i="16" s="1"/>
  <c r="F44" i="19" s="1"/>
  <c r="F44" i="22" s="1"/>
  <c r="F44" i="23" s="1"/>
  <c r="E44" i="13"/>
  <c r="E44" i="16" s="1"/>
  <c r="E44" i="17" s="1"/>
  <c r="D44" i="13"/>
  <c r="D44" i="16" s="1"/>
  <c r="D44" i="19" s="1"/>
  <c r="D44" i="22" s="1"/>
  <c r="D44" i="23" s="1"/>
  <c r="C44" i="23"/>
  <c r="B44" i="23"/>
  <c r="R43" i="13"/>
  <c r="R43" i="16" s="1"/>
  <c r="R43" i="19" s="1"/>
  <c r="R43" i="22" s="1"/>
  <c r="R43" i="23" s="1"/>
  <c r="Q43" i="13"/>
  <c r="P43" i="13"/>
  <c r="P43" i="16" s="1"/>
  <c r="O43" i="13"/>
  <c r="N43" i="13"/>
  <c r="N43" i="16" s="1"/>
  <c r="N43" i="19" s="1"/>
  <c r="N43" i="22" s="1"/>
  <c r="N43" i="23" s="1"/>
  <c r="M43" i="13"/>
  <c r="M43" i="16" s="1"/>
  <c r="M43" i="19" s="1"/>
  <c r="L43" i="13"/>
  <c r="L43" i="16" s="1"/>
  <c r="K43" i="13"/>
  <c r="J43" i="13"/>
  <c r="J43" i="16" s="1"/>
  <c r="J43" i="19" s="1"/>
  <c r="J43" i="22" s="1"/>
  <c r="J43" i="23" s="1"/>
  <c r="I43" i="13"/>
  <c r="I43" i="16" s="1"/>
  <c r="I43" i="19" s="1"/>
  <c r="H43" i="13"/>
  <c r="H43" i="16" s="1"/>
  <c r="G43" i="13"/>
  <c r="F43" i="13"/>
  <c r="F43" i="16" s="1"/>
  <c r="F43" i="19" s="1"/>
  <c r="F43" i="22" s="1"/>
  <c r="F43" i="23" s="1"/>
  <c r="E43" i="13"/>
  <c r="E43" i="16" s="1"/>
  <c r="E43" i="19" s="1"/>
  <c r="E43" i="22" s="1"/>
  <c r="E43" i="23" s="1"/>
  <c r="D43" i="13"/>
  <c r="D43" i="16" s="1"/>
  <c r="C43" i="23"/>
  <c r="B43" i="23"/>
  <c r="R42" i="23"/>
  <c r="Q42" i="23"/>
  <c r="P42" i="23"/>
  <c r="O42" i="23"/>
  <c r="N42" i="23"/>
  <c r="M42" i="23"/>
  <c r="L42" i="23"/>
  <c r="K42" i="23"/>
  <c r="J42" i="23"/>
  <c r="I42" i="23"/>
  <c r="H42" i="23"/>
  <c r="G42" i="23"/>
  <c r="F42" i="23"/>
  <c r="E42" i="23"/>
  <c r="D42" i="23"/>
  <c r="C42" i="23"/>
  <c r="B42" i="23"/>
  <c r="R41" i="13"/>
  <c r="R41" i="16" s="1"/>
  <c r="Q41" i="13"/>
  <c r="Q41" i="16"/>
  <c r="Q41" i="19" s="1"/>
  <c r="Q41" i="22" s="1"/>
  <c r="Q41" i="23" s="1"/>
  <c r="P41" i="13"/>
  <c r="P41" i="16" s="1"/>
  <c r="P41" i="19" s="1"/>
  <c r="P41" i="22" s="1"/>
  <c r="P41" i="23" s="1"/>
  <c r="O41" i="13"/>
  <c r="O41" i="16" s="1"/>
  <c r="O41" i="19" s="1"/>
  <c r="O41" i="22" s="1"/>
  <c r="O41" i="23" s="1"/>
  <c r="N41" i="13"/>
  <c r="N41" i="16" s="1"/>
  <c r="N41" i="19" s="1"/>
  <c r="N41" i="22" s="1"/>
  <c r="N41" i="23" s="1"/>
  <c r="M41" i="13"/>
  <c r="M41" i="16" s="1"/>
  <c r="M41" i="19" s="1"/>
  <c r="M41" i="22" s="1"/>
  <c r="M41" i="23" s="1"/>
  <c r="L41" i="13"/>
  <c r="L41" i="16" s="1"/>
  <c r="L41" i="17" s="1"/>
  <c r="K41" i="13"/>
  <c r="K41" i="16" s="1"/>
  <c r="J41" i="13"/>
  <c r="J41" i="16" s="1"/>
  <c r="J41" i="19" s="1"/>
  <c r="J41" i="20" s="1"/>
  <c r="I41" i="13"/>
  <c r="H41" i="13"/>
  <c r="H41" i="16" s="1"/>
  <c r="H41" i="19" s="1"/>
  <c r="H41" i="20" s="1"/>
  <c r="G41" i="13"/>
  <c r="G41" i="16" s="1"/>
  <c r="F41" i="13"/>
  <c r="F41" i="16" s="1"/>
  <c r="E41" i="13"/>
  <c r="D41" i="13"/>
  <c r="D41" i="16"/>
  <c r="C41" i="23"/>
  <c r="B41" i="23"/>
  <c r="R40" i="23"/>
  <c r="Q40" i="23"/>
  <c r="P40" i="23"/>
  <c r="O40" i="23"/>
  <c r="N40" i="23"/>
  <c r="M40" i="23"/>
  <c r="L40" i="23"/>
  <c r="K40" i="23"/>
  <c r="J40" i="23"/>
  <c r="I40" i="23"/>
  <c r="H40" i="23"/>
  <c r="G40" i="23"/>
  <c r="F40" i="23"/>
  <c r="E40" i="23"/>
  <c r="D40" i="23"/>
  <c r="C40" i="23"/>
  <c r="B40" i="23"/>
  <c r="R39" i="23"/>
  <c r="Q39" i="23"/>
  <c r="P39" i="23"/>
  <c r="O39" i="23"/>
  <c r="N39" i="23"/>
  <c r="M39" i="23"/>
  <c r="L39" i="23"/>
  <c r="K39" i="23"/>
  <c r="J39" i="23"/>
  <c r="I39" i="23"/>
  <c r="H39" i="23"/>
  <c r="G39" i="23"/>
  <c r="F39" i="23"/>
  <c r="E39" i="23"/>
  <c r="D39" i="23"/>
  <c r="C39" i="23"/>
  <c r="B39" i="23"/>
  <c r="R38" i="23"/>
  <c r="Q38" i="23"/>
  <c r="P38" i="23"/>
  <c r="O38" i="23"/>
  <c r="N38" i="23"/>
  <c r="M38" i="23"/>
  <c r="L38" i="23"/>
  <c r="K38" i="23"/>
  <c r="J38" i="23"/>
  <c r="I38" i="23"/>
  <c r="H38" i="23"/>
  <c r="G38" i="23"/>
  <c r="G37" i="23"/>
  <c r="F38" i="23"/>
  <c r="E38" i="23"/>
  <c r="D38" i="23"/>
  <c r="C38" i="23"/>
  <c r="B38" i="23"/>
  <c r="R37" i="23"/>
  <c r="Q37" i="23"/>
  <c r="P37" i="23"/>
  <c r="O37" i="23"/>
  <c r="N37" i="23"/>
  <c r="M37" i="23"/>
  <c r="L37" i="23"/>
  <c r="K37" i="23"/>
  <c r="J37" i="23"/>
  <c r="I37" i="23"/>
  <c r="H37" i="23"/>
  <c r="F37" i="23"/>
  <c r="E37" i="23"/>
  <c r="D37" i="23"/>
  <c r="C37" i="23"/>
  <c r="B37" i="23"/>
  <c r="R33" i="23"/>
  <c r="Q33" i="23"/>
  <c r="P33" i="23"/>
  <c r="O33" i="23"/>
  <c r="N33" i="23"/>
  <c r="M33" i="23"/>
  <c r="L33" i="23"/>
  <c r="K33" i="23"/>
  <c r="J33" i="23"/>
  <c r="I33" i="23"/>
  <c r="H33" i="23"/>
  <c r="G33" i="23"/>
  <c r="F33" i="23"/>
  <c r="E33" i="23"/>
  <c r="D33" i="23"/>
  <c r="C33" i="23"/>
  <c r="B33" i="23"/>
  <c r="R32" i="23"/>
  <c r="Q32" i="23"/>
  <c r="P32" i="23"/>
  <c r="O32" i="23"/>
  <c r="N32" i="23"/>
  <c r="M32" i="23"/>
  <c r="L32" i="23"/>
  <c r="K32" i="23"/>
  <c r="J32" i="23"/>
  <c r="I32" i="23"/>
  <c r="H32" i="23"/>
  <c r="G32" i="23"/>
  <c r="F32" i="23"/>
  <c r="E32" i="23"/>
  <c r="D32" i="23"/>
  <c r="C32" i="23"/>
  <c r="B32" i="23"/>
  <c r="R31" i="23"/>
  <c r="Q31" i="23"/>
  <c r="P31" i="23"/>
  <c r="O31" i="23"/>
  <c r="N31" i="23"/>
  <c r="M31" i="23"/>
  <c r="L31" i="23"/>
  <c r="K31" i="23"/>
  <c r="J31" i="23"/>
  <c r="I31" i="23"/>
  <c r="H31" i="23"/>
  <c r="G31" i="23"/>
  <c r="F31" i="23"/>
  <c r="E31" i="23"/>
  <c r="D31" i="23"/>
  <c r="C31" i="23"/>
  <c r="B31" i="23"/>
  <c r="R30" i="23"/>
  <c r="Q30" i="23"/>
  <c r="P30" i="23"/>
  <c r="O30" i="23"/>
  <c r="N30" i="23"/>
  <c r="M30" i="23"/>
  <c r="L30" i="23"/>
  <c r="K30" i="23"/>
  <c r="J30" i="23"/>
  <c r="I30" i="23"/>
  <c r="H30" i="23"/>
  <c r="G30" i="23"/>
  <c r="F30" i="23"/>
  <c r="E30" i="23"/>
  <c r="D30" i="23"/>
  <c r="C30" i="23"/>
  <c r="B30" i="23"/>
  <c r="R29" i="13"/>
  <c r="Q29" i="13"/>
  <c r="Q29" i="16" s="1"/>
  <c r="Q29" i="19" s="1"/>
  <c r="Q29" i="20" s="1"/>
  <c r="P29" i="13"/>
  <c r="P29" i="16" s="1"/>
  <c r="P29" i="19" s="1"/>
  <c r="P29" i="22" s="1"/>
  <c r="P29" i="23" s="1"/>
  <c r="O29" i="13"/>
  <c r="O29" i="16" s="1"/>
  <c r="O29" i="19" s="1"/>
  <c r="O29" i="22" s="1"/>
  <c r="O29" i="23" s="1"/>
  <c r="N29" i="13"/>
  <c r="N29" i="16"/>
  <c r="N29" i="19" s="1"/>
  <c r="N29" i="22" s="1"/>
  <c r="N29" i="23" s="1"/>
  <c r="M29" i="13"/>
  <c r="M29" i="16" s="1"/>
  <c r="M29" i="19" s="1"/>
  <c r="L29" i="13"/>
  <c r="L29" i="16" s="1"/>
  <c r="L29" i="19" s="1"/>
  <c r="L29" i="20" s="1"/>
  <c r="K29" i="13"/>
  <c r="J29" i="13"/>
  <c r="J29" i="16" s="1"/>
  <c r="J29" i="19" s="1"/>
  <c r="J29" i="22" s="1"/>
  <c r="J29" i="23" s="1"/>
  <c r="I29" i="13"/>
  <c r="I29" i="16" s="1"/>
  <c r="I29" i="19" s="1"/>
  <c r="I29" i="22" s="1"/>
  <c r="I29" i="23" s="1"/>
  <c r="H29" i="13"/>
  <c r="H29" i="16"/>
  <c r="G29" i="13"/>
  <c r="G29" i="16" s="1"/>
  <c r="G29" i="19" s="1"/>
  <c r="F29" i="13"/>
  <c r="F29" i="16" s="1"/>
  <c r="E29" i="13"/>
  <c r="E29" i="16" s="1"/>
  <c r="D29" i="13"/>
  <c r="D29" i="16" s="1"/>
  <c r="D29" i="19" s="1"/>
  <c r="C29" i="23"/>
  <c r="B29" i="23"/>
  <c r="R28" i="13"/>
  <c r="R28" i="16" s="1"/>
  <c r="R28" i="19" s="1"/>
  <c r="R28" i="22" s="1"/>
  <c r="R28" i="23" s="1"/>
  <c r="Q28" i="13"/>
  <c r="Q28" i="16" s="1"/>
  <c r="Q28" i="19" s="1"/>
  <c r="P28" i="13"/>
  <c r="P28" i="16" s="1"/>
  <c r="P28" i="19" s="1"/>
  <c r="O28" i="13"/>
  <c r="O28" i="16"/>
  <c r="O28" i="17" s="1"/>
  <c r="N28" i="13"/>
  <c r="N28" i="16" s="1"/>
  <c r="M28" i="13"/>
  <c r="L28" i="13"/>
  <c r="L28" i="16" s="1"/>
  <c r="L28" i="19" s="1"/>
  <c r="L28" i="22" s="1"/>
  <c r="L28" i="23" s="1"/>
  <c r="K28" i="13"/>
  <c r="K28" i="16" s="1"/>
  <c r="J28" i="13"/>
  <c r="J28" i="16"/>
  <c r="J28" i="19" s="1"/>
  <c r="J28" i="22" s="1"/>
  <c r="J28" i="23" s="1"/>
  <c r="I28" i="13"/>
  <c r="I28" i="14" s="1"/>
  <c r="H28" i="13"/>
  <c r="H28" i="16" s="1"/>
  <c r="H28" i="19" s="1"/>
  <c r="H28" i="22" s="1"/>
  <c r="H28" i="23" s="1"/>
  <c r="G28" i="13"/>
  <c r="G28" i="16"/>
  <c r="G28" i="19" s="1"/>
  <c r="G28" i="22" s="1"/>
  <c r="G28" i="23" s="1"/>
  <c r="F28" i="13"/>
  <c r="F28" i="16" s="1"/>
  <c r="F28" i="19" s="1"/>
  <c r="F28" i="22" s="1"/>
  <c r="F28" i="23" s="1"/>
  <c r="E28" i="13"/>
  <c r="D28" i="13"/>
  <c r="D28" i="16"/>
  <c r="D28" i="19" s="1"/>
  <c r="D28" i="22" s="1"/>
  <c r="D28" i="23" s="1"/>
  <c r="C28" i="23"/>
  <c r="B28" i="23"/>
  <c r="R27" i="23"/>
  <c r="Q27" i="23"/>
  <c r="P27" i="23"/>
  <c r="O27" i="23"/>
  <c r="N27" i="23"/>
  <c r="M27" i="23"/>
  <c r="L27" i="23"/>
  <c r="K27" i="23"/>
  <c r="J27" i="23"/>
  <c r="I27" i="23"/>
  <c r="H27" i="23"/>
  <c r="G27" i="23"/>
  <c r="F27" i="23"/>
  <c r="E27" i="23"/>
  <c r="D27" i="23"/>
  <c r="C27" i="23"/>
  <c r="B27" i="23"/>
  <c r="R26" i="23"/>
  <c r="Q26" i="23"/>
  <c r="P26" i="23"/>
  <c r="O26" i="23"/>
  <c r="N26" i="23"/>
  <c r="M26" i="23"/>
  <c r="L26" i="23"/>
  <c r="K26" i="23"/>
  <c r="J26" i="23"/>
  <c r="I26" i="23"/>
  <c r="H26" i="23"/>
  <c r="G26" i="23"/>
  <c r="F26" i="23"/>
  <c r="E26" i="23"/>
  <c r="D26" i="23"/>
  <c r="C26" i="23"/>
  <c r="B26" i="23"/>
  <c r="H18" i="4"/>
  <c r="R22" i="13"/>
  <c r="R22" i="16" s="1"/>
  <c r="Q22" i="13"/>
  <c r="Q22" i="16" s="1"/>
  <c r="Q22" i="19" s="1"/>
  <c r="H17" i="4"/>
  <c r="P22" i="13"/>
  <c r="P22" i="16"/>
  <c r="O22" i="13"/>
  <c r="O22" i="16" s="1"/>
  <c r="O22" i="19" s="1"/>
  <c r="N22" i="13"/>
  <c r="N22" i="16" s="1"/>
  <c r="N22" i="19" s="1"/>
  <c r="M22" i="13"/>
  <c r="M22" i="16"/>
  <c r="M22" i="19" s="1"/>
  <c r="L22" i="13"/>
  <c r="L22" i="16" s="1"/>
  <c r="K22" i="13"/>
  <c r="J22" i="13"/>
  <c r="J22" i="16" s="1"/>
  <c r="I22" i="13"/>
  <c r="I22" i="16" s="1"/>
  <c r="I22" i="19" s="1"/>
  <c r="I22" i="22" s="1"/>
  <c r="H22" i="13"/>
  <c r="H22" i="16"/>
  <c r="G22" i="13"/>
  <c r="G22" i="16" s="1"/>
  <c r="G22" i="19" s="1"/>
  <c r="G22" i="22" s="1"/>
  <c r="F22" i="13"/>
  <c r="F22" i="16" s="1"/>
  <c r="E22" i="13"/>
  <c r="E22" i="14"/>
  <c r="D22" i="13"/>
  <c r="D22" i="16" s="1"/>
  <c r="D22" i="19" s="1"/>
  <c r="D22" i="22" s="1"/>
  <c r="D22" i="23" s="1"/>
  <c r="C22" i="23"/>
  <c r="B22" i="23"/>
  <c r="C21" i="23"/>
  <c r="B21" i="23"/>
  <c r="R20" i="23"/>
  <c r="Q20" i="23"/>
  <c r="P20" i="23"/>
  <c r="O20" i="23"/>
  <c r="N20" i="23"/>
  <c r="M20" i="23"/>
  <c r="L20" i="23"/>
  <c r="K20" i="23"/>
  <c r="J20" i="23"/>
  <c r="I20" i="23"/>
  <c r="H20" i="23"/>
  <c r="G20" i="23"/>
  <c r="F20" i="23"/>
  <c r="E20" i="23"/>
  <c r="D20" i="23"/>
  <c r="C20" i="23"/>
  <c r="B20" i="23"/>
  <c r="R19" i="13"/>
  <c r="R19" i="16"/>
  <c r="Q19" i="13"/>
  <c r="P19" i="13"/>
  <c r="P19" i="16"/>
  <c r="O19" i="13"/>
  <c r="N19" i="13"/>
  <c r="N19" i="16" s="1"/>
  <c r="N19" i="19" s="1"/>
  <c r="N19" i="20" s="1"/>
  <c r="M19" i="13"/>
  <c r="M19" i="16" s="1"/>
  <c r="M19" i="19" s="1"/>
  <c r="M19" i="22" s="1"/>
  <c r="M19" i="23" s="1"/>
  <c r="L19" i="13"/>
  <c r="L19" i="16"/>
  <c r="K19" i="13"/>
  <c r="K19" i="16" s="1"/>
  <c r="J19" i="13"/>
  <c r="J19" i="16"/>
  <c r="J19" i="19" s="1"/>
  <c r="J19" i="22" s="1"/>
  <c r="I19" i="13"/>
  <c r="I19" i="16" s="1"/>
  <c r="I19" i="19" s="1"/>
  <c r="H19" i="13"/>
  <c r="G19" i="13"/>
  <c r="F19" i="13"/>
  <c r="F19" i="16" s="1"/>
  <c r="F19" i="19" s="1"/>
  <c r="E19" i="13"/>
  <c r="E19" i="16"/>
  <c r="D19" i="13"/>
  <c r="D19" i="16" s="1"/>
  <c r="D19" i="19" s="1"/>
  <c r="C19" i="23"/>
  <c r="B19" i="23"/>
  <c r="R18" i="23"/>
  <c r="Q18" i="23"/>
  <c r="P18" i="23"/>
  <c r="O18" i="23"/>
  <c r="N18" i="23"/>
  <c r="M18" i="23"/>
  <c r="L18" i="23"/>
  <c r="K18" i="23"/>
  <c r="J18" i="23"/>
  <c r="I18" i="23"/>
  <c r="H18" i="23"/>
  <c r="G18" i="23"/>
  <c r="F18" i="23"/>
  <c r="E18" i="23"/>
  <c r="D18" i="23"/>
  <c r="C18" i="23"/>
  <c r="B18" i="23"/>
  <c r="C17" i="23"/>
  <c r="B17" i="23"/>
  <c r="R16" i="8"/>
  <c r="R16" i="13" s="1"/>
  <c r="R16" i="16" s="1"/>
  <c r="R16" i="19" s="1"/>
  <c r="Q16" i="8"/>
  <c r="Q16" i="13" s="1"/>
  <c r="Q16" i="16" s="1"/>
  <c r="Q16" i="19" s="1"/>
  <c r="Q16" i="22" s="1"/>
  <c r="Q16" i="23" s="1"/>
  <c r="P16" i="8"/>
  <c r="P16" i="13" s="1"/>
  <c r="P16" i="16" s="1"/>
  <c r="P16" i="19" s="1"/>
  <c r="P16" i="20" s="1"/>
  <c r="O16" i="8"/>
  <c r="O16" i="13"/>
  <c r="N16" i="8"/>
  <c r="N16" i="13" s="1"/>
  <c r="M16" i="8"/>
  <c r="M16" i="13"/>
  <c r="M16" i="16" s="1"/>
  <c r="L16" i="8"/>
  <c r="L16" i="13" s="1"/>
  <c r="L16" i="16" s="1"/>
  <c r="K16" i="8"/>
  <c r="K16" i="13" s="1"/>
  <c r="K16" i="16" s="1"/>
  <c r="K16" i="19" s="1"/>
  <c r="K16" i="22" s="1"/>
  <c r="K16" i="23" s="1"/>
  <c r="J16" i="8"/>
  <c r="J16" i="13"/>
  <c r="J16" i="16" s="1"/>
  <c r="I16" i="8"/>
  <c r="I16" i="13" s="1"/>
  <c r="I16" i="16" s="1"/>
  <c r="I16" i="19" s="1"/>
  <c r="I16" i="22" s="1"/>
  <c r="I16" i="23" s="1"/>
  <c r="H16" i="8"/>
  <c r="H16" i="13" s="1"/>
  <c r="H16" i="16" s="1"/>
  <c r="H16" i="17" s="1"/>
  <c r="G16" i="8"/>
  <c r="G16" i="13" s="1"/>
  <c r="F16" i="8"/>
  <c r="F16" i="13" s="1"/>
  <c r="E16" i="8"/>
  <c r="E16" i="13" s="1"/>
  <c r="E16" i="16" s="1"/>
  <c r="E16" i="19" s="1"/>
  <c r="E16" i="22" s="1"/>
  <c r="E16" i="23" s="1"/>
  <c r="D16" i="8"/>
  <c r="D16" i="13" s="1"/>
  <c r="D16" i="16" s="1"/>
  <c r="D16" i="19" s="1"/>
  <c r="D16" i="22" s="1"/>
  <c r="D16" i="23" s="1"/>
  <c r="C16" i="23"/>
  <c r="B16" i="23"/>
  <c r="R15" i="23"/>
  <c r="Q15" i="23"/>
  <c r="P15" i="23"/>
  <c r="O15" i="23"/>
  <c r="N15" i="23"/>
  <c r="M15" i="23"/>
  <c r="L15" i="23"/>
  <c r="K15" i="23"/>
  <c r="J15" i="23"/>
  <c r="I15" i="23"/>
  <c r="H15" i="23"/>
  <c r="G15" i="23"/>
  <c r="C15" i="23"/>
  <c r="B15" i="23"/>
  <c r="R14" i="23"/>
  <c r="Q14" i="23"/>
  <c r="P14" i="13"/>
  <c r="P14" i="16"/>
  <c r="P14" i="19" s="1"/>
  <c r="P14" i="22" s="1"/>
  <c r="P14" i="23" s="1"/>
  <c r="O14" i="13"/>
  <c r="O14" i="16" s="1"/>
  <c r="O14" i="19" s="1"/>
  <c r="O14" i="22" s="1"/>
  <c r="O14" i="23" s="1"/>
  <c r="N14" i="13"/>
  <c r="N14" i="16" s="1"/>
  <c r="N14" i="17" s="1"/>
  <c r="M14" i="13"/>
  <c r="L14" i="13"/>
  <c r="L14" i="16" s="1"/>
  <c r="L14" i="19" s="1"/>
  <c r="L14" i="20" s="1"/>
  <c r="K14" i="13"/>
  <c r="K14" i="16" s="1"/>
  <c r="K14" i="19" s="1"/>
  <c r="K14" i="22" s="1"/>
  <c r="K14" i="23" s="1"/>
  <c r="J14" i="13"/>
  <c r="J14" i="16" s="1"/>
  <c r="J14" i="19" s="1"/>
  <c r="I14" i="13"/>
  <c r="I14" i="14" s="1"/>
  <c r="H14" i="13"/>
  <c r="H14" i="16" s="1"/>
  <c r="H14" i="19" s="1"/>
  <c r="H14" i="22" s="1"/>
  <c r="H14" i="23" s="1"/>
  <c r="G14" i="13"/>
  <c r="G14" i="16" s="1"/>
  <c r="G14" i="17" s="1"/>
  <c r="F14" i="13"/>
  <c r="F14" i="16" s="1"/>
  <c r="F14" i="19" s="1"/>
  <c r="E14" i="13"/>
  <c r="E14" i="16" s="1"/>
  <c r="E14" i="19" s="1"/>
  <c r="E14" i="22" s="1"/>
  <c r="D14" i="23"/>
  <c r="C14" i="23"/>
  <c r="B14" i="23"/>
  <c r="R13" i="23"/>
  <c r="Q13" i="23"/>
  <c r="P13" i="23"/>
  <c r="O13" i="23"/>
  <c r="N13" i="23"/>
  <c r="M13" i="23"/>
  <c r="L13" i="23"/>
  <c r="K13" i="23"/>
  <c r="J13" i="23"/>
  <c r="I13" i="23"/>
  <c r="H13" i="23"/>
  <c r="G13" i="23"/>
  <c r="F13" i="23"/>
  <c r="E13" i="23"/>
  <c r="D13" i="23"/>
  <c r="C13" i="23"/>
  <c r="B13" i="23"/>
  <c r="R9" i="16"/>
  <c r="R9" i="19" s="1"/>
  <c r="Q9" i="22"/>
  <c r="Q12" i="22" s="1"/>
  <c r="Q12" i="23" s="1"/>
  <c r="P9" i="16"/>
  <c r="P9" i="19"/>
  <c r="O9" i="16"/>
  <c r="N9" i="19"/>
  <c r="N9" i="22" s="1"/>
  <c r="N12" i="22" s="1"/>
  <c r="N12" i="23" s="1"/>
  <c r="M9" i="19"/>
  <c r="M9" i="22" s="1"/>
  <c r="M12" i="22" s="1"/>
  <c r="M12" i="23" s="1"/>
  <c r="L9" i="22"/>
  <c r="L12" i="22" s="1"/>
  <c r="L12" i="23" s="1"/>
  <c r="K9" i="13"/>
  <c r="J9" i="13"/>
  <c r="J9" i="16" s="1"/>
  <c r="I9" i="13"/>
  <c r="I9" i="16"/>
  <c r="H9" i="13"/>
  <c r="H9" i="16" s="1"/>
  <c r="G9" i="13"/>
  <c r="G9" i="16" s="1"/>
  <c r="G9" i="19" s="1"/>
  <c r="G12" i="19" s="1"/>
  <c r="F9" i="13"/>
  <c r="F9" i="16" s="1"/>
  <c r="E9" i="13"/>
  <c r="E9" i="16" s="1"/>
  <c r="D9" i="13"/>
  <c r="D9" i="16"/>
  <c r="D9" i="19" s="1"/>
  <c r="D9" i="22" s="1"/>
  <c r="C12" i="23"/>
  <c r="B12" i="23"/>
  <c r="A3" i="23"/>
  <c r="A1" i="23"/>
  <c r="D160" i="13"/>
  <c r="D161" i="16" s="1"/>
  <c r="D160" i="19" s="1"/>
  <c r="D161" i="22" s="1"/>
  <c r="E160" i="13"/>
  <c r="F160" i="13"/>
  <c r="F161" i="16" s="1"/>
  <c r="F160" i="19" s="1"/>
  <c r="F161" i="22" s="1"/>
  <c r="G160" i="13"/>
  <c r="G161" i="16" s="1"/>
  <c r="G160" i="19" s="1"/>
  <c r="G161" i="22" s="1"/>
  <c r="H160" i="13"/>
  <c r="H161" i="16" s="1"/>
  <c r="H160" i="19" s="1"/>
  <c r="H161" i="22" s="1"/>
  <c r="I160" i="13"/>
  <c r="I161" i="16" s="1"/>
  <c r="I160" i="19" s="1"/>
  <c r="I161" i="22" s="1"/>
  <c r="J160" i="13"/>
  <c r="J161" i="16" s="1"/>
  <c r="J160" i="19" s="1"/>
  <c r="J161" i="22" s="1"/>
  <c r="K160" i="13"/>
  <c r="K161" i="16" s="1"/>
  <c r="K160" i="19" s="1"/>
  <c r="K161" i="22" s="1"/>
  <c r="L160" i="13"/>
  <c r="L161" i="16" s="1"/>
  <c r="L160" i="19" s="1"/>
  <c r="L161" i="22" s="1"/>
  <c r="M160" i="13"/>
  <c r="M161" i="16" s="1"/>
  <c r="M160" i="19" s="1"/>
  <c r="M161" i="22" s="1"/>
  <c r="N160" i="13"/>
  <c r="N161" i="16" s="1"/>
  <c r="N160" i="19" s="1"/>
  <c r="N161" i="22" s="1"/>
  <c r="O160" i="13"/>
  <c r="O161" i="16" s="1"/>
  <c r="O160" i="19" s="1"/>
  <c r="O161" i="22" s="1"/>
  <c r="P160" i="13"/>
  <c r="P161" i="16" s="1"/>
  <c r="P160" i="19" s="1"/>
  <c r="P161" i="22" s="1"/>
  <c r="Q160" i="13"/>
  <c r="Q161" i="16" s="1"/>
  <c r="Q160" i="19" s="1"/>
  <c r="Q161" i="22" s="1"/>
  <c r="R160" i="13"/>
  <c r="R161" i="16" s="1"/>
  <c r="R160" i="19" s="1"/>
  <c r="R161" i="22" s="1"/>
  <c r="P159" i="13"/>
  <c r="P160" i="16" s="1"/>
  <c r="P159" i="19" s="1"/>
  <c r="P160" i="22" s="1"/>
  <c r="Q159" i="13"/>
  <c r="Q160" i="16" s="1"/>
  <c r="Q159" i="19" s="1"/>
  <c r="Q160" i="22" s="1"/>
  <c r="R159" i="13"/>
  <c r="R160" i="16" s="1"/>
  <c r="R159" i="19" s="1"/>
  <c r="R160" i="22" s="1"/>
  <c r="P158" i="13"/>
  <c r="P159" i="16" s="1"/>
  <c r="Q158" i="13"/>
  <c r="Q159" i="16" s="1"/>
  <c r="Q158" i="19" s="1"/>
  <c r="Q159" i="22" s="1"/>
  <c r="R158" i="13"/>
  <c r="R159" i="16"/>
  <c r="R158" i="19" s="1"/>
  <c r="R159" i="22" s="1"/>
  <c r="D157" i="13"/>
  <c r="D158" i="16" s="1"/>
  <c r="D157" i="19" s="1"/>
  <c r="D158" i="22" s="1"/>
  <c r="P157" i="13"/>
  <c r="P158" i="16" s="1"/>
  <c r="Q157" i="13"/>
  <c r="Q158" i="16" s="1"/>
  <c r="Q157" i="19" s="1"/>
  <c r="Q158" i="22" s="1"/>
  <c r="R157" i="13"/>
  <c r="R158" i="16" s="1"/>
  <c r="P153" i="13"/>
  <c r="P154" i="16" s="1"/>
  <c r="P153" i="19" s="1"/>
  <c r="Q153" i="13"/>
  <c r="Q154" i="16" s="1"/>
  <c r="Q153" i="19" s="1"/>
  <c r="Q154" i="22" s="1"/>
  <c r="R153" i="13"/>
  <c r="R154" i="16" s="1"/>
  <c r="R153" i="19" s="1"/>
  <c r="R154" i="22" s="1"/>
  <c r="C154" i="22"/>
  <c r="B154" i="22"/>
  <c r="D153" i="16"/>
  <c r="R153" i="16"/>
  <c r="R153" i="22"/>
  <c r="Q153" i="16"/>
  <c r="P153" i="16"/>
  <c r="P153" i="22"/>
  <c r="O153" i="16"/>
  <c r="N153" i="16"/>
  <c r="N153" i="22"/>
  <c r="M153" i="16"/>
  <c r="L153" i="16"/>
  <c r="L153" i="22"/>
  <c r="K153" i="16"/>
  <c r="J153" i="16"/>
  <c r="J153" i="22"/>
  <c r="I153" i="16"/>
  <c r="H153" i="16"/>
  <c r="H153" i="22"/>
  <c r="G153" i="16"/>
  <c r="F153" i="16"/>
  <c r="F153" i="22"/>
  <c r="E153" i="16"/>
  <c r="C153" i="22"/>
  <c r="B153" i="22"/>
  <c r="D152" i="13"/>
  <c r="D152" i="16"/>
  <c r="D152" i="19" s="1"/>
  <c r="D152" i="22" s="1"/>
  <c r="E152" i="13"/>
  <c r="E152" i="16" s="1"/>
  <c r="F152" i="13"/>
  <c r="F152" i="16" s="1"/>
  <c r="F152" i="19" s="1"/>
  <c r="F152" i="22" s="1"/>
  <c r="G152" i="13"/>
  <c r="G152" i="16" s="1"/>
  <c r="H152" i="13"/>
  <c r="H152" i="16" s="1"/>
  <c r="H152" i="19" s="1"/>
  <c r="H152" i="22" s="1"/>
  <c r="I152" i="13"/>
  <c r="I152" i="16"/>
  <c r="J152" i="13"/>
  <c r="J152" i="16" s="1"/>
  <c r="J152" i="19" s="1"/>
  <c r="K152" i="13"/>
  <c r="K152" i="16" s="1"/>
  <c r="L152" i="13"/>
  <c r="L152" i="16"/>
  <c r="L152" i="19" s="1"/>
  <c r="L152" i="22" s="1"/>
  <c r="M152" i="13"/>
  <c r="M152" i="16"/>
  <c r="N152" i="13"/>
  <c r="N152" i="16" s="1"/>
  <c r="N152" i="19" s="1"/>
  <c r="N152" i="22" s="1"/>
  <c r="O152" i="13"/>
  <c r="O152" i="16" s="1"/>
  <c r="P152" i="13"/>
  <c r="P152" i="16"/>
  <c r="P152" i="19" s="1"/>
  <c r="P152" i="22" s="1"/>
  <c r="Q152" i="13"/>
  <c r="Q152" i="16" s="1"/>
  <c r="R152" i="13"/>
  <c r="R152" i="16" s="1"/>
  <c r="R152" i="19" s="1"/>
  <c r="R152" i="22" s="1"/>
  <c r="C152" i="22"/>
  <c r="B152" i="22"/>
  <c r="P151" i="13"/>
  <c r="P151" i="16"/>
  <c r="P151" i="19" s="1"/>
  <c r="Q151" i="13"/>
  <c r="Q151" i="16" s="1"/>
  <c r="Q151" i="19" s="1"/>
  <c r="Q151" i="22" s="1"/>
  <c r="R151" i="13"/>
  <c r="R151" i="16" s="1"/>
  <c r="R151" i="19" s="1"/>
  <c r="R151" i="22" s="1"/>
  <c r="C151" i="22"/>
  <c r="B151" i="22"/>
  <c r="P147" i="13"/>
  <c r="P147" i="16" s="1"/>
  <c r="P147" i="19" s="1"/>
  <c r="Q147" i="13"/>
  <c r="Q147" i="16" s="1"/>
  <c r="Q147" i="19" s="1"/>
  <c r="Q147" i="22" s="1"/>
  <c r="R147" i="13"/>
  <c r="R147" i="16"/>
  <c r="R147" i="19" s="1"/>
  <c r="R147" i="22" s="1"/>
  <c r="C147" i="22"/>
  <c r="B147" i="22"/>
  <c r="P143" i="13"/>
  <c r="P143" i="16" s="1"/>
  <c r="P143" i="19" s="1"/>
  <c r="P143" i="22" s="1"/>
  <c r="Q143" i="13"/>
  <c r="Q143" i="16" s="1"/>
  <c r="Q143" i="19" s="1"/>
  <c r="Q143" i="22" s="1"/>
  <c r="R143" i="13"/>
  <c r="R143" i="16" s="1"/>
  <c r="R143" i="19" s="1"/>
  <c r="R143" i="22" s="1"/>
  <c r="C143" i="22"/>
  <c r="B143" i="22"/>
  <c r="D142" i="13"/>
  <c r="D142" i="16" s="1"/>
  <c r="D142" i="19" s="1"/>
  <c r="E142" i="13"/>
  <c r="E142" i="16"/>
  <c r="E142" i="19" s="1"/>
  <c r="F142" i="13"/>
  <c r="F142" i="16" s="1"/>
  <c r="F142" i="19" s="1"/>
  <c r="F142" i="22" s="1"/>
  <c r="G142" i="13"/>
  <c r="G142" i="16"/>
  <c r="G142" i="19" s="1"/>
  <c r="G142" i="22" s="1"/>
  <c r="H142" i="13"/>
  <c r="H142" i="16" s="1"/>
  <c r="H142" i="19" s="1"/>
  <c r="H142" i="22" s="1"/>
  <c r="I142" i="13"/>
  <c r="I142" i="16"/>
  <c r="I142" i="19" s="1"/>
  <c r="I142" i="22" s="1"/>
  <c r="J142" i="13"/>
  <c r="J142" i="16" s="1"/>
  <c r="J142" i="19" s="1"/>
  <c r="J142" i="22" s="1"/>
  <c r="K142" i="13"/>
  <c r="K142" i="16"/>
  <c r="K142" i="19" s="1"/>
  <c r="K142" i="22" s="1"/>
  <c r="L142" i="13"/>
  <c r="L142" i="16" s="1"/>
  <c r="L142" i="19" s="1"/>
  <c r="L142" i="22" s="1"/>
  <c r="M142" i="13"/>
  <c r="M142" i="16"/>
  <c r="M142" i="19" s="1"/>
  <c r="M142" i="22" s="1"/>
  <c r="N142" i="13"/>
  <c r="N142" i="16" s="1"/>
  <c r="N142" i="19" s="1"/>
  <c r="N142" i="22" s="1"/>
  <c r="O142" i="13"/>
  <c r="O142" i="16"/>
  <c r="O142" i="19" s="1"/>
  <c r="O142" i="22" s="1"/>
  <c r="P142" i="13"/>
  <c r="P142" i="16" s="1"/>
  <c r="P142" i="19" s="1"/>
  <c r="P142" i="22" s="1"/>
  <c r="Q142" i="13"/>
  <c r="Q142" i="16"/>
  <c r="Q142" i="19" s="1"/>
  <c r="Q142" i="22" s="1"/>
  <c r="R142" i="13"/>
  <c r="R142" i="16" s="1"/>
  <c r="R142" i="19" s="1"/>
  <c r="R142" i="22" s="1"/>
  <c r="B142" i="22"/>
  <c r="D141" i="13"/>
  <c r="D141" i="16" s="1"/>
  <c r="D141" i="19" s="1"/>
  <c r="D141" i="22" s="1"/>
  <c r="E141" i="13"/>
  <c r="E141" i="16" s="1"/>
  <c r="E141" i="19" s="1"/>
  <c r="F141" i="13"/>
  <c r="F141" i="16"/>
  <c r="F141" i="19" s="1"/>
  <c r="F141" i="22" s="1"/>
  <c r="G141" i="13"/>
  <c r="G141" i="16" s="1"/>
  <c r="G141" i="19" s="1"/>
  <c r="G141" i="22" s="1"/>
  <c r="H141" i="13"/>
  <c r="H141" i="16"/>
  <c r="H141" i="19" s="1"/>
  <c r="H141" i="22" s="1"/>
  <c r="I141" i="13"/>
  <c r="I141" i="16" s="1"/>
  <c r="I141" i="19" s="1"/>
  <c r="I141" i="22" s="1"/>
  <c r="J141" i="13"/>
  <c r="J141" i="16"/>
  <c r="J141" i="19" s="1"/>
  <c r="J141" i="22" s="1"/>
  <c r="K141" i="13"/>
  <c r="K141" i="16" s="1"/>
  <c r="K141" i="19" s="1"/>
  <c r="K141" i="22" s="1"/>
  <c r="L141" i="13"/>
  <c r="L141" i="16"/>
  <c r="L141" i="19" s="1"/>
  <c r="L141" i="22" s="1"/>
  <c r="M141" i="13"/>
  <c r="M141" i="16" s="1"/>
  <c r="M141" i="19" s="1"/>
  <c r="M141" i="22" s="1"/>
  <c r="N141" i="13"/>
  <c r="N141" i="16"/>
  <c r="N141" i="19" s="1"/>
  <c r="N141" i="22" s="1"/>
  <c r="O141" i="13"/>
  <c r="O141" i="16" s="1"/>
  <c r="O141" i="19" s="1"/>
  <c r="O141" i="22" s="1"/>
  <c r="P141" i="13"/>
  <c r="P141" i="16"/>
  <c r="P141" i="19" s="1"/>
  <c r="P141" i="22" s="1"/>
  <c r="Q141" i="13"/>
  <c r="Q141" i="16" s="1"/>
  <c r="Q141" i="19" s="1"/>
  <c r="Q141" i="22" s="1"/>
  <c r="R141" i="13"/>
  <c r="R141" i="16"/>
  <c r="R141" i="19" s="1"/>
  <c r="R141" i="22" s="1"/>
  <c r="C141" i="22"/>
  <c r="B141" i="22"/>
  <c r="D140" i="13"/>
  <c r="D140" i="16" s="1"/>
  <c r="D140" i="19" s="1"/>
  <c r="E140" i="13"/>
  <c r="E140" i="16" s="1"/>
  <c r="E140" i="19" s="1"/>
  <c r="E140" i="22" s="1"/>
  <c r="F140" i="13"/>
  <c r="F140" i="16" s="1"/>
  <c r="F140" i="19" s="1"/>
  <c r="F140" i="22" s="1"/>
  <c r="G140" i="13"/>
  <c r="G140" i="16" s="1"/>
  <c r="G140" i="19" s="1"/>
  <c r="G140" i="22" s="1"/>
  <c r="H140" i="13"/>
  <c r="H140" i="16" s="1"/>
  <c r="H140" i="19" s="1"/>
  <c r="H140" i="22" s="1"/>
  <c r="I140" i="13"/>
  <c r="I140" i="16" s="1"/>
  <c r="I140" i="19" s="1"/>
  <c r="I140" i="22" s="1"/>
  <c r="J140" i="13"/>
  <c r="J140" i="16" s="1"/>
  <c r="J140" i="19" s="1"/>
  <c r="K140" i="13"/>
  <c r="K140" i="16"/>
  <c r="K140" i="19" s="1"/>
  <c r="K140" i="22" s="1"/>
  <c r="L140" i="13"/>
  <c r="L140" i="16" s="1"/>
  <c r="L140" i="19" s="1"/>
  <c r="L140" i="22" s="1"/>
  <c r="M140" i="13"/>
  <c r="M140" i="16"/>
  <c r="M140" i="19" s="1"/>
  <c r="M140" i="22" s="1"/>
  <c r="N140" i="13"/>
  <c r="N140" i="16" s="1"/>
  <c r="N140" i="19" s="1"/>
  <c r="N140" i="22" s="1"/>
  <c r="O140" i="13"/>
  <c r="O140" i="16"/>
  <c r="O140" i="19" s="1"/>
  <c r="O140" i="22" s="1"/>
  <c r="P140" i="13"/>
  <c r="P140" i="16" s="1"/>
  <c r="P140" i="19" s="1"/>
  <c r="P140" i="22" s="1"/>
  <c r="Q140" i="13"/>
  <c r="Q140" i="16"/>
  <c r="Q140" i="19" s="1"/>
  <c r="Q140" i="22" s="1"/>
  <c r="R140" i="13"/>
  <c r="R140" i="16" s="1"/>
  <c r="R140" i="19" s="1"/>
  <c r="R140" i="22" s="1"/>
  <c r="C140" i="22"/>
  <c r="B140" i="22"/>
  <c r="D139" i="13"/>
  <c r="D139" i="16" s="1"/>
  <c r="D139" i="19" s="1"/>
  <c r="D139" i="22" s="1"/>
  <c r="E139" i="13"/>
  <c r="E139" i="16" s="1"/>
  <c r="E139" i="19" s="1"/>
  <c r="E139" i="22" s="1"/>
  <c r="F139" i="13"/>
  <c r="F139" i="16" s="1"/>
  <c r="F139" i="19" s="1"/>
  <c r="F139" i="22" s="1"/>
  <c r="G139" i="13"/>
  <c r="G139" i="16" s="1"/>
  <c r="G139" i="19" s="1"/>
  <c r="G139" i="22" s="1"/>
  <c r="H139" i="13"/>
  <c r="H139" i="16" s="1"/>
  <c r="H139" i="19" s="1"/>
  <c r="H139" i="22" s="1"/>
  <c r="I139" i="13"/>
  <c r="I139" i="16" s="1"/>
  <c r="I139" i="19" s="1"/>
  <c r="I139" i="22" s="1"/>
  <c r="J139" i="13"/>
  <c r="J139" i="16" s="1"/>
  <c r="J139" i="19" s="1"/>
  <c r="K139" i="13"/>
  <c r="K139" i="16" s="1"/>
  <c r="K139" i="19" s="1"/>
  <c r="K139" i="22" s="1"/>
  <c r="L139" i="13"/>
  <c r="L139" i="16" s="1"/>
  <c r="L139" i="19" s="1"/>
  <c r="L139" i="22" s="1"/>
  <c r="M139" i="13"/>
  <c r="M139" i="16" s="1"/>
  <c r="M139" i="19" s="1"/>
  <c r="M139" i="22" s="1"/>
  <c r="N139" i="13"/>
  <c r="N139" i="16" s="1"/>
  <c r="N139" i="19" s="1"/>
  <c r="N139" i="22" s="1"/>
  <c r="O139" i="13"/>
  <c r="O139" i="16" s="1"/>
  <c r="O139" i="19" s="1"/>
  <c r="O139" i="22" s="1"/>
  <c r="P139" i="13"/>
  <c r="P139" i="16" s="1"/>
  <c r="P139" i="19" s="1"/>
  <c r="P139" i="22" s="1"/>
  <c r="Q139" i="13"/>
  <c r="Q139" i="16" s="1"/>
  <c r="Q139" i="19" s="1"/>
  <c r="Q139" i="22" s="1"/>
  <c r="R139" i="13"/>
  <c r="R139" i="16" s="1"/>
  <c r="R139" i="19" s="1"/>
  <c r="R139" i="22" s="1"/>
  <c r="C139" i="22"/>
  <c r="B139" i="22"/>
  <c r="D138" i="13"/>
  <c r="D138" i="16" s="1"/>
  <c r="D138" i="19" s="1"/>
  <c r="E138" i="13"/>
  <c r="E138" i="16" s="1"/>
  <c r="E138" i="19" s="1"/>
  <c r="E138" i="22" s="1"/>
  <c r="F138" i="13"/>
  <c r="G138" i="13"/>
  <c r="G138" i="16" s="1"/>
  <c r="G138" i="19" s="1"/>
  <c r="H138" i="13"/>
  <c r="H138" i="16"/>
  <c r="H138" i="19" s="1"/>
  <c r="H138" i="22" s="1"/>
  <c r="I138" i="13"/>
  <c r="I138" i="16" s="1"/>
  <c r="I138" i="19" s="1"/>
  <c r="I138" i="22" s="1"/>
  <c r="J138" i="13"/>
  <c r="J138" i="16" s="1"/>
  <c r="J138" i="19" s="1"/>
  <c r="J138" i="22" s="1"/>
  <c r="K138" i="13"/>
  <c r="K138" i="16"/>
  <c r="K138" i="19" s="1"/>
  <c r="K138" i="22" s="1"/>
  <c r="L138" i="13"/>
  <c r="L138" i="16" s="1"/>
  <c r="L138" i="19" s="1"/>
  <c r="L138" i="22" s="1"/>
  <c r="M138" i="13"/>
  <c r="M138" i="16"/>
  <c r="M138" i="19" s="1"/>
  <c r="M138" i="22" s="1"/>
  <c r="N138" i="13"/>
  <c r="N138" i="16" s="1"/>
  <c r="N138" i="19" s="1"/>
  <c r="N138" i="22" s="1"/>
  <c r="O138" i="13"/>
  <c r="O138" i="16"/>
  <c r="O138" i="19" s="1"/>
  <c r="O138" i="22" s="1"/>
  <c r="P138" i="13"/>
  <c r="P138" i="16" s="1"/>
  <c r="P138" i="19" s="1"/>
  <c r="P138" i="22" s="1"/>
  <c r="Q138" i="13"/>
  <c r="Q138" i="16"/>
  <c r="Q138" i="19" s="1"/>
  <c r="Q138" i="22" s="1"/>
  <c r="R138" i="13"/>
  <c r="R138" i="16"/>
  <c r="R138" i="19" s="1"/>
  <c r="R138" i="22" s="1"/>
  <c r="C138" i="22"/>
  <c r="B138" i="22"/>
  <c r="D137" i="13"/>
  <c r="D137" i="16" s="1"/>
  <c r="D137" i="19" s="1"/>
  <c r="D137" i="22" s="1"/>
  <c r="E137" i="13"/>
  <c r="E137" i="16" s="1"/>
  <c r="E137" i="19" s="1"/>
  <c r="F137" i="13"/>
  <c r="F137" i="16" s="1"/>
  <c r="F137" i="19" s="1"/>
  <c r="F137" i="22" s="1"/>
  <c r="G137" i="13"/>
  <c r="G137" i="16"/>
  <c r="G137" i="19" s="1"/>
  <c r="G137" i="22" s="1"/>
  <c r="H137" i="13"/>
  <c r="H137" i="16" s="1"/>
  <c r="H137" i="19" s="1"/>
  <c r="H137" i="22" s="1"/>
  <c r="I137" i="13"/>
  <c r="I137" i="16"/>
  <c r="I137" i="19" s="1"/>
  <c r="I137" i="22" s="1"/>
  <c r="J137" i="13"/>
  <c r="J137" i="16" s="1"/>
  <c r="J137" i="19" s="1"/>
  <c r="J137" i="22" s="1"/>
  <c r="K137" i="13"/>
  <c r="K137" i="16"/>
  <c r="K137" i="19" s="1"/>
  <c r="K137" i="22" s="1"/>
  <c r="L137" i="13"/>
  <c r="L137" i="16" s="1"/>
  <c r="L137" i="19" s="1"/>
  <c r="L137" i="22" s="1"/>
  <c r="M137" i="13"/>
  <c r="M137" i="16"/>
  <c r="M137" i="19" s="1"/>
  <c r="M137" i="22" s="1"/>
  <c r="N137" i="13"/>
  <c r="N137" i="16" s="1"/>
  <c r="N137" i="19" s="1"/>
  <c r="N137" i="22" s="1"/>
  <c r="O137" i="13"/>
  <c r="O137" i="16"/>
  <c r="O137" i="19" s="1"/>
  <c r="O137" i="22" s="1"/>
  <c r="P137" i="13"/>
  <c r="P137" i="16" s="1"/>
  <c r="P137" i="19" s="1"/>
  <c r="P137" i="22" s="1"/>
  <c r="Q137" i="13"/>
  <c r="Q137" i="16"/>
  <c r="Q137" i="19" s="1"/>
  <c r="Q137" i="22" s="1"/>
  <c r="R137" i="13"/>
  <c r="R137" i="16" s="1"/>
  <c r="R137" i="19" s="1"/>
  <c r="C137" i="22"/>
  <c r="B137" i="22"/>
  <c r="D136" i="13"/>
  <c r="D136" i="16" s="1"/>
  <c r="D136" i="19" s="1"/>
  <c r="D136" i="22" s="1"/>
  <c r="E136" i="13"/>
  <c r="E136" i="16" s="1"/>
  <c r="E136" i="19" s="1"/>
  <c r="E136" i="22" s="1"/>
  <c r="F136" i="13"/>
  <c r="F136" i="16" s="1"/>
  <c r="F136" i="19" s="1"/>
  <c r="G136" i="13"/>
  <c r="G136" i="16"/>
  <c r="G136" i="19" s="1"/>
  <c r="H136" i="13"/>
  <c r="H136" i="16" s="1"/>
  <c r="H136" i="19" s="1"/>
  <c r="I136" i="13"/>
  <c r="I136" i="16"/>
  <c r="I136" i="19" s="1"/>
  <c r="J136" i="13"/>
  <c r="J136" i="16" s="1"/>
  <c r="J136" i="19" s="1"/>
  <c r="J136" i="22" s="1"/>
  <c r="K136" i="13"/>
  <c r="K136" i="16"/>
  <c r="K136" i="19" s="1"/>
  <c r="L136" i="13"/>
  <c r="L136" i="16"/>
  <c r="L136" i="19" s="1"/>
  <c r="L136" i="22" s="1"/>
  <c r="M136" i="13"/>
  <c r="M136" i="16" s="1"/>
  <c r="M136" i="19" s="1"/>
  <c r="M136" i="22" s="1"/>
  <c r="N136" i="13"/>
  <c r="N136" i="16"/>
  <c r="N136" i="19" s="1"/>
  <c r="O136" i="13"/>
  <c r="O136" i="16" s="1"/>
  <c r="O136" i="19" s="1"/>
  <c r="O136" i="22" s="1"/>
  <c r="P136" i="13"/>
  <c r="P136" i="16"/>
  <c r="P136" i="19" s="1"/>
  <c r="P136" i="22" s="1"/>
  <c r="Q136" i="13"/>
  <c r="Q136" i="16" s="1"/>
  <c r="Q136" i="19" s="1"/>
  <c r="Q136" i="22" s="1"/>
  <c r="R136" i="13"/>
  <c r="R136" i="16"/>
  <c r="R136" i="19" s="1"/>
  <c r="R136" i="22" s="1"/>
  <c r="C136" i="22"/>
  <c r="B136" i="22"/>
  <c r="P135" i="13"/>
  <c r="P135" i="16" s="1"/>
  <c r="P135" i="19" s="1"/>
  <c r="P135" i="22" s="1"/>
  <c r="Q135" i="13"/>
  <c r="Q135" i="16" s="1"/>
  <c r="Q135" i="19" s="1"/>
  <c r="Q135" i="22" s="1"/>
  <c r="R135" i="13"/>
  <c r="R135" i="16" s="1"/>
  <c r="R135" i="19" s="1"/>
  <c r="R135" i="22" s="1"/>
  <c r="C135" i="22"/>
  <c r="B135" i="22"/>
  <c r="P134" i="13"/>
  <c r="P134" i="16" s="1"/>
  <c r="P134" i="19" s="1"/>
  <c r="P134" i="22" s="1"/>
  <c r="Q134" i="13"/>
  <c r="Q134" i="16"/>
  <c r="R134" i="13"/>
  <c r="R134" i="16" s="1"/>
  <c r="R134" i="19" s="1"/>
  <c r="R134" i="22" s="1"/>
  <c r="C134" i="22"/>
  <c r="B134" i="22"/>
  <c r="P133" i="13"/>
  <c r="P133" i="16" s="1"/>
  <c r="P133" i="19" s="1"/>
  <c r="P133" i="22" s="1"/>
  <c r="Q133" i="13"/>
  <c r="Q133" i="16"/>
  <c r="Q133" i="19" s="1"/>
  <c r="Q133" i="22" s="1"/>
  <c r="R133" i="13"/>
  <c r="R133" i="16" s="1"/>
  <c r="R133" i="19" s="1"/>
  <c r="C133" i="22"/>
  <c r="B133" i="22"/>
  <c r="D132" i="13"/>
  <c r="D132" i="16" s="1"/>
  <c r="E132" i="13"/>
  <c r="F132" i="13"/>
  <c r="F132" i="16"/>
  <c r="F132" i="19" s="1"/>
  <c r="F132" i="22" s="1"/>
  <c r="G132" i="13"/>
  <c r="G132" i="16" s="1"/>
  <c r="G132" i="19" s="1"/>
  <c r="G132" i="22" s="1"/>
  <c r="H132" i="13"/>
  <c r="H132" i="16"/>
  <c r="H132" i="19" s="1"/>
  <c r="H132" i="22" s="1"/>
  <c r="I132" i="13"/>
  <c r="I132" i="16"/>
  <c r="I132" i="19" s="1"/>
  <c r="I132" i="22" s="1"/>
  <c r="J132" i="13"/>
  <c r="J132" i="16" s="1"/>
  <c r="J132" i="19" s="1"/>
  <c r="J132" i="22" s="1"/>
  <c r="K132" i="13"/>
  <c r="K132" i="16"/>
  <c r="K132" i="19" s="1"/>
  <c r="K132" i="22" s="1"/>
  <c r="L132" i="13"/>
  <c r="L132" i="16" s="1"/>
  <c r="L132" i="19" s="1"/>
  <c r="L132" i="22" s="1"/>
  <c r="M132" i="13"/>
  <c r="M132" i="16"/>
  <c r="M132" i="19" s="1"/>
  <c r="M132" i="22" s="1"/>
  <c r="N132" i="13"/>
  <c r="N132" i="16" s="1"/>
  <c r="N132" i="19" s="1"/>
  <c r="N132" i="22" s="1"/>
  <c r="O132" i="13"/>
  <c r="O132" i="16"/>
  <c r="O132" i="19" s="1"/>
  <c r="O132" i="22" s="1"/>
  <c r="P132" i="13"/>
  <c r="P132" i="16" s="1"/>
  <c r="P132" i="19" s="1"/>
  <c r="P132" i="22" s="1"/>
  <c r="Q132" i="13"/>
  <c r="Q132" i="16" s="1"/>
  <c r="Q132" i="19" s="1"/>
  <c r="Q132" i="22" s="1"/>
  <c r="R132" i="13"/>
  <c r="R132" i="16"/>
  <c r="R132" i="19" s="1"/>
  <c r="R132" i="22" s="1"/>
  <c r="C132" i="22"/>
  <c r="B132" i="22"/>
  <c r="P131" i="13"/>
  <c r="P131" i="16" s="1"/>
  <c r="P131" i="19" s="1"/>
  <c r="P131" i="22" s="1"/>
  <c r="Q131" i="13"/>
  <c r="Q131" i="16" s="1"/>
  <c r="Q131" i="19" s="1"/>
  <c r="R131" i="13"/>
  <c r="R131" i="16" s="1"/>
  <c r="R131" i="19" s="1"/>
  <c r="R131" i="22" s="1"/>
  <c r="C131" i="22"/>
  <c r="B131" i="22"/>
  <c r="D130" i="13"/>
  <c r="D130" i="16" s="1"/>
  <c r="E130" i="13"/>
  <c r="E130" i="16" s="1"/>
  <c r="F130" i="13"/>
  <c r="F130" i="16" s="1"/>
  <c r="F130" i="19" s="1"/>
  <c r="F130" i="22" s="1"/>
  <c r="G130" i="13"/>
  <c r="G130" i="16" s="1"/>
  <c r="G130" i="19" s="1"/>
  <c r="G130" i="22" s="1"/>
  <c r="H130" i="13"/>
  <c r="I130" i="13"/>
  <c r="I130" i="16"/>
  <c r="I130" i="19" s="1"/>
  <c r="I130" i="22" s="1"/>
  <c r="J130" i="13"/>
  <c r="J130" i="16"/>
  <c r="J130" i="19" s="1"/>
  <c r="K130" i="13"/>
  <c r="K130" i="16" s="1"/>
  <c r="K130" i="19" s="1"/>
  <c r="K130" i="22" s="1"/>
  <c r="L130" i="13"/>
  <c r="L130" i="16"/>
  <c r="L130" i="19" s="1"/>
  <c r="L130" i="22" s="1"/>
  <c r="M130" i="13"/>
  <c r="M130" i="16" s="1"/>
  <c r="M130" i="19" s="1"/>
  <c r="M130" i="22" s="1"/>
  <c r="N130" i="13"/>
  <c r="N130" i="16"/>
  <c r="N130" i="19" s="1"/>
  <c r="N130" i="22" s="1"/>
  <c r="O130" i="13"/>
  <c r="P130" i="13"/>
  <c r="P130" i="16" s="1"/>
  <c r="P130" i="19" s="1"/>
  <c r="P130" i="22" s="1"/>
  <c r="Q130" i="13"/>
  <c r="Q130" i="16" s="1"/>
  <c r="Q130" i="19" s="1"/>
  <c r="Q130" i="22" s="1"/>
  <c r="R130" i="13"/>
  <c r="R130" i="16" s="1"/>
  <c r="R130" i="19" s="1"/>
  <c r="R130" i="22" s="1"/>
  <c r="C130" i="22"/>
  <c r="B130" i="22"/>
  <c r="P129" i="13"/>
  <c r="P129" i="16" s="1"/>
  <c r="P129" i="19" s="1"/>
  <c r="Q129" i="13"/>
  <c r="Q129" i="16" s="1"/>
  <c r="Q129" i="19" s="1"/>
  <c r="Q129" i="22" s="1"/>
  <c r="R129" i="13"/>
  <c r="R129" i="16" s="1"/>
  <c r="R129" i="19" s="1"/>
  <c r="R129" i="22" s="1"/>
  <c r="C129" i="22"/>
  <c r="B129" i="22"/>
  <c r="P128" i="13"/>
  <c r="P128" i="16"/>
  <c r="P128" i="19" s="1"/>
  <c r="Q128" i="13"/>
  <c r="Q128" i="16" s="1"/>
  <c r="Q128" i="19" s="1"/>
  <c r="Q128" i="22" s="1"/>
  <c r="R128" i="13"/>
  <c r="R128" i="16"/>
  <c r="R128" i="19" s="1"/>
  <c r="R128" i="22" s="1"/>
  <c r="C128" i="22"/>
  <c r="B128" i="22"/>
  <c r="P127" i="13"/>
  <c r="P127" i="16" s="1"/>
  <c r="P127" i="19" s="1"/>
  <c r="P127" i="22" s="1"/>
  <c r="Q127" i="13"/>
  <c r="Q127" i="16" s="1"/>
  <c r="Q127" i="19" s="1"/>
  <c r="Q127" i="22" s="1"/>
  <c r="R127" i="13"/>
  <c r="R127" i="16" s="1"/>
  <c r="C127" i="22"/>
  <c r="B127" i="22"/>
  <c r="P126" i="13"/>
  <c r="P126" i="16" s="1"/>
  <c r="P126" i="19" s="1"/>
  <c r="P126" i="22" s="1"/>
  <c r="Q126" i="13"/>
  <c r="Q126" i="16" s="1"/>
  <c r="Q126" i="19" s="1"/>
  <c r="Q126" i="22" s="1"/>
  <c r="R126" i="13"/>
  <c r="R126" i="16" s="1"/>
  <c r="R126" i="19" s="1"/>
  <c r="R126" i="22" s="1"/>
  <c r="C126" i="22"/>
  <c r="B126" i="22"/>
  <c r="D125" i="13"/>
  <c r="D125" i="16"/>
  <c r="D125" i="19" s="1"/>
  <c r="D125" i="22" s="1"/>
  <c r="E125" i="13"/>
  <c r="E125" i="16" s="1"/>
  <c r="F125" i="13"/>
  <c r="F125" i="16" s="1"/>
  <c r="F125" i="19" s="1"/>
  <c r="F125" i="22" s="1"/>
  <c r="G125" i="13"/>
  <c r="G125" i="16" s="1"/>
  <c r="G125" i="19" s="1"/>
  <c r="G125" i="22" s="1"/>
  <c r="H125" i="13"/>
  <c r="H125" i="16" s="1"/>
  <c r="H125" i="19" s="1"/>
  <c r="I125" i="13"/>
  <c r="I125" i="16" s="1"/>
  <c r="I125" i="19" s="1"/>
  <c r="I125" i="22" s="1"/>
  <c r="J125" i="13"/>
  <c r="K125" i="13"/>
  <c r="K125" i="16" s="1"/>
  <c r="K125" i="19" s="1"/>
  <c r="K125" i="22" s="1"/>
  <c r="L125" i="13"/>
  <c r="L125" i="16" s="1"/>
  <c r="L125" i="19" s="1"/>
  <c r="L125" i="22" s="1"/>
  <c r="M125" i="13"/>
  <c r="M125" i="16" s="1"/>
  <c r="M125" i="19" s="1"/>
  <c r="M125" i="22" s="1"/>
  <c r="N125" i="13"/>
  <c r="N125" i="16" s="1"/>
  <c r="N125" i="19" s="1"/>
  <c r="N125" i="22" s="1"/>
  <c r="O125" i="13"/>
  <c r="O125" i="16" s="1"/>
  <c r="O125" i="19" s="1"/>
  <c r="O125" i="22" s="1"/>
  <c r="P125" i="13"/>
  <c r="P125" i="16" s="1"/>
  <c r="P125" i="19" s="1"/>
  <c r="P125" i="22" s="1"/>
  <c r="Q125" i="13"/>
  <c r="Q125" i="16" s="1"/>
  <c r="Q125" i="19" s="1"/>
  <c r="Q125" i="22" s="1"/>
  <c r="R125" i="13"/>
  <c r="R125" i="16" s="1"/>
  <c r="R125" i="19" s="1"/>
  <c r="R125" i="22" s="1"/>
  <c r="C125" i="22"/>
  <c r="B125" i="22"/>
  <c r="P124" i="13"/>
  <c r="P124" i="16"/>
  <c r="P124" i="19" s="1"/>
  <c r="Q124" i="13"/>
  <c r="Q124" i="16" s="1"/>
  <c r="Q124" i="19" s="1"/>
  <c r="Q124" i="22" s="1"/>
  <c r="R124" i="13"/>
  <c r="R124" i="16"/>
  <c r="R124" i="19" s="1"/>
  <c r="R124" i="22" s="1"/>
  <c r="C124" i="22"/>
  <c r="B124" i="22"/>
  <c r="P123" i="13"/>
  <c r="P123" i="16" s="1"/>
  <c r="P123" i="19" s="1"/>
  <c r="P123" i="22" s="1"/>
  <c r="Q123" i="13"/>
  <c r="Q123" i="16" s="1"/>
  <c r="Q123" i="19" s="1"/>
  <c r="Q123" i="22" s="1"/>
  <c r="R123" i="13"/>
  <c r="R123" i="16" s="1"/>
  <c r="R123" i="19" s="1"/>
  <c r="R123" i="22" s="1"/>
  <c r="C123" i="22"/>
  <c r="B123" i="22"/>
  <c r="D122" i="13"/>
  <c r="D122" i="16" s="1"/>
  <c r="D122" i="19" s="1"/>
  <c r="D122" i="22" s="1"/>
  <c r="E122" i="13"/>
  <c r="F122" i="13"/>
  <c r="G122" i="13"/>
  <c r="G122" i="16" s="1"/>
  <c r="H122" i="13"/>
  <c r="H122" i="16" s="1"/>
  <c r="H122" i="19" s="1"/>
  <c r="H122" i="22" s="1"/>
  <c r="I122" i="13"/>
  <c r="I122" i="16" s="1"/>
  <c r="I122" i="19" s="1"/>
  <c r="J122" i="13"/>
  <c r="J122" i="16" s="1"/>
  <c r="J122" i="19" s="1"/>
  <c r="J122" i="22" s="1"/>
  <c r="K122" i="13"/>
  <c r="K122" i="16" s="1"/>
  <c r="L122" i="13"/>
  <c r="L122" i="16" s="1"/>
  <c r="L122" i="19" s="1"/>
  <c r="L122" i="22" s="1"/>
  <c r="M122" i="13"/>
  <c r="N122" i="13"/>
  <c r="N122" i="16" s="1"/>
  <c r="N122" i="19" s="1"/>
  <c r="N122" i="22" s="1"/>
  <c r="O122" i="13"/>
  <c r="O122" i="16" s="1"/>
  <c r="O122" i="19" s="1"/>
  <c r="P122" i="13"/>
  <c r="P122" i="16"/>
  <c r="P122" i="19" s="1"/>
  <c r="P122" i="22" s="1"/>
  <c r="Q122" i="13"/>
  <c r="Q122" i="16" s="1"/>
  <c r="Q122" i="19" s="1"/>
  <c r="Q122" i="22" s="1"/>
  <c r="R122" i="13"/>
  <c r="R122" i="16"/>
  <c r="R122" i="19" s="1"/>
  <c r="R122" i="22" s="1"/>
  <c r="C122" i="22"/>
  <c r="B122" i="22"/>
  <c r="P121" i="13"/>
  <c r="P121" i="16" s="1"/>
  <c r="P121" i="19" s="1"/>
  <c r="P121" i="22" s="1"/>
  <c r="Q121" i="13"/>
  <c r="Q121" i="16" s="1"/>
  <c r="Q121" i="19" s="1"/>
  <c r="Q121" i="22" s="1"/>
  <c r="R121" i="13"/>
  <c r="R121" i="16" s="1"/>
  <c r="R121" i="19" s="1"/>
  <c r="R121" i="22" s="1"/>
  <c r="C121" i="22"/>
  <c r="B121" i="22"/>
  <c r="P120" i="13"/>
  <c r="P120" i="16"/>
  <c r="P120" i="19" s="1"/>
  <c r="P120" i="22" s="1"/>
  <c r="Q120" i="13"/>
  <c r="Q120" i="16" s="1"/>
  <c r="Q120" i="19" s="1"/>
  <c r="Q120" i="22" s="1"/>
  <c r="R120" i="13"/>
  <c r="R120" i="16"/>
  <c r="R120" i="19" s="1"/>
  <c r="R120" i="22" s="1"/>
  <c r="C120" i="22"/>
  <c r="B120" i="22"/>
  <c r="P119" i="13"/>
  <c r="P119" i="16" s="1"/>
  <c r="P119" i="19" s="1"/>
  <c r="P119" i="22" s="1"/>
  <c r="Q119" i="13"/>
  <c r="Q119" i="16" s="1"/>
  <c r="Q119" i="19" s="1"/>
  <c r="Q119" i="22" s="1"/>
  <c r="R119" i="13"/>
  <c r="R119" i="16" s="1"/>
  <c r="R119" i="19" s="1"/>
  <c r="R119" i="22" s="1"/>
  <c r="C119" i="22"/>
  <c r="B119" i="22"/>
  <c r="P118" i="13"/>
  <c r="P118" i="16" s="1"/>
  <c r="P118" i="19" s="1"/>
  <c r="P118" i="22" s="1"/>
  <c r="Q118" i="13"/>
  <c r="Q118" i="16"/>
  <c r="Q118" i="19" s="1"/>
  <c r="Q118" i="22" s="1"/>
  <c r="R118" i="13"/>
  <c r="R118" i="16" s="1"/>
  <c r="R118" i="19" s="1"/>
  <c r="R118" i="22" s="1"/>
  <c r="C118" i="22"/>
  <c r="B118" i="22"/>
  <c r="P117" i="13"/>
  <c r="P117" i="16" s="1"/>
  <c r="P117" i="19" s="1"/>
  <c r="P117" i="22" s="1"/>
  <c r="Q117" i="13"/>
  <c r="Q117" i="16" s="1"/>
  <c r="Q117" i="19" s="1"/>
  <c r="Q117" i="22" s="1"/>
  <c r="R117" i="13"/>
  <c r="R117" i="16" s="1"/>
  <c r="R117" i="19" s="1"/>
  <c r="R117" i="22" s="1"/>
  <c r="C117" i="22"/>
  <c r="B117" i="22"/>
  <c r="P116" i="13"/>
  <c r="P116" i="16" s="1"/>
  <c r="P116" i="19" s="1"/>
  <c r="P116" i="22" s="1"/>
  <c r="Q116" i="13"/>
  <c r="Q116" i="16"/>
  <c r="Q116" i="19" s="1"/>
  <c r="R116" i="13"/>
  <c r="R116" i="16" s="1"/>
  <c r="R116" i="19" s="1"/>
  <c r="R116" i="22" s="1"/>
  <c r="C116" i="22"/>
  <c r="B116" i="22"/>
  <c r="D115" i="13"/>
  <c r="D115" i="16" s="1"/>
  <c r="E115" i="13"/>
  <c r="E115" i="16"/>
  <c r="F115" i="13"/>
  <c r="F115" i="16" s="1"/>
  <c r="F115" i="19" s="1"/>
  <c r="F115" i="22" s="1"/>
  <c r="G115" i="13"/>
  <c r="G115" i="16" s="1"/>
  <c r="G115" i="19" s="1"/>
  <c r="G115" i="22" s="1"/>
  <c r="H115" i="13"/>
  <c r="H115" i="16" s="1"/>
  <c r="H115" i="19" s="1"/>
  <c r="H115" i="22" s="1"/>
  <c r="I115" i="13"/>
  <c r="I115" i="16" s="1"/>
  <c r="I115" i="19" s="1"/>
  <c r="I115" i="22" s="1"/>
  <c r="J115" i="13"/>
  <c r="J115" i="16" s="1"/>
  <c r="J115" i="19" s="1"/>
  <c r="J115" i="22" s="1"/>
  <c r="K115" i="13"/>
  <c r="K115" i="16" s="1"/>
  <c r="K115" i="19" s="1"/>
  <c r="K115" i="22" s="1"/>
  <c r="L115" i="13"/>
  <c r="L115" i="16" s="1"/>
  <c r="L115" i="19" s="1"/>
  <c r="L115" i="22" s="1"/>
  <c r="M115" i="13"/>
  <c r="M115" i="16" s="1"/>
  <c r="M115" i="19" s="1"/>
  <c r="M115" i="22" s="1"/>
  <c r="N115" i="13"/>
  <c r="N115" i="16" s="1"/>
  <c r="N115" i="19" s="1"/>
  <c r="N115" i="22" s="1"/>
  <c r="O115" i="13"/>
  <c r="O115" i="16" s="1"/>
  <c r="O115" i="19" s="1"/>
  <c r="O115" i="22" s="1"/>
  <c r="P115" i="13"/>
  <c r="P115" i="16" s="1"/>
  <c r="P115" i="19" s="1"/>
  <c r="P115" i="22" s="1"/>
  <c r="Q115" i="13"/>
  <c r="Q115" i="16" s="1"/>
  <c r="Q115" i="19" s="1"/>
  <c r="Q115" i="22" s="1"/>
  <c r="R115" i="13"/>
  <c r="R115" i="16" s="1"/>
  <c r="R115" i="19" s="1"/>
  <c r="R115" i="22" s="1"/>
  <c r="P114" i="13"/>
  <c r="P114" i="16" s="1"/>
  <c r="P114" i="19" s="1"/>
  <c r="Q114" i="13"/>
  <c r="Q114" i="16"/>
  <c r="Q114" i="19" s="1"/>
  <c r="R114" i="13"/>
  <c r="C114" i="22"/>
  <c r="B114" i="22"/>
  <c r="P113" i="13"/>
  <c r="P113" i="16" s="1"/>
  <c r="P113" i="19" s="1"/>
  <c r="Q113" i="13"/>
  <c r="Q113" i="16" s="1"/>
  <c r="Q113" i="19" s="1"/>
  <c r="Q113" i="22" s="1"/>
  <c r="R113" i="13"/>
  <c r="R113" i="16" s="1"/>
  <c r="R113" i="19" s="1"/>
  <c r="R113" i="22" s="1"/>
  <c r="C113" i="22"/>
  <c r="B113" i="22"/>
  <c r="P112" i="13"/>
  <c r="P112" i="16" s="1"/>
  <c r="Q112" i="13"/>
  <c r="Q112" i="16" s="1"/>
  <c r="Q112" i="19" s="1"/>
  <c r="Q112" i="22" s="1"/>
  <c r="R112" i="13"/>
  <c r="R112" i="16" s="1"/>
  <c r="R112" i="19" s="1"/>
  <c r="R112" i="22" s="1"/>
  <c r="C112" i="22"/>
  <c r="B112" i="22"/>
  <c r="P111" i="13"/>
  <c r="P111" i="16"/>
  <c r="P111" i="19" s="1"/>
  <c r="Q111" i="13"/>
  <c r="Q111" i="16" s="1"/>
  <c r="Q111" i="19" s="1"/>
  <c r="Q111" i="22" s="1"/>
  <c r="R111" i="13"/>
  <c r="R111" i="16" s="1"/>
  <c r="R111" i="19" s="1"/>
  <c r="R111" i="22" s="1"/>
  <c r="C111" i="22"/>
  <c r="B111" i="22"/>
  <c r="D107" i="13"/>
  <c r="D107" i="16" s="1"/>
  <c r="E107" i="13"/>
  <c r="F107" i="13"/>
  <c r="F107" i="16" s="1"/>
  <c r="F107" i="19" s="1"/>
  <c r="F107" i="22" s="1"/>
  <c r="G107" i="13"/>
  <c r="G107" i="16"/>
  <c r="G107" i="19" s="1"/>
  <c r="H107" i="13"/>
  <c r="H107" i="16" s="1"/>
  <c r="H107" i="19" s="1"/>
  <c r="H107" i="22" s="1"/>
  <c r="I107" i="13"/>
  <c r="I107" i="16"/>
  <c r="I107" i="19" s="1"/>
  <c r="I107" i="22" s="1"/>
  <c r="J107" i="13"/>
  <c r="J107" i="16"/>
  <c r="J107" i="19" s="1"/>
  <c r="J107" i="22" s="1"/>
  <c r="K107" i="13"/>
  <c r="K107" i="16" s="1"/>
  <c r="K107" i="19" s="1"/>
  <c r="K107" i="22" s="1"/>
  <c r="L107" i="13"/>
  <c r="L107" i="16"/>
  <c r="L107" i="19" s="1"/>
  <c r="L107" i="22" s="1"/>
  <c r="M107" i="13"/>
  <c r="M107" i="16" s="1"/>
  <c r="M107" i="19" s="1"/>
  <c r="M107" i="22" s="1"/>
  <c r="N107" i="13"/>
  <c r="O107" i="13"/>
  <c r="O107" i="16" s="1"/>
  <c r="O107" i="19" s="1"/>
  <c r="O107" i="22" s="1"/>
  <c r="P107" i="13"/>
  <c r="P107" i="16"/>
  <c r="P107" i="19" s="1"/>
  <c r="P107" i="22" s="1"/>
  <c r="Q107" i="13"/>
  <c r="Q107" i="16" s="1"/>
  <c r="Q107" i="19" s="1"/>
  <c r="Q107" i="22" s="1"/>
  <c r="R107" i="13"/>
  <c r="R107" i="16"/>
  <c r="R107" i="19" s="1"/>
  <c r="R107" i="22" s="1"/>
  <c r="C107" i="22"/>
  <c r="B107" i="22"/>
  <c r="D106" i="13"/>
  <c r="D106" i="16" s="1"/>
  <c r="E106" i="13"/>
  <c r="E106" i="16" s="1"/>
  <c r="F106" i="13"/>
  <c r="F106" i="16" s="1"/>
  <c r="F106" i="19" s="1"/>
  <c r="F106" i="22" s="1"/>
  <c r="G106" i="13"/>
  <c r="G106" i="16" s="1"/>
  <c r="G106" i="19" s="1"/>
  <c r="G106" i="22" s="1"/>
  <c r="H106" i="13"/>
  <c r="H106" i="16" s="1"/>
  <c r="H106" i="19" s="1"/>
  <c r="H106" i="22" s="1"/>
  <c r="I106" i="13"/>
  <c r="I106" i="16" s="1"/>
  <c r="I106" i="19" s="1"/>
  <c r="I106" i="22" s="1"/>
  <c r="J106" i="13"/>
  <c r="J106" i="16" s="1"/>
  <c r="J106" i="19" s="1"/>
  <c r="J106" i="22" s="1"/>
  <c r="K106" i="13"/>
  <c r="K106" i="16" s="1"/>
  <c r="K106" i="19" s="1"/>
  <c r="K106" i="22" s="1"/>
  <c r="L106" i="13"/>
  <c r="L106" i="16" s="1"/>
  <c r="L106" i="19" s="1"/>
  <c r="L106" i="22" s="1"/>
  <c r="M106" i="13"/>
  <c r="M106" i="16"/>
  <c r="M106" i="19" s="1"/>
  <c r="M106" i="22" s="1"/>
  <c r="N106" i="13"/>
  <c r="N106" i="16"/>
  <c r="N106" i="19" s="1"/>
  <c r="N106" i="22" s="1"/>
  <c r="O106" i="13"/>
  <c r="O106" i="16"/>
  <c r="O106" i="19" s="1"/>
  <c r="O106" i="22" s="1"/>
  <c r="P106" i="13"/>
  <c r="P106" i="16"/>
  <c r="P106" i="19" s="1"/>
  <c r="P106" i="22" s="1"/>
  <c r="Q106" i="13"/>
  <c r="Q106" i="16"/>
  <c r="Q106" i="19" s="1"/>
  <c r="Q106" i="22" s="1"/>
  <c r="R106" i="13"/>
  <c r="R106" i="16"/>
  <c r="R106" i="19" s="1"/>
  <c r="R106" i="22" s="1"/>
  <c r="C106" i="22"/>
  <c r="B106" i="22"/>
  <c r="D105" i="13"/>
  <c r="D105" i="16" s="1"/>
  <c r="E105" i="13"/>
  <c r="E105" i="16" s="1"/>
  <c r="F105" i="13"/>
  <c r="F105" i="16" s="1"/>
  <c r="F105" i="19" s="1"/>
  <c r="F105" i="22" s="1"/>
  <c r="G105" i="13"/>
  <c r="G105" i="16" s="1"/>
  <c r="G105" i="19" s="1"/>
  <c r="G105" i="22" s="1"/>
  <c r="H105" i="13"/>
  <c r="H105" i="16" s="1"/>
  <c r="H105" i="19" s="1"/>
  <c r="I105" i="13"/>
  <c r="I105" i="16" s="1"/>
  <c r="I105" i="19" s="1"/>
  <c r="I105" i="22" s="1"/>
  <c r="J105" i="13"/>
  <c r="J105" i="16" s="1"/>
  <c r="J105" i="19" s="1"/>
  <c r="J105" i="22" s="1"/>
  <c r="K105" i="13"/>
  <c r="K105" i="16" s="1"/>
  <c r="K105" i="19" s="1"/>
  <c r="K105" i="22" s="1"/>
  <c r="L105" i="13"/>
  <c r="L105" i="16" s="1"/>
  <c r="L105" i="19" s="1"/>
  <c r="L105" i="22" s="1"/>
  <c r="M105" i="13"/>
  <c r="M105" i="16" s="1"/>
  <c r="M105" i="19" s="1"/>
  <c r="M105" i="22" s="1"/>
  <c r="N105" i="13"/>
  <c r="N105" i="16" s="1"/>
  <c r="N105" i="19" s="1"/>
  <c r="N105" i="22" s="1"/>
  <c r="O105" i="13"/>
  <c r="O105" i="16" s="1"/>
  <c r="O105" i="19" s="1"/>
  <c r="O105" i="22" s="1"/>
  <c r="P105" i="13"/>
  <c r="P105" i="16" s="1"/>
  <c r="P105" i="19" s="1"/>
  <c r="P105" i="22" s="1"/>
  <c r="Q105" i="13"/>
  <c r="Q105" i="16" s="1"/>
  <c r="Q105" i="19" s="1"/>
  <c r="Q105" i="22" s="1"/>
  <c r="R105" i="13"/>
  <c r="R105" i="16" s="1"/>
  <c r="R105" i="19" s="1"/>
  <c r="R105" i="22" s="1"/>
  <c r="C105" i="22"/>
  <c r="B105" i="22"/>
  <c r="D104" i="13"/>
  <c r="D104" i="16" s="1"/>
  <c r="D104" i="19" s="1"/>
  <c r="E104" i="13"/>
  <c r="E104" i="16" s="1"/>
  <c r="F104" i="13"/>
  <c r="F104" i="16" s="1"/>
  <c r="G104" i="13"/>
  <c r="G104" i="16" s="1"/>
  <c r="G104" i="19" s="1"/>
  <c r="G104" i="22" s="1"/>
  <c r="H104" i="13"/>
  <c r="H104" i="16" s="1"/>
  <c r="H104" i="19" s="1"/>
  <c r="H104" i="22" s="1"/>
  <c r="I104" i="13"/>
  <c r="I104" i="16" s="1"/>
  <c r="I104" i="19" s="1"/>
  <c r="I104" i="22" s="1"/>
  <c r="J104" i="13"/>
  <c r="J104" i="16" s="1"/>
  <c r="J104" i="19" s="1"/>
  <c r="J104" i="22" s="1"/>
  <c r="K104" i="13"/>
  <c r="K104" i="16" s="1"/>
  <c r="K104" i="19" s="1"/>
  <c r="K104" i="22" s="1"/>
  <c r="L104" i="13"/>
  <c r="L104" i="16" s="1"/>
  <c r="L104" i="19" s="1"/>
  <c r="L104" i="22" s="1"/>
  <c r="M104" i="13"/>
  <c r="M104" i="16"/>
  <c r="M104" i="19" s="1"/>
  <c r="M104" i="22" s="1"/>
  <c r="N104" i="13"/>
  <c r="N104" i="16" s="1"/>
  <c r="N104" i="19" s="1"/>
  <c r="N104" i="22" s="1"/>
  <c r="O104" i="13"/>
  <c r="O104" i="16" s="1"/>
  <c r="O104" i="19" s="1"/>
  <c r="O104" i="22" s="1"/>
  <c r="P104" i="13"/>
  <c r="P104" i="16" s="1"/>
  <c r="P104" i="19" s="1"/>
  <c r="P104" i="22" s="1"/>
  <c r="Q104" i="13"/>
  <c r="Q104" i="16" s="1"/>
  <c r="Q104" i="19" s="1"/>
  <c r="Q104" i="22" s="1"/>
  <c r="R104" i="13"/>
  <c r="R104" i="16" s="1"/>
  <c r="R104" i="19" s="1"/>
  <c r="R104" i="22" s="1"/>
  <c r="B104" i="22"/>
  <c r="D103" i="13"/>
  <c r="D103" i="16" s="1"/>
  <c r="E103" i="13"/>
  <c r="E103" i="16" s="1"/>
  <c r="E103" i="19" s="1"/>
  <c r="E103" i="22" s="1"/>
  <c r="F103" i="13"/>
  <c r="F103" i="16" s="1"/>
  <c r="F103" i="19" s="1"/>
  <c r="F103" i="22" s="1"/>
  <c r="G103" i="13"/>
  <c r="G103" i="16" s="1"/>
  <c r="G103" i="19" s="1"/>
  <c r="G103" i="22" s="1"/>
  <c r="H103" i="13"/>
  <c r="H103" i="16" s="1"/>
  <c r="H103" i="19" s="1"/>
  <c r="H103" i="22" s="1"/>
  <c r="I103" i="13"/>
  <c r="I103" i="16" s="1"/>
  <c r="I103" i="19" s="1"/>
  <c r="I103" i="22" s="1"/>
  <c r="J103" i="13"/>
  <c r="J103" i="16" s="1"/>
  <c r="J103" i="19" s="1"/>
  <c r="J103" i="22" s="1"/>
  <c r="K103" i="13"/>
  <c r="K103" i="16" s="1"/>
  <c r="K103" i="19" s="1"/>
  <c r="K103" i="22" s="1"/>
  <c r="L103" i="13"/>
  <c r="L103" i="16" s="1"/>
  <c r="L103" i="19" s="1"/>
  <c r="L103" i="22" s="1"/>
  <c r="M103" i="13"/>
  <c r="M103" i="16" s="1"/>
  <c r="M103" i="19" s="1"/>
  <c r="M103" i="22" s="1"/>
  <c r="N103" i="13"/>
  <c r="N103" i="16" s="1"/>
  <c r="N103" i="19" s="1"/>
  <c r="N103" i="22" s="1"/>
  <c r="O103" i="13"/>
  <c r="O103" i="16" s="1"/>
  <c r="O103" i="19" s="1"/>
  <c r="O103" i="22" s="1"/>
  <c r="P103" i="13"/>
  <c r="P103" i="16" s="1"/>
  <c r="P103" i="19" s="1"/>
  <c r="P103" i="22" s="1"/>
  <c r="Q103" i="13"/>
  <c r="Q103" i="16" s="1"/>
  <c r="Q103" i="19" s="1"/>
  <c r="Q103" i="22" s="1"/>
  <c r="R103" i="13"/>
  <c r="R103" i="16" s="1"/>
  <c r="R103" i="19" s="1"/>
  <c r="R103" i="22" s="1"/>
  <c r="D102" i="13"/>
  <c r="E102" i="13"/>
  <c r="E102" i="16" s="1"/>
  <c r="E102" i="19" s="1"/>
  <c r="E102" i="22" s="1"/>
  <c r="F102" i="13"/>
  <c r="F102" i="16" s="1"/>
  <c r="F102" i="19" s="1"/>
  <c r="F102" i="22" s="1"/>
  <c r="G102" i="13"/>
  <c r="G102" i="16" s="1"/>
  <c r="G102" i="19" s="1"/>
  <c r="G102" i="22" s="1"/>
  <c r="H102" i="13"/>
  <c r="H102" i="16" s="1"/>
  <c r="H102" i="19" s="1"/>
  <c r="H102" i="22" s="1"/>
  <c r="I102" i="13"/>
  <c r="I102" i="16" s="1"/>
  <c r="J102" i="13"/>
  <c r="J102" i="16" s="1"/>
  <c r="K102" i="13"/>
  <c r="K102" i="16" s="1"/>
  <c r="K102" i="19" s="1"/>
  <c r="K102" i="22" s="1"/>
  <c r="L102" i="13"/>
  <c r="L102" i="16" s="1"/>
  <c r="L102" i="19" s="1"/>
  <c r="L102" i="22" s="1"/>
  <c r="M102" i="13"/>
  <c r="M102" i="16" s="1"/>
  <c r="M102" i="19" s="1"/>
  <c r="M102" i="22" s="1"/>
  <c r="N102" i="13"/>
  <c r="N102" i="16" s="1"/>
  <c r="N102" i="19" s="1"/>
  <c r="N102" i="22" s="1"/>
  <c r="O102" i="13"/>
  <c r="O102" i="16" s="1"/>
  <c r="O102" i="19" s="1"/>
  <c r="O102" i="22" s="1"/>
  <c r="P102" i="13"/>
  <c r="P102" i="16" s="1"/>
  <c r="P102" i="19" s="1"/>
  <c r="P102" i="22" s="1"/>
  <c r="Q102" i="13"/>
  <c r="Q102" i="16" s="1"/>
  <c r="Q102" i="19" s="1"/>
  <c r="Q102" i="22" s="1"/>
  <c r="R102" i="13"/>
  <c r="R102" i="16" s="1"/>
  <c r="R102" i="19" s="1"/>
  <c r="R102" i="22" s="1"/>
  <c r="D101" i="13"/>
  <c r="D101" i="16" s="1"/>
  <c r="E101" i="13"/>
  <c r="E101" i="16" s="1"/>
  <c r="E101" i="19" s="1"/>
  <c r="E101" i="22" s="1"/>
  <c r="F101" i="13"/>
  <c r="F101" i="16" s="1"/>
  <c r="G101" i="13"/>
  <c r="G101" i="16" s="1"/>
  <c r="G101" i="19" s="1"/>
  <c r="G101" i="22" s="1"/>
  <c r="H101" i="13"/>
  <c r="H101" i="16" s="1"/>
  <c r="H101" i="19" s="1"/>
  <c r="H101" i="22" s="1"/>
  <c r="I101" i="13"/>
  <c r="I101" i="16" s="1"/>
  <c r="I101" i="19" s="1"/>
  <c r="I101" i="22" s="1"/>
  <c r="J101" i="13"/>
  <c r="J101" i="16" s="1"/>
  <c r="J101" i="19" s="1"/>
  <c r="J101" i="22" s="1"/>
  <c r="K101" i="13"/>
  <c r="K101" i="16" s="1"/>
  <c r="K101" i="19" s="1"/>
  <c r="K101" i="22" s="1"/>
  <c r="L101" i="13"/>
  <c r="L101" i="16" s="1"/>
  <c r="L101" i="19" s="1"/>
  <c r="L101" i="22" s="1"/>
  <c r="M101" i="13"/>
  <c r="M101" i="16" s="1"/>
  <c r="M101" i="19" s="1"/>
  <c r="M101" i="22" s="1"/>
  <c r="N101" i="13"/>
  <c r="N101" i="16" s="1"/>
  <c r="N101" i="19" s="1"/>
  <c r="N101" i="22" s="1"/>
  <c r="O101" i="13"/>
  <c r="O101" i="16"/>
  <c r="O101" i="19" s="1"/>
  <c r="O101" i="22" s="1"/>
  <c r="P101" i="13"/>
  <c r="P101" i="16" s="1"/>
  <c r="P101" i="19" s="1"/>
  <c r="P101" i="22" s="1"/>
  <c r="Q101" i="13"/>
  <c r="Q101" i="16" s="1"/>
  <c r="Q101" i="19" s="1"/>
  <c r="Q101" i="22" s="1"/>
  <c r="R101" i="13"/>
  <c r="R101" i="16" s="1"/>
  <c r="R101" i="19" s="1"/>
  <c r="R101" i="22" s="1"/>
  <c r="C101" i="22"/>
  <c r="D100" i="13"/>
  <c r="D100" i="16" s="1"/>
  <c r="E100" i="13"/>
  <c r="E100" i="16" s="1"/>
  <c r="F100" i="13"/>
  <c r="F100" i="16" s="1"/>
  <c r="F100" i="19" s="1"/>
  <c r="F100" i="22" s="1"/>
  <c r="G100" i="13"/>
  <c r="G100" i="16" s="1"/>
  <c r="H100" i="13"/>
  <c r="H100" i="16" s="1"/>
  <c r="H100" i="19" s="1"/>
  <c r="H100" i="22" s="1"/>
  <c r="I100" i="13"/>
  <c r="I100" i="16" s="1"/>
  <c r="I100" i="19" s="1"/>
  <c r="I100" i="22" s="1"/>
  <c r="J100" i="13"/>
  <c r="J100" i="16" s="1"/>
  <c r="J100" i="19" s="1"/>
  <c r="J100" i="22" s="1"/>
  <c r="K100" i="13"/>
  <c r="K100" i="16" s="1"/>
  <c r="K100" i="19" s="1"/>
  <c r="K100" i="22" s="1"/>
  <c r="L100" i="13"/>
  <c r="L100" i="16" s="1"/>
  <c r="L100" i="19" s="1"/>
  <c r="L100" i="22" s="1"/>
  <c r="M100" i="13"/>
  <c r="M100" i="16" s="1"/>
  <c r="M100" i="19" s="1"/>
  <c r="M100" i="22" s="1"/>
  <c r="N100" i="13"/>
  <c r="N100" i="16"/>
  <c r="N100" i="19" s="1"/>
  <c r="N100" i="22" s="1"/>
  <c r="O100" i="13"/>
  <c r="O100" i="16" s="1"/>
  <c r="O100" i="19" s="1"/>
  <c r="O100" i="22" s="1"/>
  <c r="P100" i="13"/>
  <c r="P100" i="16" s="1"/>
  <c r="P100" i="19" s="1"/>
  <c r="P100" i="22" s="1"/>
  <c r="Q100" i="13"/>
  <c r="Q100" i="16" s="1"/>
  <c r="Q100" i="19" s="1"/>
  <c r="Q100" i="22" s="1"/>
  <c r="R100" i="13"/>
  <c r="R100" i="16" s="1"/>
  <c r="R100" i="19" s="1"/>
  <c r="R100" i="22" s="1"/>
  <c r="B100" i="22"/>
  <c r="D99" i="13"/>
  <c r="D99" i="16" s="1"/>
  <c r="D99" i="19" s="1"/>
  <c r="E99" i="13"/>
  <c r="E99" i="16" s="1"/>
  <c r="E99" i="19" s="1"/>
  <c r="E99" i="22" s="1"/>
  <c r="F99" i="13"/>
  <c r="F99" i="16" s="1"/>
  <c r="F99" i="19" s="1"/>
  <c r="F99" i="22" s="1"/>
  <c r="G99" i="13"/>
  <c r="G99" i="16" s="1"/>
  <c r="G99" i="19" s="1"/>
  <c r="H99" i="13"/>
  <c r="H99" i="16" s="1"/>
  <c r="H99" i="19" s="1"/>
  <c r="H99" i="22" s="1"/>
  <c r="I99" i="13"/>
  <c r="I99" i="16" s="1"/>
  <c r="I99" i="19" s="1"/>
  <c r="I99" i="22" s="1"/>
  <c r="J99" i="13"/>
  <c r="J99" i="16" s="1"/>
  <c r="J99" i="19" s="1"/>
  <c r="J99" i="22" s="1"/>
  <c r="K99" i="13"/>
  <c r="K99" i="16" s="1"/>
  <c r="K99" i="19" s="1"/>
  <c r="K99" i="22" s="1"/>
  <c r="L99" i="13"/>
  <c r="L99" i="16" s="1"/>
  <c r="L99" i="19" s="1"/>
  <c r="L99" i="22" s="1"/>
  <c r="M99" i="13"/>
  <c r="M99" i="16" s="1"/>
  <c r="M99" i="19" s="1"/>
  <c r="M99" i="22" s="1"/>
  <c r="N99" i="13"/>
  <c r="N99" i="16" s="1"/>
  <c r="N99" i="19" s="1"/>
  <c r="N99" i="22" s="1"/>
  <c r="O99" i="13"/>
  <c r="O99" i="16" s="1"/>
  <c r="O99" i="19" s="1"/>
  <c r="O99" i="22" s="1"/>
  <c r="P99" i="13"/>
  <c r="P99" i="16" s="1"/>
  <c r="P99" i="19" s="1"/>
  <c r="P99" i="22" s="1"/>
  <c r="Q99" i="13"/>
  <c r="Q99" i="16" s="1"/>
  <c r="Q99" i="19" s="1"/>
  <c r="Q99" i="22" s="1"/>
  <c r="R99" i="13"/>
  <c r="R99" i="16" s="1"/>
  <c r="R99" i="19" s="1"/>
  <c r="R99" i="22" s="1"/>
  <c r="B99" i="22"/>
  <c r="D98" i="13"/>
  <c r="D98" i="16" s="1"/>
  <c r="D98" i="19" s="1"/>
  <c r="D98" i="22" s="1"/>
  <c r="E98" i="13"/>
  <c r="F98" i="13"/>
  <c r="F98" i="16" s="1"/>
  <c r="G98" i="13"/>
  <c r="G98" i="16" s="1"/>
  <c r="G98" i="19" s="1"/>
  <c r="G98" i="22" s="1"/>
  <c r="H98" i="13"/>
  <c r="H98" i="16" s="1"/>
  <c r="H98" i="19" s="1"/>
  <c r="H98" i="22" s="1"/>
  <c r="I98" i="13"/>
  <c r="I98" i="16" s="1"/>
  <c r="I98" i="19" s="1"/>
  <c r="I98" i="22" s="1"/>
  <c r="J98" i="13"/>
  <c r="J98" i="16" s="1"/>
  <c r="J98" i="19" s="1"/>
  <c r="J98" i="22" s="1"/>
  <c r="K98" i="13"/>
  <c r="K98" i="16" s="1"/>
  <c r="K98" i="19" s="1"/>
  <c r="K98" i="22" s="1"/>
  <c r="L98" i="13"/>
  <c r="L98" i="16" s="1"/>
  <c r="L98" i="19" s="1"/>
  <c r="L98" i="22" s="1"/>
  <c r="M98" i="13"/>
  <c r="M98" i="16" s="1"/>
  <c r="M98" i="19" s="1"/>
  <c r="M98" i="22" s="1"/>
  <c r="N98" i="13"/>
  <c r="N98" i="16" s="1"/>
  <c r="N98" i="19" s="1"/>
  <c r="N98" i="22" s="1"/>
  <c r="O98" i="13"/>
  <c r="O98" i="16" s="1"/>
  <c r="O98" i="19" s="1"/>
  <c r="O98" i="22" s="1"/>
  <c r="P98" i="13"/>
  <c r="P98" i="16" s="1"/>
  <c r="P98" i="19" s="1"/>
  <c r="P98" i="22" s="1"/>
  <c r="Q98" i="13"/>
  <c r="Q98" i="16" s="1"/>
  <c r="Q98" i="19" s="1"/>
  <c r="Q98" i="22" s="1"/>
  <c r="R98" i="13"/>
  <c r="R98" i="16" s="1"/>
  <c r="R98" i="19" s="1"/>
  <c r="R98" i="22" s="1"/>
  <c r="P97" i="13"/>
  <c r="P97" i="16" s="1"/>
  <c r="P97" i="19" s="1"/>
  <c r="P97" i="22" s="1"/>
  <c r="Q97" i="13"/>
  <c r="Q97" i="16" s="1"/>
  <c r="Q97" i="19" s="1"/>
  <c r="R97" i="13"/>
  <c r="R97" i="16" s="1"/>
  <c r="R97" i="19" s="1"/>
  <c r="R97" i="22" s="1"/>
  <c r="C97" i="22"/>
  <c r="B97" i="22"/>
  <c r="P96" i="13"/>
  <c r="P96" i="16"/>
  <c r="Q96" i="13"/>
  <c r="Q96" i="16" s="1"/>
  <c r="Q96" i="19" s="1"/>
  <c r="Q96" i="22" s="1"/>
  <c r="R96" i="13"/>
  <c r="R96" i="16" s="1"/>
  <c r="C96" i="22"/>
  <c r="P95" i="13"/>
  <c r="P95" i="16"/>
  <c r="P95" i="19" s="1"/>
  <c r="P95" i="22" s="1"/>
  <c r="Q95" i="13"/>
  <c r="Q95" i="16"/>
  <c r="Q95" i="19" s="1"/>
  <c r="Q95" i="22" s="1"/>
  <c r="R95" i="13"/>
  <c r="R95" i="16"/>
  <c r="R95" i="19" s="1"/>
  <c r="R95" i="22" s="1"/>
  <c r="C95" i="22"/>
  <c r="B95" i="22"/>
  <c r="D94" i="13"/>
  <c r="D94" i="16" s="1"/>
  <c r="D94" i="19" s="1"/>
  <c r="D94" i="22" s="1"/>
  <c r="E94" i="13"/>
  <c r="E94" i="16" s="1"/>
  <c r="E94" i="19" s="1"/>
  <c r="F94" i="13"/>
  <c r="F94" i="16" s="1"/>
  <c r="F94" i="19" s="1"/>
  <c r="F94" i="22" s="1"/>
  <c r="G94" i="13"/>
  <c r="G94" i="16" s="1"/>
  <c r="G94" i="19" s="1"/>
  <c r="G94" i="22" s="1"/>
  <c r="H94" i="13"/>
  <c r="H94" i="16" s="1"/>
  <c r="H94" i="19" s="1"/>
  <c r="H94" i="22" s="1"/>
  <c r="I94" i="13"/>
  <c r="I94" i="16" s="1"/>
  <c r="I94" i="19" s="1"/>
  <c r="I94" i="22" s="1"/>
  <c r="J94" i="13"/>
  <c r="J94" i="16" s="1"/>
  <c r="J94" i="19" s="1"/>
  <c r="J94" i="22" s="1"/>
  <c r="K94" i="13"/>
  <c r="K94" i="16" s="1"/>
  <c r="K94" i="19" s="1"/>
  <c r="K94" i="22" s="1"/>
  <c r="L94" i="13"/>
  <c r="L94" i="16" s="1"/>
  <c r="M94" i="13"/>
  <c r="M94" i="16" s="1"/>
  <c r="M94" i="19" s="1"/>
  <c r="M94" i="22" s="1"/>
  <c r="N94" i="13"/>
  <c r="N94" i="16"/>
  <c r="N94" i="19" s="1"/>
  <c r="N94" i="22" s="1"/>
  <c r="O94" i="13"/>
  <c r="O94" i="16"/>
  <c r="O94" i="19" s="1"/>
  <c r="O94" i="22" s="1"/>
  <c r="P94" i="13"/>
  <c r="P94" i="16" s="1"/>
  <c r="P94" i="19" s="1"/>
  <c r="P94" i="22" s="1"/>
  <c r="Q94" i="13"/>
  <c r="Q94" i="16"/>
  <c r="R94" i="13"/>
  <c r="R94" i="16" s="1"/>
  <c r="R94" i="19" s="1"/>
  <c r="R94" i="22" s="1"/>
  <c r="C94" i="22"/>
  <c r="B94" i="22"/>
  <c r="P93" i="13"/>
  <c r="P93" i="16" s="1"/>
  <c r="P93" i="19" s="1"/>
  <c r="P93" i="22" s="1"/>
  <c r="Q93" i="13"/>
  <c r="R93" i="13"/>
  <c r="R93" i="16" s="1"/>
  <c r="R93" i="19" s="1"/>
  <c r="R93" i="22" s="1"/>
  <c r="C93" i="22"/>
  <c r="B93" i="22"/>
  <c r="P92" i="13"/>
  <c r="P92" i="16" s="1"/>
  <c r="P92" i="19" s="1"/>
  <c r="P92" i="22" s="1"/>
  <c r="Q92" i="13"/>
  <c r="Q92" i="16" s="1"/>
  <c r="Q92" i="19" s="1"/>
  <c r="Q92" i="22" s="1"/>
  <c r="R92" i="13"/>
  <c r="R92" i="16" s="1"/>
  <c r="R92" i="19" s="1"/>
  <c r="R92" i="22" s="1"/>
  <c r="C92" i="22"/>
  <c r="B92" i="22"/>
  <c r="D91" i="13"/>
  <c r="D91" i="16"/>
  <c r="D91" i="19" s="1"/>
  <c r="D91" i="22" s="1"/>
  <c r="E91" i="13"/>
  <c r="E91" i="16"/>
  <c r="E91" i="19" s="1"/>
  <c r="E91" i="22" s="1"/>
  <c r="F91" i="13"/>
  <c r="F91" i="16"/>
  <c r="F91" i="19" s="1"/>
  <c r="F91" i="22" s="1"/>
  <c r="G91" i="13"/>
  <c r="G91" i="16"/>
  <c r="G91" i="19" s="1"/>
  <c r="G91" i="22" s="1"/>
  <c r="H91" i="13"/>
  <c r="H91" i="16"/>
  <c r="I91" i="13"/>
  <c r="I91" i="16" s="1"/>
  <c r="I91" i="19" s="1"/>
  <c r="I91" i="22" s="1"/>
  <c r="J91" i="13"/>
  <c r="J91" i="16" s="1"/>
  <c r="K91" i="13"/>
  <c r="K91" i="16"/>
  <c r="K91" i="19" s="1"/>
  <c r="L91" i="13"/>
  <c r="L91" i="16"/>
  <c r="L91" i="19" s="1"/>
  <c r="L91" i="22" s="1"/>
  <c r="M91" i="13"/>
  <c r="M91" i="16" s="1"/>
  <c r="M91" i="19" s="1"/>
  <c r="M91" i="22" s="1"/>
  <c r="N91" i="13"/>
  <c r="N91" i="16"/>
  <c r="N91" i="19" s="1"/>
  <c r="O91" i="13"/>
  <c r="O91" i="16" s="1"/>
  <c r="O91" i="19" s="1"/>
  <c r="P91" i="13"/>
  <c r="P91" i="16" s="1"/>
  <c r="P91" i="19" s="1"/>
  <c r="P91" i="22" s="1"/>
  <c r="Q91" i="13"/>
  <c r="Q91" i="16" s="1"/>
  <c r="Q91" i="19" s="1"/>
  <c r="Q91" i="22" s="1"/>
  <c r="R91" i="13"/>
  <c r="R91" i="16" s="1"/>
  <c r="R91" i="19" s="1"/>
  <c r="R91" i="22" s="1"/>
  <c r="B91" i="22"/>
  <c r="D87" i="13"/>
  <c r="E87" i="13"/>
  <c r="E87" i="16"/>
  <c r="E87" i="19" s="1"/>
  <c r="E87" i="22" s="1"/>
  <c r="F87" i="13"/>
  <c r="F87" i="16" s="1"/>
  <c r="F87" i="19" s="1"/>
  <c r="F87" i="22" s="1"/>
  <c r="G87" i="13"/>
  <c r="G87" i="16" s="1"/>
  <c r="H87" i="13"/>
  <c r="H87" i="14" s="1"/>
  <c r="I87" i="13"/>
  <c r="I87" i="16"/>
  <c r="I87" i="19" s="1"/>
  <c r="I87" i="22" s="1"/>
  <c r="J87" i="13"/>
  <c r="J87" i="16" s="1"/>
  <c r="K87" i="13"/>
  <c r="K87" i="16" s="1"/>
  <c r="K87" i="19" s="1"/>
  <c r="K87" i="22" s="1"/>
  <c r="L87" i="13"/>
  <c r="L87" i="16" s="1"/>
  <c r="L87" i="19" s="1"/>
  <c r="L87" i="22" s="1"/>
  <c r="M87" i="13"/>
  <c r="M87" i="16" s="1"/>
  <c r="M87" i="17" s="1"/>
  <c r="N87" i="13"/>
  <c r="N87" i="16"/>
  <c r="N87" i="19" s="1"/>
  <c r="O87" i="13"/>
  <c r="O87" i="16"/>
  <c r="O87" i="19" s="1"/>
  <c r="P87" i="13"/>
  <c r="P87" i="16" s="1"/>
  <c r="P87" i="19" s="1"/>
  <c r="P87" i="22" s="1"/>
  <c r="Q87" i="13"/>
  <c r="Q87" i="16" s="1"/>
  <c r="Q87" i="19" s="1"/>
  <c r="Q87" i="22" s="1"/>
  <c r="R87" i="13"/>
  <c r="R87" i="16" s="1"/>
  <c r="R87" i="19" s="1"/>
  <c r="R87" i="22" s="1"/>
  <c r="C87" i="22"/>
  <c r="B87" i="22"/>
  <c r="D86" i="13"/>
  <c r="E86" i="13"/>
  <c r="E86" i="16" s="1"/>
  <c r="E86" i="19" s="1"/>
  <c r="E86" i="22" s="1"/>
  <c r="F86" i="13"/>
  <c r="F86" i="16" s="1"/>
  <c r="F86" i="19" s="1"/>
  <c r="F86" i="22" s="1"/>
  <c r="G86" i="13"/>
  <c r="G86" i="16" s="1"/>
  <c r="G86" i="19" s="1"/>
  <c r="G86" i="22" s="1"/>
  <c r="H86" i="13"/>
  <c r="H86" i="16" s="1"/>
  <c r="H86" i="19" s="1"/>
  <c r="H86" i="22" s="1"/>
  <c r="I86" i="13"/>
  <c r="I86" i="16" s="1"/>
  <c r="I86" i="19" s="1"/>
  <c r="I86" i="22" s="1"/>
  <c r="J86" i="13"/>
  <c r="J86" i="16" s="1"/>
  <c r="J86" i="19" s="1"/>
  <c r="J86" i="22" s="1"/>
  <c r="K86" i="13"/>
  <c r="K86" i="16" s="1"/>
  <c r="L86" i="13"/>
  <c r="L86" i="16" s="1"/>
  <c r="L86" i="19" s="1"/>
  <c r="L86" i="22" s="1"/>
  <c r="M86" i="13"/>
  <c r="M86" i="16" s="1"/>
  <c r="M86" i="19" s="1"/>
  <c r="M86" i="22" s="1"/>
  <c r="N86" i="13"/>
  <c r="N86" i="16"/>
  <c r="N86" i="19" s="1"/>
  <c r="N86" i="22" s="1"/>
  <c r="O86" i="13"/>
  <c r="O86" i="16" s="1"/>
  <c r="O86" i="19" s="1"/>
  <c r="O86" i="22" s="1"/>
  <c r="P86" i="13"/>
  <c r="P86" i="16"/>
  <c r="P86" i="19" s="1"/>
  <c r="P86" i="22" s="1"/>
  <c r="Q86" i="13"/>
  <c r="Q86" i="16"/>
  <c r="Q86" i="19" s="1"/>
  <c r="Q86" i="22" s="1"/>
  <c r="R86" i="13"/>
  <c r="R86" i="16" s="1"/>
  <c r="R86" i="19" s="1"/>
  <c r="R86" i="22" s="1"/>
  <c r="C86" i="22"/>
  <c r="B86" i="22"/>
  <c r="D85" i="13"/>
  <c r="D85" i="16" s="1"/>
  <c r="E85" i="13"/>
  <c r="F85" i="13"/>
  <c r="F85" i="16" s="1"/>
  <c r="F85" i="19" s="1"/>
  <c r="G85" i="13"/>
  <c r="G85" i="16" s="1"/>
  <c r="G85" i="19" s="1"/>
  <c r="G85" i="22" s="1"/>
  <c r="H85" i="13"/>
  <c r="H85" i="16"/>
  <c r="H85" i="19" s="1"/>
  <c r="I85" i="13"/>
  <c r="I85" i="16" s="1"/>
  <c r="I85" i="19" s="1"/>
  <c r="I85" i="22" s="1"/>
  <c r="J85" i="13"/>
  <c r="K85" i="13"/>
  <c r="K85" i="16"/>
  <c r="K85" i="19" s="1"/>
  <c r="K85" i="22" s="1"/>
  <c r="L85" i="13"/>
  <c r="L85" i="16" s="1"/>
  <c r="L85" i="19" s="1"/>
  <c r="L85" i="22" s="1"/>
  <c r="M85" i="13"/>
  <c r="M85" i="16"/>
  <c r="M85" i="19" s="1"/>
  <c r="M85" i="22" s="1"/>
  <c r="N85" i="13"/>
  <c r="N85" i="16" s="1"/>
  <c r="N85" i="19" s="1"/>
  <c r="N85" i="22" s="1"/>
  <c r="O85" i="13"/>
  <c r="O85" i="14" s="1"/>
  <c r="P85" i="13"/>
  <c r="P85" i="16" s="1"/>
  <c r="P85" i="19" s="1"/>
  <c r="P85" i="22" s="1"/>
  <c r="Q85" i="13"/>
  <c r="Q85" i="16" s="1"/>
  <c r="Q85" i="19" s="1"/>
  <c r="Q85" i="22" s="1"/>
  <c r="R85" i="13"/>
  <c r="R85" i="16" s="1"/>
  <c r="R85" i="19" s="1"/>
  <c r="R85" i="22" s="1"/>
  <c r="C85" i="22"/>
  <c r="B85" i="22"/>
  <c r="D84" i="13"/>
  <c r="E84" i="13"/>
  <c r="E84" i="16" s="1"/>
  <c r="E84" i="19" s="1"/>
  <c r="E84" i="22" s="1"/>
  <c r="F84" i="13"/>
  <c r="G84" i="13"/>
  <c r="G84" i="16" s="1"/>
  <c r="G84" i="19" s="1"/>
  <c r="G84" i="22" s="1"/>
  <c r="H84" i="13"/>
  <c r="H84" i="16" s="1"/>
  <c r="H84" i="19" s="1"/>
  <c r="H84" i="22" s="1"/>
  <c r="I84" i="13"/>
  <c r="I84" i="16" s="1"/>
  <c r="I84" i="19" s="1"/>
  <c r="I84" i="22" s="1"/>
  <c r="J84" i="13"/>
  <c r="J84" i="16" s="1"/>
  <c r="J84" i="19" s="1"/>
  <c r="J84" i="22" s="1"/>
  <c r="K84" i="13"/>
  <c r="L84" i="13"/>
  <c r="L84" i="14" s="1"/>
  <c r="M84" i="13"/>
  <c r="M84" i="16" s="1"/>
  <c r="N84" i="13"/>
  <c r="N84" i="16"/>
  <c r="N84" i="19" s="1"/>
  <c r="N84" i="22" s="1"/>
  <c r="O84" i="13"/>
  <c r="O84" i="16"/>
  <c r="P84" i="13"/>
  <c r="P84" i="16" s="1"/>
  <c r="P84" i="19" s="1"/>
  <c r="P84" i="22" s="1"/>
  <c r="Q84" i="13"/>
  <c r="Q84" i="16" s="1"/>
  <c r="Q84" i="19" s="1"/>
  <c r="Q84" i="22" s="1"/>
  <c r="R84" i="13"/>
  <c r="R84" i="16" s="1"/>
  <c r="C84" i="22"/>
  <c r="B84" i="22"/>
  <c r="D83" i="13"/>
  <c r="D83" i="16" s="1"/>
  <c r="E83" i="13"/>
  <c r="E83" i="16" s="1"/>
  <c r="F83" i="13"/>
  <c r="F83" i="16" s="1"/>
  <c r="F83" i="19" s="1"/>
  <c r="F83" i="22" s="1"/>
  <c r="G83" i="13"/>
  <c r="H83" i="13"/>
  <c r="H83" i="16" s="1"/>
  <c r="I83" i="13"/>
  <c r="I83" i="16"/>
  <c r="I83" i="19" s="1"/>
  <c r="J83" i="13"/>
  <c r="J83" i="16" s="1"/>
  <c r="J83" i="19" s="1"/>
  <c r="J83" i="22" s="1"/>
  <c r="K83" i="13"/>
  <c r="K83" i="16"/>
  <c r="K83" i="19" s="1"/>
  <c r="K83" i="22" s="1"/>
  <c r="L83" i="13"/>
  <c r="L83" i="14"/>
  <c r="L83" i="16"/>
  <c r="L83" i="19" s="1"/>
  <c r="M83" i="13"/>
  <c r="M83" i="16" s="1"/>
  <c r="M83" i="19" s="1"/>
  <c r="N83" i="13"/>
  <c r="N83" i="16" s="1"/>
  <c r="N83" i="19" s="1"/>
  <c r="N83" i="22" s="1"/>
  <c r="O83" i="13"/>
  <c r="O83" i="16" s="1"/>
  <c r="P83" i="13"/>
  <c r="P83" i="16"/>
  <c r="P83" i="19" s="1"/>
  <c r="P83" i="22" s="1"/>
  <c r="Q83" i="13"/>
  <c r="Q83" i="16" s="1"/>
  <c r="Q83" i="19" s="1"/>
  <c r="Q83" i="22" s="1"/>
  <c r="R83" i="13"/>
  <c r="R83" i="16"/>
  <c r="R83" i="19" s="1"/>
  <c r="R83" i="22" s="1"/>
  <c r="C83" i="22"/>
  <c r="B83" i="22"/>
  <c r="D82" i="13"/>
  <c r="E82" i="13"/>
  <c r="E82" i="16"/>
  <c r="F82" i="13"/>
  <c r="F82" i="16" s="1"/>
  <c r="F82" i="19" s="1"/>
  <c r="F82" i="22" s="1"/>
  <c r="G82" i="13"/>
  <c r="G82" i="16" s="1"/>
  <c r="G82" i="19" s="1"/>
  <c r="H82" i="13"/>
  <c r="H82" i="16"/>
  <c r="H82" i="19" s="1"/>
  <c r="H82" i="22" s="1"/>
  <c r="I82" i="13"/>
  <c r="J82" i="13"/>
  <c r="J82" i="16" s="1"/>
  <c r="J82" i="19" s="1"/>
  <c r="J82" i="22" s="1"/>
  <c r="K82" i="13"/>
  <c r="K82" i="16" s="1"/>
  <c r="K82" i="19" s="1"/>
  <c r="K82" i="22" s="1"/>
  <c r="L82" i="13"/>
  <c r="L82" i="16" s="1"/>
  <c r="L82" i="19" s="1"/>
  <c r="L82" i="22" s="1"/>
  <c r="M82" i="13"/>
  <c r="M82" i="16" s="1"/>
  <c r="M82" i="19" s="1"/>
  <c r="M82" i="22" s="1"/>
  <c r="N82" i="13"/>
  <c r="N82" i="16" s="1"/>
  <c r="N82" i="19" s="1"/>
  <c r="N82" i="22" s="1"/>
  <c r="O82" i="13"/>
  <c r="O82" i="16" s="1"/>
  <c r="O82" i="19" s="1"/>
  <c r="O82" i="22" s="1"/>
  <c r="P82" i="13"/>
  <c r="P82" i="16" s="1"/>
  <c r="P82" i="19" s="1"/>
  <c r="P82" i="22" s="1"/>
  <c r="Q82" i="13"/>
  <c r="Q82" i="16" s="1"/>
  <c r="Q82" i="19" s="1"/>
  <c r="Q82" i="22" s="1"/>
  <c r="R82" i="13"/>
  <c r="R82" i="16" s="1"/>
  <c r="R82" i="19" s="1"/>
  <c r="R82" i="22" s="1"/>
  <c r="C82" i="22"/>
  <c r="B82" i="22"/>
  <c r="D81" i="13"/>
  <c r="E81" i="13"/>
  <c r="E81" i="14"/>
  <c r="F81" i="13"/>
  <c r="F81" i="16" s="1"/>
  <c r="G81" i="13"/>
  <c r="G81" i="16"/>
  <c r="G81" i="19" s="1"/>
  <c r="G81" i="22" s="1"/>
  <c r="H81" i="13"/>
  <c r="H81" i="16" s="1"/>
  <c r="I81" i="13"/>
  <c r="I81" i="16"/>
  <c r="I81" i="19" s="1"/>
  <c r="I81" i="22" s="1"/>
  <c r="J81" i="13"/>
  <c r="J81" i="14" s="1"/>
  <c r="K81" i="13"/>
  <c r="K81" i="16"/>
  <c r="L81" i="13"/>
  <c r="L81" i="16" s="1"/>
  <c r="L81" i="19" s="1"/>
  <c r="L81" i="22" s="1"/>
  <c r="M81" i="13"/>
  <c r="M81" i="16"/>
  <c r="M81" i="19" s="1"/>
  <c r="M81" i="22" s="1"/>
  <c r="N81" i="13"/>
  <c r="N81" i="16" s="1"/>
  <c r="N81" i="19" s="1"/>
  <c r="N81" i="22" s="1"/>
  <c r="O81" i="13"/>
  <c r="P81" i="13"/>
  <c r="P81" i="16" s="1"/>
  <c r="P81" i="19" s="1"/>
  <c r="P81" i="22" s="1"/>
  <c r="Q81" i="13"/>
  <c r="Q81" i="16"/>
  <c r="Q81" i="19" s="1"/>
  <c r="Q81" i="22" s="1"/>
  <c r="R81" i="13"/>
  <c r="R81" i="16" s="1"/>
  <c r="R81" i="19" s="1"/>
  <c r="R81" i="22" s="1"/>
  <c r="C81" i="22"/>
  <c r="B81" i="22"/>
  <c r="D80" i="13"/>
  <c r="D80" i="16" s="1"/>
  <c r="E80" i="13"/>
  <c r="E80" i="16"/>
  <c r="F80" i="13"/>
  <c r="G80" i="13"/>
  <c r="G80" i="16"/>
  <c r="G80" i="19" s="1"/>
  <c r="H80" i="13"/>
  <c r="H80" i="16" s="1"/>
  <c r="I80" i="13"/>
  <c r="I80" i="16"/>
  <c r="J80" i="13"/>
  <c r="J80" i="16" s="1"/>
  <c r="K80" i="13"/>
  <c r="L80" i="13"/>
  <c r="M80" i="13"/>
  <c r="M80" i="16" s="1"/>
  <c r="M80" i="19" s="1"/>
  <c r="M80" i="22" s="1"/>
  <c r="N80" i="13"/>
  <c r="N80" i="16" s="1"/>
  <c r="O80" i="13"/>
  <c r="O80" i="16" s="1"/>
  <c r="O80" i="19" s="1"/>
  <c r="O80" i="22" s="1"/>
  <c r="P80" i="13"/>
  <c r="P80" i="16"/>
  <c r="P80" i="19" s="1"/>
  <c r="P80" i="22" s="1"/>
  <c r="Q80" i="13"/>
  <c r="Q80" i="16"/>
  <c r="Q80" i="19" s="1"/>
  <c r="R80" i="13"/>
  <c r="R80" i="16" s="1"/>
  <c r="R80" i="19" s="1"/>
  <c r="R80" i="22" s="1"/>
  <c r="C80" i="22"/>
  <c r="B80" i="22"/>
  <c r="D79" i="13"/>
  <c r="D79" i="16" s="1"/>
  <c r="D79" i="17" s="1"/>
  <c r="E79" i="13"/>
  <c r="E79" i="16"/>
  <c r="E79" i="19" s="1"/>
  <c r="E79" i="22" s="1"/>
  <c r="F79" i="13"/>
  <c r="F79" i="16"/>
  <c r="F79" i="17" s="1"/>
  <c r="G79" i="13"/>
  <c r="G79" i="16"/>
  <c r="G79" i="17" s="1"/>
  <c r="H79" i="13"/>
  <c r="H79" i="16" s="1"/>
  <c r="H79" i="17" s="1"/>
  <c r="I79" i="13"/>
  <c r="I79" i="16" s="1"/>
  <c r="I79" i="19" s="1"/>
  <c r="J79" i="13"/>
  <c r="J79" i="16"/>
  <c r="J79" i="19" s="1"/>
  <c r="J79" i="20" s="1"/>
  <c r="K79" i="13"/>
  <c r="L79" i="13"/>
  <c r="M79" i="13"/>
  <c r="M79" i="16"/>
  <c r="M79" i="17" s="1"/>
  <c r="N79" i="13"/>
  <c r="N79" i="16" s="1"/>
  <c r="O79" i="13"/>
  <c r="O79" i="16"/>
  <c r="O79" i="19" s="1"/>
  <c r="O79" i="22" s="1"/>
  <c r="P79" i="13"/>
  <c r="P79" i="16" s="1"/>
  <c r="P79" i="19" s="1"/>
  <c r="P79" i="22" s="1"/>
  <c r="Q79" i="13"/>
  <c r="Q79" i="16" s="1"/>
  <c r="Q79" i="19" s="1"/>
  <c r="R79" i="13"/>
  <c r="R79" i="16"/>
  <c r="R79" i="19" s="1"/>
  <c r="R79" i="22" s="1"/>
  <c r="C79" i="22"/>
  <c r="B79" i="22"/>
  <c r="P75" i="13"/>
  <c r="P75" i="16" s="1"/>
  <c r="Q75" i="13"/>
  <c r="Q75" i="16" s="1"/>
  <c r="R75" i="13"/>
  <c r="R75" i="16" s="1"/>
  <c r="R75" i="19" s="1"/>
  <c r="R75" i="22" s="1"/>
  <c r="C75" i="22"/>
  <c r="B75" i="22"/>
  <c r="P74" i="13"/>
  <c r="P74" i="16"/>
  <c r="Q74" i="13"/>
  <c r="Q74" i="16" s="1"/>
  <c r="Q74" i="19" s="1"/>
  <c r="Q74" i="22" s="1"/>
  <c r="R74" i="13"/>
  <c r="R74" i="16" s="1"/>
  <c r="R74" i="19" s="1"/>
  <c r="R74" i="22" s="1"/>
  <c r="C74" i="22"/>
  <c r="B74" i="22"/>
  <c r="P73" i="13"/>
  <c r="P73" i="16"/>
  <c r="Q73" i="13"/>
  <c r="Q73" i="16" s="1"/>
  <c r="Q73" i="19" s="1"/>
  <c r="Q73" i="22" s="1"/>
  <c r="R73" i="13"/>
  <c r="R73" i="16" s="1"/>
  <c r="R73" i="19" s="1"/>
  <c r="R73" i="22" s="1"/>
  <c r="C73" i="22"/>
  <c r="B73" i="22"/>
  <c r="D72" i="13"/>
  <c r="D72" i="16"/>
  <c r="E72" i="13"/>
  <c r="E72" i="16" s="1"/>
  <c r="E72" i="19" s="1"/>
  <c r="E72" i="22" s="1"/>
  <c r="F72" i="13"/>
  <c r="F72" i="16" s="1"/>
  <c r="F72" i="19" s="1"/>
  <c r="F72" i="22" s="1"/>
  <c r="G72" i="13"/>
  <c r="G72" i="16" s="1"/>
  <c r="G72" i="19" s="1"/>
  <c r="G72" i="22" s="1"/>
  <c r="H72" i="13"/>
  <c r="H72" i="16" s="1"/>
  <c r="H72" i="19" s="1"/>
  <c r="H72" i="22" s="1"/>
  <c r="I72" i="13"/>
  <c r="I72" i="16" s="1"/>
  <c r="I72" i="19" s="1"/>
  <c r="I72" i="22" s="1"/>
  <c r="J72" i="13"/>
  <c r="J72" i="16" s="1"/>
  <c r="J72" i="19" s="1"/>
  <c r="J72" i="22" s="1"/>
  <c r="K72" i="13"/>
  <c r="K72" i="16" s="1"/>
  <c r="K72" i="19" s="1"/>
  <c r="L72" i="13"/>
  <c r="L72" i="16" s="1"/>
  <c r="M72" i="13"/>
  <c r="M72" i="16"/>
  <c r="N72" i="13"/>
  <c r="N72" i="16"/>
  <c r="N72" i="19" s="1"/>
  <c r="N72" i="22" s="1"/>
  <c r="O72" i="13"/>
  <c r="O72" i="16" s="1"/>
  <c r="O72" i="19" s="1"/>
  <c r="O72" i="22" s="1"/>
  <c r="P72" i="13"/>
  <c r="P72" i="16"/>
  <c r="P72" i="19" s="1"/>
  <c r="P72" i="22" s="1"/>
  <c r="Q72" i="13"/>
  <c r="Q72" i="16" s="1"/>
  <c r="Q72" i="19" s="1"/>
  <c r="Q72" i="22" s="1"/>
  <c r="R72" i="13"/>
  <c r="R72" i="16"/>
  <c r="R72" i="19" s="1"/>
  <c r="R72" i="22" s="1"/>
  <c r="C72" i="22"/>
  <c r="B72" i="22"/>
  <c r="P71" i="13"/>
  <c r="P71" i="16" s="1"/>
  <c r="P71" i="19" s="1"/>
  <c r="P71" i="22" s="1"/>
  <c r="Q71" i="13"/>
  <c r="Q71" i="16" s="1"/>
  <c r="Q71" i="19" s="1"/>
  <c r="Q71" i="22" s="1"/>
  <c r="R71" i="13"/>
  <c r="C71" i="22"/>
  <c r="B71" i="22"/>
  <c r="P70" i="13"/>
  <c r="P70" i="16" s="1"/>
  <c r="P70" i="19" s="1"/>
  <c r="P70" i="22" s="1"/>
  <c r="Q70" i="13"/>
  <c r="Q70" i="16"/>
  <c r="Q70" i="19" s="1"/>
  <c r="Q70" i="22" s="1"/>
  <c r="R70" i="13"/>
  <c r="R70" i="16"/>
  <c r="R70" i="19" s="1"/>
  <c r="R70" i="22" s="1"/>
  <c r="C70" i="22"/>
  <c r="B70" i="22"/>
  <c r="P69" i="13"/>
  <c r="P69" i="16" s="1"/>
  <c r="Q69" i="13"/>
  <c r="Q69" i="16"/>
  <c r="Q69" i="19" s="1"/>
  <c r="R69" i="13"/>
  <c r="R69" i="16"/>
  <c r="R69" i="19" s="1"/>
  <c r="R69" i="22" s="1"/>
  <c r="C69" i="22"/>
  <c r="B69" i="22"/>
  <c r="D68" i="13"/>
  <c r="D68" i="16" s="1"/>
  <c r="E68" i="13"/>
  <c r="E68" i="16" s="1"/>
  <c r="E68" i="19" s="1"/>
  <c r="E68" i="22" s="1"/>
  <c r="F68" i="13"/>
  <c r="F68" i="16" s="1"/>
  <c r="F68" i="19" s="1"/>
  <c r="G68" i="13"/>
  <c r="G68" i="16"/>
  <c r="G68" i="19" s="1"/>
  <c r="G68" i="22" s="1"/>
  <c r="H68" i="13"/>
  <c r="H68" i="14"/>
  <c r="I68" i="13"/>
  <c r="I68" i="16" s="1"/>
  <c r="I68" i="19" s="1"/>
  <c r="I68" i="22" s="1"/>
  <c r="J68" i="13"/>
  <c r="J68" i="16" s="1"/>
  <c r="K68" i="13"/>
  <c r="K68" i="16" s="1"/>
  <c r="L68" i="13"/>
  <c r="L68" i="16" s="1"/>
  <c r="L68" i="19" s="1"/>
  <c r="M68" i="13"/>
  <c r="M68" i="16" s="1"/>
  <c r="M68" i="19" s="1"/>
  <c r="M68" i="22" s="1"/>
  <c r="N68" i="13"/>
  <c r="N68" i="16"/>
  <c r="O68" i="13"/>
  <c r="O68" i="16" s="1"/>
  <c r="O68" i="19" s="1"/>
  <c r="P68" i="13"/>
  <c r="P68" i="16" s="1"/>
  <c r="P68" i="19" s="1"/>
  <c r="P68" i="22" s="1"/>
  <c r="Q68" i="13"/>
  <c r="Q68" i="16" s="1"/>
  <c r="Q68" i="19" s="1"/>
  <c r="Q68" i="22" s="1"/>
  <c r="R68" i="13"/>
  <c r="R68" i="16"/>
  <c r="C68" i="22"/>
  <c r="B68" i="22"/>
  <c r="P67" i="13"/>
  <c r="P67" i="16"/>
  <c r="P67" i="19" s="1"/>
  <c r="Q67" i="13"/>
  <c r="Q67" i="16"/>
  <c r="Q67" i="19" s="1"/>
  <c r="Q67" i="22" s="1"/>
  <c r="R67" i="13"/>
  <c r="R67" i="16"/>
  <c r="R67" i="19" s="1"/>
  <c r="R67" i="22" s="1"/>
  <c r="C67" i="22"/>
  <c r="B67" i="22"/>
  <c r="P66" i="13"/>
  <c r="P66" i="16" s="1"/>
  <c r="P66" i="19" s="1"/>
  <c r="P66" i="22" s="1"/>
  <c r="Q66" i="13"/>
  <c r="Q66" i="16" s="1"/>
  <c r="Q66" i="19" s="1"/>
  <c r="Q66" i="22" s="1"/>
  <c r="R66" i="13"/>
  <c r="R66" i="16"/>
  <c r="R66" i="19" s="1"/>
  <c r="R66" i="22" s="1"/>
  <c r="C66" i="22"/>
  <c r="B66" i="22"/>
  <c r="P62" i="13"/>
  <c r="P62" i="16" s="1"/>
  <c r="Q62" i="13"/>
  <c r="Q62" i="16" s="1"/>
  <c r="Q62" i="19" s="1"/>
  <c r="Q62" i="22" s="1"/>
  <c r="R62" i="13"/>
  <c r="R62" i="16" s="1"/>
  <c r="R62" i="19" s="1"/>
  <c r="R62" i="22" s="1"/>
  <c r="C62" i="22"/>
  <c r="B62" i="22"/>
  <c r="P61" i="13"/>
  <c r="P61" i="16" s="1"/>
  <c r="Q61" i="13"/>
  <c r="Q61" i="16" s="1"/>
  <c r="Q61" i="19" s="1"/>
  <c r="R61" i="13"/>
  <c r="R61" i="16"/>
  <c r="R61" i="19" s="1"/>
  <c r="R61" i="22" s="1"/>
  <c r="C61" i="22"/>
  <c r="B61" i="22"/>
  <c r="P60" i="13"/>
  <c r="P60" i="16" s="1"/>
  <c r="Q60" i="13"/>
  <c r="Q60" i="16"/>
  <c r="Q60" i="19" s="1"/>
  <c r="Q60" i="22" s="1"/>
  <c r="R60" i="13"/>
  <c r="R60" i="16"/>
  <c r="R60" i="19" s="1"/>
  <c r="R60" i="22" s="1"/>
  <c r="C60" i="22"/>
  <c r="B60" i="22"/>
  <c r="P59" i="13"/>
  <c r="P59" i="16" s="1"/>
  <c r="P59" i="19" s="1"/>
  <c r="P59" i="22" s="1"/>
  <c r="Q59" i="13"/>
  <c r="Q59" i="16" s="1"/>
  <c r="Q59" i="19" s="1"/>
  <c r="Q59" i="22" s="1"/>
  <c r="R59" i="13"/>
  <c r="R59" i="16" s="1"/>
  <c r="R59" i="19" s="1"/>
  <c r="R59" i="22" s="1"/>
  <c r="C59" i="22"/>
  <c r="B59" i="22"/>
  <c r="P58" i="13"/>
  <c r="P58" i="16" s="1"/>
  <c r="P58" i="19" s="1"/>
  <c r="Q58" i="13"/>
  <c r="Q58" i="16" s="1"/>
  <c r="Q58" i="19" s="1"/>
  <c r="Q58" i="22" s="1"/>
  <c r="R58" i="13"/>
  <c r="R58" i="16" s="1"/>
  <c r="R58" i="19" s="1"/>
  <c r="R58" i="22" s="1"/>
  <c r="C58" i="22"/>
  <c r="B58" i="22"/>
  <c r="P57" i="13"/>
  <c r="P57" i="16" s="1"/>
  <c r="P57" i="19" s="1"/>
  <c r="P57" i="22" s="1"/>
  <c r="Q57" i="13"/>
  <c r="Q57" i="16" s="1"/>
  <c r="Q57" i="19" s="1"/>
  <c r="R57" i="13"/>
  <c r="R57" i="16"/>
  <c r="R57" i="19" s="1"/>
  <c r="R57" i="22" s="1"/>
  <c r="C57" i="22"/>
  <c r="B57" i="22"/>
  <c r="P56" i="13"/>
  <c r="P56" i="16" s="1"/>
  <c r="Q56" i="13"/>
  <c r="Q56" i="16" s="1"/>
  <c r="Q56" i="19" s="1"/>
  <c r="Q56" i="22" s="1"/>
  <c r="R56" i="13"/>
  <c r="R56" i="16" s="1"/>
  <c r="R56" i="19" s="1"/>
  <c r="R56" i="22" s="1"/>
  <c r="C56" i="22"/>
  <c r="B56" i="22"/>
  <c r="D55" i="13"/>
  <c r="D55" i="16" s="1"/>
  <c r="E55" i="13"/>
  <c r="E55" i="16"/>
  <c r="F55" i="13"/>
  <c r="F55" i="16" s="1"/>
  <c r="G55" i="13"/>
  <c r="G55" i="16" s="1"/>
  <c r="H55" i="13"/>
  <c r="H55" i="16" s="1"/>
  <c r="H55" i="19" s="1"/>
  <c r="H55" i="22" s="1"/>
  <c r="I55" i="13"/>
  <c r="J55" i="13"/>
  <c r="J55" i="16" s="1"/>
  <c r="K55" i="13"/>
  <c r="K55" i="16" s="1"/>
  <c r="L55" i="13"/>
  <c r="L55" i="16"/>
  <c r="L55" i="19" s="1"/>
  <c r="L55" i="22" s="1"/>
  <c r="M55" i="13"/>
  <c r="M55" i="16"/>
  <c r="M55" i="19" s="1"/>
  <c r="M55" i="22" s="1"/>
  <c r="N55" i="13"/>
  <c r="N55" i="14"/>
  <c r="O55" i="13"/>
  <c r="O55" i="16" s="1"/>
  <c r="P55" i="13"/>
  <c r="P55" i="16" s="1"/>
  <c r="P55" i="19" s="1"/>
  <c r="P55" i="22" s="1"/>
  <c r="Q55" i="13"/>
  <c r="Q55" i="16" s="1"/>
  <c r="Q55" i="19" s="1"/>
  <c r="Q55" i="22" s="1"/>
  <c r="R55" i="13"/>
  <c r="R55" i="16" s="1"/>
  <c r="R55" i="19" s="1"/>
  <c r="R55" i="22" s="1"/>
  <c r="C55" i="22"/>
  <c r="B55" i="22"/>
  <c r="C49" i="22"/>
  <c r="B49" i="22"/>
  <c r="D48" i="13"/>
  <c r="D48" i="16" s="1"/>
  <c r="E48" i="13"/>
  <c r="E48" i="16" s="1"/>
  <c r="E48" i="19" s="1"/>
  <c r="E48" i="22" s="1"/>
  <c r="F48" i="13"/>
  <c r="F48" i="16"/>
  <c r="G48" i="13"/>
  <c r="G48" i="16" s="1"/>
  <c r="G48" i="19" s="1"/>
  <c r="G48" i="22" s="1"/>
  <c r="H48" i="13"/>
  <c r="H48" i="16" s="1"/>
  <c r="H48" i="19" s="1"/>
  <c r="H48" i="22" s="1"/>
  <c r="I48" i="13"/>
  <c r="I48" i="16" s="1"/>
  <c r="I48" i="19" s="1"/>
  <c r="I48" i="22" s="1"/>
  <c r="J48" i="13"/>
  <c r="J48" i="16" s="1"/>
  <c r="J48" i="19" s="1"/>
  <c r="J48" i="22" s="1"/>
  <c r="K48" i="13"/>
  <c r="K48" i="16" s="1"/>
  <c r="K48" i="19" s="1"/>
  <c r="K48" i="22" s="1"/>
  <c r="L48" i="13"/>
  <c r="L48" i="16" s="1"/>
  <c r="L48" i="19" s="1"/>
  <c r="L48" i="22" s="1"/>
  <c r="M48" i="13"/>
  <c r="M48" i="16"/>
  <c r="M48" i="19" s="1"/>
  <c r="M48" i="22" s="1"/>
  <c r="N48" i="13"/>
  <c r="N48" i="16" s="1"/>
  <c r="N48" i="19" s="1"/>
  <c r="N48" i="22" s="1"/>
  <c r="O48" i="13"/>
  <c r="O48" i="16"/>
  <c r="O48" i="19" s="1"/>
  <c r="O48" i="22" s="1"/>
  <c r="P48" i="13"/>
  <c r="P48" i="16" s="1"/>
  <c r="P48" i="19" s="1"/>
  <c r="P48" i="22" s="1"/>
  <c r="Q48" i="13"/>
  <c r="Q48" i="16"/>
  <c r="Q48" i="19" s="1"/>
  <c r="Q48" i="22" s="1"/>
  <c r="R48" i="13"/>
  <c r="R48" i="16" s="1"/>
  <c r="R48" i="19" s="1"/>
  <c r="R48" i="22" s="1"/>
  <c r="C48" i="22"/>
  <c r="B48" i="22"/>
  <c r="D47" i="13"/>
  <c r="D47" i="16" s="1"/>
  <c r="E47" i="13"/>
  <c r="E47" i="16" s="1"/>
  <c r="E47" i="19" s="1"/>
  <c r="E47" i="22" s="1"/>
  <c r="F47" i="13"/>
  <c r="F47" i="16" s="1"/>
  <c r="F47" i="19" s="1"/>
  <c r="F47" i="22" s="1"/>
  <c r="G47" i="13"/>
  <c r="G47" i="16" s="1"/>
  <c r="G47" i="19" s="1"/>
  <c r="G47" i="22" s="1"/>
  <c r="H47" i="13"/>
  <c r="H47" i="16" s="1"/>
  <c r="H47" i="19" s="1"/>
  <c r="H47" i="22" s="1"/>
  <c r="I47" i="13"/>
  <c r="I47" i="16" s="1"/>
  <c r="I47" i="19" s="1"/>
  <c r="I47" i="22" s="1"/>
  <c r="J47" i="13"/>
  <c r="J47" i="16" s="1"/>
  <c r="J47" i="19" s="1"/>
  <c r="J47" i="22" s="1"/>
  <c r="K47" i="13"/>
  <c r="K47" i="16" s="1"/>
  <c r="K47" i="19" s="1"/>
  <c r="K47" i="22" s="1"/>
  <c r="L47" i="13"/>
  <c r="L47" i="16" s="1"/>
  <c r="L47" i="19" s="1"/>
  <c r="L47" i="22" s="1"/>
  <c r="M47" i="13"/>
  <c r="M47" i="16" s="1"/>
  <c r="M47" i="19" s="1"/>
  <c r="M47" i="22" s="1"/>
  <c r="N47" i="13"/>
  <c r="N47" i="16" s="1"/>
  <c r="N47" i="19" s="1"/>
  <c r="N47" i="22" s="1"/>
  <c r="O47" i="13"/>
  <c r="O47" i="16" s="1"/>
  <c r="O47" i="19" s="1"/>
  <c r="O47" i="22" s="1"/>
  <c r="P47" i="13"/>
  <c r="P47" i="16" s="1"/>
  <c r="P47" i="19" s="1"/>
  <c r="P47" i="22" s="1"/>
  <c r="Q47" i="13"/>
  <c r="Q47" i="16" s="1"/>
  <c r="Q47" i="19" s="1"/>
  <c r="Q47" i="22" s="1"/>
  <c r="R47" i="13"/>
  <c r="R47" i="16" s="1"/>
  <c r="R47" i="19" s="1"/>
  <c r="R47" i="22" s="1"/>
  <c r="C47" i="22"/>
  <c r="B47" i="22"/>
  <c r="D46" i="13"/>
  <c r="D46" i="16" s="1"/>
  <c r="D46" i="19" s="1"/>
  <c r="D46" i="22" s="1"/>
  <c r="E46" i="13"/>
  <c r="E46" i="16" s="1"/>
  <c r="F46" i="13"/>
  <c r="F46" i="16" s="1"/>
  <c r="F46" i="19" s="1"/>
  <c r="F46" i="22" s="1"/>
  <c r="G46" i="13"/>
  <c r="G46" i="16" s="1"/>
  <c r="G46" i="19" s="1"/>
  <c r="G46" i="22" s="1"/>
  <c r="H46" i="13"/>
  <c r="H46" i="16" s="1"/>
  <c r="H46" i="19" s="1"/>
  <c r="H46" i="22" s="1"/>
  <c r="I46" i="13"/>
  <c r="I46" i="16" s="1"/>
  <c r="I46" i="19" s="1"/>
  <c r="I46" i="22" s="1"/>
  <c r="J46" i="13"/>
  <c r="J46" i="16" s="1"/>
  <c r="J46" i="19" s="1"/>
  <c r="J46" i="22" s="1"/>
  <c r="K46" i="13"/>
  <c r="K46" i="16" s="1"/>
  <c r="K46" i="19" s="1"/>
  <c r="K46" i="22" s="1"/>
  <c r="L46" i="13"/>
  <c r="L46" i="16" s="1"/>
  <c r="L46" i="19" s="1"/>
  <c r="L46" i="22" s="1"/>
  <c r="M46" i="13"/>
  <c r="M46" i="16" s="1"/>
  <c r="M46" i="19" s="1"/>
  <c r="M46" i="22" s="1"/>
  <c r="N46" i="13"/>
  <c r="N46" i="16" s="1"/>
  <c r="N46" i="19" s="1"/>
  <c r="N46" i="22" s="1"/>
  <c r="O46" i="13"/>
  <c r="O46" i="16" s="1"/>
  <c r="O46" i="19" s="1"/>
  <c r="O46" i="22" s="1"/>
  <c r="P46" i="13"/>
  <c r="P46" i="16" s="1"/>
  <c r="P46" i="19" s="1"/>
  <c r="P46" i="22" s="1"/>
  <c r="Q46" i="13"/>
  <c r="Q46" i="16" s="1"/>
  <c r="Q46" i="19" s="1"/>
  <c r="Q46" i="22" s="1"/>
  <c r="R46" i="13"/>
  <c r="R46" i="16" s="1"/>
  <c r="R46" i="19" s="1"/>
  <c r="R46" i="22" s="1"/>
  <c r="C46" i="22"/>
  <c r="B46" i="22"/>
  <c r="C45" i="22"/>
  <c r="B45" i="22"/>
  <c r="C44" i="22"/>
  <c r="B44" i="22"/>
  <c r="C43" i="22"/>
  <c r="B43" i="22"/>
  <c r="D42" i="13"/>
  <c r="D42" i="16" s="1"/>
  <c r="D42" i="19" s="1"/>
  <c r="E42" i="13"/>
  <c r="E42" i="16" s="1"/>
  <c r="E42" i="19" s="1"/>
  <c r="E42" i="22" s="1"/>
  <c r="F42" i="13"/>
  <c r="F42" i="16" s="1"/>
  <c r="F42" i="19" s="1"/>
  <c r="F42" i="22" s="1"/>
  <c r="G42" i="13"/>
  <c r="G42" i="16" s="1"/>
  <c r="G42" i="19" s="1"/>
  <c r="G42" i="22" s="1"/>
  <c r="H42" i="13"/>
  <c r="H42" i="16" s="1"/>
  <c r="H42" i="19" s="1"/>
  <c r="H42" i="22" s="1"/>
  <c r="I42" i="13"/>
  <c r="I42" i="16" s="1"/>
  <c r="I42" i="19" s="1"/>
  <c r="I42" i="22" s="1"/>
  <c r="J42" i="13"/>
  <c r="J42" i="16" s="1"/>
  <c r="J42" i="19" s="1"/>
  <c r="J42" i="22" s="1"/>
  <c r="K42" i="13"/>
  <c r="K42" i="16" s="1"/>
  <c r="K42" i="19" s="1"/>
  <c r="K42" i="22" s="1"/>
  <c r="L42" i="13"/>
  <c r="L42" i="16" s="1"/>
  <c r="L42" i="19" s="1"/>
  <c r="L42" i="22" s="1"/>
  <c r="M42" i="13"/>
  <c r="M42" i="16" s="1"/>
  <c r="M42" i="19" s="1"/>
  <c r="M42" i="22" s="1"/>
  <c r="N42" i="13"/>
  <c r="N42" i="16" s="1"/>
  <c r="N42" i="19" s="1"/>
  <c r="N42" i="22" s="1"/>
  <c r="O42" i="13"/>
  <c r="O42" i="16" s="1"/>
  <c r="O42" i="19" s="1"/>
  <c r="O42" i="22" s="1"/>
  <c r="P42" i="13"/>
  <c r="P42" i="16" s="1"/>
  <c r="P42" i="19" s="1"/>
  <c r="P42" i="22" s="1"/>
  <c r="Q42" i="13"/>
  <c r="Q42" i="16" s="1"/>
  <c r="Q42" i="19" s="1"/>
  <c r="Q42" i="22" s="1"/>
  <c r="R42" i="13"/>
  <c r="R42" i="16" s="1"/>
  <c r="C42" i="22"/>
  <c r="B42" i="22"/>
  <c r="C41" i="22"/>
  <c r="B41" i="22"/>
  <c r="D40" i="13"/>
  <c r="D40" i="16" s="1"/>
  <c r="E40" i="13"/>
  <c r="E40" i="16"/>
  <c r="E40" i="19" s="1"/>
  <c r="E40" i="22" s="1"/>
  <c r="F40" i="13"/>
  <c r="F40" i="16" s="1"/>
  <c r="F40" i="19" s="1"/>
  <c r="F40" i="22" s="1"/>
  <c r="G40" i="13"/>
  <c r="G40" i="16"/>
  <c r="H40" i="13"/>
  <c r="H40" i="16" s="1"/>
  <c r="H40" i="19" s="1"/>
  <c r="H40" i="22" s="1"/>
  <c r="I40" i="13"/>
  <c r="I40" i="16" s="1"/>
  <c r="I40" i="19" s="1"/>
  <c r="I40" i="22" s="1"/>
  <c r="J40" i="13"/>
  <c r="J40" i="16" s="1"/>
  <c r="J40" i="19" s="1"/>
  <c r="J40" i="22" s="1"/>
  <c r="K40" i="13"/>
  <c r="K40" i="16" s="1"/>
  <c r="K40" i="19" s="1"/>
  <c r="K40" i="22" s="1"/>
  <c r="L40" i="13"/>
  <c r="L40" i="16" s="1"/>
  <c r="L40" i="19" s="1"/>
  <c r="L40" i="22" s="1"/>
  <c r="M40" i="13"/>
  <c r="M40" i="16" s="1"/>
  <c r="M40" i="19" s="1"/>
  <c r="M40" i="22" s="1"/>
  <c r="N40" i="13"/>
  <c r="N40" i="16" s="1"/>
  <c r="N40" i="19" s="1"/>
  <c r="N40" i="22" s="1"/>
  <c r="O40" i="13"/>
  <c r="O40" i="16" s="1"/>
  <c r="O40" i="19" s="1"/>
  <c r="O40" i="22" s="1"/>
  <c r="P40" i="13"/>
  <c r="P40" i="16" s="1"/>
  <c r="P40" i="19" s="1"/>
  <c r="P40" i="22" s="1"/>
  <c r="Q40" i="13"/>
  <c r="Q40" i="16" s="1"/>
  <c r="Q40" i="19" s="1"/>
  <c r="Q40" i="22" s="1"/>
  <c r="R40" i="13"/>
  <c r="R40" i="16" s="1"/>
  <c r="R40" i="19" s="1"/>
  <c r="R40" i="22" s="1"/>
  <c r="C40" i="22"/>
  <c r="B40" i="22"/>
  <c r="D39" i="13"/>
  <c r="D39" i="16" s="1"/>
  <c r="D39" i="19" s="1"/>
  <c r="D39" i="22" s="1"/>
  <c r="E39" i="13"/>
  <c r="E39" i="16" s="1"/>
  <c r="F39" i="13"/>
  <c r="F39" i="16" s="1"/>
  <c r="F39" i="19" s="1"/>
  <c r="F39" i="22" s="1"/>
  <c r="G39" i="13"/>
  <c r="G39" i="16" s="1"/>
  <c r="G39" i="19" s="1"/>
  <c r="G39" i="22" s="1"/>
  <c r="H39" i="13"/>
  <c r="H39" i="16" s="1"/>
  <c r="H39" i="19" s="1"/>
  <c r="H39" i="22" s="1"/>
  <c r="I39" i="13"/>
  <c r="I39" i="16" s="1"/>
  <c r="I39" i="19" s="1"/>
  <c r="I39" i="22" s="1"/>
  <c r="J39" i="13"/>
  <c r="J39" i="16" s="1"/>
  <c r="J39" i="19" s="1"/>
  <c r="J39" i="22" s="1"/>
  <c r="K39" i="13"/>
  <c r="K39" i="16" s="1"/>
  <c r="K39" i="19" s="1"/>
  <c r="K39" i="22" s="1"/>
  <c r="L39" i="13"/>
  <c r="L39" i="16" s="1"/>
  <c r="L39" i="19" s="1"/>
  <c r="L39" i="22" s="1"/>
  <c r="M39" i="13"/>
  <c r="M39" i="16" s="1"/>
  <c r="M39" i="19" s="1"/>
  <c r="M39" i="22" s="1"/>
  <c r="N39" i="13"/>
  <c r="N39" i="16" s="1"/>
  <c r="N39" i="19" s="1"/>
  <c r="N39" i="22" s="1"/>
  <c r="O39" i="13"/>
  <c r="O39" i="16" s="1"/>
  <c r="O39" i="19" s="1"/>
  <c r="O39" i="22" s="1"/>
  <c r="P39" i="13"/>
  <c r="P39" i="16" s="1"/>
  <c r="P39" i="19" s="1"/>
  <c r="P39" i="22" s="1"/>
  <c r="Q39" i="13"/>
  <c r="Q39" i="16" s="1"/>
  <c r="Q39" i="19" s="1"/>
  <c r="Q39" i="22" s="1"/>
  <c r="R39" i="13"/>
  <c r="R39" i="16" s="1"/>
  <c r="R39" i="19" s="1"/>
  <c r="R39" i="22" s="1"/>
  <c r="C39" i="22"/>
  <c r="B39" i="22"/>
  <c r="D38" i="13"/>
  <c r="D38" i="16" s="1"/>
  <c r="D38" i="19" s="1"/>
  <c r="D38" i="22" s="1"/>
  <c r="E38" i="13"/>
  <c r="E38" i="16" s="1"/>
  <c r="F38" i="13"/>
  <c r="F38" i="16" s="1"/>
  <c r="F38" i="19" s="1"/>
  <c r="F38" i="22" s="1"/>
  <c r="G38" i="13"/>
  <c r="G38" i="16"/>
  <c r="G38" i="19" s="1"/>
  <c r="G38" i="22" s="1"/>
  <c r="H38" i="13"/>
  <c r="H38" i="16" s="1"/>
  <c r="H38" i="19" s="1"/>
  <c r="H38" i="22" s="1"/>
  <c r="I38" i="13"/>
  <c r="I38" i="16" s="1"/>
  <c r="I38" i="19" s="1"/>
  <c r="I38" i="22" s="1"/>
  <c r="J38" i="13"/>
  <c r="J38" i="16" s="1"/>
  <c r="J38" i="19" s="1"/>
  <c r="J38" i="22" s="1"/>
  <c r="K38" i="13"/>
  <c r="K38" i="16" s="1"/>
  <c r="K38" i="19" s="1"/>
  <c r="K38" i="22" s="1"/>
  <c r="L38" i="13"/>
  <c r="L38" i="16"/>
  <c r="L38" i="19" s="1"/>
  <c r="L38" i="22" s="1"/>
  <c r="M38" i="13"/>
  <c r="M38" i="16" s="1"/>
  <c r="M38" i="19" s="1"/>
  <c r="M38" i="22" s="1"/>
  <c r="N38" i="13"/>
  <c r="N38" i="16" s="1"/>
  <c r="N38" i="19" s="1"/>
  <c r="N38" i="22" s="1"/>
  <c r="O38" i="13"/>
  <c r="O38" i="16"/>
  <c r="O38" i="19" s="1"/>
  <c r="O38" i="22" s="1"/>
  <c r="P38" i="13"/>
  <c r="P38" i="16" s="1"/>
  <c r="P38" i="19" s="1"/>
  <c r="P38" i="22" s="1"/>
  <c r="Q38" i="13"/>
  <c r="Q38" i="16" s="1"/>
  <c r="Q38" i="19" s="1"/>
  <c r="Q38" i="22" s="1"/>
  <c r="R38" i="13"/>
  <c r="R38" i="16" s="1"/>
  <c r="R38" i="19" s="1"/>
  <c r="R38" i="22" s="1"/>
  <c r="C38" i="22"/>
  <c r="B38" i="22"/>
  <c r="D37" i="13"/>
  <c r="D37" i="16" s="1"/>
  <c r="E37" i="13"/>
  <c r="E37" i="16" s="1"/>
  <c r="E37" i="19" s="1"/>
  <c r="E37" i="22" s="1"/>
  <c r="F37" i="13"/>
  <c r="F37" i="16" s="1"/>
  <c r="F37" i="19" s="1"/>
  <c r="F37" i="22" s="1"/>
  <c r="G37" i="13"/>
  <c r="G37" i="16" s="1"/>
  <c r="G37" i="19" s="1"/>
  <c r="G37" i="22" s="1"/>
  <c r="H37" i="13"/>
  <c r="H37" i="16" s="1"/>
  <c r="H37" i="19" s="1"/>
  <c r="H37" i="22" s="1"/>
  <c r="I37" i="13"/>
  <c r="I37" i="16" s="1"/>
  <c r="I37" i="19" s="1"/>
  <c r="I37" i="22" s="1"/>
  <c r="J37" i="13"/>
  <c r="J37" i="16" s="1"/>
  <c r="J37" i="19" s="1"/>
  <c r="J37" i="22" s="1"/>
  <c r="K37" i="13"/>
  <c r="K37" i="16" s="1"/>
  <c r="K37" i="19" s="1"/>
  <c r="K37" i="22" s="1"/>
  <c r="L37" i="13"/>
  <c r="L37" i="16" s="1"/>
  <c r="L37" i="19" s="1"/>
  <c r="L37" i="22" s="1"/>
  <c r="M37" i="13"/>
  <c r="M37" i="16" s="1"/>
  <c r="M37" i="19" s="1"/>
  <c r="M37" i="22" s="1"/>
  <c r="N37" i="13"/>
  <c r="N37" i="16" s="1"/>
  <c r="N37" i="19" s="1"/>
  <c r="N37" i="22" s="1"/>
  <c r="O37" i="13"/>
  <c r="O37" i="16" s="1"/>
  <c r="O37" i="19" s="1"/>
  <c r="O37" i="22" s="1"/>
  <c r="P37" i="13"/>
  <c r="P37" i="16" s="1"/>
  <c r="P37" i="19" s="1"/>
  <c r="P37" i="22" s="1"/>
  <c r="Q37" i="13"/>
  <c r="Q37" i="16" s="1"/>
  <c r="Q37" i="19" s="1"/>
  <c r="Q37" i="22" s="1"/>
  <c r="R37" i="13"/>
  <c r="R37" i="16"/>
  <c r="R37" i="19" s="1"/>
  <c r="R37" i="22" s="1"/>
  <c r="C37" i="22"/>
  <c r="B37" i="22"/>
  <c r="D33" i="13"/>
  <c r="E33" i="13"/>
  <c r="E33" i="16" s="1"/>
  <c r="F33" i="13"/>
  <c r="F33" i="16"/>
  <c r="F33" i="19" s="1"/>
  <c r="F33" i="22" s="1"/>
  <c r="G33" i="13"/>
  <c r="G33" i="16" s="1"/>
  <c r="G33" i="19" s="1"/>
  <c r="G33" i="22" s="1"/>
  <c r="H33" i="13"/>
  <c r="H33" i="16" s="1"/>
  <c r="H33" i="19" s="1"/>
  <c r="H33" i="22" s="1"/>
  <c r="I33" i="13"/>
  <c r="I33" i="16"/>
  <c r="I33" i="19"/>
  <c r="I33" i="22" s="1"/>
  <c r="J33" i="13"/>
  <c r="J33" i="16" s="1"/>
  <c r="J33" i="19" s="1"/>
  <c r="J33" i="22" s="1"/>
  <c r="K33" i="13"/>
  <c r="K33" i="16" s="1"/>
  <c r="K33" i="19" s="1"/>
  <c r="K33" i="22" s="1"/>
  <c r="L33" i="13"/>
  <c r="L33" i="16" s="1"/>
  <c r="L33" i="19" s="1"/>
  <c r="L33" i="22" s="1"/>
  <c r="M33" i="13"/>
  <c r="M33" i="16" s="1"/>
  <c r="M33" i="19" s="1"/>
  <c r="M33" i="22" s="1"/>
  <c r="N33" i="13"/>
  <c r="N33" i="16"/>
  <c r="N33" i="19" s="1"/>
  <c r="N33" i="22" s="1"/>
  <c r="O33" i="13"/>
  <c r="O33" i="16" s="1"/>
  <c r="O33" i="19" s="1"/>
  <c r="O33" i="22" s="1"/>
  <c r="P33" i="13"/>
  <c r="P33" i="16" s="1"/>
  <c r="P33" i="19" s="1"/>
  <c r="P33" i="22" s="1"/>
  <c r="Q33" i="13"/>
  <c r="Q33" i="16"/>
  <c r="Q33" i="19" s="1"/>
  <c r="Q33" i="22" s="1"/>
  <c r="R33" i="13"/>
  <c r="R33" i="16" s="1"/>
  <c r="R33" i="19" s="1"/>
  <c r="R33" i="22" s="1"/>
  <c r="C33" i="22"/>
  <c r="B33" i="22"/>
  <c r="D32" i="13"/>
  <c r="E32" i="13"/>
  <c r="E32" i="16" s="1"/>
  <c r="E32" i="19" s="1"/>
  <c r="F32" i="13"/>
  <c r="F32" i="16" s="1"/>
  <c r="F32" i="19" s="1"/>
  <c r="F32" i="22" s="1"/>
  <c r="G32" i="13"/>
  <c r="G32" i="16" s="1"/>
  <c r="G32" i="19" s="1"/>
  <c r="G32" i="22" s="1"/>
  <c r="H32" i="13"/>
  <c r="H32" i="16" s="1"/>
  <c r="H32" i="19" s="1"/>
  <c r="H32" i="22" s="1"/>
  <c r="I32" i="13"/>
  <c r="I32" i="16" s="1"/>
  <c r="I32" i="19" s="1"/>
  <c r="I32" i="22" s="1"/>
  <c r="J32" i="13"/>
  <c r="J32" i="16" s="1"/>
  <c r="J32" i="19" s="1"/>
  <c r="J32" i="22" s="1"/>
  <c r="K32" i="13"/>
  <c r="K32" i="16" s="1"/>
  <c r="K32" i="19" s="1"/>
  <c r="K32" i="22" s="1"/>
  <c r="L32" i="13"/>
  <c r="L32" i="16" s="1"/>
  <c r="L32" i="19" s="1"/>
  <c r="L32" i="22" s="1"/>
  <c r="M32" i="13"/>
  <c r="M32" i="16" s="1"/>
  <c r="M32" i="19" s="1"/>
  <c r="M32" i="22" s="1"/>
  <c r="N32" i="13"/>
  <c r="N32" i="16" s="1"/>
  <c r="N32" i="19" s="1"/>
  <c r="N32" i="22" s="1"/>
  <c r="O32" i="13"/>
  <c r="O32" i="16" s="1"/>
  <c r="O32" i="19" s="1"/>
  <c r="O32" i="22" s="1"/>
  <c r="P32" i="13"/>
  <c r="P32" i="16" s="1"/>
  <c r="P32" i="19" s="1"/>
  <c r="P32" i="22" s="1"/>
  <c r="Q32" i="13"/>
  <c r="Q32" i="16" s="1"/>
  <c r="Q32" i="19" s="1"/>
  <c r="Q32" i="22" s="1"/>
  <c r="R32" i="13"/>
  <c r="R32" i="16" s="1"/>
  <c r="R32" i="19" s="1"/>
  <c r="R32" i="22" s="1"/>
  <c r="C32" i="22"/>
  <c r="B32" i="22"/>
  <c r="D31" i="13"/>
  <c r="D31" i="16"/>
  <c r="D31" i="19" s="1"/>
  <c r="D31" i="22" s="1"/>
  <c r="E31" i="13"/>
  <c r="E31" i="16"/>
  <c r="E31" i="19" s="1"/>
  <c r="E31" i="22" s="1"/>
  <c r="F31" i="13"/>
  <c r="F31" i="16" s="1"/>
  <c r="F31" i="19" s="1"/>
  <c r="F31" i="22" s="1"/>
  <c r="G31" i="13"/>
  <c r="G31" i="16" s="1"/>
  <c r="H31" i="13"/>
  <c r="H31" i="16" s="1"/>
  <c r="H31" i="19" s="1"/>
  <c r="H31" i="22" s="1"/>
  <c r="I31" i="13"/>
  <c r="I31" i="16" s="1"/>
  <c r="I31" i="19" s="1"/>
  <c r="I31" i="22" s="1"/>
  <c r="J31" i="13"/>
  <c r="J31" i="16" s="1"/>
  <c r="J31" i="19" s="1"/>
  <c r="J31" i="22" s="1"/>
  <c r="K31" i="13"/>
  <c r="K31" i="16" s="1"/>
  <c r="K31" i="19" s="1"/>
  <c r="K31" i="22" s="1"/>
  <c r="L31" i="13"/>
  <c r="L31" i="16" s="1"/>
  <c r="L31" i="19" s="1"/>
  <c r="L31" i="22" s="1"/>
  <c r="M31" i="13"/>
  <c r="M31" i="16" s="1"/>
  <c r="M31" i="19" s="1"/>
  <c r="M31" i="22" s="1"/>
  <c r="N31" i="13"/>
  <c r="N31" i="16" s="1"/>
  <c r="N31" i="19" s="1"/>
  <c r="N31" i="22" s="1"/>
  <c r="O31" i="13"/>
  <c r="O31" i="16"/>
  <c r="O31" i="19" s="1"/>
  <c r="O31" i="22" s="1"/>
  <c r="P31" i="13"/>
  <c r="P31" i="16" s="1"/>
  <c r="P31" i="19" s="1"/>
  <c r="P31" i="22" s="1"/>
  <c r="Q31" i="13"/>
  <c r="Q31" i="16"/>
  <c r="Q31" i="19" s="1"/>
  <c r="Q31" i="22" s="1"/>
  <c r="R31" i="13"/>
  <c r="R31" i="16" s="1"/>
  <c r="R31" i="19" s="1"/>
  <c r="R31" i="22" s="1"/>
  <c r="C31" i="22"/>
  <c r="B31" i="22"/>
  <c r="D30" i="13"/>
  <c r="E30" i="13"/>
  <c r="E30" i="16"/>
  <c r="F30" i="13"/>
  <c r="F30" i="16" s="1"/>
  <c r="F30" i="19" s="1"/>
  <c r="F30" i="22" s="1"/>
  <c r="G30" i="13"/>
  <c r="G30" i="16" s="1"/>
  <c r="G30" i="19" s="1"/>
  <c r="G30" i="22" s="1"/>
  <c r="H30" i="13"/>
  <c r="H30" i="16" s="1"/>
  <c r="H30" i="19" s="1"/>
  <c r="H30" i="22" s="1"/>
  <c r="I30" i="13"/>
  <c r="I30" i="16" s="1"/>
  <c r="I30" i="19" s="1"/>
  <c r="I30" i="22" s="1"/>
  <c r="J30" i="13"/>
  <c r="J30" i="16" s="1"/>
  <c r="J30" i="19" s="1"/>
  <c r="J30" i="22" s="1"/>
  <c r="K30" i="13"/>
  <c r="K30" i="16" s="1"/>
  <c r="K30" i="19" s="1"/>
  <c r="K30" i="22" s="1"/>
  <c r="L30" i="13"/>
  <c r="L30" i="16" s="1"/>
  <c r="L30" i="19" s="1"/>
  <c r="L30" i="22" s="1"/>
  <c r="M30" i="13"/>
  <c r="M30" i="16" s="1"/>
  <c r="M30" i="19" s="1"/>
  <c r="M30" i="22" s="1"/>
  <c r="N30" i="13"/>
  <c r="N30" i="16" s="1"/>
  <c r="N30" i="19" s="1"/>
  <c r="N30" i="22" s="1"/>
  <c r="O30" i="13"/>
  <c r="O30" i="16" s="1"/>
  <c r="O30" i="19" s="1"/>
  <c r="O30" i="22" s="1"/>
  <c r="P30" i="13"/>
  <c r="P30" i="16" s="1"/>
  <c r="P30" i="19" s="1"/>
  <c r="P30" i="22" s="1"/>
  <c r="Q30" i="13"/>
  <c r="Q30" i="16" s="1"/>
  <c r="Q30" i="19" s="1"/>
  <c r="Q30" i="22" s="1"/>
  <c r="R30" i="13"/>
  <c r="R30" i="16" s="1"/>
  <c r="R30" i="19" s="1"/>
  <c r="R30" i="22" s="1"/>
  <c r="C30" i="22"/>
  <c r="B30" i="22"/>
  <c r="C29" i="22"/>
  <c r="B29" i="22"/>
  <c r="C28" i="22"/>
  <c r="B28" i="22"/>
  <c r="D27" i="13"/>
  <c r="D27" i="16"/>
  <c r="D27" i="19" s="1"/>
  <c r="E27" i="13"/>
  <c r="E27" i="16" s="1"/>
  <c r="F27" i="13"/>
  <c r="F27" i="16" s="1"/>
  <c r="F27" i="19" s="1"/>
  <c r="F27" i="22" s="1"/>
  <c r="G27" i="13"/>
  <c r="G27" i="16" s="1"/>
  <c r="G27" i="19" s="1"/>
  <c r="G27" i="22" s="1"/>
  <c r="H27" i="13"/>
  <c r="H27" i="16" s="1"/>
  <c r="H27" i="19" s="1"/>
  <c r="H27" i="22" s="1"/>
  <c r="I27" i="13"/>
  <c r="I27" i="16" s="1"/>
  <c r="I27" i="19" s="1"/>
  <c r="I27" i="22" s="1"/>
  <c r="J27" i="13"/>
  <c r="J27" i="16" s="1"/>
  <c r="J27" i="19" s="1"/>
  <c r="J27" i="22" s="1"/>
  <c r="K27" i="13"/>
  <c r="K27" i="16" s="1"/>
  <c r="K27" i="19" s="1"/>
  <c r="K27" i="22" s="1"/>
  <c r="L27" i="13"/>
  <c r="L27" i="16" s="1"/>
  <c r="L27" i="19" s="1"/>
  <c r="L27" i="22" s="1"/>
  <c r="M27" i="13"/>
  <c r="M27" i="16" s="1"/>
  <c r="M27" i="19" s="1"/>
  <c r="M27" i="22" s="1"/>
  <c r="N27" i="13"/>
  <c r="N27" i="16" s="1"/>
  <c r="N27" i="19" s="1"/>
  <c r="N27" i="22" s="1"/>
  <c r="O27" i="13"/>
  <c r="O27" i="16" s="1"/>
  <c r="O27" i="19" s="1"/>
  <c r="O27" i="22" s="1"/>
  <c r="P27" i="13"/>
  <c r="P27" i="16" s="1"/>
  <c r="P27" i="19" s="1"/>
  <c r="P27" i="22" s="1"/>
  <c r="Q27" i="13"/>
  <c r="Q27" i="16" s="1"/>
  <c r="Q27" i="19" s="1"/>
  <c r="Q27" i="22" s="1"/>
  <c r="R27" i="13"/>
  <c r="R27" i="16" s="1"/>
  <c r="R27" i="19" s="1"/>
  <c r="R27" i="22" s="1"/>
  <c r="C27" i="22"/>
  <c r="B27" i="22"/>
  <c r="D26" i="13"/>
  <c r="D26" i="16" s="1"/>
  <c r="E26" i="13"/>
  <c r="E26" i="16" s="1"/>
  <c r="E26" i="19" s="1"/>
  <c r="E26" i="22" s="1"/>
  <c r="F26" i="13"/>
  <c r="F26" i="16" s="1"/>
  <c r="F26" i="19" s="1"/>
  <c r="F26" i="22" s="1"/>
  <c r="G26" i="13"/>
  <c r="G26" i="16" s="1"/>
  <c r="G26" i="19" s="1"/>
  <c r="G26" i="22" s="1"/>
  <c r="H26" i="13"/>
  <c r="H26" i="16" s="1"/>
  <c r="H26" i="19" s="1"/>
  <c r="H26" i="22" s="1"/>
  <c r="I26" i="13"/>
  <c r="I26" i="16" s="1"/>
  <c r="I26" i="19" s="1"/>
  <c r="I26" i="22" s="1"/>
  <c r="J26" i="13"/>
  <c r="J26" i="16" s="1"/>
  <c r="J26" i="19" s="1"/>
  <c r="J26" i="22" s="1"/>
  <c r="K26" i="13"/>
  <c r="K26" i="16" s="1"/>
  <c r="K26" i="19" s="1"/>
  <c r="K26" i="22" s="1"/>
  <c r="L26" i="13"/>
  <c r="L26" i="16" s="1"/>
  <c r="L26" i="19" s="1"/>
  <c r="L26" i="22" s="1"/>
  <c r="M26" i="13"/>
  <c r="M26" i="16" s="1"/>
  <c r="M26" i="19" s="1"/>
  <c r="M26" i="22" s="1"/>
  <c r="N26" i="13"/>
  <c r="N26" i="16" s="1"/>
  <c r="N26" i="19" s="1"/>
  <c r="N26" i="22" s="1"/>
  <c r="O26" i="13"/>
  <c r="O26" i="16" s="1"/>
  <c r="O26" i="19" s="1"/>
  <c r="O26" i="22" s="1"/>
  <c r="P26" i="13"/>
  <c r="P26" i="16" s="1"/>
  <c r="P26" i="19" s="1"/>
  <c r="P26" i="22" s="1"/>
  <c r="Q26" i="13"/>
  <c r="Q26" i="16" s="1"/>
  <c r="Q26" i="19" s="1"/>
  <c r="Q26" i="22" s="1"/>
  <c r="R26" i="13"/>
  <c r="R26" i="16" s="1"/>
  <c r="R26" i="19" s="1"/>
  <c r="R26" i="22" s="1"/>
  <c r="C26" i="22"/>
  <c r="B26" i="22"/>
  <c r="C22" i="22"/>
  <c r="B22" i="22"/>
  <c r="D21" i="13"/>
  <c r="D21" i="16" s="1"/>
  <c r="E21" i="13"/>
  <c r="E21" i="16" s="1"/>
  <c r="E21" i="19" s="1"/>
  <c r="E21" i="22" s="1"/>
  <c r="F21" i="13"/>
  <c r="F21" i="16" s="1"/>
  <c r="F21" i="19" s="1"/>
  <c r="F21" i="22" s="1"/>
  <c r="G21" i="13"/>
  <c r="G21" i="16"/>
  <c r="G21" i="19" s="1"/>
  <c r="G21" i="22" s="1"/>
  <c r="H21" i="13"/>
  <c r="H21" i="16" s="1"/>
  <c r="H21" i="19" s="1"/>
  <c r="H21" i="22" s="1"/>
  <c r="I21" i="13"/>
  <c r="I21" i="16"/>
  <c r="I21" i="19" s="1"/>
  <c r="I21" i="22" s="1"/>
  <c r="J21" i="13"/>
  <c r="J21" i="16" s="1"/>
  <c r="J21" i="19" s="1"/>
  <c r="J21" i="22" s="1"/>
  <c r="K21" i="13"/>
  <c r="K21" i="16"/>
  <c r="K21" i="19" s="1"/>
  <c r="K21" i="22" s="1"/>
  <c r="L21" i="13"/>
  <c r="L21" i="16" s="1"/>
  <c r="L21" i="19" s="1"/>
  <c r="L21" i="22" s="1"/>
  <c r="M21" i="13"/>
  <c r="M21" i="16"/>
  <c r="M21" i="19" s="1"/>
  <c r="M21" i="22" s="1"/>
  <c r="N21" i="13"/>
  <c r="N21" i="16" s="1"/>
  <c r="N21" i="19" s="1"/>
  <c r="N21" i="22" s="1"/>
  <c r="O21" i="13"/>
  <c r="O21" i="16" s="1"/>
  <c r="O21" i="19" s="1"/>
  <c r="O21" i="22" s="1"/>
  <c r="P21" i="13"/>
  <c r="P21" i="16"/>
  <c r="P21" i="19" s="1"/>
  <c r="P21" i="22" s="1"/>
  <c r="Q21" i="13"/>
  <c r="Q21" i="16" s="1"/>
  <c r="Q21" i="19" s="1"/>
  <c r="Q21" i="22" s="1"/>
  <c r="R21" i="13"/>
  <c r="R21" i="16"/>
  <c r="R21" i="19" s="1"/>
  <c r="R21" i="22" s="1"/>
  <c r="C21" i="22"/>
  <c r="B21" i="22"/>
  <c r="D20" i="13"/>
  <c r="D20" i="16" s="1"/>
  <c r="E20" i="13"/>
  <c r="E20" i="16" s="1"/>
  <c r="E20" i="19" s="1"/>
  <c r="E20" i="22" s="1"/>
  <c r="F20" i="13"/>
  <c r="F20" i="16"/>
  <c r="F20" i="19" s="1"/>
  <c r="F20" i="22" s="1"/>
  <c r="G20" i="13"/>
  <c r="G20" i="16" s="1"/>
  <c r="G20" i="19" s="1"/>
  <c r="G20" i="22" s="1"/>
  <c r="H20" i="13"/>
  <c r="H20" i="16"/>
  <c r="H20" i="19" s="1"/>
  <c r="H20" i="22" s="1"/>
  <c r="I20" i="13"/>
  <c r="I20" i="16" s="1"/>
  <c r="I20" i="19" s="1"/>
  <c r="I20" i="22" s="1"/>
  <c r="J20" i="13"/>
  <c r="J20" i="16" s="1"/>
  <c r="J20" i="19" s="1"/>
  <c r="J20" i="22" s="1"/>
  <c r="K20" i="13"/>
  <c r="K20" i="16"/>
  <c r="K20" i="19" s="1"/>
  <c r="K20" i="22" s="1"/>
  <c r="L20" i="13"/>
  <c r="L20" i="16" s="1"/>
  <c r="L20" i="19" s="1"/>
  <c r="L20" i="22" s="1"/>
  <c r="M20" i="13"/>
  <c r="M20" i="16"/>
  <c r="M20" i="19" s="1"/>
  <c r="M20" i="22" s="1"/>
  <c r="N20" i="13"/>
  <c r="N20" i="16"/>
  <c r="N20" i="19" s="1"/>
  <c r="N20" i="22" s="1"/>
  <c r="O20" i="13"/>
  <c r="O20" i="16" s="1"/>
  <c r="O20" i="19" s="1"/>
  <c r="O20" i="22" s="1"/>
  <c r="P20" i="13"/>
  <c r="P20" i="16"/>
  <c r="P20" i="19" s="1"/>
  <c r="P20" i="22" s="1"/>
  <c r="Q20" i="13"/>
  <c r="Q20" i="16" s="1"/>
  <c r="Q20" i="19" s="1"/>
  <c r="Q20" i="22" s="1"/>
  <c r="R20" i="13"/>
  <c r="R20" i="16" s="1"/>
  <c r="R20" i="19" s="1"/>
  <c r="R20" i="22" s="1"/>
  <c r="C20" i="22"/>
  <c r="B20" i="22"/>
  <c r="C19" i="22"/>
  <c r="B19" i="22"/>
  <c r="D18" i="13"/>
  <c r="D18" i="16"/>
  <c r="D18" i="19" s="1"/>
  <c r="D18" i="22" s="1"/>
  <c r="E18" i="13"/>
  <c r="E18" i="16" s="1"/>
  <c r="E18" i="19" s="1"/>
  <c r="E18" i="22" s="1"/>
  <c r="F18" i="13"/>
  <c r="F18" i="16" s="1"/>
  <c r="G18" i="13"/>
  <c r="G18" i="16" s="1"/>
  <c r="G18" i="19" s="1"/>
  <c r="G18" i="22" s="1"/>
  <c r="H18" i="13"/>
  <c r="H18" i="16" s="1"/>
  <c r="H18" i="19" s="1"/>
  <c r="H18" i="22" s="1"/>
  <c r="I18" i="13"/>
  <c r="I18" i="16"/>
  <c r="I18" i="19" s="1"/>
  <c r="I18" i="22" s="1"/>
  <c r="J18" i="13"/>
  <c r="J18" i="16" s="1"/>
  <c r="J18" i="19" s="1"/>
  <c r="J18" i="22" s="1"/>
  <c r="K18" i="13"/>
  <c r="K18" i="16"/>
  <c r="K18" i="19" s="1"/>
  <c r="K18" i="22" s="1"/>
  <c r="L18" i="13"/>
  <c r="L18" i="16" s="1"/>
  <c r="L18" i="19" s="1"/>
  <c r="L18" i="22" s="1"/>
  <c r="M18" i="13"/>
  <c r="M18" i="16"/>
  <c r="M18" i="19" s="1"/>
  <c r="M18" i="22" s="1"/>
  <c r="N18" i="13"/>
  <c r="N18" i="16" s="1"/>
  <c r="N18" i="19" s="1"/>
  <c r="N18" i="22" s="1"/>
  <c r="O18" i="13"/>
  <c r="O18" i="16"/>
  <c r="O18" i="19" s="1"/>
  <c r="O18" i="22" s="1"/>
  <c r="P18" i="13"/>
  <c r="P18" i="16" s="1"/>
  <c r="P18" i="19" s="1"/>
  <c r="P18" i="22" s="1"/>
  <c r="Q18" i="13"/>
  <c r="Q18" i="16"/>
  <c r="Q18" i="19" s="1"/>
  <c r="Q18" i="22" s="1"/>
  <c r="R18" i="13"/>
  <c r="R18" i="16" s="1"/>
  <c r="R18" i="19" s="1"/>
  <c r="R18" i="22" s="1"/>
  <c r="C18" i="22"/>
  <c r="B18" i="22"/>
  <c r="T17" i="13"/>
  <c r="T17" i="16" s="1"/>
  <c r="T17" i="19" s="1"/>
  <c r="T17" i="22" s="1"/>
  <c r="D17" i="13"/>
  <c r="E17" i="13"/>
  <c r="E17" i="16"/>
  <c r="F17" i="13"/>
  <c r="F17" i="16" s="1"/>
  <c r="G17" i="13"/>
  <c r="G17" i="16" s="1"/>
  <c r="G17" i="19" s="1"/>
  <c r="G17" i="22" s="1"/>
  <c r="H17" i="13"/>
  <c r="H17" i="16" s="1"/>
  <c r="H17" i="19" s="1"/>
  <c r="H17" i="22" s="1"/>
  <c r="I17" i="13"/>
  <c r="I17" i="16"/>
  <c r="J17" i="13"/>
  <c r="J17" i="16" s="1"/>
  <c r="J17" i="19" s="1"/>
  <c r="J17" i="22" s="1"/>
  <c r="K17" i="13"/>
  <c r="K17" i="16" s="1"/>
  <c r="K17" i="19" s="1"/>
  <c r="L17" i="13"/>
  <c r="L17" i="16"/>
  <c r="L17" i="19" s="1"/>
  <c r="L17" i="22" s="1"/>
  <c r="M17" i="13"/>
  <c r="M17" i="16" s="1"/>
  <c r="M17" i="19" s="1"/>
  <c r="M17" i="22" s="1"/>
  <c r="N17" i="13"/>
  <c r="N17" i="16"/>
  <c r="N17" i="19" s="1"/>
  <c r="N17" i="22" s="1"/>
  <c r="O17" i="13"/>
  <c r="O17" i="16" s="1"/>
  <c r="O17" i="19" s="1"/>
  <c r="O17" i="22" s="1"/>
  <c r="P17" i="13"/>
  <c r="P17" i="16"/>
  <c r="P17" i="19" s="1"/>
  <c r="P17" i="22" s="1"/>
  <c r="Q17" i="13"/>
  <c r="Q17" i="16" s="1"/>
  <c r="Q17" i="19" s="1"/>
  <c r="Q17" i="22" s="1"/>
  <c r="R17" i="13"/>
  <c r="R17" i="16" s="1"/>
  <c r="R17" i="19" s="1"/>
  <c r="R17" i="22" s="1"/>
  <c r="C17" i="22"/>
  <c r="B17" i="22"/>
  <c r="C16" i="22"/>
  <c r="B16" i="22"/>
  <c r="D15" i="8"/>
  <c r="E15" i="8"/>
  <c r="E15" i="13" s="1"/>
  <c r="E15" i="16" s="1"/>
  <c r="E15" i="19" s="1"/>
  <c r="E15" i="22" s="1"/>
  <c r="F15" i="8"/>
  <c r="F15" i="13"/>
  <c r="F15" i="16" s="1"/>
  <c r="F15" i="19" s="1"/>
  <c r="F15" i="22" s="1"/>
  <c r="G15" i="13"/>
  <c r="G15" i="16" s="1"/>
  <c r="G15" i="19" s="1"/>
  <c r="G15" i="22" s="1"/>
  <c r="H15" i="13"/>
  <c r="H15" i="16" s="1"/>
  <c r="H15" i="19" s="1"/>
  <c r="H15" i="22" s="1"/>
  <c r="I15" i="13"/>
  <c r="I15" i="16" s="1"/>
  <c r="I15" i="19" s="1"/>
  <c r="I15" i="22" s="1"/>
  <c r="J15" i="13"/>
  <c r="J15" i="16" s="1"/>
  <c r="J15" i="19" s="1"/>
  <c r="J15" i="22" s="1"/>
  <c r="K15" i="13"/>
  <c r="K15" i="16" s="1"/>
  <c r="K15" i="19" s="1"/>
  <c r="K15" i="22" s="1"/>
  <c r="L15" i="13"/>
  <c r="L15" i="16" s="1"/>
  <c r="L15" i="19" s="1"/>
  <c r="L15" i="22" s="1"/>
  <c r="M15" i="13"/>
  <c r="M15" i="16" s="1"/>
  <c r="M15" i="19" s="1"/>
  <c r="M15" i="22" s="1"/>
  <c r="N15" i="13"/>
  <c r="N15" i="16" s="1"/>
  <c r="N15" i="19" s="1"/>
  <c r="N15" i="22" s="1"/>
  <c r="O15" i="13"/>
  <c r="O15" i="16" s="1"/>
  <c r="O15" i="19" s="1"/>
  <c r="O15" i="22" s="1"/>
  <c r="P15" i="13"/>
  <c r="P15" i="16" s="1"/>
  <c r="P15" i="19" s="1"/>
  <c r="P15" i="22" s="1"/>
  <c r="Q15" i="13"/>
  <c r="Q15" i="16" s="1"/>
  <c r="Q15" i="19" s="1"/>
  <c r="Q15" i="22" s="1"/>
  <c r="R15" i="13"/>
  <c r="R15" i="16" s="1"/>
  <c r="R15" i="19" s="1"/>
  <c r="R15" i="22" s="1"/>
  <c r="C15" i="22"/>
  <c r="B15" i="22"/>
  <c r="C14" i="22"/>
  <c r="B14" i="22"/>
  <c r="S13" i="22"/>
  <c r="C13" i="22"/>
  <c r="B13" i="22"/>
  <c r="C12" i="22"/>
  <c r="B12" i="22"/>
  <c r="T10" i="13"/>
  <c r="T10" i="16" s="1"/>
  <c r="T10" i="19" s="1"/>
  <c r="T10" i="22" s="1"/>
  <c r="D10" i="13"/>
  <c r="D10" i="16" s="1"/>
  <c r="D10" i="19" s="1"/>
  <c r="D10" i="22" s="1"/>
  <c r="E10" i="13"/>
  <c r="E10" i="16" s="1"/>
  <c r="E10" i="19" s="1"/>
  <c r="E10" i="22" s="1"/>
  <c r="F10" i="13"/>
  <c r="F10" i="16" s="1"/>
  <c r="F10" i="19" s="1"/>
  <c r="F10" i="22" s="1"/>
  <c r="G10" i="8"/>
  <c r="G10" i="13" s="1"/>
  <c r="H10" i="13"/>
  <c r="H10" i="16" s="1"/>
  <c r="H10" i="19" s="1"/>
  <c r="H10" i="22" s="1"/>
  <c r="I10" i="13"/>
  <c r="I10" i="16" s="1"/>
  <c r="I10" i="19" s="1"/>
  <c r="I10" i="22" s="1"/>
  <c r="J10" i="8"/>
  <c r="J10" i="13" s="1"/>
  <c r="J10" i="16" s="1"/>
  <c r="K10" i="13"/>
  <c r="K10" i="16" s="1"/>
  <c r="K10" i="19" s="1"/>
  <c r="K10" i="22" s="1"/>
  <c r="L10" i="8"/>
  <c r="L10" i="13"/>
  <c r="L10" i="16" s="1"/>
  <c r="L10" i="19" s="1"/>
  <c r="L10" i="22" s="1"/>
  <c r="M10" i="8"/>
  <c r="M10" i="13"/>
  <c r="M10" i="16" s="1"/>
  <c r="M10" i="19" s="1"/>
  <c r="M10" i="22" s="1"/>
  <c r="N10" i="8"/>
  <c r="N10" i="13" s="1"/>
  <c r="N10" i="16" s="1"/>
  <c r="N10" i="19" s="1"/>
  <c r="N10" i="22" s="1"/>
  <c r="O10" i="8"/>
  <c r="O10" i="13" s="1"/>
  <c r="O10" i="16" s="1"/>
  <c r="O10" i="19" s="1"/>
  <c r="O10" i="22" s="1"/>
  <c r="P10" i="8"/>
  <c r="P10" i="13"/>
  <c r="P10" i="16"/>
  <c r="P10" i="19" s="1"/>
  <c r="P10" i="22" s="1"/>
  <c r="Q10" i="8"/>
  <c r="Q10" i="13" s="1"/>
  <c r="Q10" i="16" s="1"/>
  <c r="Q10" i="19" s="1"/>
  <c r="Q10" i="22" s="1"/>
  <c r="R10" i="8"/>
  <c r="R10" i="13" s="1"/>
  <c r="R10" i="16" s="1"/>
  <c r="R10" i="19" s="1"/>
  <c r="R10" i="22" s="1"/>
  <c r="T9" i="16"/>
  <c r="T9" i="19" s="1"/>
  <c r="T9" i="22" s="1"/>
  <c r="A3" i="22"/>
  <c r="A1" i="22"/>
  <c r="B7" i="11"/>
  <c r="B7" i="15" s="1"/>
  <c r="S2" i="11"/>
  <c r="S2" i="15" s="1"/>
  <c r="S2" i="18" s="1"/>
  <c r="T2" i="11"/>
  <c r="T2" i="15" s="1"/>
  <c r="F7" i="11"/>
  <c r="F7" i="15" s="1"/>
  <c r="G7" i="15"/>
  <c r="G7" i="18"/>
  <c r="G7" i="21"/>
  <c r="I7" i="11"/>
  <c r="I7" i="15" s="1"/>
  <c r="J7" i="18"/>
  <c r="J7" i="21"/>
  <c r="L7" i="18"/>
  <c r="L7" i="21"/>
  <c r="M2" i="21"/>
  <c r="N7" i="21"/>
  <c r="O7" i="21"/>
  <c r="P2" i="11"/>
  <c r="P2" i="15" s="1"/>
  <c r="P2" i="18" s="1"/>
  <c r="B8" i="11"/>
  <c r="B8" i="15" s="1"/>
  <c r="B8" i="18" s="1"/>
  <c r="B8" i="21" s="1"/>
  <c r="Q2" i="21"/>
  <c r="Q8" i="21" s="1"/>
  <c r="F8" i="11"/>
  <c r="F8" i="15" s="1"/>
  <c r="G8" i="15"/>
  <c r="G8" i="18"/>
  <c r="G8" i="21"/>
  <c r="I8" i="15"/>
  <c r="I8" i="18"/>
  <c r="I8" i="21"/>
  <c r="J16" i="11"/>
  <c r="J8" i="15" s="1"/>
  <c r="J8" i="18" s="1"/>
  <c r="J8" i="21" s="1"/>
  <c r="L8" i="18"/>
  <c r="L8" i="21"/>
  <c r="N8" i="21"/>
  <c r="O8" i="21"/>
  <c r="B9" i="11"/>
  <c r="B9" i="15" s="1"/>
  <c r="B9" i="18" s="1"/>
  <c r="B9" i="21" s="1"/>
  <c r="B10" i="11"/>
  <c r="B10" i="15" s="1"/>
  <c r="B10" i="18" s="1"/>
  <c r="B10" i="21" s="1"/>
  <c r="B11" i="11"/>
  <c r="B11" i="15" s="1"/>
  <c r="B11" i="18" s="1"/>
  <c r="B11" i="21" s="1"/>
  <c r="B12" i="11"/>
  <c r="B12" i="15" s="1"/>
  <c r="B13" i="11"/>
  <c r="B13" i="15" s="1"/>
  <c r="B13" i="18" s="1"/>
  <c r="B13" i="21" s="1"/>
  <c r="B14" i="11"/>
  <c r="B14" i="15" s="1"/>
  <c r="B14" i="18" s="1"/>
  <c r="B14" i="21" s="1"/>
  <c r="B15" i="11"/>
  <c r="B15" i="15" s="1"/>
  <c r="B15" i="18" s="1"/>
  <c r="B15" i="21" s="1"/>
  <c r="B16" i="11"/>
  <c r="B16" i="15" s="1"/>
  <c r="B16" i="18" s="1"/>
  <c r="B16" i="21" s="1"/>
  <c r="B17" i="11"/>
  <c r="B17" i="15" s="1"/>
  <c r="B17" i="18" s="1"/>
  <c r="B17" i="21" s="1"/>
  <c r="B18" i="11"/>
  <c r="B18" i="15" s="1"/>
  <c r="B18" i="18" s="1"/>
  <c r="B18" i="21" s="1"/>
  <c r="B19" i="11"/>
  <c r="B19" i="15" s="1"/>
  <c r="B19" i="18" s="1"/>
  <c r="B19" i="21" s="1"/>
  <c r="B20" i="11"/>
  <c r="B20" i="15" s="1"/>
  <c r="B20" i="18" s="1"/>
  <c r="B20" i="21" s="1"/>
  <c r="B21" i="11"/>
  <c r="B21" i="15" s="1"/>
  <c r="B21" i="18" s="1"/>
  <c r="B21" i="21" s="1"/>
  <c r="B22" i="11"/>
  <c r="B22" i="15" s="1"/>
  <c r="B22" i="18" s="1"/>
  <c r="B22" i="21" s="1"/>
  <c r="B23" i="11"/>
  <c r="B23" i="15" s="1"/>
  <c r="B23" i="18" s="1"/>
  <c r="B23" i="21" s="1"/>
  <c r="B24" i="11"/>
  <c r="B24" i="15" s="1"/>
  <c r="B24" i="18" s="1"/>
  <c r="B24" i="21" s="1"/>
  <c r="B25" i="11"/>
  <c r="B25" i="15" s="1"/>
  <c r="B25" i="18" s="1"/>
  <c r="B25" i="21" s="1"/>
  <c r="B26" i="11"/>
  <c r="B26" i="15" s="1"/>
  <c r="B26" i="18" s="1"/>
  <c r="B26" i="21" s="1"/>
  <c r="B27" i="11"/>
  <c r="B27" i="15" s="1"/>
  <c r="B27" i="18" s="1"/>
  <c r="B27" i="21" s="1"/>
  <c r="B28" i="11"/>
  <c r="B28" i="15" s="1"/>
  <c r="B28" i="18" s="1"/>
  <c r="B28" i="21" s="1"/>
  <c r="B29" i="11"/>
  <c r="B29" i="15" s="1"/>
  <c r="B29" i="18" s="1"/>
  <c r="B29" i="21" s="1"/>
  <c r="B30" i="11"/>
  <c r="B30" i="15" s="1"/>
  <c r="B30" i="18" s="1"/>
  <c r="B30" i="21" s="1"/>
  <c r="B31" i="18"/>
  <c r="B31" i="21"/>
  <c r="F9" i="11"/>
  <c r="F9" i="15" s="1"/>
  <c r="F9" i="18" s="1"/>
  <c r="F9" i="21" s="1"/>
  <c r="H9" i="21" s="1"/>
  <c r="G9" i="15"/>
  <c r="G9" i="18"/>
  <c r="G9" i="21"/>
  <c r="I9" i="11"/>
  <c r="I9" i="15" s="1"/>
  <c r="I9" i="18" s="1"/>
  <c r="I9" i="21" s="1"/>
  <c r="J9" i="18"/>
  <c r="J9" i="21"/>
  <c r="L9" i="18"/>
  <c r="L9" i="21"/>
  <c r="N9" i="21"/>
  <c r="O9" i="21"/>
  <c r="F10" i="11"/>
  <c r="F10" i="15" s="1"/>
  <c r="G10" i="15"/>
  <c r="G10" i="18"/>
  <c r="G10" i="21"/>
  <c r="I10" i="15"/>
  <c r="I10" i="18"/>
  <c r="I10" i="21"/>
  <c r="J7" i="11"/>
  <c r="J10" i="15" s="1"/>
  <c r="J10" i="18" s="1"/>
  <c r="J10" i="21" s="1"/>
  <c r="L10" i="18"/>
  <c r="L10" i="21"/>
  <c r="N10" i="21"/>
  <c r="O10" i="21"/>
  <c r="F11" i="11"/>
  <c r="F11" i="15" s="1"/>
  <c r="F11" i="18" s="1"/>
  <c r="F11" i="21" s="1"/>
  <c r="H11" i="21" s="1"/>
  <c r="G11" i="15"/>
  <c r="G11" i="18"/>
  <c r="G11" i="21"/>
  <c r="I11" i="11"/>
  <c r="I11" i="15" s="1"/>
  <c r="I11" i="18" s="1"/>
  <c r="I11" i="21" s="1"/>
  <c r="J9" i="11"/>
  <c r="J11" i="15" s="1"/>
  <c r="J11" i="18" s="1"/>
  <c r="J11" i="21" s="1"/>
  <c r="L9" i="11"/>
  <c r="L11" i="15" s="1"/>
  <c r="L11" i="18" s="1"/>
  <c r="L11" i="21" s="1"/>
  <c r="F12" i="15"/>
  <c r="F12" i="18"/>
  <c r="F12" i="21"/>
  <c r="G12" i="15"/>
  <c r="G12" i="18"/>
  <c r="G12" i="21"/>
  <c r="H12" i="21"/>
  <c r="I12" i="11"/>
  <c r="I12" i="15" s="1"/>
  <c r="J8" i="11"/>
  <c r="J12" i="15" s="1"/>
  <c r="U12" i="21"/>
  <c r="L8" i="11"/>
  <c r="L12" i="15"/>
  <c r="F13" i="11"/>
  <c r="F13" i="15" s="1"/>
  <c r="F13" i="18" s="1"/>
  <c r="F13" i="21" s="1"/>
  <c r="G13" i="11"/>
  <c r="G13" i="15" s="1"/>
  <c r="I13" i="11"/>
  <c r="I13" i="15"/>
  <c r="I13" i="18" s="1"/>
  <c r="I13" i="21" s="1"/>
  <c r="J11" i="11"/>
  <c r="J13" i="15"/>
  <c r="J13" i="18" s="1"/>
  <c r="L13" i="18"/>
  <c r="L13" i="21"/>
  <c r="M13" i="21"/>
  <c r="N13" i="21"/>
  <c r="O2" i="11"/>
  <c r="O2" i="15" s="1"/>
  <c r="F14" i="11"/>
  <c r="F14" i="15" s="1"/>
  <c r="G14" i="11"/>
  <c r="G14" i="15" s="1"/>
  <c r="G14" i="18" s="1"/>
  <c r="G14" i="21" s="1"/>
  <c r="I14" i="11"/>
  <c r="I14" i="15" s="1"/>
  <c r="I14" i="18" s="1"/>
  <c r="I14" i="21" s="1"/>
  <c r="J12" i="11"/>
  <c r="J14" i="15" s="1"/>
  <c r="J14" i="18" s="1"/>
  <c r="L12" i="11"/>
  <c r="L14" i="15"/>
  <c r="F15" i="11"/>
  <c r="F15" i="15" s="1"/>
  <c r="G15" i="11"/>
  <c r="G15" i="15" s="1"/>
  <c r="G15" i="18" s="1"/>
  <c r="G15" i="21" s="1"/>
  <c r="I15" i="11"/>
  <c r="I15" i="15" s="1"/>
  <c r="J10" i="11"/>
  <c r="J15" i="15"/>
  <c r="J15" i="18" s="1"/>
  <c r="J15" i="21" s="1"/>
  <c r="L15" i="18"/>
  <c r="L15" i="21"/>
  <c r="M15" i="21"/>
  <c r="N15" i="21"/>
  <c r="F16" i="11"/>
  <c r="F16" i="15" s="1"/>
  <c r="G16" i="11"/>
  <c r="G16" i="15" s="1"/>
  <c r="G16" i="18" s="1"/>
  <c r="G16" i="21" s="1"/>
  <c r="I16" i="11"/>
  <c r="I16" i="15" s="1"/>
  <c r="I16" i="18" s="1"/>
  <c r="I16" i="21" s="1"/>
  <c r="J13" i="11"/>
  <c r="J16" i="15" s="1"/>
  <c r="J16" i="18" s="1"/>
  <c r="J16" i="21" s="1"/>
  <c r="L16" i="18"/>
  <c r="L16" i="21"/>
  <c r="M16" i="21"/>
  <c r="N16" i="21"/>
  <c r="F17" i="11"/>
  <c r="F17" i="15" s="1"/>
  <c r="F17" i="18" s="1"/>
  <c r="F17" i="21" s="1"/>
  <c r="G17" i="11"/>
  <c r="G17" i="15" s="1"/>
  <c r="I17" i="11"/>
  <c r="I17" i="15" s="1"/>
  <c r="J14" i="11"/>
  <c r="J17" i="15" s="1"/>
  <c r="J17" i="18" s="1"/>
  <c r="J17" i="21" s="1"/>
  <c r="L17" i="18"/>
  <c r="L17" i="21"/>
  <c r="N17" i="21"/>
  <c r="O17" i="21"/>
  <c r="F18" i="11"/>
  <c r="F18" i="15"/>
  <c r="G18" i="11"/>
  <c r="G18" i="15" s="1"/>
  <c r="G18" i="18" s="1"/>
  <c r="G18" i="21" s="1"/>
  <c r="A18" i="11"/>
  <c r="A18" i="15" s="1"/>
  <c r="A18" i="18" s="1"/>
  <c r="A18" i="21" s="1"/>
  <c r="I18" i="11"/>
  <c r="I18" i="15" s="1"/>
  <c r="I18" i="18" s="1"/>
  <c r="I18" i="21" s="1"/>
  <c r="J15" i="11"/>
  <c r="J18" i="15" s="1"/>
  <c r="J18" i="18" s="1"/>
  <c r="J18" i="21" s="1"/>
  <c r="L18" i="18"/>
  <c r="L18" i="21"/>
  <c r="M18" i="21"/>
  <c r="N18" i="21"/>
  <c r="F19" i="11"/>
  <c r="F19" i="15" s="1"/>
  <c r="F19" i="18" s="1"/>
  <c r="G19" i="11"/>
  <c r="G19" i="15" s="1"/>
  <c r="A19" i="11"/>
  <c r="A19" i="15"/>
  <c r="A19" i="18" s="1"/>
  <c r="A19" i="21" s="1"/>
  <c r="I19" i="11"/>
  <c r="I19" i="15" s="1"/>
  <c r="I19" i="18" s="1"/>
  <c r="I19" i="21" s="1"/>
  <c r="L19" i="18"/>
  <c r="L19" i="21"/>
  <c r="M19" i="21"/>
  <c r="N19" i="21"/>
  <c r="F20" i="11"/>
  <c r="F20" i="15"/>
  <c r="F20" i="18" s="1"/>
  <c r="F20" i="21" s="1"/>
  <c r="G20" i="11"/>
  <c r="G20" i="15" s="1"/>
  <c r="G20" i="18" s="1"/>
  <c r="G20" i="21" s="1"/>
  <c r="A20" i="11"/>
  <c r="A20" i="15" s="1"/>
  <c r="I20" i="11"/>
  <c r="I20" i="15"/>
  <c r="I20" i="18" s="1"/>
  <c r="I20" i="21" s="1"/>
  <c r="J17" i="11"/>
  <c r="J20" i="15" s="1"/>
  <c r="J20" i="18" s="1"/>
  <c r="J20" i="21" s="1"/>
  <c r="L20" i="18"/>
  <c r="L20" i="21"/>
  <c r="M20" i="21"/>
  <c r="N20" i="21"/>
  <c r="F21" i="11"/>
  <c r="F21" i="15" s="1"/>
  <c r="F21" i="18" s="1"/>
  <c r="F21" i="21" s="1"/>
  <c r="G21" i="11"/>
  <c r="G21" i="15" s="1"/>
  <c r="I21" i="11"/>
  <c r="I21" i="15" s="1"/>
  <c r="I21" i="18" s="1"/>
  <c r="I21" i="21" s="1"/>
  <c r="J18" i="11"/>
  <c r="J21" i="15" s="1"/>
  <c r="J21" i="18" s="1"/>
  <c r="J21" i="21" s="1"/>
  <c r="L21" i="18"/>
  <c r="L21" i="21"/>
  <c r="M21" i="21"/>
  <c r="N21" i="21"/>
  <c r="F22" i="15"/>
  <c r="F22" i="18"/>
  <c r="F22" i="21"/>
  <c r="G22" i="11"/>
  <c r="G22" i="15" s="1"/>
  <c r="G22" i="18" s="1"/>
  <c r="G22" i="21" s="1"/>
  <c r="A22" i="11"/>
  <c r="A22" i="15" s="1"/>
  <c r="A22" i="18" s="1"/>
  <c r="A22" i="21" s="1"/>
  <c r="I22" i="11"/>
  <c r="I22" i="15" s="1"/>
  <c r="I22" i="18" s="1"/>
  <c r="I22" i="21" s="1"/>
  <c r="J19" i="11"/>
  <c r="J22" i="15" s="1"/>
  <c r="J22" i="18" s="1"/>
  <c r="J22" i="21" s="1"/>
  <c r="L22" i="18"/>
  <c r="L22" i="21"/>
  <c r="M22" i="21"/>
  <c r="N22" i="21"/>
  <c r="F23" i="15"/>
  <c r="F23" i="18"/>
  <c r="F23" i="21"/>
  <c r="G23" i="11"/>
  <c r="G23" i="15" s="1"/>
  <c r="A23" i="11"/>
  <c r="A23" i="15" s="1"/>
  <c r="A23" i="18" s="1"/>
  <c r="I23" i="11"/>
  <c r="I23" i="15" s="1"/>
  <c r="I23" i="18" s="1"/>
  <c r="I23" i="21" s="1"/>
  <c r="J20" i="11"/>
  <c r="J23" i="15" s="1"/>
  <c r="J23" i="18" s="1"/>
  <c r="J23" i="21" s="1"/>
  <c r="L23" i="18"/>
  <c r="L23" i="21"/>
  <c r="M23" i="21"/>
  <c r="N23" i="21"/>
  <c r="F24" i="11"/>
  <c r="F24" i="15" s="1"/>
  <c r="F24" i="18" s="1"/>
  <c r="G24" i="11"/>
  <c r="G24" i="15" s="1"/>
  <c r="G24" i="18" s="1"/>
  <c r="G24" i="21" s="1"/>
  <c r="A24" i="11"/>
  <c r="A24" i="15" s="1"/>
  <c r="A24" i="18" s="1"/>
  <c r="A24" i="21" s="1"/>
  <c r="I24" i="11"/>
  <c r="I24" i="15" s="1"/>
  <c r="J21" i="11"/>
  <c r="J24" i="15" s="1"/>
  <c r="J24" i="18" s="1"/>
  <c r="J24" i="21" s="1"/>
  <c r="L24" i="18"/>
  <c r="L24" i="21"/>
  <c r="M24" i="21"/>
  <c r="N24" i="21"/>
  <c r="F25" i="11"/>
  <c r="F25" i="15"/>
  <c r="G25" i="11"/>
  <c r="G25" i="15" s="1"/>
  <c r="G25" i="18" s="1"/>
  <c r="G25" i="21" s="1"/>
  <c r="A25" i="11"/>
  <c r="A25" i="15" s="1"/>
  <c r="A25" i="18" s="1"/>
  <c r="A25" i="21" s="1"/>
  <c r="I25" i="11"/>
  <c r="I25" i="15" s="1"/>
  <c r="I25" i="18" s="1"/>
  <c r="I25" i="21" s="1"/>
  <c r="J22" i="11"/>
  <c r="J25" i="15" s="1"/>
  <c r="J25" i="18" s="1"/>
  <c r="J25" i="21" s="1"/>
  <c r="L25" i="18"/>
  <c r="L25" i="21"/>
  <c r="N25" i="21"/>
  <c r="O25" i="21"/>
  <c r="F26" i="11"/>
  <c r="F26" i="15" s="1"/>
  <c r="F26" i="18" s="1"/>
  <c r="F26" i="21" s="1"/>
  <c r="G26" i="11"/>
  <c r="G26" i="15" s="1"/>
  <c r="I26" i="11"/>
  <c r="I26" i="15"/>
  <c r="I26" i="18" s="1"/>
  <c r="I26" i="21" s="1"/>
  <c r="J23" i="11"/>
  <c r="J26" i="15" s="1"/>
  <c r="J26" i="18" s="1"/>
  <c r="J26" i="21" s="1"/>
  <c r="L26" i="18"/>
  <c r="L26" i="21"/>
  <c r="N26" i="21"/>
  <c r="O26" i="21"/>
  <c r="F27" i="11"/>
  <c r="F27" i="15" s="1"/>
  <c r="F27" i="18" s="1"/>
  <c r="F27" i="21" s="1"/>
  <c r="G27" i="11"/>
  <c r="G27" i="15" s="1"/>
  <c r="I27" i="11"/>
  <c r="I27" i="15" s="1"/>
  <c r="I27" i="18" s="1"/>
  <c r="I27" i="21" s="1"/>
  <c r="J24" i="11"/>
  <c r="J27" i="15" s="1"/>
  <c r="J27" i="18" s="1"/>
  <c r="J27" i="21" s="1"/>
  <c r="L27" i="18"/>
  <c r="L27" i="21"/>
  <c r="N27" i="21"/>
  <c r="O27" i="21"/>
  <c r="F28" i="11"/>
  <c r="F28" i="15" s="1"/>
  <c r="G28" i="11"/>
  <c r="G28" i="15"/>
  <c r="G28" i="18" s="1"/>
  <c r="G28" i="21" s="1"/>
  <c r="A28" i="11"/>
  <c r="A28" i="15" s="1"/>
  <c r="I28" i="11"/>
  <c r="I28" i="15"/>
  <c r="I28" i="18" s="1"/>
  <c r="I28" i="21" s="1"/>
  <c r="J25" i="11"/>
  <c r="J28" i="15" s="1"/>
  <c r="J28" i="18" s="1"/>
  <c r="J28" i="21" s="1"/>
  <c r="L28" i="18"/>
  <c r="L28" i="21"/>
  <c r="N28" i="21"/>
  <c r="O28" i="21"/>
  <c r="F29" i="11"/>
  <c r="F29" i="15"/>
  <c r="G29" i="11"/>
  <c r="G29" i="15" s="1"/>
  <c r="G29" i="18" s="1"/>
  <c r="G29" i="21" s="1"/>
  <c r="A29" i="11"/>
  <c r="A29" i="15" s="1"/>
  <c r="A29" i="18" s="1"/>
  <c r="I29" i="11"/>
  <c r="I29" i="15" s="1"/>
  <c r="I29" i="18" s="1"/>
  <c r="I29" i="21" s="1"/>
  <c r="J26" i="11"/>
  <c r="J29" i="15" s="1"/>
  <c r="L29" i="18"/>
  <c r="N29" i="18"/>
  <c r="N29" i="21" s="1"/>
  <c r="O29" i="18"/>
  <c r="O29" i="21"/>
  <c r="F30" i="11"/>
  <c r="F30" i="15" s="1"/>
  <c r="G30" i="11"/>
  <c r="G30" i="15"/>
  <c r="A30" i="11"/>
  <c r="A30" i="15" s="1"/>
  <c r="A30" i="18" s="1"/>
  <c r="A30" i="21" s="1"/>
  <c r="I30" i="11"/>
  <c r="I30" i="15" s="1"/>
  <c r="I30" i="18" s="1"/>
  <c r="I30" i="21" s="1"/>
  <c r="J27" i="11"/>
  <c r="J30" i="15" s="1"/>
  <c r="J30" i="18" s="1"/>
  <c r="J30" i="21" s="1"/>
  <c r="L30" i="18"/>
  <c r="N30" i="18"/>
  <c r="N30" i="21" s="1"/>
  <c r="O30" i="18"/>
  <c r="O30" i="21"/>
  <c r="F31" i="18"/>
  <c r="G31" i="18"/>
  <c r="H31" i="18"/>
  <c r="I31" i="18"/>
  <c r="J31" i="18"/>
  <c r="K31" i="18"/>
  <c r="L31" i="18"/>
  <c r="M31" i="18"/>
  <c r="N31" i="18"/>
  <c r="N31" i="21" s="1"/>
  <c r="O31" i="18"/>
  <c r="O31" i="21" s="1"/>
  <c r="H31" i="21"/>
  <c r="I31" i="21"/>
  <c r="J31" i="21"/>
  <c r="K31" i="21"/>
  <c r="V31" i="21"/>
  <c r="U31" i="21"/>
  <c r="M31" i="21"/>
  <c r="F31" i="21"/>
  <c r="V29" i="21"/>
  <c r="V30" i="21"/>
  <c r="V89" i="21"/>
  <c r="U29" i="21"/>
  <c r="U30" i="21"/>
  <c r="E26" i="11"/>
  <c r="E26" i="15" s="1"/>
  <c r="E26" i="18" s="1"/>
  <c r="E26" i="21" s="1"/>
  <c r="E89" i="21" s="1"/>
  <c r="XFD31" i="21"/>
  <c r="XFC31" i="21"/>
  <c r="XFB31" i="21"/>
  <c r="XFA31" i="21"/>
  <c r="XEZ31" i="21"/>
  <c r="XEY31" i="21"/>
  <c r="XEX31" i="21"/>
  <c r="XEW31" i="21"/>
  <c r="XEV31" i="21"/>
  <c r="XEU31" i="21"/>
  <c r="XET31" i="21"/>
  <c r="XES31" i="21"/>
  <c r="XER31" i="21"/>
  <c r="XEQ31" i="21"/>
  <c r="XEP31" i="21"/>
  <c r="XEO31" i="21"/>
  <c r="XEN31" i="21"/>
  <c r="XEM31" i="21"/>
  <c r="XEL31" i="21"/>
  <c r="XEK31" i="21"/>
  <c r="XEJ31" i="21"/>
  <c r="XEI31" i="21"/>
  <c r="XEH31" i="21"/>
  <c r="XEG31" i="21"/>
  <c r="XEF31" i="21"/>
  <c r="XEE31" i="21"/>
  <c r="XED31" i="21"/>
  <c r="XEC31" i="21"/>
  <c r="XEB31" i="21"/>
  <c r="XEA31" i="21"/>
  <c r="XDZ31" i="21"/>
  <c r="XDY31" i="21"/>
  <c r="XDX31" i="21"/>
  <c r="XDW31" i="21"/>
  <c r="XDV31" i="21"/>
  <c r="XDU31" i="21"/>
  <c r="XDT31" i="21"/>
  <c r="XDS31" i="21"/>
  <c r="XDR31" i="21"/>
  <c r="XDQ31" i="21"/>
  <c r="XDP31" i="21"/>
  <c r="XDO31" i="21"/>
  <c r="XDN31" i="21"/>
  <c r="XDM31" i="21"/>
  <c r="XDL31" i="21"/>
  <c r="XDK31" i="21"/>
  <c r="XDJ31" i="21"/>
  <c r="XDI31" i="21"/>
  <c r="XDH31" i="21"/>
  <c r="XDG31" i="21"/>
  <c r="XDF31" i="21"/>
  <c r="XDE31" i="21"/>
  <c r="XDD31" i="21"/>
  <c r="XDC31" i="21"/>
  <c r="XDB31" i="21"/>
  <c r="XDA31" i="21"/>
  <c r="XCZ31" i="21"/>
  <c r="XCY31" i="21"/>
  <c r="XCX31" i="21"/>
  <c r="XCW31" i="21"/>
  <c r="XCV31" i="21"/>
  <c r="XCU31" i="21"/>
  <c r="XCT31" i="21"/>
  <c r="XCS31" i="21"/>
  <c r="XCR31" i="21"/>
  <c r="XCQ31" i="21"/>
  <c r="XCP31" i="21"/>
  <c r="XCO31" i="21"/>
  <c r="XCN31" i="21"/>
  <c r="XCM31" i="21"/>
  <c r="XCL31" i="21"/>
  <c r="XCK31" i="21"/>
  <c r="XCJ31" i="21"/>
  <c r="XCI31" i="21"/>
  <c r="XCH31" i="21"/>
  <c r="XCG31" i="21"/>
  <c r="XCF31" i="21"/>
  <c r="XCE31" i="21"/>
  <c r="XCD31" i="21"/>
  <c r="XCC31" i="21"/>
  <c r="XCB31" i="21"/>
  <c r="XCA31" i="21"/>
  <c r="XBZ31" i="21"/>
  <c r="XBY31" i="21"/>
  <c r="XBX31" i="21"/>
  <c r="XBW31" i="21"/>
  <c r="XBV31" i="21"/>
  <c r="XBU31" i="21"/>
  <c r="XBT31" i="21"/>
  <c r="XBS31" i="21"/>
  <c r="XBR31" i="21"/>
  <c r="XBQ31" i="21"/>
  <c r="XBP31" i="21"/>
  <c r="XBO31" i="21"/>
  <c r="XBN31" i="21"/>
  <c r="XBM31" i="21"/>
  <c r="XBL31" i="21"/>
  <c r="XBK31" i="21"/>
  <c r="XBJ31" i="21"/>
  <c r="XBI31" i="21"/>
  <c r="XBH31" i="21"/>
  <c r="XBG31" i="21"/>
  <c r="XBF31" i="21"/>
  <c r="XBE31" i="21"/>
  <c r="XBD31" i="21"/>
  <c r="XBC31" i="21"/>
  <c r="XBB31" i="21"/>
  <c r="XBA31" i="21"/>
  <c r="XAZ31" i="21"/>
  <c r="XAY31" i="21"/>
  <c r="XAX31" i="21"/>
  <c r="XAW31" i="21"/>
  <c r="XAV31" i="21"/>
  <c r="XAU31" i="21"/>
  <c r="XAT31" i="21"/>
  <c r="XAS31" i="21"/>
  <c r="XAR31" i="21"/>
  <c r="XAQ31" i="21"/>
  <c r="XAP31" i="21"/>
  <c r="XAO31" i="21"/>
  <c r="XAN31" i="21"/>
  <c r="XAM31" i="21"/>
  <c r="XAL31" i="21"/>
  <c r="XAK31" i="21"/>
  <c r="XAJ31" i="21"/>
  <c r="XAI31" i="21"/>
  <c r="XAH31" i="21"/>
  <c r="XAG31" i="21"/>
  <c r="XAF31" i="21"/>
  <c r="XAE31" i="21"/>
  <c r="XAD31" i="21"/>
  <c r="XAC31" i="21"/>
  <c r="XAB31" i="21"/>
  <c r="XAA31" i="21"/>
  <c r="WZZ31" i="21"/>
  <c r="WZY31" i="21"/>
  <c r="WZX31" i="21"/>
  <c r="WZW31" i="21"/>
  <c r="WZV31" i="21"/>
  <c r="WZU31" i="21"/>
  <c r="WZT31" i="21"/>
  <c r="WZS31" i="21"/>
  <c r="WZR31" i="21"/>
  <c r="WZQ31" i="21"/>
  <c r="WZP31" i="21"/>
  <c r="WZO31" i="21"/>
  <c r="WZN31" i="21"/>
  <c r="WZM31" i="21"/>
  <c r="WZL31" i="21"/>
  <c r="WZK31" i="21"/>
  <c r="WZJ31" i="21"/>
  <c r="WZI31" i="21"/>
  <c r="WZH31" i="21"/>
  <c r="WZG31" i="21"/>
  <c r="WZF31" i="21"/>
  <c r="WZE31" i="21"/>
  <c r="WZD31" i="21"/>
  <c r="WZC31" i="21"/>
  <c r="WZB31" i="21"/>
  <c r="WZA31" i="21"/>
  <c r="WYZ31" i="21"/>
  <c r="WYY31" i="21"/>
  <c r="WYX31" i="21"/>
  <c r="WYW31" i="21"/>
  <c r="WYV31" i="21"/>
  <c r="WYU31" i="21"/>
  <c r="WYT31" i="21"/>
  <c r="WYS31" i="21"/>
  <c r="WYR31" i="21"/>
  <c r="WYQ31" i="21"/>
  <c r="WYP31" i="21"/>
  <c r="WYO31" i="21"/>
  <c r="WYN31" i="21"/>
  <c r="WYM31" i="21"/>
  <c r="WYL31" i="21"/>
  <c r="WYK31" i="21"/>
  <c r="WYJ31" i="21"/>
  <c r="WYI31" i="21"/>
  <c r="WYH31" i="21"/>
  <c r="WYG31" i="21"/>
  <c r="WYF31" i="21"/>
  <c r="WYE31" i="21"/>
  <c r="WYD31" i="21"/>
  <c r="WYC31" i="21"/>
  <c r="WYB31" i="21"/>
  <c r="WYA31" i="21"/>
  <c r="WXZ31" i="21"/>
  <c r="WXY31" i="21"/>
  <c r="WXX31" i="21"/>
  <c r="WXW31" i="21"/>
  <c r="WXV31" i="21"/>
  <c r="WXU31" i="21"/>
  <c r="WXT31" i="21"/>
  <c r="WXS31" i="21"/>
  <c r="WXR31" i="21"/>
  <c r="WXQ31" i="21"/>
  <c r="WXP31" i="21"/>
  <c r="WXO31" i="21"/>
  <c r="WXN31" i="21"/>
  <c r="WXM31" i="21"/>
  <c r="WXL31" i="21"/>
  <c r="WXK31" i="21"/>
  <c r="WXJ31" i="21"/>
  <c r="WXI31" i="21"/>
  <c r="WXH31" i="21"/>
  <c r="WXG31" i="21"/>
  <c r="WXF31" i="21"/>
  <c r="WXE31" i="21"/>
  <c r="WXD31" i="21"/>
  <c r="WXC31" i="21"/>
  <c r="WXB31" i="21"/>
  <c r="WXA31" i="21"/>
  <c r="WWZ31" i="21"/>
  <c r="WWY31" i="21"/>
  <c r="WWX31" i="21"/>
  <c r="WWW31" i="21"/>
  <c r="WWV31" i="21"/>
  <c r="WWU31" i="21"/>
  <c r="WWT31" i="21"/>
  <c r="WWS31" i="21"/>
  <c r="WWR31" i="21"/>
  <c r="WWQ31" i="21"/>
  <c r="WWP31" i="21"/>
  <c r="WWO31" i="21"/>
  <c r="WWN31" i="21"/>
  <c r="WWM31" i="21"/>
  <c r="WWL31" i="21"/>
  <c r="WWK31" i="21"/>
  <c r="WWJ31" i="21"/>
  <c r="WWI31" i="21"/>
  <c r="WWH31" i="21"/>
  <c r="WWG31" i="21"/>
  <c r="WWF31" i="21"/>
  <c r="WWE31" i="21"/>
  <c r="WWD31" i="21"/>
  <c r="WWC31" i="21"/>
  <c r="WWB31" i="21"/>
  <c r="WWA31" i="21"/>
  <c r="WVZ31" i="21"/>
  <c r="WVY31" i="21"/>
  <c r="WVX31" i="21"/>
  <c r="WVW31" i="21"/>
  <c r="WVV31" i="21"/>
  <c r="WVU31" i="21"/>
  <c r="WVT31" i="21"/>
  <c r="WVS31" i="21"/>
  <c r="WVR31" i="21"/>
  <c r="WVQ31" i="21"/>
  <c r="WVP31" i="21"/>
  <c r="WVO31" i="21"/>
  <c r="WVN31" i="21"/>
  <c r="WVM31" i="21"/>
  <c r="WVL31" i="21"/>
  <c r="WVK31" i="21"/>
  <c r="WVJ31" i="21"/>
  <c r="WVI31" i="21"/>
  <c r="WVH31" i="21"/>
  <c r="WVG31" i="21"/>
  <c r="WVF31" i="21"/>
  <c r="WVE31" i="21"/>
  <c r="WVD31" i="21"/>
  <c r="WVC31" i="21"/>
  <c r="WVB31" i="21"/>
  <c r="WVA31" i="21"/>
  <c r="WUZ31" i="21"/>
  <c r="WUY31" i="21"/>
  <c r="WUX31" i="21"/>
  <c r="WUW31" i="21"/>
  <c r="WUV31" i="21"/>
  <c r="WUU31" i="21"/>
  <c r="WUT31" i="21"/>
  <c r="WUS31" i="21"/>
  <c r="WUR31" i="21"/>
  <c r="WUQ31" i="21"/>
  <c r="WUP31" i="21"/>
  <c r="WUO31" i="21"/>
  <c r="WUN31" i="21"/>
  <c r="WUM31" i="21"/>
  <c r="WUL31" i="21"/>
  <c r="WUK31" i="21"/>
  <c r="WUJ31" i="21"/>
  <c r="WUI31" i="21"/>
  <c r="WUH31" i="21"/>
  <c r="WUG31" i="21"/>
  <c r="WUF31" i="21"/>
  <c r="WUE31" i="21"/>
  <c r="WUD31" i="21"/>
  <c r="WUC31" i="21"/>
  <c r="WUB31" i="21"/>
  <c r="WUA31" i="21"/>
  <c r="WTZ31" i="21"/>
  <c r="WTY31" i="21"/>
  <c r="WTX31" i="21"/>
  <c r="WTW31" i="21"/>
  <c r="WTV31" i="21"/>
  <c r="WTU31" i="21"/>
  <c r="WTT31" i="21"/>
  <c r="WTS31" i="21"/>
  <c r="WTR31" i="21"/>
  <c r="WTQ31" i="21"/>
  <c r="WTP31" i="21"/>
  <c r="WTO31" i="21"/>
  <c r="WTN31" i="21"/>
  <c r="WTM31" i="21"/>
  <c r="WTL31" i="21"/>
  <c r="WTK31" i="21"/>
  <c r="WTJ31" i="21"/>
  <c r="WTI31" i="21"/>
  <c r="WTH31" i="21"/>
  <c r="WTG31" i="21"/>
  <c r="WTF31" i="21"/>
  <c r="WTE31" i="21"/>
  <c r="WTD31" i="21"/>
  <c r="WTC31" i="21"/>
  <c r="WTB31" i="21"/>
  <c r="WTA31" i="21"/>
  <c r="WSZ31" i="21"/>
  <c r="WSY31" i="21"/>
  <c r="WSX31" i="21"/>
  <c r="WSW31" i="21"/>
  <c r="WSV31" i="21"/>
  <c r="WSU31" i="21"/>
  <c r="WST31" i="21"/>
  <c r="WSS31" i="21"/>
  <c r="WSR31" i="21"/>
  <c r="WSQ31" i="21"/>
  <c r="WSP31" i="21"/>
  <c r="WSO31" i="21"/>
  <c r="WSN31" i="21"/>
  <c r="WSM31" i="21"/>
  <c r="WSL31" i="21"/>
  <c r="WSK31" i="21"/>
  <c r="WSJ31" i="21"/>
  <c r="WSI31" i="21"/>
  <c r="WSH31" i="21"/>
  <c r="WSG31" i="21"/>
  <c r="WSF31" i="21"/>
  <c r="WSE31" i="21"/>
  <c r="WSD31" i="21"/>
  <c r="WSC31" i="21"/>
  <c r="WSB31" i="21"/>
  <c r="WSA31" i="21"/>
  <c r="WRZ31" i="21"/>
  <c r="WRY31" i="21"/>
  <c r="WRX31" i="21"/>
  <c r="WRW31" i="21"/>
  <c r="WRV31" i="21"/>
  <c r="WRU31" i="21"/>
  <c r="WRT31" i="21"/>
  <c r="WRS31" i="21"/>
  <c r="WRR31" i="21"/>
  <c r="WRQ31" i="21"/>
  <c r="WRP31" i="21"/>
  <c r="WRO31" i="21"/>
  <c r="WRN31" i="21"/>
  <c r="WRM31" i="21"/>
  <c r="WRL31" i="21"/>
  <c r="WRK31" i="21"/>
  <c r="WRJ31" i="21"/>
  <c r="WRI31" i="21"/>
  <c r="WRH31" i="21"/>
  <c r="WRG31" i="21"/>
  <c r="WRF31" i="21"/>
  <c r="WRE31" i="21"/>
  <c r="WRD31" i="21"/>
  <c r="WRC31" i="21"/>
  <c r="WRB31" i="21"/>
  <c r="WRA31" i="21"/>
  <c r="WQZ31" i="21"/>
  <c r="WQY31" i="21"/>
  <c r="WQX31" i="21"/>
  <c r="WQW31" i="21"/>
  <c r="WQV31" i="21"/>
  <c r="WQU31" i="21"/>
  <c r="WQT31" i="21"/>
  <c r="WQS31" i="21"/>
  <c r="WQR31" i="21"/>
  <c r="WQQ31" i="21"/>
  <c r="WQP31" i="21"/>
  <c r="WQO31" i="21"/>
  <c r="WQN31" i="21"/>
  <c r="WQM31" i="21"/>
  <c r="WQL31" i="21"/>
  <c r="WQK31" i="21"/>
  <c r="WQJ31" i="21"/>
  <c r="WQI31" i="21"/>
  <c r="WQH31" i="21"/>
  <c r="WQG31" i="21"/>
  <c r="WQF31" i="21"/>
  <c r="WQE31" i="21"/>
  <c r="WQD31" i="21"/>
  <c r="WQC31" i="21"/>
  <c r="WQB31" i="21"/>
  <c r="WQA31" i="21"/>
  <c r="WPZ31" i="21"/>
  <c r="WPY31" i="21"/>
  <c r="WPX31" i="21"/>
  <c r="WPW31" i="21"/>
  <c r="WPV31" i="21"/>
  <c r="WPU31" i="21"/>
  <c r="WPT31" i="21"/>
  <c r="WPS31" i="21"/>
  <c r="WPR31" i="21"/>
  <c r="WPQ31" i="21"/>
  <c r="WPP31" i="21"/>
  <c r="WPO31" i="21"/>
  <c r="WPN31" i="21"/>
  <c r="WPM31" i="21"/>
  <c r="WPL31" i="21"/>
  <c r="WPK31" i="21"/>
  <c r="WPJ31" i="21"/>
  <c r="WPI31" i="21"/>
  <c r="WPH31" i="21"/>
  <c r="WPG31" i="21"/>
  <c r="WPF31" i="21"/>
  <c r="WPE31" i="21"/>
  <c r="WPD31" i="21"/>
  <c r="WPC31" i="21"/>
  <c r="WPB31" i="21"/>
  <c r="WPA31" i="21"/>
  <c r="WOZ31" i="21"/>
  <c r="WOY31" i="21"/>
  <c r="WOX31" i="21"/>
  <c r="WOW31" i="21"/>
  <c r="WOV31" i="21"/>
  <c r="WOU31" i="21"/>
  <c r="WOT31" i="21"/>
  <c r="WOS31" i="21"/>
  <c r="WOR31" i="21"/>
  <c r="WOQ31" i="21"/>
  <c r="WOP31" i="21"/>
  <c r="WOO31" i="21"/>
  <c r="WON31" i="21"/>
  <c r="WOM31" i="21"/>
  <c r="WOL31" i="21"/>
  <c r="WOK31" i="21"/>
  <c r="WOJ31" i="21"/>
  <c r="WOI31" i="21"/>
  <c r="WOH31" i="21"/>
  <c r="WOG31" i="21"/>
  <c r="WOF31" i="21"/>
  <c r="WOE31" i="21"/>
  <c r="WOD31" i="21"/>
  <c r="WOC31" i="21"/>
  <c r="WOB31" i="21"/>
  <c r="WOA31" i="21"/>
  <c r="WNZ31" i="21"/>
  <c r="WNY31" i="21"/>
  <c r="WNX31" i="21"/>
  <c r="WNW31" i="21"/>
  <c r="WNV31" i="21"/>
  <c r="WNU31" i="21"/>
  <c r="WNT31" i="21"/>
  <c r="WNS31" i="21"/>
  <c r="WNR31" i="21"/>
  <c r="WNQ31" i="21"/>
  <c r="WNP31" i="21"/>
  <c r="WNO31" i="21"/>
  <c r="WNN31" i="21"/>
  <c r="WNM31" i="21"/>
  <c r="WNL31" i="21"/>
  <c r="WNK31" i="21"/>
  <c r="WNJ31" i="21"/>
  <c r="WNI31" i="21"/>
  <c r="WNH31" i="21"/>
  <c r="WNG31" i="21"/>
  <c r="WNF31" i="21"/>
  <c r="WNE31" i="21"/>
  <c r="WND31" i="21"/>
  <c r="WNC31" i="21"/>
  <c r="WNB31" i="21"/>
  <c r="WNA31" i="21"/>
  <c r="WMZ31" i="21"/>
  <c r="WMY31" i="21"/>
  <c r="WMX31" i="21"/>
  <c r="WMW31" i="21"/>
  <c r="WMV31" i="21"/>
  <c r="WMU31" i="21"/>
  <c r="WMT31" i="21"/>
  <c r="WMS31" i="21"/>
  <c r="WMR31" i="21"/>
  <c r="WMQ31" i="21"/>
  <c r="WMP31" i="21"/>
  <c r="WMO31" i="21"/>
  <c r="WMN31" i="21"/>
  <c r="WMM31" i="21"/>
  <c r="WML31" i="21"/>
  <c r="WMK31" i="21"/>
  <c r="WMJ31" i="21"/>
  <c r="WMI31" i="21"/>
  <c r="WMH31" i="21"/>
  <c r="WMG31" i="21"/>
  <c r="WMF31" i="21"/>
  <c r="WME31" i="21"/>
  <c r="WMD31" i="21"/>
  <c r="WMC31" i="21"/>
  <c r="WMB31" i="21"/>
  <c r="WMA31" i="21"/>
  <c r="WLZ31" i="21"/>
  <c r="WLY31" i="21"/>
  <c r="WLX31" i="21"/>
  <c r="WLW31" i="21"/>
  <c r="WLV31" i="21"/>
  <c r="WLU31" i="21"/>
  <c r="WLT31" i="21"/>
  <c r="WLS31" i="21"/>
  <c r="WLR31" i="21"/>
  <c r="WLQ31" i="21"/>
  <c r="WLP31" i="21"/>
  <c r="WLO31" i="21"/>
  <c r="WLN31" i="21"/>
  <c r="WLM31" i="21"/>
  <c r="WLL31" i="21"/>
  <c r="WLK31" i="21"/>
  <c r="WLJ31" i="21"/>
  <c r="WLI31" i="21"/>
  <c r="WLH31" i="21"/>
  <c r="WLG31" i="21"/>
  <c r="WLF31" i="21"/>
  <c r="WLE31" i="21"/>
  <c r="WLD31" i="21"/>
  <c r="WLC31" i="21"/>
  <c r="WLB31" i="21"/>
  <c r="WLA31" i="21"/>
  <c r="WKZ31" i="21"/>
  <c r="WKY31" i="21"/>
  <c r="WKX31" i="21"/>
  <c r="WKW31" i="21"/>
  <c r="WKV31" i="21"/>
  <c r="WKU31" i="21"/>
  <c r="WKT31" i="21"/>
  <c r="WKS31" i="21"/>
  <c r="WKR31" i="21"/>
  <c r="WKQ31" i="21"/>
  <c r="WKP31" i="21"/>
  <c r="WKO31" i="21"/>
  <c r="WKN31" i="21"/>
  <c r="WKM31" i="21"/>
  <c r="WKL31" i="21"/>
  <c r="WKK31" i="21"/>
  <c r="WKJ31" i="21"/>
  <c r="WKI31" i="21"/>
  <c r="WKH31" i="21"/>
  <c r="WKG31" i="21"/>
  <c r="WKF31" i="21"/>
  <c r="WKE31" i="21"/>
  <c r="WKD31" i="21"/>
  <c r="WKC31" i="21"/>
  <c r="WKB31" i="21"/>
  <c r="WKA31" i="21"/>
  <c r="WJZ31" i="21"/>
  <c r="WJY31" i="21"/>
  <c r="WJX31" i="21"/>
  <c r="WJW31" i="21"/>
  <c r="WJV31" i="21"/>
  <c r="WJU31" i="21"/>
  <c r="WJT31" i="21"/>
  <c r="WJS31" i="21"/>
  <c r="WJR31" i="21"/>
  <c r="WJQ31" i="21"/>
  <c r="WJP31" i="21"/>
  <c r="WJO31" i="21"/>
  <c r="WJN31" i="21"/>
  <c r="WJM31" i="21"/>
  <c r="WJL31" i="21"/>
  <c r="WJK31" i="21"/>
  <c r="WJJ31" i="21"/>
  <c r="WJI31" i="21"/>
  <c r="WJH31" i="21"/>
  <c r="WJG31" i="21"/>
  <c r="WJF31" i="21"/>
  <c r="WJE31" i="21"/>
  <c r="WJD31" i="21"/>
  <c r="WJC31" i="21"/>
  <c r="WJB31" i="21"/>
  <c r="WJA31" i="21"/>
  <c r="WIZ31" i="21"/>
  <c r="WIY31" i="21"/>
  <c r="WIX31" i="21"/>
  <c r="WIW31" i="21"/>
  <c r="WIV31" i="21"/>
  <c r="WIU31" i="21"/>
  <c r="WIT31" i="21"/>
  <c r="WIS31" i="21"/>
  <c r="WIR31" i="21"/>
  <c r="WIQ31" i="21"/>
  <c r="WIP31" i="21"/>
  <c r="WIO31" i="21"/>
  <c r="WIN31" i="21"/>
  <c r="WIM31" i="21"/>
  <c r="WIL31" i="21"/>
  <c r="WIK31" i="21"/>
  <c r="WIJ31" i="21"/>
  <c r="WII31" i="21"/>
  <c r="WIH31" i="21"/>
  <c r="WIG31" i="21"/>
  <c r="WIF31" i="21"/>
  <c r="WIE31" i="21"/>
  <c r="WID31" i="21"/>
  <c r="WIC31" i="21"/>
  <c r="WIB31" i="21"/>
  <c r="WIA31" i="21"/>
  <c r="WHZ31" i="21"/>
  <c r="WHY31" i="21"/>
  <c r="WHX31" i="21"/>
  <c r="WHW31" i="21"/>
  <c r="WHV31" i="21"/>
  <c r="WHU31" i="21"/>
  <c r="WHT31" i="21"/>
  <c r="WHS31" i="21"/>
  <c r="WHR31" i="21"/>
  <c r="WHQ31" i="21"/>
  <c r="WHP31" i="21"/>
  <c r="WHO31" i="21"/>
  <c r="WHN31" i="21"/>
  <c r="WHM31" i="21"/>
  <c r="WHL31" i="21"/>
  <c r="WHK31" i="21"/>
  <c r="WHJ31" i="21"/>
  <c r="WHI31" i="21"/>
  <c r="WHH31" i="21"/>
  <c r="WHG31" i="21"/>
  <c r="WHF31" i="21"/>
  <c r="WHE31" i="21"/>
  <c r="WHD31" i="21"/>
  <c r="WHC31" i="21"/>
  <c r="WHB31" i="21"/>
  <c r="WHA31" i="21"/>
  <c r="WGZ31" i="21"/>
  <c r="WGY31" i="21"/>
  <c r="WGX31" i="21"/>
  <c r="WGW31" i="21"/>
  <c r="WGV31" i="21"/>
  <c r="WGU31" i="21"/>
  <c r="WGT31" i="21"/>
  <c r="WGS31" i="21"/>
  <c r="WGR31" i="21"/>
  <c r="WGQ31" i="21"/>
  <c r="WGP31" i="21"/>
  <c r="WGO31" i="21"/>
  <c r="WGN31" i="21"/>
  <c r="WGM31" i="21"/>
  <c r="WGL31" i="21"/>
  <c r="WGK31" i="21"/>
  <c r="WGJ31" i="21"/>
  <c r="WGI31" i="21"/>
  <c r="WGH31" i="21"/>
  <c r="WGG31" i="21"/>
  <c r="WGF31" i="21"/>
  <c r="WGE31" i="21"/>
  <c r="WGD31" i="21"/>
  <c r="WGC31" i="21"/>
  <c r="WGB31" i="21"/>
  <c r="WGA31" i="21"/>
  <c r="WFZ31" i="21"/>
  <c r="WFY31" i="21"/>
  <c r="WFX31" i="21"/>
  <c r="WFW31" i="21"/>
  <c r="WFV31" i="21"/>
  <c r="WFU31" i="21"/>
  <c r="WFT31" i="21"/>
  <c r="WFS31" i="21"/>
  <c r="WFR31" i="21"/>
  <c r="WFQ31" i="21"/>
  <c r="WFP31" i="21"/>
  <c r="WFO31" i="21"/>
  <c r="WFN31" i="21"/>
  <c r="WFM31" i="21"/>
  <c r="WFL31" i="21"/>
  <c r="WFK31" i="21"/>
  <c r="WFJ31" i="21"/>
  <c r="WFI31" i="21"/>
  <c r="WFH31" i="21"/>
  <c r="WFG31" i="21"/>
  <c r="WFF31" i="21"/>
  <c r="WFE31" i="21"/>
  <c r="WFD31" i="21"/>
  <c r="WFC31" i="21"/>
  <c r="WFB31" i="21"/>
  <c r="WFA31" i="21"/>
  <c r="WEZ31" i="21"/>
  <c r="WEY31" i="21"/>
  <c r="WEX31" i="21"/>
  <c r="WEW31" i="21"/>
  <c r="WEV31" i="21"/>
  <c r="WEU31" i="21"/>
  <c r="WET31" i="21"/>
  <c r="WES31" i="21"/>
  <c r="WER31" i="21"/>
  <c r="WEQ31" i="21"/>
  <c r="WEP31" i="21"/>
  <c r="WEO31" i="21"/>
  <c r="WEN31" i="21"/>
  <c r="WEM31" i="21"/>
  <c r="WEL31" i="21"/>
  <c r="WEK31" i="21"/>
  <c r="WEJ31" i="21"/>
  <c r="WEI31" i="21"/>
  <c r="WEH31" i="21"/>
  <c r="WEG31" i="21"/>
  <c r="WEF31" i="21"/>
  <c r="WEE31" i="21"/>
  <c r="WED31" i="21"/>
  <c r="WEC31" i="21"/>
  <c r="WEB31" i="21"/>
  <c r="WEA31" i="21"/>
  <c r="WDZ31" i="21"/>
  <c r="WDY31" i="21"/>
  <c r="WDX31" i="21"/>
  <c r="WDW31" i="21"/>
  <c r="WDV31" i="21"/>
  <c r="WDU31" i="21"/>
  <c r="WDT31" i="21"/>
  <c r="WDS31" i="21"/>
  <c r="WDR31" i="21"/>
  <c r="WDQ31" i="21"/>
  <c r="WDP31" i="21"/>
  <c r="WDO31" i="21"/>
  <c r="WDN31" i="21"/>
  <c r="WDM31" i="21"/>
  <c r="WDL31" i="21"/>
  <c r="WDK31" i="21"/>
  <c r="WDJ31" i="21"/>
  <c r="WDI31" i="21"/>
  <c r="WDH31" i="21"/>
  <c r="WDG31" i="21"/>
  <c r="WDF31" i="21"/>
  <c r="WDE31" i="21"/>
  <c r="WDD31" i="21"/>
  <c r="WDC31" i="21"/>
  <c r="WDB31" i="21"/>
  <c r="WDA31" i="21"/>
  <c r="WCZ31" i="21"/>
  <c r="WCY31" i="21"/>
  <c r="WCX31" i="21"/>
  <c r="WCW31" i="21"/>
  <c r="WCV31" i="21"/>
  <c r="WCU31" i="21"/>
  <c r="WCT31" i="21"/>
  <c r="WCS31" i="21"/>
  <c r="WCR31" i="21"/>
  <c r="WCQ31" i="21"/>
  <c r="WCP31" i="21"/>
  <c r="WCO31" i="21"/>
  <c r="WCN31" i="21"/>
  <c r="WCM31" i="21"/>
  <c r="WCL31" i="21"/>
  <c r="WCK31" i="21"/>
  <c r="WCJ31" i="21"/>
  <c r="WCI31" i="21"/>
  <c r="WCH31" i="21"/>
  <c r="WCG31" i="21"/>
  <c r="WCF31" i="21"/>
  <c r="WCE31" i="21"/>
  <c r="WCD31" i="21"/>
  <c r="WCC31" i="21"/>
  <c r="WCB31" i="21"/>
  <c r="WCA31" i="21"/>
  <c r="WBZ31" i="21"/>
  <c r="WBY31" i="21"/>
  <c r="WBX31" i="21"/>
  <c r="WBW31" i="21"/>
  <c r="WBV31" i="21"/>
  <c r="WBU31" i="21"/>
  <c r="WBT31" i="21"/>
  <c r="WBS31" i="21"/>
  <c r="WBR31" i="21"/>
  <c r="WBQ31" i="21"/>
  <c r="WBP31" i="21"/>
  <c r="WBO31" i="21"/>
  <c r="WBN31" i="21"/>
  <c r="WBM31" i="21"/>
  <c r="WBL31" i="21"/>
  <c r="WBK31" i="21"/>
  <c r="WBJ31" i="21"/>
  <c r="WBI31" i="21"/>
  <c r="WBH31" i="21"/>
  <c r="WBG31" i="21"/>
  <c r="WBF31" i="21"/>
  <c r="WBE31" i="21"/>
  <c r="WBD31" i="21"/>
  <c r="WBC31" i="21"/>
  <c r="WBB31" i="21"/>
  <c r="WBA31" i="21"/>
  <c r="WAZ31" i="21"/>
  <c r="WAY31" i="21"/>
  <c r="WAX31" i="21"/>
  <c r="WAW31" i="21"/>
  <c r="WAV31" i="21"/>
  <c r="WAU31" i="21"/>
  <c r="WAT31" i="21"/>
  <c r="WAS31" i="21"/>
  <c r="WAR31" i="21"/>
  <c r="WAQ31" i="21"/>
  <c r="WAP31" i="21"/>
  <c r="WAO31" i="21"/>
  <c r="WAN31" i="21"/>
  <c r="WAM31" i="21"/>
  <c r="WAL31" i="21"/>
  <c r="WAK31" i="21"/>
  <c r="WAJ31" i="21"/>
  <c r="WAI31" i="21"/>
  <c r="WAH31" i="21"/>
  <c r="WAG31" i="21"/>
  <c r="WAF31" i="21"/>
  <c r="WAE31" i="21"/>
  <c r="WAD31" i="21"/>
  <c r="WAC31" i="21"/>
  <c r="WAB31" i="21"/>
  <c r="WAA31" i="21"/>
  <c r="VZZ31" i="21"/>
  <c r="VZY31" i="21"/>
  <c r="VZX31" i="21"/>
  <c r="VZW31" i="21"/>
  <c r="VZV31" i="21"/>
  <c r="VZU31" i="21"/>
  <c r="VZT31" i="21"/>
  <c r="VZS31" i="21"/>
  <c r="VZR31" i="21"/>
  <c r="VZQ31" i="21"/>
  <c r="VZP31" i="21"/>
  <c r="VZO31" i="21"/>
  <c r="VZN31" i="21"/>
  <c r="VZM31" i="21"/>
  <c r="VZL31" i="21"/>
  <c r="VZK31" i="21"/>
  <c r="VZJ31" i="21"/>
  <c r="VZI31" i="21"/>
  <c r="VZH31" i="21"/>
  <c r="VZG31" i="21"/>
  <c r="VZF31" i="21"/>
  <c r="VZE31" i="21"/>
  <c r="VZD31" i="21"/>
  <c r="VZC31" i="21"/>
  <c r="VZB31" i="21"/>
  <c r="VZA31" i="21"/>
  <c r="VYZ31" i="21"/>
  <c r="VYY31" i="21"/>
  <c r="VYX31" i="21"/>
  <c r="VYW31" i="21"/>
  <c r="VYV31" i="21"/>
  <c r="VYU31" i="21"/>
  <c r="VYT31" i="21"/>
  <c r="VYS31" i="21"/>
  <c r="VYR31" i="21"/>
  <c r="VYQ31" i="21"/>
  <c r="VYP31" i="21"/>
  <c r="VYO31" i="21"/>
  <c r="VYN31" i="21"/>
  <c r="VYM31" i="21"/>
  <c r="VYL31" i="21"/>
  <c r="VYK31" i="21"/>
  <c r="VYJ31" i="21"/>
  <c r="VYI31" i="21"/>
  <c r="VYH31" i="21"/>
  <c r="VYG31" i="21"/>
  <c r="VYF31" i="21"/>
  <c r="VYE31" i="21"/>
  <c r="VYD31" i="21"/>
  <c r="VYC31" i="21"/>
  <c r="VYB31" i="21"/>
  <c r="VYA31" i="21"/>
  <c r="VXZ31" i="21"/>
  <c r="VXY31" i="21"/>
  <c r="VXX31" i="21"/>
  <c r="VXW31" i="21"/>
  <c r="VXV31" i="21"/>
  <c r="VXU31" i="21"/>
  <c r="VXT31" i="21"/>
  <c r="VXS31" i="21"/>
  <c r="VXR31" i="21"/>
  <c r="VXQ31" i="21"/>
  <c r="VXP31" i="21"/>
  <c r="VXO31" i="21"/>
  <c r="VXN31" i="21"/>
  <c r="VXM31" i="21"/>
  <c r="VXL31" i="21"/>
  <c r="VXK31" i="21"/>
  <c r="VXJ31" i="21"/>
  <c r="VXI31" i="21"/>
  <c r="VXH31" i="21"/>
  <c r="VXG31" i="21"/>
  <c r="VXF31" i="21"/>
  <c r="VXE31" i="21"/>
  <c r="VXD31" i="21"/>
  <c r="VXC31" i="21"/>
  <c r="VXB31" i="21"/>
  <c r="VXA31" i="21"/>
  <c r="VWZ31" i="21"/>
  <c r="VWY31" i="21"/>
  <c r="VWX31" i="21"/>
  <c r="VWW31" i="21"/>
  <c r="VWV31" i="21"/>
  <c r="VWU31" i="21"/>
  <c r="VWT31" i="21"/>
  <c r="VWS31" i="21"/>
  <c r="VWR31" i="21"/>
  <c r="VWQ31" i="21"/>
  <c r="VWP31" i="21"/>
  <c r="VWO31" i="21"/>
  <c r="VWN31" i="21"/>
  <c r="VWM31" i="21"/>
  <c r="VWL31" i="21"/>
  <c r="VWK31" i="21"/>
  <c r="VWJ31" i="21"/>
  <c r="VWI31" i="21"/>
  <c r="VWH31" i="21"/>
  <c r="VWG31" i="21"/>
  <c r="VWF31" i="21"/>
  <c r="VWE31" i="21"/>
  <c r="VWD31" i="21"/>
  <c r="VWC31" i="21"/>
  <c r="VWB31" i="21"/>
  <c r="VWA31" i="21"/>
  <c r="VVZ31" i="21"/>
  <c r="VVY31" i="21"/>
  <c r="VVX31" i="21"/>
  <c r="VVW31" i="21"/>
  <c r="VVV31" i="21"/>
  <c r="VVU31" i="21"/>
  <c r="VVT31" i="21"/>
  <c r="VVS31" i="21"/>
  <c r="VVR31" i="21"/>
  <c r="VVQ31" i="21"/>
  <c r="VVP31" i="21"/>
  <c r="VVO31" i="21"/>
  <c r="VVN31" i="21"/>
  <c r="VVM31" i="21"/>
  <c r="VVL31" i="21"/>
  <c r="VVK31" i="21"/>
  <c r="VVJ31" i="21"/>
  <c r="VVI31" i="21"/>
  <c r="VVH31" i="21"/>
  <c r="VVG31" i="21"/>
  <c r="VVF31" i="21"/>
  <c r="VVE31" i="21"/>
  <c r="VVD31" i="21"/>
  <c r="VVC31" i="21"/>
  <c r="VVB31" i="21"/>
  <c r="VVA31" i="21"/>
  <c r="VUZ31" i="21"/>
  <c r="VUY31" i="21"/>
  <c r="VUX31" i="21"/>
  <c r="VUW31" i="21"/>
  <c r="VUV31" i="21"/>
  <c r="VUU31" i="21"/>
  <c r="VUT31" i="21"/>
  <c r="VUS31" i="21"/>
  <c r="VUR31" i="21"/>
  <c r="VUQ31" i="21"/>
  <c r="VUP31" i="21"/>
  <c r="VUO31" i="21"/>
  <c r="VUN31" i="21"/>
  <c r="VUM31" i="21"/>
  <c r="VUL31" i="21"/>
  <c r="VUK31" i="21"/>
  <c r="VUJ31" i="21"/>
  <c r="VUI31" i="21"/>
  <c r="VUH31" i="21"/>
  <c r="VUG31" i="21"/>
  <c r="VUF31" i="21"/>
  <c r="VUE31" i="21"/>
  <c r="VUD31" i="21"/>
  <c r="VUC31" i="21"/>
  <c r="VUB31" i="21"/>
  <c r="VUA31" i="21"/>
  <c r="VTZ31" i="21"/>
  <c r="VTY31" i="21"/>
  <c r="VTX31" i="21"/>
  <c r="VTW31" i="21"/>
  <c r="VTV31" i="21"/>
  <c r="VTU31" i="21"/>
  <c r="VTT31" i="21"/>
  <c r="VTS31" i="21"/>
  <c r="VTR31" i="21"/>
  <c r="VTQ31" i="21"/>
  <c r="VTP31" i="21"/>
  <c r="VTO31" i="21"/>
  <c r="VTN31" i="21"/>
  <c r="VTM31" i="21"/>
  <c r="VTL31" i="21"/>
  <c r="VTK31" i="21"/>
  <c r="VTJ31" i="21"/>
  <c r="VTI31" i="21"/>
  <c r="VTH31" i="21"/>
  <c r="VTG31" i="21"/>
  <c r="VTF31" i="21"/>
  <c r="VTE31" i="21"/>
  <c r="VTD31" i="21"/>
  <c r="VTC31" i="21"/>
  <c r="VTB31" i="21"/>
  <c r="VTA31" i="21"/>
  <c r="VSZ31" i="21"/>
  <c r="VSY31" i="21"/>
  <c r="VSX31" i="21"/>
  <c r="VSW31" i="21"/>
  <c r="VSV31" i="21"/>
  <c r="VSU31" i="21"/>
  <c r="VST31" i="21"/>
  <c r="VSS31" i="21"/>
  <c r="VSR31" i="21"/>
  <c r="VSQ31" i="21"/>
  <c r="VSP31" i="21"/>
  <c r="VSO31" i="21"/>
  <c r="VSN31" i="21"/>
  <c r="VSM31" i="21"/>
  <c r="VSL31" i="21"/>
  <c r="VSK31" i="21"/>
  <c r="VSJ31" i="21"/>
  <c r="VSI31" i="21"/>
  <c r="VSH31" i="21"/>
  <c r="VSG31" i="21"/>
  <c r="VSF31" i="21"/>
  <c r="VSE31" i="21"/>
  <c r="VSD31" i="21"/>
  <c r="VSC31" i="21"/>
  <c r="VSB31" i="21"/>
  <c r="VSA31" i="21"/>
  <c r="VRZ31" i="21"/>
  <c r="VRY31" i="21"/>
  <c r="VRX31" i="21"/>
  <c r="VRW31" i="21"/>
  <c r="VRV31" i="21"/>
  <c r="VRU31" i="21"/>
  <c r="VRT31" i="21"/>
  <c r="VRS31" i="21"/>
  <c r="VRR31" i="21"/>
  <c r="VRQ31" i="21"/>
  <c r="VRP31" i="21"/>
  <c r="VRO31" i="21"/>
  <c r="VRN31" i="21"/>
  <c r="VRM31" i="21"/>
  <c r="VRL31" i="21"/>
  <c r="VRK31" i="21"/>
  <c r="VRJ31" i="21"/>
  <c r="VRI31" i="21"/>
  <c r="VRH31" i="21"/>
  <c r="VRG31" i="21"/>
  <c r="VRF31" i="21"/>
  <c r="VRE31" i="21"/>
  <c r="VRD31" i="21"/>
  <c r="VRC31" i="21"/>
  <c r="VRB31" i="21"/>
  <c r="VRA31" i="21"/>
  <c r="VQZ31" i="21"/>
  <c r="VQY31" i="21"/>
  <c r="VQX31" i="21"/>
  <c r="VQW31" i="21"/>
  <c r="VQV31" i="21"/>
  <c r="VQU31" i="21"/>
  <c r="VQT31" i="21"/>
  <c r="VQS31" i="21"/>
  <c r="VQR31" i="21"/>
  <c r="VQQ31" i="21"/>
  <c r="VQP31" i="21"/>
  <c r="VQO31" i="21"/>
  <c r="VQN31" i="21"/>
  <c r="VQM31" i="21"/>
  <c r="VQL31" i="21"/>
  <c r="VQK31" i="21"/>
  <c r="VQJ31" i="21"/>
  <c r="VQI31" i="21"/>
  <c r="VQH31" i="21"/>
  <c r="VQG31" i="21"/>
  <c r="VQF31" i="21"/>
  <c r="VQE31" i="21"/>
  <c r="VQD31" i="21"/>
  <c r="VQC31" i="21"/>
  <c r="VQB31" i="21"/>
  <c r="VQA31" i="21"/>
  <c r="VPZ31" i="21"/>
  <c r="VPY31" i="21"/>
  <c r="VPX31" i="21"/>
  <c r="VPW31" i="21"/>
  <c r="VPV31" i="21"/>
  <c r="VPU31" i="21"/>
  <c r="VPT31" i="21"/>
  <c r="VPS31" i="21"/>
  <c r="VPR31" i="21"/>
  <c r="VPQ31" i="21"/>
  <c r="VPP31" i="21"/>
  <c r="VPO31" i="21"/>
  <c r="VPN31" i="21"/>
  <c r="VPM31" i="21"/>
  <c r="VPL31" i="21"/>
  <c r="VPK31" i="21"/>
  <c r="VPJ31" i="21"/>
  <c r="VPI31" i="21"/>
  <c r="VPH31" i="21"/>
  <c r="VPG31" i="21"/>
  <c r="VPF31" i="21"/>
  <c r="VPE31" i="21"/>
  <c r="VPD31" i="21"/>
  <c r="VPC31" i="21"/>
  <c r="VPB31" i="21"/>
  <c r="VPA31" i="21"/>
  <c r="VOZ31" i="21"/>
  <c r="VOY31" i="21"/>
  <c r="VOX31" i="21"/>
  <c r="VOW31" i="21"/>
  <c r="VOV31" i="21"/>
  <c r="VOU31" i="21"/>
  <c r="VOT31" i="21"/>
  <c r="VOS31" i="21"/>
  <c r="VOR31" i="21"/>
  <c r="VOQ31" i="21"/>
  <c r="VOP31" i="21"/>
  <c r="VOO31" i="21"/>
  <c r="VON31" i="21"/>
  <c r="VOM31" i="21"/>
  <c r="VOL31" i="21"/>
  <c r="VOK31" i="21"/>
  <c r="VOJ31" i="21"/>
  <c r="VOI31" i="21"/>
  <c r="VOH31" i="21"/>
  <c r="VOG31" i="21"/>
  <c r="VOF31" i="21"/>
  <c r="VOE31" i="21"/>
  <c r="VOD31" i="21"/>
  <c r="VOC31" i="21"/>
  <c r="VOB31" i="21"/>
  <c r="VOA31" i="21"/>
  <c r="VNZ31" i="21"/>
  <c r="VNY31" i="21"/>
  <c r="VNX31" i="21"/>
  <c r="VNW31" i="21"/>
  <c r="VNV31" i="21"/>
  <c r="VNU31" i="21"/>
  <c r="VNT31" i="21"/>
  <c r="VNS31" i="21"/>
  <c r="VNR31" i="21"/>
  <c r="VNQ31" i="21"/>
  <c r="VNP31" i="21"/>
  <c r="VNO31" i="21"/>
  <c r="VNN31" i="21"/>
  <c r="VNM31" i="21"/>
  <c r="VNL31" i="21"/>
  <c r="VNK31" i="21"/>
  <c r="VNJ31" i="21"/>
  <c r="VNI31" i="21"/>
  <c r="VNH31" i="21"/>
  <c r="VNG31" i="21"/>
  <c r="VNF31" i="21"/>
  <c r="VNE31" i="21"/>
  <c r="VND31" i="21"/>
  <c r="VNC31" i="21"/>
  <c r="VNB31" i="21"/>
  <c r="VNA31" i="21"/>
  <c r="VMZ31" i="21"/>
  <c r="VMY31" i="21"/>
  <c r="VMX31" i="21"/>
  <c r="VMW31" i="21"/>
  <c r="VMV31" i="21"/>
  <c r="VMU31" i="21"/>
  <c r="VMT31" i="21"/>
  <c r="VMS31" i="21"/>
  <c r="VMR31" i="21"/>
  <c r="VMQ31" i="21"/>
  <c r="VMP31" i="21"/>
  <c r="VMO31" i="21"/>
  <c r="VMN31" i="21"/>
  <c r="VMM31" i="21"/>
  <c r="VML31" i="21"/>
  <c r="VMK31" i="21"/>
  <c r="VMJ31" i="21"/>
  <c r="VMI31" i="21"/>
  <c r="VMH31" i="21"/>
  <c r="VMG31" i="21"/>
  <c r="VMF31" i="21"/>
  <c r="VME31" i="21"/>
  <c r="VMD31" i="21"/>
  <c r="VMC31" i="21"/>
  <c r="VMB31" i="21"/>
  <c r="VMA31" i="21"/>
  <c r="VLZ31" i="21"/>
  <c r="VLY31" i="21"/>
  <c r="VLX31" i="21"/>
  <c r="VLW31" i="21"/>
  <c r="VLV31" i="21"/>
  <c r="VLU31" i="21"/>
  <c r="VLT31" i="21"/>
  <c r="VLS31" i="21"/>
  <c r="VLR31" i="21"/>
  <c r="VLQ31" i="21"/>
  <c r="VLP31" i="21"/>
  <c r="VLO31" i="21"/>
  <c r="VLN31" i="21"/>
  <c r="VLM31" i="21"/>
  <c r="VLL31" i="21"/>
  <c r="VLK31" i="21"/>
  <c r="VLJ31" i="21"/>
  <c r="VLI31" i="21"/>
  <c r="VLH31" i="21"/>
  <c r="VLG31" i="21"/>
  <c r="VLF31" i="21"/>
  <c r="VLE31" i="21"/>
  <c r="VLD31" i="21"/>
  <c r="VLC31" i="21"/>
  <c r="VLB31" i="21"/>
  <c r="VLA31" i="21"/>
  <c r="VKZ31" i="21"/>
  <c r="VKY31" i="21"/>
  <c r="VKX31" i="21"/>
  <c r="VKW31" i="21"/>
  <c r="VKV31" i="21"/>
  <c r="VKU31" i="21"/>
  <c r="VKT31" i="21"/>
  <c r="VKS31" i="21"/>
  <c r="VKR31" i="21"/>
  <c r="VKQ31" i="21"/>
  <c r="VKP31" i="21"/>
  <c r="VKO31" i="21"/>
  <c r="VKN31" i="21"/>
  <c r="VKM31" i="21"/>
  <c r="VKL31" i="21"/>
  <c r="VKK31" i="21"/>
  <c r="VKJ31" i="21"/>
  <c r="VKI31" i="21"/>
  <c r="VKH31" i="21"/>
  <c r="VKG31" i="21"/>
  <c r="VKF31" i="21"/>
  <c r="VKE31" i="21"/>
  <c r="VKD31" i="21"/>
  <c r="VKC31" i="21"/>
  <c r="VKB31" i="21"/>
  <c r="VKA31" i="21"/>
  <c r="VJZ31" i="21"/>
  <c r="VJY31" i="21"/>
  <c r="VJX31" i="21"/>
  <c r="VJW31" i="21"/>
  <c r="VJV31" i="21"/>
  <c r="VJU31" i="21"/>
  <c r="VJT31" i="21"/>
  <c r="VJS31" i="21"/>
  <c r="VJR31" i="21"/>
  <c r="VJQ31" i="21"/>
  <c r="VJP31" i="21"/>
  <c r="VJO31" i="21"/>
  <c r="VJN31" i="21"/>
  <c r="VJM31" i="21"/>
  <c r="VJL31" i="21"/>
  <c r="VJK31" i="21"/>
  <c r="VJJ31" i="21"/>
  <c r="VJI31" i="21"/>
  <c r="VJH31" i="21"/>
  <c r="VJG31" i="21"/>
  <c r="VJF31" i="21"/>
  <c r="VJE31" i="21"/>
  <c r="VJD31" i="21"/>
  <c r="VJC31" i="21"/>
  <c r="VJB31" i="21"/>
  <c r="VJA31" i="21"/>
  <c r="VIZ31" i="21"/>
  <c r="VIY31" i="21"/>
  <c r="VIX31" i="21"/>
  <c r="VIW31" i="21"/>
  <c r="VIV31" i="21"/>
  <c r="VIU31" i="21"/>
  <c r="VIT31" i="21"/>
  <c r="VIS31" i="21"/>
  <c r="VIR31" i="21"/>
  <c r="VIQ31" i="21"/>
  <c r="VIP31" i="21"/>
  <c r="VIO31" i="21"/>
  <c r="VIN31" i="21"/>
  <c r="VIM31" i="21"/>
  <c r="VIL31" i="21"/>
  <c r="VIK31" i="21"/>
  <c r="VIJ31" i="21"/>
  <c r="VII31" i="21"/>
  <c r="VIH31" i="21"/>
  <c r="VIG31" i="21"/>
  <c r="VIF31" i="21"/>
  <c r="VIE31" i="21"/>
  <c r="VID31" i="21"/>
  <c r="VIC31" i="21"/>
  <c r="VIB31" i="21"/>
  <c r="VIA31" i="21"/>
  <c r="VHZ31" i="21"/>
  <c r="VHY31" i="21"/>
  <c r="VHX31" i="21"/>
  <c r="VHW31" i="21"/>
  <c r="VHV31" i="21"/>
  <c r="VHU31" i="21"/>
  <c r="VHT31" i="21"/>
  <c r="VHS31" i="21"/>
  <c r="VHR31" i="21"/>
  <c r="VHQ31" i="21"/>
  <c r="VHP31" i="21"/>
  <c r="VHO31" i="21"/>
  <c r="VHN31" i="21"/>
  <c r="VHM31" i="21"/>
  <c r="VHL31" i="21"/>
  <c r="VHK31" i="21"/>
  <c r="VHJ31" i="21"/>
  <c r="VHI31" i="21"/>
  <c r="VHH31" i="21"/>
  <c r="VHG31" i="21"/>
  <c r="VHF31" i="21"/>
  <c r="VHE31" i="21"/>
  <c r="VHD31" i="21"/>
  <c r="VHC31" i="21"/>
  <c r="VHB31" i="21"/>
  <c r="VHA31" i="21"/>
  <c r="VGZ31" i="21"/>
  <c r="VGY31" i="21"/>
  <c r="VGX31" i="21"/>
  <c r="VGW31" i="21"/>
  <c r="VGV31" i="21"/>
  <c r="VGU31" i="21"/>
  <c r="VGT31" i="21"/>
  <c r="VGS31" i="21"/>
  <c r="VGR31" i="21"/>
  <c r="VGQ31" i="21"/>
  <c r="VGP31" i="21"/>
  <c r="VGO31" i="21"/>
  <c r="VGN31" i="21"/>
  <c r="VGM31" i="21"/>
  <c r="VGL31" i="21"/>
  <c r="VGK31" i="21"/>
  <c r="VGJ31" i="21"/>
  <c r="VGI31" i="21"/>
  <c r="VGH31" i="21"/>
  <c r="VGG31" i="21"/>
  <c r="VGF31" i="21"/>
  <c r="VGE31" i="21"/>
  <c r="VGD31" i="21"/>
  <c r="VGC31" i="21"/>
  <c r="VGB31" i="21"/>
  <c r="VGA31" i="21"/>
  <c r="VFZ31" i="21"/>
  <c r="VFY31" i="21"/>
  <c r="VFX31" i="21"/>
  <c r="VFW31" i="21"/>
  <c r="VFV31" i="21"/>
  <c r="VFU31" i="21"/>
  <c r="VFT31" i="21"/>
  <c r="VFS31" i="21"/>
  <c r="VFR31" i="21"/>
  <c r="VFQ31" i="21"/>
  <c r="VFP31" i="21"/>
  <c r="VFO31" i="21"/>
  <c r="VFN31" i="21"/>
  <c r="VFM31" i="21"/>
  <c r="VFL31" i="21"/>
  <c r="VFK31" i="21"/>
  <c r="VFJ31" i="21"/>
  <c r="VFI31" i="21"/>
  <c r="VFH31" i="21"/>
  <c r="VFG31" i="21"/>
  <c r="VFF31" i="21"/>
  <c r="VFE31" i="21"/>
  <c r="VFD31" i="21"/>
  <c r="VFC31" i="21"/>
  <c r="VFB31" i="21"/>
  <c r="VFA31" i="21"/>
  <c r="VEZ31" i="21"/>
  <c r="VEY31" i="21"/>
  <c r="VEX31" i="21"/>
  <c r="VEW31" i="21"/>
  <c r="VEV31" i="21"/>
  <c r="VEU31" i="21"/>
  <c r="VET31" i="21"/>
  <c r="VES31" i="21"/>
  <c r="VER31" i="21"/>
  <c r="VEQ31" i="21"/>
  <c r="VEP31" i="21"/>
  <c r="VEO31" i="21"/>
  <c r="VEN31" i="21"/>
  <c r="VEM31" i="21"/>
  <c r="VEL31" i="21"/>
  <c r="VEK31" i="21"/>
  <c r="VEJ31" i="21"/>
  <c r="VEI31" i="21"/>
  <c r="VEH31" i="21"/>
  <c r="VEG31" i="21"/>
  <c r="VEF31" i="21"/>
  <c r="VEE31" i="21"/>
  <c r="VED31" i="21"/>
  <c r="VEC31" i="21"/>
  <c r="VEB31" i="21"/>
  <c r="VEA31" i="21"/>
  <c r="VDZ31" i="21"/>
  <c r="VDY31" i="21"/>
  <c r="VDX31" i="21"/>
  <c r="VDW31" i="21"/>
  <c r="VDV31" i="21"/>
  <c r="VDU31" i="21"/>
  <c r="VDT31" i="21"/>
  <c r="VDS31" i="21"/>
  <c r="VDR31" i="21"/>
  <c r="VDQ31" i="21"/>
  <c r="VDP31" i="21"/>
  <c r="VDO31" i="21"/>
  <c r="VDN31" i="21"/>
  <c r="VDM31" i="21"/>
  <c r="VDL31" i="21"/>
  <c r="VDK31" i="21"/>
  <c r="VDJ31" i="21"/>
  <c r="VDI31" i="21"/>
  <c r="VDH31" i="21"/>
  <c r="VDG31" i="21"/>
  <c r="VDF31" i="21"/>
  <c r="VDE31" i="21"/>
  <c r="VDD31" i="21"/>
  <c r="VDC31" i="21"/>
  <c r="VDB31" i="21"/>
  <c r="VDA31" i="21"/>
  <c r="VCZ31" i="21"/>
  <c r="VCY31" i="21"/>
  <c r="VCX31" i="21"/>
  <c r="VCW31" i="21"/>
  <c r="VCV31" i="21"/>
  <c r="VCU31" i="21"/>
  <c r="VCT31" i="21"/>
  <c r="VCS31" i="21"/>
  <c r="VCR31" i="21"/>
  <c r="VCQ31" i="21"/>
  <c r="VCP31" i="21"/>
  <c r="VCO31" i="21"/>
  <c r="VCN31" i="21"/>
  <c r="VCM31" i="21"/>
  <c r="VCL31" i="21"/>
  <c r="VCK31" i="21"/>
  <c r="VCJ31" i="21"/>
  <c r="VCI31" i="21"/>
  <c r="VCH31" i="21"/>
  <c r="VCG31" i="21"/>
  <c r="VCF31" i="21"/>
  <c r="VCE31" i="21"/>
  <c r="VCD31" i="21"/>
  <c r="VCC31" i="21"/>
  <c r="VCB31" i="21"/>
  <c r="VCA31" i="21"/>
  <c r="VBZ31" i="21"/>
  <c r="VBY31" i="21"/>
  <c r="VBX31" i="21"/>
  <c r="VBW31" i="21"/>
  <c r="VBV31" i="21"/>
  <c r="VBU31" i="21"/>
  <c r="VBT31" i="21"/>
  <c r="VBS31" i="21"/>
  <c r="VBR31" i="21"/>
  <c r="VBQ31" i="21"/>
  <c r="VBP31" i="21"/>
  <c r="VBO31" i="21"/>
  <c r="VBN31" i="21"/>
  <c r="VBM31" i="21"/>
  <c r="VBL31" i="21"/>
  <c r="VBK31" i="21"/>
  <c r="VBJ31" i="21"/>
  <c r="VBI31" i="21"/>
  <c r="VBH31" i="21"/>
  <c r="VBG31" i="21"/>
  <c r="VBF31" i="21"/>
  <c r="VBE31" i="21"/>
  <c r="VBD31" i="21"/>
  <c r="VBC31" i="21"/>
  <c r="VBB31" i="21"/>
  <c r="VBA31" i="21"/>
  <c r="VAZ31" i="21"/>
  <c r="VAY31" i="21"/>
  <c r="VAX31" i="21"/>
  <c r="VAW31" i="21"/>
  <c r="VAV31" i="21"/>
  <c r="VAU31" i="21"/>
  <c r="VAT31" i="21"/>
  <c r="VAS31" i="21"/>
  <c r="VAR31" i="21"/>
  <c r="VAQ31" i="21"/>
  <c r="VAP31" i="21"/>
  <c r="VAO31" i="21"/>
  <c r="VAN31" i="21"/>
  <c r="VAM31" i="21"/>
  <c r="VAL31" i="21"/>
  <c r="VAK31" i="21"/>
  <c r="VAJ31" i="21"/>
  <c r="VAI31" i="21"/>
  <c r="VAH31" i="21"/>
  <c r="VAG31" i="21"/>
  <c r="VAF31" i="21"/>
  <c r="VAE31" i="21"/>
  <c r="VAD31" i="21"/>
  <c r="VAC31" i="21"/>
  <c r="VAB31" i="21"/>
  <c r="VAA31" i="21"/>
  <c r="UZZ31" i="21"/>
  <c r="UZY31" i="21"/>
  <c r="UZX31" i="21"/>
  <c r="UZW31" i="21"/>
  <c r="UZV31" i="21"/>
  <c r="UZU31" i="21"/>
  <c r="UZT31" i="21"/>
  <c r="UZS31" i="21"/>
  <c r="UZR31" i="21"/>
  <c r="UZQ31" i="21"/>
  <c r="UZP31" i="21"/>
  <c r="UZO31" i="21"/>
  <c r="UZN31" i="21"/>
  <c r="UZM31" i="21"/>
  <c r="UZL31" i="21"/>
  <c r="UZK31" i="21"/>
  <c r="UZJ31" i="21"/>
  <c r="UZI31" i="21"/>
  <c r="UZH31" i="21"/>
  <c r="UZG31" i="21"/>
  <c r="UZF31" i="21"/>
  <c r="UZE31" i="21"/>
  <c r="UZD31" i="21"/>
  <c r="UZC31" i="21"/>
  <c r="UZB31" i="21"/>
  <c r="UZA31" i="21"/>
  <c r="UYZ31" i="21"/>
  <c r="UYY31" i="21"/>
  <c r="UYX31" i="21"/>
  <c r="UYW31" i="21"/>
  <c r="UYV31" i="21"/>
  <c r="UYU31" i="21"/>
  <c r="UYT31" i="21"/>
  <c r="UYS31" i="21"/>
  <c r="UYR31" i="21"/>
  <c r="UYQ31" i="21"/>
  <c r="UYP31" i="21"/>
  <c r="UYO31" i="21"/>
  <c r="UYN31" i="21"/>
  <c r="UYM31" i="21"/>
  <c r="UYL31" i="21"/>
  <c r="UYK31" i="21"/>
  <c r="UYJ31" i="21"/>
  <c r="UYI31" i="21"/>
  <c r="UYH31" i="21"/>
  <c r="UYG31" i="21"/>
  <c r="UYF31" i="21"/>
  <c r="UYE31" i="21"/>
  <c r="UYD31" i="21"/>
  <c r="UYC31" i="21"/>
  <c r="UYB31" i="21"/>
  <c r="UYA31" i="21"/>
  <c r="UXZ31" i="21"/>
  <c r="UXY31" i="21"/>
  <c r="UXX31" i="21"/>
  <c r="UXW31" i="21"/>
  <c r="UXV31" i="21"/>
  <c r="UXU31" i="21"/>
  <c r="UXT31" i="21"/>
  <c r="UXS31" i="21"/>
  <c r="UXR31" i="21"/>
  <c r="UXQ31" i="21"/>
  <c r="UXP31" i="21"/>
  <c r="UXO31" i="21"/>
  <c r="UXN31" i="21"/>
  <c r="UXM31" i="21"/>
  <c r="UXL31" i="21"/>
  <c r="UXK31" i="21"/>
  <c r="UXJ31" i="21"/>
  <c r="UXI31" i="21"/>
  <c r="UXH31" i="21"/>
  <c r="UXG31" i="21"/>
  <c r="UXF31" i="21"/>
  <c r="UXE31" i="21"/>
  <c r="UXD31" i="21"/>
  <c r="UXC31" i="21"/>
  <c r="UXB31" i="21"/>
  <c r="UXA31" i="21"/>
  <c r="UWZ31" i="21"/>
  <c r="UWY31" i="21"/>
  <c r="UWX31" i="21"/>
  <c r="UWW31" i="21"/>
  <c r="UWV31" i="21"/>
  <c r="UWU31" i="21"/>
  <c r="UWT31" i="21"/>
  <c r="UWS31" i="21"/>
  <c r="UWR31" i="21"/>
  <c r="UWQ31" i="21"/>
  <c r="UWP31" i="21"/>
  <c r="UWO31" i="21"/>
  <c r="UWN31" i="21"/>
  <c r="UWM31" i="21"/>
  <c r="UWL31" i="21"/>
  <c r="UWK31" i="21"/>
  <c r="UWJ31" i="21"/>
  <c r="UWI31" i="21"/>
  <c r="UWH31" i="21"/>
  <c r="UWG31" i="21"/>
  <c r="UWF31" i="21"/>
  <c r="UWE31" i="21"/>
  <c r="UWD31" i="21"/>
  <c r="UWC31" i="21"/>
  <c r="UWB31" i="21"/>
  <c r="UWA31" i="21"/>
  <c r="UVZ31" i="21"/>
  <c r="UVY31" i="21"/>
  <c r="UVX31" i="21"/>
  <c r="UVW31" i="21"/>
  <c r="UVV31" i="21"/>
  <c r="UVU31" i="21"/>
  <c r="UVT31" i="21"/>
  <c r="UVS31" i="21"/>
  <c r="UVR31" i="21"/>
  <c r="UVQ31" i="21"/>
  <c r="UVP31" i="21"/>
  <c r="UVO31" i="21"/>
  <c r="UVN31" i="21"/>
  <c r="UVM31" i="21"/>
  <c r="UVL31" i="21"/>
  <c r="UVK31" i="21"/>
  <c r="UVJ31" i="21"/>
  <c r="UVI31" i="21"/>
  <c r="UVH31" i="21"/>
  <c r="UVG31" i="21"/>
  <c r="UVF31" i="21"/>
  <c r="UVE31" i="21"/>
  <c r="UVD31" i="21"/>
  <c r="UVC31" i="21"/>
  <c r="UVB31" i="21"/>
  <c r="UVA31" i="21"/>
  <c r="UUZ31" i="21"/>
  <c r="UUY31" i="21"/>
  <c r="UUX31" i="21"/>
  <c r="UUW31" i="21"/>
  <c r="UUV31" i="21"/>
  <c r="UUU31" i="21"/>
  <c r="UUT31" i="21"/>
  <c r="UUS31" i="21"/>
  <c r="UUR31" i="21"/>
  <c r="UUQ31" i="21"/>
  <c r="UUP31" i="21"/>
  <c r="UUO31" i="21"/>
  <c r="UUN31" i="21"/>
  <c r="UUM31" i="21"/>
  <c r="UUL31" i="21"/>
  <c r="UUK31" i="21"/>
  <c r="UUJ31" i="21"/>
  <c r="UUI31" i="21"/>
  <c r="UUH31" i="21"/>
  <c r="UUG31" i="21"/>
  <c r="UUF31" i="21"/>
  <c r="UUE31" i="21"/>
  <c r="UUD31" i="21"/>
  <c r="UUC31" i="21"/>
  <c r="UUB31" i="21"/>
  <c r="UUA31" i="21"/>
  <c r="UTZ31" i="21"/>
  <c r="UTY31" i="21"/>
  <c r="UTX31" i="21"/>
  <c r="UTW31" i="21"/>
  <c r="UTV31" i="21"/>
  <c r="UTU31" i="21"/>
  <c r="UTT31" i="21"/>
  <c r="UTS31" i="21"/>
  <c r="UTR31" i="21"/>
  <c r="UTQ31" i="21"/>
  <c r="UTP31" i="21"/>
  <c r="UTO31" i="21"/>
  <c r="UTN31" i="21"/>
  <c r="UTM31" i="21"/>
  <c r="UTL31" i="21"/>
  <c r="UTK31" i="21"/>
  <c r="UTJ31" i="21"/>
  <c r="UTI31" i="21"/>
  <c r="UTH31" i="21"/>
  <c r="UTG31" i="21"/>
  <c r="UTF31" i="21"/>
  <c r="UTE31" i="21"/>
  <c r="UTD31" i="21"/>
  <c r="UTC31" i="21"/>
  <c r="UTB31" i="21"/>
  <c r="UTA31" i="21"/>
  <c r="USZ31" i="21"/>
  <c r="USY31" i="21"/>
  <c r="USX31" i="21"/>
  <c r="USW31" i="21"/>
  <c r="USV31" i="21"/>
  <c r="USU31" i="21"/>
  <c r="UST31" i="21"/>
  <c r="USS31" i="21"/>
  <c r="USR31" i="21"/>
  <c r="USQ31" i="21"/>
  <c r="USP31" i="21"/>
  <c r="USO31" i="21"/>
  <c r="USN31" i="21"/>
  <c r="USM31" i="21"/>
  <c r="USL31" i="21"/>
  <c r="USK31" i="21"/>
  <c r="USJ31" i="21"/>
  <c r="USI31" i="21"/>
  <c r="USH31" i="21"/>
  <c r="USG31" i="21"/>
  <c r="USF31" i="21"/>
  <c r="USE31" i="21"/>
  <c r="USD31" i="21"/>
  <c r="USC31" i="21"/>
  <c r="USB31" i="21"/>
  <c r="USA31" i="21"/>
  <c r="URZ31" i="21"/>
  <c r="URY31" i="21"/>
  <c r="URX31" i="21"/>
  <c r="URW31" i="21"/>
  <c r="URV31" i="21"/>
  <c r="URU31" i="21"/>
  <c r="URT31" i="21"/>
  <c r="URS31" i="21"/>
  <c r="URR31" i="21"/>
  <c r="URQ31" i="21"/>
  <c r="URP31" i="21"/>
  <c r="URO31" i="21"/>
  <c r="URN31" i="21"/>
  <c r="URM31" i="21"/>
  <c r="URL31" i="21"/>
  <c r="URK31" i="21"/>
  <c r="URJ31" i="21"/>
  <c r="URI31" i="21"/>
  <c r="URH31" i="21"/>
  <c r="URG31" i="21"/>
  <c r="URF31" i="21"/>
  <c r="URE31" i="21"/>
  <c r="URD31" i="21"/>
  <c r="URC31" i="21"/>
  <c r="URB31" i="21"/>
  <c r="URA31" i="21"/>
  <c r="UQZ31" i="21"/>
  <c r="UQY31" i="21"/>
  <c r="UQX31" i="21"/>
  <c r="UQW31" i="21"/>
  <c r="UQV31" i="21"/>
  <c r="UQU31" i="21"/>
  <c r="UQT31" i="21"/>
  <c r="UQS31" i="21"/>
  <c r="UQR31" i="21"/>
  <c r="UQQ31" i="21"/>
  <c r="UQP31" i="21"/>
  <c r="UQO31" i="21"/>
  <c r="UQN31" i="21"/>
  <c r="UQM31" i="21"/>
  <c r="UQL31" i="21"/>
  <c r="UQK31" i="21"/>
  <c r="UQJ31" i="21"/>
  <c r="UQI31" i="21"/>
  <c r="UQH31" i="21"/>
  <c r="UQG31" i="21"/>
  <c r="UQF31" i="21"/>
  <c r="UQE31" i="21"/>
  <c r="UQD31" i="21"/>
  <c r="UQC31" i="21"/>
  <c r="UQB31" i="21"/>
  <c r="UQA31" i="21"/>
  <c r="UPZ31" i="21"/>
  <c r="UPY31" i="21"/>
  <c r="UPX31" i="21"/>
  <c r="UPW31" i="21"/>
  <c r="UPV31" i="21"/>
  <c r="UPU31" i="21"/>
  <c r="UPT31" i="21"/>
  <c r="UPS31" i="21"/>
  <c r="UPR31" i="21"/>
  <c r="UPQ31" i="21"/>
  <c r="UPP31" i="21"/>
  <c r="UPO31" i="21"/>
  <c r="UPN31" i="21"/>
  <c r="UPM31" i="21"/>
  <c r="UPL31" i="21"/>
  <c r="UPK31" i="21"/>
  <c r="UPJ31" i="21"/>
  <c r="UPI31" i="21"/>
  <c r="UPH31" i="21"/>
  <c r="UPG31" i="21"/>
  <c r="UPF31" i="21"/>
  <c r="UPE31" i="21"/>
  <c r="UPD31" i="21"/>
  <c r="UPC31" i="21"/>
  <c r="UPB31" i="21"/>
  <c r="UPA31" i="21"/>
  <c r="UOZ31" i="21"/>
  <c r="UOY31" i="21"/>
  <c r="UOX31" i="21"/>
  <c r="UOW31" i="21"/>
  <c r="UOV31" i="21"/>
  <c r="UOU31" i="21"/>
  <c r="UOT31" i="21"/>
  <c r="UOS31" i="21"/>
  <c r="UOR31" i="21"/>
  <c r="UOQ31" i="21"/>
  <c r="UOP31" i="21"/>
  <c r="UOO31" i="21"/>
  <c r="UON31" i="21"/>
  <c r="UOM31" i="21"/>
  <c r="UOL31" i="21"/>
  <c r="UOK31" i="21"/>
  <c r="UOJ31" i="21"/>
  <c r="UOI31" i="21"/>
  <c r="UOH31" i="21"/>
  <c r="UOG31" i="21"/>
  <c r="UOF31" i="21"/>
  <c r="UOE31" i="21"/>
  <c r="UOD31" i="21"/>
  <c r="UOC31" i="21"/>
  <c r="UOB31" i="21"/>
  <c r="UOA31" i="21"/>
  <c r="UNZ31" i="21"/>
  <c r="UNY31" i="21"/>
  <c r="UNX31" i="21"/>
  <c r="UNW31" i="21"/>
  <c r="UNV31" i="21"/>
  <c r="UNU31" i="21"/>
  <c r="UNT31" i="21"/>
  <c r="UNS31" i="21"/>
  <c r="UNR31" i="21"/>
  <c r="UNQ31" i="21"/>
  <c r="UNP31" i="21"/>
  <c r="UNO31" i="21"/>
  <c r="UNN31" i="21"/>
  <c r="UNM31" i="21"/>
  <c r="UNL31" i="21"/>
  <c r="UNK31" i="21"/>
  <c r="UNJ31" i="21"/>
  <c r="UNI31" i="21"/>
  <c r="UNH31" i="21"/>
  <c r="UNG31" i="21"/>
  <c r="UNF31" i="21"/>
  <c r="UNE31" i="21"/>
  <c r="UND31" i="21"/>
  <c r="UNC31" i="21"/>
  <c r="UNB31" i="21"/>
  <c r="UNA31" i="21"/>
  <c r="UMZ31" i="21"/>
  <c r="UMY31" i="21"/>
  <c r="UMX31" i="21"/>
  <c r="UMW31" i="21"/>
  <c r="UMV31" i="21"/>
  <c r="UMU31" i="21"/>
  <c r="UMT31" i="21"/>
  <c r="UMS31" i="21"/>
  <c r="UMR31" i="21"/>
  <c r="UMQ31" i="21"/>
  <c r="UMP31" i="21"/>
  <c r="UMO31" i="21"/>
  <c r="UMN31" i="21"/>
  <c r="UMM31" i="21"/>
  <c r="UML31" i="21"/>
  <c r="UMK31" i="21"/>
  <c r="UMJ31" i="21"/>
  <c r="UMI31" i="21"/>
  <c r="UMH31" i="21"/>
  <c r="UMG31" i="21"/>
  <c r="UMF31" i="21"/>
  <c r="UME31" i="21"/>
  <c r="UMD31" i="21"/>
  <c r="UMC31" i="21"/>
  <c r="UMB31" i="21"/>
  <c r="UMA31" i="21"/>
  <c r="ULZ31" i="21"/>
  <c r="ULY31" i="21"/>
  <c r="ULX31" i="21"/>
  <c r="ULW31" i="21"/>
  <c r="ULV31" i="21"/>
  <c r="ULU31" i="21"/>
  <c r="ULT31" i="21"/>
  <c r="ULS31" i="21"/>
  <c r="ULR31" i="21"/>
  <c r="ULQ31" i="21"/>
  <c r="ULP31" i="21"/>
  <c r="ULO31" i="21"/>
  <c r="ULN31" i="21"/>
  <c r="ULM31" i="21"/>
  <c r="ULL31" i="21"/>
  <c r="ULK31" i="21"/>
  <c r="ULJ31" i="21"/>
  <c r="ULI31" i="21"/>
  <c r="ULH31" i="21"/>
  <c r="ULG31" i="21"/>
  <c r="ULF31" i="21"/>
  <c r="ULE31" i="21"/>
  <c r="ULD31" i="21"/>
  <c r="ULC31" i="21"/>
  <c r="ULB31" i="21"/>
  <c r="ULA31" i="21"/>
  <c r="UKZ31" i="21"/>
  <c r="UKY31" i="21"/>
  <c r="UKX31" i="21"/>
  <c r="UKW31" i="21"/>
  <c r="UKV31" i="21"/>
  <c r="UKU31" i="21"/>
  <c r="UKT31" i="21"/>
  <c r="UKS31" i="21"/>
  <c r="UKR31" i="21"/>
  <c r="UKQ31" i="21"/>
  <c r="UKP31" i="21"/>
  <c r="UKO31" i="21"/>
  <c r="UKN31" i="21"/>
  <c r="UKM31" i="21"/>
  <c r="UKL31" i="21"/>
  <c r="UKK31" i="21"/>
  <c r="UKJ31" i="21"/>
  <c r="UKI31" i="21"/>
  <c r="UKH31" i="21"/>
  <c r="UKG31" i="21"/>
  <c r="UKF31" i="21"/>
  <c r="UKE31" i="21"/>
  <c r="UKD31" i="21"/>
  <c r="UKC31" i="21"/>
  <c r="UKB31" i="21"/>
  <c r="UKA31" i="21"/>
  <c r="UJZ31" i="21"/>
  <c r="UJY31" i="21"/>
  <c r="UJX31" i="21"/>
  <c r="UJW31" i="21"/>
  <c r="UJV31" i="21"/>
  <c r="UJU31" i="21"/>
  <c r="UJT31" i="21"/>
  <c r="UJS31" i="21"/>
  <c r="UJR31" i="21"/>
  <c r="UJQ31" i="21"/>
  <c r="UJP31" i="21"/>
  <c r="UJO31" i="21"/>
  <c r="UJN31" i="21"/>
  <c r="UJM31" i="21"/>
  <c r="UJL31" i="21"/>
  <c r="UJK31" i="21"/>
  <c r="UJJ31" i="21"/>
  <c r="UJI31" i="21"/>
  <c r="UJH31" i="21"/>
  <c r="UJG31" i="21"/>
  <c r="UJF31" i="21"/>
  <c r="UJE31" i="21"/>
  <c r="UJD31" i="21"/>
  <c r="UJC31" i="21"/>
  <c r="UJB31" i="21"/>
  <c r="UJA31" i="21"/>
  <c r="UIZ31" i="21"/>
  <c r="UIY31" i="21"/>
  <c r="UIX31" i="21"/>
  <c r="UIW31" i="21"/>
  <c r="UIV31" i="21"/>
  <c r="UIU31" i="21"/>
  <c r="UIT31" i="21"/>
  <c r="UIS31" i="21"/>
  <c r="UIR31" i="21"/>
  <c r="UIQ31" i="21"/>
  <c r="UIP31" i="21"/>
  <c r="UIO31" i="21"/>
  <c r="UIN31" i="21"/>
  <c r="UIM31" i="21"/>
  <c r="UIL31" i="21"/>
  <c r="UIK31" i="21"/>
  <c r="UIJ31" i="21"/>
  <c r="UII31" i="21"/>
  <c r="UIH31" i="21"/>
  <c r="UIG31" i="21"/>
  <c r="UIF31" i="21"/>
  <c r="UIE31" i="21"/>
  <c r="UID31" i="21"/>
  <c r="UIC31" i="21"/>
  <c r="UIB31" i="21"/>
  <c r="UIA31" i="21"/>
  <c r="UHZ31" i="21"/>
  <c r="UHY31" i="21"/>
  <c r="UHX31" i="21"/>
  <c r="UHW31" i="21"/>
  <c r="UHV31" i="21"/>
  <c r="UHU31" i="21"/>
  <c r="UHT31" i="21"/>
  <c r="UHS31" i="21"/>
  <c r="UHR31" i="21"/>
  <c r="UHQ31" i="21"/>
  <c r="UHP31" i="21"/>
  <c r="UHO31" i="21"/>
  <c r="UHN31" i="21"/>
  <c r="UHM31" i="21"/>
  <c r="UHL31" i="21"/>
  <c r="UHK31" i="21"/>
  <c r="UHJ31" i="21"/>
  <c r="UHI31" i="21"/>
  <c r="UHH31" i="21"/>
  <c r="UHG31" i="21"/>
  <c r="UHF31" i="21"/>
  <c r="UHE31" i="21"/>
  <c r="UHD31" i="21"/>
  <c r="UHC31" i="21"/>
  <c r="UHB31" i="21"/>
  <c r="UHA31" i="21"/>
  <c r="UGZ31" i="21"/>
  <c r="UGY31" i="21"/>
  <c r="UGX31" i="21"/>
  <c r="UGW31" i="21"/>
  <c r="UGV31" i="21"/>
  <c r="UGU31" i="21"/>
  <c r="UGT31" i="21"/>
  <c r="UGS31" i="21"/>
  <c r="UGR31" i="21"/>
  <c r="UGQ31" i="21"/>
  <c r="UGP31" i="21"/>
  <c r="UGO31" i="21"/>
  <c r="UGN31" i="21"/>
  <c r="UGM31" i="21"/>
  <c r="UGL31" i="21"/>
  <c r="UGK31" i="21"/>
  <c r="UGJ31" i="21"/>
  <c r="UGI31" i="21"/>
  <c r="UGH31" i="21"/>
  <c r="UGG31" i="21"/>
  <c r="UGF31" i="21"/>
  <c r="UGE31" i="21"/>
  <c r="UGD31" i="21"/>
  <c r="UGC31" i="21"/>
  <c r="UGB31" i="21"/>
  <c r="UGA31" i="21"/>
  <c r="UFZ31" i="21"/>
  <c r="UFY31" i="21"/>
  <c r="UFX31" i="21"/>
  <c r="UFW31" i="21"/>
  <c r="UFV31" i="21"/>
  <c r="UFU31" i="21"/>
  <c r="UFT31" i="21"/>
  <c r="UFS31" i="21"/>
  <c r="UFR31" i="21"/>
  <c r="UFQ31" i="21"/>
  <c r="UFP31" i="21"/>
  <c r="UFO31" i="21"/>
  <c r="UFN31" i="21"/>
  <c r="UFM31" i="21"/>
  <c r="UFL31" i="21"/>
  <c r="UFK31" i="21"/>
  <c r="UFJ31" i="21"/>
  <c r="UFI31" i="21"/>
  <c r="UFH31" i="21"/>
  <c r="UFG31" i="21"/>
  <c r="UFF31" i="21"/>
  <c r="UFE31" i="21"/>
  <c r="UFD31" i="21"/>
  <c r="UFC31" i="21"/>
  <c r="UFB31" i="21"/>
  <c r="UFA31" i="21"/>
  <c r="UEZ31" i="21"/>
  <c r="UEY31" i="21"/>
  <c r="UEX31" i="21"/>
  <c r="UEW31" i="21"/>
  <c r="UEV31" i="21"/>
  <c r="UEU31" i="21"/>
  <c r="UET31" i="21"/>
  <c r="UES31" i="21"/>
  <c r="UER31" i="21"/>
  <c r="UEQ31" i="21"/>
  <c r="UEP31" i="21"/>
  <c r="UEO31" i="21"/>
  <c r="UEN31" i="21"/>
  <c r="UEM31" i="21"/>
  <c r="UEL31" i="21"/>
  <c r="UEK31" i="21"/>
  <c r="UEJ31" i="21"/>
  <c r="UEI31" i="21"/>
  <c r="UEH31" i="21"/>
  <c r="UEG31" i="21"/>
  <c r="UEF31" i="21"/>
  <c r="UEE31" i="21"/>
  <c r="UED31" i="21"/>
  <c r="UEC31" i="21"/>
  <c r="UEB31" i="21"/>
  <c r="UEA31" i="21"/>
  <c r="UDZ31" i="21"/>
  <c r="UDY31" i="21"/>
  <c r="UDX31" i="21"/>
  <c r="UDW31" i="21"/>
  <c r="UDV31" i="21"/>
  <c r="UDU31" i="21"/>
  <c r="UDT31" i="21"/>
  <c r="UDS31" i="21"/>
  <c r="UDR31" i="21"/>
  <c r="UDQ31" i="21"/>
  <c r="UDP31" i="21"/>
  <c r="UDO31" i="21"/>
  <c r="UDN31" i="21"/>
  <c r="UDM31" i="21"/>
  <c r="UDL31" i="21"/>
  <c r="UDK31" i="21"/>
  <c r="UDJ31" i="21"/>
  <c r="UDI31" i="21"/>
  <c r="UDH31" i="21"/>
  <c r="UDG31" i="21"/>
  <c r="UDF31" i="21"/>
  <c r="UDE31" i="21"/>
  <c r="UDD31" i="21"/>
  <c r="UDC31" i="21"/>
  <c r="UDB31" i="21"/>
  <c r="UDA31" i="21"/>
  <c r="UCZ31" i="21"/>
  <c r="UCY31" i="21"/>
  <c r="UCX31" i="21"/>
  <c r="UCW31" i="21"/>
  <c r="UCV31" i="21"/>
  <c r="UCU31" i="21"/>
  <c r="UCT31" i="21"/>
  <c r="UCS31" i="21"/>
  <c r="UCR31" i="21"/>
  <c r="UCQ31" i="21"/>
  <c r="UCP31" i="21"/>
  <c r="UCO31" i="21"/>
  <c r="UCN31" i="21"/>
  <c r="UCM31" i="21"/>
  <c r="UCL31" i="21"/>
  <c r="UCK31" i="21"/>
  <c r="UCJ31" i="21"/>
  <c r="UCI31" i="21"/>
  <c r="UCH31" i="21"/>
  <c r="UCG31" i="21"/>
  <c r="UCF31" i="21"/>
  <c r="UCE31" i="21"/>
  <c r="UCD31" i="21"/>
  <c r="UCC31" i="21"/>
  <c r="UCB31" i="21"/>
  <c r="UCA31" i="21"/>
  <c r="UBZ31" i="21"/>
  <c r="UBY31" i="21"/>
  <c r="UBX31" i="21"/>
  <c r="UBW31" i="21"/>
  <c r="UBV31" i="21"/>
  <c r="UBU31" i="21"/>
  <c r="UBT31" i="21"/>
  <c r="UBS31" i="21"/>
  <c r="UBR31" i="21"/>
  <c r="UBQ31" i="21"/>
  <c r="UBP31" i="21"/>
  <c r="UBO31" i="21"/>
  <c r="UBN31" i="21"/>
  <c r="UBM31" i="21"/>
  <c r="UBL31" i="21"/>
  <c r="UBK31" i="21"/>
  <c r="UBJ31" i="21"/>
  <c r="UBI31" i="21"/>
  <c r="UBH31" i="21"/>
  <c r="UBG31" i="21"/>
  <c r="UBF31" i="21"/>
  <c r="UBE31" i="21"/>
  <c r="UBD31" i="21"/>
  <c r="UBC31" i="21"/>
  <c r="UBB31" i="21"/>
  <c r="UBA31" i="21"/>
  <c r="UAZ31" i="21"/>
  <c r="UAY31" i="21"/>
  <c r="UAX31" i="21"/>
  <c r="UAW31" i="21"/>
  <c r="UAV31" i="21"/>
  <c r="UAU31" i="21"/>
  <c r="UAT31" i="21"/>
  <c r="UAS31" i="21"/>
  <c r="UAR31" i="21"/>
  <c r="UAQ31" i="21"/>
  <c r="UAP31" i="21"/>
  <c r="UAO31" i="21"/>
  <c r="UAN31" i="21"/>
  <c r="UAM31" i="21"/>
  <c r="UAL31" i="21"/>
  <c r="UAK31" i="21"/>
  <c r="UAJ31" i="21"/>
  <c r="UAI31" i="21"/>
  <c r="UAH31" i="21"/>
  <c r="UAG31" i="21"/>
  <c r="UAF31" i="21"/>
  <c r="UAE31" i="21"/>
  <c r="UAD31" i="21"/>
  <c r="UAC31" i="21"/>
  <c r="UAB31" i="21"/>
  <c r="UAA31" i="21"/>
  <c r="TZZ31" i="21"/>
  <c r="TZY31" i="21"/>
  <c r="TZX31" i="21"/>
  <c r="TZW31" i="21"/>
  <c r="TZV31" i="21"/>
  <c r="TZU31" i="21"/>
  <c r="TZT31" i="21"/>
  <c r="TZS31" i="21"/>
  <c r="TZR31" i="21"/>
  <c r="TZQ31" i="21"/>
  <c r="TZP31" i="21"/>
  <c r="TZO31" i="21"/>
  <c r="TZN31" i="21"/>
  <c r="TZM31" i="21"/>
  <c r="TZL31" i="21"/>
  <c r="TZK31" i="21"/>
  <c r="TZJ31" i="21"/>
  <c r="TZI31" i="21"/>
  <c r="TZH31" i="21"/>
  <c r="TZG31" i="21"/>
  <c r="TZF31" i="21"/>
  <c r="TZE31" i="21"/>
  <c r="TZD31" i="21"/>
  <c r="TZC31" i="21"/>
  <c r="TZB31" i="21"/>
  <c r="TZA31" i="21"/>
  <c r="TYZ31" i="21"/>
  <c r="TYY31" i="21"/>
  <c r="TYX31" i="21"/>
  <c r="TYW31" i="21"/>
  <c r="TYV31" i="21"/>
  <c r="TYU31" i="21"/>
  <c r="TYT31" i="21"/>
  <c r="TYS31" i="21"/>
  <c r="TYR31" i="21"/>
  <c r="TYQ31" i="21"/>
  <c r="TYP31" i="21"/>
  <c r="TYO31" i="21"/>
  <c r="TYN31" i="21"/>
  <c r="TYM31" i="21"/>
  <c r="TYL31" i="21"/>
  <c r="TYK31" i="21"/>
  <c r="TYJ31" i="21"/>
  <c r="TYI31" i="21"/>
  <c r="TYH31" i="21"/>
  <c r="TYG31" i="21"/>
  <c r="TYF31" i="21"/>
  <c r="TYE31" i="21"/>
  <c r="TYD31" i="21"/>
  <c r="TYC31" i="21"/>
  <c r="TYB31" i="21"/>
  <c r="TYA31" i="21"/>
  <c r="TXZ31" i="21"/>
  <c r="TXY31" i="21"/>
  <c r="TXX31" i="21"/>
  <c r="TXW31" i="21"/>
  <c r="TXV31" i="21"/>
  <c r="TXU31" i="21"/>
  <c r="TXT31" i="21"/>
  <c r="TXS31" i="21"/>
  <c r="TXR31" i="21"/>
  <c r="TXQ31" i="21"/>
  <c r="TXP31" i="21"/>
  <c r="TXO31" i="21"/>
  <c r="TXN31" i="21"/>
  <c r="TXM31" i="21"/>
  <c r="TXL31" i="21"/>
  <c r="TXK31" i="21"/>
  <c r="TXJ31" i="21"/>
  <c r="TXI31" i="21"/>
  <c r="TXH31" i="21"/>
  <c r="TXG31" i="21"/>
  <c r="TXF31" i="21"/>
  <c r="TXE31" i="21"/>
  <c r="TXD31" i="21"/>
  <c r="TXC31" i="21"/>
  <c r="TXB31" i="21"/>
  <c r="TXA31" i="21"/>
  <c r="TWZ31" i="21"/>
  <c r="TWY31" i="21"/>
  <c r="TWX31" i="21"/>
  <c r="TWW31" i="21"/>
  <c r="TWV31" i="21"/>
  <c r="TWU31" i="21"/>
  <c r="TWT31" i="21"/>
  <c r="TWS31" i="21"/>
  <c r="TWR31" i="21"/>
  <c r="TWQ31" i="21"/>
  <c r="TWP31" i="21"/>
  <c r="TWO31" i="21"/>
  <c r="TWN31" i="21"/>
  <c r="TWM31" i="21"/>
  <c r="TWL31" i="21"/>
  <c r="TWK31" i="21"/>
  <c r="TWJ31" i="21"/>
  <c r="TWI31" i="21"/>
  <c r="TWH31" i="21"/>
  <c r="TWG31" i="21"/>
  <c r="TWF31" i="21"/>
  <c r="TWE31" i="21"/>
  <c r="TWD31" i="21"/>
  <c r="TWC31" i="21"/>
  <c r="TWB31" i="21"/>
  <c r="TWA31" i="21"/>
  <c r="TVZ31" i="21"/>
  <c r="TVY31" i="21"/>
  <c r="TVX31" i="21"/>
  <c r="TVW31" i="21"/>
  <c r="TVV31" i="21"/>
  <c r="TVU31" i="21"/>
  <c r="TVT31" i="21"/>
  <c r="TVS31" i="21"/>
  <c r="TVR31" i="21"/>
  <c r="TVQ31" i="21"/>
  <c r="TVP31" i="21"/>
  <c r="TVO31" i="21"/>
  <c r="TVN31" i="21"/>
  <c r="TVM31" i="21"/>
  <c r="TVL31" i="21"/>
  <c r="TVK31" i="21"/>
  <c r="TVJ31" i="21"/>
  <c r="TVI31" i="21"/>
  <c r="TVH31" i="21"/>
  <c r="TVG31" i="21"/>
  <c r="TVF31" i="21"/>
  <c r="TVE31" i="21"/>
  <c r="TVD31" i="21"/>
  <c r="TVC31" i="21"/>
  <c r="TVB31" i="21"/>
  <c r="TVA31" i="21"/>
  <c r="TUZ31" i="21"/>
  <c r="TUY31" i="21"/>
  <c r="TUX31" i="21"/>
  <c r="TUW31" i="21"/>
  <c r="TUV31" i="21"/>
  <c r="TUU31" i="21"/>
  <c r="TUT31" i="21"/>
  <c r="TUS31" i="21"/>
  <c r="TUR31" i="21"/>
  <c r="TUQ31" i="21"/>
  <c r="TUP31" i="21"/>
  <c r="TUO31" i="21"/>
  <c r="TUN31" i="21"/>
  <c r="TUM31" i="21"/>
  <c r="TUL31" i="21"/>
  <c r="TUK31" i="21"/>
  <c r="TUJ31" i="21"/>
  <c r="TUI31" i="21"/>
  <c r="TUH31" i="21"/>
  <c r="TUG31" i="21"/>
  <c r="TUF31" i="21"/>
  <c r="TUE31" i="21"/>
  <c r="TUD31" i="21"/>
  <c r="TUC31" i="21"/>
  <c r="TUB31" i="21"/>
  <c r="TUA31" i="21"/>
  <c r="TTZ31" i="21"/>
  <c r="TTY31" i="21"/>
  <c r="TTX31" i="21"/>
  <c r="TTW31" i="21"/>
  <c r="TTV31" i="21"/>
  <c r="TTU31" i="21"/>
  <c r="TTT31" i="21"/>
  <c r="TTS31" i="21"/>
  <c r="TTR31" i="21"/>
  <c r="TTQ31" i="21"/>
  <c r="TTP31" i="21"/>
  <c r="TTO31" i="21"/>
  <c r="TTN31" i="21"/>
  <c r="TTM31" i="21"/>
  <c r="TTL31" i="21"/>
  <c r="TTK31" i="21"/>
  <c r="TTJ31" i="21"/>
  <c r="TTI31" i="21"/>
  <c r="TTH31" i="21"/>
  <c r="TTG31" i="21"/>
  <c r="TTF31" i="21"/>
  <c r="TTE31" i="21"/>
  <c r="TTD31" i="21"/>
  <c r="TTC31" i="21"/>
  <c r="TTB31" i="21"/>
  <c r="TTA31" i="21"/>
  <c r="TSZ31" i="21"/>
  <c r="TSY31" i="21"/>
  <c r="TSX31" i="21"/>
  <c r="TSW31" i="21"/>
  <c r="TSV31" i="21"/>
  <c r="TSU31" i="21"/>
  <c r="TST31" i="21"/>
  <c r="TSS31" i="21"/>
  <c r="TSR31" i="21"/>
  <c r="TSQ31" i="21"/>
  <c r="TSP31" i="21"/>
  <c r="TSO31" i="21"/>
  <c r="TSN31" i="21"/>
  <c r="TSM31" i="21"/>
  <c r="TSL31" i="21"/>
  <c r="TSK31" i="21"/>
  <c r="TSJ31" i="21"/>
  <c r="TSI31" i="21"/>
  <c r="TSH31" i="21"/>
  <c r="TSG31" i="21"/>
  <c r="TSF31" i="21"/>
  <c r="TSE31" i="21"/>
  <c r="TSD31" i="21"/>
  <c r="TSC31" i="21"/>
  <c r="TSB31" i="21"/>
  <c r="TSA31" i="21"/>
  <c r="TRZ31" i="21"/>
  <c r="TRY31" i="21"/>
  <c r="TRX31" i="21"/>
  <c r="TRW31" i="21"/>
  <c r="TRV31" i="21"/>
  <c r="TRU31" i="21"/>
  <c r="TRT31" i="21"/>
  <c r="TRS31" i="21"/>
  <c r="TRR31" i="21"/>
  <c r="TRQ31" i="21"/>
  <c r="TRP31" i="21"/>
  <c r="TRO31" i="21"/>
  <c r="TRN31" i="21"/>
  <c r="TRM31" i="21"/>
  <c r="TRL31" i="21"/>
  <c r="TRK31" i="21"/>
  <c r="TRJ31" i="21"/>
  <c r="TRI31" i="21"/>
  <c r="TRH31" i="21"/>
  <c r="TRG31" i="21"/>
  <c r="TRF31" i="21"/>
  <c r="TRE31" i="21"/>
  <c r="TRD31" i="21"/>
  <c r="TRC31" i="21"/>
  <c r="TRB31" i="21"/>
  <c r="TRA31" i="21"/>
  <c r="TQZ31" i="21"/>
  <c r="TQY31" i="21"/>
  <c r="TQX31" i="21"/>
  <c r="TQW31" i="21"/>
  <c r="TQV31" i="21"/>
  <c r="TQU31" i="21"/>
  <c r="TQT31" i="21"/>
  <c r="TQS31" i="21"/>
  <c r="TQR31" i="21"/>
  <c r="TQQ31" i="21"/>
  <c r="TQP31" i="21"/>
  <c r="TQO31" i="21"/>
  <c r="TQN31" i="21"/>
  <c r="TQM31" i="21"/>
  <c r="TQL31" i="21"/>
  <c r="TQK31" i="21"/>
  <c r="TQJ31" i="21"/>
  <c r="TQI31" i="21"/>
  <c r="TQH31" i="21"/>
  <c r="TQG31" i="21"/>
  <c r="TQF31" i="21"/>
  <c r="TQE31" i="21"/>
  <c r="TQD31" i="21"/>
  <c r="TQC31" i="21"/>
  <c r="TQB31" i="21"/>
  <c r="TQA31" i="21"/>
  <c r="TPZ31" i="21"/>
  <c r="TPY31" i="21"/>
  <c r="TPX31" i="21"/>
  <c r="TPW31" i="21"/>
  <c r="TPV31" i="21"/>
  <c r="TPU31" i="21"/>
  <c r="TPT31" i="21"/>
  <c r="TPS31" i="21"/>
  <c r="TPR31" i="21"/>
  <c r="TPQ31" i="21"/>
  <c r="TPP31" i="21"/>
  <c r="TPO31" i="21"/>
  <c r="TPN31" i="21"/>
  <c r="TPM31" i="21"/>
  <c r="TPL31" i="21"/>
  <c r="TPK31" i="21"/>
  <c r="TPJ31" i="21"/>
  <c r="TPI31" i="21"/>
  <c r="TPH31" i="21"/>
  <c r="TPG31" i="21"/>
  <c r="TPF31" i="21"/>
  <c r="TPE31" i="21"/>
  <c r="TPD31" i="21"/>
  <c r="TPC31" i="21"/>
  <c r="TPB31" i="21"/>
  <c r="TPA31" i="21"/>
  <c r="TOZ31" i="21"/>
  <c r="TOY31" i="21"/>
  <c r="TOX31" i="21"/>
  <c r="TOW31" i="21"/>
  <c r="TOV31" i="21"/>
  <c r="TOU31" i="21"/>
  <c r="TOT31" i="21"/>
  <c r="TOS31" i="21"/>
  <c r="TOR31" i="21"/>
  <c r="TOQ31" i="21"/>
  <c r="TOP31" i="21"/>
  <c r="TOO31" i="21"/>
  <c r="TON31" i="21"/>
  <c r="TOM31" i="21"/>
  <c r="TOL31" i="21"/>
  <c r="TOK31" i="21"/>
  <c r="TOJ31" i="21"/>
  <c r="TOI31" i="21"/>
  <c r="TOH31" i="21"/>
  <c r="TOG31" i="21"/>
  <c r="TOF31" i="21"/>
  <c r="TOE31" i="21"/>
  <c r="TOD31" i="21"/>
  <c r="TOC31" i="21"/>
  <c r="TOB31" i="21"/>
  <c r="TOA31" i="21"/>
  <c r="TNZ31" i="21"/>
  <c r="TNY31" i="21"/>
  <c r="TNX31" i="21"/>
  <c r="TNW31" i="21"/>
  <c r="TNV31" i="21"/>
  <c r="TNU31" i="21"/>
  <c r="TNT31" i="21"/>
  <c r="TNS31" i="21"/>
  <c r="TNR31" i="21"/>
  <c r="TNQ31" i="21"/>
  <c r="TNP31" i="21"/>
  <c r="TNO31" i="21"/>
  <c r="TNN31" i="21"/>
  <c r="TNM31" i="21"/>
  <c r="TNL31" i="21"/>
  <c r="TNK31" i="21"/>
  <c r="TNJ31" i="21"/>
  <c r="TNI31" i="21"/>
  <c r="TNH31" i="21"/>
  <c r="TNG31" i="21"/>
  <c r="TNF31" i="21"/>
  <c r="TNE31" i="21"/>
  <c r="TND31" i="21"/>
  <c r="TNC31" i="21"/>
  <c r="TNB31" i="21"/>
  <c r="TNA31" i="21"/>
  <c r="TMZ31" i="21"/>
  <c r="TMY31" i="21"/>
  <c r="TMX31" i="21"/>
  <c r="TMW31" i="21"/>
  <c r="TMV31" i="21"/>
  <c r="TMU31" i="21"/>
  <c r="TMT31" i="21"/>
  <c r="TMS31" i="21"/>
  <c r="TMR31" i="21"/>
  <c r="TMQ31" i="21"/>
  <c r="TMP31" i="21"/>
  <c r="TMO31" i="21"/>
  <c r="TMN31" i="21"/>
  <c r="TMM31" i="21"/>
  <c r="TML31" i="21"/>
  <c r="TMK31" i="21"/>
  <c r="TMJ31" i="21"/>
  <c r="TMI31" i="21"/>
  <c r="TMH31" i="21"/>
  <c r="TMG31" i="21"/>
  <c r="TMF31" i="21"/>
  <c r="TME31" i="21"/>
  <c r="TMD31" i="21"/>
  <c r="TMC31" i="21"/>
  <c r="TMB31" i="21"/>
  <c r="TMA31" i="21"/>
  <c r="TLZ31" i="21"/>
  <c r="TLY31" i="21"/>
  <c r="TLX31" i="21"/>
  <c r="TLW31" i="21"/>
  <c r="TLV31" i="21"/>
  <c r="TLU31" i="21"/>
  <c r="TLT31" i="21"/>
  <c r="TLS31" i="21"/>
  <c r="TLR31" i="21"/>
  <c r="TLQ31" i="21"/>
  <c r="TLP31" i="21"/>
  <c r="TLO31" i="21"/>
  <c r="TLN31" i="21"/>
  <c r="TLM31" i="21"/>
  <c r="TLL31" i="21"/>
  <c r="TLK31" i="21"/>
  <c r="TLJ31" i="21"/>
  <c r="TLI31" i="21"/>
  <c r="TLH31" i="21"/>
  <c r="TLG31" i="21"/>
  <c r="TLF31" i="21"/>
  <c r="TLE31" i="21"/>
  <c r="TLD31" i="21"/>
  <c r="TLC31" i="21"/>
  <c r="TLB31" i="21"/>
  <c r="TLA31" i="21"/>
  <c r="TKZ31" i="21"/>
  <c r="TKY31" i="21"/>
  <c r="TKX31" i="21"/>
  <c r="TKW31" i="21"/>
  <c r="TKV31" i="21"/>
  <c r="TKU31" i="21"/>
  <c r="TKT31" i="21"/>
  <c r="TKS31" i="21"/>
  <c r="TKR31" i="21"/>
  <c r="TKQ31" i="21"/>
  <c r="TKP31" i="21"/>
  <c r="TKO31" i="21"/>
  <c r="TKN31" i="21"/>
  <c r="TKM31" i="21"/>
  <c r="TKL31" i="21"/>
  <c r="TKK31" i="21"/>
  <c r="TKJ31" i="21"/>
  <c r="TKI31" i="21"/>
  <c r="TKH31" i="21"/>
  <c r="TKG31" i="21"/>
  <c r="TKF31" i="21"/>
  <c r="TKE31" i="21"/>
  <c r="TKD31" i="21"/>
  <c r="TKC31" i="21"/>
  <c r="TKB31" i="21"/>
  <c r="TKA31" i="21"/>
  <c r="TJZ31" i="21"/>
  <c r="TJY31" i="21"/>
  <c r="TJX31" i="21"/>
  <c r="TJW31" i="21"/>
  <c r="TJV31" i="21"/>
  <c r="TJU31" i="21"/>
  <c r="TJT31" i="21"/>
  <c r="TJS31" i="21"/>
  <c r="TJR31" i="21"/>
  <c r="TJQ31" i="21"/>
  <c r="TJP31" i="21"/>
  <c r="TJO31" i="21"/>
  <c r="TJN31" i="21"/>
  <c r="TJM31" i="21"/>
  <c r="TJL31" i="21"/>
  <c r="TJK31" i="21"/>
  <c r="TJJ31" i="21"/>
  <c r="TJI31" i="21"/>
  <c r="TJH31" i="21"/>
  <c r="TJG31" i="21"/>
  <c r="TJF31" i="21"/>
  <c r="TJE31" i="21"/>
  <c r="TJD31" i="21"/>
  <c r="TJC31" i="21"/>
  <c r="TJB31" i="21"/>
  <c r="TJA31" i="21"/>
  <c r="TIZ31" i="21"/>
  <c r="TIY31" i="21"/>
  <c r="TIX31" i="21"/>
  <c r="TIW31" i="21"/>
  <c r="TIV31" i="21"/>
  <c r="TIU31" i="21"/>
  <c r="TIT31" i="21"/>
  <c r="TIS31" i="21"/>
  <c r="TIR31" i="21"/>
  <c r="TIQ31" i="21"/>
  <c r="TIP31" i="21"/>
  <c r="TIO31" i="21"/>
  <c r="TIN31" i="21"/>
  <c r="TIM31" i="21"/>
  <c r="TIL31" i="21"/>
  <c r="TIK31" i="21"/>
  <c r="TIJ31" i="21"/>
  <c r="TII31" i="21"/>
  <c r="TIH31" i="21"/>
  <c r="TIG31" i="21"/>
  <c r="TIF31" i="21"/>
  <c r="TIE31" i="21"/>
  <c r="TID31" i="21"/>
  <c r="TIC31" i="21"/>
  <c r="TIB31" i="21"/>
  <c r="TIA31" i="21"/>
  <c r="THZ31" i="21"/>
  <c r="THY31" i="21"/>
  <c r="THX31" i="21"/>
  <c r="THW31" i="21"/>
  <c r="THV31" i="21"/>
  <c r="THU31" i="21"/>
  <c r="THT31" i="21"/>
  <c r="THS31" i="21"/>
  <c r="THR31" i="21"/>
  <c r="THQ31" i="21"/>
  <c r="THP31" i="21"/>
  <c r="THO31" i="21"/>
  <c r="THN31" i="21"/>
  <c r="THM31" i="21"/>
  <c r="THL31" i="21"/>
  <c r="THK31" i="21"/>
  <c r="THJ31" i="21"/>
  <c r="THI31" i="21"/>
  <c r="THH31" i="21"/>
  <c r="THG31" i="21"/>
  <c r="THF31" i="21"/>
  <c r="THE31" i="21"/>
  <c r="THD31" i="21"/>
  <c r="THC31" i="21"/>
  <c r="THB31" i="21"/>
  <c r="THA31" i="21"/>
  <c r="TGZ31" i="21"/>
  <c r="TGY31" i="21"/>
  <c r="TGX31" i="21"/>
  <c r="TGW31" i="21"/>
  <c r="TGV31" i="21"/>
  <c r="TGU31" i="21"/>
  <c r="TGT31" i="21"/>
  <c r="TGS31" i="21"/>
  <c r="TGR31" i="21"/>
  <c r="TGQ31" i="21"/>
  <c r="TGP31" i="21"/>
  <c r="TGO31" i="21"/>
  <c r="TGN31" i="21"/>
  <c r="TGM31" i="21"/>
  <c r="TGL31" i="21"/>
  <c r="TGK31" i="21"/>
  <c r="TGJ31" i="21"/>
  <c r="TGI31" i="21"/>
  <c r="TGH31" i="21"/>
  <c r="TGG31" i="21"/>
  <c r="TGF31" i="21"/>
  <c r="TGE31" i="21"/>
  <c r="TGD31" i="21"/>
  <c r="TGC31" i="21"/>
  <c r="TGB31" i="21"/>
  <c r="TGA31" i="21"/>
  <c r="TFZ31" i="21"/>
  <c r="TFY31" i="21"/>
  <c r="TFX31" i="21"/>
  <c r="TFW31" i="21"/>
  <c r="TFV31" i="21"/>
  <c r="TFU31" i="21"/>
  <c r="TFT31" i="21"/>
  <c r="TFS31" i="21"/>
  <c r="TFR31" i="21"/>
  <c r="TFQ31" i="21"/>
  <c r="TFP31" i="21"/>
  <c r="TFO31" i="21"/>
  <c r="TFN31" i="21"/>
  <c r="TFM31" i="21"/>
  <c r="TFL31" i="21"/>
  <c r="TFK31" i="21"/>
  <c r="TFJ31" i="21"/>
  <c r="TFI31" i="21"/>
  <c r="TFH31" i="21"/>
  <c r="TFG31" i="21"/>
  <c r="TFF31" i="21"/>
  <c r="TFE31" i="21"/>
  <c r="TFD31" i="21"/>
  <c r="TFC31" i="21"/>
  <c r="TFB31" i="21"/>
  <c r="TFA31" i="21"/>
  <c r="TEZ31" i="21"/>
  <c r="TEY31" i="21"/>
  <c r="TEX31" i="21"/>
  <c r="TEW31" i="21"/>
  <c r="TEV31" i="21"/>
  <c r="TEU31" i="21"/>
  <c r="TET31" i="21"/>
  <c r="TES31" i="21"/>
  <c r="TER31" i="21"/>
  <c r="TEQ31" i="21"/>
  <c r="TEP31" i="21"/>
  <c r="TEO31" i="21"/>
  <c r="TEN31" i="21"/>
  <c r="TEM31" i="21"/>
  <c r="TEL31" i="21"/>
  <c r="TEK31" i="21"/>
  <c r="TEJ31" i="21"/>
  <c r="TEI31" i="21"/>
  <c r="TEH31" i="21"/>
  <c r="TEG31" i="21"/>
  <c r="TEF31" i="21"/>
  <c r="TEE31" i="21"/>
  <c r="TED31" i="21"/>
  <c r="TEC31" i="21"/>
  <c r="TEB31" i="21"/>
  <c r="TEA31" i="21"/>
  <c r="TDZ31" i="21"/>
  <c r="TDY31" i="21"/>
  <c r="TDX31" i="21"/>
  <c r="TDW31" i="21"/>
  <c r="TDV31" i="21"/>
  <c r="TDU31" i="21"/>
  <c r="TDT31" i="21"/>
  <c r="TDS31" i="21"/>
  <c r="TDR31" i="21"/>
  <c r="TDQ31" i="21"/>
  <c r="TDP31" i="21"/>
  <c r="TDO31" i="21"/>
  <c r="TDN31" i="21"/>
  <c r="TDM31" i="21"/>
  <c r="TDL31" i="21"/>
  <c r="TDK31" i="21"/>
  <c r="TDJ31" i="21"/>
  <c r="TDI31" i="21"/>
  <c r="TDH31" i="21"/>
  <c r="TDG31" i="21"/>
  <c r="TDF31" i="21"/>
  <c r="TDE31" i="21"/>
  <c r="TDD31" i="21"/>
  <c r="TDC31" i="21"/>
  <c r="TDB31" i="21"/>
  <c r="TDA31" i="21"/>
  <c r="TCZ31" i="21"/>
  <c r="TCY31" i="21"/>
  <c r="TCX31" i="21"/>
  <c r="TCW31" i="21"/>
  <c r="TCV31" i="21"/>
  <c r="TCU31" i="21"/>
  <c r="TCT31" i="21"/>
  <c r="TCS31" i="21"/>
  <c r="TCR31" i="21"/>
  <c r="TCQ31" i="21"/>
  <c r="TCP31" i="21"/>
  <c r="TCO31" i="21"/>
  <c r="TCN31" i="21"/>
  <c r="TCM31" i="21"/>
  <c r="TCL31" i="21"/>
  <c r="TCK31" i="21"/>
  <c r="TCJ31" i="21"/>
  <c r="TCI31" i="21"/>
  <c r="TCH31" i="21"/>
  <c r="TCG31" i="21"/>
  <c r="TCF31" i="21"/>
  <c r="TCE31" i="21"/>
  <c r="TCD31" i="21"/>
  <c r="TCC31" i="21"/>
  <c r="TCB31" i="21"/>
  <c r="TCA31" i="21"/>
  <c r="TBZ31" i="21"/>
  <c r="TBY31" i="21"/>
  <c r="TBX31" i="21"/>
  <c r="TBW31" i="21"/>
  <c r="TBV31" i="21"/>
  <c r="TBU31" i="21"/>
  <c r="TBT31" i="21"/>
  <c r="TBS31" i="21"/>
  <c r="TBR31" i="21"/>
  <c r="TBQ31" i="21"/>
  <c r="TBP31" i="21"/>
  <c r="TBO31" i="21"/>
  <c r="TBN31" i="21"/>
  <c r="TBM31" i="21"/>
  <c r="TBL31" i="21"/>
  <c r="TBK31" i="21"/>
  <c r="TBJ31" i="21"/>
  <c r="TBI31" i="21"/>
  <c r="TBH31" i="21"/>
  <c r="TBG31" i="21"/>
  <c r="TBF31" i="21"/>
  <c r="TBE31" i="21"/>
  <c r="TBD31" i="21"/>
  <c r="TBC31" i="21"/>
  <c r="TBB31" i="21"/>
  <c r="TBA31" i="21"/>
  <c r="TAZ31" i="21"/>
  <c r="TAY31" i="21"/>
  <c r="TAX31" i="21"/>
  <c r="TAW31" i="21"/>
  <c r="TAV31" i="21"/>
  <c r="TAU31" i="21"/>
  <c r="TAT31" i="21"/>
  <c r="TAS31" i="21"/>
  <c r="TAR31" i="21"/>
  <c r="TAQ31" i="21"/>
  <c r="TAP31" i="21"/>
  <c r="TAO31" i="21"/>
  <c r="TAN31" i="21"/>
  <c r="TAM31" i="21"/>
  <c r="TAL31" i="21"/>
  <c r="TAK31" i="21"/>
  <c r="TAJ31" i="21"/>
  <c r="TAI31" i="21"/>
  <c r="TAH31" i="21"/>
  <c r="TAG31" i="21"/>
  <c r="TAF31" i="21"/>
  <c r="TAE31" i="21"/>
  <c r="TAD31" i="21"/>
  <c r="TAC31" i="21"/>
  <c r="TAB31" i="21"/>
  <c r="TAA31" i="21"/>
  <c r="SZZ31" i="21"/>
  <c r="SZY31" i="21"/>
  <c r="SZX31" i="21"/>
  <c r="SZW31" i="21"/>
  <c r="SZV31" i="21"/>
  <c r="SZU31" i="21"/>
  <c r="SZT31" i="21"/>
  <c r="SZS31" i="21"/>
  <c r="SZR31" i="21"/>
  <c r="SZQ31" i="21"/>
  <c r="SZP31" i="21"/>
  <c r="SZO31" i="21"/>
  <c r="SZN31" i="21"/>
  <c r="SZM31" i="21"/>
  <c r="SZL31" i="21"/>
  <c r="SZK31" i="21"/>
  <c r="SZJ31" i="21"/>
  <c r="SZI31" i="21"/>
  <c r="SZH31" i="21"/>
  <c r="SZG31" i="21"/>
  <c r="SZF31" i="21"/>
  <c r="SZE31" i="21"/>
  <c r="SZD31" i="21"/>
  <c r="SZC31" i="21"/>
  <c r="SZB31" i="21"/>
  <c r="SZA31" i="21"/>
  <c r="SYZ31" i="21"/>
  <c r="SYY31" i="21"/>
  <c r="SYX31" i="21"/>
  <c r="SYW31" i="21"/>
  <c r="SYV31" i="21"/>
  <c r="SYU31" i="21"/>
  <c r="SYT31" i="21"/>
  <c r="SYS31" i="21"/>
  <c r="SYR31" i="21"/>
  <c r="SYQ31" i="21"/>
  <c r="SYP31" i="21"/>
  <c r="SYO31" i="21"/>
  <c r="SYN31" i="21"/>
  <c r="SYM31" i="21"/>
  <c r="SYL31" i="21"/>
  <c r="SYK31" i="21"/>
  <c r="SYJ31" i="21"/>
  <c r="SYI31" i="21"/>
  <c r="SYH31" i="21"/>
  <c r="SYG31" i="21"/>
  <c r="SYF31" i="21"/>
  <c r="SYE31" i="21"/>
  <c r="SYD31" i="21"/>
  <c r="SYC31" i="21"/>
  <c r="SYB31" i="21"/>
  <c r="SYA31" i="21"/>
  <c r="SXZ31" i="21"/>
  <c r="SXY31" i="21"/>
  <c r="SXX31" i="21"/>
  <c r="SXW31" i="21"/>
  <c r="SXV31" i="21"/>
  <c r="SXU31" i="21"/>
  <c r="SXT31" i="21"/>
  <c r="SXS31" i="21"/>
  <c r="SXR31" i="21"/>
  <c r="SXQ31" i="21"/>
  <c r="SXP31" i="21"/>
  <c r="SXO31" i="21"/>
  <c r="SXN31" i="21"/>
  <c r="SXM31" i="21"/>
  <c r="SXL31" i="21"/>
  <c r="SXK31" i="21"/>
  <c r="SXJ31" i="21"/>
  <c r="SXI31" i="21"/>
  <c r="SXH31" i="21"/>
  <c r="SXG31" i="21"/>
  <c r="SXF31" i="21"/>
  <c r="SXE31" i="21"/>
  <c r="SXD31" i="21"/>
  <c r="SXC31" i="21"/>
  <c r="SXB31" i="21"/>
  <c r="SXA31" i="21"/>
  <c r="SWZ31" i="21"/>
  <c r="SWY31" i="21"/>
  <c r="SWX31" i="21"/>
  <c r="SWW31" i="21"/>
  <c r="SWV31" i="21"/>
  <c r="SWU31" i="21"/>
  <c r="SWT31" i="21"/>
  <c r="SWS31" i="21"/>
  <c r="SWR31" i="21"/>
  <c r="SWQ31" i="21"/>
  <c r="SWP31" i="21"/>
  <c r="SWO31" i="21"/>
  <c r="SWN31" i="21"/>
  <c r="SWM31" i="21"/>
  <c r="SWL31" i="21"/>
  <c r="SWK31" i="21"/>
  <c r="SWJ31" i="21"/>
  <c r="SWI31" i="21"/>
  <c r="SWH31" i="21"/>
  <c r="SWG31" i="21"/>
  <c r="SWF31" i="21"/>
  <c r="SWE31" i="21"/>
  <c r="SWD31" i="21"/>
  <c r="SWC31" i="21"/>
  <c r="SWB31" i="21"/>
  <c r="SWA31" i="21"/>
  <c r="SVZ31" i="21"/>
  <c r="SVY31" i="21"/>
  <c r="SVX31" i="21"/>
  <c r="SVW31" i="21"/>
  <c r="SVV31" i="21"/>
  <c r="SVU31" i="21"/>
  <c r="SVT31" i="21"/>
  <c r="SVS31" i="21"/>
  <c r="SVR31" i="21"/>
  <c r="SVQ31" i="21"/>
  <c r="SVP31" i="21"/>
  <c r="SVO31" i="21"/>
  <c r="SVN31" i="21"/>
  <c r="SVM31" i="21"/>
  <c r="SVL31" i="21"/>
  <c r="SVK31" i="21"/>
  <c r="SVJ31" i="21"/>
  <c r="SVI31" i="21"/>
  <c r="SVH31" i="21"/>
  <c r="SVG31" i="21"/>
  <c r="SVF31" i="21"/>
  <c r="SVE31" i="21"/>
  <c r="SVD31" i="21"/>
  <c r="SVC31" i="21"/>
  <c r="SVB31" i="21"/>
  <c r="SVA31" i="21"/>
  <c r="SUZ31" i="21"/>
  <c r="SUY31" i="21"/>
  <c r="SUX31" i="21"/>
  <c r="SUW31" i="21"/>
  <c r="SUV31" i="21"/>
  <c r="SUU31" i="21"/>
  <c r="SUT31" i="21"/>
  <c r="SUS31" i="21"/>
  <c r="SUR31" i="21"/>
  <c r="SUQ31" i="21"/>
  <c r="SUP31" i="21"/>
  <c r="SUO31" i="21"/>
  <c r="SUN31" i="21"/>
  <c r="SUM31" i="21"/>
  <c r="SUL31" i="21"/>
  <c r="SUK31" i="21"/>
  <c r="SUJ31" i="21"/>
  <c r="SUI31" i="21"/>
  <c r="SUH31" i="21"/>
  <c r="SUG31" i="21"/>
  <c r="SUF31" i="21"/>
  <c r="SUE31" i="21"/>
  <c r="SUD31" i="21"/>
  <c r="SUC31" i="21"/>
  <c r="SUB31" i="21"/>
  <c r="SUA31" i="21"/>
  <c r="STZ31" i="21"/>
  <c r="STY31" i="21"/>
  <c r="STX31" i="21"/>
  <c r="STW31" i="21"/>
  <c r="STV31" i="21"/>
  <c r="STU31" i="21"/>
  <c r="STT31" i="21"/>
  <c r="STS31" i="21"/>
  <c r="STR31" i="21"/>
  <c r="STQ31" i="21"/>
  <c r="STP31" i="21"/>
  <c r="STO31" i="21"/>
  <c r="STN31" i="21"/>
  <c r="STM31" i="21"/>
  <c r="STL31" i="21"/>
  <c r="STK31" i="21"/>
  <c r="STJ31" i="21"/>
  <c r="STI31" i="21"/>
  <c r="STH31" i="21"/>
  <c r="STG31" i="21"/>
  <c r="STF31" i="21"/>
  <c r="STE31" i="21"/>
  <c r="STD31" i="21"/>
  <c r="STC31" i="21"/>
  <c r="STB31" i="21"/>
  <c r="STA31" i="21"/>
  <c r="SSZ31" i="21"/>
  <c r="SSY31" i="21"/>
  <c r="SSX31" i="21"/>
  <c r="SSW31" i="21"/>
  <c r="SSV31" i="21"/>
  <c r="SSU31" i="21"/>
  <c r="SST31" i="21"/>
  <c r="SSS31" i="21"/>
  <c r="SSR31" i="21"/>
  <c r="SSQ31" i="21"/>
  <c r="SSP31" i="21"/>
  <c r="SSO31" i="21"/>
  <c r="SSN31" i="21"/>
  <c r="SSM31" i="21"/>
  <c r="SSL31" i="21"/>
  <c r="SSK31" i="21"/>
  <c r="SSJ31" i="21"/>
  <c r="SSI31" i="21"/>
  <c r="SSH31" i="21"/>
  <c r="SSG31" i="21"/>
  <c r="SSF31" i="21"/>
  <c r="SSE31" i="21"/>
  <c r="SSD31" i="21"/>
  <c r="SSC31" i="21"/>
  <c r="SSB31" i="21"/>
  <c r="SSA31" i="21"/>
  <c r="SRZ31" i="21"/>
  <c r="SRY31" i="21"/>
  <c r="SRX31" i="21"/>
  <c r="SRW31" i="21"/>
  <c r="SRV31" i="21"/>
  <c r="SRU31" i="21"/>
  <c r="SRT31" i="21"/>
  <c r="SRS31" i="21"/>
  <c r="SRR31" i="21"/>
  <c r="SRQ31" i="21"/>
  <c r="SRP31" i="21"/>
  <c r="SRO31" i="21"/>
  <c r="SRN31" i="21"/>
  <c r="SRM31" i="21"/>
  <c r="SRL31" i="21"/>
  <c r="SRK31" i="21"/>
  <c r="SRJ31" i="21"/>
  <c r="SRI31" i="21"/>
  <c r="SRH31" i="21"/>
  <c r="SRG31" i="21"/>
  <c r="SRF31" i="21"/>
  <c r="SRE31" i="21"/>
  <c r="SRD31" i="21"/>
  <c r="SRC31" i="21"/>
  <c r="SRB31" i="21"/>
  <c r="SRA31" i="21"/>
  <c r="SQZ31" i="21"/>
  <c r="SQY31" i="21"/>
  <c r="SQX31" i="21"/>
  <c r="SQW31" i="21"/>
  <c r="SQV31" i="21"/>
  <c r="SQU31" i="21"/>
  <c r="SQT31" i="21"/>
  <c r="SQS31" i="21"/>
  <c r="SQR31" i="21"/>
  <c r="SQQ31" i="21"/>
  <c r="SQP31" i="21"/>
  <c r="SQO31" i="21"/>
  <c r="SQN31" i="21"/>
  <c r="SQM31" i="21"/>
  <c r="SQL31" i="21"/>
  <c r="SQK31" i="21"/>
  <c r="SQJ31" i="21"/>
  <c r="SQI31" i="21"/>
  <c r="SQH31" i="21"/>
  <c r="SQG31" i="21"/>
  <c r="SQF31" i="21"/>
  <c r="SQE31" i="21"/>
  <c r="SQD31" i="21"/>
  <c r="SQC31" i="21"/>
  <c r="SQB31" i="21"/>
  <c r="SQA31" i="21"/>
  <c r="SPZ31" i="21"/>
  <c r="SPY31" i="21"/>
  <c r="SPX31" i="21"/>
  <c r="SPW31" i="21"/>
  <c r="SPV31" i="21"/>
  <c r="SPU31" i="21"/>
  <c r="SPT31" i="21"/>
  <c r="SPS31" i="21"/>
  <c r="SPR31" i="21"/>
  <c r="SPQ31" i="21"/>
  <c r="SPP31" i="21"/>
  <c r="SPO31" i="21"/>
  <c r="SPN31" i="21"/>
  <c r="SPM31" i="21"/>
  <c r="SPL31" i="21"/>
  <c r="SPK31" i="21"/>
  <c r="SPJ31" i="21"/>
  <c r="SPI31" i="21"/>
  <c r="SPH31" i="21"/>
  <c r="SPG31" i="21"/>
  <c r="SPF31" i="21"/>
  <c r="SPE31" i="21"/>
  <c r="SPD31" i="21"/>
  <c r="SPC31" i="21"/>
  <c r="SPB31" i="21"/>
  <c r="SPA31" i="21"/>
  <c r="SOZ31" i="21"/>
  <c r="SOY31" i="21"/>
  <c r="SOX31" i="21"/>
  <c r="SOW31" i="21"/>
  <c r="SOV31" i="21"/>
  <c r="SOU31" i="21"/>
  <c r="SOT31" i="21"/>
  <c r="SOS31" i="21"/>
  <c r="SOR31" i="21"/>
  <c r="SOQ31" i="21"/>
  <c r="SOP31" i="21"/>
  <c r="SOO31" i="21"/>
  <c r="SON31" i="21"/>
  <c r="SOM31" i="21"/>
  <c r="SOL31" i="21"/>
  <c r="SOK31" i="21"/>
  <c r="SOJ31" i="21"/>
  <c r="SOI31" i="21"/>
  <c r="SOH31" i="21"/>
  <c r="SOG31" i="21"/>
  <c r="SOF31" i="21"/>
  <c r="SOE31" i="21"/>
  <c r="SOD31" i="21"/>
  <c r="SOC31" i="21"/>
  <c r="SOB31" i="21"/>
  <c r="SOA31" i="21"/>
  <c r="SNZ31" i="21"/>
  <c r="SNY31" i="21"/>
  <c r="SNX31" i="21"/>
  <c r="SNW31" i="21"/>
  <c r="SNV31" i="21"/>
  <c r="SNU31" i="21"/>
  <c r="SNT31" i="21"/>
  <c r="SNS31" i="21"/>
  <c r="SNR31" i="21"/>
  <c r="SNQ31" i="21"/>
  <c r="SNP31" i="21"/>
  <c r="SNO31" i="21"/>
  <c r="SNN31" i="21"/>
  <c r="SNM31" i="21"/>
  <c r="SNL31" i="21"/>
  <c r="SNK31" i="21"/>
  <c r="SNJ31" i="21"/>
  <c r="SNI31" i="21"/>
  <c r="SNH31" i="21"/>
  <c r="SNG31" i="21"/>
  <c r="SNF31" i="21"/>
  <c r="SNE31" i="21"/>
  <c r="SND31" i="21"/>
  <c r="SNC31" i="21"/>
  <c r="SNB31" i="21"/>
  <c r="SNA31" i="21"/>
  <c r="SMZ31" i="21"/>
  <c r="SMY31" i="21"/>
  <c r="SMX31" i="21"/>
  <c r="SMW31" i="21"/>
  <c r="SMV31" i="21"/>
  <c r="SMU31" i="21"/>
  <c r="SMT31" i="21"/>
  <c r="SMS31" i="21"/>
  <c r="SMR31" i="21"/>
  <c r="SMQ31" i="21"/>
  <c r="SMP31" i="21"/>
  <c r="SMO31" i="21"/>
  <c r="SMN31" i="21"/>
  <c r="SMM31" i="21"/>
  <c r="SML31" i="21"/>
  <c r="SMK31" i="21"/>
  <c r="SMJ31" i="21"/>
  <c r="SMI31" i="21"/>
  <c r="SMH31" i="21"/>
  <c r="SMG31" i="21"/>
  <c r="SMF31" i="21"/>
  <c r="SME31" i="21"/>
  <c r="SMD31" i="21"/>
  <c r="SMC31" i="21"/>
  <c r="SMB31" i="21"/>
  <c r="SMA31" i="21"/>
  <c r="SLZ31" i="21"/>
  <c r="SLY31" i="21"/>
  <c r="SLX31" i="21"/>
  <c r="SLW31" i="21"/>
  <c r="SLV31" i="21"/>
  <c r="SLU31" i="21"/>
  <c r="SLT31" i="21"/>
  <c r="SLS31" i="21"/>
  <c r="SLR31" i="21"/>
  <c r="SLQ31" i="21"/>
  <c r="SLP31" i="21"/>
  <c r="SLO31" i="21"/>
  <c r="SLN31" i="21"/>
  <c r="SLM31" i="21"/>
  <c r="SLL31" i="21"/>
  <c r="SLK31" i="21"/>
  <c r="SLJ31" i="21"/>
  <c r="SLI31" i="21"/>
  <c r="SLH31" i="21"/>
  <c r="SLG31" i="21"/>
  <c r="SLF31" i="21"/>
  <c r="SLE31" i="21"/>
  <c r="SLD31" i="21"/>
  <c r="SLC31" i="21"/>
  <c r="SLB31" i="21"/>
  <c r="SLA31" i="21"/>
  <c r="SKZ31" i="21"/>
  <c r="SKY31" i="21"/>
  <c r="SKX31" i="21"/>
  <c r="SKW31" i="21"/>
  <c r="SKV31" i="21"/>
  <c r="SKU31" i="21"/>
  <c r="SKT31" i="21"/>
  <c r="SKS31" i="21"/>
  <c r="SKR31" i="21"/>
  <c r="SKQ31" i="21"/>
  <c r="SKP31" i="21"/>
  <c r="SKO31" i="21"/>
  <c r="SKN31" i="21"/>
  <c r="SKM31" i="21"/>
  <c r="SKL31" i="21"/>
  <c r="SKK31" i="21"/>
  <c r="SKJ31" i="21"/>
  <c r="SKI31" i="21"/>
  <c r="SKH31" i="21"/>
  <c r="SKG31" i="21"/>
  <c r="SKF31" i="21"/>
  <c r="SKE31" i="21"/>
  <c r="SKD31" i="21"/>
  <c r="SKC31" i="21"/>
  <c r="SKB31" i="21"/>
  <c r="SKA31" i="21"/>
  <c r="SJZ31" i="21"/>
  <c r="SJY31" i="21"/>
  <c r="SJX31" i="21"/>
  <c r="SJW31" i="21"/>
  <c r="SJV31" i="21"/>
  <c r="SJU31" i="21"/>
  <c r="SJT31" i="21"/>
  <c r="SJS31" i="21"/>
  <c r="SJR31" i="21"/>
  <c r="SJQ31" i="21"/>
  <c r="SJP31" i="21"/>
  <c r="SJO31" i="21"/>
  <c r="SJN31" i="21"/>
  <c r="SJM31" i="21"/>
  <c r="SJL31" i="21"/>
  <c r="SJK31" i="21"/>
  <c r="SJJ31" i="21"/>
  <c r="SJI31" i="21"/>
  <c r="SJH31" i="21"/>
  <c r="SJG31" i="21"/>
  <c r="SJF31" i="21"/>
  <c r="SJE31" i="21"/>
  <c r="SJD31" i="21"/>
  <c r="SJC31" i="21"/>
  <c r="SJB31" i="21"/>
  <c r="SJA31" i="21"/>
  <c r="SIZ31" i="21"/>
  <c r="SIY31" i="21"/>
  <c r="SIX31" i="21"/>
  <c r="SIW31" i="21"/>
  <c r="SIV31" i="21"/>
  <c r="SIU31" i="21"/>
  <c r="SIT31" i="21"/>
  <c r="SIS31" i="21"/>
  <c r="SIR31" i="21"/>
  <c r="SIQ31" i="21"/>
  <c r="SIP31" i="21"/>
  <c r="SIO31" i="21"/>
  <c r="SIN31" i="21"/>
  <c r="SIM31" i="21"/>
  <c r="SIL31" i="21"/>
  <c r="SIK31" i="21"/>
  <c r="SIJ31" i="21"/>
  <c r="SII31" i="21"/>
  <c r="SIH31" i="21"/>
  <c r="SIG31" i="21"/>
  <c r="SIF31" i="21"/>
  <c r="SIE31" i="21"/>
  <c r="SID31" i="21"/>
  <c r="SIC31" i="21"/>
  <c r="SIB31" i="21"/>
  <c r="SIA31" i="21"/>
  <c r="SHZ31" i="21"/>
  <c r="SHY31" i="21"/>
  <c r="SHX31" i="21"/>
  <c r="SHW31" i="21"/>
  <c r="SHV31" i="21"/>
  <c r="SHU31" i="21"/>
  <c r="SHT31" i="21"/>
  <c r="SHS31" i="21"/>
  <c r="SHR31" i="21"/>
  <c r="SHQ31" i="21"/>
  <c r="SHP31" i="21"/>
  <c r="SHO31" i="21"/>
  <c r="SHN31" i="21"/>
  <c r="SHM31" i="21"/>
  <c r="SHL31" i="21"/>
  <c r="SHK31" i="21"/>
  <c r="SHJ31" i="21"/>
  <c r="SHI31" i="21"/>
  <c r="SHH31" i="21"/>
  <c r="SHG31" i="21"/>
  <c r="SHF31" i="21"/>
  <c r="SHE31" i="21"/>
  <c r="SHD31" i="21"/>
  <c r="SHC31" i="21"/>
  <c r="SHB31" i="21"/>
  <c r="SHA31" i="21"/>
  <c r="SGZ31" i="21"/>
  <c r="SGY31" i="21"/>
  <c r="SGX31" i="21"/>
  <c r="SGW31" i="21"/>
  <c r="SGV31" i="21"/>
  <c r="SGU31" i="21"/>
  <c r="SGT31" i="21"/>
  <c r="SGS31" i="21"/>
  <c r="SGR31" i="21"/>
  <c r="SGQ31" i="21"/>
  <c r="SGP31" i="21"/>
  <c r="SGO31" i="21"/>
  <c r="SGN31" i="21"/>
  <c r="SGM31" i="21"/>
  <c r="SGL31" i="21"/>
  <c r="SGK31" i="21"/>
  <c r="SGJ31" i="21"/>
  <c r="SGI31" i="21"/>
  <c r="SGH31" i="21"/>
  <c r="SGG31" i="21"/>
  <c r="SGF31" i="21"/>
  <c r="SGE31" i="21"/>
  <c r="SGD31" i="21"/>
  <c r="SGC31" i="21"/>
  <c r="SGB31" i="21"/>
  <c r="SGA31" i="21"/>
  <c r="SFZ31" i="21"/>
  <c r="SFY31" i="21"/>
  <c r="SFX31" i="21"/>
  <c r="SFW31" i="21"/>
  <c r="SFV31" i="21"/>
  <c r="SFU31" i="21"/>
  <c r="SFT31" i="21"/>
  <c r="SFS31" i="21"/>
  <c r="SFR31" i="21"/>
  <c r="SFQ31" i="21"/>
  <c r="SFP31" i="21"/>
  <c r="SFO31" i="21"/>
  <c r="SFN31" i="21"/>
  <c r="SFM31" i="21"/>
  <c r="SFL31" i="21"/>
  <c r="SFK31" i="21"/>
  <c r="SFJ31" i="21"/>
  <c r="SFI31" i="21"/>
  <c r="SFH31" i="21"/>
  <c r="SFG31" i="21"/>
  <c r="SFF31" i="21"/>
  <c r="SFE31" i="21"/>
  <c r="SFD31" i="21"/>
  <c r="SFC31" i="21"/>
  <c r="SFB31" i="21"/>
  <c r="SFA31" i="21"/>
  <c r="SEZ31" i="21"/>
  <c r="SEY31" i="21"/>
  <c r="SEX31" i="21"/>
  <c r="SEW31" i="21"/>
  <c r="SEV31" i="21"/>
  <c r="SEU31" i="21"/>
  <c r="SET31" i="21"/>
  <c r="SES31" i="21"/>
  <c r="SER31" i="21"/>
  <c r="SEQ31" i="21"/>
  <c r="SEP31" i="21"/>
  <c r="SEO31" i="21"/>
  <c r="SEN31" i="21"/>
  <c r="SEM31" i="21"/>
  <c r="SEL31" i="21"/>
  <c r="SEK31" i="21"/>
  <c r="SEJ31" i="21"/>
  <c r="SEI31" i="21"/>
  <c r="SEH31" i="21"/>
  <c r="SEG31" i="21"/>
  <c r="SEF31" i="21"/>
  <c r="SEE31" i="21"/>
  <c r="SED31" i="21"/>
  <c r="SEC31" i="21"/>
  <c r="SEB31" i="21"/>
  <c r="SEA31" i="21"/>
  <c r="SDZ31" i="21"/>
  <c r="SDY31" i="21"/>
  <c r="SDX31" i="21"/>
  <c r="SDW31" i="21"/>
  <c r="SDV31" i="21"/>
  <c r="SDU31" i="21"/>
  <c r="SDT31" i="21"/>
  <c r="SDS31" i="21"/>
  <c r="SDR31" i="21"/>
  <c r="SDQ31" i="21"/>
  <c r="SDP31" i="21"/>
  <c r="SDO31" i="21"/>
  <c r="SDN31" i="21"/>
  <c r="SDM31" i="21"/>
  <c r="SDL31" i="21"/>
  <c r="SDK31" i="21"/>
  <c r="SDJ31" i="21"/>
  <c r="SDI31" i="21"/>
  <c r="SDH31" i="21"/>
  <c r="SDG31" i="21"/>
  <c r="SDF31" i="21"/>
  <c r="SDE31" i="21"/>
  <c r="SDD31" i="21"/>
  <c r="SDC31" i="21"/>
  <c r="SDB31" i="21"/>
  <c r="SDA31" i="21"/>
  <c r="SCZ31" i="21"/>
  <c r="SCY31" i="21"/>
  <c r="SCX31" i="21"/>
  <c r="SCW31" i="21"/>
  <c r="SCV31" i="21"/>
  <c r="SCU31" i="21"/>
  <c r="SCT31" i="21"/>
  <c r="SCS31" i="21"/>
  <c r="SCR31" i="21"/>
  <c r="SCQ31" i="21"/>
  <c r="SCP31" i="21"/>
  <c r="SCO31" i="21"/>
  <c r="SCN31" i="21"/>
  <c r="SCM31" i="21"/>
  <c r="SCL31" i="21"/>
  <c r="SCK31" i="21"/>
  <c r="SCJ31" i="21"/>
  <c r="SCI31" i="21"/>
  <c r="SCH31" i="21"/>
  <c r="SCG31" i="21"/>
  <c r="SCF31" i="21"/>
  <c r="SCE31" i="21"/>
  <c r="SCD31" i="21"/>
  <c r="SCC31" i="21"/>
  <c r="SCB31" i="21"/>
  <c r="SCA31" i="21"/>
  <c r="SBZ31" i="21"/>
  <c r="SBY31" i="21"/>
  <c r="SBX31" i="21"/>
  <c r="SBW31" i="21"/>
  <c r="SBV31" i="21"/>
  <c r="SBU31" i="21"/>
  <c r="SBT31" i="21"/>
  <c r="SBS31" i="21"/>
  <c r="SBR31" i="21"/>
  <c r="SBQ31" i="21"/>
  <c r="SBP31" i="21"/>
  <c r="SBO31" i="21"/>
  <c r="SBN31" i="21"/>
  <c r="SBM31" i="21"/>
  <c r="SBL31" i="21"/>
  <c r="SBK31" i="21"/>
  <c r="SBJ31" i="21"/>
  <c r="SBI31" i="21"/>
  <c r="SBH31" i="21"/>
  <c r="SBG31" i="21"/>
  <c r="SBF31" i="21"/>
  <c r="SBE31" i="21"/>
  <c r="SBD31" i="21"/>
  <c r="SBC31" i="21"/>
  <c r="SBB31" i="21"/>
  <c r="SBA31" i="21"/>
  <c r="SAZ31" i="21"/>
  <c r="SAY31" i="21"/>
  <c r="SAX31" i="21"/>
  <c r="SAW31" i="21"/>
  <c r="SAV31" i="21"/>
  <c r="SAU31" i="21"/>
  <c r="SAT31" i="21"/>
  <c r="SAS31" i="21"/>
  <c r="SAR31" i="21"/>
  <c r="SAQ31" i="21"/>
  <c r="SAP31" i="21"/>
  <c r="SAO31" i="21"/>
  <c r="SAN31" i="21"/>
  <c r="SAM31" i="21"/>
  <c r="SAL31" i="21"/>
  <c r="SAK31" i="21"/>
  <c r="SAJ31" i="21"/>
  <c r="SAI31" i="21"/>
  <c r="SAH31" i="21"/>
  <c r="SAG31" i="21"/>
  <c r="SAF31" i="21"/>
  <c r="SAE31" i="21"/>
  <c r="SAD31" i="21"/>
  <c r="SAC31" i="21"/>
  <c r="SAB31" i="21"/>
  <c r="SAA31" i="21"/>
  <c r="RZZ31" i="21"/>
  <c r="RZY31" i="21"/>
  <c r="RZX31" i="21"/>
  <c r="RZW31" i="21"/>
  <c r="RZV31" i="21"/>
  <c r="RZU31" i="21"/>
  <c r="RZT31" i="21"/>
  <c r="RZS31" i="21"/>
  <c r="RZR31" i="21"/>
  <c r="RZQ31" i="21"/>
  <c r="RZP31" i="21"/>
  <c r="RZO31" i="21"/>
  <c r="RZN31" i="21"/>
  <c r="RZM31" i="21"/>
  <c r="RZL31" i="21"/>
  <c r="RZK31" i="21"/>
  <c r="RZJ31" i="21"/>
  <c r="RZI31" i="21"/>
  <c r="RZH31" i="21"/>
  <c r="RZG31" i="21"/>
  <c r="RZF31" i="21"/>
  <c r="RZE31" i="21"/>
  <c r="RZD31" i="21"/>
  <c r="RZC31" i="21"/>
  <c r="RZB31" i="21"/>
  <c r="RZA31" i="21"/>
  <c r="RYZ31" i="21"/>
  <c r="RYY31" i="21"/>
  <c r="RYX31" i="21"/>
  <c r="RYW31" i="21"/>
  <c r="RYV31" i="21"/>
  <c r="RYU31" i="21"/>
  <c r="RYT31" i="21"/>
  <c r="RYS31" i="21"/>
  <c r="RYR31" i="21"/>
  <c r="RYQ31" i="21"/>
  <c r="RYP31" i="21"/>
  <c r="RYO31" i="21"/>
  <c r="RYN31" i="21"/>
  <c r="RYM31" i="21"/>
  <c r="RYL31" i="21"/>
  <c r="RYK31" i="21"/>
  <c r="RYJ31" i="21"/>
  <c r="RYI31" i="21"/>
  <c r="RYH31" i="21"/>
  <c r="RYG31" i="21"/>
  <c r="RYF31" i="21"/>
  <c r="RYE31" i="21"/>
  <c r="RYD31" i="21"/>
  <c r="RYC31" i="21"/>
  <c r="RYB31" i="21"/>
  <c r="RYA31" i="21"/>
  <c r="RXZ31" i="21"/>
  <c r="RXY31" i="21"/>
  <c r="RXX31" i="21"/>
  <c r="RXW31" i="21"/>
  <c r="RXV31" i="21"/>
  <c r="RXU31" i="21"/>
  <c r="RXT31" i="21"/>
  <c r="RXS31" i="21"/>
  <c r="RXR31" i="21"/>
  <c r="RXQ31" i="21"/>
  <c r="RXP31" i="21"/>
  <c r="RXO31" i="21"/>
  <c r="RXN31" i="21"/>
  <c r="RXM31" i="21"/>
  <c r="RXL31" i="21"/>
  <c r="RXK31" i="21"/>
  <c r="RXJ31" i="21"/>
  <c r="RXI31" i="21"/>
  <c r="RXH31" i="21"/>
  <c r="RXG31" i="21"/>
  <c r="RXF31" i="21"/>
  <c r="RXE31" i="21"/>
  <c r="RXD31" i="21"/>
  <c r="RXC31" i="21"/>
  <c r="RXB31" i="21"/>
  <c r="RXA31" i="21"/>
  <c r="RWZ31" i="21"/>
  <c r="RWY31" i="21"/>
  <c r="RWX31" i="21"/>
  <c r="RWW31" i="21"/>
  <c r="RWV31" i="21"/>
  <c r="RWU31" i="21"/>
  <c r="RWT31" i="21"/>
  <c r="RWS31" i="21"/>
  <c r="RWR31" i="21"/>
  <c r="RWQ31" i="21"/>
  <c r="RWP31" i="21"/>
  <c r="RWO31" i="21"/>
  <c r="RWN31" i="21"/>
  <c r="RWM31" i="21"/>
  <c r="RWL31" i="21"/>
  <c r="RWK31" i="21"/>
  <c r="RWJ31" i="21"/>
  <c r="RWI31" i="21"/>
  <c r="RWH31" i="21"/>
  <c r="RWG31" i="21"/>
  <c r="RWF31" i="21"/>
  <c r="RWE31" i="21"/>
  <c r="RWD31" i="21"/>
  <c r="RWC31" i="21"/>
  <c r="RWB31" i="21"/>
  <c r="RWA31" i="21"/>
  <c r="RVZ31" i="21"/>
  <c r="RVY31" i="21"/>
  <c r="RVX31" i="21"/>
  <c r="RVW31" i="21"/>
  <c r="RVV31" i="21"/>
  <c r="RVU31" i="21"/>
  <c r="RVT31" i="21"/>
  <c r="RVS31" i="21"/>
  <c r="RVR31" i="21"/>
  <c r="RVQ31" i="21"/>
  <c r="RVP31" i="21"/>
  <c r="RVO31" i="21"/>
  <c r="RVN31" i="21"/>
  <c r="RVM31" i="21"/>
  <c r="RVL31" i="21"/>
  <c r="RVK31" i="21"/>
  <c r="RVJ31" i="21"/>
  <c r="RVI31" i="21"/>
  <c r="RVH31" i="21"/>
  <c r="RVG31" i="21"/>
  <c r="RVF31" i="21"/>
  <c r="RVE31" i="21"/>
  <c r="RVD31" i="21"/>
  <c r="RVC31" i="21"/>
  <c r="RVB31" i="21"/>
  <c r="RVA31" i="21"/>
  <c r="RUZ31" i="21"/>
  <c r="RUY31" i="21"/>
  <c r="RUX31" i="21"/>
  <c r="RUW31" i="21"/>
  <c r="RUV31" i="21"/>
  <c r="RUU31" i="21"/>
  <c r="RUT31" i="21"/>
  <c r="RUS31" i="21"/>
  <c r="RUR31" i="21"/>
  <c r="RUQ31" i="21"/>
  <c r="RUP31" i="21"/>
  <c r="RUO31" i="21"/>
  <c r="RUN31" i="21"/>
  <c r="RUM31" i="21"/>
  <c r="RUL31" i="21"/>
  <c r="RUK31" i="21"/>
  <c r="RUJ31" i="21"/>
  <c r="RUI31" i="21"/>
  <c r="RUH31" i="21"/>
  <c r="RUG31" i="21"/>
  <c r="RUF31" i="21"/>
  <c r="RUE31" i="21"/>
  <c r="RUD31" i="21"/>
  <c r="RUC31" i="21"/>
  <c r="RUB31" i="21"/>
  <c r="RUA31" i="21"/>
  <c r="RTZ31" i="21"/>
  <c r="RTY31" i="21"/>
  <c r="RTX31" i="21"/>
  <c r="RTW31" i="21"/>
  <c r="RTV31" i="21"/>
  <c r="RTU31" i="21"/>
  <c r="RTT31" i="21"/>
  <c r="RTS31" i="21"/>
  <c r="RTR31" i="21"/>
  <c r="RTQ31" i="21"/>
  <c r="RTP31" i="21"/>
  <c r="RTO31" i="21"/>
  <c r="RTN31" i="21"/>
  <c r="RTM31" i="21"/>
  <c r="RTL31" i="21"/>
  <c r="RTK31" i="21"/>
  <c r="RTJ31" i="21"/>
  <c r="RTI31" i="21"/>
  <c r="RTH31" i="21"/>
  <c r="RTG31" i="21"/>
  <c r="RTF31" i="21"/>
  <c r="RTE31" i="21"/>
  <c r="RTD31" i="21"/>
  <c r="RTC31" i="21"/>
  <c r="RTB31" i="21"/>
  <c r="RTA31" i="21"/>
  <c r="RSZ31" i="21"/>
  <c r="RSY31" i="21"/>
  <c r="RSX31" i="21"/>
  <c r="RSW31" i="21"/>
  <c r="RSV31" i="21"/>
  <c r="RSU31" i="21"/>
  <c r="RST31" i="21"/>
  <c r="RSS31" i="21"/>
  <c r="RSR31" i="21"/>
  <c r="RSQ31" i="21"/>
  <c r="RSP31" i="21"/>
  <c r="RSO31" i="21"/>
  <c r="RSN31" i="21"/>
  <c r="RSM31" i="21"/>
  <c r="RSL31" i="21"/>
  <c r="RSK31" i="21"/>
  <c r="RSJ31" i="21"/>
  <c r="RSI31" i="21"/>
  <c r="RSH31" i="21"/>
  <c r="RSG31" i="21"/>
  <c r="RSF31" i="21"/>
  <c r="RSE31" i="21"/>
  <c r="RSD31" i="21"/>
  <c r="RSC31" i="21"/>
  <c r="RSB31" i="21"/>
  <c r="RSA31" i="21"/>
  <c r="RRZ31" i="21"/>
  <c r="RRY31" i="21"/>
  <c r="RRX31" i="21"/>
  <c r="RRW31" i="21"/>
  <c r="RRV31" i="21"/>
  <c r="RRU31" i="21"/>
  <c r="RRT31" i="21"/>
  <c r="RRS31" i="21"/>
  <c r="RRR31" i="21"/>
  <c r="RRQ31" i="21"/>
  <c r="RRP31" i="21"/>
  <c r="RRO31" i="21"/>
  <c r="RRN31" i="21"/>
  <c r="RRM31" i="21"/>
  <c r="RRL31" i="21"/>
  <c r="RRK31" i="21"/>
  <c r="RRJ31" i="21"/>
  <c r="RRI31" i="21"/>
  <c r="RRH31" i="21"/>
  <c r="RRG31" i="21"/>
  <c r="RRF31" i="21"/>
  <c r="RRE31" i="21"/>
  <c r="RRD31" i="21"/>
  <c r="RRC31" i="21"/>
  <c r="RRB31" i="21"/>
  <c r="RRA31" i="21"/>
  <c r="RQZ31" i="21"/>
  <c r="RQY31" i="21"/>
  <c r="RQX31" i="21"/>
  <c r="RQW31" i="21"/>
  <c r="RQV31" i="21"/>
  <c r="RQU31" i="21"/>
  <c r="RQT31" i="21"/>
  <c r="RQS31" i="21"/>
  <c r="RQR31" i="21"/>
  <c r="RQQ31" i="21"/>
  <c r="RQP31" i="21"/>
  <c r="RQO31" i="21"/>
  <c r="RQN31" i="21"/>
  <c r="RQM31" i="21"/>
  <c r="RQL31" i="21"/>
  <c r="RQK31" i="21"/>
  <c r="RQJ31" i="21"/>
  <c r="RQI31" i="21"/>
  <c r="RQH31" i="21"/>
  <c r="RQG31" i="21"/>
  <c r="RQF31" i="21"/>
  <c r="RQE31" i="21"/>
  <c r="RQD31" i="21"/>
  <c r="RQC31" i="21"/>
  <c r="RQB31" i="21"/>
  <c r="RQA31" i="21"/>
  <c r="RPZ31" i="21"/>
  <c r="RPY31" i="21"/>
  <c r="RPX31" i="21"/>
  <c r="RPW31" i="21"/>
  <c r="RPV31" i="21"/>
  <c r="RPU31" i="21"/>
  <c r="RPT31" i="21"/>
  <c r="RPS31" i="21"/>
  <c r="RPR31" i="21"/>
  <c r="RPQ31" i="21"/>
  <c r="RPP31" i="21"/>
  <c r="RPO31" i="21"/>
  <c r="RPN31" i="21"/>
  <c r="RPM31" i="21"/>
  <c r="RPL31" i="21"/>
  <c r="RPK31" i="21"/>
  <c r="RPJ31" i="21"/>
  <c r="RPI31" i="21"/>
  <c r="RPH31" i="21"/>
  <c r="RPG31" i="21"/>
  <c r="RPF31" i="21"/>
  <c r="RPE31" i="21"/>
  <c r="RPD31" i="21"/>
  <c r="RPC31" i="21"/>
  <c r="RPB31" i="21"/>
  <c r="RPA31" i="21"/>
  <c r="ROZ31" i="21"/>
  <c r="ROY31" i="21"/>
  <c r="ROX31" i="21"/>
  <c r="ROW31" i="21"/>
  <c r="ROV31" i="21"/>
  <c r="ROU31" i="21"/>
  <c r="ROT31" i="21"/>
  <c r="ROS31" i="21"/>
  <c r="ROR31" i="21"/>
  <c r="ROQ31" i="21"/>
  <c r="ROP31" i="21"/>
  <c r="ROO31" i="21"/>
  <c r="RON31" i="21"/>
  <c r="ROM31" i="21"/>
  <c r="ROL31" i="21"/>
  <c r="ROK31" i="21"/>
  <c r="ROJ31" i="21"/>
  <c r="ROI31" i="21"/>
  <c r="ROH31" i="21"/>
  <c r="ROG31" i="21"/>
  <c r="ROF31" i="21"/>
  <c r="ROE31" i="21"/>
  <c r="ROD31" i="21"/>
  <c r="ROC31" i="21"/>
  <c r="ROB31" i="21"/>
  <c r="ROA31" i="21"/>
  <c r="RNZ31" i="21"/>
  <c r="RNY31" i="21"/>
  <c r="RNX31" i="21"/>
  <c r="RNW31" i="21"/>
  <c r="RNV31" i="21"/>
  <c r="RNU31" i="21"/>
  <c r="RNT31" i="21"/>
  <c r="RNS31" i="21"/>
  <c r="RNR31" i="21"/>
  <c r="RNQ31" i="21"/>
  <c r="RNP31" i="21"/>
  <c r="RNO31" i="21"/>
  <c r="RNN31" i="21"/>
  <c r="RNM31" i="21"/>
  <c r="RNL31" i="21"/>
  <c r="RNK31" i="21"/>
  <c r="RNJ31" i="21"/>
  <c r="RNI31" i="21"/>
  <c r="RNH31" i="21"/>
  <c r="RNG31" i="21"/>
  <c r="RNF31" i="21"/>
  <c r="RNE31" i="21"/>
  <c r="RND31" i="21"/>
  <c r="RNC31" i="21"/>
  <c r="RNB31" i="21"/>
  <c r="RNA31" i="21"/>
  <c r="RMZ31" i="21"/>
  <c r="RMY31" i="21"/>
  <c r="RMX31" i="21"/>
  <c r="RMW31" i="21"/>
  <c r="RMV31" i="21"/>
  <c r="RMU31" i="21"/>
  <c r="RMT31" i="21"/>
  <c r="RMS31" i="21"/>
  <c r="RMR31" i="21"/>
  <c r="RMQ31" i="21"/>
  <c r="RMP31" i="21"/>
  <c r="RMO31" i="21"/>
  <c r="RMN31" i="21"/>
  <c r="RMM31" i="21"/>
  <c r="RML31" i="21"/>
  <c r="RMK31" i="21"/>
  <c r="RMJ31" i="21"/>
  <c r="RMI31" i="21"/>
  <c r="RMH31" i="21"/>
  <c r="RMG31" i="21"/>
  <c r="RMF31" i="21"/>
  <c r="RME31" i="21"/>
  <c r="RMD31" i="21"/>
  <c r="RMC31" i="21"/>
  <c r="RMB31" i="21"/>
  <c r="RMA31" i="21"/>
  <c r="RLZ31" i="21"/>
  <c r="RLY31" i="21"/>
  <c r="RLX31" i="21"/>
  <c r="RLW31" i="21"/>
  <c r="RLV31" i="21"/>
  <c r="RLU31" i="21"/>
  <c r="RLT31" i="21"/>
  <c r="RLS31" i="21"/>
  <c r="RLR31" i="21"/>
  <c r="RLQ31" i="21"/>
  <c r="RLP31" i="21"/>
  <c r="RLO31" i="21"/>
  <c r="RLN31" i="21"/>
  <c r="RLM31" i="21"/>
  <c r="RLL31" i="21"/>
  <c r="RLK31" i="21"/>
  <c r="RLJ31" i="21"/>
  <c r="RLI31" i="21"/>
  <c r="RLH31" i="21"/>
  <c r="RLG31" i="21"/>
  <c r="RLF31" i="21"/>
  <c r="RLE31" i="21"/>
  <c r="RLD31" i="21"/>
  <c r="RLC31" i="21"/>
  <c r="RLB31" i="21"/>
  <c r="RLA31" i="21"/>
  <c r="RKZ31" i="21"/>
  <c r="RKY31" i="21"/>
  <c r="RKX31" i="21"/>
  <c r="RKW31" i="21"/>
  <c r="RKV31" i="21"/>
  <c r="RKU31" i="21"/>
  <c r="RKT31" i="21"/>
  <c r="RKS31" i="21"/>
  <c r="RKR31" i="21"/>
  <c r="RKQ31" i="21"/>
  <c r="RKP31" i="21"/>
  <c r="RKO31" i="21"/>
  <c r="RKN31" i="21"/>
  <c r="RKM31" i="21"/>
  <c r="RKL31" i="21"/>
  <c r="RKK31" i="21"/>
  <c r="RKJ31" i="21"/>
  <c r="RKI31" i="21"/>
  <c r="RKH31" i="21"/>
  <c r="RKG31" i="21"/>
  <c r="RKF31" i="21"/>
  <c r="RKE31" i="21"/>
  <c r="RKD31" i="21"/>
  <c r="RKC31" i="21"/>
  <c r="RKB31" i="21"/>
  <c r="RKA31" i="21"/>
  <c r="RJZ31" i="21"/>
  <c r="RJY31" i="21"/>
  <c r="RJX31" i="21"/>
  <c r="RJW31" i="21"/>
  <c r="RJV31" i="21"/>
  <c r="RJU31" i="21"/>
  <c r="RJT31" i="21"/>
  <c r="RJS31" i="21"/>
  <c r="RJR31" i="21"/>
  <c r="RJQ31" i="21"/>
  <c r="RJP31" i="21"/>
  <c r="RJO31" i="21"/>
  <c r="RJN31" i="21"/>
  <c r="RJM31" i="21"/>
  <c r="RJL31" i="21"/>
  <c r="RJK31" i="21"/>
  <c r="RJJ31" i="21"/>
  <c r="RJI31" i="21"/>
  <c r="RJH31" i="21"/>
  <c r="RJG31" i="21"/>
  <c r="RJF31" i="21"/>
  <c r="RJE31" i="21"/>
  <c r="RJD31" i="21"/>
  <c r="RJC31" i="21"/>
  <c r="RJB31" i="21"/>
  <c r="RJA31" i="21"/>
  <c r="RIZ31" i="21"/>
  <c r="RIY31" i="21"/>
  <c r="RIX31" i="21"/>
  <c r="RIW31" i="21"/>
  <c r="RIV31" i="21"/>
  <c r="RIU31" i="21"/>
  <c r="RIT31" i="21"/>
  <c r="RIS31" i="21"/>
  <c r="RIR31" i="21"/>
  <c r="RIQ31" i="21"/>
  <c r="RIP31" i="21"/>
  <c r="RIO31" i="21"/>
  <c r="RIN31" i="21"/>
  <c r="RIM31" i="21"/>
  <c r="RIL31" i="21"/>
  <c r="RIK31" i="21"/>
  <c r="RIJ31" i="21"/>
  <c r="RII31" i="21"/>
  <c r="RIH31" i="21"/>
  <c r="RIG31" i="21"/>
  <c r="RIF31" i="21"/>
  <c r="RIE31" i="21"/>
  <c r="RID31" i="21"/>
  <c r="RIC31" i="21"/>
  <c r="RIB31" i="21"/>
  <c r="RIA31" i="21"/>
  <c r="RHZ31" i="21"/>
  <c r="RHY31" i="21"/>
  <c r="RHX31" i="21"/>
  <c r="RHW31" i="21"/>
  <c r="RHV31" i="21"/>
  <c r="RHU31" i="21"/>
  <c r="RHT31" i="21"/>
  <c r="RHS31" i="21"/>
  <c r="RHR31" i="21"/>
  <c r="RHQ31" i="21"/>
  <c r="RHP31" i="21"/>
  <c r="RHO31" i="21"/>
  <c r="RHN31" i="21"/>
  <c r="RHM31" i="21"/>
  <c r="RHL31" i="21"/>
  <c r="RHK31" i="21"/>
  <c r="RHJ31" i="21"/>
  <c r="RHI31" i="21"/>
  <c r="RHH31" i="21"/>
  <c r="RHG31" i="21"/>
  <c r="RHF31" i="21"/>
  <c r="RHE31" i="21"/>
  <c r="RHD31" i="21"/>
  <c r="RHC31" i="21"/>
  <c r="RHB31" i="21"/>
  <c r="RHA31" i="21"/>
  <c r="RGZ31" i="21"/>
  <c r="RGY31" i="21"/>
  <c r="RGX31" i="21"/>
  <c r="RGW31" i="21"/>
  <c r="RGV31" i="21"/>
  <c r="RGU31" i="21"/>
  <c r="RGT31" i="21"/>
  <c r="RGS31" i="21"/>
  <c r="RGR31" i="21"/>
  <c r="RGQ31" i="21"/>
  <c r="RGP31" i="21"/>
  <c r="RGO31" i="21"/>
  <c r="RGN31" i="21"/>
  <c r="RGM31" i="21"/>
  <c r="RGL31" i="21"/>
  <c r="RGK31" i="21"/>
  <c r="RGJ31" i="21"/>
  <c r="RGI31" i="21"/>
  <c r="RGH31" i="21"/>
  <c r="RGG31" i="21"/>
  <c r="RGF31" i="21"/>
  <c r="RGE31" i="21"/>
  <c r="RGD31" i="21"/>
  <c r="RGC31" i="21"/>
  <c r="RGB31" i="21"/>
  <c r="RGA31" i="21"/>
  <c r="RFZ31" i="21"/>
  <c r="RFY31" i="21"/>
  <c r="RFX31" i="21"/>
  <c r="RFW31" i="21"/>
  <c r="RFV31" i="21"/>
  <c r="RFU31" i="21"/>
  <c r="RFT31" i="21"/>
  <c r="RFS31" i="21"/>
  <c r="RFR31" i="21"/>
  <c r="RFQ31" i="21"/>
  <c r="RFP31" i="21"/>
  <c r="RFO31" i="21"/>
  <c r="RFN31" i="21"/>
  <c r="RFM31" i="21"/>
  <c r="RFL31" i="21"/>
  <c r="RFK31" i="21"/>
  <c r="RFJ31" i="21"/>
  <c r="RFI31" i="21"/>
  <c r="RFH31" i="21"/>
  <c r="RFG31" i="21"/>
  <c r="RFF31" i="21"/>
  <c r="RFE31" i="21"/>
  <c r="RFD31" i="21"/>
  <c r="RFC31" i="21"/>
  <c r="RFB31" i="21"/>
  <c r="RFA31" i="21"/>
  <c r="REZ31" i="21"/>
  <c r="REY31" i="21"/>
  <c r="REX31" i="21"/>
  <c r="REW31" i="21"/>
  <c r="REV31" i="21"/>
  <c r="REU31" i="21"/>
  <c r="RET31" i="21"/>
  <c r="RES31" i="21"/>
  <c r="RER31" i="21"/>
  <c r="REQ31" i="21"/>
  <c r="REP31" i="21"/>
  <c r="REO31" i="21"/>
  <c r="REN31" i="21"/>
  <c r="REM31" i="21"/>
  <c r="REL31" i="21"/>
  <c r="REK31" i="21"/>
  <c r="REJ31" i="21"/>
  <c r="REI31" i="21"/>
  <c r="REH31" i="21"/>
  <c r="REG31" i="21"/>
  <c r="REF31" i="21"/>
  <c r="REE31" i="21"/>
  <c r="RED31" i="21"/>
  <c r="REC31" i="21"/>
  <c r="REB31" i="21"/>
  <c r="REA31" i="21"/>
  <c r="RDZ31" i="21"/>
  <c r="RDY31" i="21"/>
  <c r="RDX31" i="21"/>
  <c r="RDW31" i="21"/>
  <c r="RDV31" i="21"/>
  <c r="RDU31" i="21"/>
  <c r="RDT31" i="21"/>
  <c r="RDS31" i="21"/>
  <c r="RDR31" i="21"/>
  <c r="RDQ31" i="21"/>
  <c r="RDP31" i="21"/>
  <c r="RDO31" i="21"/>
  <c r="RDN31" i="21"/>
  <c r="RDM31" i="21"/>
  <c r="RDL31" i="21"/>
  <c r="RDK31" i="21"/>
  <c r="RDJ31" i="21"/>
  <c r="RDI31" i="21"/>
  <c r="RDH31" i="21"/>
  <c r="RDG31" i="21"/>
  <c r="RDF31" i="21"/>
  <c r="RDE31" i="21"/>
  <c r="RDD31" i="21"/>
  <c r="RDC31" i="21"/>
  <c r="RDB31" i="21"/>
  <c r="RDA31" i="21"/>
  <c r="RCZ31" i="21"/>
  <c r="RCY31" i="21"/>
  <c r="RCX31" i="21"/>
  <c r="RCW31" i="21"/>
  <c r="RCV31" i="21"/>
  <c r="RCU31" i="21"/>
  <c r="RCT31" i="21"/>
  <c r="RCS31" i="21"/>
  <c r="RCR31" i="21"/>
  <c r="RCQ31" i="21"/>
  <c r="RCP31" i="21"/>
  <c r="RCO31" i="21"/>
  <c r="RCN31" i="21"/>
  <c r="RCM31" i="21"/>
  <c r="RCL31" i="21"/>
  <c r="RCK31" i="21"/>
  <c r="RCJ31" i="21"/>
  <c r="RCI31" i="21"/>
  <c r="RCH31" i="21"/>
  <c r="RCG31" i="21"/>
  <c r="RCF31" i="21"/>
  <c r="RCE31" i="21"/>
  <c r="RCD31" i="21"/>
  <c r="RCC31" i="21"/>
  <c r="RCB31" i="21"/>
  <c r="RCA31" i="21"/>
  <c r="RBZ31" i="21"/>
  <c r="RBY31" i="21"/>
  <c r="RBX31" i="21"/>
  <c r="RBW31" i="21"/>
  <c r="RBV31" i="21"/>
  <c r="RBU31" i="21"/>
  <c r="RBT31" i="21"/>
  <c r="RBS31" i="21"/>
  <c r="RBR31" i="21"/>
  <c r="RBQ31" i="21"/>
  <c r="RBP31" i="21"/>
  <c r="RBO31" i="21"/>
  <c r="RBN31" i="21"/>
  <c r="RBM31" i="21"/>
  <c r="RBL31" i="21"/>
  <c r="RBK31" i="21"/>
  <c r="RBJ31" i="21"/>
  <c r="RBI31" i="21"/>
  <c r="RBH31" i="21"/>
  <c r="RBG31" i="21"/>
  <c r="RBF31" i="21"/>
  <c r="RBE31" i="21"/>
  <c r="RBD31" i="21"/>
  <c r="RBC31" i="21"/>
  <c r="RBB31" i="21"/>
  <c r="RBA31" i="21"/>
  <c r="RAZ31" i="21"/>
  <c r="RAY31" i="21"/>
  <c r="RAX31" i="21"/>
  <c r="RAW31" i="21"/>
  <c r="RAV31" i="21"/>
  <c r="RAU31" i="21"/>
  <c r="RAT31" i="21"/>
  <c r="RAS31" i="21"/>
  <c r="RAR31" i="21"/>
  <c r="RAQ31" i="21"/>
  <c r="RAP31" i="21"/>
  <c r="RAO31" i="21"/>
  <c r="RAN31" i="21"/>
  <c r="RAM31" i="21"/>
  <c r="RAL31" i="21"/>
  <c r="RAK31" i="21"/>
  <c r="RAJ31" i="21"/>
  <c r="RAI31" i="21"/>
  <c r="RAH31" i="21"/>
  <c r="RAG31" i="21"/>
  <c r="RAF31" i="21"/>
  <c r="RAE31" i="21"/>
  <c r="RAD31" i="21"/>
  <c r="RAC31" i="21"/>
  <c r="RAB31" i="21"/>
  <c r="RAA31" i="21"/>
  <c r="QZZ31" i="21"/>
  <c r="QZY31" i="21"/>
  <c r="QZX31" i="21"/>
  <c r="QZW31" i="21"/>
  <c r="QZV31" i="21"/>
  <c r="QZU31" i="21"/>
  <c r="QZT31" i="21"/>
  <c r="QZS31" i="21"/>
  <c r="QZR31" i="21"/>
  <c r="QZQ31" i="21"/>
  <c r="QZP31" i="21"/>
  <c r="QZO31" i="21"/>
  <c r="QZN31" i="21"/>
  <c r="QZM31" i="21"/>
  <c r="QZL31" i="21"/>
  <c r="QZK31" i="21"/>
  <c r="QZJ31" i="21"/>
  <c r="QZI31" i="21"/>
  <c r="QZH31" i="21"/>
  <c r="QZG31" i="21"/>
  <c r="QZF31" i="21"/>
  <c r="QZE31" i="21"/>
  <c r="QZD31" i="21"/>
  <c r="QZC31" i="21"/>
  <c r="QZB31" i="21"/>
  <c r="QZA31" i="21"/>
  <c r="QYZ31" i="21"/>
  <c r="QYY31" i="21"/>
  <c r="QYX31" i="21"/>
  <c r="QYW31" i="21"/>
  <c r="QYV31" i="21"/>
  <c r="QYU31" i="21"/>
  <c r="QYT31" i="21"/>
  <c r="QYS31" i="21"/>
  <c r="QYR31" i="21"/>
  <c r="QYQ31" i="21"/>
  <c r="QYP31" i="21"/>
  <c r="QYO31" i="21"/>
  <c r="QYN31" i="21"/>
  <c r="QYM31" i="21"/>
  <c r="QYL31" i="21"/>
  <c r="QYK31" i="21"/>
  <c r="QYJ31" i="21"/>
  <c r="QYI31" i="21"/>
  <c r="QYH31" i="21"/>
  <c r="QYG31" i="21"/>
  <c r="QYF31" i="21"/>
  <c r="QYE31" i="21"/>
  <c r="QYD31" i="21"/>
  <c r="QYC31" i="21"/>
  <c r="QYB31" i="21"/>
  <c r="QYA31" i="21"/>
  <c r="QXZ31" i="21"/>
  <c r="QXY31" i="21"/>
  <c r="QXX31" i="21"/>
  <c r="QXW31" i="21"/>
  <c r="QXV31" i="21"/>
  <c r="QXU31" i="21"/>
  <c r="QXT31" i="21"/>
  <c r="QXS31" i="21"/>
  <c r="QXR31" i="21"/>
  <c r="QXQ31" i="21"/>
  <c r="QXP31" i="21"/>
  <c r="QXO31" i="21"/>
  <c r="QXN31" i="21"/>
  <c r="QXM31" i="21"/>
  <c r="QXL31" i="21"/>
  <c r="QXK31" i="21"/>
  <c r="QXJ31" i="21"/>
  <c r="QXI31" i="21"/>
  <c r="QXH31" i="21"/>
  <c r="QXG31" i="21"/>
  <c r="QXF31" i="21"/>
  <c r="QXE31" i="21"/>
  <c r="QXD31" i="21"/>
  <c r="QXC31" i="21"/>
  <c r="QXB31" i="21"/>
  <c r="QXA31" i="21"/>
  <c r="QWZ31" i="21"/>
  <c r="QWY31" i="21"/>
  <c r="QWX31" i="21"/>
  <c r="QWW31" i="21"/>
  <c r="QWV31" i="21"/>
  <c r="QWU31" i="21"/>
  <c r="QWT31" i="21"/>
  <c r="QWS31" i="21"/>
  <c r="QWR31" i="21"/>
  <c r="QWQ31" i="21"/>
  <c r="QWP31" i="21"/>
  <c r="QWO31" i="21"/>
  <c r="QWN31" i="21"/>
  <c r="QWM31" i="21"/>
  <c r="QWL31" i="21"/>
  <c r="QWK31" i="21"/>
  <c r="QWJ31" i="21"/>
  <c r="QWI31" i="21"/>
  <c r="QWH31" i="21"/>
  <c r="QWG31" i="21"/>
  <c r="QWF31" i="21"/>
  <c r="QWE31" i="21"/>
  <c r="QWD31" i="21"/>
  <c r="QWC31" i="21"/>
  <c r="QWB31" i="21"/>
  <c r="QWA31" i="21"/>
  <c r="QVZ31" i="21"/>
  <c r="QVY31" i="21"/>
  <c r="QVX31" i="21"/>
  <c r="QVW31" i="21"/>
  <c r="QVV31" i="21"/>
  <c r="QVU31" i="21"/>
  <c r="QVT31" i="21"/>
  <c r="QVS31" i="21"/>
  <c r="QVR31" i="21"/>
  <c r="QVQ31" i="21"/>
  <c r="QVP31" i="21"/>
  <c r="QVO31" i="21"/>
  <c r="QVN31" i="21"/>
  <c r="QVM31" i="21"/>
  <c r="QVL31" i="21"/>
  <c r="QVK31" i="21"/>
  <c r="QVJ31" i="21"/>
  <c r="QVI31" i="21"/>
  <c r="QVH31" i="21"/>
  <c r="QVG31" i="21"/>
  <c r="QVF31" i="21"/>
  <c r="QVE31" i="21"/>
  <c r="QVD31" i="21"/>
  <c r="QVC31" i="21"/>
  <c r="QVB31" i="21"/>
  <c r="QVA31" i="21"/>
  <c r="QUZ31" i="21"/>
  <c r="QUY31" i="21"/>
  <c r="QUX31" i="21"/>
  <c r="QUW31" i="21"/>
  <c r="QUV31" i="21"/>
  <c r="QUU31" i="21"/>
  <c r="QUT31" i="21"/>
  <c r="QUS31" i="21"/>
  <c r="QUR31" i="21"/>
  <c r="QUQ31" i="21"/>
  <c r="QUP31" i="21"/>
  <c r="QUO31" i="21"/>
  <c r="QUN31" i="21"/>
  <c r="QUM31" i="21"/>
  <c r="QUL31" i="21"/>
  <c r="QUK31" i="21"/>
  <c r="QUJ31" i="21"/>
  <c r="QUI31" i="21"/>
  <c r="QUH31" i="21"/>
  <c r="QUG31" i="21"/>
  <c r="QUF31" i="21"/>
  <c r="QUE31" i="21"/>
  <c r="QUD31" i="21"/>
  <c r="QUC31" i="21"/>
  <c r="QUB31" i="21"/>
  <c r="QUA31" i="21"/>
  <c r="QTZ31" i="21"/>
  <c r="QTY31" i="21"/>
  <c r="QTX31" i="21"/>
  <c r="QTW31" i="21"/>
  <c r="QTV31" i="21"/>
  <c r="QTU31" i="21"/>
  <c r="QTT31" i="21"/>
  <c r="QTS31" i="21"/>
  <c r="QTR31" i="21"/>
  <c r="QTQ31" i="21"/>
  <c r="QTP31" i="21"/>
  <c r="QTO31" i="21"/>
  <c r="QTN31" i="21"/>
  <c r="QTM31" i="21"/>
  <c r="QTL31" i="21"/>
  <c r="QTK31" i="21"/>
  <c r="QTJ31" i="21"/>
  <c r="QTI31" i="21"/>
  <c r="QTH31" i="21"/>
  <c r="QTG31" i="21"/>
  <c r="QTF31" i="21"/>
  <c r="QTE31" i="21"/>
  <c r="QTD31" i="21"/>
  <c r="QTC31" i="21"/>
  <c r="QTB31" i="21"/>
  <c r="QTA31" i="21"/>
  <c r="QSZ31" i="21"/>
  <c r="QSY31" i="21"/>
  <c r="QSX31" i="21"/>
  <c r="QSW31" i="21"/>
  <c r="QSV31" i="21"/>
  <c r="QSU31" i="21"/>
  <c r="QST31" i="21"/>
  <c r="QSS31" i="21"/>
  <c r="QSR31" i="21"/>
  <c r="QSQ31" i="21"/>
  <c r="QSP31" i="21"/>
  <c r="QSO31" i="21"/>
  <c r="QSN31" i="21"/>
  <c r="QSM31" i="21"/>
  <c r="QSL31" i="21"/>
  <c r="QSK31" i="21"/>
  <c r="QSJ31" i="21"/>
  <c r="QSI31" i="21"/>
  <c r="QSH31" i="21"/>
  <c r="QSG31" i="21"/>
  <c r="QSF31" i="21"/>
  <c r="QSE31" i="21"/>
  <c r="QSD31" i="21"/>
  <c r="QSC31" i="21"/>
  <c r="QSB31" i="21"/>
  <c r="QSA31" i="21"/>
  <c r="QRZ31" i="21"/>
  <c r="QRY31" i="21"/>
  <c r="QRX31" i="21"/>
  <c r="QRW31" i="21"/>
  <c r="QRV31" i="21"/>
  <c r="QRU31" i="21"/>
  <c r="QRT31" i="21"/>
  <c r="QRS31" i="21"/>
  <c r="QRR31" i="21"/>
  <c r="QRQ31" i="21"/>
  <c r="QRP31" i="21"/>
  <c r="QRO31" i="21"/>
  <c r="QRN31" i="21"/>
  <c r="QRM31" i="21"/>
  <c r="QRL31" i="21"/>
  <c r="QRK31" i="21"/>
  <c r="QRJ31" i="21"/>
  <c r="QRI31" i="21"/>
  <c r="QRH31" i="21"/>
  <c r="QRG31" i="21"/>
  <c r="QRF31" i="21"/>
  <c r="QRE31" i="21"/>
  <c r="QRD31" i="21"/>
  <c r="QRC31" i="21"/>
  <c r="QRB31" i="21"/>
  <c r="QRA31" i="21"/>
  <c r="QQZ31" i="21"/>
  <c r="QQY31" i="21"/>
  <c r="QQX31" i="21"/>
  <c r="QQW31" i="21"/>
  <c r="QQV31" i="21"/>
  <c r="QQU31" i="21"/>
  <c r="QQT31" i="21"/>
  <c r="QQS31" i="21"/>
  <c r="QQR31" i="21"/>
  <c r="QQQ31" i="21"/>
  <c r="QQP31" i="21"/>
  <c r="QQO31" i="21"/>
  <c r="QQN31" i="21"/>
  <c r="QQM31" i="21"/>
  <c r="QQL31" i="21"/>
  <c r="QQK31" i="21"/>
  <c r="QQJ31" i="21"/>
  <c r="QQI31" i="21"/>
  <c r="QQH31" i="21"/>
  <c r="QQG31" i="21"/>
  <c r="QQF31" i="21"/>
  <c r="QQE31" i="21"/>
  <c r="QQD31" i="21"/>
  <c r="QQC31" i="21"/>
  <c r="QQB31" i="21"/>
  <c r="QQA31" i="21"/>
  <c r="QPZ31" i="21"/>
  <c r="QPY31" i="21"/>
  <c r="QPX31" i="21"/>
  <c r="QPW31" i="21"/>
  <c r="QPV31" i="21"/>
  <c r="QPU31" i="21"/>
  <c r="QPT31" i="21"/>
  <c r="QPS31" i="21"/>
  <c r="QPR31" i="21"/>
  <c r="QPQ31" i="21"/>
  <c r="QPP31" i="21"/>
  <c r="QPO31" i="21"/>
  <c r="QPN31" i="21"/>
  <c r="QPM31" i="21"/>
  <c r="QPL31" i="21"/>
  <c r="QPK31" i="21"/>
  <c r="QPJ31" i="21"/>
  <c r="QPI31" i="21"/>
  <c r="QPH31" i="21"/>
  <c r="QPG31" i="21"/>
  <c r="QPF31" i="21"/>
  <c r="QPE31" i="21"/>
  <c r="QPD31" i="21"/>
  <c r="QPC31" i="21"/>
  <c r="QPB31" i="21"/>
  <c r="QPA31" i="21"/>
  <c r="QOZ31" i="21"/>
  <c r="QOY31" i="21"/>
  <c r="QOX31" i="21"/>
  <c r="QOW31" i="21"/>
  <c r="QOV31" i="21"/>
  <c r="QOU31" i="21"/>
  <c r="QOT31" i="21"/>
  <c r="QOS31" i="21"/>
  <c r="QOR31" i="21"/>
  <c r="QOQ31" i="21"/>
  <c r="QOP31" i="21"/>
  <c r="QOO31" i="21"/>
  <c r="QON31" i="21"/>
  <c r="QOM31" i="21"/>
  <c r="QOL31" i="21"/>
  <c r="QOK31" i="21"/>
  <c r="QOJ31" i="21"/>
  <c r="QOI31" i="21"/>
  <c r="QOH31" i="21"/>
  <c r="QOG31" i="21"/>
  <c r="QOF31" i="21"/>
  <c r="QOE31" i="21"/>
  <c r="QOD31" i="21"/>
  <c r="QOC31" i="21"/>
  <c r="QOB31" i="21"/>
  <c r="QOA31" i="21"/>
  <c r="QNZ31" i="21"/>
  <c r="QNY31" i="21"/>
  <c r="QNX31" i="21"/>
  <c r="QNW31" i="21"/>
  <c r="QNV31" i="21"/>
  <c r="QNU31" i="21"/>
  <c r="QNT31" i="21"/>
  <c r="QNS31" i="21"/>
  <c r="QNR31" i="21"/>
  <c r="QNQ31" i="21"/>
  <c r="QNP31" i="21"/>
  <c r="QNO31" i="21"/>
  <c r="QNN31" i="21"/>
  <c r="QNM31" i="21"/>
  <c r="QNL31" i="21"/>
  <c r="QNK31" i="21"/>
  <c r="QNJ31" i="21"/>
  <c r="QNI31" i="21"/>
  <c r="QNH31" i="21"/>
  <c r="QNG31" i="21"/>
  <c r="QNF31" i="21"/>
  <c r="QNE31" i="21"/>
  <c r="QND31" i="21"/>
  <c r="QNC31" i="21"/>
  <c r="QNB31" i="21"/>
  <c r="QNA31" i="21"/>
  <c r="QMZ31" i="21"/>
  <c r="QMY31" i="21"/>
  <c r="QMX31" i="21"/>
  <c r="QMW31" i="21"/>
  <c r="QMV31" i="21"/>
  <c r="QMU31" i="21"/>
  <c r="QMT31" i="21"/>
  <c r="QMS31" i="21"/>
  <c r="QMR31" i="21"/>
  <c r="QMQ31" i="21"/>
  <c r="QMP31" i="21"/>
  <c r="QMO31" i="21"/>
  <c r="QMN31" i="21"/>
  <c r="QMM31" i="21"/>
  <c r="QML31" i="21"/>
  <c r="QMK31" i="21"/>
  <c r="QMJ31" i="21"/>
  <c r="QMI31" i="21"/>
  <c r="QMH31" i="21"/>
  <c r="QMG31" i="21"/>
  <c r="QMF31" i="21"/>
  <c r="QME31" i="21"/>
  <c r="QMD31" i="21"/>
  <c r="QMC31" i="21"/>
  <c r="QMB31" i="21"/>
  <c r="QMA31" i="21"/>
  <c r="QLZ31" i="21"/>
  <c r="QLY31" i="21"/>
  <c r="QLX31" i="21"/>
  <c r="QLW31" i="21"/>
  <c r="QLV31" i="21"/>
  <c r="QLU31" i="21"/>
  <c r="QLT31" i="21"/>
  <c r="QLS31" i="21"/>
  <c r="QLR31" i="21"/>
  <c r="QLQ31" i="21"/>
  <c r="QLP31" i="21"/>
  <c r="QLO31" i="21"/>
  <c r="QLN31" i="21"/>
  <c r="QLM31" i="21"/>
  <c r="QLL31" i="21"/>
  <c r="QLK31" i="21"/>
  <c r="QLJ31" i="21"/>
  <c r="QLI31" i="21"/>
  <c r="QLH31" i="21"/>
  <c r="QLG31" i="21"/>
  <c r="QLF31" i="21"/>
  <c r="QLE31" i="21"/>
  <c r="QLD31" i="21"/>
  <c r="QLC31" i="21"/>
  <c r="QLB31" i="21"/>
  <c r="QLA31" i="21"/>
  <c r="QKZ31" i="21"/>
  <c r="QKY31" i="21"/>
  <c r="QKX31" i="21"/>
  <c r="QKW31" i="21"/>
  <c r="QKV31" i="21"/>
  <c r="QKU31" i="21"/>
  <c r="QKT31" i="21"/>
  <c r="QKS31" i="21"/>
  <c r="QKR31" i="21"/>
  <c r="QKQ31" i="21"/>
  <c r="QKP31" i="21"/>
  <c r="QKO31" i="21"/>
  <c r="QKN31" i="21"/>
  <c r="QKM31" i="21"/>
  <c r="QKL31" i="21"/>
  <c r="QKK31" i="21"/>
  <c r="QKJ31" i="21"/>
  <c r="QKI31" i="21"/>
  <c r="QKH31" i="21"/>
  <c r="QKG31" i="21"/>
  <c r="QKF31" i="21"/>
  <c r="QKE31" i="21"/>
  <c r="QKD31" i="21"/>
  <c r="QKC31" i="21"/>
  <c r="QKB31" i="21"/>
  <c r="QKA31" i="21"/>
  <c r="QJZ31" i="21"/>
  <c r="QJY31" i="21"/>
  <c r="QJX31" i="21"/>
  <c r="QJW31" i="21"/>
  <c r="QJV31" i="21"/>
  <c r="QJU31" i="21"/>
  <c r="QJT31" i="21"/>
  <c r="QJS31" i="21"/>
  <c r="QJR31" i="21"/>
  <c r="QJQ31" i="21"/>
  <c r="QJP31" i="21"/>
  <c r="QJO31" i="21"/>
  <c r="QJN31" i="21"/>
  <c r="QJM31" i="21"/>
  <c r="QJL31" i="21"/>
  <c r="QJK31" i="21"/>
  <c r="QJJ31" i="21"/>
  <c r="QJI31" i="21"/>
  <c r="QJH31" i="21"/>
  <c r="QJG31" i="21"/>
  <c r="QJF31" i="21"/>
  <c r="QJE31" i="21"/>
  <c r="QJD31" i="21"/>
  <c r="QJC31" i="21"/>
  <c r="QJB31" i="21"/>
  <c r="QJA31" i="21"/>
  <c r="QIZ31" i="21"/>
  <c r="QIY31" i="21"/>
  <c r="QIX31" i="21"/>
  <c r="QIW31" i="21"/>
  <c r="QIV31" i="21"/>
  <c r="QIU31" i="21"/>
  <c r="QIT31" i="21"/>
  <c r="QIS31" i="21"/>
  <c r="QIR31" i="21"/>
  <c r="QIQ31" i="21"/>
  <c r="QIP31" i="21"/>
  <c r="QIO31" i="21"/>
  <c r="QIN31" i="21"/>
  <c r="QIM31" i="21"/>
  <c r="QIL31" i="21"/>
  <c r="QIK31" i="21"/>
  <c r="QIJ31" i="21"/>
  <c r="QII31" i="21"/>
  <c r="QIH31" i="21"/>
  <c r="QIG31" i="21"/>
  <c r="QIF31" i="21"/>
  <c r="QIE31" i="21"/>
  <c r="QID31" i="21"/>
  <c r="QIC31" i="21"/>
  <c r="QIB31" i="21"/>
  <c r="QIA31" i="21"/>
  <c r="QHZ31" i="21"/>
  <c r="QHY31" i="21"/>
  <c r="QHX31" i="21"/>
  <c r="QHW31" i="21"/>
  <c r="QHV31" i="21"/>
  <c r="QHU31" i="21"/>
  <c r="QHT31" i="21"/>
  <c r="QHS31" i="21"/>
  <c r="QHR31" i="21"/>
  <c r="QHQ31" i="21"/>
  <c r="QHP31" i="21"/>
  <c r="QHO31" i="21"/>
  <c r="QHN31" i="21"/>
  <c r="QHM31" i="21"/>
  <c r="QHL31" i="21"/>
  <c r="QHK31" i="21"/>
  <c r="QHJ31" i="21"/>
  <c r="QHI31" i="21"/>
  <c r="QHH31" i="21"/>
  <c r="QHG31" i="21"/>
  <c r="QHF31" i="21"/>
  <c r="QHE31" i="21"/>
  <c r="QHD31" i="21"/>
  <c r="QHC31" i="21"/>
  <c r="QHB31" i="21"/>
  <c r="QHA31" i="21"/>
  <c r="QGZ31" i="21"/>
  <c r="QGY31" i="21"/>
  <c r="QGX31" i="21"/>
  <c r="QGW31" i="21"/>
  <c r="QGV31" i="21"/>
  <c r="QGU31" i="21"/>
  <c r="QGT31" i="21"/>
  <c r="QGS31" i="21"/>
  <c r="QGR31" i="21"/>
  <c r="QGQ31" i="21"/>
  <c r="QGP31" i="21"/>
  <c r="QGO31" i="21"/>
  <c r="QGN31" i="21"/>
  <c r="QGM31" i="21"/>
  <c r="QGL31" i="21"/>
  <c r="QGK31" i="21"/>
  <c r="QGJ31" i="21"/>
  <c r="QGI31" i="21"/>
  <c r="QGH31" i="21"/>
  <c r="QGG31" i="21"/>
  <c r="QGF31" i="21"/>
  <c r="QGE31" i="21"/>
  <c r="QGD31" i="21"/>
  <c r="QGC31" i="21"/>
  <c r="QGB31" i="21"/>
  <c r="QGA31" i="21"/>
  <c r="QFZ31" i="21"/>
  <c r="QFY31" i="21"/>
  <c r="QFX31" i="21"/>
  <c r="QFW31" i="21"/>
  <c r="QFV31" i="21"/>
  <c r="QFU31" i="21"/>
  <c r="QFT31" i="21"/>
  <c r="QFS31" i="21"/>
  <c r="QFR31" i="21"/>
  <c r="QFQ31" i="21"/>
  <c r="QFP31" i="21"/>
  <c r="QFO31" i="21"/>
  <c r="QFN31" i="21"/>
  <c r="QFM31" i="21"/>
  <c r="QFL31" i="21"/>
  <c r="QFK31" i="21"/>
  <c r="QFJ31" i="21"/>
  <c r="QFI31" i="21"/>
  <c r="QFH31" i="21"/>
  <c r="QFG31" i="21"/>
  <c r="QFF31" i="21"/>
  <c r="QFE31" i="21"/>
  <c r="QFD31" i="21"/>
  <c r="QFC31" i="21"/>
  <c r="QFB31" i="21"/>
  <c r="QFA31" i="21"/>
  <c r="QEZ31" i="21"/>
  <c r="QEY31" i="21"/>
  <c r="QEX31" i="21"/>
  <c r="QEW31" i="21"/>
  <c r="QEV31" i="21"/>
  <c r="QEU31" i="21"/>
  <c r="QET31" i="21"/>
  <c r="QES31" i="21"/>
  <c r="QER31" i="21"/>
  <c r="QEQ31" i="21"/>
  <c r="QEP31" i="21"/>
  <c r="QEO31" i="21"/>
  <c r="QEN31" i="21"/>
  <c r="QEM31" i="21"/>
  <c r="QEL31" i="21"/>
  <c r="QEK31" i="21"/>
  <c r="QEJ31" i="21"/>
  <c r="QEI31" i="21"/>
  <c r="QEH31" i="21"/>
  <c r="QEG31" i="21"/>
  <c r="QEF31" i="21"/>
  <c r="QEE31" i="21"/>
  <c r="QED31" i="21"/>
  <c r="QEC31" i="21"/>
  <c r="QEB31" i="21"/>
  <c r="QEA31" i="21"/>
  <c r="QDZ31" i="21"/>
  <c r="QDY31" i="21"/>
  <c r="QDX31" i="21"/>
  <c r="QDW31" i="21"/>
  <c r="QDV31" i="21"/>
  <c r="QDU31" i="21"/>
  <c r="QDT31" i="21"/>
  <c r="QDS31" i="21"/>
  <c r="QDR31" i="21"/>
  <c r="QDQ31" i="21"/>
  <c r="QDP31" i="21"/>
  <c r="QDO31" i="21"/>
  <c r="QDN31" i="21"/>
  <c r="QDM31" i="21"/>
  <c r="QDL31" i="21"/>
  <c r="QDK31" i="21"/>
  <c r="QDJ31" i="21"/>
  <c r="QDI31" i="21"/>
  <c r="QDH31" i="21"/>
  <c r="QDG31" i="21"/>
  <c r="QDF31" i="21"/>
  <c r="QDE31" i="21"/>
  <c r="QDD31" i="21"/>
  <c r="QDC31" i="21"/>
  <c r="QDB31" i="21"/>
  <c r="QDA31" i="21"/>
  <c r="QCZ31" i="21"/>
  <c r="QCY31" i="21"/>
  <c r="QCX31" i="21"/>
  <c r="QCW31" i="21"/>
  <c r="QCV31" i="21"/>
  <c r="QCU31" i="21"/>
  <c r="QCT31" i="21"/>
  <c r="QCS31" i="21"/>
  <c r="QCR31" i="21"/>
  <c r="QCQ31" i="21"/>
  <c r="QCP31" i="21"/>
  <c r="QCO31" i="21"/>
  <c r="QCN31" i="21"/>
  <c r="QCM31" i="21"/>
  <c r="QCL31" i="21"/>
  <c r="QCK31" i="21"/>
  <c r="QCJ31" i="21"/>
  <c r="QCI31" i="21"/>
  <c r="QCH31" i="21"/>
  <c r="QCG31" i="21"/>
  <c r="QCF31" i="21"/>
  <c r="QCE31" i="21"/>
  <c r="QCD31" i="21"/>
  <c r="QCC31" i="21"/>
  <c r="QCB31" i="21"/>
  <c r="QCA31" i="21"/>
  <c r="QBZ31" i="21"/>
  <c r="QBY31" i="21"/>
  <c r="QBX31" i="21"/>
  <c r="QBW31" i="21"/>
  <c r="QBV31" i="21"/>
  <c r="QBU31" i="21"/>
  <c r="QBT31" i="21"/>
  <c r="QBS31" i="21"/>
  <c r="QBR31" i="21"/>
  <c r="QBQ31" i="21"/>
  <c r="QBP31" i="21"/>
  <c r="QBO31" i="21"/>
  <c r="QBN31" i="21"/>
  <c r="QBM31" i="21"/>
  <c r="QBL31" i="21"/>
  <c r="QBK31" i="21"/>
  <c r="QBJ31" i="21"/>
  <c r="QBI31" i="21"/>
  <c r="QBH31" i="21"/>
  <c r="QBG31" i="21"/>
  <c r="QBF31" i="21"/>
  <c r="QBE31" i="21"/>
  <c r="QBD31" i="21"/>
  <c r="QBC31" i="21"/>
  <c r="QBB31" i="21"/>
  <c r="QBA31" i="21"/>
  <c r="QAZ31" i="21"/>
  <c r="QAY31" i="21"/>
  <c r="QAX31" i="21"/>
  <c r="QAW31" i="21"/>
  <c r="QAV31" i="21"/>
  <c r="QAU31" i="21"/>
  <c r="QAT31" i="21"/>
  <c r="QAS31" i="21"/>
  <c r="QAR31" i="21"/>
  <c r="QAQ31" i="21"/>
  <c r="QAP31" i="21"/>
  <c r="QAO31" i="21"/>
  <c r="QAN31" i="21"/>
  <c r="QAM31" i="21"/>
  <c r="QAL31" i="21"/>
  <c r="QAK31" i="21"/>
  <c r="QAJ31" i="21"/>
  <c r="QAI31" i="21"/>
  <c r="QAH31" i="21"/>
  <c r="QAG31" i="21"/>
  <c r="QAF31" i="21"/>
  <c r="QAE31" i="21"/>
  <c r="QAD31" i="21"/>
  <c r="QAC31" i="21"/>
  <c r="QAB31" i="21"/>
  <c r="QAA31" i="21"/>
  <c r="PZZ31" i="21"/>
  <c r="PZY31" i="21"/>
  <c r="PZX31" i="21"/>
  <c r="PZW31" i="21"/>
  <c r="PZV31" i="21"/>
  <c r="PZU31" i="21"/>
  <c r="PZT31" i="21"/>
  <c r="PZS31" i="21"/>
  <c r="PZR31" i="21"/>
  <c r="PZQ31" i="21"/>
  <c r="PZP31" i="21"/>
  <c r="PZO31" i="21"/>
  <c r="PZN31" i="21"/>
  <c r="PZM31" i="21"/>
  <c r="PZL31" i="21"/>
  <c r="PZK31" i="21"/>
  <c r="PZJ31" i="21"/>
  <c r="PZI31" i="21"/>
  <c r="PZH31" i="21"/>
  <c r="PZG31" i="21"/>
  <c r="PZF31" i="21"/>
  <c r="PZE31" i="21"/>
  <c r="PZD31" i="21"/>
  <c r="PZC31" i="21"/>
  <c r="PZB31" i="21"/>
  <c r="PZA31" i="21"/>
  <c r="PYZ31" i="21"/>
  <c r="PYY31" i="21"/>
  <c r="PYX31" i="21"/>
  <c r="PYW31" i="21"/>
  <c r="PYV31" i="21"/>
  <c r="PYU31" i="21"/>
  <c r="PYT31" i="21"/>
  <c r="PYS31" i="21"/>
  <c r="PYR31" i="21"/>
  <c r="PYQ31" i="21"/>
  <c r="PYP31" i="21"/>
  <c r="PYO31" i="21"/>
  <c r="PYN31" i="21"/>
  <c r="PYM31" i="21"/>
  <c r="PYL31" i="21"/>
  <c r="PYK31" i="21"/>
  <c r="PYJ31" i="21"/>
  <c r="PYI31" i="21"/>
  <c r="PYH31" i="21"/>
  <c r="PYG31" i="21"/>
  <c r="PYF31" i="21"/>
  <c r="PYE31" i="21"/>
  <c r="PYD31" i="21"/>
  <c r="PYC31" i="21"/>
  <c r="PYB31" i="21"/>
  <c r="PYA31" i="21"/>
  <c r="PXZ31" i="21"/>
  <c r="PXY31" i="21"/>
  <c r="PXX31" i="21"/>
  <c r="PXW31" i="21"/>
  <c r="PXV31" i="21"/>
  <c r="PXU31" i="21"/>
  <c r="PXT31" i="21"/>
  <c r="PXS31" i="21"/>
  <c r="PXR31" i="21"/>
  <c r="PXQ31" i="21"/>
  <c r="PXP31" i="21"/>
  <c r="PXO31" i="21"/>
  <c r="PXN31" i="21"/>
  <c r="PXM31" i="21"/>
  <c r="PXL31" i="21"/>
  <c r="PXK31" i="21"/>
  <c r="PXJ31" i="21"/>
  <c r="PXI31" i="21"/>
  <c r="PXH31" i="21"/>
  <c r="PXG31" i="21"/>
  <c r="PXF31" i="21"/>
  <c r="PXE31" i="21"/>
  <c r="PXD31" i="21"/>
  <c r="PXC31" i="21"/>
  <c r="PXB31" i="21"/>
  <c r="PXA31" i="21"/>
  <c r="PWZ31" i="21"/>
  <c r="PWY31" i="21"/>
  <c r="PWX31" i="21"/>
  <c r="PWW31" i="21"/>
  <c r="PWV31" i="21"/>
  <c r="PWU31" i="21"/>
  <c r="PWT31" i="21"/>
  <c r="PWS31" i="21"/>
  <c r="PWR31" i="21"/>
  <c r="PWQ31" i="21"/>
  <c r="PWP31" i="21"/>
  <c r="PWO31" i="21"/>
  <c r="PWN31" i="21"/>
  <c r="PWM31" i="21"/>
  <c r="PWL31" i="21"/>
  <c r="PWK31" i="21"/>
  <c r="PWJ31" i="21"/>
  <c r="PWI31" i="21"/>
  <c r="PWH31" i="21"/>
  <c r="PWG31" i="21"/>
  <c r="PWF31" i="21"/>
  <c r="PWE31" i="21"/>
  <c r="PWD31" i="21"/>
  <c r="PWC31" i="21"/>
  <c r="PWB31" i="21"/>
  <c r="PWA31" i="21"/>
  <c r="PVZ31" i="21"/>
  <c r="PVY31" i="21"/>
  <c r="PVX31" i="21"/>
  <c r="PVW31" i="21"/>
  <c r="PVV31" i="21"/>
  <c r="PVU31" i="21"/>
  <c r="PVT31" i="21"/>
  <c r="PVS31" i="21"/>
  <c r="PVR31" i="21"/>
  <c r="PVQ31" i="21"/>
  <c r="PVP31" i="21"/>
  <c r="PVO31" i="21"/>
  <c r="PVN31" i="21"/>
  <c r="PVM31" i="21"/>
  <c r="PVL31" i="21"/>
  <c r="PVK31" i="21"/>
  <c r="PVJ31" i="21"/>
  <c r="PVI31" i="21"/>
  <c r="PVH31" i="21"/>
  <c r="PVG31" i="21"/>
  <c r="PVF31" i="21"/>
  <c r="PVE31" i="21"/>
  <c r="PVD31" i="21"/>
  <c r="PVC31" i="21"/>
  <c r="PVB31" i="21"/>
  <c r="PVA31" i="21"/>
  <c r="PUZ31" i="21"/>
  <c r="PUY31" i="21"/>
  <c r="PUX31" i="21"/>
  <c r="PUW31" i="21"/>
  <c r="PUV31" i="21"/>
  <c r="PUU31" i="21"/>
  <c r="PUT31" i="21"/>
  <c r="PUS31" i="21"/>
  <c r="PUR31" i="21"/>
  <c r="PUQ31" i="21"/>
  <c r="PUP31" i="21"/>
  <c r="PUO31" i="21"/>
  <c r="PUN31" i="21"/>
  <c r="PUM31" i="21"/>
  <c r="PUL31" i="21"/>
  <c r="PUK31" i="21"/>
  <c r="PUJ31" i="21"/>
  <c r="PUI31" i="21"/>
  <c r="PUH31" i="21"/>
  <c r="PUG31" i="21"/>
  <c r="PUF31" i="21"/>
  <c r="PUE31" i="21"/>
  <c r="PUD31" i="21"/>
  <c r="PUC31" i="21"/>
  <c r="PUB31" i="21"/>
  <c r="PUA31" i="21"/>
  <c r="PTZ31" i="21"/>
  <c r="PTY31" i="21"/>
  <c r="PTX31" i="21"/>
  <c r="PTW31" i="21"/>
  <c r="PTV31" i="21"/>
  <c r="PTU31" i="21"/>
  <c r="PTT31" i="21"/>
  <c r="PTS31" i="21"/>
  <c r="PTR31" i="21"/>
  <c r="PTQ31" i="21"/>
  <c r="PTP31" i="21"/>
  <c r="PTO31" i="21"/>
  <c r="PTN31" i="21"/>
  <c r="PTM31" i="21"/>
  <c r="PTL31" i="21"/>
  <c r="PTK31" i="21"/>
  <c r="PTJ31" i="21"/>
  <c r="PTI31" i="21"/>
  <c r="PTH31" i="21"/>
  <c r="PTG31" i="21"/>
  <c r="PTF31" i="21"/>
  <c r="PTE31" i="21"/>
  <c r="PTD31" i="21"/>
  <c r="PTC31" i="21"/>
  <c r="PTB31" i="21"/>
  <c r="PTA31" i="21"/>
  <c r="PSZ31" i="21"/>
  <c r="PSY31" i="21"/>
  <c r="PSX31" i="21"/>
  <c r="PSW31" i="21"/>
  <c r="PSV31" i="21"/>
  <c r="PSU31" i="21"/>
  <c r="PST31" i="21"/>
  <c r="PSS31" i="21"/>
  <c r="PSR31" i="21"/>
  <c r="PSQ31" i="21"/>
  <c r="PSP31" i="21"/>
  <c r="PSO31" i="21"/>
  <c r="PSN31" i="21"/>
  <c r="PSM31" i="21"/>
  <c r="PSL31" i="21"/>
  <c r="PSK31" i="21"/>
  <c r="PSJ31" i="21"/>
  <c r="PSI31" i="21"/>
  <c r="PSH31" i="21"/>
  <c r="PSG31" i="21"/>
  <c r="PSF31" i="21"/>
  <c r="PSE31" i="21"/>
  <c r="PSD31" i="21"/>
  <c r="PSC31" i="21"/>
  <c r="PSB31" i="21"/>
  <c r="PSA31" i="21"/>
  <c r="PRZ31" i="21"/>
  <c r="PRY31" i="21"/>
  <c r="PRX31" i="21"/>
  <c r="PRW31" i="21"/>
  <c r="PRV31" i="21"/>
  <c r="PRU31" i="21"/>
  <c r="PRT31" i="21"/>
  <c r="PRS31" i="21"/>
  <c r="PRR31" i="21"/>
  <c r="PRQ31" i="21"/>
  <c r="PRP31" i="21"/>
  <c r="PRO31" i="21"/>
  <c r="PRN31" i="21"/>
  <c r="PRM31" i="21"/>
  <c r="PRL31" i="21"/>
  <c r="PRK31" i="21"/>
  <c r="PRJ31" i="21"/>
  <c r="PRI31" i="21"/>
  <c r="PRH31" i="21"/>
  <c r="PRG31" i="21"/>
  <c r="PRF31" i="21"/>
  <c r="PRE31" i="21"/>
  <c r="PRD31" i="21"/>
  <c r="PRC31" i="21"/>
  <c r="PRB31" i="21"/>
  <c r="PRA31" i="21"/>
  <c r="PQZ31" i="21"/>
  <c r="PQY31" i="21"/>
  <c r="PQX31" i="21"/>
  <c r="PQW31" i="21"/>
  <c r="PQV31" i="21"/>
  <c r="PQU31" i="21"/>
  <c r="PQT31" i="21"/>
  <c r="PQS31" i="21"/>
  <c r="PQR31" i="21"/>
  <c r="PQQ31" i="21"/>
  <c r="PQP31" i="21"/>
  <c r="PQO31" i="21"/>
  <c r="PQN31" i="21"/>
  <c r="PQM31" i="21"/>
  <c r="PQL31" i="21"/>
  <c r="PQK31" i="21"/>
  <c r="PQJ31" i="21"/>
  <c r="PQI31" i="21"/>
  <c r="PQH31" i="21"/>
  <c r="PQG31" i="21"/>
  <c r="PQF31" i="21"/>
  <c r="PQE31" i="21"/>
  <c r="PQD31" i="21"/>
  <c r="PQC31" i="21"/>
  <c r="PQB31" i="21"/>
  <c r="PQA31" i="21"/>
  <c r="PPZ31" i="21"/>
  <c r="PPY31" i="21"/>
  <c r="PPX31" i="21"/>
  <c r="PPW31" i="21"/>
  <c r="PPV31" i="21"/>
  <c r="PPU31" i="21"/>
  <c r="PPT31" i="21"/>
  <c r="PPS31" i="21"/>
  <c r="PPR31" i="21"/>
  <c r="PPQ31" i="21"/>
  <c r="PPP31" i="21"/>
  <c r="PPO31" i="21"/>
  <c r="PPN31" i="21"/>
  <c r="PPM31" i="21"/>
  <c r="PPL31" i="21"/>
  <c r="PPK31" i="21"/>
  <c r="PPJ31" i="21"/>
  <c r="PPI31" i="21"/>
  <c r="PPH31" i="21"/>
  <c r="PPG31" i="21"/>
  <c r="PPF31" i="21"/>
  <c r="PPE31" i="21"/>
  <c r="PPD31" i="21"/>
  <c r="PPC31" i="21"/>
  <c r="PPB31" i="21"/>
  <c r="PPA31" i="21"/>
  <c r="POZ31" i="21"/>
  <c r="POY31" i="21"/>
  <c r="POX31" i="21"/>
  <c r="POW31" i="21"/>
  <c r="POV31" i="21"/>
  <c r="POU31" i="21"/>
  <c r="POT31" i="21"/>
  <c r="POS31" i="21"/>
  <c r="POR31" i="21"/>
  <c r="POQ31" i="21"/>
  <c r="POP31" i="21"/>
  <c r="POO31" i="21"/>
  <c r="PON31" i="21"/>
  <c r="POM31" i="21"/>
  <c r="POL31" i="21"/>
  <c r="POK31" i="21"/>
  <c r="POJ31" i="21"/>
  <c r="POI31" i="21"/>
  <c r="POH31" i="21"/>
  <c r="POG31" i="21"/>
  <c r="POF31" i="21"/>
  <c r="POE31" i="21"/>
  <c r="POD31" i="21"/>
  <c r="POC31" i="21"/>
  <c r="POB31" i="21"/>
  <c r="POA31" i="21"/>
  <c r="PNZ31" i="21"/>
  <c r="PNY31" i="21"/>
  <c r="PNX31" i="21"/>
  <c r="PNW31" i="21"/>
  <c r="PNV31" i="21"/>
  <c r="PNU31" i="21"/>
  <c r="PNT31" i="21"/>
  <c r="PNS31" i="21"/>
  <c r="PNR31" i="21"/>
  <c r="PNQ31" i="21"/>
  <c r="PNP31" i="21"/>
  <c r="PNO31" i="21"/>
  <c r="PNN31" i="21"/>
  <c r="PNM31" i="21"/>
  <c r="PNL31" i="21"/>
  <c r="PNK31" i="21"/>
  <c r="PNJ31" i="21"/>
  <c r="PNI31" i="21"/>
  <c r="PNH31" i="21"/>
  <c r="PNG31" i="21"/>
  <c r="PNF31" i="21"/>
  <c r="PNE31" i="21"/>
  <c r="PND31" i="21"/>
  <c r="PNC31" i="21"/>
  <c r="PNB31" i="21"/>
  <c r="PNA31" i="21"/>
  <c r="PMZ31" i="21"/>
  <c r="PMY31" i="21"/>
  <c r="PMX31" i="21"/>
  <c r="PMW31" i="21"/>
  <c r="PMV31" i="21"/>
  <c r="PMU31" i="21"/>
  <c r="PMT31" i="21"/>
  <c r="PMS31" i="21"/>
  <c r="PMR31" i="21"/>
  <c r="PMQ31" i="21"/>
  <c r="PMP31" i="21"/>
  <c r="PMO31" i="21"/>
  <c r="PMN31" i="21"/>
  <c r="PMM31" i="21"/>
  <c r="PML31" i="21"/>
  <c r="PMK31" i="21"/>
  <c r="PMJ31" i="21"/>
  <c r="PMI31" i="21"/>
  <c r="PMH31" i="21"/>
  <c r="PMG31" i="21"/>
  <c r="PMF31" i="21"/>
  <c r="PME31" i="21"/>
  <c r="PMD31" i="21"/>
  <c r="PMC31" i="21"/>
  <c r="PMB31" i="21"/>
  <c r="PMA31" i="21"/>
  <c r="PLZ31" i="21"/>
  <c r="PLY31" i="21"/>
  <c r="PLX31" i="21"/>
  <c r="PLW31" i="21"/>
  <c r="PLV31" i="21"/>
  <c r="PLU31" i="21"/>
  <c r="PLT31" i="21"/>
  <c r="PLS31" i="21"/>
  <c r="PLR31" i="21"/>
  <c r="PLQ31" i="21"/>
  <c r="PLP31" i="21"/>
  <c r="PLO31" i="21"/>
  <c r="PLN31" i="21"/>
  <c r="PLM31" i="21"/>
  <c r="PLL31" i="21"/>
  <c r="PLK31" i="21"/>
  <c r="PLJ31" i="21"/>
  <c r="PLI31" i="21"/>
  <c r="PLH31" i="21"/>
  <c r="PLG31" i="21"/>
  <c r="PLF31" i="21"/>
  <c r="PLE31" i="21"/>
  <c r="PLD31" i="21"/>
  <c r="PLC31" i="21"/>
  <c r="PLB31" i="21"/>
  <c r="PLA31" i="21"/>
  <c r="PKZ31" i="21"/>
  <c r="PKY31" i="21"/>
  <c r="PKX31" i="21"/>
  <c r="PKW31" i="21"/>
  <c r="PKV31" i="21"/>
  <c r="PKU31" i="21"/>
  <c r="PKT31" i="21"/>
  <c r="PKS31" i="21"/>
  <c r="PKR31" i="21"/>
  <c r="PKQ31" i="21"/>
  <c r="PKP31" i="21"/>
  <c r="PKO31" i="21"/>
  <c r="PKN31" i="21"/>
  <c r="PKM31" i="21"/>
  <c r="PKL31" i="21"/>
  <c r="PKK31" i="21"/>
  <c r="PKJ31" i="21"/>
  <c r="PKI31" i="21"/>
  <c r="PKH31" i="21"/>
  <c r="PKG31" i="21"/>
  <c r="PKF31" i="21"/>
  <c r="PKE31" i="21"/>
  <c r="PKD31" i="21"/>
  <c r="PKC31" i="21"/>
  <c r="PKB31" i="21"/>
  <c r="PKA31" i="21"/>
  <c r="PJZ31" i="21"/>
  <c r="PJY31" i="21"/>
  <c r="PJX31" i="21"/>
  <c r="PJW31" i="21"/>
  <c r="PJV31" i="21"/>
  <c r="PJU31" i="21"/>
  <c r="PJT31" i="21"/>
  <c r="PJS31" i="21"/>
  <c r="PJR31" i="21"/>
  <c r="PJQ31" i="21"/>
  <c r="PJP31" i="21"/>
  <c r="PJO31" i="21"/>
  <c r="PJN31" i="21"/>
  <c r="PJM31" i="21"/>
  <c r="PJL31" i="21"/>
  <c r="PJK31" i="21"/>
  <c r="PJJ31" i="21"/>
  <c r="PJI31" i="21"/>
  <c r="PJH31" i="21"/>
  <c r="PJG31" i="21"/>
  <c r="PJF31" i="21"/>
  <c r="PJE31" i="21"/>
  <c r="PJD31" i="21"/>
  <c r="PJC31" i="21"/>
  <c r="PJB31" i="21"/>
  <c r="PJA31" i="21"/>
  <c r="PIZ31" i="21"/>
  <c r="PIY31" i="21"/>
  <c r="PIX31" i="21"/>
  <c r="PIW31" i="21"/>
  <c r="PIV31" i="21"/>
  <c r="PIU31" i="21"/>
  <c r="PIT31" i="21"/>
  <c r="PIS31" i="21"/>
  <c r="PIR31" i="21"/>
  <c r="PIQ31" i="21"/>
  <c r="PIP31" i="21"/>
  <c r="PIO31" i="21"/>
  <c r="PIN31" i="21"/>
  <c r="PIM31" i="21"/>
  <c r="PIL31" i="21"/>
  <c r="PIK31" i="21"/>
  <c r="PIJ31" i="21"/>
  <c r="PII31" i="21"/>
  <c r="PIH31" i="21"/>
  <c r="PIG31" i="21"/>
  <c r="PIF31" i="21"/>
  <c r="PIE31" i="21"/>
  <c r="PID31" i="21"/>
  <c r="PIC31" i="21"/>
  <c r="PIB31" i="21"/>
  <c r="PIA31" i="21"/>
  <c r="PHZ31" i="21"/>
  <c r="PHY31" i="21"/>
  <c r="PHX31" i="21"/>
  <c r="PHW31" i="21"/>
  <c r="PHV31" i="21"/>
  <c r="PHU31" i="21"/>
  <c r="PHT31" i="21"/>
  <c r="PHS31" i="21"/>
  <c r="PHR31" i="21"/>
  <c r="PHQ31" i="21"/>
  <c r="PHP31" i="21"/>
  <c r="PHO31" i="21"/>
  <c r="PHN31" i="21"/>
  <c r="PHM31" i="21"/>
  <c r="PHL31" i="21"/>
  <c r="PHK31" i="21"/>
  <c r="PHJ31" i="21"/>
  <c r="PHI31" i="21"/>
  <c r="PHH31" i="21"/>
  <c r="PHG31" i="21"/>
  <c r="PHF31" i="21"/>
  <c r="PHE31" i="21"/>
  <c r="PHD31" i="21"/>
  <c r="PHC31" i="21"/>
  <c r="PHB31" i="21"/>
  <c r="PHA31" i="21"/>
  <c r="PGZ31" i="21"/>
  <c r="PGY31" i="21"/>
  <c r="PGX31" i="21"/>
  <c r="PGW31" i="21"/>
  <c r="PGV31" i="21"/>
  <c r="PGU31" i="21"/>
  <c r="PGT31" i="21"/>
  <c r="PGS31" i="21"/>
  <c r="PGR31" i="21"/>
  <c r="PGQ31" i="21"/>
  <c r="PGP31" i="21"/>
  <c r="PGO31" i="21"/>
  <c r="PGN31" i="21"/>
  <c r="PGM31" i="21"/>
  <c r="PGL31" i="21"/>
  <c r="PGK31" i="21"/>
  <c r="PGJ31" i="21"/>
  <c r="PGI31" i="21"/>
  <c r="PGH31" i="21"/>
  <c r="PGG31" i="21"/>
  <c r="PGF31" i="21"/>
  <c r="PGE31" i="21"/>
  <c r="PGD31" i="21"/>
  <c r="PGC31" i="21"/>
  <c r="PGB31" i="21"/>
  <c r="PGA31" i="21"/>
  <c r="PFZ31" i="21"/>
  <c r="PFY31" i="21"/>
  <c r="PFX31" i="21"/>
  <c r="PFW31" i="21"/>
  <c r="PFV31" i="21"/>
  <c r="PFU31" i="21"/>
  <c r="PFT31" i="21"/>
  <c r="PFS31" i="21"/>
  <c r="PFR31" i="21"/>
  <c r="PFQ31" i="21"/>
  <c r="PFP31" i="21"/>
  <c r="PFO31" i="21"/>
  <c r="PFN31" i="21"/>
  <c r="PFM31" i="21"/>
  <c r="PFL31" i="21"/>
  <c r="PFK31" i="21"/>
  <c r="PFJ31" i="21"/>
  <c r="PFI31" i="21"/>
  <c r="PFH31" i="21"/>
  <c r="PFG31" i="21"/>
  <c r="PFF31" i="21"/>
  <c r="PFE31" i="21"/>
  <c r="PFD31" i="21"/>
  <c r="PFC31" i="21"/>
  <c r="PFB31" i="21"/>
  <c r="PFA31" i="21"/>
  <c r="PEZ31" i="21"/>
  <c r="PEY31" i="21"/>
  <c r="PEX31" i="21"/>
  <c r="PEW31" i="21"/>
  <c r="PEV31" i="21"/>
  <c r="PEU31" i="21"/>
  <c r="PET31" i="21"/>
  <c r="PES31" i="21"/>
  <c r="PER31" i="21"/>
  <c r="PEQ31" i="21"/>
  <c r="PEP31" i="21"/>
  <c r="PEO31" i="21"/>
  <c r="PEN31" i="21"/>
  <c r="PEM31" i="21"/>
  <c r="PEL31" i="21"/>
  <c r="PEK31" i="21"/>
  <c r="PEJ31" i="21"/>
  <c r="PEI31" i="21"/>
  <c r="PEH31" i="21"/>
  <c r="PEG31" i="21"/>
  <c r="PEF31" i="21"/>
  <c r="PEE31" i="21"/>
  <c r="PED31" i="21"/>
  <c r="PEC31" i="21"/>
  <c r="PEB31" i="21"/>
  <c r="PEA31" i="21"/>
  <c r="PDZ31" i="21"/>
  <c r="PDY31" i="21"/>
  <c r="PDX31" i="21"/>
  <c r="PDW31" i="21"/>
  <c r="PDV31" i="21"/>
  <c r="PDU31" i="21"/>
  <c r="PDT31" i="21"/>
  <c r="PDS31" i="21"/>
  <c r="PDR31" i="21"/>
  <c r="PDQ31" i="21"/>
  <c r="PDP31" i="21"/>
  <c r="PDO31" i="21"/>
  <c r="PDN31" i="21"/>
  <c r="PDM31" i="21"/>
  <c r="PDL31" i="21"/>
  <c r="PDK31" i="21"/>
  <c r="PDJ31" i="21"/>
  <c r="PDI31" i="21"/>
  <c r="PDH31" i="21"/>
  <c r="PDG31" i="21"/>
  <c r="PDF31" i="21"/>
  <c r="PDE31" i="21"/>
  <c r="PDD31" i="21"/>
  <c r="PDC31" i="21"/>
  <c r="PDB31" i="21"/>
  <c r="PDA31" i="21"/>
  <c r="PCZ31" i="21"/>
  <c r="PCY31" i="21"/>
  <c r="PCX31" i="21"/>
  <c r="PCW31" i="21"/>
  <c r="PCV31" i="21"/>
  <c r="PCU31" i="21"/>
  <c r="PCT31" i="21"/>
  <c r="PCS31" i="21"/>
  <c r="PCR31" i="21"/>
  <c r="PCQ31" i="21"/>
  <c r="PCP31" i="21"/>
  <c r="PCO31" i="21"/>
  <c r="PCN31" i="21"/>
  <c r="PCM31" i="21"/>
  <c r="PCL31" i="21"/>
  <c r="PCK31" i="21"/>
  <c r="PCJ31" i="21"/>
  <c r="PCI31" i="21"/>
  <c r="PCH31" i="21"/>
  <c r="PCG31" i="21"/>
  <c r="PCF31" i="21"/>
  <c r="PCE31" i="21"/>
  <c r="PCD31" i="21"/>
  <c r="PCC31" i="21"/>
  <c r="PCB31" i="21"/>
  <c r="PCA31" i="21"/>
  <c r="PBZ31" i="21"/>
  <c r="PBY31" i="21"/>
  <c r="PBX31" i="21"/>
  <c r="PBW31" i="21"/>
  <c r="PBV31" i="21"/>
  <c r="PBU31" i="21"/>
  <c r="PBT31" i="21"/>
  <c r="PBS31" i="21"/>
  <c r="PBR31" i="21"/>
  <c r="PBQ31" i="21"/>
  <c r="PBP31" i="21"/>
  <c r="PBO31" i="21"/>
  <c r="PBN31" i="21"/>
  <c r="PBM31" i="21"/>
  <c r="PBL31" i="21"/>
  <c r="PBK31" i="21"/>
  <c r="PBJ31" i="21"/>
  <c r="PBI31" i="21"/>
  <c r="PBH31" i="21"/>
  <c r="PBG31" i="21"/>
  <c r="PBF31" i="21"/>
  <c r="PBE31" i="21"/>
  <c r="PBD31" i="21"/>
  <c r="PBC31" i="21"/>
  <c r="PBB31" i="21"/>
  <c r="PBA31" i="21"/>
  <c r="PAZ31" i="21"/>
  <c r="PAY31" i="21"/>
  <c r="PAX31" i="21"/>
  <c r="PAW31" i="21"/>
  <c r="PAV31" i="21"/>
  <c r="PAU31" i="21"/>
  <c r="PAT31" i="21"/>
  <c r="PAS31" i="21"/>
  <c r="PAR31" i="21"/>
  <c r="PAQ31" i="21"/>
  <c r="PAP31" i="21"/>
  <c r="PAO31" i="21"/>
  <c r="PAN31" i="21"/>
  <c r="PAM31" i="21"/>
  <c r="PAL31" i="21"/>
  <c r="PAK31" i="21"/>
  <c r="PAJ31" i="21"/>
  <c r="PAI31" i="21"/>
  <c r="PAH31" i="21"/>
  <c r="PAG31" i="21"/>
  <c r="PAF31" i="21"/>
  <c r="PAE31" i="21"/>
  <c r="PAD31" i="21"/>
  <c r="PAC31" i="21"/>
  <c r="PAB31" i="21"/>
  <c r="PAA31" i="21"/>
  <c r="OZZ31" i="21"/>
  <c r="OZY31" i="21"/>
  <c r="OZX31" i="21"/>
  <c r="OZW31" i="21"/>
  <c r="OZV31" i="21"/>
  <c r="OZU31" i="21"/>
  <c r="OZT31" i="21"/>
  <c r="OZS31" i="21"/>
  <c r="OZR31" i="21"/>
  <c r="OZQ31" i="21"/>
  <c r="OZP31" i="21"/>
  <c r="OZO31" i="21"/>
  <c r="OZN31" i="21"/>
  <c r="OZM31" i="21"/>
  <c r="OZL31" i="21"/>
  <c r="OZK31" i="21"/>
  <c r="OZJ31" i="21"/>
  <c r="OZI31" i="21"/>
  <c r="OZH31" i="21"/>
  <c r="OZG31" i="21"/>
  <c r="OZF31" i="21"/>
  <c r="OZE31" i="21"/>
  <c r="OZD31" i="21"/>
  <c r="OZC31" i="21"/>
  <c r="OZB31" i="21"/>
  <c r="OZA31" i="21"/>
  <c r="OYZ31" i="21"/>
  <c r="OYY31" i="21"/>
  <c r="OYX31" i="21"/>
  <c r="OYW31" i="21"/>
  <c r="OYV31" i="21"/>
  <c r="OYU31" i="21"/>
  <c r="OYT31" i="21"/>
  <c r="OYS31" i="21"/>
  <c r="OYR31" i="21"/>
  <c r="OYQ31" i="21"/>
  <c r="OYP31" i="21"/>
  <c r="OYO31" i="21"/>
  <c r="OYN31" i="21"/>
  <c r="OYM31" i="21"/>
  <c r="OYL31" i="21"/>
  <c r="OYK31" i="21"/>
  <c r="OYJ31" i="21"/>
  <c r="OYI31" i="21"/>
  <c r="OYH31" i="21"/>
  <c r="OYG31" i="21"/>
  <c r="OYF31" i="21"/>
  <c r="OYE31" i="21"/>
  <c r="OYD31" i="21"/>
  <c r="OYC31" i="21"/>
  <c r="OYB31" i="21"/>
  <c r="OYA31" i="21"/>
  <c r="OXZ31" i="21"/>
  <c r="OXY31" i="21"/>
  <c r="OXX31" i="21"/>
  <c r="OXW31" i="21"/>
  <c r="OXV31" i="21"/>
  <c r="OXU31" i="21"/>
  <c r="OXT31" i="21"/>
  <c r="OXS31" i="21"/>
  <c r="OXR31" i="21"/>
  <c r="OXQ31" i="21"/>
  <c r="OXP31" i="21"/>
  <c r="OXO31" i="21"/>
  <c r="OXN31" i="21"/>
  <c r="OXM31" i="21"/>
  <c r="OXL31" i="21"/>
  <c r="OXK31" i="21"/>
  <c r="OXJ31" i="21"/>
  <c r="OXI31" i="21"/>
  <c r="OXH31" i="21"/>
  <c r="OXG31" i="21"/>
  <c r="OXF31" i="21"/>
  <c r="OXE31" i="21"/>
  <c r="OXD31" i="21"/>
  <c r="OXC31" i="21"/>
  <c r="OXB31" i="21"/>
  <c r="OXA31" i="21"/>
  <c r="OWZ31" i="21"/>
  <c r="OWY31" i="21"/>
  <c r="OWX31" i="21"/>
  <c r="OWW31" i="21"/>
  <c r="OWV31" i="21"/>
  <c r="OWU31" i="21"/>
  <c r="OWT31" i="21"/>
  <c r="OWS31" i="21"/>
  <c r="OWR31" i="21"/>
  <c r="OWQ31" i="21"/>
  <c r="OWP31" i="21"/>
  <c r="OWO31" i="21"/>
  <c r="OWN31" i="21"/>
  <c r="OWM31" i="21"/>
  <c r="OWL31" i="21"/>
  <c r="OWK31" i="21"/>
  <c r="OWJ31" i="21"/>
  <c r="OWI31" i="21"/>
  <c r="OWH31" i="21"/>
  <c r="OWG31" i="21"/>
  <c r="OWF31" i="21"/>
  <c r="OWE31" i="21"/>
  <c r="OWD31" i="21"/>
  <c r="OWC31" i="21"/>
  <c r="OWB31" i="21"/>
  <c r="OWA31" i="21"/>
  <c r="OVZ31" i="21"/>
  <c r="OVY31" i="21"/>
  <c r="OVX31" i="21"/>
  <c r="OVW31" i="21"/>
  <c r="OVV31" i="21"/>
  <c r="OVU31" i="21"/>
  <c r="OVT31" i="21"/>
  <c r="OVS31" i="21"/>
  <c r="OVR31" i="21"/>
  <c r="OVQ31" i="21"/>
  <c r="OVP31" i="21"/>
  <c r="OVO31" i="21"/>
  <c r="OVN31" i="21"/>
  <c r="OVM31" i="21"/>
  <c r="OVL31" i="21"/>
  <c r="OVK31" i="21"/>
  <c r="OVJ31" i="21"/>
  <c r="OVI31" i="21"/>
  <c r="OVH31" i="21"/>
  <c r="OVG31" i="21"/>
  <c r="OVF31" i="21"/>
  <c r="OVE31" i="21"/>
  <c r="OVD31" i="21"/>
  <c r="OVC31" i="21"/>
  <c r="OVB31" i="21"/>
  <c r="OVA31" i="21"/>
  <c r="OUZ31" i="21"/>
  <c r="OUY31" i="21"/>
  <c r="OUX31" i="21"/>
  <c r="OUW31" i="21"/>
  <c r="OUV31" i="21"/>
  <c r="OUU31" i="21"/>
  <c r="OUT31" i="21"/>
  <c r="OUS31" i="21"/>
  <c r="OUR31" i="21"/>
  <c r="OUQ31" i="21"/>
  <c r="OUP31" i="21"/>
  <c r="OUO31" i="21"/>
  <c r="OUN31" i="21"/>
  <c r="OUM31" i="21"/>
  <c r="OUL31" i="21"/>
  <c r="OUK31" i="21"/>
  <c r="OUJ31" i="21"/>
  <c r="OUI31" i="21"/>
  <c r="OUH31" i="21"/>
  <c r="OUG31" i="21"/>
  <c r="OUF31" i="21"/>
  <c r="OUE31" i="21"/>
  <c r="OUD31" i="21"/>
  <c r="OUC31" i="21"/>
  <c r="OUB31" i="21"/>
  <c r="OUA31" i="21"/>
  <c r="OTZ31" i="21"/>
  <c r="OTY31" i="21"/>
  <c r="OTX31" i="21"/>
  <c r="OTW31" i="21"/>
  <c r="OTV31" i="21"/>
  <c r="OTU31" i="21"/>
  <c r="OTT31" i="21"/>
  <c r="OTS31" i="21"/>
  <c r="OTR31" i="21"/>
  <c r="OTQ31" i="21"/>
  <c r="OTP31" i="21"/>
  <c r="OTO31" i="21"/>
  <c r="OTN31" i="21"/>
  <c r="OTM31" i="21"/>
  <c r="OTL31" i="21"/>
  <c r="OTK31" i="21"/>
  <c r="OTJ31" i="21"/>
  <c r="OTI31" i="21"/>
  <c r="OTH31" i="21"/>
  <c r="OTG31" i="21"/>
  <c r="OTF31" i="21"/>
  <c r="OTE31" i="21"/>
  <c r="OTD31" i="21"/>
  <c r="OTC31" i="21"/>
  <c r="OTB31" i="21"/>
  <c r="OTA31" i="21"/>
  <c r="OSZ31" i="21"/>
  <c r="OSY31" i="21"/>
  <c r="OSX31" i="21"/>
  <c r="OSW31" i="21"/>
  <c r="OSV31" i="21"/>
  <c r="OSU31" i="21"/>
  <c r="OST31" i="21"/>
  <c r="OSS31" i="21"/>
  <c r="OSR31" i="21"/>
  <c r="OSQ31" i="21"/>
  <c r="OSP31" i="21"/>
  <c r="OSO31" i="21"/>
  <c r="OSN31" i="21"/>
  <c r="OSM31" i="21"/>
  <c r="OSL31" i="21"/>
  <c r="OSK31" i="21"/>
  <c r="OSJ31" i="21"/>
  <c r="OSI31" i="21"/>
  <c r="OSH31" i="21"/>
  <c r="OSG31" i="21"/>
  <c r="OSF31" i="21"/>
  <c r="OSE31" i="21"/>
  <c r="OSD31" i="21"/>
  <c r="OSC31" i="21"/>
  <c r="OSB31" i="21"/>
  <c r="OSA31" i="21"/>
  <c r="ORZ31" i="21"/>
  <c r="ORY31" i="21"/>
  <c r="ORX31" i="21"/>
  <c r="ORW31" i="21"/>
  <c r="ORV31" i="21"/>
  <c r="ORU31" i="21"/>
  <c r="ORT31" i="21"/>
  <c r="ORS31" i="21"/>
  <c r="ORR31" i="21"/>
  <c r="ORQ31" i="21"/>
  <c r="ORP31" i="21"/>
  <c r="ORO31" i="21"/>
  <c r="ORN31" i="21"/>
  <c r="ORM31" i="21"/>
  <c r="ORL31" i="21"/>
  <c r="ORK31" i="21"/>
  <c r="ORJ31" i="21"/>
  <c r="ORI31" i="21"/>
  <c r="ORH31" i="21"/>
  <c r="ORG31" i="21"/>
  <c r="ORF31" i="21"/>
  <c r="ORE31" i="21"/>
  <c r="ORD31" i="21"/>
  <c r="ORC31" i="21"/>
  <c r="ORB31" i="21"/>
  <c r="ORA31" i="21"/>
  <c r="OQZ31" i="21"/>
  <c r="OQY31" i="21"/>
  <c r="OQX31" i="21"/>
  <c r="OQW31" i="21"/>
  <c r="OQV31" i="21"/>
  <c r="OQU31" i="21"/>
  <c r="OQT31" i="21"/>
  <c r="OQS31" i="21"/>
  <c r="OQR31" i="21"/>
  <c r="OQQ31" i="21"/>
  <c r="OQP31" i="21"/>
  <c r="OQO31" i="21"/>
  <c r="OQN31" i="21"/>
  <c r="OQM31" i="21"/>
  <c r="OQL31" i="21"/>
  <c r="OQK31" i="21"/>
  <c r="OQJ31" i="21"/>
  <c r="OQI31" i="21"/>
  <c r="OQH31" i="21"/>
  <c r="OQG31" i="21"/>
  <c r="OQF31" i="21"/>
  <c r="OQE31" i="21"/>
  <c r="OQD31" i="21"/>
  <c r="OQC31" i="21"/>
  <c r="OQB31" i="21"/>
  <c r="OQA31" i="21"/>
  <c r="OPZ31" i="21"/>
  <c r="OPY31" i="21"/>
  <c r="OPX31" i="21"/>
  <c r="OPW31" i="21"/>
  <c r="OPV31" i="21"/>
  <c r="OPU31" i="21"/>
  <c r="OPT31" i="21"/>
  <c r="OPS31" i="21"/>
  <c r="OPR31" i="21"/>
  <c r="OPQ31" i="21"/>
  <c r="OPP31" i="21"/>
  <c r="OPO31" i="21"/>
  <c r="OPN31" i="21"/>
  <c r="OPM31" i="21"/>
  <c r="OPL31" i="21"/>
  <c r="OPK31" i="21"/>
  <c r="OPJ31" i="21"/>
  <c r="OPI31" i="21"/>
  <c r="OPH31" i="21"/>
  <c r="OPG31" i="21"/>
  <c r="OPF31" i="21"/>
  <c r="OPE31" i="21"/>
  <c r="OPD31" i="21"/>
  <c r="OPC31" i="21"/>
  <c r="OPB31" i="21"/>
  <c r="OPA31" i="21"/>
  <c r="OOZ31" i="21"/>
  <c r="OOY31" i="21"/>
  <c r="OOX31" i="21"/>
  <c r="OOW31" i="21"/>
  <c r="OOV31" i="21"/>
  <c r="OOU31" i="21"/>
  <c r="OOT31" i="21"/>
  <c r="OOS31" i="21"/>
  <c r="OOR31" i="21"/>
  <c r="OOQ31" i="21"/>
  <c r="OOP31" i="21"/>
  <c r="OOO31" i="21"/>
  <c r="OON31" i="21"/>
  <c r="OOM31" i="21"/>
  <c r="OOL31" i="21"/>
  <c r="OOK31" i="21"/>
  <c r="OOJ31" i="21"/>
  <c r="OOI31" i="21"/>
  <c r="OOH31" i="21"/>
  <c r="OOG31" i="21"/>
  <c r="OOF31" i="21"/>
  <c r="OOE31" i="21"/>
  <c r="OOD31" i="21"/>
  <c r="OOC31" i="21"/>
  <c r="OOB31" i="21"/>
  <c r="OOA31" i="21"/>
  <c r="ONZ31" i="21"/>
  <c r="ONY31" i="21"/>
  <c r="ONX31" i="21"/>
  <c r="ONW31" i="21"/>
  <c r="ONV31" i="21"/>
  <c r="ONU31" i="21"/>
  <c r="ONT31" i="21"/>
  <c r="ONS31" i="21"/>
  <c r="ONR31" i="21"/>
  <c r="ONQ31" i="21"/>
  <c r="ONP31" i="21"/>
  <c r="ONO31" i="21"/>
  <c r="ONN31" i="21"/>
  <c r="ONM31" i="21"/>
  <c r="ONL31" i="21"/>
  <c r="ONK31" i="21"/>
  <c r="ONJ31" i="21"/>
  <c r="ONI31" i="21"/>
  <c r="ONH31" i="21"/>
  <c r="ONG31" i="21"/>
  <c r="ONF31" i="21"/>
  <c r="ONE31" i="21"/>
  <c r="OND31" i="21"/>
  <c r="ONC31" i="21"/>
  <c r="ONB31" i="21"/>
  <c r="ONA31" i="21"/>
  <c r="OMZ31" i="21"/>
  <c r="OMY31" i="21"/>
  <c r="OMX31" i="21"/>
  <c r="OMW31" i="21"/>
  <c r="OMV31" i="21"/>
  <c r="OMU31" i="21"/>
  <c r="OMT31" i="21"/>
  <c r="OMS31" i="21"/>
  <c r="OMR31" i="21"/>
  <c r="OMQ31" i="21"/>
  <c r="OMP31" i="21"/>
  <c r="OMO31" i="21"/>
  <c r="OMN31" i="21"/>
  <c r="OMM31" i="21"/>
  <c r="OML31" i="21"/>
  <c r="OMK31" i="21"/>
  <c r="OMJ31" i="21"/>
  <c r="OMI31" i="21"/>
  <c r="OMH31" i="21"/>
  <c r="OMG31" i="21"/>
  <c r="OMF31" i="21"/>
  <c r="OME31" i="21"/>
  <c r="OMD31" i="21"/>
  <c r="OMC31" i="21"/>
  <c r="OMB31" i="21"/>
  <c r="OMA31" i="21"/>
  <c r="OLZ31" i="21"/>
  <c r="OLY31" i="21"/>
  <c r="OLX31" i="21"/>
  <c r="OLW31" i="21"/>
  <c r="OLV31" i="21"/>
  <c r="OLU31" i="21"/>
  <c r="OLT31" i="21"/>
  <c r="OLS31" i="21"/>
  <c r="OLR31" i="21"/>
  <c r="OLQ31" i="21"/>
  <c r="OLP31" i="21"/>
  <c r="OLO31" i="21"/>
  <c r="OLN31" i="21"/>
  <c r="OLM31" i="21"/>
  <c r="OLL31" i="21"/>
  <c r="OLK31" i="21"/>
  <c r="OLJ31" i="21"/>
  <c r="OLI31" i="21"/>
  <c r="OLH31" i="21"/>
  <c r="OLG31" i="21"/>
  <c r="OLF31" i="21"/>
  <c r="OLE31" i="21"/>
  <c r="OLD31" i="21"/>
  <c r="OLC31" i="21"/>
  <c r="OLB31" i="21"/>
  <c r="OLA31" i="21"/>
  <c r="OKZ31" i="21"/>
  <c r="OKY31" i="21"/>
  <c r="OKX31" i="21"/>
  <c r="OKW31" i="21"/>
  <c r="OKV31" i="21"/>
  <c r="OKU31" i="21"/>
  <c r="OKT31" i="21"/>
  <c r="OKS31" i="21"/>
  <c r="OKR31" i="21"/>
  <c r="OKQ31" i="21"/>
  <c r="OKP31" i="21"/>
  <c r="OKO31" i="21"/>
  <c r="OKN31" i="21"/>
  <c r="OKM31" i="21"/>
  <c r="OKL31" i="21"/>
  <c r="OKK31" i="21"/>
  <c r="OKJ31" i="21"/>
  <c r="OKI31" i="21"/>
  <c r="OKH31" i="21"/>
  <c r="OKG31" i="21"/>
  <c r="OKF31" i="21"/>
  <c r="OKE31" i="21"/>
  <c r="OKD31" i="21"/>
  <c r="OKC31" i="21"/>
  <c r="OKB31" i="21"/>
  <c r="OKA31" i="21"/>
  <c r="OJZ31" i="21"/>
  <c r="OJY31" i="21"/>
  <c r="OJX31" i="21"/>
  <c r="OJW31" i="21"/>
  <c r="OJV31" i="21"/>
  <c r="OJU31" i="21"/>
  <c r="OJT31" i="21"/>
  <c r="OJS31" i="21"/>
  <c r="OJR31" i="21"/>
  <c r="OJQ31" i="21"/>
  <c r="OJP31" i="21"/>
  <c r="OJO31" i="21"/>
  <c r="OJN31" i="21"/>
  <c r="OJM31" i="21"/>
  <c r="OJL31" i="21"/>
  <c r="OJK31" i="21"/>
  <c r="OJJ31" i="21"/>
  <c r="OJI31" i="21"/>
  <c r="OJH31" i="21"/>
  <c r="OJG31" i="21"/>
  <c r="OJF31" i="21"/>
  <c r="OJE31" i="21"/>
  <c r="OJD31" i="21"/>
  <c r="OJC31" i="21"/>
  <c r="OJB31" i="21"/>
  <c r="OJA31" i="21"/>
  <c r="OIZ31" i="21"/>
  <c r="OIY31" i="21"/>
  <c r="OIX31" i="21"/>
  <c r="OIW31" i="21"/>
  <c r="OIV31" i="21"/>
  <c r="OIU31" i="21"/>
  <c r="OIT31" i="21"/>
  <c r="OIS31" i="21"/>
  <c r="OIR31" i="21"/>
  <c r="OIQ31" i="21"/>
  <c r="OIP31" i="21"/>
  <c r="OIO31" i="21"/>
  <c r="OIN31" i="21"/>
  <c r="OIM31" i="21"/>
  <c r="OIL31" i="21"/>
  <c r="OIK31" i="21"/>
  <c r="OIJ31" i="21"/>
  <c r="OII31" i="21"/>
  <c r="OIH31" i="21"/>
  <c r="OIG31" i="21"/>
  <c r="OIF31" i="21"/>
  <c r="OIE31" i="21"/>
  <c r="OID31" i="21"/>
  <c r="OIC31" i="21"/>
  <c r="OIB31" i="21"/>
  <c r="OIA31" i="21"/>
  <c r="OHZ31" i="21"/>
  <c r="OHY31" i="21"/>
  <c r="OHX31" i="21"/>
  <c r="OHW31" i="21"/>
  <c r="OHV31" i="21"/>
  <c r="OHU31" i="21"/>
  <c r="OHT31" i="21"/>
  <c r="OHS31" i="21"/>
  <c r="OHR31" i="21"/>
  <c r="OHQ31" i="21"/>
  <c r="OHP31" i="21"/>
  <c r="OHO31" i="21"/>
  <c r="OHN31" i="21"/>
  <c r="OHM31" i="21"/>
  <c r="OHL31" i="21"/>
  <c r="OHK31" i="21"/>
  <c r="OHJ31" i="21"/>
  <c r="OHI31" i="21"/>
  <c r="OHH31" i="21"/>
  <c r="OHG31" i="21"/>
  <c r="OHF31" i="21"/>
  <c r="OHE31" i="21"/>
  <c r="OHD31" i="21"/>
  <c r="OHC31" i="21"/>
  <c r="OHB31" i="21"/>
  <c r="OHA31" i="21"/>
  <c r="OGZ31" i="21"/>
  <c r="OGY31" i="21"/>
  <c r="OGX31" i="21"/>
  <c r="OGW31" i="21"/>
  <c r="OGV31" i="21"/>
  <c r="OGU31" i="21"/>
  <c r="OGT31" i="21"/>
  <c r="OGS31" i="21"/>
  <c r="OGR31" i="21"/>
  <c r="OGQ31" i="21"/>
  <c r="OGP31" i="21"/>
  <c r="OGO31" i="21"/>
  <c r="OGN31" i="21"/>
  <c r="OGM31" i="21"/>
  <c r="OGL31" i="21"/>
  <c r="OGK31" i="21"/>
  <c r="OGJ31" i="21"/>
  <c r="OGI31" i="21"/>
  <c r="OGH31" i="21"/>
  <c r="OGG31" i="21"/>
  <c r="OGF31" i="21"/>
  <c r="OGE31" i="21"/>
  <c r="OGD31" i="21"/>
  <c r="OGC31" i="21"/>
  <c r="OGB31" i="21"/>
  <c r="OGA31" i="21"/>
  <c r="OFZ31" i="21"/>
  <c r="OFY31" i="21"/>
  <c r="OFX31" i="21"/>
  <c r="OFW31" i="21"/>
  <c r="OFV31" i="21"/>
  <c r="OFU31" i="21"/>
  <c r="OFT31" i="21"/>
  <c r="OFS31" i="21"/>
  <c r="OFR31" i="21"/>
  <c r="OFQ31" i="21"/>
  <c r="OFP31" i="21"/>
  <c r="OFO31" i="21"/>
  <c r="OFN31" i="21"/>
  <c r="OFM31" i="21"/>
  <c r="OFL31" i="21"/>
  <c r="OFK31" i="21"/>
  <c r="OFJ31" i="21"/>
  <c r="OFI31" i="21"/>
  <c r="OFH31" i="21"/>
  <c r="OFG31" i="21"/>
  <c r="OFF31" i="21"/>
  <c r="OFE31" i="21"/>
  <c r="OFD31" i="21"/>
  <c r="OFC31" i="21"/>
  <c r="OFB31" i="21"/>
  <c r="OFA31" i="21"/>
  <c r="OEZ31" i="21"/>
  <c r="OEY31" i="21"/>
  <c r="OEX31" i="21"/>
  <c r="OEW31" i="21"/>
  <c r="OEV31" i="21"/>
  <c r="OEU31" i="21"/>
  <c r="OET31" i="21"/>
  <c r="OES31" i="21"/>
  <c r="OER31" i="21"/>
  <c r="OEQ31" i="21"/>
  <c r="OEP31" i="21"/>
  <c r="OEO31" i="21"/>
  <c r="OEN31" i="21"/>
  <c r="OEM31" i="21"/>
  <c r="OEL31" i="21"/>
  <c r="OEK31" i="21"/>
  <c r="OEJ31" i="21"/>
  <c r="OEI31" i="21"/>
  <c r="OEH31" i="21"/>
  <c r="OEG31" i="21"/>
  <c r="OEF31" i="21"/>
  <c r="OEE31" i="21"/>
  <c r="OED31" i="21"/>
  <c r="OEC31" i="21"/>
  <c r="OEB31" i="21"/>
  <c r="OEA31" i="21"/>
  <c r="ODZ31" i="21"/>
  <c r="ODY31" i="21"/>
  <c r="ODX31" i="21"/>
  <c r="ODW31" i="21"/>
  <c r="ODV31" i="21"/>
  <c r="ODU31" i="21"/>
  <c r="ODT31" i="21"/>
  <c r="ODS31" i="21"/>
  <c r="ODR31" i="21"/>
  <c r="ODQ31" i="21"/>
  <c r="ODP31" i="21"/>
  <c r="ODO31" i="21"/>
  <c r="ODN31" i="21"/>
  <c r="ODM31" i="21"/>
  <c r="ODL31" i="21"/>
  <c r="ODK31" i="21"/>
  <c r="ODJ31" i="21"/>
  <c r="ODI31" i="21"/>
  <c r="ODH31" i="21"/>
  <c r="ODG31" i="21"/>
  <c r="ODF31" i="21"/>
  <c r="ODE31" i="21"/>
  <c r="ODD31" i="21"/>
  <c r="ODC31" i="21"/>
  <c r="ODB31" i="21"/>
  <c r="ODA31" i="21"/>
  <c r="OCZ31" i="21"/>
  <c r="OCY31" i="21"/>
  <c r="OCX31" i="21"/>
  <c r="OCW31" i="21"/>
  <c r="OCV31" i="21"/>
  <c r="OCU31" i="21"/>
  <c r="OCT31" i="21"/>
  <c r="OCS31" i="21"/>
  <c r="OCR31" i="21"/>
  <c r="OCQ31" i="21"/>
  <c r="OCP31" i="21"/>
  <c r="OCO31" i="21"/>
  <c r="OCN31" i="21"/>
  <c r="OCM31" i="21"/>
  <c r="OCL31" i="21"/>
  <c r="OCK31" i="21"/>
  <c r="OCJ31" i="21"/>
  <c r="OCI31" i="21"/>
  <c r="OCH31" i="21"/>
  <c r="OCG31" i="21"/>
  <c r="OCF31" i="21"/>
  <c r="OCE31" i="21"/>
  <c r="OCD31" i="21"/>
  <c r="OCC31" i="21"/>
  <c r="OCB31" i="21"/>
  <c r="OCA31" i="21"/>
  <c r="OBZ31" i="21"/>
  <c r="OBY31" i="21"/>
  <c r="OBX31" i="21"/>
  <c r="OBW31" i="21"/>
  <c r="OBV31" i="21"/>
  <c r="OBU31" i="21"/>
  <c r="OBT31" i="21"/>
  <c r="OBS31" i="21"/>
  <c r="OBR31" i="21"/>
  <c r="OBQ31" i="21"/>
  <c r="OBP31" i="21"/>
  <c r="OBO31" i="21"/>
  <c r="OBN31" i="21"/>
  <c r="OBM31" i="21"/>
  <c r="OBL31" i="21"/>
  <c r="OBK31" i="21"/>
  <c r="OBJ31" i="21"/>
  <c r="OBI31" i="21"/>
  <c r="OBH31" i="21"/>
  <c r="OBG31" i="21"/>
  <c r="OBF31" i="21"/>
  <c r="OBE31" i="21"/>
  <c r="OBD31" i="21"/>
  <c r="OBC31" i="21"/>
  <c r="OBB31" i="21"/>
  <c r="OBA31" i="21"/>
  <c r="OAZ31" i="21"/>
  <c r="OAY31" i="21"/>
  <c r="OAX31" i="21"/>
  <c r="OAW31" i="21"/>
  <c r="OAV31" i="21"/>
  <c r="OAU31" i="21"/>
  <c r="OAT31" i="21"/>
  <c r="OAS31" i="21"/>
  <c r="OAR31" i="21"/>
  <c r="OAQ31" i="21"/>
  <c r="OAP31" i="21"/>
  <c r="OAO31" i="21"/>
  <c r="OAN31" i="21"/>
  <c r="OAM31" i="21"/>
  <c r="OAL31" i="21"/>
  <c r="OAK31" i="21"/>
  <c r="OAJ31" i="21"/>
  <c r="OAI31" i="21"/>
  <c r="OAH31" i="21"/>
  <c r="OAG31" i="21"/>
  <c r="OAF31" i="21"/>
  <c r="OAE31" i="21"/>
  <c r="OAD31" i="21"/>
  <c r="OAC31" i="21"/>
  <c r="OAB31" i="21"/>
  <c r="OAA31" i="21"/>
  <c r="NZZ31" i="21"/>
  <c r="NZY31" i="21"/>
  <c r="NZX31" i="21"/>
  <c r="NZW31" i="21"/>
  <c r="NZV31" i="21"/>
  <c r="NZU31" i="21"/>
  <c r="NZT31" i="21"/>
  <c r="NZS31" i="21"/>
  <c r="NZR31" i="21"/>
  <c r="NZQ31" i="21"/>
  <c r="NZP31" i="21"/>
  <c r="NZO31" i="21"/>
  <c r="NZN31" i="21"/>
  <c r="NZM31" i="21"/>
  <c r="NZL31" i="21"/>
  <c r="NZK31" i="21"/>
  <c r="NZJ31" i="21"/>
  <c r="NZI31" i="21"/>
  <c r="NZH31" i="21"/>
  <c r="NZG31" i="21"/>
  <c r="NZF31" i="21"/>
  <c r="NZE31" i="21"/>
  <c r="NZD31" i="21"/>
  <c r="NZC31" i="21"/>
  <c r="NZB31" i="21"/>
  <c r="NZA31" i="21"/>
  <c r="NYZ31" i="21"/>
  <c r="NYY31" i="21"/>
  <c r="NYX31" i="21"/>
  <c r="NYW31" i="21"/>
  <c r="NYV31" i="21"/>
  <c r="NYU31" i="21"/>
  <c r="NYT31" i="21"/>
  <c r="NYS31" i="21"/>
  <c r="NYR31" i="21"/>
  <c r="NYQ31" i="21"/>
  <c r="NYP31" i="21"/>
  <c r="NYO31" i="21"/>
  <c r="NYN31" i="21"/>
  <c r="NYM31" i="21"/>
  <c r="NYL31" i="21"/>
  <c r="NYK31" i="21"/>
  <c r="NYJ31" i="21"/>
  <c r="NYI31" i="21"/>
  <c r="NYH31" i="21"/>
  <c r="NYG31" i="21"/>
  <c r="NYF31" i="21"/>
  <c r="NYE31" i="21"/>
  <c r="NYD31" i="21"/>
  <c r="NYC31" i="21"/>
  <c r="NYB31" i="21"/>
  <c r="NYA31" i="21"/>
  <c r="NXZ31" i="21"/>
  <c r="NXY31" i="21"/>
  <c r="NXX31" i="21"/>
  <c r="NXW31" i="21"/>
  <c r="NXV31" i="21"/>
  <c r="NXU31" i="21"/>
  <c r="NXT31" i="21"/>
  <c r="NXS31" i="21"/>
  <c r="NXR31" i="21"/>
  <c r="NXQ31" i="21"/>
  <c r="NXP31" i="21"/>
  <c r="NXO31" i="21"/>
  <c r="NXN31" i="21"/>
  <c r="NXM31" i="21"/>
  <c r="NXL31" i="21"/>
  <c r="NXK31" i="21"/>
  <c r="NXJ31" i="21"/>
  <c r="NXI31" i="21"/>
  <c r="NXH31" i="21"/>
  <c r="NXG31" i="21"/>
  <c r="NXF31" i="21"/>
  <c r="NXE31" i="21"/>
  <c r="NXD31" i="21"/>
  <c r="NXC31" i="21"/>
  <c r="NXB31" i="21"/>
  <c r="NXA31" i="21"/>
  <c r="NWZ31" i="21"/>
  <c r="NWY31" i="21"/>
  <c r="NWX31" i="21"/>
  <c r="NWW31" i="21"/>
  <c r="NWV31" i="21"/>
  <c r="NWU31" i="21"/>
  <c r="NWT31" i="21"/>
  <c r="NWS31" i="21"/>
  <c r="NWR31" i="21"/>
  <c r="NWQ31" i="21"/>
  <c r="NWP31" i="21"/>
  <c r="NWO31" i="21"/>
  <c r="NWN31" i="21"/>
  <c r="NWM31" i="21"/>
  <c r="NWL31" i="21"/>
  <c r="NWK31" i="21"/>
  <c r="NWJ31" i="21"/>
  <c r="NWI31" i="21"/>
  <c r="NWH31" i="21"/>
  <c r="NWG31" i="21"/>
  <c r="NWF31" i="21"/>
  <c r="NWE31" i="21"/>
  <c r="NWD31" i="21"/>
  <c r="NWC31" i="21"/>
  <c r="NWB31" i="21"/>
  <c r="NWA31" i="21"/>
  <c r="NVZ31" i="21"/>
  <c r="NVY31" i="21"/>
  <c r="NVX31" i="21"/>
  <c r="NVW31" i="21"/>
  <c r="NVV31" i="21"/>
  <c r="NVU31" i="21"/>
  <c r="NVT31" i="21"/>
  <c r="NVS31" i="21"/>
  <c r="NVR31" i="21"/>
  <c r="NVQ31" i="21"/>
  <c r="NVP31" i="21"/>
  <c r="NVO31" i="21"/>
  <c r="NVN31" i="21"/>
  <c r="NVM31" i="21"/>
  <c r="NVL31" i="21"/>
  <c r="NVK31" i="21"/>
  <c r="NVJ31" i="21"/>
  <c r="NVI31" i="21"/>
  <c r="NVH31" i="21"/>
  <c r="NVG31" i="21"/>
  <c r="NVF31" i="21"/>
  <c r="NVE31" i="21"/>
  <c r="NVD31" i="21"/>
  <c r="NVC31" i="21"/>
  <c r="NVB31" i="21"/>
  <c r="NVA31" i="21"/>
  <c r="NUZ31" i="21"/>
  <c r="NUY31" i="21"/>
  <c r="NUX31" i="21"/>
  <c r="NUW31" i="21"/>
  <c r="NUV31" i="21"/>
  <c r="NUU31" i="21"/>
  <c r="NUT31" i="21"/>
  <c r="NUS31" i="21"/>
  <c r="NUR31" i="21"/>
  <c r="NUQ31" i="21"/>
  <c r="NUP31" i="21"/>
  <c r="NUO31" i="21"/>
  <c r="NUN31" i="21"/>
  <c r="NUM31" i="21"/>
  <c r="NUL31" i="21"/>
  <c r="NUK31" i="21"/>
  <c r="NUJ31" i="21"/>
  <c r="NUI31" i="21"/>
  <c r="NUH31" i="21"/>
  <c r="NUG31" i="21"/>
  <c r="NUF31" i="21"/>
  <c r="NUE31" i="21"/>
  <c r="NUD31" i="21"/>
  <c r="NUC31" i="21"/>
  <c r="NUB31" i="21"/>
  <c r="NUA31" i="21"/>
  <c r="NTZ31" i="21"/>
  <c r="NTY31" i="21"/>
  <c r="NTX31" i="21"/>
  <c r="NTW31" i="21"/>
  <c r="NTV31" i="21"/>
  <c r="NTU31" i="21"/>
  <c r="NTT31" i="21"/>
  <c r="NTS31" i="21"/>
  <c r="NTR31" i="21"/>
  <c r="NTQ31" i="21"/>
  <c r="NTP31" i="21"/>
  <c r="NTO31" i="21"/>
  <c r="NTN31" i="21"/>
  <c r="NTM31" i="21"/>
  <c r="NTL31" i="21"/>
  <c r="NTK31" i="21"/>
  <c r="NTJ31" i="21"/>
  <c r="NTI31" i="21"/>
  <c r="NTH31" i="21"/>
  <c r="NTG31" i="21"/>
  <c r="NTF31" i="21"/>
  <c r="NTE31" i="21"/>
  <c r="NTD31" i="21"/>
  <c r="NTC31" i="21"/>
  <c r="NTB31" i="21"/>
  <c r="NTA31" i="21"/>
  <c r="NSZ31" i="21"/>
  <c r="NSY31" i="21"/>
  <c r="NSX31" i="21"/>
  <c r="NSW31" i="21"/>
  <c r="NSV31" i="21"/>
  <c r="NSU31" i="21"/>
  <c r="NST31" i="21"/>
  <c r="NSS31" i="21"/>
  <c r="NSR31" i="21"/>
  <c r="NSQ31" i="21"/>
  <c r="NSP31" i="21"/>
  <c r="NSO31" i="21"/>
  <c r="NSN31" i="21"/>
  <c r="NSM31" i="21"/>
  <c r="NSL31" i="21"/>
  <c r="NSK31" i="21"/>
  <c r="NSJ31" i="21"/>
  <c r="NSI31" i="21"/>
  <c r="NSH31" i="21"/>
  <c r="NSG31" i="21"/>
  <c r="NSF31" i="21"/>
  <c r="NSE31" i="21"/>
  <c r="NSD31" i="21"/>
  <c r="NSC31" i="21"/>
  <c r="NSB31" i="21"/>
  <c r="NSA31" i="21"/>
  <c r="NRZ31" i="21"/>
  <c r="NRY31" i="21"/>
  <c r="NRX31" i="21"/>
  <c r="NRW31" i="21"/>
  <c r="NRV31" i="21"/>
  <c r="NRU31" i="21"/>
  <c r="NRT31" i="21"/>
  <c r="NRS31" i="21"/>
  <c r="NRR31" i="21"/>
  <c r="NRQ31" i="21"/>
  <c r="NRP31" i="21"/>
  <c r="NRO31" i="21"/>
  <c r="NRN31" i="21"/>
  <c r="NRM31" i="21"/>
  <c r="NRL31" i="21"/>
  <c r="NRK31" i="21"/>
  <c r="NRJ31" i="21"/>
  <c r="NRI31" i="21"/>
  <c r="NRH31" i="21"/>
  <c r="NRG31" i="21"/>
  <c r="NRF31" i="21"/>
  <c r="NRE31" i="21"/>
  <c r="NRD31" i="21"/>
  <c r="NRC31" i="21"/>
  <c r="NRB31" i="21"/>
  <c r="NRA31" i="21"/>
  <c r="NQZ31" i="21"/>
  <c r="NQY31" i="21"/>
  <c r="NQX31" i="21"/>
  <c r="NQW31" i="21"/>
  <c r="NQV31" i="21"/>
  <c r="NQU31" i="21"/>
  <c r="NQT31" i="21"/>
  <c r="NQS31" i="21"/>
  <c r="NQR31" i="21"/>
  <c r="NQQ31" i="21"/>
  <c r="NQP31" i="21"/>
  <c r="NQO31" i="21"/>
  <c r="NQN31" i="21"/>
  <c r="NQM31" i="21"/>
  <c r="NQL31" i="21"/>
  <c r="NQK31" i="21"/>
  <c r="NQJ31" i="21"/>
  <c r="NQI31" i="21"/>
  <c r="NQH31" i="21"/>
  <c r="NQG31" i="21"/>
  <c r="NQF31" i="21"/>
  <c r="NQE31" i="21"/>
  <c r="NQD31" i="21"/>
  <c r="NQC31" i="21"/>
  <c r="NQB31" i="21"/>
  <c r="NQA31" i="21"/>
  <c r="NPZ31" i="21"/>
  <c r="NPY31" i="21"/>
  <c r="NPX31" i="21"/>
  <c r="NPW31" i="21"/>
  <c r="NPV31" i="21"/>
  <c r="NPU31" i="21"/>
  <c r="NPT31" i="21"/>
  <c r="NPS31" i="21"/>
  <c r="NPR31" i="21"/>
  <c r="NPQ31" i="21"/>
  <c r="NPP31" i="21"/>
  <c r="NPO31" i="21"/>
  <c r="NPN31" i="21"/>
  <c r="NPM31" i="21"/>
  <c r="NPL31" i="21"/>
  <c r="NPK31" i="21"/>
  <c r="NPJ31" i="21"/>
  <c r="NPI31" i="21"/>
  <c r="NPH31" i="21"/>
  <c r="NPG31" i="21"/>
  <c r="NPF31" i="21"/>
  <c r="NPE31" i="21"/>
  <c r="NPD31" i="21"/>
  <c r="NPC31" i="21"/>
  <c r="NPB31" i="21"/>
  <c r="NPA31" i="21"/>
  <c r="NOZ31" i="21"/>
  <c r="NOY31" i="21"/>
  <c r="NOX31" i="21"/>
  <c r="NOW31" i="21"/>
  <c r="NOV31" i="21"/>
  <c r="NOU31" i="21"/>
  <c r="NOT31" i="21"/>
  <c r="NOS31" i="21"/>
  <c r="NOR31" i="21"/>
  <c r="NOQ31" i="21"/>
  <c r="NOP31" i="21"/>
  <c r="NOO31" i="21"/>
  <c r="NON31" i="21"/>
  <c r="NOM31" i="21"/>
  <c r="NOL31" i="21"/>
  <c r="NOK31" i="21"/>
  <c r="NOJ31" i="21"/>
  <c r="NOI31" i="21"/>
  <c r="NOH31" i="21"/>
  <c r="NOG31" i="21"/>
  <c r="NOF31" i="21"/>
  <c r="NOE31" i="21"/>
  <c r="NOD31" i="21"/>
  <c r="NOC31" i="21"/>
  <c r="NOB31" i="21"/>
  <c r="NOA31" i="21"/>
  <c r="NNZ31" i="21"/>
  <c r="NNY31" i="21"/>
  <c r="NNX31" i="21"/>
  <c r="NNW31" i="21"/>
  <c r="NNV31" i="21"/>
  <c r="NNU31" i="21"/>
  <c r="NNT31" i="21"/>
  <c r="NNS31" i="21"/>
  <c r="NNR31" i="21"/>
  <c r="NNQ31" i="21"/>
  <c r="NNP31" i="21"/>
  <c r="NNO31" i="21"/>
  <c r="NNN31" i="21"/>
  <c r="NNM31" i="21"/>
  <c r="NNL31" i="21"/>
  <c r="NNK31" i="21"/>
  <c r="NNJ31" i="21"/>
  <c r="NNI31" i="21"/>
  <c r="NNH31" i="21"/>
  <c r="NNG31" i="21"/>
  <c r="NNF31" i="21"/>
  <c r="NNE31" i="21"/>
  <c r="NND31" i="21"/>
  <c r="NNC31" i="21"/>
  <c r="NNB31" i="21"/>
  <c r="NNA31" i="21"/>
  <c r="NMZ31" i="21"/>
  <c r="NMY31" i="21"/>
  <c r="NMX31" i="21"/>
  <c r="NMW31" i="21"/>
  <c r="NMV31" i="21"/>
  <c r="NMU31" i="21"/>
  <c r="NMT31" i="21"/>
  <c r="NMS31" i="21"/>
  <c r="NMR31" i="21"/>
  <c r="NMQ31" i="21"/>
  <c r="NMP31" i="21"/>
  <c r="NMO31" i="21"/>
  <c r="NMN31" i="21"/>
  <c r="NMM31" i="21"/>
  <c r="NML31" i="21"/>
  <c r="NMK31" i="21"/>
  <c r="NMJ31" i="21"/>
  <c r="NMI31" i="21"/>
  <c r="NMH31" i="21"/>
  <c r="NMG31" i="21"/>
  <c r="NMF31" i="21"/>
  <c r="NME31" i="21"/>
  <c r="NMD31" i="21"/>
  <c r="NMC31" i="21"/>
  <c r="NMB31" i="21"/>
  <c r="NMA31" i="21"/>
  <c r="NLZ31" i="21"/>
  <c r="NLY31" i="21"/>
  <c r="NLX31" i="21"/>
  <c r="NLW31" i="21"/>
  <c r="NLV31" i="21"/>
  <c r="NLU31" i="21"/>
  <c r="NLT31" i="21"/>
  <c r="NLS31" i="21"/>
  <c r="NLR31" i="21"/>
  <c r="NLQ31" i="21"/>
  <c r="NLP31" i="21"/>
  <c r="NLO31" i="21"/>
  <c r="NLN31" i="21"/>
  <c r="NLM31" i="21"/>
  <c r="NLL31" i="21"/>
  <c r="NLK31" i="21"/>
  <c r="NLJ31" i="21"/>
  <c r="NLI31" i="21"/>
  <c r="NLH31" i="21"/>
  <c r="NLG31" i="21"/>
  <c r="NLF31" i="21"/>
  <c r="NLE31" i="21"/>
  <c r="NLD31" i="21"/>
  <c r="NLC31" i="21"/>
  <c r="NLB31" i="21"/>
  <c r="NLA31" i="21"/>
  <c r="NKZ31" i="21"/>
  <c r="NKY31" i="21"/>
  <c r="NKX31" i="21"/>
  <c r="NKW31" i="21"/>
  <c r="NKV31" i="21"/>
  <c r="NKU31" i="21"/>
  <c r="NKT31" i="21"/>
  <c r="NKS31" i="21"/>
  <c r="NKR31" i="21"/>
  <c r="NKQ31" i="21"/>
  <c r="NKP31" i="21"/>
  <c r="NKO31" i="21"/>
  <c r="NKN31" i="21"/>
  <c r="NKM31" i="21"/>
  <c r="NKL31" i="21"/>
  <c r="NKK31" i="21"/>
  <c r="NKJ31" i="21"/>
  <c r="NKI31" i="21"/>
  <c r="NKH31" i="21"/>
  <c r="NKG31" i="21"/>
  <c r="NKF31" i="21"/>
  <c r="NKE31" i="21"/>
  <c r="NKD31" i="21"/>
  <c r="NKC31" i="21"/>
  <c r="NKB31" i="21"/>
  <c r="NKA31" i="21"/>
  <c r="NJZ31" i="21"/>
  <c r="NJY31" i="21"/>
  <c r="NJX31" i="21"/>
  <c r="NJW31" i="21"/>
  <c r="NJV31" i="21"/>
  <c r="NJU31" i="21"/>
  <c r="NJT31" i="21"/>
  <c r="NJS31" i="21"/>
  <c r="NJR31" i="21"/>
  <c r="NJQ31" i="21"/>
  <c r="NJP31" i="21"/>
  <c r="NJO31" i="21"/>
  <c r="NJN31" i="21"/>
  <c r="NJM31" i="21"/>
  <c r="NJL31" i="21"/>
  <c r="NJK31" i="21"/>
  <c r="NJJ31" i="21"/>
  <c r="NJI31" i="21"/>
  <c r="NJH31" i="21"/>
  <c r="NJG31" i="21"/>
  <c r="NJF31" i="21"/>
  <c r="NJE31" i="21"/>
  <c r="NJD31" i="21"/>
  <c r="NJC31" i="21"/>
  <c r="NJB31" i="21"/>
  <c r="NJA31" i="21"/>
  <c r="NIZ31" i="21"/>
  <c r="NIY31" i="21"/>
  <c r="NIX31" i="21"/>
  <c r="NIW31" i="21"/>
  <c r="NIV31" i="21"/>
  <c r="NIU31" i="21"/>
  <c r="NIT31" i="21"/>
  <c r="NIS31" i="21"/>
  <c r="NIR31" i="21"/>
  <c r="NIQ31" i="21"/>
  <c r="NIP31" i="21"/>
  <c r="NIO31" i="21"/>
  <c r="NIN31" i="21"/>
  <c r="NIM31" i="21"/>
  <c r="NIL31" i="21"/>
  <c r="NIK31" i="21"/>
  <c r="NIJ31" i="21"/>
  <c r="NII31" i="21"/>
  <c r="NIH31" i="21"/>
  <c r="NIG31" i="21"/>
  <c r="NIF31" i="21"/>
  <c r="NIE31" i="21"/>
  <c r="NID31" i="21"/>
  <c r="NIC31" i="21"/>
  <c r="NIB31" i="21"/>
  <c r="NIA31" i="21"/>
  <c r="NHZ31" i="21"/>
  <c r="NHY31" i="21"/>
  <c r="NHX31" i="21"/>
  <c r="NHW31" i="21"/>
  <c r="NHV31" i="21"/>
  <c r="NHU31" i="21"/>
  <c r="NHT31" i="21"/>
  <c r="NHS31" i="21"/>
  <c r="NHR31" i="21"/>
  <c r="NHQ31" i="21"/>
  <c r="NHP31" i="21"/>
  <c r="NHO31" i="21"/>
  <c r="NHN31" i="21"/>
  <c r="NHM31" i="21"/>
  <c r="NHL31" i="21"/>
  <c r="NHK31" i="21"/>
  <c r="NHJ31" i="21"/>
  <c r="NHI31" i="21"/>
  <c r="NHH31" i="21"/>
  <c r="NHG31" i="21"/>
  <c r="NHF31" i="21"/>
  <c r="NHE31" i="21"/>
  <c r="NHD31" i="21"/>
  <c r="NHC31" i="21"/>
  <c r="NHB31" i="21"/>
  <c r="NHA31" i="21"/>
  <c r="NGZ31" i="21"/>
  <c r="NGY31" i="21"/>
  <c r="NGX31" i="21"/>
  <c r="NGW31" i="21"/>
  <c r="NGV31" i="21"/>
  <c r="NGU31" i="21"/>
  <c r="NGT31" i="21"/>
  <c r="NGS31" i="21"/>
  <c r="NGR31" i="21"/>
  <c r="NGQ31" i="21"/>
  <c r="NGP31" i="21"/>
  <c r="NGO31" i="21"/>
  <c r="NGN31" i="21"/>
  <c r="NGM31" i="21"/>
  <c r="NGL31" i="21"/>
  <c r="NGK31" i="21"/>
  <c r="NGJ31" i="21"/>
  <c r="NGI31" i="21"/>
  <c r="NGH31" i="21"/>
  <c r="NGG31" i="21"/>
  <c r="NGF31" i="21"/>
  <c r="NGE31" i="21"/>
  <c r="NGD31" i="21"/>
  <c r="NGC31" i="21"/>
  <c r="NGB31" i="21"/>
  <c r="NGA31" i="21"/>
  <c r="NFZ31" i="21"/>
  <c r="NFY31" i="21"/>
  <c r="NFX31" i="21"/>
  <c r="NFW31" i="21"/>
  <c r="NFV31" i="21"/>
  <c r="NFU31" i="21"/>
  <c r="NFT31" i="21"/>
  <c r="NFS31" i="21"/>
  <c r="NFR31" i="21"/>
  <c r="NFQ31" i="21"/>
  <c r="NFP31" i="21"/>
  <c r="NFO31" i="21"/>
  <c r="NFN31" i="21"/>
  <c r="NFM31" i="21"/>
  <c r="NFL31" i="21"/>
  <c r="NFK31" i="21"/>
  <c r="NFJ31" i="21"/>
  <c r="NFI31" i="21"/>
  <c r="NFH31" i="21"/>
  <c r="NFG31" i="21"/>
  <c r="NFF31" i="21"/>
  <c r="NFE31" i="21"/>
  <c r="NFD31" i="21"/>
  <c r="NFC31" i="21"/>
  <c r="NFB31" i="21"/>
  <c r="NFA31" i="21"/>
  <c r="NEZ31" i="21"/>
  <c r="NEY31" i="21"/>
  <c r="NEX31" i="21"/>
  <c r="NEW31" i="21"/>
  <c r="NEV31" i="21"/>
  <c r="NEU31" i="21"/>
  <c r="NET31" i="21"/>
  <c r="NES31" i="21"/>
  <c r="NER31" i="21"/>
  <c r="NEQ31" i="21"/>
  <c r="NEP31" i="21"/>
  <c r="NEO31" i="21"/>
  <c r="NEN31" i="21"/>
  <c r="NEM31" i="21"/>
  <c r="NEL31" i="21"/>
  <c r="NEK31" i="21"/>
  <c r="NEJ31" i="21"/>
  <c r="NEI31" i="21"/>
  <c r="NEH31" i="21"/>
  <c r="NEG31" i="21"/>
  <c r="NEF31" i="21"/>
  <c r="NEE31" i="21"/>
  <c r="NED31" i="21"/>
  <c r="NEC31" i="21"/>
  <c r="NEB31" i="21"/>
  <c r="NEA31" i="21"/>
  <c r="NDZ31" i="21"/>
  <c r="NDY31" i="21"/>
  <c r="NDX31" i="21"/>
  <c r="NDW31" i="21"/>
  <c r="NDV31" i="21"/>
  <c r="NDU31" i="21"/>
  <c r="NDT31" i="21"/>
  <c r="NDS31" i="21"/>
  <c r="NDR31" i="21"/>
  <c r="NDQ31" i="21"/>
  <c r="NDP31" i="21"/>
  <c r="NDO31" i="21"/>
  <c r="NDN31" i="21"/>
  <c r="NDM31" i="21"/>
  <c r="NDL31" i="21"/>
  <c r="NDK31" i="21"/>
  <c r="NDJ31" i="21"/>
  <c r="NDI31" i="21"/>
  <c r="NDH31" i="21"/>
  <c r="NDG31" i="21"/>
  <c r="NDF31" i="21"/>
  <c r="NDE31" i="21"/>
  <c r="NDD31" i="21"/>
  <c r="NDC31" i="21"/>
  <c r="NDB31" i="21"/>
  <c r="NDA31" i="21"/>
  <c r="NCZ31" i="21"/>
  <c r="NCY31" i="21"/>
  <c r="NCX31" i="21"/>
  <c r="NCW31" i="21"/>
  <c r="NCV31" i="21"/>
  <c r="NCU31" i="21"/>
  <c r="NCT31" i="21"/>
  <c r="NCS31" i="21"/>
  <c r="NCR31" i="21"/>
  <c r="NCQ31" i="21"/>
  <c r="NCP31" i="21"/>
  <c r="NCO31" i="21"/>
  <c r="NCN31" i="21"/>
  <c r="NCM31" i="21"/>
  <c r="NCL31" i="21"/>
  <c r="NCK31" i="21"/>
  <c r="NCJ31" i="21"/>
  <c r="NCI31" i="21"/>
  <c r="NCH31" i="21"/>
  <c r="NCG31" i="21"/>
  <c r="NCF31" i="21"/>
  <c r="NCE31" i="21"/>
  <c r="NCD31" i="21"/>
  <c r="NCC31" i="21"/>
  <c r="NCB31" i="21"/>
  <c r="NCA31" i="21"/>
  <c r="NBZ31" i="21"/>
  <c r="NBY31" i="21"/>
  <c r="NBX31" i="21"/>
  <c r="NBW31" i="21"/>
  <c r="NBV31" i="21"/>
  <c r="NBU31" i="21"/>
  <c r="NBT31" i="21"/>
  <c r="NBS31" i="21"/>
  <c r="NBR31" i="21"/>
  <c r="NBQ31" i="21"/>
  <c r="NBP31" i="21"/>
  <c r="NBO31" i="21"/>
  <c r="NBN31" i="21"/>
  <c r="NBM31" i="21"/>
  <c r="NBL31" i="21"/>
  <c r="NBK31" i="21"/>
  <c r="NBJ31" i="21"/>
  <c r="NBI31" i="21"/>
  <c r="NBH31" i="21"/>
  <c r="NBG31" i="21"/>
  <c r="NBF31" i="21"/>
  <c r="NBE31" i="21"/>
  <c r="NBD31" i="21"/>
  <c r="NBC31" i="21"/>
  <c r="NBB31" i="21"/>
  <c r="NBA31" i="21"/>
  <c r="NAZ31" i="21"/>
  <c r="NAY31" i="21"/>
  <c r="NAX31" i="21"/>
  <c r="NAW31" i="21"/>
  <c r="NAV31" i="21"/>
  <c r="NAU31" i="21"/>
  <c r="NAT31" i="21"/>
  <c r="NAS31" i="21"/>
  <c r="NAR31" i="21"/>
  <c r="NAQ31" i="21"/>
  <c r="NAP31" i="21"/>
  <c r="NAO31" i="21"/>
  <c r="NAN31" i="21"/>
  <c r="NAM31" i="21"/>
  <c r="NAL31" i="21"/>
  <c r="NAK31" i="21"/>
  <c r="NAJ31" i="21"/>
  <c r="NAI31" i="21"/>
  <c r="NAH31" i="21"/>
  <c r="NAG31" i="21"/>
  <c r="NAF31" i="21"/>
  <c r="NAE31" i="21"/>
  <c r="NAD31" i="21"/>
  <c r="NAC31" i="21"/>
  <c r="NAB31" i="21"/>
  <c r="NAA31" i="21"/>
  <c r="MZZ31" i="21"/>
  <c r="MZY31" i="21"/>
  <c r="MZX31" i="21"/>
  <c r="MZW31" i="21"/>
  <c r="MZV31" i="21"/>
  <c r="MZU31" i="21"/>
  <c r="MZT31" i="21"/>
  <c r="MZS31" i="21"/>
  <c r="MZR31" i="21"/>
  <c r="MZQ31" i="21"/>
  <c r="MZP31" i="21"/>
  <c r="MZO31" i="21"/>
  <c r="MZN31" i="21"/>
  <c r="MZM31" i="21"/>
  <c r="MZL31" i="21"/>
  <c r="MZK31" i="21"/>
  <c r="MZJ31" i="21"/>
  <c r="MZI31" i="21"/>
  <c r="MZH31" i="21"/>
  <c r="MZG31" i="21"/>
  <c r="MZF31" i="21"/>
  <c r="MZE31" i="21"/>
  <c r="MZD31" i="21"/>
  <c r="MZC31" i="21"/>
  <c r="MZB31" i="21"/>
  <c r="MZA31" i="21"/>
  <c r="MYZ31" i="21"/>
  <c r="MYY31" i="21"/>
  <c r="MYX31" i="21"/>
  <c r="MYW31" i="21"/>
  <c r="MYV31" i="21"/>
  <c r="MYU31" i="21"/>
  <c r="MYT31" i="21"/>
  <c r="MYS31" i="21"/>
  <c r="MYR31" i="21"/>
  <c r="MYQ31" i="21"/>
  <c r="MYP31" i="21"/>
  <c r="MYO31" i="21"/>
  <c r="MYN31" i="21"/>
  <c r="MYM31" i="21"/>
  <c r="MYL31" i="21"/>
  <c r="MYK31" i="21"/>
  <c r="MYJ31" i="21"/>
  <c r="MYI31" i="21"/>
  <c r="MYH31" i="21"/>
  <c r="MYG31" i="21"/>
  <c r="MYF31" i="21"/>
  <c r="MYE31" i="21"/>
  <c r="MYD31" i="21"/>
  <c r="MYC31" i="21"/>
  <c r="MYB31" i="21"/>
  <c r="MYA31" i="21"/>
  <c r="MXZ31" i="21"/>
  <c r="MXY31" i="21"/>
  <c r="MXX31" i="21"/>
  <c r="MXW31" i="21"/>
  <c r="MXV31" i="21"/>
  <c r="MXU31" i="21"/>
  <c r="MXT31" i="21"/>
  <c r="MXS31" i="21"/>
  <c r="MXR31" i="21"/>
  <c r="MXQ31" i="21"/>
  <c r="MXP31" i="21"/>
  <c r="MXO31" i="21"/>
  <c r="MXN31" i="21"/>
  <c r="MXM31" i="21"/>
  <c r="MXL31" i="21"/>
  <c r="MXK31" i="21"/>
  <c r="MXJ31" i="21"/>
  <c r="MXI31" i="21"/>
  <c r="MXH31" i="21"/>
  <c r="MXG31" i="21"/>
  <c r="MXF31" i="21"/>
  <c r="MXE31" i="21"/>
  <c r="MXD31" i="21"/>
  <c r="MXC31" i="21"/>
  <c r="MXB31" i="21"/>
  <c r="MXA31" i="21"/>
  <c r="MWZ31" i="21"/>
  <c r="MWY31" i="21"/>
  <c r="MWX31" i="21"/>
  <c r="MWW31" i="21"/>
  <c r="MWV31" i="21"/>
  <c r="MWU31" i="21"/>
  <c r="MWT31" i="21"/>
  <c r="MWS31" i="21"/>
  <c r="MWR31" i="21"/>
  <c r="MWQ31" i="21"/>
  <c r="MWP31" i="21"/>
  <c r="MWO31" i="21"/>
  <c r="MWN31" i="21"/>
  <c r="MWM31" i="21"/>
  <c r="MWL31" i="21"/>
  <c r="MWK31" i="21"/>
  <c r="MWJ31" i="21"/>
  <c r="MWI31" i="21"/>
  <c r="MWH31" i="21"/>
  <c r="MWG31" i="21"/>
  <c r="MWF31" i="21"/>
  <c r="MWE31" i="21"/>
  <c r="MWD31" i="21"/>
  <c r="MWC31" i="21"/>
  <c r="MWB31" i="21"/>
  <c r="MWA31" i="21"/>
  <c r="MVZ31" i="21"/>
  <c r="MVY31" i="21"/>
  <c r="MVX31" i="21"/>
  <c r="MVW31" i="21"/>
  <c r="MVV31" i="21"/>
  <c r="MVU31" i="21"/>
  <c r="MVT31" i="21"/>
  <c r="MVS31" i="21"/>
  <c r="MVR31" i="21"/>
  <c r="MVQ31" i="21"/>
  <c r="MVP31" i="21"/>
  <c r="MVO31" i="21"/>
  <c r="MVN31" i="21"/>
  <c r="MVM31" i="21"/>
  <c r="MVL31" i="21"/>
  <c r="MVK31" i="21"/>
  <c r="MVJ31" i="21"/>
  <c r="MVI31" i="21"/>
  <c r="MVH31" i="21"/>
  <c r="MVG31" i="21"/>
  <c r="MVF31" i="21"/>
  <c r="MVE31" i="21"/>
  <c r="MVD31" i="21"/>
  <c r="MVC31" i="21"/>
  <c r="MVB31" i="21"/>
  <c r="MVA31" i="21"/>
  <c r="MUZ31" i="21"/>
  <c r="MUY31" i="21"/>
  <c r="MUX31" i="21"/>
  <c r="MUW31" i="21"/>
  <c r="MUV31" i="21"/>
  <c r="MUU31" i="21"/>
  <c r="MUT31" i="21"/>
  <c r="MUS31" i="21"/>
  <c r="MUR31" i="21"/>
  <c r="MUQ31" i="21"/>
  <c r="MUP31" i="21"/>
  <c r="MUO31" i="21"/>
  <c r="MUN31" i="21"/>
  <c r="MUM31" i="21"/>
  <c r="MUL31" i="21"/>
  <c r="MUK31" i="21"/>
  <c r="MUJ31" i="21"/>
  <c r="MUI31" i="21"/>
  <c r="MUH31" i="21"/>
  <c r="MUG31" i="21"/>
  <c r="MUF31" i="21"/>
  <c r="MUE31" i="21"/>
  <c r="MUD31" i="21"/>
  <c r="MUC31" i="21"/>
  <c r="MUB31" i="21"/>
  <c r="MUA31" i="21"/>
  <c r="MTZ31" i="21"/>
  <c r="MTY31" i="21"/>
  <c r="MTX31" i="21"/>
  <c r="MTW31" i="21"/>
  <c r="MTV31" i="21"/>
  <c r="MTU31" i="21"/>
  <c r="MTT31" i="21"/>
  <c r="MTS31" i="21"/>
  <c r="MTR31" i="21"/>
  <c r="MTQ31" i="21"/>
  <c r="MTP31" i="21"/>
  <c r="MTO31" i="21"/>
  <c r="MTN31" i="21"/>
  <c r="MTM31" i="21"/>
  <c r="MTL31" i="21"/>
  <c r="MTK31" i="21"/>
  <c r="MTJ31" i="21"/>
  <c r="MTI31" i="21"/>
  <c r="MTH31" i="21"/>
  <c r="MTG31" i="21"/>
  <c r="MTF31" i="21"/>
  <c r="MTE31" i="21"/>
  <c r="MTD31" i="21"/>
  <c r="MTC31" i="21"/>
  <c r="MTB31" i="21"/>
  <c r="MTA31" i="21"/>
  <c r="MSZ31" i="21"/>
  <c r="MSY31" i="21"/>
  <c r="MSX31" i="21"/>
  <c r="MSW31" i="21"/>
  <c r="MSV31" i="21"/>
  <c r="MSU31" i="21"/>
  <c r="MST31" i="21"/>
  <c r="MSS31" i="21"/>
  <c r="MSR31" i="21"/>
  <c r="MSQ31" i="21"/>
  <c r="MSP31" i="21"/>
  <c r="MSO31" i="21"/>
  <c r="MSN31" i="21"/>
  <c r="MSM31" i="21"/>
  <c r="MSL31" i="21"/>
  <c r="MSK31" i="21"/>
  <c r="MSJ31" i="21"/>
  <c r="MSI31" i="21"/>
  <c r="MSH31" i="21"/>
  <c r="MSG31" i="21"/>
  <c r="MSF31" i="21"/>
  <c r="MSE31" i="21"/>
  <c r="MSD31" i="21"/>
  <c r="MSC31" i="21"/>
  <c r="MSB31" i="21"/>
  <c r="MSA31" i="21"/>
  <c r="MRZ31" i="21"/>
  <c r="MRY31" i="21"/>
  <c r="MRX31" i="21"/>
  <c r="MRW31" i="21"/>
  <c r="MRV31" i="21"/>
  <c r="MRU31" i="21"/>
  <c r="MRT31" i="21"/>
  <c r="MRS31" i="21"/>
  <c r="MRR31" i="21"/>
  <c r="MRQ31" i="21"/>
  <c r="MRP31" i="21"/>
  <c r="MRO31" i="21"/>
  <c r="MRN31" i="21"/>
  <c r="MRM31" i="21"/>
  <c r="MRL31" i="21"/>
  <c r="MRK31" i="21"/>
  <c r="MRJ31" i="21"/>
  <c r="MRI31" i="21"/>
  <c r="MRH31" i="21"/>
  <c r="MRG31" i="21"/>
  <c r="MRF31" i="21"/>
  <c r="MRE31" i="21"/>
  <c r="MRD31" i="21"/>
  <c r="MRC31" i="21"/>
  <c r="MRB31" i="21"/>
  <c r="MRA31" i="21"/>
  <c r="MQZ31" i="21"/>
  <c r="MQY31" i="21"/>
  <c r="MQX31" i="21"/>
  <c r="MQW31" i="21"/>
  <c r="MQV31" i="21"/>
  <c r="MQU31" i="21"/>
  <c r="MQT31" i="21"/>
  <c r="MQS31" i="21"/>
  <c r="MQR31" i="21"/>
  <c r="MQQ31" i="21"/>
  <c r="MQP31" i="21"/>
  <c r="MQO31" i="21"/>
  <c r="MQN31" i="21"/>
  <c r="MQM31" i="21"/>
  <c r="MQL31" i="21"/>
  <c r="MQK31" i="21"/>
  <c r="MQJ31" i="21"/>
  <c r="MQI31" i="21"/>
  <c r="MQH31" i="21"/>
  <c r="MQG31" i="21"/>
  <c r="MQF31" i="21"/>
  <c r="MQE31" i="21"/>
  <c r="MQD31" i="21"/>
  <c r="MQC31" i="21"/>
  <c r="MQB31" i="21"/>
  <c r="MQA31" i="21"/>
  <c r="MPZ31" i="21"/>
  <c r="MPY31" i="21"/>
  <c r="MPX31" i="21"/>
  <c r="MPW31" i="21"/>
  <c r="MPV31" i="21"/>
  <c r="MPU31" i="21"/>
  <c r="MPT31" i="21"/>
  <c r="MPS31" i="21"/>
  <c r="MPR31" i="21"/>
  <c r="MPQ31" i="21"/>
  <c r="MPP31" i="21"/>
  <c r="MPO31" i="21"/>
  <c r="MPN31" i="21"/>
  <c r="MPM31" i="21"/>
  <c r="MPL31" i="21"/>
  <c r="MPK31" i="21"/>
  <c r="MPJ31" i="21"/>
  <c r="MPI31" i="21"/>
  <c r="MPH31" i="21"/>
  <c r="MPG31" i="21"/>
  <c r="MPF31" i="21"/>
  <c r="MPE31" i="21"/>
  <c r="MPD31" i="21"/>
  <c r="MPC31" i="21"/>
  <c r="MPB31" i="21"/>
  <c r="MPA31" i="21"/>
  <c r="MOZ31" i="21"/>
  <c r="MOY31" i="21"/>
  <c r="MOX31" i="21"/>
  <c r="MOW31" i="21"/>
  <c r="MOV31" i="21"/>
  <c r="MOU31" i="21"/>
  <c r="MOT31" i="21"/>
  <c r="MOS31" i="21"/>
  <c r="MOR31" i="21"/>
  <c r="MOQ31" i="21"/>
  <c r="MOP31" i="21"/>
  <c r="MOO31" i="21"/>
  <c r="MON31" i="21"/>
  <c r="MOM31" i="21"/>
  <c r="MOL31" i="21"/>
  <c r="MOK31" i="21"/>
  <c r="MOJ31" i="21"/>
  <c r="MOI31" i="21"/>
  <c r="MOH31" i="21"/>
  <c r="MOG31" i="21"/>
  <c r="MOF31" i="21"/>
  <c r="MOE31" i="21"/>
  <c r="MOD31" i="21"/>
  <c r="MOC31" i="21"/>
  <c r="MOB31" i="21"/>
  <c r="MOA31" i="21"/>
  <c r="MNZ31" i="21"/>
  <c r="MNY31" i="21"/>
  <c r="MNX31" i="21"/>
  <c r="MNW31" i="21"/>
  <c r="MNV31" i="21"/>
  <c r="MNU31" i="21"/>
  <c r="MNT31" i="21"/>
  <c r="MNS31" i="21"/>
  <c r="MNR31" i="21"/>
  <c r="MNQ31" i="21"/>
  <c r="MNP31" i="21"/>
  <c r="MNO31" i="21"/>
  <c r="MNN31" i="21"/>
  <c r="MNM31" i="21"/>
  <c r="MNL31" i="21"/>
  <c r="MNK31" i="21"/>
  <c r="MNJ31" i="21"/>
  <c r="MNI31" i="21"/>
  <c r="MNH31" i="21"/>
  <c r="MNG31" i="21"/>
  <c r="MNF31" i="21"/>
  <c r="MNE31" i="21"/>
  <c r="MND31" i="21"/>
  <c r="MNC31" i="21"/>
  <c r="MNB31" i="21"/>
  <c r="MNA31" i="21"/>
  <c r="MMZ31" i="21"/>
  <c r="MMY31" i="21"/>
  <c r="MMX31" i="21"/>
  <c r="MMW31" i="21"/>
  <c r="MMV31" i="21"/>
  <c r="MMU31" i="21"/>
  <c r="MMT31" i="21"/>
  <c r="MMS31" i="21"/>
  <c r="MMR31" i="21"/>
  <c r="MMQ31" i="21"/>
  <c r="MMP31" i="21"/>
  <c r="MMO31" i="21"/>
  <c r="MMN31" i="21"/>
  <c r="MMM31" i="21"/>
  <c r="MML31" i="21"/>
  <c r="MMK31" i="21"/>
  <c r="MMJ31" i="21"/>
  <c r="MMI31" i="21"/>
  <c r="MMH31" i="21"/>
  <c r="MMG31" i="21"/>
  <c r="MMF31" i="21"/>
  <c r="MME31" i="21"/>
  <c r="MMD31" i="21"/>
  <c r="MMC31" i="21"/>
  <c r="MMB31" i="21"/>
  <c r="MMA31" i="21"/>
  <c r="MLZ31" i="21"/>
  <c r="MLY31" i="21"/>
  <c r="MLX31" i="21"/>
  <c r="MLW31" i="21"/>
  <c r="MLV31" i="21"/>
  <c r="MLU31" i="21"/>
  <c r="MLT31" i="21"/>
  <c r="MLS31" i="21"/>
  <c r="MLR31" i="21"/>
  <c r="MLQ31" i="21"/>
  <c r="MLP31" i="21"/>
  <c r="MLO31" i="21"/>
  <c r="MLN31" i="21"/>
  <c r="MLM31" i="21"/>
  <c r="MLL31" i="21"/>
  <c r="MLK31" i="21"/>
  <c r="MLJ31" i="21"/>
  <c r="MLI31" i="21"/>
  <c r="MLH31" i="21"/>
  <c r="MLG31" i="21"/>
  <c r="MLF31" i="21"/>
  <c r="MLE31" i="21"/>
  <c r="MLD31" i="21"/>
  <c r="MLC31" i="21"/>
  <c r="MLB31" i="21"/>
  <c r="MLA31" i="21"/>
  <c r="MKZ31" i="21"/>
  <c r="MKY31" i="21"/>
  <c r="MKX31" i="21"/>
  <c r="MKW31" i="21"/>
  <c r="MKV31" i="21"/>
  <c r="MKU31" i="21"/>
  <c r="MKT31" i="21"/>
  <c r="MKS31" i="21"/>
  <c r="MKR31" i="21"/>
  <c r="MKQ31" i="21"/>
  <c r="MKP31" i="21"/>
  <c r="MKO31" i="21"/>
  <c r="MKN31" i="21"/>
  <c r="MKM31" i="21"/>
  <c r="MKL31" i="21"/>
  <c r="MKK31" i="21"/>
  <c r="MKJ31" i="21"/>
  <c r="MKI31" i="21"/>
  <c r="MKH31" i="21"/>
  <c r="MKG31" i="21"/>
  <c r="MKF31" i="21"/>
  <c r="MKE31" i="21"/>
  <c r="MKD31" i="21"/>
  <c r="MKC31" i="21"/>
  <c r="MKB31" i="21"/>
  <c r="MKA31" i="21"/>
  <c r="MJZ31" i="21"/>
  <c r="MJY31" i="21"/>
  <c r="MJX31" i="21"/>
  <c r="MJW31" i="21"/>
  <c r="MJV31" i="21"/>
  <c r="MJU31" i="21"/>
  <c r="MJT31" i="21"/>
  <c r="MJS31" i="21"/>
  <c r="MJR31" i="21"/>
  <c r="MJQ31" i="21"/>
  <c r="MJP31" i="21"/>
  <c r="MJO31" i="21"/>
  <c r="MJN31" i="21"/>
  <c r="MJM31" i="21"/>
  <c r="MJL31" i="21"/>
  <c r="MJK31" i="21"/>
  <c r="MJJ31" i="21"/>
  <c r="MJI31" i="21"/>
  <c r="MJH31" i="21"/>
  <c r="MJG31" i="21"/>
  <c r="MJF31" i="21"/>
  <c r="MJE31" i="21"/>
  <c r="MJD31" i="21"/>
  <c r="MJC31" i="21"/>
  <c r="MJB31" i="21"/>
  <c r="MJA31" i="21"/>
  <c r="MIZ31" i="21"/>
  <c r="MIY31" i="21"/>
  <c r="MIX31" i="21"/>
  <c r="MIW31" i="21"/>
  <c r="MIV31" i="21"/>
  <c r="MIU31" i="21"/>
  <c r="MIT31" i="21"/>
  <c r="MIS31" i="21"/>
  <c r="MIR31" i="21"/>
  <c r="MIQ31" i="21"/>
  <c r="MIP31" i="21"/>
  <c r="MIO31" i="21"/>
  <c r="MIN31" i="21"/>
  <c r="MIM31" i="21"/>
  <c r="MIL31" i="21"/>
  <c r="MIK31" i="21"/>
  <c r="MIJ31" i="21"/>
  <c r="MII31" i="21"/>
  <c r="MIH31" i="21"/>
  <c r="MIG31" i="21"/>
  <c r="MIF31" i="21"/>
  <c r="MIE31" i="21"/>
  <c r="MID31" i="21"/>
  <c r="MIC31" i="21"/>
  <c r="MIB31" i="21"/>
  <c r="MIA31" i="21"/>
  <c r="MHZ31" i="21"/>
  <c r="MHY31" i="21"/>
  <c r="MHX31" i="21"/>
  <c r="MHW31" i="21"/>
  <c r="MHV31" i="21"/>
  <c r="MHU31" i="21"/>
  <c r="MHT31" i="21"/>
  <c r="MHS31" i="21"/>
  <c r="MHR31" i="21"/>
  <c r="MHQ31" i="21"/>
  <c r="MHP31" i="21"/>
  <c r="MHO31" i="21"/>
  <c r="MHN31" i="21"/>
  <c r="MHM31" i="21"/>
  <c r="MHL31" i="21"/>
  <c r="MHK31" i="21"/>
  <c r="MHJ31" i="21"/>
  <c r="MHI31" i="21"/>
  <c r="MHH31" i="21"/>
  <c r="MHG31" i="21"/>
  <c r="MHF31" i="21"/>
  <c r="MHE31" i="21"/>
  <c r="MHD31" i="21"/>
  <c r="MHC31" i="21"/>
  <c r="MHB31" i="21"/>
  <c r="MHA31" i="21"/>
  <c r="MGZ31" i="21"/>
  <c r="MGY31" i="21"/>
  <c r="MGX31" i="21"/>
  <c r="MGW31" i="21"/>
  <c r="MGV31" i="21"/>
  <c r="MGU31" i="21"/>
  <c r="MGT31" i="21"/>
  <c r="MGS31" i="21"/>
  <c r="MGR31" i="21"/>
  <c r="MGQ31" i="21"/>
  <c r="MGP31" i="21"/>
  <c r="MGO31" i="21"/>
  <c r="MGN31" i="21"/>
  <c r="MGM31" i="21"/>
  <c r="MGL31" i="21"/>
  <c r="MGK31" i="21"/>
  <c r="MGJ31" i="21"/>
  <c r="MGI31" i="21"/>
  <c r="MGH31" i="21"/>
  <c r="MGG31" i="21"/>
  <c r="MGF31" i="21"/>
  <c r="MGE31" i="21"/>
  <c r="MGD31" i="21"/>
  <c r="MGC31" i="21"/>
  <c r="MGB31" i="21"/>
  <c r="MGA31" i="21"/>
  <c r="MFZ31" i="21"/>
  <c r="MFY31" i="21"/>
  <c r="MFX31" i="21"/>
  <c r="MFW31" i="21"/>
  <c r="MFV31" i="21"/>
  <c r="MFU31" i="21"/>
  <c r="MFT31" i="21"/>
  <c r="MFS31" i="21"/>
  <c r="MFR31" i="21"/>
  <c r="MFQ31" i="21"/>
  <c r="MFP31" i="21"/>
  <c r="MFO31" i="21"/>
  <c r="MFN31" i="21"/>
  <c r="MFM31" i="21"/>
  <c r="MFL31" i="21"/>
  <c r="MFK31" i="21"/>
  <c r="MFJ31" i="21"/>
  <c r="MFI31" i="21"/>
  <c r="MFH31" i="21"/>
  <c r="MFG31" i="21"/>
  <c r="MFF31" i="21"/>
  <c r="MFE31" i="21"/>
  <c r="MFD31" i="21"/>
  <c r="MFC31" i="21"/>
  <c r="MFB31" i="21"/>
  <c r="MFA31" i="21"/>
  <c r="MEZ31" i="21"/>
  <c r="MEY31" i="21"/>
  <c r="MEX31" i="21"/>
  <c r="MEW31" i="21"/>
  <c r="MEV31" i="21"/>
  <c r="MEU31" i="21"/>
  <c r="MET31" i="21"/>
  <c r="MES31" i="21"/>
  <c r="MER31" i="21"/>
  <c r="MEQ31" i="21"/>
  <c r="MEP31" i="21"/>
  <c r="MEO31" i="21"/>
  <c r="MEN31" i="21"/>
  <c r="MEM31" i="21"/>
  <c r="MEL31" i="21"/>
  <c r="MEK31" i="21"/>
  <c r="MEJ31" i="21"/>
  <c r="MEI31" i="21"/>
  <c r="MEH31" i="21"/>
  <c r="MEG31" i="21"/>
  <c r="MEF31" i="21"/>
  <c r="MEE31" i="21"/>
  <c r="MED31" i="21"/>
  <c r="MEC31" i="21"/>
  <c r="MEB31" i="21"/>
  <c r="MEA31" i="21"/>
  <c r="MDZ31" i="21"/>
  <c r="MDY31" i="21"/>
  <c r="MDX31" i="21"/>
  <c r="MDW31" i="21"/>
  <c r="MDV31" i="21"/>
  <c r="MDU31" i="21"/>
  <c r="MDT31" i="21"/>
  <c r="MDS31" i="21"/>
  <c r="MDR31" i="21"/>
  <c r="MDQ31" i="21"/>
  <c r="MDP31" i="21"/>
  <c r="MDO31" i="21"/>
  <c r="MDN31" i="21"/>
  <c r="MDM31" i="21"/>
  <c r="MDL31" i="21"/>
  <c r="MDK31" i="21"/>
  <c r="MDJ31" i="21"/>
  <c r="MDI31" i="21"/>
  <c r="MDH31" i="21"/>
  <c r="MDG31" i="21"/>
  <c r="MDF31" i="21"/>
  <c r="MDE31" i="21"/>
  <c r="MDD31" i="21"/>
  <c r="MDC31" i="21"/>
  <c r="MDB31" i="21"/>
  <c r="MDA31" i="21"/>
  <c r="MCZ31" i="21"/>
  <c r="MCY31" i="21"/>
  <c r="MCX31" i="21"/>
  <c r="MCW31" i="21"/>
  <c r="MCV31" i="21"/>
  <c r="MCU31" i="21"/>
  <c r="MCT31" i="21"/>
  <c r="MCS31" i="21"/>
  <c r="MCR31" i="21"/>
  <c r="MCQ31" i="21"/>
  <c r="MCP31" i="21"/>
  <c r="MCO31" i="21"/>
  <c r="MCN31" i="21"/>
  <c r="MCM31" i="21"/>
  <c r="MCL31" i="21"/>
  <c r="MCK31" i="21"/>
  <c r="MCJ31" i="21"/>
  <c r="MCI31" i="21"/>
  <c r="MCH31" i="21"/>
  <c r="MCG31" i="21"/>
  <c r="MCF31" i="21"/>
  <c r="MCE31" i="21"/>
  <c r="MCD31" i="21"/>
  <c r="MCC31" i="21"/>
  <c r="MCB31" i="21"/>
  <c r="MCA31" i="21"/>
  <c r="MBZ31" i="21"/>
  <c r="MBY31" i="21"/>
  <c r="MBX31" i="21"/>
  <c r="MBW31" i="21"/>
  <c r="MBV31" i="21"/>
  <c r="MBU31" i="21"/>
  <c r="MBT31" i="21"/>
  <c r="MBS31" i="21"/>
  <c r="MBR31" i="21"/>
  <c r="MBQ31" i="21"/>
  <c r="MBP31" i="21"/>
  <c r="MBO31" i="21"/>
  <c r="MBN31" i="21"/>
  <c r="MBM31" i="21"/>
  <c r="MBL31" i="21"/>
  <c r="MBK31" i="21"/>
  <c r="MBJ31" i="21"/>
  <c r="MBI31" i="21"/>
  <c r="MBH31" i="21"/>
  <c r="MBG31" i="21"/>
  <c r="MBF31" i="21"/>
  <c r="MBE31" i="21"/>
  <c r="MBD31" i="21"/>
  <c r="MBC31" i="21"/>
  <c r="MBB31" i="21"/>
  <c r="MBA31" i="21"/>
  <c r="MAZ31" i="21"/>
  <c r="MAY31" i="21"/>
  <c r="MAX31" i="21"/>
  <c r="MAW31" i="21"/>
  <c r="MAV31" i="21"/>
  <c r="MAU31" i="21"/>
  <c r="MAT31" i="21"/>
  <c r="MAS31" i="21"/>
  <c r="MAR31" i="21"/>
  <c r="MAQ31" i="21"/>
  <c r="MAP31" i="21"/>
  <c r="MAO31" i="21"/>
  <c r="MAN31" i="21"/>
  <c r="MAM31" i="21"/>
  <c r="MAL31" i="21"/>
  <c r="MAK31" i="21"/>
  <c r="MAJ31" i="21"/>
  <c r="MAI31" i="21"/>
  <c r="MAH31" i="21"/>
  <c r="MAG31" i="21"/>
  <c r="MAF31" i="21"/>
  <c r="MAE31" i="21"/>
  <c r="MAD31" i="21"/>
  <c r="MAC31" i="21"/>
  <c r="MAB31" i="21"/>
  <c r="MAA31" i="21"/>
  <c r="LZZ31" i="21"/>
  <c r="LZY31" i="21"/>
  <c r="LZX31" i="21"/>
  <c r="LZW31" i="21"/>
  <c r="LZV31" i="21"/>
  <c r="LZU31" i="21"/>
  <c r="LZT31" i="21"/>
  <c r="LZS31" i="21"/>
  <c r="LZR31" i="21"/>
  <c r="LZQ31" i="21"/>
  <c r="LZP31" i="21"/>
  <c r="LZO31" i="21"/>
  <c r="LZN31" i="21"/>
  <c r="LZM31" i="21"/>
  <c r="LZL31" i="21"/>
  <c r="LZK31" i="21"/>
  <c r="LZJ31" i="21"/>
  <c r="LZI31" i="21"/>
  <c r="LZH31" i="21"/>
  <c r="LZG31" i="21"/>
  <c r="LZF31" i="21"/>
  <c r="LZE31" i="21"/>
  <c r="LZD31" i="21"/>
  <c r="LZC31" i="21"/>
  <c r="LZB31" i="21"/>
  <c r="LZA31" i="21"/>
  <c r="LYZ31" i="21"/>
  <c r="LYY31" i="21"/>
  <c r="LYX31" i="21"/>
  <c r="LYW31" i="21"/>
  <c r="LYV31" i="21"/>
  <c r="LYU31" i="21"/>
  <c r="LYT31" i="21"/>
  <c r="LYS31" i="21"/>
  <c r="LYR31" i="21"/>
  <c r="LYQ31" i="21"/>
  <c r="LYP31" i="21"/>
  <c r="LYO31" i="21"/>
  <c r="LYN31" i="21"/>
  <c r="LYM31" i="21"/>
  <c r="LYL31" i="21"/>
  <c r="LYK31" i="21"/>
  <c r="LYJ31" i="21"/>
  <c r="LYI31" i="21"/>
  <c r="LYH31" i="21"/>
  <c r="LYG31" i="21"/>
  <c r="LYF31" i="21"/>
  <c r="LYE31" i="21"/>
  <c r="LYD31" i="21"/>
  <c r="LYC31" i="21"/>
  <c r="LYB31" i="21"/>
  <c r="LYA31" i="21"/>
  <c r="LXZ31" i="21"/>
  <c r="LXY31" i="21"/>
  <c r="LXX31" i="21"/>
  <c r="LXW31" i="21"/>
  <c r="LXV31" i="21"/>
  <c r="LXU31" i="21"/>
  <c r="LXT31" i="21"/>
  <c r="LXS31" i="21"/>
  <c r="LXR31" i="21"/>
  <c r="LXQ31" i="21"/>
  <c r="LXP31" i="21"/>
  <c r="LXO31" i="21"/>
  <c r="LXN31" i="21"/>
  <c r="LXM31" i="21"/>
  <c r="LXL31" i="21"/>
  <c r="LXK31" i="21"/>
  <c r="LXJ31" i="21"/>
  <c r="LXI31" i="21"/>
  <c r="LXH31" i="21"/>
  <c r="LXG31" i="21"/>
  <c r="LXF31" i="21"/>
  <c r="LXE31" i="21"/>
  <c r="LXD31" i="21"/>
  <c r="LXC31" i="21"/>
  <c r="LXB31" i="21"/>
  <c r="LXA31" i="21"/>
  <c r="LWZ31" i="21"/>
  <c r="LWY31" i="21"/>
  <c r="LWX31" i="21"/>
  <c r="LWW31" i="21"/>
  <c r="LWV31" i="21"/>
  <c r="LWU31" i="21"/>
  <c r="LWT31" i="21"/>
  <c r="LWS31" i="21"/>
  <c r="LWR31" i="21"/>
  <c r="LWQ31" i="21"/>
  <c r="LWP31" i="21"/>
  <c r="LWO31" i="21"/>
  <c r="LWN31" i="21"/>
  <c r="LWM31" i="21"/>
  <c r="LWL31" i="21"/>
  <c r="LWK31" i="21"/>
  <c r="LWJ31" i="21"/>
  <c r="LWI31" i="21"/>
  <c r="LWH31" i="21"/>
  <c r="LWG31" i="21"/>
  <c r="LWF31" i="21"/>
  <c r="LWE31" i="21"/>
  <c r="LWD31" i="21"/>
  <c r="LWC31" i="21"/>
  <c r="LWB31" i="21"/>
  <c r="LWA31" i="21"/>
  <c r="LVZ31" i="21"/>
  <c r="LVY31" i="21"/>
  <c r="LVX31" i="21"/>
  <c r="LVW31" i="21"/>
  <c r="LVV31" i="21"/>
  <c r="LVU31" i="21"/>
  <c r="LVT31" i="21"/>
  <c r="LVS31" i="21"/>
  <c r="LVR31" i="21"/>
  <c r="LVQ31" i="21"/>
  <c r="LVP31" i="21"/>
  <c r="LVO31" i="21"/>
  <c r="LVN31" i="21"/>
  <c r="LVM31" i="21"/>
  <c r="LVL31" i="21"/>
  <c r="LVK31" i="21"/>
  <c r="LVJ31" i="21"/>
  <c r="LVI31" i="21"/>
  <c r="LVH31" i="21"/>
  <c r="LVG31" i="21"/>
  <c r="LVF31" i="21"/>
  <c r="LVE31" i="21"/>
  <c r="LVD31" i="21"/>
  <c r="LVC31" i="21"/>
  <c r="LVB31" i="21"/>
  <c r="LVA31" i="21"/>
  <c r="LUZ31" i="21"/>
  <c r="LUY31" i="21"/>
  <c r="LUX31" i="21"/>
  <c r="LUW31" i="21"/>
  <c r="LUV31" i="21"/>
  <c r="LUU31" i="21"/>
  <c r="LUT31" i="21"/>
  <c r="LUS31" i="21"/>
  <c r="LUR31" i="21"/>
  <c r="LUQ31" i="21"/>
  <c r="LUP31" i="21"/>
  <c r="LUO31" i="21"/>
  <c r="LUN31" i="21"/>
  <c r="LUM31" i="21"/>
  <c r="LUL31" i="21"/>
  <c r="LUK31" i="21"/>
  <c r="LUJ31" i="21"/>
  <c r="LUI31" i="21"/>
  <c r="LUH31" i="21"/>
  <c r="LUG31" i="21"/>
  <c r="LUF31" i="21"/>
  <c r="LUE31" i="21"/>
  <c r="LUD31" i="21"/>
  <c r="LUC31" i="21"/>
  <c r="LUB31" i="21"/>
  <c r="LUA31" i="21"/>
  <c r="LTZ31" i="21"/>
  <c r="LTY31" i="21"/>
  <c r="LTX31" i="21"/>
  <c r="LTW31" i="21"/>
  <c r="LTV31" i="21"/>
  <c r="LTU31" i="21"/>
  <c r="LTT31" i="21"/>
  <c r="LTS31" i="21"/>
  <c r="LTR31" i="21"/>
  <c r="LTQ31" i="21"/>
  <c r="LTP31" i="21"/>
  <c r="LTO31" i="21"/>
  <c r="LTN31" i="21"/>
  <c r="LTM31" i="21"/>
  <c r="LTL31" i="21"/>
  <c r="LTK31" i="21"/>
  <c r="LTJ31" i="21"/>
  <c r="LTI31" i="21"/>
  <c r="LTH31" i="21"/>
  <c r="LTG31" i="21"/>
  <c r="LTF31" i="21"/>
  <c r="LTE31" i="21"/>
  <c r="LTD31" i="21"/>
  <c r="LTC31" i="21"/>
  <c r="LTB31" i="21"/>
  <c r="LTA31" i="21"/>
  <c r="LSZ31" i="21"/>
  <c r="LSY31" i="21"/>
  <c r="LSX31" i="21"/>
  <c r="LSW31" i="21"/>
  <c r="LSV31" i="21"/>
  <c r="LSU31" i="21"/>
  <c r="LST31" i="21"/>
  <c r="LSS31" i="21"/>
  <c r="LSR31" i="21"/>
  <c r="LSQ31" i="21"/>
  <c r="LSP31" i="21"/>
  <c r="LSO31" i="21"/>
  <c r="LSN31" i="21"/>
  <c r="LSM31" i="21"/>
  <c r="LSL31" i="21"/>
  <c r="LSK31" i="21"/>
  <c r="LSJ31" i="21"/>
  <c r="LSI31" i="21"/>
  <c r="LSH31" i="21"/>
  <c r="LSG31" i="21"/>
  <c r="LSF31" i="21"/>
  <c r="LSE31" i="21"/>
  <c r="LSD31" i="21"/>
  <c r="LSC31" i="21"/>
  <c r="LSB31" i="21"/>
  <c r="LSA31" i="21"/>
  <c r="LRZ31" i="21"/>
  <c r="LRY31" i="21"/>
  <c r="LRX31" i="21"/>
  <c r="LRW31" i="21"/>
  <c r="LRV31" i="21"/>
  <c r="LRU31" i="21"/>
  <c r="LRT31" i="21"/>
  <c r="LRS31" i="21"/>
  <c r="LRR31" i="21"/>
  <c r="LRQ31" i="21"/>
  <c r="LRP31" i="21"/>
  <c r="LRO31" i="21"/>
  <c r="LRN31" i="21"/>
  <c r="LRM31" i="21"/>
  <c r="LRL31" i="21"/>
  <c r="LRK31" i="21"/>
  <c r="LRJ31" i="21"/>
  <c r="LRI31" i="21"/>
  <c r="LRH31" i="21"/>
  <c r="LRG31" i="21"/>
  <c r="LRF31" i="21"/>
  <c r="LRE31" i="21"/>
  <c r="LRD31" i="21"/>
  <c r="LRC31" i="21"/>
  <c r="LRB31" i="21"/>
  <c r="LRA31" i="21"/>
  <c r="LQZ31" i="21"/>
  <c r="LQY31" i="21"/>
  <c r="LQX31" i="21"/>
  <c r="LQW31" i="21"/>
  <c r="LQV31" i="21"/>
  <c r="LQU31" i="21"/>
  <c r="LQT31" i="21"/>
  <c r="LQS31" i="21"/>
  <c r="LQR31" i="21"/>
  <c r="LQQ31" i="21"/>
  <c r="LQP31" i="21"/>
  <c r="LQO31" i="21"/>
  <c r="LQN31" i="21"/>
  <c r="LQM31" i="21"/>
  <c r="LQL31" i="21"/>
  <c r="LQK31" i="21"/>
  <c r="LQJ31" i="21"/>
  <c r="LQI31" i="21"/>
  <c r="LQH31" i="21"/>
  <c r="LQG31" i="21"/>
  <c r="LQF31" i="21"/>
  <c r="LQE31" i="21"/>
  <c r="LQD31" i="21"/>
  <c r="LQC31" i="21"/>
  <c r="LQB31" i="21"/>
  <c r="LQA31" i="21"/>
  <c r="LPZ31" i="21"/>
  <c r="LPY31" i="21"/>
  <c r="LPX31" i="21"/>
  <c r="LPW31" i="21"/>
  <c r="LPV31" i="21"/>
  <c r="LPU31" i="21"/>
  <c r="LPT31" i="21"/>
  <c r="LPS31" i="21"/>
  <c r="LPR31" i="21"/>
  <c r="LPQ31" i="21"/>
  <c r="LPP31" i="21"/>
  <c r="LPO31" i="21"/>
  <c r="LPN31" i="21"/>
  <c r="LPM31" i="21"/>
  <c r="LPL31" i="21"/>
  <c r="LPK31" i="21"/>
  <c r="LPJ31" i="21"/>
  <c r="LPI31" i="21"/>
  <c r="LPH31" i="21"/>
  <c r="LPG31" i="21"/>
  <c r="LPF31" i="21"/>
  <c r="LPE31" i="21"/>
  <c r="LPD31" i="21"/>
  <c r="LPC31" i="21"/>
  <c r="LPB31" i="21"/>
  <c r="LPA31" i="21"/>
  <c r="LOZ31" i="21"/>
  <c r="LOY31" i="21"/>
  <c r="LOX31" i="21"/>
  <c r="LOW31" i="21"/>
  <c r="LOV31" i="21"/>
  <c r="LOU31" i="21"/>
  <c r="LOT31" i="21"/>
  <c r="LOS31" i="21"/>
  <c r="LOR31" i="21"/>
  <c r="LOQ31" i="21"/>
  <c r="LOP31" i="21"/>
  <c r="LOO31" i="21"/>
  <c r="LON31" i="21"/>
  <c r="LOM31" i="21"/>
  <c r="LOL31" i="21"/>
  <c r="LOK31" i="21"/>
  <c r="LOJ31" i="21"/>
  <c r="LOI31" i="21"/>
  <c r="LOH31" i="21"/>
  <c r="LOG31" i="21"/>
  <c r="LOF31" i="21"/>
  <c r="LOE31" i="21"/>
  <c r="LOD31" i="21"/>
  <c r="LOC31" i="21"/>
  <c r="LOB31" i="21"/>
  <c r="LOA31" i="21"/>
  <c r="LNZ31" i="21"/>
  <c r="LNY31" i="21"/>
  <c r="LNX31" i="21"/>
  <c r="LNW31" i="21"/>
  <c r="LNV31" i="21"/>
  <c r="LNU31" i="21"/>
  <c r="LNT31" i="21"/>
  <c r="LNS31" i="21"/>
  <c r="LNR31" i="21"/>
  <c r="LNQ31" i="21"/>
  <c r="LNP31" i="21"/>
  <c r="LNO31" i="21"/>
  <c r="LNN31" i="21"/>
  <c r="LNM31" i="21"/>
  <c r="LNL31" i="21"/>
  <c r="LNK31" i="21"/>
  <c r="LNJ31" i="21"/>
  <c r="LNI31" i="21"/>
  <c r="LNH31" i="21"/>
  <c r="LNG31" i="21"/>
  <c r="LNF31" i="21"/>
  <c r="LNE31" i="21"/>
  <c r="LND31" i="21"/>
  <c r="LNC31" i="21"/>
  <c r="LNB31" i="21"/>
  <c r="LNA31" i="21"/>
  <c r="LMZ31" i="21"/>
  <c r="LMY31" i="21"/>
  <c r="LMX31" i="21"/>
  <c r="LMW31" i="21"/>
  <c r="LMV31" i="21"/>
  <c r="LMU31" i="21"/>
  <c r="LMT31" i="21"/>
  <c r="LMS31" i="21"/>
  <c r="LMR31" i="21"/>
  <c r="LMQ31" i="21"/>
  <c r="LMP31" i="21"/>
  <c r="LMO31" i="21"/>
  <c r="LMN31" i="21"/>
  <c r="LMM31" i="21"/>
  <c r="LML31" i="21"/>
  <c r="LMK31" i="21"/>
  <c r="LMJ31" i="21"/>
  <c r="LMI31" i="21"/>
  <c r="LMH31" i="21"/>
  <c r="LMG31" i="21"/>
  <c r="LMF31" i="21"/>
  <c r="LME31" i="21"/>
  <c r="LMD31" i="21"/>
  <c r="LMC31" i="21"/>
  <c r="LMB31" i="21"/>
  <c r="LMA31" i="21"/>
  <c r="LLZ31" i="21"/>
  <c r="LLY31" i="21"/>
  <c r="LLX31" i="21"/>
  <c r="LLW31" i="21"/>
  <c r="LLV31" i="21"/>
  <c r="LLU31" i="21"/>
  <c r="LLT31" i="21"/>
  <c r="LLS31" i="21"/>
  <c r="LLR31" i="21"/>
  <c r="LLQ31" i="21"/>
  <c r="LLP31" i="21"/>
  <c r="LLO31" i="21"/>
  <c r="LLN31" i="21"/>
  <c r="LLM31" i="21"/>
  <c r="LLL31" i="21"/>
  <c r="LLK31" i="21"/>
  <c r="LLJ31" i="21"/>
  <c r="LLI31" i="21"/>
  <c r="LLH31" i="21"/>
  <c r="LLG31" i="21"/>
  <c r="LLF31" i="21"/>
  <c r="LLE31" i="21"/>
  <c r="LLD31" i="21"/>
  <c r="LLC31" i="21"/>
  <c r="LLB31" i="21"/>
  <c r="LLA31" i="21"/>
  <c r="LKZ31" i="21"/>
  <c r="LKY31" i="21"/>
  <c r="LKX31" i="21"/>
  <c r="LKW31" i="21"/>
  <c r="LKV31" i="21"/>
  <c r="LKU31" i="21"/>
  <c r="LKT31" i="21"/>
  <c r="LKS31" i="21"/>
  <c r="LKR31" i="21"/>
  <c r="LKQ31" i="21"/>
  <c r="LKP31" i="21"/>
  <c r="LKO31" i="21"/>
  <c r="LKN31" i="21"/>
  <c r="LKM31" i="21"/>
  <c r="LKL31" i="21"/>
  <c r="LKK31" i="21"/>
  <c r="LKJ31" i="21"/>
  <c r="LKI31" i="21"/>
  <c r="LKH31" i="21"/>
  <c r="LKG31" i="21"/>
  <c r="LKF31" i="21"/>
  <c r="LKE31" i="21"/>
  <c r="LKD31" i="21"/>
  <c r="LKC31" i="21"/>
  <c r="LKB31" i="21"/>
  <c r="LKA31" i="21"/>
  <c r="LJZ31" i="21"/>
  <c r="LJY31" i="21"/>
  <c r="LJX31" i="21"/>
  <c r="LJW31" i="21"/>
  <c r="LJV31" i="21"/>
  <c r="LJU31" i="21"/>
  <c r="LJT31" i="21"/>
  <c r="LJS31" i="21"/>
  <c r="LJR31" i="21"/>
  <c r="LJQ31" i="21"/>
  <c r="LJP31" i="21"/>
  <c r="LJO31" i="21"/>
  <c r="LJN31" i="21"/>
  <c r="LJM31" i="21"/>
  <c r="LJL31" i="21"/>
  <c r="LJK31" i="21"/>
  <c r="LJJ31" i="21"/>
  <c r="LJI31" i="21"/>
  <c r="LJH31" i="21"/>
  <c r="LJG31" i="21"/>
  <c r="LJF31" i="21"/>
  <c r="LJE31" i="21"/>
  <c r="LJD31" i="21"/>
  <c r="LJC31" i="21"/>
  <c r="LJB31" i="21"/>
  <c r="LJA31" i="21"/>
  <c r="LIZ31" i="21"/>
  <c r="LIY31" i="21"/>
  <c r="LIX31" i="21"/>
  <c r="LIW31" i="21"/>
  <c r="LIV31" i="21"/>
  <c r="LIU31" i="21"/>
  <c r="LIT31" i="21"/>
  <c r="LIS31" i="21"/>
  <c r="LIR31" i="21"/>
  <c r="LIQ31" i="21"/>
  <c r="LIP31" i="21"/>
  <c r="LIO31" i="21"/>
  <c r="LIN31" i="21"/>
  <c r="LIM31" i="21"/>
  <c r="LIL31" i="21"/>
  <c r="LIK31" i="21"/>
  <c r="LIJ31" i="21"/>
  <c r="LII31" i="21"/>
  <c r="LIH31" i="21"/>
  <c r="LIG31" i="21"/>
  <c r="LIF31" i="21"/>
  <c r="LIE31" i="21"/>
  <c r="LID31" i="21"/>
  <c r="LIC31" i="21"/>
  <c r="LIB31" i="21"/>
  <c r="LIA31" i="21"/>
  <c r="LHZ31" i="21"/>
  <c r="LHY31" i="21"/>
  <c r="LHX31" i="21"/>
  <c r="LHW31" i="21"/>
  <c r="LHV31" i="21"/>
  <c r="LHU31" i="21"/>
  <c r="LHT31" i="21"/>
  <c r="LHS31" i="21"/>
  <c r="LHR31" i="21"/>
  <c r="LHQ31" i="21"/>
  <c r="LHP31" i="21"/>
  <c r="LHO31" i="21"/>
  <c r="LHN31" i="21"/>
  <c r="LHM31" i="21"/>
  <c r="LHL31" i="21"/>
  <c r="LHK31" i="21"/>
  <c r="LHJ31" i="21"/>
  <c r="LHI31" i="21"/>
  <c r="LHH31" i="21"/>
  <c r="LHG31" i="21"/>
  <c r="LHF31" i="21"/>
  <c r="LHE31" i="21"/>
  <c r="LHD31" i="21"/>
  <c r="LHC31" i="21"/>
  <c r="LHB31" i="21"/>
  <c r="LHA31" i="21"/>
  <c r="LGZ31" i="21"/>
  <c r="LGY31" i="21"/>
  <c r="LGX31" i="21"/>
  <c r="LGW31" i="21"/>
  <c r="LGV31" i="21"/>
  <c r="LGU31" i="21"/>
  <c r="LGT31" i="21"/>
  <c r="LGS31" i="21"/>
  <c r="LGR31" i="21"/>
  <c r="LGQ31" i="21"/>
  <c r="LGP31" i="21"/>
  <c r="LGO31" i="21"/>
  <c r="LGN31" i="21"/>
  <c r="LGM31" i="21"/>
  <c r="LGL31" i="21"/>
  <c r="LGK31" i="21"/>
  <c r="LGJ31" i="21"/>
  <c r="LGI31" i="21"/>
  <c r="LGH31" i="21"/>
  <c r="LGG31" i="21"/>
  <c r="LGF31" i="21"/>
  <c r="LGE31" i="21"/>
  <c r="LGD31" i="21"/>
  <c r="LGC31" i="21"/>
  <c r="LGB31" i="21"/>
  <c r="LGA31" i="21"/>
  <c r="LFZ31" i="21"/>
  <c r="LFY31" i="21"/>
  <c r="LFX31" i="21"/>
  <c r="LFW31" i="21"/>
  <c r="LFV31" i="21"/>
  <c r="LFU31" i="21"/>
  <c r="LFT31" i="21"/>
  <c r="LFS31" i="21"/>
  <c r="LFR31" i="21"/>
  <c r="LFQ31" i="21"/>
  <c r="LFP31" i="21"/>
  <c r="LFO31" i="21"/>
  <c r="LFN31" i="21"/>
  <c r="LFM31" i="21"/>
  <c r="LFL31" i="21"/>
  <c r="LFK31" i="21"/>
  <c r="LFJ31" i="21"/>
  <c r="LFI31" i="21"/>
  <c r="LFH31" i="21"/>
  <c r="LFG31" i="21"/>
  <c r="LFF31" i="21"/>
  <c r="LFE31" i="21"/>
  <c r="LFD31" i="21"/>
  <c r="LFC31" i="21"/>
  <c r="LFB31" i="21"/>
  <c r="LFA31" i="21"/>
  <c r="LEZ31" i="21"/>
  <c r="LEY31" i="21"/>
  <c r="LEX31" i="21"/>
  <c r="LEW31" i="21"/>
  <c r="LEV31" i="21"/>
  <c r="LEU31" i="21"/>
  <c r="LET31" i="21"/>
  <c r="LES31" i="21"/>
  <c r="LER31" i="21"/>
  <c r="LEQ31" i="21"/>
  <c r="LEP31" i="21"/>
  <c r="LEO31" i="21"/>
  <c r="LEN31" i="21"/>
  <c r="LEM31" i="21"/>
  <c r="LEL31" i="21"/>
  <c r="LEK31" i="21"/>
  <c r="LEJ31" i="21"/>
  <c r="LEI31" i="21"/>
  <c r="LEH31" i="21"/>
  <c r="LEG31" i="21"/>
  <c r="LEF31" i="21"/>
  <c r="LEE31" i="21"/>
  <c r="LED31" i="21"/>
  <c r="LEC31" i="21"/>
  <c r="LEB31" i="21"/>
  <c r="LEA31" i="21"/>
  <c r="LDZ31" i="21"/>
  <c r="LDY31" i="21"/>
  <c r="LDX31" i="21"/>
  <c r="LDW31" i="21"/>
  <c r="LDV31" i="21"/>
  <c r="LDU31" i="21"/>
  <c r="LDT31" i="21"/>
  <c r="LDS31" i="21"/>
  <c r="LDR31" i="21"/>
  <c r="LDQ31" i="21"/>
  <c r="LDP31" i="21"/>
  <c r="LDO31" i="21"/>
  <c r="LDN31" i="21"/>
  <c r="LDM31" i="21"/>
  <c r="LDL31" i="21"/>
  <c r="LDK31" i="21"/>
  <c r="LDJ31" i="21"/>
  <c r="LDI31" i="21"/>
  <c r="LDH31" i="21"/>
  <c r="LDG31" i="21"/>
  <c r="LDF31" i="21"/>
  <c r="LDE31" i="21"/>
  <c r="LDD31" i="21"/>
  <c r="LDC31" i="21"/>
  <c r="LDB31" i="21"/>
  <c r="LDA31" i="21"/>
  <c r="LCZ31" i="21"/>
  <c r="LCY31" i="21"/>
  <c r="LCX31" i="21"/>
  <c r="LCW31" i="21"/>
  <c r="LCV31" i="21"/>
  <c r="LCU31" i="21"/>
  <c r="LCT31" i="21"/>
  <c r="LCS31" i="21"/>
  <c r="LCR31" i="21"/>
  <c r="LCQ31" i="21"/>
  <c r="LCP31" i="21"/>
  <c r="LCO31" i="21"/>
  <c r="LCN31" i="21"/>
  <c r="LCM31" i="21"/>
  <c r="LCL31" i="21"/>
  <c r="LCK31" i="21"/>
  <c r="LCJ31" i="21"/>
  <c r="LCI31" i="21"/>
  <c r="LCH31" i="21"/>
  <c r="LCG31" i="21"/>
  <c r="LCF31" i="21"/>
  <c r="LCE31" i="21"/>
  <c r="LCD31" i="21"/>
  <c r="LCC31" i="21"/>
  <c r="LCB31" i="21"/>
  <c r="LCA31" i="21"/>
  <c r="LBZ31" i="21"/>
  <c r="LBY31" i="21"/>
  <c r="LBX31" i="21"/>
  <c r="LBW31" i="21"/>
  <c r="LBV31" i="21"/>
  <c r="LBU31" i="21"/>
  <c r="LBT31" i="21"/>
  <c r="LBS31" i="21"/>
  <c r="LBR31" i="21"/>
  <c r="LBQ31" i="21"/>
  <c r="LBP31" i="21"/>
  <c r="LBO31" i="21"/>
  <c r="LBN31" i="21"/>
  <c r="LBM31" i="21"/>
  <c r="LBL31" i="21"/>
  <c r="LBK31" i="21"/>
  <c r="LBJ31" i="21"/>
  <c r="LBI31" i="21"/>
  <c r="LBH31" i="21"/>
  <c r="LBG31" i="21"/>
  <c r="LBF31" i="21"/>
  <c r="LBE31" i="21"/>
  <c r="LBD31" i="21"/>
  <c r="LBC31" i="21"/>
  <c r="LBB31" i="21"/>
  <c r="LBA31" i="21"/>
  <c r="LAZ31" i="21"/>
  <c r="LAY31" i="21"/>
  <c r="LAX31" i="21"/>
  <c r="LAW31" i="21"/>
  <c r="LAV31" i="21"/>
  <c r="LAU31" i="21"/>
  <c r="LAT31" i="21"/>
  <c r="LAS31" i="21"/>
  <c r="LAR31" i="21"/>
  <c r="LAQ31" i="21"/>
  <c r="LAP31" i="21"/>
  <c r="LAO31" i="21"/>
  <c r="LAN31" i="21"/>
  <c r="LAM31" i="21"/>
  <c r="LAL31" i="21"/>
  <c r="LAK31" i="21"/>
  <c r="LAJ31" i="21"/>
  <c r="LAI31" i="21"/>
  <c r="LAH31" i="21"/>
  <c r="LAG31" i="21"/>
  <c r="LAF31" i="21"/>
  <c r="LAE31" i="21"/>
  <c r="LAD31" i="21"/>
  <c r="LAC31" i="21"/>
  <c r="LAB31" i="21"/>
  <c r="LAA31" i="21"/>
  <c r="KZZ31" i="21"/>
  <c r="KZY31" i="21"/>
  <c r="KZX31" i="21"/>
  <c r="KZW31" i="21"/>
  <c r="KZV31" i="21"/>
  <c r="KZU31" i="21"/>
  <c r="KZT31" i="21"/>
  <c r="KZS31" i="21"/>
  <c r="KZR31" i="21"/>
  <c r="KZQ31" i="21"/>
  <c r="KZP31" i="21"/>
  <c r="KZO31" i="21"/>
  <c r="KZN31" i="21"/>
  <c r="KZM31" i="21"/>
  <c r="KZL31" i="21"/>
  <c r="KZK31" i="21"/>
  <c r="KZJ31" i="21"/>
  <c r="KZI31" i="21"/>
  <c r="KZH31" i="21"/>
  <c r="KZG31" i="21"/>
  <c r="KZF31" i="21"/>
  <c r="KZE31" i="21"/>
  <c r="KZD31" i="21"/>
  <c r="KZC31" i="21"/>
  <c r="KZB31" i="21"/>
  <c r="KZA31" i="21"/>
  <c r="KYZ31" i="21"/>
  <c r="KYY31" i="21"/>
  <c r="KYX31" i="21"/>
  <c r="KYW31" i="21"/>
  <c r="KYV31" i="21"/>
  <c r="KYU31" i="21"/>
  <c r="KYT31" i="21"/>
  <c r="KYS31" i="21"/>
  <c r="KYR31" i="21"/>
  <c r="KYQ31" i="21"/>
  <c r="KYP31" i="21"/>
  <c r="KYO31" i="21"/>
  <c r="KYN31" i="21"/>
  <c r="KYM31" i="21"/>
  <c r="KYL31" i="21"/>
  <c r="KYK31" i="21"/>
  <c r="KYJ31" i="21"/>
  <c r="KYI31" i="21"/>
  <c r="KYH31" i="21"/>
  <c r="KYG31" i="21"/>
  <c r="KYF31" i="21"/>
  <c r="KYE31" i="21"/>
  <c r="KYD31" i="21"/>
  <c r="KYC31" i="21"/>
  <c r="KYB31" i="21"/>
  <c r="KYA31" i="21"/>
  <c r="KXZ31" i="21"/>
  <c r="KXY31" i="21"/>
  <c r="KXX31" i="21"/>
  <c r="KXW31" i="21"/>
  <c r="KXV31" i="21"/>
  <c r="KXU31" i="21"/>
  <c r="KXT31" i="21"/>
  <c r="KXS31" i="21"/>
  <c r="KXR31" i="21"/>
  <c r="KXQ31" i="21"/>
  <c r="KXP31" i="21"/>
  <c r="KXO31" i="21"/>
  <c r="KXN31" i="21"/>
  <c r="KXM31" i="21"/>
  <c r="KXL31" i="21"/>
  <c r="KXK31" i="21"/>
  <c r="KXJ31" i="21"/>
  <c r="KXI31" i="21"/>
  <c r="KXH31" i="21"/>
  <c r="KXG31" i="21"/>
  <c r="KXF31" i="21"/>
  <c r="KXE31" i="21"/>
  <c r="KXD31" i="21"/>
  <c r="KXC31" i="21"/>
  <c r="KXB31" i="21"/>
  <c r="KXA31" i="21"/>
  <c r="KWZ31" i="21"/>
  <c r="KWY31" i="21"/>
  <c r="KWX31" i="21"/>
  <c r="KWW31" i="21"/>
  <c r="KWV31" i="21"/>
  <c r="KWU31" i="21"/>
  <c r="KWT31" i="21"/>
  <c r="KWS31" i="21"/>
  <c r="KWR31" i="21"/>
  <c r="KWQ31" i="21"/>
  <c r="KWP31" i="21"/>
  <c r="KWO31" i="21"/>
  <c r="KWN31" i="21"/>
  <c r="KWM31" i="21"/>
  <c r="KWL31" i="21"/>
  <c r="KWK31" i="21"/>
  <c r="KWJ31" i="21"/>
  <c r="KWI31" i="21"/>
  <c r="KWH31" i="21"/>
  <c r="KWG31" i="21"/>
  <c r="KWF31" i="21"/>
  <c r="KWE31" i="21"/>
  <c r="KWD31" i="21"/>
  <c r="KWC31" i="21"/>
  <c r="KWB31" i="21"/>
  <c r="KWA31" i="21"/>
  <c r="KVZ31" i="21"/>
  <c r="KVY31" i="21"/>
  <c r="KVX31" i="21"/>
  <c r="KVW31" i="21"/>
  <c r="KVV31" i="21"/>
  <c r="KVU31" i="21"/>
  <c r="KVT31" i="21"/>
  <c r="KVS31" i="21"/>
  <c r="KVR31" i="21"/>
  <c r="KVQ31" i="21"/>
  <c r="KVP31" i="21"/>
  <c r="KVO31" i="21"/>
  <c r="KVN31" i="21"/>
  <c r="KVM31" i="21"/>
  <c r="KVL31" i="21"/>
  <c r="KVK31" i="21"/>
  <c r="KVJ31" i="21"/>
  <c r="KVI31" i="21"/>
  <c r="KVH31" i="21"/>
  <c r="KVG31" i="21"/>
  <c r="KVF31" i="21"/>
  <c r="KVE31" i="21"/>
  <c r="KVD31" i="21"/>
  <c r="KVC31" i="21"/>
  <c r="KVB31" i="21"/>
  <c r="KVA31" i="21"/>
  <c r="KUZ31" i="21"/>
  <c r="KUY31" i="21"/>
  <c r="KUX31" i="21"/>
  <c r="KUW31" i="21"/>
  <c r="KUV31" i="21"/>
  <c r="KUU31" i="21"/>
  <c r="KUT31" i="21"/>
  <c r="KUS31" i="21"/>
  <c r="KUR31" i="21"/>
  <c r="KUQ31" i="21"/>
  <c r="KUP31" i="21"/>
  <c r="KUO31" i="21"/>
  <c r="KUN31" i="21"/>
  <c r="KUM31" i="21"/>
  <c r="KUL31" i="21"/>
  <c r="KUK31" i="21"/>
  <c r="KUJ31" i="21"/>
  <c r="KUI31" i="21"/>
  <c r="KUH31" i="21"/>
  <c r="KUG31" i="21"/>
  <c r="KUF31" i="21"/>
  <c r="KUE31" i="21"/>
  <c r="KUD31" i="21"/>
  <c r="KUC31" i="21"/>
  <c r="KUB31" i="21"/>
  <c r="KUA31" i="21"/>
  <c r="KTZ31" i="21"/>
  <c r="KTY31" i="21"/>
  <c r="KTX31" i="21"/>
  <c r="KTW31" i="21"/>
  <c r="KTV31" i="21"/>
  <c r="KTU31" i="21"/>
  <c r="KTT31" i="21"/>
  <c r="KTS31" i="21"/>
  <c r="KTR31" i="21"/>
  <c r="KTQ31" i="21"/>
  <c r="KTP31" i="21"/>
  <c r="KTO31" i="21"/>
  <c r="KTN31" i="21"/>
  <c r="KTM31" i="21"/>
  <c r="KTL31" i="21"/>
  <c r="KTK31" i="21"/>
  <c r="KTJ31" i="21"/>
  <c r="KTI31" i="21"/>
  <c r="KTH31" i="21"/>
  <c r="KTG31" i="21"/>
  <c r="KTF31" i="21"/>
  <c r="KTE31" i="21"/>
  <c r="KTD31" i="21"/>
  <c r="KTC31" i="21"/>
  <c r="KTB31" i="21"/>
  <c r="KTA31" i="21"/>
  <c r="KSZ31" i="21"/>
  <c r="KSY31" i="21"/>
  <c r="KSX31" i="21"/>
  <c r="KSW31" i="21"/>
  <c r="KSV31" i="21"/>
  <c r="KSU31" i="21"/>
  <c r="KST31" i="21"/>
  <c r="KSS31" i="21"/>
  <c r="KSR31" i="21"/>
  <c r="KSQ31" i="21"/>
  <c r="KSP31" i="21"/>
  <c r="KSO31" i="21"/>
  <c r="KSN31" i="21"/>
  <c r="KSM31" i="21"/>
  <c r="KSL31" i="21"/>
  <c r="KSK31" i="21"/>
  <c r="KSJ31" i="21"/>
  <c r="KSI31" i="21"/>
  <c r="KSH31" i="21"/>
  <c r="KSG31" i="21"/>
  <c r="KSF31" i="21"/>
  <c r="KSE31" i="21"/>
  <c r="KSD31" i="21"/>
  <c r="KSC31" i="21"/>
  <c r="KSB31" i="21"/>
  <c r="KSA31" i="21"/>
  <c r="KRZ31" i="21"/>
  <c r="KRY31" i="21"/>
  <c r="KRX31" i="21"/>
  <c r="KRW31" i="21"/>
  <c r="KRV31" i="21"/>
  <c r="KRU31" i="21"/>
  <c r="KRT31" i="21"/>
  <c r="KRS31" i="21"/>
  <c r="KRR31" i="21"/>
  <c r="KRQ31" i="21"/>
  <c r="KRP31" i="21"/>
  <c r="KRO31" i="21"/>
  <c r="KRN31" i="21"/>
  <c r="KRM31" i="21"/>
  <c r="KRL31" i="21"/>
  <c r="KRK31" i="21"/>
  <c r="KRJ31" i="21"/>
  <c r="KRI31" i="21"/>
  <c r="KRH31" i="21"/>
  <c r="KRG31" i="21"/>
  <c r="KRF31" i="21"/>
  <c r="KRE31" i="21"/>
  <c r="KRD31" i="21"/>
  <c r="KRC31" i="21"/>
  <c r="KRB31" i="21"/>
  <c r="KRA31" i="21"/>
  <c r="KQZ31" i="21"/>
  <c r="KQY31" i="21"/>
  <c r="KQX31" i="21"/>
  <c r="KQW31" i="21"/>
  <c r="KQV31" i="21"/>
  <c r="KQU31" i="21"/>
  <c r="KQT31" i="21"/>
  <c r="KQS31" i="21"/>
  <c r="KQR31" i="21"/>
  <c r="KQQ31" i="21"/>
  <c r="KQP31" i="21"/>
  <c r="KQO31" i="21"/>
  <c r="KQN31" i="21"/>
  <c r="KQM31" i="21"/>
  <c r="KQL31" i="21"/>
  <c r="KQK31" i="21"/>
  <c r="KQJ31" i="21"/>
  <c r="KQI31" i="21"/>
  <c r="KQH31" i="21"/>
  <c r="KQG31" i="21"/>
  <c r="KQF31" i="21"/>
  <c r="KQE31" i="21"/>
  <c r="KQD31" i="21"/>
  <c r="KQC31" i="21"/>
  <c r="KQB31" i="21"/>
  <c r="KQA31" i="21"/>
  <c r="KPZ31" i="21"/>
  <c r="KPY31" i="21"/>
  <c r="KPX31" i="21"/>
  <c r="KPW31" i="21"/>
  <c r="KPV31" i="21"/>
  <c r="KPU31" i="21"/>
  <c r="KPT31" i="21"/>
  <c r="KPS31" i="21"/>
  <c r="KPR31" i="21"/>
  <c r="KPQ31" i="21"/>
  <c r="KPP31" i="21"/>
  <c r="KPO31" i="21"/>
  <c r="KPN31" i="21"/>
  <c r="KPM31" i="21"/>
  <c r="KPL31" i="21"/>
  <c r="KPK31" i="21"/>
  <c r="KPJ31" i="21"/>
  <c r="KPI31" i="21"/>
  <c r="KPH31" i="21"/>
  <c r="KPG31" i="21"/>
  <c r="KPF31" i="21"/>
  <c r="KPE31" i="21"/>
  <c r="KPD31" i="21"/>
  <c r="KPC31" i="21"/>
  <c r="KPB31" i="21"/>
  <c r="KPA31" i="21"/>
  <c r="KOZ31" i="21"/>
  <c r="KOY31" i="21"/>
  <c r="KOX31" i="21"/>
  <c r="KOW31" i="21"/>
  <c r="KOV31" i="21"/>
  <c r="KOU31" i="21"/>
  <c r="KOT31" i="21"/>
  <c r="KOS31" i="21"/>
  <c r="KOR31" i="21"/>
  <c r="KOQ31" i="21"/>
  <c r="KOP31" i="21"/>
  <c r="KOO31" i="21"/>
  <c r="KON31" i="21"/>
  <c r="KOM31" i="21"/>
  <c r="KOL31" i="21"/>
  <c r="KOK31" i="21"/>
  <c r="KOJ31" i="21"/>
  <c r="KOI31" i="21"/>
  <c r="KOH31" i="21"/>
  <c r="KOG31" i="21"/>
  <c r="KOF31" i="21"/>
  <c r="KOE31" i="21"/>
  <c r="KOD31" i="21"/>
  <c r="KOC31" i="21"/>
  <c r="KOB31" i="21"/>
  <c r="KOA31" i="21"/>
  <c r="KNZ31" i="21"/>
  <c r="KNY31" i="21"/>
  <c r="KNX31" i="21"/>
  <c r="KNW31" i="21"/>
  <c r="KNV31" i="21"/>
  <c r="KNU31" i="21"/>
  <c r="KNT31" i="21"/>
  <c r="KNS31" i="21"/>
  <c r="KNR31" i="21"/>
  <c r="KNQ31" i="21"/>
  <c r="KNP31" i="21"/>
  <c r="KNO31" i="21"/>
  <c r="KNN31" i="21"/>
  <c r="KNM31" i="21"/>
  <c r="KNL31" i="21"/>
  <c r="KNK31" i="21"/>
  <c r="KNJ31" i="21"/>
  <c r="KNI31" i="21"/>
  <c r="KNH31" i="21"/>
  <c r="KNG31" i="21"/>
  <c r="KNF31" i="21"/>
  <c r="KNE31" i="21"/>
  <c r="KND31" i="21"/>
  <c r="KNC31" i="21"/>
  <c r="KNB31" i="21"/>
  <c r="KNA31" i="21"/>
  <c r="KMZ31" i="21"/>
  <c r="KMY31" i="21"/>
  <c r="KMX31" i="21"/>
  <c r="KMW31" i="21"/>
  <c r="KMV31" i="21"/>
  <c r="KMU31" i="21"/>
  <c r="KMT31" i="21"/>
  <c r="KMS31" i="21"/>
  <c r="KMR31" i="21"/>
  <c r="KMQ31" i="21"/>
  <c r="KMP31" i="21"/>
  <c r="KMO31" i="21"/>
  <c r="KMN31" i="21"/>
  <c r="KMM31" i="21"/>
  <c r="KML31" i="21"/>
  <c r="KMK31" i="21"/>
  <c r="KMJ31" i="21"/>
  <c r="KMI31" i="21"/>
  <c r="KMH31" i="21"/>
  <c r="KMG31" i="21"/>
  <c r="KMF31" i="21"/>
  <c r="KME31" i="21"/>
  <c r="KMD31" i="21"/>
  <c r="KMC31" i="21"/>
  <c r="KMB31" i="21"/>
  <c r="KMA31" i="21"/>
  <c r="KLZ31" i="21"/>
  <c r="KLY31" i="21"/>
  <c r="KLX31" i="21"/>
  <c r="KLW31" i="21"/>
  <c r="KLV31" i="21"/>
  <c r="KLU31" i="21"/>
  <c r="KLT31" i="21"/>
  <c r="KLS31" i="21"/>
  <c r="KLR31" i="21"/>
  <c r="KLQ31" i="21"/>
  <c r="KLP31" i="21"/>
  <c r="KLO31" i="21"/>
  <c r="KLN31" i="21"/>
  <c r="KLM31" i="21"/>
  <c r="KLL31" i="21"/>
  <c r="KLK31" i="21"/>
  <c r="KLJ31" i="21"/>
  <c r="KLI31" i="21"/>
  <c r="KLH31" i="21"/>
  <c r="KLG31" i="21"/>
  <c r="KLF31" i="21"/>
  <c r="KLE31" i="21"/>
  <c r="KLD31" i="21"/>
  <c r="KLC31" i="21"/>
  <c r="KLB31" i="21"/>
  <c r="KLA31" i="21"/>
  <c r="KKZ31" i="21"/>
  <c r="KKY31" i="21"/>
  <c r="KKX31" i="21"/>
  <c r="KKW31" i="21"/>
  <c r="KKV31" i="21"/>
  <c r="KKU31" i="21"/>
  <c r="KKT31" i="21"/>
  <c r="KKS31" i="21"/>
  <c r="KKR31" i="21"/>
  <c r="KKQ31" i="21"/>
  <c r="KKP31" i="21"/>
  <c r="KKO31" i="21"/>
  <c r="KKN31" i="21"/>
  <c r="KKM31" i="21"/>
  <c r="KKL31" i="21"/>
  <c r="KKK31" i="21"/>
  <c r="KKJ31" i="21"/>
  <c r="KKI31" i="21"/>
  <c r="KKH31" i="21"/>
  <c r="KKG31" i="21"/>
  <c r="KKF31" i="21"/>
  <c r="KKE31" i="21"/>
  <c r="KKD31" i="21"/>
  <c r="KKC31" i="21"/>
  <c r="KKB31" i="21"/>
  <c r="KKA31" i="21"/>
  <c r="KJZ31" i="21"/>
  <c r="KJY31" i="21"/>
  <c r="KJX31" i="21"/>
  <c r="KJW31" i="21"/>
  <c r="KJV31" i="21"/>
  <c r="KJU31" i="21"/>
  <c r="KJT31" i="21"/>
  <c r="KJS31" i="21"/>
  <c r="KJR31" i="21"/>
  <c r="KJQ31" i="21"/>
  <c r="KJP31" i="21"/>
  <c r="KJO31" i="21"/>
  <c r="KJN31" i="21"/>
  <c r="KJM31" i="21"/>
  <c r="KJL31" i="21"/>
  <c r="KJK31" i="21"/>
  <c r="KJJ31" i="21"/>
  <c r="KJI31" i="21"/>
  <c r="KJH31" i="21"/>
  <c r="KJG31" i="21"/>
  <c r="KJF31" i="21"/>
  <c r="KJE31" i="21"/>
  <c r="KJD31" i="21"/>
  <c r="KJC31" i="21"/>
  <c r="KJB31" i="21"/>
  <c r="KJA31" i="21"/>
  <c r="KIZ31" i="21"/>
  <c r="KIY31" i="21"/>
  <c r="KIX31" i="21"/>
  <c r="KIW31" i="21"/>
  <c r="KIV31" i="21"/>
  <c r="KIU31" i="21"/>
  <c r="KIT31" i="21"/>
  <c r="KIS31" i="21"/>
  <c r="KIR31" i="21"/>
  <c r="KIQ31" i="21"/>
  <c r="KIP31" i="21"/>
  <c r="KIO31" i="21"/>
  <c r="KIN31" i="21"/>
  <c r="KIM31" i="21"/>
  <c r="KIL31" i="21"/>
  <c r="KIK31" i="21"/>
  <c r="KIJ31" i="21"/>
  <c r="KII31" i="21"/>
  <c r="KIH31" i="21"/>
  <c r="KIG31" i="21"/>
  <c r="KIF31" i="21"/>
  <c r="KIE31" i="21"/>
  <c r="KID31" i="21"/>
  <c r="KIC31" i="21"/>
  <c r="KIB31" i="21"/>
  <c r="KIA31" i="21"/>
  <c r="KHZ31" i="21"/>
  <c r="KHY31" i="21"/>
  <c r="KHX31" i="21"/>
  <c r="KHW31" i="21"/>
  <c r="KHV31" i="21"/>
  <c r="KHU31" i="21"/>
  <c r="KHT31" i="21"/>
  <c r="KHS31" i="21"/>
  <c r="KHR31" i="21"/>
  <c r="KHQ31" i="21"/>
  <c r="KHP31" i="21"/>
  <c r="KHO31" i="21"/>
  <c r="KHN31" i="21"/>
  <c r="KHM31" i="21"/>
  <c r="KHL31" i="21"/>
  <c r="KHK31" i="21"/>
  <c r="KHJ31" i="21"/>
  <c r="KHI31" i="21"/>
  <c r="KHH31" i="21"/>
  <c r="KHG31" i="21"/>
  <c r="KHF31" i="21"/>
  <c r="KHE31" i="21"/>
  <c r="KHD31" i="21"/>
  <c r="KHC31" i="21"/>
  <c r="KHB31" i="21"/>
  <c r="KHA31" i="21"/>
  <c r="KGZ31" i="21"/>
  <c r="KGY31" i="21"/>
  <c r="KGX31" i="21"/>
  <c r="KGW31" i="21"/>
  <c r="KGV31" i="21"/>
  <c r="KGU31" i="21"/>
  <c r="KGT31" i="21"/>
  <c r="KGS31" i="21"/>
  <c r="KGR31" i="21"/>
  <c r="KGQ31" i="21"/>
  <c r="KGP31" i="21"/>
  <c r="KGO31" i="21"/>
  <c r="KGN31" i="21"/>
  <c r="KGM31" i="21"/>
  <c r="KGL31" i="21"/>
  <c r="KGK31" i="21"/>
  <c r="KGJ31" i="21"/>
  <c r="KGI31" i="21"/>
  <c r="KGH31" i="21"/>
  <c r="KGG31" i="21"/>
  <c r="KGF31" i="21"/>
  <c r="KGE31" i="21"/>
  <c r="KGD31" i="21"/>
  <c r="KGC31" i="21"/>
  <c r="KGB31" i="21"/>
  <c r="KGA31" i="21"/>
  <c r="KFZ31" i="21"/>
  <c r="KFY31" i="21"/>
  <c r="KFX31" i="21"/>
  <c r="KFW31" i="21"/>
  <c r="KFV31" i="21"/>
  <c r="KFU31" i="21"/>
  <c r="KFT31" i="21"/>
  <c r="KFS31" i="21"/>
  <c r="KFR31" i="21"/>
  <c r="KFQ31" i="21"/>
  <c r="KFP31" i="21"/>
  <c r="KFO31" i="21"/>
  <c r="KFN31" i="21"/>
  <c r="KFM31" i="21"/>
  <c r="KFL31" i="21"/>
  <c r="KFK31" i="21"/>
  <c r="KFJ31" i="21"/>
  <c r="KFI31" i="21"/>
  <c r="KFH31" i="21"/>
  <c r="KFG31" i="21"/>
  <c r="KFF31" i="21"/>
  <c r="KFE31" i="21"/>
  <c r="KFD31" i="21"/>
  <c r="KFC31" i="21"/>
  <c r="KFB31" i="21"/>
  <c r="KFA31" i="21"/>
  <c r="KEZ31" i="21"/>
  <c r="KEY31" i="21"/>
  <c r="KEX31" i="21"/>
  <c r="KEW31" i="21"/>
  <c r="KEV31" i="21"/>
  <c r="KEU31" i="21"/>
  <c r="KET31" i="21"/>
  <c r="KES31" i="21"/>
  <c r="KER31" i="21"/>
  <c r="KEQ31" i="21"/>
  <c r="KEP31" i="21"/>
  <c r="KEO31" i="21"/>
  <c r="KEN31" i="21"/>
  <c r="KEM31" i="21"/>
  <c r="KEL31" i="21"/>
  <c r="KEK31" i="21"/>
  <c r="KEJ31" i="21"/>
  <c r="KEI31" i="21"/>
  <c r="KEH31" i="21"/>
  <c r="KEG31" i="21"/>
  <c r="KEF31" i="21"/>
  <c r="KEE31" i="21"/>
  <c r="KED31" i="21"/>
  <c r="KEC31" i="21"/>
  <c r="KEB31" i="21"/>
  <c r="KEA31" i="21"/>
  <c r="KDZ31" i="21"/>
  <c r="KDY31" i="21"/>
  <c r="KDX31" i="21"/>
  <c r="KDW31" i="21"/>
  <c r="KDV31" i="21"/>
  <c r="KDU31" i="21"/>
  <c r="KDT31" i="21"/>
  <c r="KDS31" i="21"/>
  <c r="KDR31" i="21"/>
  <c r="KDQ31" i="21"/>
  <c r="KDP31" i="21"/>
  <c r="KDO31" i="21"/>
  <c r="KDN31" i="21"/>
  <c r="KDM31" i="21"/>
  <c r="KDL31" i="21"/>
  <c r="KDK31" i="21"/>
  <c r="KDJ31" i="21"/>
  <c r="KDI31" i="21"/>
  <c r="KDH31" i="21"/>
  <c r="KDG31" i="21"/>
  <c r="KDF31" i="21"/>
  <c r="KDE31" i="21"/>
  <c r="KDD31" i="21"/>
  <c r="KDC31" i="21"/>
  <c r="KDB31" i="21"/>
  <c r="KDA31" i="21"/>
  <c r="KCZ31" i="21"/>
  <c r="KCY31" i="21"/>
  <c r="KCX31" i="21"/>
  <c r="KCW31" i="21"/>
  <c r="KCV31" i="21"/>
  <c r="KCU31" i="21"/>
  <c r="KCT31" i="21"/>
  <c r="KCS31" i="21"/>
  <c r="KCR31" i="21"/>
  <c r="KCQ31" i="21"/>
  <c r="KCP31" i="21"/>
  <c r="KCO31" i="21"/>
  <c r="KCN31" i="21"/>
  <c r="KCM31" i="21"/>
  <c r="KCL31" i="21"/>
  <c r="KCK31" i="21"/>
  <c r="KCJ31" i="21"/>
  <c r="KCI31" i="21"/>
  <c r="KCH31" i="21"/>
  <c r="KCG31" i="21"/>
  <c r="KCF31" i="21"/>
  <c r="KCE31" i="21"/>
  <c r="KCD31" i="21"/>
  <c r="KCC31" i="21"/>
  <c r="KCB31" i="21"/>
  <c r="KCA31" i="21"/>
  <c r="KBZ31" i="21"/>
  <c r="KBY31" i="21"/>
  <c r="KBX31" i="21"/>
  <c r="KBW31" i="21"/>
  <c r="KBV31" i="21"/>
  <c r="KBU31" i="21"/>
  <c r="KBT31" i="21"/>
  <c r="KBS31" i="21"/>
  <c r="KBR31" i="21"/>
  <c r="KBQ31" i="21"/>
  <c r="KBP31" i="21"/>
  <c r="KBO31" i="21"/>
  <c r="KBN31" i="21"/>
  <c r="KBM31" i="21"/>
  <c r="KBL31" i="21"/>
  <c r="KBK31" i="21"/>
  <c r="KBJ31" i="21"/>
  <c r="KBI31" i="21"/>
  <c r="KBH31" i="21"/>
  <c r="KBG31" i="21"/>
  <c r="KBF31" i="21"/>
  <c r="KBE31" i="21"/>
  <c r="KBD31" i="21"/>
  <c r="KBC31" i="21"/>
  <c r="KBB31" i="21"/>
  <c r="KBA31" i="21"/>
  <c r="KAZ31" i="21"/>
  <c r="KAY31" i="21"/>
  <c r="KAX31" i="21"/>
  <c r="KAW31" i="21"/>
  <c r="KAV31" i="21"/>
  <c r="KAU31" i="21"/>
  <c r="KAT31" i="21"/>
  <c r="KAS31" i="21"/>
  <c r="KAR31" i="21"/>
  <c r="KAQ31" i="21"/>
  <c r="KAP31" i="21"/>
  <c r="KAO31" i="21"/>
  <c r="KAN31" i="21"/>
  <c r="KAM31" i="21"/>
  <c r="KAL31" i="21"/>
  <c r="KAK31" i="21"/>
  <c r="KAJ31" i="21"/>
  <c r="KAI31" i="21"/>
  <c r="KAH31" i="21"/>
  <c r="KAG31" i="21"/>
  <c r="KAF31" i="21"/>
  <c r="KAE31" i="21"/>
  <c r="KAD31" i="21"/>
  <c r="KAC31" i="21"/>
  <c r="KAB31" i="21"/>
  <c r="KAA31" i="21"/>
  <c r="JZZ31" i="21"/>
  <c r="JZY31" i="21"/>
  <c r="JZX31" i="21"/>
  <c r="JZW31" i="21"/>
  <c r="JZV31" i="21"/>
  <c r="JZU31" i="21"/>
  <c r="JZT31" i="21"/>
  <c r="JZS31" i="21"/>
  <c r="JZR31" i="21"/>
  <c r="JZQ31" i="21"/>
  <c r="JZP31" i="21"/>
  <c r="JZO31" i="21"/>
  <c r="JZN31" i="21"/>
  <c r="JZM31" i="21"/>
  <c r="JZL31" i="21"/>
  <c r="JZK31" i="21"/>
  <c r="JZJ31" i="21"/>
  <c r="JZI31" i="21"/>
  <c r="JZH31" i="21"/>
  <c r="JZG31" i="21"/>
  <c r="JZF31" i="21"/>
  <c r="JZE31" i="21"/>
  <c r="JZD31" i="21"/>
  <c r="JZC31" i="21"/>
  <c r="JZB31" i="21"/>
  <c r="JZA31" i="21"/>
  <c r="JYZ31" i="21"/>
  <c r="JYY31" i="21"/>
  <c r="JYX31" i="21"/>
  <c r="JYW31" i="21"/>
  <c r="JYV31" i="21"/>
  <c r="JYU31" i="21"/>
  <c r="JYT31" i="21"/>
  <c r="JYS31" i="21"/>
  <c r="JYR31" i="21"/>
  <c r="JYQ31" i="21"/>
  <c r="JYP31" i="21"/>
  <c r="JYO31" i="21"/>
  <c r="JYN31" i="21"/>
  <c r="JYM31" i="21"/>
  <c r="JYL31" i="21"/>
  <c r="JYK31" i="21"/>
  <c r="JYJ31" i="21"/>
  <c r="JYI31" i="21"/>
  <c r="JYH31" i="21"/>
  <c r="JYG31" i="21"/>
  <c r="JYF31" i="21"/>
  <c r="JYE31" i="21"/>
  <c r="JYD31" i="21"/>
  <c r="JYC31" i="21"/>
  <c r="JYB31" i="21"/>
  <c r="JYA31" i="21"/>
  <c r="JXZ31" i="21"/>
  <c r="JXY31" i="21"/>
  <c r="JXX31" i="21"/>
  <c r="JXW31" i="21"/>
  <c r="JXV31" i="21"/>
  <c r="JXU31" i="21"/>
  <c r="JXT31" i="21"/>
  <c r="JXS31" i="21"/>
  <c r="JXR31" i="21"/>
  <c r="JXQ31" i="21"/>
  <c r="JXP31" i="21"/>
  <c r="JXO31" i="21"/>
  <c r="JXN31" i="21"/>
  <c r="JXM31" i="21"/>
  <c r="JXL31" i="21"/>
  <c r="JXK31" i="21"/>
  <c r="JXJ31" i="21"/>
  <c r="JXI31" i="21"/>
  <c r="JXH31" i="21"/>
  <c r="JXG31" i="21"/>
  <c r="JXF31" i="21"/>
  <c r="JXE31" i="21"/>
  <c r="JXD31" i="21"/>
  <c r="JXC31" i="21"/>
  <c r="JXB31" i="21"/>
  <c r="JXA31" i="21"/>
  <c r="JWZ31" i="21"/>
  <c r="JWY31" i="21"/>
  <c r="JWX31" i="21"/>
  <c r="JWW31" i="21"/>
  <c r="JWV31" i="21"/>
  <c r="JWU31" i="21"/>
  <c r="JWT31" i="21"/>
  <c r="JWS31" i="21"/>
  <c r="JWR31" i="21"/>
  <c r="JWQ31" i="21"/>
  <c r="JWP31" i="21"/>
  <c r="JWO31" i="21"/>
  <c r="JWN31" i="21"/>
  <c r="JWM31" i="21"/>
  <c r="JWL31" i="21"/>
  <c r="JWK31" i="21"/>
  <c r="JWJ31" i="21"/>
  <c r="JWI31" i="21"/>
  <c r="JWH31" i="21"/>
  <c r="JWG31" i="21"/>
  <c r="JWF31" i="21"/>
  <c r="JWE31" i="21"/>
  <c r="JWD31" i="21"/>
  <c r="JWC31" i="21"/>
  <c r="JWB31" i="21"/>
  <c r="JWA31" i="21"/>
  <c r="JVZ31" i="21"/>
  <c r="JVY31" i="21"/>
  <c r="JVX31" i="21"/>
  <c r="JVW31" i="21"/>
  <c r="JVV31" i="21"/>
  <c r="JVU31" i="21"/>
  <c r="JVT31" i="21"/>
  <c r="JVS31" i="21"/>
  <c r="JVR31" i="21"/>
  <c r="JVQ31" i="21"/>
  <c r="JVP31" i="21"/>
  <c r="JVO31" i="21"/>
  <c r="JVN31" i="21"/>
  <c r="JVM31" i="21"/>
  <c r="JVL31" i="21"/>
  <c r="JVK31" i="21"/>
  <c r="JVJ31" i="21"/>
  <c r="JVI31" i="21"/>
  <c r="JVH31" i="21"/>
  <c r="JVG31" i="21"/>
  <c r="JVF31" i="21"/>
  <c r="JVE31" i="21"/>
  <c r="JVD31" i="21"/>
  <c r="JVC31" i="21"/>
  <c r="JVB31" i="21"/>
  <c r="JVA31" i="21"/>
  <c r="JUZ31" i="21"/>
  <c r="JUY31" i="21"/>
  <c r="JUX31" i="21"/>
  <c r="JUW31" i="21"/>
  <c r="JUV31" i="21"/>
  <c r="JUU31" i="21"/>
  <c r="JUT31" i="21"/>
  <c r="JUS31" i="21"/>
  <c r="JUR31" i="21"/>
  <c r="JUQ31" i="21"/>
  <c r="JUP31" i="21"/>
  <c r="JUO31" i="21"/>
  <c r="JUN31" i="21"/>
  <c r="JUM31" i="21"/>
  <c r="JUL31" i="21"/>
  <c r="JUK31" i="21"/>
  <c r="JUJ31" i="21"/>
  <c r="JUI31" i="21"/>
  <c r="JUH31" i="21"/>
  <c r="JUG31" i="21"/>
  <c r="JUF31" i="21"/>
  <c r="JUE31" i="21"/>
  <c r="JUD31" i="21"/>
  <c r="JUC31" i="21"/>
  <c r="JUB31" i="21"/>
  <c r="JUA31" i="21"/>
  <c r="JTZ31" i="21"/>
  <c r="JTY31" i="21"/>
  <c r="JTX31" i="21"/>
  <c r="JTW31" i="21"/>
  <c r="JTV31" i="21"/>
  <c r="JTU31" i="21"/>
  <c r="JTT31" i="21"/>
  <c r="JTS31" i="21"/>
  <c r="JTR31" i="21"/>
  <c r="JTQ31" i="21"/>
  <c r="JTP31" i="21"/>
  <c r="JTO31" i="21"/>
  <c r="JTN31" i="21"/>
  <c r="JTM31" i="21"/>
  <c r="JTL31" i="21"/>
  <c r="JTK31" i="21"/>
  <c r="JTJ31" i="21"/>
  <c r="JTI31" i="21"/>
  <c r="JTH31" i="21"/>
  <c r="JTG31" i="21"/>
  <c r="JTF31" i="21"/>
  <c r="JTE31" i="21"/>
  <c r="JTD31" i="21"/>
  <c r="JTC31" i="21"/>
  <c r="JTB31" i="21"/>
  <c r="JTA31" i="21"/>
  <c r="JSZ31" i="21"/>
  <c r="JSY31" i="21"/>
  <c r="JSX31" i="21"/>
  <c r="JSW31" i="21"/>
  <c r="JSV31" i="21"/>
  <c r="JSU31" i="21"/>
  <c r="JST31" i="21"/>
  <c r="JSS31" i="21"/>
  <c r="JSR31" i="21"/>
  <c r="JSQ31" i="21"/>
  <c r="JSP31" i="21"/>
  <c r="JSO31" i="21"/>
  <c r="JSN31" i="21"/>
  <c r="JSM31" i="21"/>
  <c r="JSL31" i="21"/>
  <c r="JSK31" i="21"/>
  <c r="JSJ31" i="21"/>
  <c r="JSI31" i="21"/>
  <c r="JSH31" i="21"/>
  <c r="JSG31" i="21"/>
  <c r="JSF31" i="21"/>
  <c r="JSE31" i="21"/>
  <c r="JSD31" i="21"/>
  <c r="JSC31" i="21"/>
  <c r="JSB31" i="21"/>
  <c r="JSA31" i="21"/>
  <c r="JRZ31" i="21"/>
  <c r="JRY31" i="21"/>
  <c r="JRX31" i="21"/>
  <c r="JRW31" i="21"/>
  <c r="JRV31" i="21"/>
  <c r="JRU31" i="21"/>
  <c r="JRT31" i="21"/>
  <c r="JRS31" i="21"/>
  <c r="JRR31" i="21"/>
  <c r="JRQ31" i="21"/>
  <c r="JRP31" i="21"/>
  <c r="JRO31" i="21"/>
  <c r="JRN31" i="21"/>
  <c r="JRM31" i="21"/>
  <c r="JRL31" i="21"/>
  <c r="JRK31" i="21"/>
  <c r="JRJ31" i="21"/>
  <c r="JRI31" i="21"/>
  <c r="JRH31" i="21"/>
  <c r="JRG31" i="21"/>
  <c r="JRF31" i="21"/>
  <c r="JRE31" i="21"/>
  <c r="JRD31" i="21"/>
  <c r="JRC31" i="21"/>
  <c r="JRB31" i="21"/>
  <c r="JRA31" i="21"/>
  <c r="JQZ31" i="21"/>
  <c r="JQY31" i="21"/>
  <c r="JQX31" i="21"/>
  <c r="JQW31" i="21"/>
  <c r="JQV31" i="21"/>
  <c r="JQU31" i="21"/>
  <c r="JQT31" i="21"/>
  <c r="JQS31" i="21"/>
  <c r="JQR31" i="21"/>
  <c r="JQQ31" i="21"/>
  <c r="JQP31" i="21"/>
  <c r="JQO31" i="21"/>
  <c r="JQN31" i="21"/>
  <c r="JQM31" i="21"/>
  <c r="JQL31" i="21"/>
  <c r="JQK31" i="21"/>
  <c r="JQJ31" i="21"/>
  <c r="JQI31" i="21"/>
  <c r="JQH31" i="21"/>
  <c r="JQG31" i="21"/>
  <c r="JQF31" i="21"/>
  <c r="JQE31" i="21"/>
  <c r="JQD31" i="21"/>
  <c r="JQC31" i="21"/>
  <c r="JQB31" i="21"/>
  <c r="JQA31" i="21"/>
  <c r="JPZ31" i="21"/>
  <c r="JPY31" i="21"/>
  <c r="JPX31" i="21"/>
  <c r="JPW31" i="21"/>
  <c r="JPV31" i="21"/>
  <c r="JPU31" i="21"/>
  <c r="JPT31" i="21"/>
  <c r="JPS31" i="21"/>
  <c r="JPR31" i="21"/>
  <c r="JPQ31" i="21"/>
  <c r="JPP31" i="21"/>
  <c r="JPO31" i="21"/>
  <c r="JPN31" i="21"/>
  <c r="JPM31" i="21"/>
  <c r="JPL31" i="21"/>
  <c r="JPK31" i="21"/>
  <c r="JPJ31" i="21"/>
  <c r="JPI31" i="21"/>
  <c r="JPH31" i="21"/>
  <c r="JPG31" i="21"/>
  <c r="JPF31" i="21"/>
  <c r="JPE31" i="21"/>
  <c r="JPD31" i="21"/>
  <c r="JPC31" i="21"/>
  <c r="JPB31" i="21"/>
  <c r="JPA31" i="21"/>
  <c r="JOZ31" i="21"/>
  <c r="JOY31" i="21"/>
  <c r="JOX31" i="21"/>
  <c r="JOW31" i="21"/>
  <c r="JOV31" i="21"/>
  <c r="JOU31" i="21"/>
  <c r="JOT31" i="21"/>
  <c r="JOS31" i="21"/>
  <c r="JOR31" i="21"/>
  <c r="JOQ31" i="21"/>
  <c r="JOP31" i="21"/>
  <c r="JOO31" i="21"/>
  <c r="JON31" i="21"/>
  <c r="JOM31" i="21"/>
  <c r="JOL31" i="21"/>
  <c r="JOK31" i="21"/>
  <c r="JOJ31" i="21"/>
  <c r="JOI31" i="21"/>
  <c r="JOH31" i="21"/>
  <c r="JOG31" i="21"/>
  <c r="JOF31" i="21"/>
  <c r="JOE31" i="21"/>
  <c r="JOD31" i="21"/>
  <c r="JOC31" i="21"/>
  <c r="JOB31" i="21"/>
  <c r="JOA31" i="21"/>
  <c r="JNZ31" i="21"/>
  <c r="JNY31" i="21"/>
  <c r="JNX31" i="21"/>
  <c r="JNW31" i="21"/>
  <c r="JNV31" i="21"/>
  <c r="JNU31" i="21"/>
  <c r="JNT31" i="21"/>
  <c r="JNS31" i="21"/>
  <c r="JNR31" i="21"/>
  <c r="JNQ31" i="21"/>
  <c r="JNP31" i="21"/>
  <c r="JNO31" i="21"/>
  <c r="JNN31" i="21"/>
  <c r="JNM31" i="21"/>
  <c r="JNL31" i="21"/>
  <c r="JNK31" i="21"/>
  <c r="JNJ31" i="21"/>
  <c r="JNI31" i="21"/>
  <c r="JNH31" i="21"/>
  <c r="JNG31" i="21"/>
  <c r="JNF31" i="21"/>
  <c r="JNE31" i="21"/>
  <c r="JND31" i="21"/>
  <c r="JNC31" i="21"/>
  <c r="JNB31" i="21"/>
  <c r="JNA31" i="21"/>
  <c r="JMZ31" i="21"/>
  <c r="JMY31" i="21"/>
  <c r="JMX31" i="21"/>
  <c r="JMW31" i="21"/>
  <c r="JMV31" i="21"/>
  <c r="JMU31" i="21"/>
  <c r="JMT31" i="21"/>
  <c r="JMS31" i="21"/>
  <c r="JMR31" i="21"/>
  <c r="JMQ31" i="21"/>
  <c r="JMP31" i="21"/>
  <c r="JMO31" i="21"/>
  <c r="JMN31" i="21"/>
  <c r="JMM31" i="21"/>
  <c r="JML31" i="21"/>
  <c r="JMK31" i="21"/>
  <c r="JMJ31" i="21"/>
  <c r="JMI31" i="21"/>
  <c r="JMH31" i="21"/>
  <c r="JMG31" i="21"/>
  <c r="JMF31" i="21"/>
  <c r="JME31" i="21"/>
  <c r="JMD31" i="21"/>
  <c r="JMC31" i="21"/>
  <c r="JMB31" i="21"/>
  <c r="JMA31" i="21"/>
  <c r="JLZ31" i="21"/>
  <c r="JLY31" i="21"/>
  <c r="JLX31" i="21"/>
  <c r="JLW31" i="21"/>
  <c r="JLV31" i="21"/>
  <c r="JLU31" i="21"/>
  <c r="JLT31" i="21"/>
  <c r="JLS31" i="21"/>
  <c r="JLR31" i="21"/>
  <c r="JLQ31" i="21"/>
  <c r="JLP31" i="21"/>
  <c r="JLO31" i="21"/>
  <c r="JLN31" i="21"/>
  <c r="JLM31" i="21"/>
  <c r="JLL31" i="21"/>
  <c r="JLK31" i="21"/>
  <c r="JLJ31" i="21"/>
  <c r="JLI31" i="21"/>
  <c r="JLH31" i="21"/>
  <c r="JLG31" i="21"/>
  <c r="JLF31" i="21"/>
  <c r="JLE31" i="21"/>
  <c r="JLD31" i="21"/>
  <c r="JLC31" i="21"/>
  <c r="JLB31" i="21"/>
  <c r="JLA31" i="21"/>
  <c r="JKZ31" i="21"/>
  <c r="JKY31" i="21"/>
  <c r="JKX31" i="21"/>
  <c r="JKW31" i="21"/>
  <c r="JKV31" i="21"/>
  <c r="JKU31" i="21"/>
  <c r="JKT31" i="21"/>
  <c r="JKS31" i="21"/>
  <c r="JKR31" i="21"/>
  <c r="JKQ31" i="21"/>
  <c r="JKP31" i="21"/>
  <c r="JKO31" i="21"/>
  <c r="JKN31" i="21"/>
  <c r="JKM31" i="21"/>
  <c r="JKL31" i="21"/>
  <c r="JKK31" i="21"/>
  <c r="JKJ31" i="21"/>
  <c r="JKI31" i="21"/>
  <c r="JKH31" i="21"/>
  <c r="JKG31" i="21"/>
  <c r="JKF31" i="21"/>
  <c r="JKE31" i="21"/>
  <c r="JKD31" i="21"/>
  <c r="JKC31" i="21"/>
  <c r="JKB31" i="21"/>
  <c r="JKA31" i="21"/>
  <c r="JJZ31" i="21"/>
  <c r="JJY31" i="21"/>
  <c r="JJX31" i="21"/>
  <c r="JJW31" i="21"/>
  <c r="JJV31" i="21"/>
  <c r="JJU31" i="21"/>
  <c r="JJT31" i="21"/>
  <c r="JJS31" i="21"/>
  <c r="JJR31" i="21"/>
  <c r="JJQ31" i="21"/>
  <c r="JJP31" i="21"/>
  <c r="JJO31" i="21"/>
  <c r="JJN31" i="21"/>
  <c r="JJM31" i="21"/>
  <c r="JJL31" i="21"/>
  <c r="JJK31" i="21"/>
  <c r="JJJ31" i="21"/>
  <c r="JJI31" i="21"/>
  <c r="JJH31" i="21"/>
  <c r="JJG31" i="21"/>
  <c r="JJF31" i="21"/>
  <c r="JJE31" i="21"/>
  <c r="JJD31" i="21"/>
  <c r="JJC31" i="21"/>
  <c r="JJB31" i="21"/>
  <c r="JJA31" i="21"/>
  <c r="JIZ31" i="21"/>
  <c r="JIY31" i="21"/>
  <c r="JIX31" i="21"/>
  <c r="JIW31" i="21"/>
  <c r="JIV31" i="21"/>
  <c r="JIU31" i="21"/>
  <c r="JIT31" i="21"/>
  <c r="JIS31" i="21"/>
  <c r="JIR31" i="21"/>
  <c r="JIQ31" i="21"/>
  <c r="JIP31" i="21"/>
  <c r="JIO31" i="21"/>
  <c r="JIN31" i="21"/>
  <c r="JIM31" i="21"/>
  <c r="JIL31" i="21"/>
  <c r="JIK31" i="21"/>
  <c r="JIJ31" i="21"/>
  <c r="JII31" i="21"/>
  <c r="JIH31" i="21"/>
  <c r="JIG31" i="21"/>
  <c r="JIF31" i="21"/>
  <c r="JIE31" i="21"/>
  <c r="JID31" i="21"/>
  <c r="JIC31" i="21"/>
  <c r="JIB31" i="21"/>
  <c r="JIA31" i="21"/>
  <c r="JHZ31" i="21"/>
  <c r="JHY31" i="21"/>
  <c r="JHX31" i="21"/>
  <c r="JHW31" i="21"/>
  <c r="JHV31" i="21"/>
  <c r="JHU31" i="21"/>
  <c r="JHT31" i="21"/>
  <c r="JHS31" i="21"/>
  <c r="JHR31" i="21"/>
  <c r="JHQ31" i="21"/>
  <c r="JHP31" i="21"/>
  <c r="JHO31" i="21"/>
  <c r="JHN31" i="21"/>
  <c r="JHM31" i="21"/>
  <c r="JHL31" i="21"/>
  <c r="JHK31" i="21"/>
  <c r="JHJ31" i="21"/>
  <c r="JHI31" i="21"/>
  <c r="JHH31" i="21"/>
  <c r="JHG31" i="21"/>
  <c r="JHF31" i="21"/>
  <c r="JHE31" i="21"/>
  <c r="JHD31" i="21"/>
  <c r="JHC31" i="21"/>
  <c r="JHB31" i="21"/>
  <c r="JHA31" i="21"/>
  <c r="JGZ31" i="21"/>
  <c r="JGY31" i="21"/>
  <c r="JGX31" i="21"/>
  <c r="JGW31" i="21"/>
  <c r="JGV31" i="21"/>
  <c r="JGU31" i="21"/>
  <c r="JGT31" i="21"/>
  <c r="JGS31" i="21"/>
  <c r="JGR31" i="21"/>
  <c r="JGQ31" i="21"/>
  <c r="JGP31" i="21"/>
  <c r="JGO31" i="21"/>
  <c r="JGN31" i="21"/>
  <c r="JGM31" i="21"/>
  <c r="JGL31" i="21"/>
  <c r="JGK31" i="21"/>
  <c r="JGJ31" i="21"/>
  <c r="JGI31" i="21"/>
  <c r="JGH31" i="21"/>
  <c r="JGG31" i="21"/>
  <c r="JGF31" i="21"/>
  <c r="JGE31" i="21"/>
  <c r="JGD31" i="21"/>
  <c r="JGC31" i="21"/>
  <c r="JGB31" i="21"/>
  <c r="JGA31" i="21"/>
  <c r="JFZ31" i="21"/>
  <c r="JFY31" i="21"/>
  <c r="JFX31" i="21"/>
  <c r="JFW31" i="21"/>
  <c r="JFV31" i="21"/>
  <c r="JFU31" i="21"/>
  <c r="JFT31" i="21"/>
  <c r="JFS31" i="21"/>
  <c r="JFR31" i="21"/>
  <c r="JFQ31" i="21"/>
  <c r="JFP31" i="21"/>
  <c r="JFO31" i="21"/>
  <c r="JFN31" i="21"/>
  <c r="JFM31" i="21"/>
  <c r="JFL31" i="21"/>
  <c r="JFK31" i="21"/>
  <c r="JFJ31" i="21"/>
  <c r="JFI31" i="21"/>
  <c r="JFH31" i="21"/>
  <c r="JFG31" i="21"/>
  <c r="JFF31" i="21"/>
  <c r="JFE31" i="21"/>
  <c r="JFD31" i="21"/>
  <c r="JFC31" i="21"/>
  <c r="JFB31" i="21"/>
  <c r="JFA31" i="21"/>
  <c r="JEZ31" i="21"/>
  <c r="JEY31" i="21"/>
  <c r="JEX31" i="21"/>
  <c r="JEW31" i="21"/>
  <c r="JEV31" i="21"/>
  <c r="JEU31" i="21"/>
  <c r="JET31" i="21"/>
  <c r="JES31" i="21"/>
  <c r="JER31" i="21"/>
  <c r="JEQ31" i="21"/>
  <c r="JEP31" i="21"/>
  <c r="JEO31" i="21"/>
  <c r="JEN31" i="21"/>
  <c r="JEM31" i="21"/>
  <c r="JEL31" i="21"/>
  <c r="JEK31" i="21"/>
  <c r="JEJ31" i="21"/>
  <c r="JEI31" i="21"/>
  <c r="JEH31" i="21"/>
  <c r="JEG31" i="21"/>
  <c r="JEF31" i="21"/>
  <c r="JEE31" i="21"/>
  <c r="JED31" i="21"/>
  <c r="JEC31" i="21"/>
  <c r="JEB31" i="21"/>
  <c r="JEA31" i="21"/>
  <c r="JDZ31" i="21"/>
  <c r="JDY31" i="21"/>
  <c r="JDX31" i="21"/>
  <c r="JDW31" i="21"/>
  <c r="JDV31" i="21"/>
  <c r="JDU31" i="21"/>
  <c r="JDT31" i="21"/>
  <c r="JDS31" i="21"/>
  <c r="JDR31" i="21"/>
  <c r="JDQ31" i="21"/>
  <c r="JDP31" i="21"/>
  <c r="JDO31" i="21"/>
  <c r="JDN31" i="21"/>
  <c r="JDM31" i="21"/>
  <c r="JDL31" i="21"/>
  <c r="JDK31" i="21"/>
  <c r="JDJ31" i="21"/>
  <c r="JDI31" i="21"/>
  <c r="JDH31" i="21"/>
  <c r="JDG31" i="21"/>
  <c r="JDF31" i="21"/>
  <c r="JDE31" i="21"/>
  <c r="JDD31" i="21"/>
  <c r="JDC31" i="21"/>
  <c r="JDB31" i="21"/>
  <c r="JDA31" i="21"/>
  <c r="JCZ31" i="21"/>
  <c r="JCY31" i="21"/>
  <c r="JCX31" i="21"/>
  <c r="JCW31" i="21"/>
  <c r="JCV31" i="21"/>
  <c r="JCU31" i="21"/>
  <c r="JCT31" i="21"/>
  <c r="JCS31" i="21"/>
  <c r="JCR31" i="21"/>
  <c r="JCQ31" i="21"/>
  <c r="JCP31" i="21"/>
  <c r="JCO31" i="21"/>
  <c r="JCN31" i="21"/>
  <c r="JCM31" i="21"/>
  <c r="JCL31" i="21"/>
  <c r="JCK31" i="21"/>
  <c r="JCJ31" i="21"/>
  <c r="JCI31" i="21"/>
  <c r="JCH31" i="21"/>
  <c r="JCG31" i="21"/>
  <c r="JCF31" i="21"/>
  <c r="JCE31" i="21"/>
  <c r="JCD31" i="21"/>
  <c r="JCC31" i="21"/>
  <c r="JCB31" i="21"/>
  <c r="JCA31" i="21"/>
  <c r="JBZ31" i="21"/>
  <c r="JBY31" i="21"/>
  <c r="JBX31" i="21"/>
  <c r="JBW31" i="21"/>
  <c r="JBV31" i="21"/>
  <c r="JBU31" i="21"/>
  <c r="JBT31" i="21"/>
  <c r="JBS31" i="21"/>
  <c r="JBR31" i="21"/>
  <c r="JBQ31" i="21"/>
  <c r="JBP31" i="21"/>
  <c r="JBO31" i="21"/>
  <c r="JBN31" i="21"/>
  <c r="JBM31" i="21"/>
  <c r="JBL31" i="21"/>
  <c r="JBK31" i="21"/>
  <c r="JBJ31" i="21"/>
  <c r="JBI31" i="21"/>
  <c r="JBH31" i="21"/>
  <c r="JBG31" i="21"/>
  <c r="JBF31" i="21"/>
  <c r="JBE31" i="21"/>
  <c r="JBD31" i="21"/>
  <c r="JBC31" i="21"/>
  <c r="JBB31" i="21"/>
  <c r="JBA31" i="21"/>
  <c r="JAZ31" i="21"/>
  <c r="JAY31" i="21"/>
  <c r="JAX31" i="21"/>
  <c r="JAW31" i="21"/>
  <c r="JAV31" i="21"/>
  <c r="JAU31" i="21"/>
  <c r="JAT31" i="21"/>
  <c r="JAS31" i="21"/>
  <c r="JAR31" i="21"/>
  <c r="JAQ31" i="21"/>
  <c r="JAP31" i="21"/>
  <c r="JAO31" i="21"/>
  <c r="JAN31" i="21"/>
  <c r="JAM31" i="21"/>
  <c r="JAL31" i="21"/>
  <c r="JAK31" i="21"/>
  <c r="JAJ31" i="21"/>
  <c r="JAI31" i="21"/>
  <c r="JAH31" i="21"/>
  <c r="JAG31" i="21"/>
  <c r="JAF31" i="21"/>
  <c r="JAE31" i="21"/>
  <c r="JAD31" i="21"/>
  <c r="JAC31" i="21"/>
  <c r="JAB31" i="21"/>
  <c r="JAA31" i="21"/>
  <c r="IZZ31" i="21"/>
  <c r="IZY31" i="21"/>
  <c r="IZX31" i="21"/>
  <c r="IZW31" i="21"/>
  <c r="IZV31" i="21"/>
  <c r="IZU31" i="21"/>
  <c r="IZT31" i="21"/>
  <c r="IZS31" i="21"/>
  <c r="IZR31" i="21"/>
  <c r="IZQ31" i="21"/>
  <c r="IZP31" i="21"/>
  <c r="IZO31" i="21"/>
  <c r="IZN31" i="21"/>
  <c r="IZM31" i="21"/>
  <c r="IZL31" i="21"/>
  <c r="IZK31" i="21"/>
  <c r="IZJ31" i="21"/>
  <c r="IZI31" i="21"/>
  <c r="IZH31" i="21"/>
  <c r="IZG31" i="21"/>
  <c r="IZF31" i="21"/>
  <c r="IZE31" i="21"/>
  <c r="IZD31" i="21"/>
  <c r="IZC31" i="21"/>
  <c r="IZB31" i="21"/>
  <c r="IZA31" i="21"/>
  <c r="IYZ31" i="21"/>
  <c r="IYY31" i="21"/>
  <c r="IYX31" i="21"/>
  <c r="IYW31" i="21"/>
  <c r="IYV31" i="21"/>
  <c r="IYU31" i="21"/>
  <c r="IYT31" i="21"/>
  <c r="IYS31" i="21"/>
  <c r="IYR31" i="21"/>
  <c r="IYQ31" i="21"/>
  <c r="IYP31" i="21"/>
  <c r="IYO31" i="21"/>
  <c r="IYN31" i="21"/>
  <c r="IYM31" i="21"/>
  <c r="IYL31" i="21"/>
  <c r="IYK31" i="21"/>
  <c r="IYJ31" i="21"/>
  <c r="IYI31" i="21"/>
  <c r="IYH31" i="21"/>
  <c r="IYG31" i="21"/>
  <c r="IYF31" i="21"/>
  <c r="IYE31" i="21"/>
  <c r="IYD31" i="21"/>
  <c r="IYC31" i="21"/>
  <c r="IYB31" i="21"/>
  <c r="IYA31" i="21"/>
  <c r="IXZ31" i="21"/>
  <c r="IXY31" i="21"/>
  <c r="IXX31" i="21"/>
  <c r="IXW31" i="21"/>
  <c r="IXV31" i="21"/>
  <c r="IXU31" i="21"/>
  <c r="IXT31" i="21"/>
  <c r="IXS31" i="21"/>
  <c r="IXR31" i="21"/>
  <c r="IXQ31" i="21"/>
  <c r="IXP31" i="21"/>
  <c r="IXO31" i="21"/>
  <c r="IXN31" i="21"/>
  <c r="IXM31" i="21"/>
  <c r="IXL31" i="21"/>
  <c r="IXK31" i="21"/>
  <c r="IXJ31" i="21"/>
  <c r="IXI31" i="21"/>
  <c r="IXH31" i="21"/>
  <c r="IXG31" i="21"/>
  <c r="IXF31" i="21"/>
  <c r="IXE31" i="21"/>
  <c r="IXD31" i="21"/>
  <c r="IXC31" i="21"/>
  <c r="IXB31" i="21"/>
  <c r="IXA31" i="21"/>
  <c r="IWZ31" i="21"/>
  <c r="IWY31" i="21"/>
  <c r="IWX31" i="21"/>
  <c r="IWW31" i="21"/>
  <c r="IWV31" i="21"/>
  <c r="IWU31" i="21"/>
  <c r="IWT31" i="21"/>
  <c r="IWS31" i="21"/>
  <c r="IWR31" i="21"/>
  <c r="IWQ31" i="21"/>
  <c r="IWP31" i="21"/>
  <c r="IWO31" i="21"/>
  <c r="IWN31" i="21"/>
  <c r="IWM31" i="21"/>
  <c r="IWL31" i="21"/>
  <c r="IWK31" i="21"/>
  <c r="IWJ31" i="21"/>
  <c r="IWI31" i="21"/>
  <c r="IWH31" i="21"/>
  <c r="IWG31" i="21"/>
  <c r="IWF31" i="21"/>
  <c r="IWE31" i="21"/>
  <c r="IWD31" i="21"/>
  <c r="IWC31" i="21"/>
  <c r="IWB31" i="21"/>
  <c r="IWA31" i="21"/>
  <c r="IVZ31" i="21"/>
  <c r="IVY31" i="21"/>
  <c r="IVX31" i="21"/>
  <c r="IVW31" i="21"/>
  <c r="IVV31" i="21"/>
  <c r="IVU31" i="21"/>
  <c r="IVT31" i="21"/>
  <c r="IVS31" i="21"/>
  <c r="IVR31" i="21"/>
  <c r="IVQ31" i="21"/>
  <c r="IVP31" i="21"/>
  <c r="IVO31" i="21"/>
  <c r="IVN31" i="21"/>
  <c r="IVM31" i="21"/>
  <c r="IVL31" i="21"/>
  <c r="IVK31" i="21"/>
  <c r="IVJ31" i="21"/>
  <c r="IVI31" i="21"/>
  <c r="IVH31" i="21"/>
  <c r="IVG31" i="21"/>
  <c r="IVF31" i="21"/>
  <c r="IVE31" i="21"/>
  <c r="IVD31" i="21"/>
  <c r="IVC31" i="21"/>
  <c r="IVB31" i="21"/>
  <c r="IVA31" i="21"/>
  <c r="IUZ31" i="21"/>
  <c r="IUY31" i="21"/>
  <c r="IUX31" i="21"/>
  <c r="IUW31" i="21"/>
  <c r="IUV31" i="21"/>
  <c r="IUU31" i="21"/>
  <c r="IUT31" i="21"/>
  <c r="IUS31" i="21"/>
  <c r="IUR31" i="21"/>
  <c r="IUQ31" i="21"/>
  <c r="IUP31" i="21"/>
  <c r="IUO31" i="21"/>
  <c r="IUN31" i="21"/>
  <c r="IUM31" i="21"/>
  <c r="IUL31" i="21"/>
  <c r="IUK31" i="21"/>
  <c r="IUJ31" i="21"/>
  <c r="IUI31" i="21"/>
  <c r="IUH31" i="21"/>
  <c r="IUG31" i="21"/>
  <c r="IUF31" i="21"/>
  <c r="IUE31" i="21"/>
  <c r="IUD31" i="21"/>
  <c r="IUC31" i="21"/>
  <c r="IUB31" i="21"/>
  <c r="IUA31" i="21"/>
  <c r="ITZ31" i="21"/>
  <c r="ITY31" i="21"/>
  <c r="ITX31" i="21"/>
  <c r="ITW31" i="21"/>
  <c r="ITV31" i="21"/>
  <c r="ITU31" i="21"/>
  <c r="ITT31" i="21"/>
  <c r="ITS31" i="21"/>
  <c r="ITR31" i="21"/>
  <c r="ITQ31" i="21"/>
  <c r="ITP31" i="21"/>
  <c r="ITO31" i="21"/>
  <c r="ITN31" i="21"/>
  <c r="ITM31" i="21"/>
  <c r="ITL31" i="21"/>
  <c r="ITK31" i="21"/>
  <c r="ITJ31" i="21"/>
  <c r="ITI31" i="21"/>
  <c r="ITH31" i="21"/>
  <c r="ITG31" i="21"/>
  <c r="ITF31" i="21"/>
  <c r="ITE31" i="21"/>
  <c r="ITD31" i="21"/>
  <c r="ITC31" i="21"/>
  <c r="ITB31" i="21"/>
  <c r="ITA31" i="21"/>
  <c r="ISZ31" i="21"/>
  <c r="ISY31" i="21"/>
  <c r="ISX31" i="21"/>
  <c r="ISW31" i="21"/>
  <c r="ISV31" i="21"/>
  <c r="ISU31" i="21"/>
  <c r="IST31" i="21"/>
  <c r="ISS31" i="21"/>
  <c r="ISR31" i="21"/>
  <c r="ISQ31" i="21"/>
  <c r="ISP31" i="21"/>
  <c r="ISO31" i="21"/>
  <c r="ISN31" i="21"/>
  <c r="ISM31" i="21"/>
  <c r="ISL31" i="21"/>
  <c r="ISK31" i="21"/>
  <c r="ISJ31" i="21"/>
  <c r="ISI31" i="21"/>
  <c r="ISH31" i="21"/>
  <c r="ISG31" i="21"/>
  <c r="ISF31" i="21"/>
  <c r="ISE31" i="21"/>
  <c r="ISD31" i="21"/>
  <c r="ISC31" i="21"/>
  <c r="ISB31" i="21"/>
  <c r="ISA31" i="21"/>
  <c r="IRZ31" i="21"/>
  <c r="IRY31" i="21"/>
  <c r="IRX31" i="21"/>
  <c r="IRW31" i="21"/>
  <c r="IRV31" i="21"/>
  <c r="IRU31" i="21"/>
  <c r="IRT31" i="21"/>
  <c r="IRS31" i="21"/>
  <c r="IRR31" i="21"/>
  <c r="IRQ31" i="21"/>
  <c r="IRP31" i="21"/>
  <c r="IRO31" i="21"/>
  <c r="IRN31" i="21"/>
  <c r="IRM31" i="21"/>
  <c r="IRL31" i="21"/>
  <c r="IRK31" i="21"/>
  <c r="IRJ31" i="21"/>
  <c r="IRI31" i="21"/>
  <c r="IRH31" i="21"/>
  <c r="IRG31" i="21"/>
  <c r="IRF31" i="21"/>
  <c r="IRE31" i="21"/>
  <c r="IRD31" i="21"/>
  <c r="IRC31" i="21"/>
  <c r="IRB31" i="21"/>
  <c r="IRA31" i="21"/>
  <c r="IQZ31" i="21"/>
  <c r="IQY31" i="21"/>
  <c r="IQX31" i="21"/>
  <c r="IQW31" i="21"/>
  <c r="IQV31" i="21"/>
  <c r="IQU31" i="21"/>
  <c r="IQT31" i="21"/>
  <c r="IQS31" i="21"/>
  <c r="IQR31" i="21"/>
  <c r="IQQ31" i="21"/>
  <c r="IQP31" i="21"/>
  <c r="IQO31" i="21"/>
  <c r="IQN31" i="21"/>
  <c r="IQM31" i="21"/>
  <c r="IQL31" i="21"/>
  <c r="IQK31" i="21"/>
  <c r="IQJ31" i="21"/>
  <c r="IQI31" i="21"/>
  <c r="IQH31" i="21"/>
  <c r="IQG31" i="21"/>
  <c r="IQF31" i="21"/>
  <c r="IQE31" i="21"/>
  <c r="IQD31" i="21"/>
  <c r="IQC31" i="21"/>
  <c r="IQB31" i="21"/>
  <c r="IQA31" i="21"/>
  <c r="IPZ31" i="21"/>
  <c r="IPY31" i="21"/>
  <c r="IPX31" i="21"/>
  <c r="IPW31" i="21"/>
  <c r="IPV31" i="21"/>
  <c r="IPU31" i="21"/>
  <c r="IPT31" i="21"/>
  <c r="IPS31" i="21"/>
  <c r="IPR31" i="21"/>
  <c r="IPQ31" i="21"/>
  <c r="IPP31" i="21"/>
  <c r="IPO31" i="21"/>
  <c r="IPN31" i="21"/>
  <c r="IPM31" i="21"/>
  <c r="IPL31" i="21"/>
  <c r="IPK31" i="21"/>
  <c r="IPJ31" i="21"/>
  <c r="IPI31" i="21"/>
  <c r="IPH31" i="21"/>
  <c r="IPG31" i="21"/>
  <c r="IPF31" i="21"/>
  <c r="IPE31" i="21"/>
  <c r="IPD31" i="21"/>
  <c r="IPC31" i="21"/>
  <c r="IPB31" i="21"/>
  <c r="IPA31" i="21"/>
  <c r="IOZ31" i="21"/>
  <c r="IOY31" i="21"/>
  <c r="IOX31" i="21"/>
  <c r="IOW31" i="21"/>
  <c r="IOV31" i="21"/>
  <c r="IOU31" i="21"/>
  <c r="IOT31" i="21"/>
  <c r="IOS31" i="21"/>
  <c r="IOR31" i="21"/>
  <c r="IOQ31" i="21"/>
  <c r="IOP31" i="21"/>
  <c r="IOO31" i="21"/>
  <c r="ION31" i="21"/>
  <c r="IOM31" i="21"/>
  <c r="IOL31" i="21"/>
  <c r="IOK31" i="21"/>
  <c r="IOJ31" i="21"/>
  <c r="IOI31" i="21"/>
  <c r="IOH31" i="21"/>
  <c r="IOG31" i="21"/>
  <c r="IOF31" i="21"/>
  <c r="IOE31" i="21"/>
  <c r="IOD31" i="21"/>
  <c r="IOC31" i="21"/>
  <c r="IOB31" i="21"/>
  <c r="IOA31" i="21"/>
  <c r="INZ31" i="21"/>
  <c r="INY31" i="21"/>
  <c r="INX31" i="21"/>
  <c r="INW31" i="21"/>
  <c r="INV31" i="21"/>
  <c r="INU31" i="21"/>
  <c r="INT31" i="21"/>
  <c r="INS31" i="21"/>
  <c r="INR31" i="21"/>
  <c r="INQ31" i="21"/>
  <c r="INP31" i="21"/>
  <c r="INO31" i="21"/>
  <c r="INN31" i="21"/>
  <c r="INM31" i="21"/>
  <c r="INL31" i="21"/>
  <c r="INK31" i="21"/>
  <c r="INJ31" i="21"/>
  <c r="INI31" i="21"/>
  <c r="INH31" i="21"/>
  <c r="ING31" i="21"/>
  <c r="INF31" i="21"/>
  <c r="INE31" i="21"/>
  <c r="IND31" i="21"/>
  <c r="INC31" i="21"/>
  <c r="INB31" i="21"/>
  <c r="INA31" i="21"/>
  <c r="IMZ31" i="21"/>
  <c r="IMY31" i="21"/>
  <c r="IMX31" i="21"/>
  <c r="IMW31" i="21"/>
  <c r="IMV31" i="21"/>
  <c r="IMU31" i="21"/>
  <c r="IMT31" i="21"/>
  <c r="IMS31" i="21"/>
  <c r="IMR31" i="21"/>
  <c r="IMQ31" i="21"/>
  <c r="IMP31" i="21"/>
  <c r="IMO31" i="21"/>
  <c r="IMN31" i="21"/>
  <c r="IMM31" i="21"/>
  <c r="IML31" i="21"/>
  <c r="IMK31" i="21"/>
  <c r="IMJ31" i="21"/>
  <c r="IMI31" i="21"/>
  <c r="IMH31" i="21"/>
  <c r="IMG31" i="21"/>
  <c r="IMF31" i="21"/>
  <c r="IME31" i="21"/>
  <c r="IMD31" i="21"/>
  <c r="IMC31" i="21"/>
  <c r="IMB31" i="21"/>
  <c r="IMA31" i="21"/>
  <c r="ILZ31" i="21"/>
  <c r="ILY31" i="21"/>
  <c r="ILX31" i="21"/>
  <c r="ILW31" i="21"/>
  <c r="ILV31" i="21"/>
  <c r="ILU31" i="21"/>
  <c r="ILT31" i="21"/>
  <c r="ILS31" i="21"/>
  <c r="ILR31" i="21"/>
  <c r="ILQ31" i="21"/>
  <c r="ILP31" i="21"/>
  <c r="ILO31" i="21"/>
  <c r="ILN31" i="21"/>
  <c r="ILM31" i="21"/>
  <c r="ILL31" i="21"/>
  <c r="ILK31" i="21"/>
  <c r="ILJ31" i="21"/>
  <c r="ILI31" i="21"/>
  <c r="ILH31" i="21"/>
  <c r="ILG31" i="21"/>
  <c r="ILF31" i="21"/>
  <c r="ILE31" i="21"/>
  <c r="ILD31" i="21"/>
  <c r="ILC31" i="21"/>
  <c r="ILB31" i="21"/>
  <c r="ILA31" i="21"/>
  <c r="IKZ31" i="21"/>
  <c r="IKY31" i="21"/>
  <c r="IKX31" i="21"/>
  <c r="IKW31" i="21"/>
  <c r="IKV31" i="21"/>
  <c r="IKU31" i="21"/>
  <c r="IKT31" i="21"/>
  <c r="IKS31" i="21"/>
  <c r="IKR31" i="21"/>
  <c r="IKQ31" i="21"/>
  <c r="IKP31" i="21"/>
  <c r="IKO31" i="21"/>
  <c r="IKN31" i="21"/>
  <c r="IKM31" i="21"/>
  <c r="IKL31" i="21"/>
  <c r="IKK31" i="21"/>
  <c r="IKJ31" i="21"/>
  <c r="IKI31" i="21"/>
  <c r="IKH31" i="21"/>
  <c r="IKG31" i="21"/>
  <c r="IKF31" i="21"/>
  <c r="IKE31" i="21"/>
  <c r="IKD31" i="21"/>
  <c r="IKC31" i="21"/>
  <c r="IKB31" i="21"/>
  <c r="IKA31" i="21"/>
  <c r="IJZ31" i="21"/>
  <c r="IJY31" i="21"/>
  <c r="IJX31" i="21"/>
  <c r="IJW31" i="21"/>
  <c r="IJV31" i="21"/>
  <c r="IJU31" i="21"/>
  <c r="IJT31" i="21"/>
  <c r="IJS31" i="21"/>
  <c r="IJR31" i="21"/>
  <c r="IJQ31" i="21"/>
  <c r="IJP31" i="21"/>
  <c r="IJO31" i="21"/>
  <c r="IJN31" i="21"/>
  <c r="IJM31" i="21"/>
  <c r="IJL31" i="21"/>
  <c r="IJK31" i="21"/>
  <c r="IJJ31" i="21"/>
  <c r="IJI31" i="21"/>
  <c r="IJH31" i="21"/>
  <c r="IJG31" i="21"/>
  <c r="IJF31" i="21"/>
  <c r="IJE31" i="21"/>
  <c r="IJD31" i="21"/>
  <c r="IJC31" i="21"/>
  <c r="IJB31" i="21"/>
  <c r="IJA31" i="21"/>
  <c r="IIZ31" i="21"/>
  <c r="IIY31" i="21"/>
  <c r="IIX31" i="21"/>
  <c r="IIW31" i="21"/>
  <c r="IIV31" i="21"/>
  <c r="IIU31" i="21"/>
  <c r="IIT31" i="21"/>
  <c r="IIS31" i="21"/>
  <c r="IIR31" i="21"/>
  <c r="IIQ31" i="21"/>
  <c r="IIP31" i="21"/>
  <c r="IIO31" i="21"/>
  <c r="IIN31" i="21"/>
  <c r="IIM31" i="21"/>
  <c r="IIL31" i="21"/>
  <c r="IIK31" i="21"/>
  <c r="IIJ31" i="21"/>
  <c r="III31" i="21"/>
  <c r="IIH31" i="21"/>
  <c r="IIG31" i="21"/>
  <c r="IIF31" i="21"/>
  <c r="IIE31" i="21"/>
  <c r="IID31" i="21"/>
  <c r="IIC31" i="21"/>
  <c r="IIB31" i="21"/>
  <c r="IIA31" i="21"/>
  <c r="IHZ31" i="21"/>
  <c r="IHY31" i="21"/>
  <c r="IHX31" i="21"/>
  <c r="IHW31" i="21"/>
  <c r="IHV31" i="21"/>
  <c r="IHU31" i="21"/>
  <c r="IHT31" i="21"/>
  <c r="IHS31" i="21"/>
  <c r="IHR31" i="21"/>
  <c r="IHQ31" i="21"/>
  <c r="IHP31" i="21"/>
  <c r="IHO31" i="21"/>
  <c r="IHN31" i="21"/>
  <c r="IHM31" i="21"/>
  <c r="IHL31" i="21"/>
  <c r="IHK31" i="21"/>
  <c r="IHJ31" i="21"/>
  <c r="IHI31" i="21"/>
  <c r="IHH31" i="21"/>
  <c r="IHG31" i="21"/>
  <c r="IHF31" i="21"/>
  <c r="IHE31" i="21"/>
  <c r="IHD31" i="21"/>
  <c r="IHC31" i="21"/>
  <c r="IHB31" i="21"/>
  <c r="IHA31" i="21"/>
  <c r="IGZ31" i="21"/>
  <c r="IGY31" i="21"/>
  <c r="IGX31" i="21"/>
  <c r="IGW31" i="21"/>
  <c r="IGV31" i="21"/>
  <c r="IGU31" i="21"/>
  <c r="IGT31" i="21"/>
  <c r="IGS31" i="21"/>
  <c r="IGR31" i="21"/>
  <c r="IGQ31" i="21"/>
  <c r="IGP31" i="21"/>
  <c r="IGO31" i="21"/>
  <c r="IGN31" i="21"/>
  <c r="IGM31" i="21"/>
  <c r="IGL31" i="21"/>
  <c r="IGK31" i="21"/>
  <c r="IGJ31" i="21"/>
  <c r="IGI31" i="21"/>
  <c r="IGH31" i="21"/>
  <c r="IGG31" i="21"/>
  <c r="IGF31" i="21"/>
  <c r="IGE31" i="21"/>
  <c r="IGD31" i="21"/>
  <c r="IGC31" i="21"/>
  <c r="IGB31" i="21"/>
  <c r="IGA31" i="21"/>
  <c r="IFZ31" i="21"/>
  <c r="IFY31" i="21"/>
  <c r="IFX31" i="21"/>
  <c r="IFW31" i="21"/>
  <c r="IFV31" i="21"/>
  <c r="IFU31" i="21"/>
  <c r="IFT31" i="21"/>
  <c r="IFS31" i="21"/>
  <c r="IFR31" i="21"/>
  <c r="IFQ31" i="21"/>
  <c r="IFP31" i="21"/>
  <c r="IFO31" i="21"/>
  <c r="IFN31" i="21"/>
  <c r="IFM31" i="21"/>
  <c r="IFL31" i="21"/>
  <c r="IFK31" i="21"/>
  <c r="IFJ31" i="21"/>
  <c r="IFI31" i="21"/>
  <c r="IFH31" i="21"/>
  <c r="IFG31" i="21"/>
  <c r="IFF31" i="21"/>
  <c r="IFE31" i="21"/>
  <c r="IFD31" i="21"/>
  <c r="IFC31" i="21"/>
  <c r="IFB31" i="21"/>
  <c r="IFA31" i="21"/>
  <c r="IEZ31" i="21"/>
  <c r="IEY31" i="21"/>
  <c r="IEX31" i="21"/>
  <c r="IEW31" i="21"/>
  <c r="IEV31" i="21"/>
  <c r="IEU31" i="21"/>
  <c r="IET31" i="21"/>
  <c r="IES31" i="21"/>
  <c r="IER31" i="21"/>
  <c r="IEQ31" i="21"/>
  <c r="IEP31" i="21"/>
  <c r="IEO31" i="21"/>
  <c r="IEN31" i="21"/>
  <c r="IEM31" i="21"/>
  <c r="IEL31" i="21"/>
  <c r="IEK31" i="21"/>
  <c r="IEJ31" i="21"/>
  <c r="IEI31" i="21"/>
  <c r="IEH31" i="21"/>
  <c r="IEG31" i="21"/>
  <c r="IEF31" i="21"/>
  <c r="IEE31" i="21"/>
  <c r="IED31" i="21"/>
  <c r="IEC31" i="21"/>
  <c r="IEB31" i="21"/>
  <c r="IEA31" i="21"/>
  <c r="IDZ31" i="21"/>
  <c r="IDY31" i="21"/>
  <c r="IDX31" i="21"/>
  <c r="IDW31" i="21"/>
  <c r="IDV31" i="21"/>
  <c r="IDU31" i="21"/>
  <c r="IDT31" i="21"/>
  <c r="IDS31" i="21"/>
  <c r="IDR31" i="21"/>
  <c r="IDQ31" i="21"/>
  <c r="IDP31" i="21"/>
  <c r="IDO31" i="21"/>
  <c r="IDN31" i="21"/>
  <c r="IDM31" i="21"/>
  <c r="IDL31" i="21"/>
  <c r="IDK31" i="21"/>
  <c r="IDJ31" i="21"/>
  <c r="IDI31" i="21"/>
  <c r="IDH31" i="21"/>
  <c r="IDG31" i="21"/>
  <c r="IDF31" i="21"/>
  <c r="IDE31" i="21"/>
  <c r="IDD31" i="21"/>
  <c r="IDC31" i="21"/>
  <c r="IDB31" i="21"/>
  <c r="IDA31" i="21"/>
  <c r="ICZ31" i="21"/>
  <c r="ICY31" i="21"/>
  <c r="ICX31" i="21"/>
  <c r="ICW31" i="21"/>
  <c r="ICV31" i="21"/>
  <c r="ICU31" i="21"/>
  <c r="ICT31" i="21"/>
  <c r="ICS31" i="21"/>
  <c r="ICR31" i="21"/>
  <c r="ICQ31" i="21"/>
  <c r="ICP31" i="21"/>
  <c r="ICO31" i="21"/>
  <c r="ICN31" i="21"/>
  <c r="ICM31" i="21"/>
  <c r="ICL31" i="21"/>
  <c r="ICK31" i="21"/>
  <c r="ICJ31" i="21"/>
  <c r="ICI31" i="21"/>
  <c r="ICH31" i="21"/>
  <c r="ICG31" i="21"/>
  <c r="ICF31" i="21"/>
  <c r="ICE31" i="21"/>
  <c r="ICD31" i="21"/>
  <c r="ICC31" i="21"/>
  <c r="ICB31" i="21"/>
  <c r="ICA31" i="21"/>
  <c r="IBZ31" i="21"/>
  <c r="IBY31" i="21"/>
  <c r="IBX31" i="21"/>
  <c r="IBW31" i="21"/>
  <c r="IBV31" i="21"/>
  <c r="IBU31" i="21"/>
  <c r="IBT31" i="21"/>
  <c r="IBS31" i="21"/>
  <c r="IBR31" i="21"/>
  <c r="IBQ31" i="21"/>
  <c r="IBP31" i="21"/>
  <c r="IBO31" i="21"/>
  <c r="IBN31" i="21"/>
  <c r="IBM31" i="21"/>
  <c r="IBL31" i="21"/>
  <c r="IBK31" i="21"/>
  <c r="IBJ31" i="21"/>
  <c r="IBI31" i="21"/>
  <c r="IBH31" i="21"/>
  <c r="IBG31" i="21"/>
  <c r="IBF31" i="21"/>
  <c r="IBE31" i="21"/>
  <c r="IBD31" i="21"/>
  <c r="IBC31" i="21"/>
  <c r="IBB31" i="21"/>
  <c r="IBA31" i="21"/>
  <c r="IAZ31" i="21"/>
  <c r="IAY31" i="21"/>
  <c r="IAX31" i="21"/>
  <c r="IAW31" i="21"/>
  <c r="IAV31" i="21"/>
  <c r="IAU31" i="21"/>
  <c r="IAT31" i="21"/>
  <c r="IAS31" i="21"/>
  <c r="IAR31" i="21"/>
  <c r="IAQ31" i="21"/>
  <c r="IAP31" i="21"/>
  <c r="IAO31" i="21"/>
  <c r="IAN31" i="21"/>
  <c r="IAM31" i="21"/>
  <c r="IAL31" i="21"/>
  <c r="IAK31" i="21"/>
  <c r="IAJ31" i="21"/>
  <c r="IAI31" i="21"/>
  <c r="IAH31" i="21"/>
  <c r="IAG31" i="21"/>
  <c r="IAF31" i="21"/>
  <c r="IAE31" i="21"/>
  <c r="IAD31" i="21"/>
  <c r="IAC31" i="21"/>
  <c r="IAB31" i="21"/>
  <c r="IAA31" i="21"/>
  <c r="HZZ31" i="21"/>
  <c r="HZY31" i="21"/>
  <c r="HZX31" i="21"/>
  <c r="HZW31" i="21"/>
  <c r="HZV31" i="21"/>
  <c r="HZU31" i="21"/>
  <c r="HZT31" i="21"/>
  <c r="HZS31" i="21"/>
  <c r="HZR31" i="21"/>
  <c r="HZQ31" i="21"/>
  <c r="HZP31" i="21"/>
  <c r="HZO31" i="21"/>
  <c r="HZN31" i="21"/>
  <c r="HZM31" i="21"/>
  <c r="HZL31" i="21"/>
  <c r="HZK31" i="21"/>
  <c r="HZJ31" i="21"/>
  <c r="HZI31" i="21"/>
  <c r="HZH31" i="21"/>
  <c r="HZG31" i="21"/>
  <c r="HZF31" i="21"/>
  <c r="HZE31" i="21"/>
  <c r="HZD31" i="21"/>
  <c r="HZC31" i="21"/>
  <c r="HZB31" i="21"/>
  <c r="HZA31" i="21"/>
  <c r="HYZ31" i="21"/>
  <c r="HYY31" i="21"/>
  <c r="HYX31" i="21"/>
  <c r="HYW31" i="21"/>
  <c r="HYV31" i="21"/>
  <c r="HYU31" i="21"/>
  <c r="HYT31" i="21"/>
  <c r="HYS31" i="21"/>
  <c r="HYR31" i="21"/>
  <c r="HYQ31" i="21"/>
  <c r="HYP31" i="21"/>
  <c r="HYO31" i="21"/>
  <c r="HYN31" i="21"/>
  <c r="HYM31" i="21"/>
  <c r="HYL31" i="21"/>
  <c r="HYK31" i="21"/>
  <c r="HYJ31" i="21"/>
  <c r="HYI31" i="21"/>
  <c r="HYH31" i="21"/>
  <c r="HYG31" i="21"/>
  <c r="HYF31" i="21"/>
  <c r="HYE31" i="21"/>
  <c r="HYD31" i="21"/>
  <c r="HYC31" i="21"/>
  <c r="HYB31" i="21"/>
  <c r="HYA31" i="21"/>
  <c r="HXZ31" i="21"/>
  <c r="HXY31" i="21"/>
  <c r="HXX31" i="21"/>
  <c r="HXW31" i="21"/>
  <c r="HXV31" i="21"/>
  <c r="HXU31" i="21"/>
  <c r="HXT31" i="21"/>
  <c r="HXS31" i="21"/>
  <c r="HXR31" i="21"/>
  <c r="HXQ31" i="21"/>
  <c r="HXP31" i="21"/>
  <c r="HXO31" i="21"/>
  <c r="HXN31" i="21"/>
  <c r="HXM31" i="21"/>
  <c r="HXL31" i="21"/>
  <c r="HXK31" i="21"/>
  <c r="HXJ31" i="21"/>
  <c r="HXI31" i="21"/>
  <c r="HXH31" i="21"/>
  <c r="HXG31" i="21"/>
  <c r="HXF31" i="21"/>
  <c r="HXE31" i="21"/>
  <c r="HXD31" i="21"/>
  <c r="HXC31" i="21"/>
  <c r="HXB31" i="21"/>
  <c r="HXA31" i="21"/>
  <c r="HWZ31" i="21"/>
  <c r="HWY31" i="21"/>
  <c r="HWX31" i="21"/>
  <c r="HWW31" i="21"/>
  <c r="HWV31" i="21"/>
  <c r="HWU31" i="21"/>
  <c r="HWT31" i="21"/>
  <c r="HWS31" i="21"/>
  <c r="HWR31" i="21"/>
  <c r="HWQ31" i="21"/>
  <c r="HWP31" i="21"/>
  <c r="HWO31" i="21"/>
  <c r="HWN31" i="21"/>
  <c r="HWM31" i="21"/>
  <c r="HWL31" i="21"/>
  <c r="HWK31" i="21"/>
  <c r="HWJ31" i="21"/>
  <c r="HWI31" i="21"/>
  <c r="HWH31" i="21"/>
  <c r="HWG31" i="21"/>
  <c r="HWF31" i="21"/>
  <c r="HWE31" i="21"/>
  <c r="HWD31" i="21"/>
  <c r="HWC31" i="21"/>
  <c r="HWB31" i="21"/>
  <c r="HWA31" i="21"/>
  <c r="HVZ31" i="21"/>
  <c r="HVY31" i="21"/>
  <c r="HVX31" i="21"/>
  <c r="HVW31" i="21"/>
  <c r="HVV31" i="21"/>
  <c r="HVU31" i="21"/>
  <c r="HVT31" i="21"/>
  <c r="HVS31" i="21"/>
  <c r="HVR31" i="21"/>
  <c r="HVQ31" i="21"/>
  <c r="HVP31" i="21"/>
  <c r="HVO31" i="21"/>
  <c r="HVN31" i="21"/>
  <c r="HVM31" i="21"/>
  <c r="HVL31" i="21"/>
  <c r="HVK31" i="21"/>
  <c r="HVJ31" i="21"/>
  <c r="HVI31" i="21"/>
  <c r="HVH31" i="21"/>
  <c r="HVG31" i="21"/>
  <c r="HVF31" i="21"/>
  <c r="HVE31" i="21"/>
  <c r="HVD31" i="21"/>
  <c r="HVC31" i="21"/>
  <c r="HVB31" i="21"/>
  <c r="HVA31" i="21"/>
  <c r="HUZ31" i="21"/>
  <c r="HUY31" i="21"/>
  <c r="HUX31" i="21"/>
  <c r="HUW31" i="21"/>
  <c r="HUV31" i="21"/>
  <c r="HUU31" i="21"/>
  <c r="HUT31" i="21"/>
  <c r="HUS31" i="21"/>
  <c r="HUR31" i="21"/>
  <c r="HUQ31" i="21"/>
  <c r="HUP31" i="21"/>
  <c r="HUO31" i="21"/>
  <c r="HUN31" i="21"/>
  <c r="HUM31" i="21"/>
  <c r="HUL31" i="21"/>
  <c r="HUK31" i="21"/>
  <c r="HUJ31" i="21"/>
  <c r="HUI31" i="21"/>
  <c r="HUH31" i="21"/>
  <c r="HUG31" i="21"/>
  <c r="HUF31" i="21"/>
  <c r="HUE31" i="21"/>
  <c r="HUD31" i="21"/>
  <c r="HUC31" i="21"/>
  <c r="HUB31" i="21"/>
  <c r="HUA31" i="21"/>
  <c r="HTZ31" i="21"/>
  <c r="HTY31" i="21"/>
  <c r="HTX31" i="21"/>
  <c r="HTW31" i="21"/>
  <c r="HTV31" i="21"/>
  <c r="HTU31" i="21"/>
  <c r="HTT31" i="21"/>
  <c r="HTS31" i="21"/>
  <c r="HTR31" i="21"/>
  <c r="HTQ31" i="21"/>
  <c r="HTP31" i="21"/>
  <c r="HTO31" i="21"/>
  <c r="HTN31" i="21"/>
  <c r="HTM31" i="21"/>
  <c r="HTL31" i="21"/>
  <c r="HTK31" i="21"/>
  <c r="HTJ31" i="21"/>
  <c r="HTI31" i="21"/>
  <c r="HTH31" i="21"/>
  <c r="HTG31" i="21"/>
  <c r="HTF31" i="21"/>
  <c r="HTE31" i="21"/>
  <c r="HTD31" i="21"/>
  <c r="HTC31" i="21"/>
  <c r="HTB31" i="21"/>
  <c r="HTA31" i="21"/>
  <c r="HSZ31" i="21"/>
  <c r="HSY31" i="21"/>
  <c r="HSX31" i="21"/>
  <c r="HSW31" i="21"/>
  <c r="HSV31" i="21"/>
  <c r="HSU31" i="21"/>
  <c r="HST31" i="21"/>
  <c r="HSS31" i="21"/>
  <c r="HSR31" i="21"/>
  <c r="HSQ31" i="21"/>
  <c r="HSP31" i="21"/>
  <c r="HSO31" i="21"/>
  <c r="HSN31" i="21"/>
  <c r="HSM31" i="21"/>
  <c r="HSL31" i="21"/>
  <c r="HSK31" i="21"/>
  <c r="HSJ31" i="21"/>
  <c r="HSI31" i="21"/>
  <c r="HSH31" i="21"/>
  <c r="HSG31" i="21"/>
  <c r="HSF31" i="21"/>
  <c r="HSE31" i="21"/>
  <c r="HSD31" i="21"/>
  <c r="HSC31" i="21"/>
  <c r="HSB31" i="21"/>
  <c r="HSA31" i="21"/>
  <c r="HRZ31" i="21"/>
  <c r="HRY31" i="21"/>
  <c r="HRX31" i="21"/>
  <c r="HRW31" i="21"/>
  <c r="HRV31" i="21"/>
  <c r="HRU31" i="21"/>
  <c r="HRT31" i="21"/>
  <c r="HRS31" i="21"/>
  <c r="HRR31" i="21"/>
  <c r="HRQ31" i="21"/>
  <c r="HRP31" i="21"/>
  <c r="HRO31" i="21"/>
  <c r="HRN31" i="21"/>
  <c r="HRM31" i="21"/>
  <c r="HRL31" i="21"/>
  <c r="HRK31" i="21"/>
  <c r="HRJ31" i="21"/>
  <c r="HRI31" i="21"/>
  <c r="HRH31" i="21"/>
  <c r="HRG31" i="21"/>
  <c r="HRF31" i="21"/>
  <c r="HRE31" i="21"/>
  <c r="HRD31" i="21"/>
  <c r="HRC31" i="21"/>
  <c r="HRB31" i="21"/>
  <c r="HRA31" i="21"/>
  <c r="HQZ31" i="21"/>
  <c r="HQY31" i="21"/>
  <c r="HQX31" i="21"/>
  <c r="HQW31" i="21"/>
  <c r="HQV31" i="21"/>
  <c r="HQU31" i="21"/>
  <c r="HQT31" i="21"/>
  <c r="HQS31" i="21"/>
  <c r="HQR31" i="21"/>
  <c r="HQQ31" i="21"/>
  <c r="HQP31" i="21"/>
  <c r="HQO31" i="21"/>
  <c r="HQN31" i="21"/>
  <c r="HQM31" i="21"/>
  <c r="HQL31" i="21"/>
  <c r="HQK31" i="21"/>
  <c r="HQJ31" i="21"/>
  <c r="HQI31" i="21"/>
  <c r="HQH31" i="21"/>
  <c r="HQG31" i="21"/>
  <c r="HQF31" i="21"/>
  <c r="HQE31" i="21"/>
  <c r="HQD31" i="21"/>
  <c r="HQC31" i="21"/>
  <c r="HQB31" i="21"/>
  <c r="HQA31" i="21"/>
  <c r="HPZ31" i="21"/>
  <c r="HPY31" i="21"/>
  <c r="HPX31" i="21"/>
  <c r="HPW31" i="21"/>
  <c r="HPV31" i="21"/>
  <c r="HPU31" i="21"/>
  <c r="HPT31" i="21"/>
  <c r="HPS31" i="21"/>
  <c r="HPR31" i="21"/>
  <c r="HPQ31" i="21"/>
  <c r="HPP31" i="21"/>
  <c r="HPO31" i="21"/>
  <c r="HPN31" i="21"/>
  <c r="HPM31" i="21"/>
  <c r="HPL31" i="21"/>
  <c r="HPK31" i="21"/>
  <c r="HPJ31" i="21"/>
  <c r="HPI31" i="21"/>
  <c r="HPH31" i="21"/>
  <c r="HPG31" i="21"/>
  <c r="HPF31" i="21"/>
  <c r="HPE31" i="21"/>
  <c r="HPD31" i="21"/>
  <c r="HPC31" i="21"/>
  <c r="HPB31" i="21"/>
  <c r="HPA31" i="21"/>
  <c r="HOZ31" i="21"/>
  <c r="HOY31" i="21"/>
  <c r="HOX31" i="21"/>
  <c r="HOW31" i="21"/>
  <c r="HOV31" i="21"/>
  <c r="HOU31" i="21"/>
  <c r="HOT31" i="21"/>
  <c r="HOS31" i="21"/>
  <c r="HOR31" i="21"/>
  <c r="HOQ31" i="21"/>
  <c r="HOP31" i="21"/>
  <c r="HOO31" i="21"/>
  <c r="HON31" i="21"/>
  <c r="HOM31" i="21"/>
  <c r="HOL31" i="21"/>
  <c r="HOK31" i="21"/>
  <c r="HOJ31" i="21"/>
  <c r="HOI31" i="21"/>
  <c r="HOH31" i="21"/>
  <c r="HOG31" i="21"/>
  <c r="HOF31" i="21"/>
  <c r="HOE31" i="21"/>
  <c r="HOD31" i="21"/>
  <c r="HOC31" i="21"/>
  <c r="HOB31" i="21"/>
  <c r="HOA31" i="21"/>
  <c r="HNZ31" i="21"/>
  <c r="HNY31" i="21"/>
  <c r="HNX31" i="21"/>
  <c r="HNW31" i="21"/>
  <c r="HNV31" i="21"/>
  <c r="HNU31" i="21"/>
  <c r="HNT31" i="21"/>
  <c r="HNS31" i="21"/>
  <c r="HNR31" i="21"/>
  <c r="HNQ31" i="21"/>
  <c r="HNP31" i="21"/>
  <c r="HNO31" i="21"/>
  <c r="HNN31" i="21"/>
  <c r="HNM31" i="21"/>
  <c r="HNL31" i="21"/>
  <c r="HNK31" i="21"/>
  <c r="HNJ31" i="21"/>
  <c r="HNI31" i="21"/>
  <c r="HNH31" i="21"/>
  <c r="HNG31" i="21"/>
  <c r="HNF31" i="21"/>
  <c r="HNE31" i="21"/>
  <c r="HND31" i="21"/>
  <c r="HNC31" i="21"/>
  <c r="HNB31" i="21"/>
  <c r="HNA31" i="21"/>
  <c r="HMZ31" i="21"/>
  <c r="HMY31" i="21"/>
  <c r="HMX31" i="21"/>
  <c r="HMW31" i="21"/>
  <c r="HMV31" i="21"/>
  <c r="HMU31" i="21"/>
  <c r="HMT31" i="21"/>
  <c r="HMS31" i="21"/>
  <c r="HMR31" i="21"/>
  <c r="HMQ31" i="21"/>
  <c r="HMP31" i="21"/>
  <c r="HMO31" i="21"/>
  <c r="HMN31" i="21"/>
  <c r="HMM31" i="21"/>
  <c r="HML31" i="21"/>
  <c r="HMK31" i="21"/>
  <c r="HMJ31" i="21"/>
  <c r="HMI31" i="21"/>
  <c r="HMH31" i="21"/>
  <c r="HMG31" i="21"/>
  <c r="HMF31" i="21"/>
  <c r="HME31" i="21"/>
  <c r="HMD31" i="21"/>
  <c r="HMC31" i="21"/>
  <c r="HMB31" i="21"/>
  <c r="HMA31" i="21"/>
  <c r="HLZ31" i="21"/>
  <c r="HLY31" i="21"/>
  <c r="HLX31" i="21"/>
  <c r="HLW31" i="21"/>
  <c r="HLV31" i="21"/>
  <c r="HLU31" i="21"/>
  <c r="HLT31" i="21"/>
  <c r="HLS31" i="21"/>
  <c r="HLR31" i="21"/>
  <c r="HLQ31" i="21"/>
  <c r="HLP31" i="21"/>
  <c r="HLO31" i="21"/>
  <c r="HLN31" i="21"/>
  <c r="HLM31" i="21"/>
  <c r="HLL31" i="21"/>
  <c r="HLK31" i="21"/>
  <c r="HLJ31" i="21"/>
  <c r="HLI31" i="21"/>
  <c r="HLH31" i="21"/>
  <c r="HLG31" i="21"/>
  <c r="HLF31" i="21"/>
  <c r="HLE31" i="21"/>
  <c r="HLD31" i="21"/>
  <c r="HLC31" i="21"/>
  <c r="HLB31" i="21"/>
  <c r="HLA31" i="21"/>
  <c r="HKZ31" i="21"/>
  <c r="HKY31" i="21"/>
  <c r="HKX31" i="21"/>
  <c r="HKW31" i="21"/>
  <c r="HKV31" i="21"/>
  <c r="HKU31" i="21"/>
  <c r="HKT31" i="21"/>
  <c r="HKS31" i="21"/>
  <c r="HKR31" i="21"/>
  <c r="HKQ31" i="21"/>
  <c r="HKP31" i="21"/>
  <c r="HKO31" i="21"/>
  <c r="HKN31" i="21"/>
  <c r="HKM31" i="21"/>
  <c r="HKL31" i="21"/>
  <c r="HKK31" i="21"/>
  <c r="HKJ31" i="21"/>
  <c r="HKI31" i="21"/>
  <c r="HKH31" i="21"/>
  <c r="HKG31" i="21"/>
  <c r="HKF31" i="21"/>
  <c r="HKE31" i="21"/>
  <c r="HKD31" i="21"/>
  <c r="HKC31" i="21"/>
  <c r="HKB31" i="21"/>
  <c r="HKA31" i="21"/>
  <c r="HJZ31" i="21"/>
  <c r="HJY31" i="21"/>
  <c r="HJX31" i="21"/>
  <c r="HJW31" i="21"/>
  <c r="HJV31" i="21"/>
  <c r="HJU31" i="21"/>
  <c r="HJT31" i="21"/>
  <c r="HJS31" i="21"/>
  <c r="HJR31" i="21"/>
  <c r="HJQ31" i="21"/>
  <c r="HJP31" i="21"/>
  <c r="HJO31" i="21"/>
  <c r="HJN31" i="21"/>
  <c r="HJM31" i="21"/>
  <c r="HJL31" i="21"/>
  <c r="HJK31" i="21"/>
  <c r="HJJ31" i="21"/>
  <c r="HJI31" i="21"/>
  <c r="HJH31" i="21"/>
  <c r="HJG31" i="21"/>
  <c r="HJF31" i="21"/>
  <c r="HJE31" i="21"/>
  <c r="HJD31" i="21"/>
  <c r="HJC31" i="21"/>
  <c r="HJB31" i="21"/>
  <c r="HJA31" i="21"/>
  <c r="HIZ31" i="21"/>
  <c r="HIY31" i="21"/>
  <c r="HIX31" i="21"/>
  <c r="HIW31" i="21"/>
  <c r="HIV31" i="21"/>
  <c r="HIU31" i="21"/>
  <c r="HIT31" i="21"/>
  <c r="HIS31" i="21"/>
  <c r="HIR31" i="21"/>
  <c r="HIQ31" i="21"/>
  <c r="HIP31" i="21"/>
  <c r="HIO31" i="21"/>
  <c r="HIN31" i="21"/>
  <c r="HIM31" i="21"/>
  <c r="HIL31" i="21"/>
  <c r="HIK31" i="21"/>
  <c r="HIJ31" i="21"/>
  <c r="HII31" i="21"/>
  <c r="HIH31" i="21"/>
  <c r="HIG31" i="21"/>
  <c r="HIF31" i="21"/>
  <c r="HIE31" i="21"/>
  <c r="HID31" i="21"/>
  <c r="HIC31" i="21"/>
  <c r="HIB31" i="21"/>
  <c r="HIA31" i="21"/>
  <c r="HHZ31" i="21"/>
  <c r="HHY31" i="21"/>
  <c r="HHX31" i="21"/>
  <c r="HHW31" i="21"/>
  <c r="HHV31" i="21"/>
  <c r="HHU31" i="21"/>
  <c r="HHT31" i="21"/>
  <c r="HHS31" i="21"/>
  <c r="HHR31" i="21"/>
  <c r="HHQ31" i="21"/>
  <c r="HHP31" i="21"/>
  <c r="HHO31" i="21"/>
  <c r="HHN31" i="21"/>
  <c r="HHM31" i="21"/>
  <c r="HHL31" i="21"/>
  <c r="HHK31" i="21"/>
  <c r="HHJ31" i="21"/>
  <c r="HHI31" i="21"/>
  <c r="HHH31" i="21"/>
  <c r="HHG31" i="21"/>
  <c r="HHF31" i="21"/>
  <c r="HHE31" i="21"/>
  <c r="HHD31" i="21"/>
  <c r="HHC31" i="21"/>
  <c r="HHB31" i="21"/>
  <c r="HHA31" i="21"/>
  <c r="HGZ31" i="21"/>
  <c r="HGY31" i="21"/>
  <c r="HGX31" i="21"/>
  <c r="HGW31" i="21"/>
  <c r="HGV31" i="21"/>
  <c r="HGU31" i="21"/>
  <c r="HGT31" i="21"/>
  <c r="HGS31" i="21"/>
  <c r="HGR31" i="21"/>
  <c r="HGQ31" i="21"/>
  <c r="HGP31" i="21"/>
  <c r="HGO31" i="21"/>
  <c r="HGN31" i="21"/>
  <c r="HGM31" i="21"/>
  <c r="HGL31" i="21"/>
  <c r="HGK31" i="21"/>
  <c r="HGJ31" i="21"/>
  <c r="HGI31" i="21"/>
  <c r="HGH31" i="21"/>
  <c r="HGG31" i="21"/>
  <c r="HGF31" i="21"/>
  <c r="HGE31" i="21"/>
  <c r="HGD31" i="21"/>
  <c r="HGC31" i="21"/>
  <c r="HGB31" i="21"/>
  <c r="HGA31" i="21"/>
  <c r="HFZ31" i="21"/>
  <c r="HFY31" i="21"/>
  <c r="HFX31" i="21"/>
  <c r="HFW31" i="21"/>
  <c r="HFV31" i="21"/>
  <c r="HFU31" i="21"/>
  <c r="HFT31" i="21"/>
  <c r="HFS31" i="21"/>
  <c r="HFR31" i="21"/>
  <c r="HFQ31" i="21"/>
  <c r="HFP31" i="21"/>
  <c r="HFO31" i="21"/>
  <c r="HFN31" i="21"/>
  <c r="HFM31" i="21"/>
  <c r="HFL31" i="21"/>
  <c r="HFK31" i="21"/>
  <c r="HFJ31" i="21"/>
  <c r="HFI31" i="21"/>
  <c r="HFH31" i="21"/>
  <c r="HFG31" i="21"/>
  <c r="HFF31" i="21"/>
  <c r="HFE31" i="21"/>
  <c r="HFD31" i="21"/>
  <c r="HFC31" i="21"/>
  <c r="HFB31" i="21"/>
  <c r="HFA31" i="21"/>
  <c r="HEZ31" i="21"/>
  <c r="HEY31" i="21"/>
  <c r="HEX31" i="21"/>
  <c r="HEW31" i="21"/>
  <c r="HEV31" i="21"/>
  <c r="HEU31" i="21"/>
  <c r="HET31" i="21"/>
  <c r="HES31" i="21"/>
  <c r="HER31" i="21"/>
  <c r="HEQ31" i="21"/>
  <c r="HEP31" i="21"/>
  <c r="HEO31" i="21"/>
  <c r="HEN31" i="21"/>
  <c r="HEM31" i="21"/>
  <c r="HEL31" i="21"/>
  <c r="HEK31" i="21"/>
  <c r="HEJ31" i="21"/>
  <c r="HEI31" i="21"/>
  <c r="HEH31" i="21"/>
  <c r="HEG31" i="21"/>
  <c r="HEF31" i="21"/>
  <c r="HEE31" i="21"/>
  <c r="HED31" i="21"/>
  <c r="HEC31" i="21"/>
  <c r="HEB31" i="21"/>
  <c r="HEA31" i="21"/>
  <c r="HDZ31" i="21"/>
  <c r="HDY31" i="21"/>
  <c r="HDX31" i="21"/>
  <c r="HDW31" i="21"/>
  <c r="HDV31" i="21"/>
  <c r="HDU31" i="21"/>
  <c r="HDT31" i="21"/>
  <c r="HDS31" i="21"/>
  <c r="HDR31" i="21"/>
  <c r="HDQ31" i="21"/>
  <c r="HDP31" i="21"/>
  <c r="HDO31" i="21"/>
  <c r="HDN31" i="21"/>
  <c r="HDM31" i="21"/>
  <c r="HDL31" i="21"/>
  <c r="HDK31" i="21"/>
  <c r="HDJ31" i="21"/>
  <c r="HDI31" i="21"/>
  <c r="HDH31" i="21"/>
  <c r="HDG31" i="21"/>
  <c r="HDF31" i="21"/>
  <c r="HDE31" i="21"/>
  <c r="HDD31" i="21"/>
  <c r="HDC31" i="21"/>
  <c r="HDB31" i="21"/>
  <c r="HDA31" i="21"/>
  <c r="HCZ31" i="21"/>
  <c r="HCY31" i="21"/>
  <c r="HCX31" i="21"/>
  <c r="HCW31" i="21"/>
  <c r="HCV31" i="21"/>
  <c r="HCU31" i="21"/>
  <c r="HCT31" i="21"/>
  <c r="HCS31" i="21"/>
  <c r="HCR31" i="21"/>
  <c r="HCQ31" i="21"/>
  <c r="HCP31" i="21"/>
  <c r="HCO31" i="21"/>
  <c r="HCN31" i="21"/>
  <c r="HCM31" i="21"/>
  <c r="HCL31" i="21"/>
  <c r="HCK31" i="21"/>
  <c r="HCJ31" i="21"/>
  <c r="HCI31" i="21"/>
  <c r="HCH31" i="21"/>
  <c r="HCG31" i="21"/>
  <c r="HCF31" i="21"/>
  <c r="HCE31" i="21"/>
  <c r="HCD31" i="21"/>
  <c r="HCC31" i="21"/>
  <c r="HCB31" i="21"/>
  <c r="HCA31" i="21"/>
  <c r="HBZ31" i="21"/>
  <c r="HBY31" i="21"/>
  <c r="HBX31" i="21"/>
  <c r="HBW31" i="21"/>
  <c r="HBV31" i="21"/>
  <c r="HBU31" i="21"/>
  <c r="HBT31" i="21"/>
  <c r="HBS31" i="21"/>
  <c r="HBR31" i="21"/>
  <c r="HBQ31" i="21"/>
  <c r="HBP31" i="21"/>
  <c r="HBO31" i="21"/>
  <c r="HBN31" i="21"/>
  <c r="HBM31" i="21"/>
  <c r="HBL31" i="21"/>
  <c r="HBK31" i="21"/>
  <c r="HBJ31" i="21"/>
  <c r="HBI31" i="21"/>
  <c r="HBH31" i="21"/>
  <c r="HBG31" i="21"/>
  <c r="HBF31" i="21"/>
  <c r="HBE31" i="21"/>
  <c r="HBD31" i="21"/>
  <c r="HBC31" i="21"/>
  <c r="HBB31" i="21"/>
  <c r="HBA31" i="21"/>
  <c r="HAZ31" i="21"/>
  <c r="HAY31" i="21"/>
  <c r="HAX31" i="21"/>
  <c r="HAW31" i="21"/>
  <c r="HAV31" i="21"/>
  <c r="HAU31" i="21"/>
  <c r="HAT31" i="21"/>
  <c r="HAS31" i="21"/>
  <c r="HAR31" i="21"/>
  <c r="HAQ31" i="21"/>
  <c r="HAP31" i="21"/>
  <c r="HAO31" i="21"/>
  <c r="HAN31" i="21"/>
  <c r="HAM31" i="21"/>
  <c r="HAL31" i="21"/>
  <c r="HAK31" i="21"/>
  <c r="HAJ31" i="21"/>
  <c r="HAI31" i="21"/>
  <c r="HAH31" i="21"/>
  <c r="HAG31" i="21"/>
  <c r="HAF31" i="21"/>
  <c r="HAE31" i="21"/>
  <c r="HAD31" i="21"/>
  <c r="HAC31" i="21"/>
  <c r="HAB31" i="21"/>
  <c r="HAA31" i="21"/>
  <c r="GZZ31" i="21"/>
  <c r="GZY31" i="21"/>
  <c r="GZX31" i="21"/>
  <c r="GZW31" i="21"/>
  <c r="GZV31" i="21"/>
  <c r="GZU31" i="21"/>
  <c r="GZT31" i="21"/>
  <c r="GZS31" i="21"/>
  <c r="GZR31" i="21"/>
  <c r="GZQ31" i="21"/>
  <c r="GZP31" i="21"/>
  <c r="GZO31" i="21"/>
  <c r="GZN31" i="21"/>
  <c r="GZM31" i="21"/>
  <c r="GZL31" i="21"/>
  <c r="GZK31" i="21"/>
  <c r="GZJ31" i="21"/>
  <c r="GZI31" i="21"/>
  <c r="GZH31" i="21"/>
  <c r="GZG31" i="21"/>
  <c r="GZF31" i="21"/>
  <c r="GZE31" i="21"/>
  <c r="GZD31" i="21"/>
  <c r="GZC31" i="21"/>
  <c r="GZB31" i="21"/>
  <c r="GZA31" i="21"/>
  <c r="GYZ31" i="21"/>
  <c r="GYY31" i="21"/>
  <c r="GYX31" i="21"/>
  <c r="GYW31" i="21"/>
  <c r="GYV31" i="21"/>
  <c r="GYU31" i="21"/>
  <c r="GYT31" i="21"/>
  <c r="GYS31" i="21"/>
  <c r="GYR31" i="21"/>
  <c r="GYQ31" i="21"/>
  <c r="GYP31" i="21"/>
  <c r="GYO31" i="21"/>
  <c r="GYN31" i="21"/>
  <c r="GYM31" i="21"/>
  <c r="GYL31" i="21"/>
  <c r="GYK31" i="21"/>
  <c r="GYJ31" i="21"/>
  <c r="GYI31" i="21"/>
  <c r="GYH31" i="21"/>
  <c r="GYG31" i="21"/>
  <c r="GYF31" i="21"/>
  <c r="GYE31" i="21"/>
  <c r="GYD31" i="21"/>
  <c r="GYC31" i="21"/>
  <c r="GYB31" i="21"/>
  <c r="GYA31" i="21"/>
  <c r="GXZ31" i="21"/>
  <c r="GXY31" i="21"/>
  <c r="GXX31" i="21"/>
  <c r="GXW31" i="21"/>
  <c r="GXV31" i="21"/>
  <c r="GXU31" i="21"/>
  <c r="GXT31" i="21"/>
  <c r="GXS31" i="21"/>
  <c r="GXR31" i="21"/>
  <c r="GXQ31" i="21"/>
  <c r="GXP31" i="21"/>
  <c r="GXO31" i="21"/>
  <c r="GXN31" i="21"/>
  <c r="GXM31" i="21"/>
  <c r="GXL31" i="21"/>
  <c r="GXK31" i="21"/>
  <c r="GXJ31" i="21"/>
  <c r="GXI31" i="21"/>
  <c r="GXH31" i="21"/>
  <c r="GXG31" i="21"/>
  <c r="GXF31" i="21"/>
  <c r="GXE31" i="21"/>
  <c r="GXD31" i="21"/>
  <c r="GXC31" i="21"/>
  <c r="GXB31" i="21"/>
  <c r="GXA31" i="21"/>
  <c r="GWZ31" i="21"/>
  <c r="GWY31" i="21"/>
  <c r="GWX31" i="21"/>
  <c r="GWW31" i="21"/>
  <c r="GWV31" i="21"/>
  <c r="GWU31" i="21"/>
  <c r="GWT31" i="21"/>
  <c r="GWS31" i="21"/>
  <c r="GWR31" i="21"/>
  <c r="GWQ31" i="21"/>
  <c r="GWP31" i="21"/>
  <c r="GWO31" i="21"/>
  <c r="GWN31" i="21"/>
  <c r="GWM31" i="21"/>
  <c r="GWL31" i="21"/>
  <c r="GWK31" i="21"/>
  <c r="GWJ31" i="21"/>
  <c r="GWI31" i="21"/>
  <c r="GWH31" i="21"/>
  <c r="GWG31" i="21"/>
  <c r="GWF31" i="21"/>
  <c r="GWE31" i="21"/>
  <c r="GWD31" i="21"/>
  <c r="GWC31" i="21"/>
  <c r="GWB31" i="21"/>
  <c r="GWA31" i="21"/>
  <c r="GVZ31" i="21"/>
  <c r="GVY31" i="21"/>
  <c r="GVX31" i="21"/>
  <c r="GVW31" i="21"/>
  <c r="GVV31" i="21"/>
  <c r="GVU31" i="21"/>
  <c r="GVT31" i="21"/>
  <c r="GVS31" i="21"/>
  <c r="GVR31" i="21"/>
  <c r="GVQ31" i="21"/>
  <c r="GVP31" i="21"/>
  <c r="GVO31" i="21"/>
  <c r="GVN31" i="21"/>
  <c r="GVM31" i="21"/>
  <c r="GVL31" i="21"/>
  <c r="GVK31" i="21"/>
  <c r="GVJ31" i="21"/>
  <c r="GVI31" i="21"/>
  <c r="GVH31" i="21"/>
  <c r="GVG31" i="21"/>
  <c r="GVF31" i="21"/>
  <c r="GVE31" i="21"/>
  <c r="GVD31" i="21"/>
  <c r="GVC31" i="21"/>
  <c r="GVB31" i="21"/>
  <c r="GVA31" i="21"/>
  <c r="GUZ31" i="21"/>
  <c r="GUY31" i="21"/>
  <c r="GUX31" i="21"/>
  <c r="GUW31" i="21"/>
  <c r="GUV31" i="21"/>
  <c r="GUU31" i="21"/>
  <c r="GUT31" i="21"/>
  <c r="GUS31" i="21"/>
  <c r="GUR31" i="21"/>
  <c r="GUQ31" i="21"/>
  <c r="GUP31" i="21"/>
  <c r="GUO31" i="21"/>
  <c r="GUN31" i="21"/>
  <c r="GUM31" i="21"/>
  <c r="GUL31" i="21"/>
  <c r="GUK31" i="21"/>
  <c r="GUJ31" i="21"/>
  <c r="GUI31" i="21"/>
  <c r="GUH31" i="21"/>
  <c r="GUG31" i="21"/>
  <c r="GUF31" i="21"/>
  <c r="GUE31" i="21"/>
  <c r="GUD31" i="21"/>
  <c r="GUC31" i="21"/>
  <c r="GUB31" i="21"/>
  <c r="GUA31" i="21"/>
  <c r="GTZ31" i="21"/>
  <c r="GTY31" i="21"/>
  <c r="GTX31" i="21"/>
  <c r="GTW31" i="21"/>
  <c r="GTV31" i="21"/>
  <c r="GTU31" i="21"/>
  <c r="GTT31" i="21"/>
  <c r="GTS31" i="21"/>
  <c r="GTR31" i="21"/>
  <c r="GTQ31" i="21"/>
  <c r="GTP31" i="21"/>
  <c r="GTO31" i="21"/>
  <c r="GTN31" i="21"/>
  <c r="GTM31" i="21"/>
  <c r="GTL31" i="21"/>
  <c r="GTK31" i="21"/>
  <c r="GTJ31" i="21"/>
  <c r="GTI31" i="21"/>
  <c r="GTH31" i="21"/>
  <c r="GTG31" i="21"/>
  <c r="GTF31" i="21"/>
  <c r="GTE31" i="21"/>
  <c r="GTD31" i="21"/>
  <c r="GTC31" i="21"/>
  <c r="GTB31" i="21"/>
  <c r="GTA31" i="21"/>
  <c r="GSZ31" i="21"/>
  <c r="GSY31" i="21"/>
  <c r="GSX31" i="21"/>
  <c r="GSW31" i="21"/>
  <c r="GSV31" i="21"/>
  <c r="GSU31" i="21"/>
  <c r="GST31" i="21"/>
  <c r="GSS31" i="21"/>
  <c r="GSR31" i="21"/>
  <c r="GSQ31" i="21"/>
  <c r="GSP31" i="21"/>
  <c r="GSO31" i="21"/>
  <c r="GSN31" i="21"/>
  <c r="GSM31" i="21"/>
  <c r="GSL31" i="21"/>
  <c r="GSK31" i="21"/>
  <c r="GSJ31" i="21"/>
  <c r="GSI31" i="21"/>
  <c r="GSH31" i="21"/>
  <c r="GSG31" i="21"/>
  <c r="GSF31" i="21"/>
  <c r="GSE31" i="21"/>
  <c r="GSD31" i="21"/>
  <c r="GSC31" i="21"/>
  <c r="GSB31" i="21"/>
  <c r="GSA31" i="21"/>
  <c r="GRZ31" i="21"/>
  <c r="GRY31" i="21"/>
  <c r="GRX31" i="21"/>
  <c r="GRW31" i="21"/>
  <c r="GRV31" i="21"/>
  <c r="GRU31" i="21"/>
  <c r="GRT31" i="21"/>
  <c r="GRS31" i="21"/>
  <c r="GRR31" i="21"/>
  <c r="GRQ31" i="21"/>
  <c r="GRP31" i="21"/>
  <c r="GRO31" i="21"/>
  <c r="GRN31" i="21"/>
  <c r="GRM31" i="21"/>
  <c r="GRL31" i="21"/>
  <c r="GRK31" i="21"/>
  <c r="GRJ31" i="21"/>
  <c r="GRI31" i="21"/>
  <c r="GRH31" i="21"/>
  <c r="GRG31" i="21"/>
  <c r="GRF31" i="21"/>
  <c r="GRE31" i="21"/>
  <c r="GRD31" i="21"/>
  <c r="GRC31" i="21"/>
  <c r="GRB31" i="21"/>
  <c r="GRA31" i="21"/>
  <c r="GQZ31" i="21"/>
  <c r="GQY31" i="21"/>
  <c r="GQX31" i="21"/>
  <c r="GQW31" i="21"/>
  <c r="GQV31" i="21"/>
  <c r="GQU31" i="21"/>
  <c r="GQT31" i="21"/>
  <c r="GQS31" i="21"/>
  <c r="GQR31" i="21"/>
  <c r="GQQ31" i="21"/>
  <c r="GQP31" i="21"/>
  <c r="GQO31" i="21"/>
  <c r="GQN31" i="21"/>
  <c r="GQM31" i="21"/>
  <c r="GQL31" i="21"/>
  <c r="GQK31" i="21"/>
  <c r="GQJ31" i="21"/>
  <c r="GQI31" i="21"/>
  <c r="GQH31" i="21"/>
  <c r="GQG31" i="21"/>
  <c r="GQF31" i="21"/>
  <c r="GQE31" i="21"/>
  <c r="GQD31" i="21"/>
  <c r="GQC31" i="21"/>
  <c r="GQB31" i="21"/>
  <c r="GQA31" i="21"/>
  <c r="GPZ31" i="21"/>
  <c r="GPY31" i="21"/>
  <c r="GPX31" i="21"/>
  <c r="GPW31" i="21"/>
  <c r="GPV31" i="21"/>
  <c r="GPU31" i="21"/>
  <c r="GPT31" i="21"/>
  <c r="GPS31" i="21"/>
  <c r="GPR31" i="21"/>
  <c r="GPQ31" i="21"/>
  <c r="GPP31" i="21"/>
  <c r="GPO31" i="21"/>
  <c r="GPN31" i="21"/>
  <c r="GPM31" i="21"/>
  <c r="GPL31" i="21"/>
  <c r="GPK31" i="21"/>
  <c r="GPJ31" i="21"/>
  <c r="GPI31" i="21"/>
  <c r="GPH31" i="21"/>
  <c r="GPG31" i="21"/>
  <c r="GPF31" i="21"/>
  <c r="GPE31" i="21"/>
  <c r="GPD31" i="21"/>
  <c r="GPC31" i="21"/>
  <c r="GPB31" i="21"/>
  <c r="GPA31" i="21"/>
  <c r="GOZ31" i="21"/>
  <c r="GOY31" i="21"/>
  <c r="GOX31" i="21"/>
  <c r="GOW31" i="21"/>
  <c r="GOV31" i="21"/>
  <c r="GOU31" i="21"/>
  <c r="GOT31" i="21"/>
  <c r="GOS31" i="21"/>
  <c r="GOR31" i="21"/>
  <c r="GOQ31" i="21"/>
  <c r="GOP31" i="21"/>
  <c r="GOO31" i="21"/>
  <c r="GON31" i="21"/>
  <c r="GOM31" i="21"/>
  <c r="GOL31" i="21"/>
  <c r="GOK31" i="21"/>
  <c r="GOJ31" i="21"/>
  <c r="GOI31" i="21"/>
  <c r="GOH31" i="21"/>
  <c r="GOG31" i="21"/>
  <c r="GOF31" i="21"/>
  <c r="GOE31" i="21"/>
  <c r="GOD31" i="21"/>
  <c r="GOC31" i="21"/>
  <c r="GOB31" i="21"/>
  <c r="GOA31" i="21"/>
  <c r="GNZ31" i="21"/>
  <c r="GNY31" i="21"/>
  <c r="GNX31" i="21"/>
  <c r="GNW31" i="21"/>
  <c r="GNV31" i="21"/>
  <c r="GNU31" i="21"/>
  <c r="GNT31" i="21"/>
  <c r="GNS31" i="21"/>
  <c r="GNR31" i="21"/>
  <c r="GNQ31" i="21"/>
  <c r="GNP31" i="21"/>
  <c r="GNO31" i="21"/>
  <c r="GNN31" i="21"/>
  <c r="GNM31" i="21"/>
  <c r="GNL31" i="21"/>
  <c r="GNK31" i="21"/>
  <c r="GNJ31" i="21"/>
  <c r="GNI31" i="21"/>
  <c r="GNH31" i="21"/>
  <c r="GNG31" i="21"/>
  <c r="GNF31" i="21"/>
  <c r="GNE31" i="21"/>
  <c r="GND31" i="21"/>
  <c r="GNC31" i="21"/>
  <c r="GNB31" i="21"/>
  <c r="GNA31" i="21"/>
  <c r="GMZ31" i="21"/>
  <c r="GMY31" i="21"/>
  <c r="GMX31" i="21"/>
  <c r="GMW31" i="21"/>
  <c r="GMV31" i="21"/>
  <c r="GMU31" i="21"/>
  <c r="GMT31" i="21"/>
  <c r="GMS31" i="21"/>
  <c r="GMR31" i="21"/>
  <c r="GMQ31" i="21"/>
  <c r="GMP31" i="21"/>
  <c r="GMO31" i="21"/>
  <c r="GMN31" i="21"/>
  <c r="GMM31" i="21"/>
  <c r="GML31" i="21"/>
  <c r="GMK31" i="21"/>
  <c r="GMJ31" i="21"/>
  <c r="GMI31" i="21"/>
  <c r="GMH31" i="21"/>
  <c r="GMG31" i="21"/>
  <c r="GMF31" i="21"/>
  <c r="GME31" i="21"/>
  <c r="GMD31" i="21"/>
  <c r="GMC31" i="21"/>
  <c r="GMB31" i="21"/>
  <c r="GMA31" i="21"/>
  <c r="GLZ31" i="21"/>
  <c r="GLY31" i="21"/>
  <c r="GLX31" i="21"/>
  <c r="GLW31" i="21"/>
  <c r="GLV31" i="21"/>
  <c r="GLU31" i="21"/>
  <c r="GLT31" i="21"/>
  <c r="GLS31" i="21"/>
  <c r="GLR31" i="21"/>
  <c r="GLQ31" i="21"/>
  <c r="GLP31" i="21"/>
  <c r="GLO31" i="21"/>
  <c r="GLN31" i="21"/>
  <c r="GLM31" i="21"/>
  <c r="GLL31" i="21"/>
  <c r="GLK31" i="21"/>
  <c r="GLJ31" i="21"/>
  <c r="GLI31" i="21"/>
  <c r="GLH31" i="21"/>
  <c r="GLG31" i="21"/>
  <c r="GLF31" i="21"/>
  <c r="GLE31" i="21"/>
  <c r="GLD31" i="21"/>
  <c r="GLC31" i="21"/>
  <c r="GLB31" i="21"/>
  <c r="GLA31" i="21"/>
  <c r="GKZ31" i="21"/>
  <c r="GKY31" i="21"/>
  <c r="GKX31" i="21"/>
  <c r="GKW31" i="21"/>
  <c r="GKV31" i="21"/>
  <c r="GKU31" i="21"/>
  <c r="GKT31" i="21"/>
  <c r="GKS31" i="21"/>
  <c r="GKR31" i="21"/>
  <c r="GKQ31" i="21"/>
  <c r="GKP31" i="21"/>
  <c r="GKO31" i="21"/>
  <c r="GKN31" i="21"/>
  <c r="GKM31" i="21"/>
  <c r="GKL31" i="21"/>
  <c r="GKK31" i="21"/>
  <c r="GKJ31" i="21"/>
  <c r="GKI31" i="21"/>
  <c r="GKH31" i="21"/>
  <c r="GKG31" i="21"/>
  <c r="GKF31" i="21"/>
  <c r="GKE31" i="21"/>
  <c r="GKD31" i="21"/>
  <c r="GKC31" i="21"/>
  <c r="GKB31" i="21"/>
  <c r="GKA31" i="21"/>
  <c r="GJZ31" i="21"/>
  <c r="GJY31" i="21"/>
  <c r="GJX31" i="21"/>
  <c r="GJW31" i="21"/>
  <c r="GJV31" i="21"/>
  <c r="GJU31" i="21"/>
  <c r="GJT31" i="21"/>
  <c r="GJS31" i="21"/>
  <c r="GJR31" i="21"/>
  <c r="GJQ31" i="21"/>
  <c r="GJP31" i="21"/>
  <c r="GJO31" i="21"/>
  <c r="GJN31" i="21"/>
  <c r="GJM31" i="21"/>
  <c r="GJL31" i="21"/>
  <c r="GJK31" i="21"/>
  <c r="GJJ31" i="21"/>
  <c r="GJI31" i="21"/>
  <c r="GJH31" i="21"/>
  <c r="GJG31" i="21"/>
  <c r="GJF31" i="21"/>
  <c r="GJE31" i="21"/>
  <c r="GJD31" i="21"/>
  <c r="GJC31" i="21"/>
  <c r="GJB31" i="21"/>
  <c r="GJA31" i="21"/>
  <c r="GIZ31" i="21"/>
  <c r="GIY31" i="21"/>
  <c r="GIX31" i="21"/>
  <c r="GIW31" i="21"/>
  <c r="GIV31" i="21"/>
  <c r="GIU31" i="21"/>
  <c r="GIT31" i="21"/>
  <c r="GIS31" i="21"/>
  <c r="GIR31" i="21"/>
  <c r="GIQ31" i="21"/>
  <c r="GIP31" i="21"/>
  <c r="GIO31" i="21"/>
  <c r="GIN31" i="21"/>
  <c r="GIM31" i="21"/>
  <c r="GIL31" i="21"/>
  <c r="GIK31" i="21"/>
  <c r="GIJ31" i="21"/>
  <c r="GII31" i="21"/>
  <c r="GIH31" i="21"/>
  <c r="GIG31" i="21"/>
  <c r="GIF31" i="21"/>
  <c r="GIE31" i="21"/>
  <c r="GID31" i="21"/>
  <c r="GIC31" i="21"/>
  <c r="GIB31" i="21"/>
  <c r="GIA31" i="21"/>
  <c r="GHZ31" i="21"/>
  <c r="GHY31" i="21"/>
  <c r="GHX31" i="21"/>
  <c r="GHW31" i="21"/>
  <c r="GHV31" i="21"/>
  <c r="GHU31" i="21"/>
  <c r="GHT31" i="21"/>
  <c r="GHS31" i="21"/>
  <c r="GHR31" i="21"/>
  <c r="GHQ31" i="21"/>
  <c r="GHP31" i="21"/>
  <c r="GHO31" i="21"/>
  <c r="GHN31" i="21"/>
  <c r="GHM31" i="21"/>
  <c r="GHL31" i="21"/>
  <c r="GHK31" i="21"/>
  <c r="GHJ31" i="21"/>
  <c r="GHI31" i="21"/>
  <c r="GHH31" i="21"/>
  <c r="GHG31" i="21"/>
  <c r="GHF31" i="21"/>
  <c r="GHE31" i="21"/>
  <c r="GHD31" i="21"/>
  <c r="GHC31" i="21"/>
  <c r="GHB31" i="21"/>
  <c r="GHA31" i="21"/>
  <c r="GGZ31" i="21"/>
  <c r="GGY31" i="21"/>
  <c r="GGX31" i="21"/>
  <c r="GGW31" i="21"/>
  <c r="GGV31" i="21"/>
  <c r="GGU31" i="21"/>
  <c r="GGT31" i="21"/>
  <c r="GGS31" i="21"/>
  <c r="GGR31" i="21"/>
  <c r="GGQ31" i="21"/>
  <c r="GGP31" i="21"/>
  <c r="GGO31" i="21"/>
  <c r="GGN31" i="21"/>
  <c r="GGM31" i="21"/>
  <c r="GGL31" i="21"/>
  <c r="GGK31" i="21"/>
  <c r="GGJ31" i="21"/>
  <c r="GGI31" i="21"/>
  <c r="GGH31" i="21"/>
  <c r="GGG31" i="21"/>
  <c r="GGF31" i="21"/>
  <c r="GGE31" i="21"/>
  <c r="GGD31" i="21"/>
  <c r="GGC31" i="21"/>
  <c r="GGB31" i="21"/>
  <c r="GGA31" i="21"/>
  <c r="GFZ31" i="21"/>
  <c r="GFY31" i="21"/>
  <c r="GFX31" i="21"/>
  <c r="GFW31" i="21"/>
  <c r="GFV31" i="21"/>
  <c r="GFU31" i="21"/>
  <c r="GFT31" i="21"/>
  <c r="GFS31" i="21"/>
  <c r="GFR31" i="21"/>
  <c r="GFQ31" i="21"/>
  <c r="GFP31" i="21"/>
  <c r="GFO31" i="21"/>
  <c r="GFN31" i="21"/>
  <c r="GFM31" i="21"/>
  <c r="GFL31" i="21"/>
  <c r="GFK31" i="21"/>
  <c r="GFJ31" i="21"/>
  <c r="GFI31" i="21"/>
  <c r="GFH31" i="21"/>
  <c r="GFG31" i="21"/>
  <c r="GFF31" i="21"/>
  <c r="GFE31" i="21"/>
  <c r="GFD31" i="21"/>
  <c r="GFC31" i="21"/>
  <c r="GFB31" i="21"/>
  <c r="GFA31" i="21"/>
  <c r="GEZ31" i="21"/>
  <c r="GEY31" i="21"/>
  <c r="GEX31" i="21"/>
  <c r="GEW31" i="21"/>
  <c r="GEV31" i="21"/>
  <c r="GEU31" i="21"/>
  <c r="GET31" i="21"/>
  <c r="GES31" i="21"/>
  <c r="GER31" i="21"/>
  <c r="GEQ31" i="21"/>
  <c r="GEP31" i="21"/>
  <c r="GEO31" i="21"/>
  <c r="GEN31" i="21"/>
  <c r="GEM31" i="21"/>
  <c r="GEL31" i="21"/>
  <c r="GEK31" i="21"/>
  <c r="GEJ31" i="21"/>
  <c r="GEI31" i="21"/>
  <c r="GEH31" i="21"/>
  <c r="GEG31" i="21"/>
  <c r="GEF31" i="21"/>
  <c r="GEE31" i="21"/>
  <c r="GED31" i="21"/>
  <c r="GEC31" i="21"/>
  <c r="GEB31" i="21"/>
  <c r="GEA31" i="21"/>
  <c r="GDZ31" i="21"/>
  <c r="GDY31" i="21"/>
  <c r="GDX31" i="21"/>
  <c r="GDW31" i="21"/>
  <c r="GDV31" i="21"/>
  <c r="GDU31" i="21"/>
  <c r="GDT31" i="21"/>
  <c r="GDS31" i="21"/>
  <c r="GDR31" i="21"/>
  <c r="GDQ31" i="21"/>
  <c r="GDP31" i="21"/>
  <c r="GDO31" i="21"/>
  <c r="GDN31" i="21"/>
  <c r="GDM31" i="21"/>
  <c r="GDL31" i="21"/>
  <c r="GDK31" i="21"/>
  <c r="GDJ31" i="21"/>
  <c r="GDI31" i="21"/>
  <c r="GDH31" i="21"/>
  <c r="GDG31" i="21"/>
  <c r="GDF31" i="21"/>
  <c r="GDE31" i="21"/>
  <c r="GDD31" i="21"/>
  <c r="GDC31" i="21"/>
  <c r="GDB31" i="21"/>
  <c r="GDA31" i="21"/>
  <c r="GCZ31" i="21"/>
  <c r="GCY31" i="21"/>
  <c r="GCX31" i="21"/>
  <c r="GCW31" i="21"/>
  <c r="GCV31" i="21"/>
  <c r="GCU31" i="21"/>
  <c r="GCT31" i="21"/>
  <c r="GCS31" i="21"/>
  <c r="GCR31" i="21"/>
  <c r="GCQ31" i="21"/>
  <c r="GCP31" i="21"/>
  <c r="GCO31" i="21"/>
  <c r="GCN31" i="21"/>
  <c r="GCM31" i="21"/>
  <c r="GCL31" i="21"/>
  <c r="GCK31" i="21"/>
  <c r="GCJ31" i="21"/>
  <c r="GCI31" i="21"/>
  <c r="GCH31" i="21"/>
  <c r="GCG31" i="21"/>
  <c r="GCF31" i="21"/>
  <c r="GCE31" i="21"/>
  <c r="GCD31" i="21"/>
  <c r="GCC31" i="21"/>
  <c r="GCB31" i="21"/>
  <c r="GCA31" i="21"/>
  <c r="GBZ31" i="21"/>
  <c r="GBY31" i="21"/>
  <c r="GBX31" i="21"/>
  <c r="GBW31" i="21"/>
  <c r="GBV31" i="21"/>
  <c r="GBU31" i="21"/>
  <c r="GBT31" i="21"/>
  <c r="GBS31" i="21"/>
  <c r="GBR31" i="21"/>
  <c r="GBQ31" i="21"/>
  <c r="GBP31" i="21"/>
  <c r="GBO31" i="21"/>
  <c r="GBN31" i="21"/>
  <c r="GBM31" i="21"/>
  <c r="GBL31" i="21"/>
  <c r="GBK31" i="21"/>
  <c r="GBJ31" i="21"/>
  <c r="GBI31" i="21"/>
  <c r="GBH31" i="21"/>
  <c r="GBG31" i="21"/>
  <c r="GBF31" i="21"/>
  <c r="GBE31" i="21"/>
  <c r="GBD31" i="21"/>
  <c r="GBC31" i="21"/>
  <c r="GBB31" i="21"/>
  <c r="GBA31" i="21"/>
  <c r="GAZ31" i="21"/>
  <c r="GAY31" i="21"/>
  <c r="GAX31" i="21"/>
  <c r="GAW31" i="21"/>
  <c r="GAV31" i="21"/>
  <c r="GAU31" i="21"/>
  <c r="GAT31" i="21"/>
  <c r="GAS31" i="21"/>
  <c r="GAR31" i="21"/>
  <c r="GAQ31" i="21"/>
  <c r="GAP31" i="21"/>
  <c r="GAO31" i="21"/>
  <c r="GAN31" i="21"/>
  <c r="GAM31" i="21"/>
  <c r="GAL31" i="21"/>
  <c r="GAK31" i="21"/>
  <c r="GAJ31" i="21"/>
  <c r="GAI31" i="21"/>
  <c r="GAH31" i="21"/>
  <c r="GAG31" i="21"/>
  <c r="GAF31" i="21"/>
  <c r="GAE31" i="21"/>
  <c r="GAD31" i="21"/>
  <c r="GAC31" i="21"/>
  <c r="GAB31" i="21"/>
  <c r="GAA31" i="21"/>
  <c r="FZZ31" i="21"/>
  <c r="FZY31" i="21"/>
  <c r="FZX31" i="21"/>
  <c r="FZW31" i="21"/>
  <c r="FZV31" i="21"/>
  <c r="FZU31" i="21"/>
  <c r="FZT31" i="21"/>
  <c r="FZS31" i="21"/>
  <c r="FZR31" i="21"/>
  <c r="FZQ31" i="21"/>
  <c r="FZP31" i="21"/>
  <c r="FZO31" i="21"/>
  <c r="FZN31" i="21"/>
  <c r="FZM31" i="21"/>
  <c r="FZL31" i="21"/>
  <c r="FZK31" i="21"/>
  <c r="FZJ31" i="21"/>
  <c r="FZI31" i="21"/>
  <c r="FZH31" i="21"/>
  <c r="FZG31" i="21"/>
  <c r="FZF31" i="21"/>
  <c r="FZE31" i="21"/>
  <c r="FZD31" i="21"/>
  <c r="FZC31" i="21"/>
  <c r="FZB31" i="21"/>
  <c r="FZA31" i="21"/>
  <c r="FYZ31" i="21"/>
  <c r="FYY31" i="21"/>
  <c r="FYX31" i="21"/>
  <c r="FYW31" i="21"/>
  <c r="FYV31" i="21"/>
  <c r="FYU31" i="21"/>
  <c r="FYT31" i="21"/>
  <c r="FYS31" i="21"/>
  <c r="FYR31" i="21"/>
  <c r="FYQ31" i="21"/>
  <c r="FYP31" i="21"/>
  <c r="FYO31" i="21"/>
  <c r="FYN31" i="21"/>
  <c r="FYM31" i="21"/>
  <c r="FYL31" i="21"/>
  <c r="FYK31" i="21"/>
  <c r="FYJ31" i="21"/>
  <c r="FYI31" i="21"/>
  <c r="FYH31" i="21"/>
  <c r="FYG31" i="21"/>
  <c r="FYF31" i="21"/>
  <c r="FYE31" i="21"/>
  <c r="FYD31" i="21"/>
  <c r="FYC31" i="21"/>
  <c r="FYB31" i="21"/>
  <c r="FYA31" i="21"/>
  <c r="FXZ31" i="21"/>
  <c r="FXY31" i="21"/>
  <c r="FXX31" i="21"/>
  <c r="FXW31" i="21"/>
  <c r="FXV31" i="21"/>
  <c r="FXU31" i="21"/>
  <c r="FXT31" i="21"/>
  <c r="FXS31" i="21"/>
  <c r="FXR31" i="21"/>
  <c r="FXQ31" i="21"/>
  <c r="FXP31" i="21"/>
  <c r="FXO31" i="21"/>
  <c r="FXN31" i="21"/>
  <c r="FXM31" i="21"/>
  <c r="FXL31" i="21"/>
  <c r="FXK31" i="21"/>
  <c r="FXJ31" i="21"/>
  <c r="FXI31" i="21"/>
  <c r="FXH31" i="21"/>
  <c r="FXG31" i="21"/>
  <c r="FXF31" i="21"/>
  <c r="FXE31" i="21"/>
  <c r="FXD31" i="21"/>
  <c r="FXC31" i="21"/>
  <c r="FXB31" i="21"/>
  <c r="FXA31" i="21"/>
  <c r="FWZ31" i="21"/>
  <c r="FWY31" i="21"/>
  <c r="FWX31" i="21"/>
  <c r="FWW31" i="21"/>
  <c r="FWV31" i="21"/>
  <c r="FWU31" i="21"/>
  <c r="FWT31" i="21"/>
  <c r="FWS31" i="21"/>
  <c r="FWR31" i="21"/>
  <c r="FWQ31" i="21"/>
  <c r="FWP31" i="21"/>
  <c r="FWO31" i="21"/>
  <c r="FWN31" i="21"/>
  <c r="FWM31" i="21"/>
  <c r="FWL31" i="21"/>
  <c r="FWK31" i="21"/>
  <c r="FWJ31" i="21"/>
  <c r="FWI31" i="21"/>
  <c r="FWH31" i="21"/>
  <c r="FWG31" i="21"/>
  <c r="FWF31" i="21"/>
  <c r="FWE31" i="21"/>
  <c r="FWD31" i="21"/>
  <c r="FWC31" i="21"/>
  <c r="FWB31" i="21"/>
  <c r="FWA31" i="21"/>
  <c r="FVZ31" i="21"/>
  <c r="FVY31" i="21"/>
  <c r="FVX31" i="21"/>
  <c r="FVW31" i="21"/>
  <c r="FVV31" i="21"/>
  <c r="FVU31" i="21"/>
  <c r="FVT31" i="21"/>
  <c r="FVS31" i="21"/>
  <c r="FVR31" i="21"/>
  <c r="FVQ31" i="21"/>
  <c r="FVP31" i="21"/>
  <c r="FVO31" i="21"/>
  <c r="FVN31" i="21"/>
  <c r="FVM31" i="21"/>
  <c r="FVL31" i="21"/>
  <c r="FVK31" i="21"/>
  <c r="FVJ31" i="21"/>
  <c r="FVI31" i="21"/>
  <c r="FVH31" i="21"/>
  <c r="FVG31" i="21"/>
  <c r="FVF31" i="21"/>
  <c r="FVE31" i="21"/>
  <c r="FVD31" i="21"/>
  <c r="FVC31" i="21"/>
  <c r="FVB31" i="21"/>
  <c r="FVA31" i="21"/>
  <c r="FUZ31" i="21"/>
  <c r="FUY31" i="21"/>
  <c r="FUX31" i="21"/>
  <c r="FUW31" i="21"/>
  <c r="FUV31" i="21"/>
  <c r="FUU31" i="21"/>
  <c r="FUT31" i="21"/>
  <c r="FUS31" i="21"/>
  <c r="FUR31" i="21"/>
  <c r="FUQ31" i="21"/>
  <c r="FUP31" i="21"/>
  <c r="FUO31" i="21"/>
  <c r="FUN31" i="21"/>
  <c r="FUM31" i="21"/>
  <c r="FUL31" i="21"/>
  <c r="FUK31" i="21"/>
  <c r="FUJ31" i="21"/>
  <c r="FUI31" i="21"/>
  <c r="FUH31" i="21"/>
  <c r="FUG31" i="21"/>
  <c r="FUF31" i="21"/>
  <c r="FUE31" i="21"/>
  <c r="FUD31" i="21"/>
  <c r="FUC31" i="21"/>
  <c r="FUB31" i="21"/>
  <c r="FUA31" i="21"/>
  <c r="FTZ31" i="21"/>
  <c r="FTY31" i="21"/>
  <c r="FTX31" i="21"/>
  <c r="FTW31" i="21"/>
  <c r="FTV31" i="21"/>
  <c r="FTU31" i="21"/>
  <c r="FTT31" i="21"/>
  <c r="FTS31" i="21"/>
  <c r="FTR31" i="21"/>
  <c r="FTQ31" i="21"/>
  <c r="FTP31" i="21"/>
  <c r="FTO31" i="21"/>
  <c r="FTN31" i="21"/>
  <c r="FTM31" i="21"/>
  <c r="FTL31" i="21"/>
  <c r="FTK31" i="21"/>
  <c r="FTJ31" i="21"/>
  <c r="FTI31" i="21"/>
  <c r="FTH31" i="21"/>
  <c r="FTG31" i="21"/>
  <c r="FTF31" i="21"/>
  <c r="FTE31" i="21"/>
  <c r="FTD31" i="21"/>
  <c r="FTC31" i="21"/>
  <c r="FTB31" i="21"/>
  <c r="FTA31" i="21"/>
  <c r="FSZ31" i="21"/>
  <c r="FSY31" i="21"/>
  <c r="FSX31" i="21"/>
  <c r="FSW31" i="21"/>
  <c r="FSV31" i="21"/>
  <c r="FSU31" i="21"/>
  <c r="FST31" i="21"/>
  <c r="FSS31" i="21"/>
  <c r="FSR31" i="21"/>
  <c r="FSQ31" i="21"/>
  <c r="FSP31" i="21"/>
  <c r="FSO31" i="21"/>
  <c r="FSN31" i="21"/>
  <c r="FSM31" i="21"/>
  <c r="FSL31" i="21"/>
  <c r="FSK31" i="21"/>
  <c r="FSJ31" i="21"/>
  <c r="FSI31" i="21"/>
  <c r="FSH31" i="21"/>
  <c r="FSG31" i="21"/>
  <c r="FSF31" i="21"/>
  <c r="FSE31" i="21"/>
  <c r="FSD31" i="21"/>
  <c r="FSC31" i="21"/>
  <c r="FSB31" i="21"/>
  <c r="FSA31" i="21"/>
  <c r="FRZ31" i="21"/>
  <c r="FRY31" i="21"/>
  <c r="FRX31" i="21"/>
  <c r="FRW31" i="21"/>
  <c r="FRV31" i="21"/>
  <c r="FRU31" i="21"/>
  <c r="FRT31" i="21"/>
  <c r="FRS31" i="21"/>
  <c r="FRR31" i="21"/>
  <c r="FRQ31" i="21"/>
  <c r="FRP31" i="21"/>
  <c r="FRO31" i="21"/>
  <c r="FRN31" i="21"/>
  <c r="FRM31" i="21"/>
  <c r="FRL31" i="21"/>
  <c r="FRK31" i="21"/>
  <c r="FRJ31" i="21"/>
  <c r="FRI31" i="21"/>
  <c r="FRH31" i="21"/>
  <c r="FRG31" i="21"/>
  <c r="FRF31" i="21"/>
  <c r="FRE31" i="21"/>
  <c r="FRD31" i="21"/>
  <c r="FRC31" i="21"/>
  <c r="FRB31" i="21"/>
  <c r="FRA31" i="21"/>
  <c r="FQZ31" i="21"/>
  <c r="FQY31" i="21"/>
  <c r="FQX31" i="21"/>
  <c r="FQW31" i="21"/>
  <c r="FQV31" i="21"/>
  <c r="FQU31" i="21"/>
  <c r="FQT31" i="21"/>
  <c r="FQS31" i="21"/>
  <c r="FQR31" i="21"/>
  <c r="FQQ31" i="21"/>
  <c r="FQP31" i="21"/>
  <c r="FQO31" i="21"/>
  <c r="FQN31" i="21"/>
  <c r="FQM31" i="21"/>
  <c r="FQL31" i="21"/>
  <c r="FQK31" i="21"/>
  <c r="FQJ31" i="21"/>
  <c r="FQI31" i="21"/>
  <c r="FQH31" i="21"/>
  <c r="FQG31" i="21"/>
  <c r="FQF31" i="21"/>
  <c r="FQE31" i="21"/>
  <c r="FQD31" i="21"/>
  <c r="FQC31" i="21"/>
  <c r="FQB31" i="21"/>
  <c r="FQA31" i="21"/>
  <c r="FPZ31" i="21"/>
  <c r="FPY31" i="21"/>
  <c r="FPX31" i="21"/>
  <c r="FPW31" i="21"/>
  <c r="FPV31" i="21"/>
  <c r="FPU31" i="21"/>
  <c r="FPT31" i="21"/>
  <c r="FPS31" i="21"/>
  <c r="FPR31" i="21"/>
  <c r="FPQ31" i="21"/>
  <c r="FPP31" i="21"/>
  <c r="FPO31" i="21"/>
  <c r="FPN31" i="21"/>
  <c r="FPM31" i="21"/>
  <c r="FPL31" i="21"/>
  <c r="FPK31" i="21"/>
  <c r="FPJ31" i="21"/>
  <c r="FPI31" i="21"/>
  <c r="FPH31" i="21"/>
  <c r="FPG31" i="21"/>
  <c r="FPF31" i="21"/>
  <c r="FPE31" i="21"/>
  <c r="FPD31" i="21"/>
  <c r="FPC31" i="21"/>
  <c r="FPB31" i="21"/>
  <c r="FPA31" i="21"/>
  <c r="FOZ31" i="21"/>
  <c r="FOY31" i="21"/>
  <c r="FOX31" i="21"/>
  <c r="FOW31" i="21"/>
  <c r="FOV31" i="21"/>
  <c r="FOU31" i="21"/>
  <c r="FOT31" i="21"/>
  <c r="FOS31" i="21"/>
  <c r="FOR31" i="21"/>
  <c r="FOQ31" i="21"/>
  <c r="FOP31" i="21"/>
  <c r="FOO31" i="21"/>
  <c r="FON31" i="21"/>
  <c r="FOM31" i="21"/>
  <c r="FOL31" i="21"/>
  <c r="FOK31" i="21"/>
  <c r="FOJ31" i="21"/>
  <c r="FOI31" i="21"/>
  <c r="FOH31" i="21"/>
  <c r="FOG31" i="21"/>
  <c r="FOF31" i="21"/>
  <c r="FOE31" i="21"/>
  <c r="FOD31" i="21"/>
  <c r="FOC31" i="21"/>
  <c r="FOB31" i="21"/>
  <c r="FOA31" i="21"/>
  <c r="FNZ31" i="21"/>
  <c r="FNY31" i="21"/>
  <c r="FNX31" i="21"/>
  <c r="FNW31" i="21"/>
  <c r="FNV31" i="21"/>
  <c r="FNU31" i="21"/>
  <c r="FNT31" i="21"/>
  <c r="FNS31" i="21"/>
  <c r="FNR31" i="21"/>
  <c r="FNQ31" i="21"/>
  <c r="FNP31" i="21"/>
  <c r="FNO31" i="21"/>
  <c r="FNN31" i="21"/>
  <c r="FNM31" i="21"/>
  <c r="FNL31" i="21"/>
  <c r="FNK31" i="21"/>
  <c r="FNJ31" i="21"/>
  <c r="FNI31" i="21"/>
  <c r="FNH31" i="21"/>
  <c r="FNG31" i="21"/>
  <c r="FNF31" i="21"/>
  <c r="FNE31" i="21"/>
  <c r="FND31" i="21"/>
  <c r="FNC31" i="21"/>
  <c r="FNB31" i="21"/>
  <c r="FNA31" i="21"/>
  <c r="FMZ31" i="21"/>
  <c r="FMY31" i="21"/>
  <c r="FMX31" i="21"/>
  <c r="FMW31" i="21"/>
  <c r="FMV31" i="21"/>
  <c r="FMU31" i="21"/>
  <c r="FMT31" i="21"/>
  <c r="FMS31" i="21"/>
  <c r="FMR31" i="21"/>
  <c r="FMQ31" i="21"/>
  <c r="FMP31" i="21"/>
  <c r="FMO31" i="21"/>
  <c r="FMN31" i="21"/>
  <c r="FMM31" i="21"/>
  <c r="FML31" i="21"/>
  <c r="FMK31" i="21"/>
  <c r="FMJ31" i="21"/>
  <c r="FMI31" i="21"/>
  <c r="FMH31" i="21"/>
  <c r="FMG31" i="21"/>
  <c r="FMF31" i="21"/>
  <c r="FME31" i="21"/>
  <c r="FMD31" i="21"/>
  <c r="FMC31" i="21"/>
  <c r="FMB31" i="21"/>
  <c r="FMA31" i="21"/>
  <c r="FLZ31" i="21"/>
  <c r="FLY31" i="21"/>
  <c r="FLX31" i="21"/>
  <c r="FLW31" i="21"/>
  <c r="FLV31" i="21"/>
  <c r="FLU31" i="21"/>
  <c r="FLT31" i="21"/>
  <c r="FLS31" i="21"/>
  <c r="FLR31" i="21"/>
  <c r="FLQ31" i="21"/>
  <c r="FLP31" i="21"/>
  <c r="FLO31" i="21"/>
  <c r="FLN31" i="21"/>
  <c r="FLM31" i="21"/>
  <c r="FLL31" i="21"/>
  <c r="FLK31" i="21"/>
  <c r="FLJ31" i="21"/>
  <c r="FLI31" i="21"/>
  <c r="FLH31" i="21"/>
  <c r="FLG31" i="21"/>
  <c r="FLF31" i="21"/>
  <c r="FLE31" i="21"/>
  <c r="FLD31" i="21"/>
  <c r="FLC31" i="21"/>
  <c r="FLB31" i="21"/>
  <c r="FLA31" i="21"/>
  <c r="FKZ31" i="21"/>
  <c r="FKY31" i="21"/>
  <c r="FKX31" i="21"/>
  <c r="FKW31" i="21"/>
  <c r="FKV31" i="21"/>
  <c r="FKU31" i="21"/>
  <c r="FKT31" i="21"/>
  <c r="FKS31" i="21"/>
  <c r="FKR31" i="21"/>
  <c r="FKQ31" i="21"/>
  <c r="FKP31" i="21"/>
  <c r="FKO31" i="21"/>
  <c r="FKN31" i="21"/>
  <c r="FKM31" i="21"/>
  <c r="FKL31" i="21"/>
  <c r="FKK31" i="21"/>
  <c r="FKJ31" i="21"/>
  <c r="FKI31" i="21"/>
  <c r="FKH31" i="21"/>
  <c r="FKG31" i="21"/>
  <c r="FKF31" i="21"/>
  <c r="FKE31" i="21"/>
  <c r="FKD31" i="21"/>
  <c r="FKC31" i="21"/>
  <c r="FKB31" i="21"/>
  <c r="FKA31" i="21"/>
  <c r="FJZ31" i="21"/>
  <c r="FJY31" i="21"/>
  <c r="FJX31" i="21"/>
  <c r="FJW31" i="21"/>
  <c r="FJV31" i="21"/>
  <c r="FJU31" i="21"/>
  <c r="FJT31" i="21"/>
  <c r="FJS31" i="21"/>
  <c r="FJR31" i="21"/>
  <c r="FJQ31" i="21"/>
  <c r="FJP31" i="21"/>
  <c r="FJO31" i="21"/>
  <c r="FJN31" i="21"/>
  <c r="FJM31" i="21"/>
  <c r="FJL31" i="21"/>
  <c r="FJK31" i="21"/>
  <c r="FJJ31" i="21"/>
  <c r="FJI31" i="21"/>
  <c r="FJH31" i="21"/>
  <c r="FJG31" i="21"/>
  <c r="FJF31" i="21"/>
  <c r="FJE31" i="21"/>
  <c r="FJD31" i="21"/>
  <c r="FJC31" i="21"/>
  <c r="FJB31" i="21"/>
  <c r="FJA31" i="21"/>
  <c r="FIZ31" i="21"/>
  <c r="FIY31" i="21"/>
  <c r="FIX31" i="21"/>
  <c r="FIW31" i="21"/>
  <c r="FIV31" i="21"/>
  <c r="FIU31" i="21"/>
  <c r="FIT31" i="21"/>
  <c r="FIS31" i="21"/>
  <c r="FIR31" i="21"/>
  <c r="FIQ31" i="21"/>
  <c r="FIP31" i="21"/>
  <c r="FIO31" i="21"/>
  <c r="FIN31" i="21"/>
  <c r="FIM31" i="21"/>
  <c r="FIL31" i="21"/>
  <c r="FIK31" i="21"/>
  <c r="FIJ31" i="21"/>
  <c r="FII31" i="21"/>
  <c r="FIH31" i="21"/>
  <c r="FIG31" i="21"/>
  <c r="FIF31" i="21"/>
  <c r="FIE31" i="21"/>
  <c r="FID31" i="21"/>
  <c r="FIC31" i="21"/>
  <c r="FIB31" i="21"/>
  <c r="FIA31" i="21"/>
  <c r="FHZ31" i="21"/>
  <c r="FHY31" i="21"/>
  <c r="FHX31" i="21"/>
  <c r="FHW31" i="21"/>
  <c r="FHV31" i="21"/>
  <c r="FHU31" i="21"/>
  <c r="FHT31" i="21"/>
  <c r="FHS31" i="21"/>
  <c r="FHR31" i="21"/>
  <c r="FHQ31" i="21"/>
  <c r="FHP31" i="21"/>
  <c r="FHO31" i="21"/>
  <c r="FHN31" i="21"/>
  <c r="FHM31" i="21"/>
  <c r="FHL31" i="21"/>
  <c r="FHK31" i="21"/>
  <c r="FHJ31" i="21"/>
  <c r="FHI31" i="21"/>
  <c r="FHH31" i="21"/>
  <c r="FHG31" i="21"/>
  <c r="FHF31" i="21"/>
  <c r="FHE31" i="21"/>
  <c r="FHD31" i="21"/>
  <c r="FHC31" i="21"/>
  <c r="FHB31" i="21"/>
  <c r="FHA31" i="21"/>
  <c r="FGZ31" i="21"/>
  <c r="FGY31" i="21"/>
  <c r="FGX31" i="21"/>
  <c r="FGW31" i="21"/>
  <c r="FGV31" i="21"/>
  <c r="FGU31" i="21"/>
  <c r="FGT31" i="21"/>
  <c r="FGS31" i="21"/>
  <c r="FGR31" i="21"/>
  <c r="FGQ31" i="21"/>
  <c r="FGP31" i="21"/>
  <c r="FGO31" i="21"/>
  <c r="FGN31" i="21"/>
  <c r="FGM31" i="21"/>
  <c r="FGL31" i="21"/>
  <c r="FGK31" i="21"/>
  <c r="FGJ31" i="21"/>
  <c r="FGI31" i="21"/>
  <c r="FGH31" i="21"/>
  <c r="FGG31" i="21"/>
  <c r="FGF31" i="21"/>
  <c r="FGE31" i="21"/>
  <c r="FGD31" i="21"/>
  <c r="FGC31" i="21"/>
  <c r="FGB31" i="21"/>
  <c r="FGA31" i="21"/>
  <c r="FFZ31" i="21"/>
  <c r="FFY31" i="21"/>
  <c r="FFX31" i="21"/>
  <c r="FFW31" i="21"/>
  <c r="FFV31" i="21"/>
  <c r="FFU31" i="21"/>
  <c r="FFT31" i="21"/>
  <c r="FFS31" i="21"/>
  <c r="FFR31" i="21"/>
  <c r="FFQ31" i="21"/>
  <c r="FFP31" i="21"/>
  <c r="FFO31" i="21"/>
  <c r="FFN31" i="21"/>
  <c r="FFM31" i="21"/>
  <c r="FFL31" i="21"/>
  <c r="FFK31" i="21"/>
  <c r="FFJ31" i="21"/>
  <c r="FFI31" i="21"/>
  <c r="FFH31" i="21"/>
  <c r="FFG31" i="21"/>
  <c r="FFF31" i="21"/>
  <c r="FFE31" i="21"/>
  <c r="FFD31" i="21"/>
  <c r="FFC31" i="21"/>
  <c r="FFB31" i="21"/>
  <c r="FFA31" i="21"/>
  <c r="FEZ31" i="21"/>
  <c r="FEY31" i="21"/>
  <c r="FEX31" i="21"/>
  <c r="FEW31" i="21"/>
  <c r="FEV31" i="21"/>
  <c r="FEU31" i="21"/>
  <c r="FET31" i="21"/>
  <c r="FES31" i="21"/>
  <c r="FER31" i="21"/>
  <c r="FEQ31" i="21"/>
  <c r="FEP31" i="21"/>
  <c r="FEO31" i="21"/>
  <c r="FEN31" i="21"/>
  <c r="FEM31" i="21"/>
  <c r="FEL31" i="21"/>
  <c r="FEK31" i="21"/>
  <c r="FEJ31" i="21"/>
  <c r="FEI31" i="21"/>
  <c r="FEH31" i="21"/>
  <c r="FEG31" i="21"/>
  <c r="FEF31" i="21"/>
  <c r="FEE31" i="21"/>
  <c r="FED31" i="21"/>
  <c r="FEC31" i="21"/>
  <c r="FEB31" i="21"/>
  <c r="FEA31" i="21"/>
  <c r="FDZ31" i="21"/>
  <c r="FDY31" i="21"/>
  <c r="FDX31" i="21"/>
  <c r="FDW31" i="21"/>
  <c r="FDV31" i="21"/>
  <c r="FDU31" i="21"/>
  <c r="FDT31" i="21"/>
  <c r="FDS31" i="21"/>
  <c r="FDR31" i="21"/>
  <c r="FDQ31" i="21"/>
  <c r="FDP31" i="21"/>
  <c r="FDO31" i="21"/>
  <c r="FDN31" i="21"/>
  <c r="FDM31" i="21"/>
  <c r="FDL31" i="21"/>
  <c r="FDK31" i="21"/>
  <c r="FDJ31" i="21"/>
  <c r="FDI31" i="21"/>
  <c r="FDH31" i="21"/>
  <c r="FDG31" i="21"/>
  <c r="FDF31" i="21"/>
  <c r="FDE31" i="21"/>
  <c r="FDD31" i="21"/>
  <c r="FDC31" i="21"/>
  <c r="FDB31" i="21"/>
  <c r="FDA31" i="21"/>
  <c r="FCZ31" i="21"/>
  <c r="FCY31" i="21"/>
  <c r="FCX31" i="21"/>
  <c r="FCW31" i="21"/>
  <c r="FCV31" i="21"/>
  <c r="FCU31" i="21"/>
  <c r="FCT31" i="21"/>
  <c r="FCS31" i="21"/>
  <c r="FCR31" i="21"/>
  <c r="FCQ31" i="21"/>
  <c r="FCP31" i="21"/>
  <c r="FCO31" i="21"/>
  <c r="FCN31" i="21"/>
  <c r="FCM31" i="21"/>
  <c r="FCL31" i="21"/>
  <c r="FCK31" i="21"/>
  <c r="FCJ31" i="21"/>
  <c r="FCI31" i="21"/>
  <c r="FCH31" i="21"/>
  <c r="FCG31" i="21"/>
  <c r="FCF31" i="21"/>
  <c r="FCE31" i="21"/>
  <c r="FCD31" i="21"/>
  <c r="FCC31" i="21"/>
  <c r="FCB31" i="21"/>
  <c r="FCA31" i="21"/>
  <c r="FBZ31" i="21"/>
  <c r="FBY31" i="21"/>
  <c r="FBX31" i="21"/>
  <c r="FBW31" i="21"/>
  <c r="FBV31" i="21"/>
  <c r="FBU31" i="21"/>
  <c r="FBT31" i="21"/>
  <c r="FBS31" i="21"/>
  <c r="FBR31" i="21"/>
  <c r="FBQ31" i="21"/>
  <c r="FBP31" i="21"/>
  <c r="FBO31" i="21"/>
  <c r="FBN31" i="21"/>
  <c r="FBM31" i="21"/>
  <c r="FBL31" i="21"/>
  <c r="FBK31" i="21"/>
  <c r="FBJ31" i="21"/>
  <c r="FBI31" i="21"/>
  <c r="FBH31" i="21"/>
  <c r="FBG31" i="21"/>
  <c r="FBF31" i="21"/>
  <c r="FBE31" i="21"/>
  <c r="FBD31" i="21"/>
  <c r="FBC31" i="21"/>
  <c r="FBB31" i="21"/>
  <c r="FBA31" i="21"/>
  <c r="FAZ31" i="21"/>
  <c r="FAY31" i="21"/>
  <c r="FAX31" i="21"/>
  <c r="FAW31" i="21"/>
  <c r="FAV31" i="21"/>
  <c r="FAU31" i="21"/>
  <c r="FAT31" i="21"/>
  <c r="FAS31" i="21"/>
  <c r="FAR31" i="21"/>
  <c r="FAQ31" i="21"/>
  <c r="FAP31" i="21"/>
  <c r="FAO31" i="21"/>
  <c r="FAN31" i="21"/>
  <c r="FAM31" i="21"/>
  <c r="FAL31" i="21"/>
  <c r="FAK31" i="21"/>
  <c r="FAJ31" i="21"/>
  <c r="FAI31" i="21"/>
  <c r="FAH31" i="21"/>
  <c r="FAG31" i="21"/>
  <c r="FAF31" i="21"/>
  <c r="FAE31" i="21"/>
  <c r="FAD31" i="21"/>
  <c r="FAC31" i="21"/>
  <c r="FAB31" i="21"/>
  <c r="FAA31" i="21"/>
  <c r="EZZ31" i="21"/>
  <c r="EZY31" i="21"/>
  <c r="EZX31" i="21"/>
  <c r="EZW31" i="21"/>
  <c r="EZV31" i="21"/>
  <c r="EZU31" i="21"/>
  <c r="EZT31" i="21"/>
  <c r="EZS31" i="21"/>
  <c r="EZR31" i="21"/>
  <c r="EZQ31" i="21"/>
  <c r="EZP31" i="21"/>
  <c r="EZO31" i="21"/>
  <c r="EZN31" i="21"/>
  <c r="EZM31" i="21"/>
  <c r="EZL31" i="21"/>
  <c r="EZK31" i="21"/>
  <c r="EZJ31" i="21"/>
  <c r="EZI31" i="21"/>
  <c r="EZH31" i="21"/>
  <c r="EZG31" i="21"/>
  <c r="EZF31" i="21"/>
  <c r="EZE31" i="21"/>
  <c r="EZD31" i="21"/>
  <c r="EZC31" i="21"/>
  <c r="EZB31" i="21"/>
  <c r="EZA31" i="21"/>
  <c r="EYZ31" i="21"/>
  <c r="EYY31" i="21"/>
  <c r="EYX31" i="21"/>
  <c r="EYW31" i="21"/>
  <c r="EYV31" i="21"/>
  <c r="EYU31" i="21"/>
  <c r="EYT31" i="21"/>
  <c r="EYS31" i="21"/>
  <c r="EYR31" i="21"/>
  <c r="EYQ31" i="21"/>
  <c r="EYP31" i="21"/>
  <c r="EYO31" i="21"/>
  <c r="EYN31" i="21"/>
  <c r="EYM31" i="21"/>
  <c r="EYL31" i="21"/>
  <c r="EYK31" i="21"/>
  <c r="EYJ31" i="21"/>
  <c r="EYI31" i="21"/>
  <c r="EYH31" i="21"/>
  <c r="EYG31" i="21"/>
  <c r="EYF31" i="21"/>
  <c r="EYE31" i="21"/>
  <c r="EYD31" i="21"/>
  <c r="EYC31" i="21"/>
  <c r="EYB31" i="21"/>
  <c r="EYA31" i="21"/>
  <c r="EXZ31" i="21"/>
  <c r="EXY31" i="21"/>
  <c r="EXX31" i="21"/>
  <c r="EXW31" i="21"/>
  <c r="EXV31" i="21"/>
  <c r="EXU31" i="21"/>
  <c r="EXT31" i="21"/>
  <c r="EXS31" i="21"/>
  <c r="EXR31" i="21"/>
  <c r="EXQ31" i="21"/>
  <c r="EXP31" i="21"/>
  <c r="EXO31" i="21"/>
  <c r="EXN31" i="21"/>
  <c r="EXM31" i="21"/>
  <c r="EXL31" i="21"/>
  <c r="EXK31" i="21"/>
  <c r="EXJ31" i="21"/>
  <c r="EXI31" i="21"/>
  <c r="EXH31" i="21"/>
  <c r="EXG31" i="21"/>
  <c r="EXF31" i="21"/>
  <c r="EXE31" i="21"/>
  <c r="EXD31" i="21"/>
  <c r="EXC31" i="21"/>
  <c r="EXB31" i="21"/>
  <c r="EXA31" i="21"/>
  <c r="EWZ31" i="21"/>
  <c r="EWY31" i="21"/>
  <c r="EWX31" i="21"/>
  <c r="EWW31" i="21"/>
  <c r="EWV31" i="21"/>
  <c r="EWU31" i="21"/>
  <c r="EWT31" i="21"/>
  <c r="EWS31" i="21"/>
  <c r="EWR31" i="21"/>
  <c r="EWQ31" i="21"/>
  <c r="EWP31" i="21"/>
  <c r="EWO31" i="21"/>
  <c r="EWN31" i="21"/>
  <c r="EWM31" i="21"/>
  <c r="EWL31" i="21"/>
  <c r="EWK31" i="21"/>
  <c r="EWJ31" i="21"/>
  <c r="EWI31" i="21"/>
  <c r="EWH31" i="21"/>
  <c r="EWG31" i="21"/>
  <c r="EWF31" i="21"/>
  <c r="EWE31" i="21"/>
  <c r="EWD31" i="21"/>
  <c r="EWC31" i="21"/>
  <c r="EWB31" i="21"/>
  <c r="EWA31" i="21"/>
  <c r="EVZ31" i="21"/>
  <c r="EVY31" i="21"/>
  <c r="EVX31" i="21"/>
  <c r="EVW31" i="21"/>
  <c r="EVV31" i="21"/>
  <c r="EVU31" i="21"/>
  <c r="EVT31" i="21"/>
  <c r="EVS31" i="21"/>
  <c r="EVR31" i="21"/>
  <c r="EVQ31" i="21"/>
  <c r="EVP31" i="21"/>
  <c r="EVO31" i="21"/>
  <c r="EVN31" i="21"/>
  <c r="EVM31" i="21"/>
  <c r="EVL31" i="21"/>
  <c r="EVK31" i="21"/>
  <c r="EVJ31" i="21"/>
  <c r="EVI31" i="21"/>
  <c r="EVH31" i="21"/>
  <c r="EVG31" i="21"/>
  <c r="EVF31" i="21"/>
  <c r="EVE31" i="21"/>
  <c r="EVD31" i="21"/>
  <c r="EVC31" i="21"/>
  <c r="EVB31" i="21"/>
  <c r="EVA31" i="21"/>
  <c r="EUZ31" i="21"/>
  <c r="EUY31" i="21"/>
  <c r="EUX31" i="21"/>
  <c r="EUW31" i="21"/>
  <c r="EUV31" i="21"/>
  <c r="EUU31" i="21"/>
  <c r="EUT31" i="21"/>
  <c r="EUS31" i="21"/>
  <c r="EUR31" i="21"/>
  <c r="EUQ31" i="21"/>
  <c r="EUP31" i="21"/>
  <c r="EUO31" i="21"/>
  <c r="EUN31" i="21"/>
  <c r="EUM31" i="21"/>
  <c r="EUL31" i="21"/>
  <c r="EUK31" i="21"/>
  <c r="EUJ31" i="21"/>
  <c r="EUI31" i="21"/>
  <c r="EUH31" i="21"/>
  <c r="EUG31" i="21"/>
  <c r="EUF31" i="21"/>
  <c r="EUE31" i="21"/>
  <c r="EUD31" i="21"/>
  <c r="EUC31" i="21"/>
  <c r="EUB31" i="21"/>
  <c r="EUA31" i="21"/>
  <c r="ETZ31" i="21"/>
  <c r="ETY31" i="21"/>
  <c r="ETX31" i="21"/>
  <c r="ETW31" i="21"/>
  <c r="ETV31" i="21"/>
  <c r="ETU31" i="21"/>
  <c r="ETT31" i="21"/>
  <c r="ETS31" i="21"/>
  <c r="ETR31" i="21"/>
  <c r="ETQ31" i="21"/>
  <c r="ETP31" i="21"/>
  <c r="ETO31" i="21"/>
  <c r="ETN31" i="21"/>
  <c r="ETM31" i="21"/>
  <c r="ETL31" i="21"/>
  <c r="ETK31" i="21"/>
  <c r="ETJ31" i="21"/>
  <c r="ETI31" i="21"/>
  <c r="ETH31" i="21"/>
  <c r="ETG31" i="21"/>
  <c r="ETF31" i="21"/>
  <c r="ETE31" i="21"/>
  <c r="ETD31" i="21"/>
  <c r="ETC31" i="21"/>
  <c r="ETB31" i="21"/>
  <c r="ETA31" i="21"/>
  <c r="ESZ31" i="21"/>
  <c r="ESY31" i="21"/>
  <c r="ESX31" i="21"/>
  <c r="ESW31" i="21"/>
  <c r="ESV31" i="21"/>
  <c r="ESU31" i="21"/>
  <c r="EST31" i="21"/>
  <c r="ESS31" i="21"/>
  <c r="ESR31" i="21"/>
  <c r="ESQ31" i="21"/>
  <c r="ESP31" i="21"/>
  <c r="ESO31" i="21"/>
  <c r="ESN31" i="21"/>
  <c r="ESM31" i="21"/>
  <c r="ESL31" i="21"/>
  <c r="ESK31" i="21"/>
  <c r="ESJ31" i="21"/>
  <c r="ESI31" i="21"/>
  <c r="ESH31" i="21"/>
  <c r="ESG31" i="21"/>
  <c r="ESF31" i="21"/>
  <c r="ESE31" i="21"/>
  <c r="ESD31" i="21"/>
  <c r="ESC31" i="21"/>
  <c r="ESB31" i="21"/>
  <c r="ESA31" i="21"/>
  <c r="ERZ31" i="21"/>
  <c r="ERY31" i="21"/>
  <c r="ERX31" i="21"/>
  <c r="ERW31" i="21"/>
  <c r="ERV31" i="21"/>
  <c r="ERU31" i="21"/>
  <c r="ERT31" i="21"/>
  <c r="ERS31" i="21"/>
  <c r="ERR31" i="21"/>
  <c r="ERQ31" i="21"/>
  <c r="ERP31" i="21"/>
  <c r="ERO31" i="21"/>
  <c r="ERN31" i="21"/>
  <c r="ERM31" i="21"/>
  <c r="ERL31" i="21"/>
  <c r="ERK31" i="21"/>
  <c r="ERJ31" i="21"/>
  <c r="ERI31" i="21"/>
  <c r="ERH31" i="21"/>
  <c r="ERG31" i="21"/>
  <c r="ERF31" i="21"/>
  <c r="ERE31" i="21"/>
  <c r="ERD31" i="21"/>
  <c r="ERC31" i="21"/>
  <c r="ERB31" i="21"/>
  <c r="ERA31" i="21"/>
  <c r="EQZ31" i="21"/>
  <c r="EQY31" i="21"/>
  <c r="EQX31" i="21"/>
  <c r="EQW31" i="21"/>
  <c r="EQV31" i="21"/>
  <c r="EQU31" i="21"/>
  <c r="EQT31" i="21"/>
  <c r="EQS31" i="21"/>
  <c r="EQR31" i="21"/>
  <c r="EQQ31" i="21"/>
  <c r="EQP31" i="21"/>
  <c r="EQO31" i="21"/>
  <c r="EQN31" i="21"/>
  <c r="EQM31" i="21"/>
  <c r="EQL31" i="21"/>
  <c r="EQK31" i="21"/>
  <c r="EQJ31" i="21"/>
  <c r="EQI31" i="21"/>
  <c r="EQH31" i="21"/>
  <c r="EQG31" i="21"/>
  <c r="EQF31" i="21"/>
  <c r="EQE31" i="21"/>
  <c r="EQD31" i="21"/>
  <c r="EQC31" i="21"/>
  <c r="EQB31" i="21"/>
  <c r="EQA31" i="21"/>
  <c r="EPZ31" i="21"/>
  <c r="EPY31" i="21"/>
  <c r="EPX31" i="21"/>
  <c r="EPW31" i="21"/>
  <c r="EPV31" i="21"/>
  <c r="EPU31" i="21"/>
  <c r="EPT31" i="21"/>
  <c r="EPS31" i="21"/>
  <c r="EPR31" i="21"/>
  <c r="EPQ31" i="21"/>
  <c r="EPP31" i="21"/>
  <c r="EPO31" i="21"/>
  <c r="EPN31" i="21"/>
  <c r="EPM31" i="21"/>
  <c r="EPL31" i="21"/>
  <c r="EPK31" i="21"/>
  <c r="EPJ31" i="21"/>
  <c r="EPI31" i="21"/>
  <c r="EPH31" i="21"/>
  <c r="EPG31" i="21"/>
  <c r="EPF31" i="21"/>
  <c r="EPE31" i="21"/>
  <c r="EPD31" i="21"/>
  <c r="EPC31" i="21"/>
  <c r="EPB31" i="21"/>
  <c r="EPA31" i="21"/>
  <c r="EOZ31" i="21"/>
  <c r="EOY31" i="21"/>
  <c r="EOX31" i="21"/>
  <c r="EOW31" i="21"/>
  <c r="EOV31" i="21"/>
  <c r="EOU31" i="21"/>
  <c r="EOT31" i="21"/>
  <c r="EOS31" i="21"/>
  <c r="EOR31" i="21"/>
  <c r="EOQ31" i="21"/>
  <c r="EOP31" i="21"/>
  <c r="EOO31" i="21"/>
  <c r="EON31" i="21"/>
  <c r="EOM31" i="21"/>
  <c r="EOL31" i="21"/>
  <c r="EOK31" i="21"/>
  <c r="EOJ31" i="21"/>
  <c r="EOI31" i="21"/>
  <c r="EOH31" i="21"/>
  <c r="EOG31" i="21"/>
  <c r="EOF31" i="21"/>
  <c r="EOE31" i="21"/>
  <c r="EOD31" i="21"/>
  <c r="EOC31" i="21"/>
  <c r="EOB31" i="21"/>
  <c r="EOA31" i="21"/>
  <c r="ENZ31" i="21"/>
  <c r="ENY31" i="21"/>
  <c r="ENX31" i="21"/>
  <c r="ENW31" i="21"/>
  <c r="ENV31" i="21"/>
  <c r="ENU31" i="21"/>
  <c r="ENT31" i="21"/>
  <c r="ENS31" i="21"/>
  <c r="ENR31" i="21"/>
  <c r="ENQ31" i="21"/>
  <c r="ENP31" i="21"/>
  <c r="ENO31" i="21"/>
  <c r="ENN31" i="21"/>
  <c r="ENM31" i="21"/>
  <c r="ENL31" i="21"/>
  <c r="ENK31" i="21"/>
  <c r="ENJ31" i="21"/>
  <c r="ENI31" i="21"/>
  <c r="ENH31" i="21"/>
  <c r="ENG31" i="21"/>
  <c r="ENF31" i="21"/>
  <c r="ENE31" i="21"/>
  <c r="END31" i="21"/>
  <c r="ENC31" i="21"/>
  <c r="ENB31" i="21"/>
  <c r="ENA31" i="21"/>
  <c r="EMZ31" i="21"/>
  <c r="EMY31" i="21"/>
  <c r="EMX31" i="21"/>
  <c r="EMW31" i="21"/>
  <c r="EMV31" i="21"/>
  <c r="EMU31" i="21"/>
  <c r="EMT31" i="21"/>
  <c r="EMS31" i="21"/>
  <c r="EMR31" i="21"/>
  <c r="EMQ31" i="21"/>
  <c r="EMP31" i="21"/>
  <c r="EMO31" i="21"/>
  <c r="EMN31" i="21"/>
  <c r="EMM31" i="21"/>
  <c r="EML31" i="21"/>
  <c r="EMK31" i="21"/>
  <c r="EMJ31" i="21"/>
  <c r="EMI31" i="21"/>
  <c r="EMH31" i="21"/>
  <c r="EMG31" i="21"/>
  <c r="EMF31" i="21"/>
  <c r="EME31" i="21"/>
  <c r="EMD31" i="21"/>
  <c r="EMC31" i="21"/>
  <c r="EMB31" i="21"/>
  <c r="EMA31" i="21"/>
  <c r="ELZ31" i="21"/>
  <c r="ELY31" i="21"/>
  <c r="ELX31" i="21"/>
  <c r="ELW31" i="21"/>
  <c r="ELV31" i="21"/>
  <c r="ELU31" i="21"/>
  <c r="ELT31" i="21"/>
  <c r="ELS31" i="21"/>
  <c r="ELR31" i="21"/>
  <c r="ELQ31" i="21"/>
  <c r="ELP31" i="21"/>
  <c r="ELO31" i="21"/>
  <c r="ELN31" i="21"/>
  <c r="ELM31" i="21"/>
  <c r="ELL31" i="21"/>
  <c r="ELK31" i="21"/>
  <c r="ELJ31" i="21"/>
  <c r="ELI31" i="21"/>
  <c r="ELH31" i="21"/>
  <c r="ELG31" i="21"/>
  <c r="ELF31" i="21"/>
  <c r="ELE31" i="21"/>
  <c r="ELD31" i="21"/>
  <c r="ELC31" i="21"/>
  <c r="ELB31" i="21"/>
  <c r="ELA31" i="21"/>
  <c r="EKZ31" i="21"/>
  <c r="EKY31" i="21"/>
  <c r="EKX31" i="21"/>
  <c r="EKW31" i="21"/>
  <c r="EKV31" i="21"/>
  <c r="EKU31" i="21"/>
  <c r="EKT31" i="21"/>
  <c r="EKS31" i="21"/>
  <c r="EKR31" i="21"/>
  <c r="EKQ31" i="21"/>
  <c r="EKP31" i="21"/>
  <c r="EKO31" i="21"/>
  <c r="EKN31" i="21"/>
  <c r="EKM31" i="21"/>
  <c r="EKL31" i="21"/>
  <c r="EKK31" i="21"/>
  <c r="EKJ31" i="21"/>
  <c r="EKI31" i="21"/>
  <c r="EKH31" i="21"/>
  <c r="EKG31" i="21"/>
  <c r="EKF31" i="21"/>
  <c r="EKE31" i="21"/>
  <c r="EKD31" i="21"/>
  <c r="EKC31" i="21"/>
  <c r="EKB31" i="21"/>
  <c r="EKA31" i="21"/>
  <c r="EJZ31" i="21"/>
  <c r="EJY31" i="21"/>
  <c r="EJX31" i="21"/>
  <c r="EJW31" i="21"/>
  <c r="EJV31" i="21"/>
  <c r="EJU31" i="21"/>
  <c r="EJT31" i="21"/>
  <c r="EJS31" i="21"/>
  <c r="EJR31" i="21"/>
  <c r="EJQ31" i="21"/>
  <c r="EJP31" i="21"/>
  <c r="EJO31" i="21"/>
  <c r="EJN31" i="21"/>
  <c r="EJM31" i="21"/>
  <c r="EJL31" i="21"/>
  <c r="EJK31" i="21"/>
  <c r="EJJ31" i="21"/>
  <c r="EJI31" i="21"/>
  <c r="EJH31" i="21"/>
  <c r="EJG31" i="21"/>
  <c r="EJF31" i="21"/>
  <c r="EJE31" i="21"/>
  <c r="EJD31" i="21"/>
  <c r="EJC31" i="21"/>
  <c r="EJB31" i="21"/>
  <c r="EJA31" i="21"/>
  <c r="EIZ31" i="21"/>
  <c r="EIY31" i="21"/>
  <c r="EIX31" i="21"/>
  <c r="EIW31" i="21"/>
  <c r="EIV31" i="21"/>
  <c r="EIU31" i="21"/>
  <c r="EIT31" i="21"/>
  <c r="EIS31" i="21"/>
  <c r="EIR31" i="21"/>
  <c r="EIQ31" i="21"/>
  <c r="EIP31" i="21"/>
  <c r="EIO31" i="21"/>
  <c r="EIN31" i="21"/>
  <c r="EIM31" i="21"/>
  <c r="EIL31" i="21"/>
  <c r="EIK31" i="21"/>
  <c r="EIJ31" i="21"/>
  <c r="EII31" i="21"/>
  <c r="EIH31" i="21"/>
  <c r="EIG31" i="21"/>
  <c r="EIF31" i="21"/>
  <c r="EIE31" i="21"/>
  <c r="EID31" i="21"/>
  <c r="EIC31" i="21"/>
  <c r="EIB31" i="21"/>
  <c r="EIA31" i="21"/>
  <c r="EHZ31" i="21"/>
  <c r="EHY31" i="21"/>
  <c r="EHX31" i="21"/>
  <c r="EHW31" i="21"/>
  <c r="EHV31" i="21"/>
  <c r="EHU31" i="21"/>
  <c r="EHT31" i="21"/>
  <c r="EHS31" i="21"/>
  <c r="EHR31" i="21"/>
  <c r="EHQ31" i="21"/>
  <c r="EHP31" i="21"/>
  <c r="EHO31" i="21"/>
  <c r="EHN31" i="21"/>
  <c r="EHM31" i="21"/>
  <c r="EHL31" i="21"/>
  <c r="EHK31" i="21"/>
  <c r="EHJ31" i="21"/>
  <c r="EHI31" i="21"/>
  <c r="EHH31" i="21"/>
  <c r="EHG31" i="21"/>
  <c r="EHF31" i="21"/>
  <c r="EHE31" i="21"/>
  <c r="EHD31" i="21"/>
  <c r="EHC31" i="21"/>
  <c r="EHB31" i="21"/>
  <c r="EHA31" i="21"/>
  <c r="EGZ31" i="21"/>
  <c r="EGY31" i="21"/>
  <c r="EGX31" i="21"/>
  <c r="EGW31" i="21"/>
  <c r="EGV31" i="21"/>
  <c r="EGU31" i="21"/>
  <c r="EGT31" i="21"/>
  <c r="EGS31" i="21"/>
  <c r="EGR31" i="21"/>
  <c r="EGQ31" i="21"/>
  <c r="EGP31" i="21"/>
  <c r="EGO31" i="21"/>
  <c r="EGN31" i="21"/>
  <c r="EGM31" i="21"/>
  <c r="EGL31" i="21"/>
  <c r="EGK31" i="21"/>
  <c r="EGJ31" i="21"/>
  <c r="EGI31" i="21"/>
  <c r="EGH31" i="21"/>
  <c r="EGG31" i="21"/>
  <c r="EGF31" i="21"/>
  <c r="EGE31" i="21"/>
  <c r="EGD31" i="21"/>
  <c r="EGC31" i="21"/>
  <c r="EGB31" i="21"/>
  <c r="EGA31" i="21"/>
  <c r="EFZ31" i="21"/>
  <c r="EFY31" i="21"/>
  <c r="EFX31" i="21"/>
  <c r="EFW31" i="21"/>
  <c r="EFV31" i="21"/>
  <c r="EFU31" i="21"/>
  <c r="EFT31" i="21"/>
  <c r="EFS31" i="21"/>
  <c r="EFR31" i="21"/>
  <c r="EFQ31" i="21"/>
  <c r="EFP31" i="21"/>
  <c r="EFO31" i="21"/>
  <c r="EFN31" i="21"/>
  <c r="EFM31" i="21"/>
  <c r="EFL31" i="21"/>
  <c r="EFK31" i="21"/>
  <c r="EFJ31" i="21"/>
  <c r="EFI31" i="21"/>
  <c r="EFH31" i="21"/>
  <c r="EFG31" i="21"/>
  <c r="EFF31" i="21"/>
  <c r="EFE31" i="21"/>
  <c r="EFD31" i="21"/>
  <c r="EFC31" i="21"/>
  <c r="EFB31" i="21"/>
  <c r="EFA31" i="21"/>
  <c r="EEZ31" i="21"/>
  <c r="EEY31" i="21"/>
  <c r="EEX31" i="21"/>
  <c r="EEW31" i="21"/>
  <c r="EEV31" i="21"/>
  <c r="EEU31" i="21"/>
  <c r="EET31" i="21"/>
  <c r="EES31" i="21"/>
  <c r="EER31" i="21"/>
  <c r="EEQ31" i="21"/>
  <c r="EEP31" i="21"/>
  <c r="EEO31" i="21"/>
  <c r="EEN31" i="21"/>
  <c r="EEM31" i="21"/>
  <c r="EEL31" i="21"/>
  <c r="EEK31" i="21"/>
  <c r="EEJ31" i="21"/>
  <c r="EEI31" i="21"/>
  <c r="EEH31" i="21"/>
  <c r="EEG31" i="21"/>
  <c r="EEF31" i="21"/>
  <c r="EEE31" i="21"/>
  <c r="EED31" i="21"/>
  <c r="EEC31" i="21"/>
  <c r="EEB31" i="21"/>
  <c r="EEA31" i="21"/>
  <c r="EDZ31" i="21"/>
  <c r="EDY31" i="21"/>
  <c r="EDX31" i="21"/>
  <c r="EDW31" i="21"/>
  <c r="EDV31" i="21"/>
  <c r="EDU31" i="21"/>
  <c r="EDT31" i="21"/>
  <c r="EDS31" i="21"/>
  <c r="EDR31" i="21"/>
  <c r="EDQ31" i="21"/>
  <c r="EDP31" i="21"/>
  <c r="EDO31" i="21"/>
  <c r="EDN31" i="21"/>
  <c r="EDM31" i="21"/>
  <c r="EDL31" i="21"/>
  <c r="EDK31" i="21"/>
  <c r="EDJ31" i="21"/>
  <c r="EDI31" i="21"/>
  <c r="EDH31" i="21"/>
  <c r="EDG31" i="21"/>
  <c r="EDF31" i="21"/>
  <c r="EDE31" i="21"/>
  <c r="EDD31" i="21"/>
  <c r="EDC31" i="21"/>
  <c r="EDB31" i="21"/>
  <c r="EDA31" i="21"/>
  <c r="ECZ31" i="21"/>
  <c r="ECY31" i="21"/>
  <c r="ECX31" i="21"/>
  <c r="ECW31" i="21"/>
  <c r="ECV31" i="21"/>
  <c r="ECU31" i="21"/>
  <c r="ECT31" i="21"/>
  <c r="ECS31" i="21"/>
  <c r="ECR31" i="21"/>
  <c r="ECQ31" i="21"/>
  <c r="ECP31" i="21"/>
  <c r="ECO31" i="21"/>
  <c r="ECN31" i="21"/>
  <c r="ECM31" i="21"/>
  <c r="ECL31" i="21"/>
  <c r="ECK31" i="21"/>
  <c r="ECJ31" i="21"/>
  <c r="ECI31" i="21"/>
  <c r="ECH31" i="21"/>
  <c r="ECG31" i="21"/>
  <c r="ECF31" i="21"/>
  <c r="ECE31" i="21"/>
  <c r="ECD31" i="21"/>
  <c r="ECC31" i="21"/>
  <c r="ECB31" i="21"/>
  <c r="ECA31" i="21"/>
  <c r="EBZ31" i="21"/>
  <c r="EBY31" i="21"/>
  <c r="EBX31" i="21"/>
  <c r="EBW31" i="21"/>
  <c r="EBV31" i="21"/>
  <c r="EBU31" i="21"/>
  <c r="EBT31" i="21"/>
  <c r="EBS31" i="21"/>
  <c r="EBR31" i="21"/>
  <c r="EBQ31" i="21"/>
  <c r="EBP31" i="21"/>
  <c r="EBO31" i="21"/>
  <c r="EBN31" i="21"/>
  <c r="EBM31" i="21"/>
  <c r="EBL31" i="21"/>
  <c r="EBK31" i="21"/>
  <c r="EBJ31" i="21"/>
  <c r="EBI31" i="21"/>
  <c r="EBH31" i="21"/>
  <c r="EBG31" i="21"/>
  <c r="EBF31" i="21"/>
  <c r="EBE31" i="21"/>
  <c r="EBD31" i="21"/>
  <c r="EBC31" i="21"/>
  <c r="EBB31" i="21"/>
  <c r="EBA31" i="21"/>
  <c r="EAZ31" i="21"/>
  <c r="EAY31" i="21"/>
  <c r="EAX31" i="21"/>
  <c r="EAW31" i="21"/>
  <c r="EAV31" i="21"/>
  <c r="EAU31" i="21"/>
  <c r="EAT31" i="21"/>
  <c r="EAS31" i="21"/>
  <c r="EAR31" i="21"/>
  <c r="EAQ31" i="21"/>
  <c r="EAP31" i="21"/>
  <c r="EAO31" i="21"/>
  <c r="EAN31" i="21"/>
  <c r="EAM31" i="21"/>
  <c r="EAL31" i="21"/>
  <c r="EAK31" i="21"/>
  <c r="EAJ31" i="21"/>
  <c r="EAI31" i="21"/>
  <c r="EAH31" i="21"/>
  <c r="EAG31" i="21"/>
  <c r="EAF31" i="21"/>
  <c r="EAE31" i="21"/>
  <c r="EAD31" i="21"/>
  <c r="EAC31" i="21"/>
  <c r="EAB31" i="21"/>
  <c r="EAA31" i="21"/>
  <c r="DZZ31" i="21"/>
  <c r="DZY31" i="21"/>
  <c r="DZX31" i="21"/>
  <c r="DZW31" i="21"/>
  <c r="DZV31" i="21"/>
  <c r="DZU31" i="21"/>
  <c r="DZT31" i="21"/>
  <c r="DZS31" i="21"/>
  <c r="DZR31" i="21"/>
  <c r="DZQ31" i="21"/>
  <c r="DZP31" i="21"/>
  <c r="DZO31" i="21"/>
  <c r="DZN31" i="21"/>
  <c r="DZM31" i="21"/>
  <c r="DZL31" i="21"/>
  <c r="DZK31" i="21"/>
  <c r="DZJ31" i="21"/>
  <c r="DZI31" i="21"/>
  <c r="DZH31" i="21"/>
  <c r="DZG31" i="21"/>
  <c r="DZF31" i="21"/>
  <c r="DZE31" i="21"/>
  <c r="DZD31" i="21"/>
  <c r="DZC31" i="21"/>
  <c r="DZB31" i="21"/>
  <c r="DZA31" i="21"/>
  <c r="DYZ31" i="21"/>
  <c r="DYY31" i="21"/>
  <c r="DYX31" i="21"/>
  <c r="DYW31" i="21"/>
  <c r="DYV31" i="21"/>
  <c r="DYU31" i="21"/>
  <c r="DYT31" i="21"/>
  <c r="DYS31" i="21"/>
  <c r="DYR31" i="21"/>
  <c r="DYQ31" i="21"/>
  <c r="DYP31" i="21"/>
  <c r="DYO31" i="21"/>
  <c r="DYN31" i="21"/>
  <c r="DYM31" i="21"/>
  <c r="DYL31" i="21"/>
  <c r="DYK31" i="21"/>
  <c r="DYJ31" i="21"/>
  <c r="DYI31" i="21"/>
  <c r="DYH31" i="21"/>
  <c r="DYG31" i="21"/>
  <c r="DYF31" i="21"/>
  <c r="DYE31" i="21"/>
  <c r="DYD31" i="21"/>
  <c r="DYC31" i="21"/>
  <c r="DYB31" i="21"/>
  <c r="DYA31" i="21"/>
  <c r="DXZ31" i="21"/>
  <c r="DXY31" i="21"/>
  <c r="DXX31" i="21"/>
  <c r="DXW31" i="21"/>
  <c r="DXV31" i="21"/>
  <c r="DXU31" i="21"/>
  <c r="DXT31" i="21"/>
  <c r="DXS31" i="21"/>
  <c r="DXR31" i="21"/>
  <c r="DXQ31" i="21"/>
  <c r="DXP31" i="21"/>
  <c r="DXO31" i="21"/>
  <c r="DXN31" i="21"/>
  <c r="DXM31" i="21"/>
  <c r="DXL31" i="21"/>
  <c r="DXK31" i="21"/>
  <c r="DXJ31" i="21"/>
  <c r="DXI31" i="21"/>
  <c r="DXH31" i="21"/>
  <c r="DXG31" i="21"/>
  <c r="DXF31" i="21"/>
  <c r="DXE31" i="21"/>
  <c r="DXD31" i="21"/>
  <c r="DXC31" i="21"/>
  <c r="DXB31" i="21"/>
  <c r="DXA31" i="21"/>
  <c r="DWZ31" i="21"/>
  <c r="DWY31" i="21"/>
  <c r="DWX31" i="21"/>
  <c r="DWW31" i="21"/>
  <c r="DWV31" i="21"/>
  <c r="DWU31" i="21"/>
  <c r="DWT31" i="21"/>
  <c r="DWS31" i="21"/>
  <c r="DWR31" i="21"/>
  <c r="DWQ31" i="21"/>
  <c r="DWP31" i="21"/>
  <c r="DWO31" i="21"/>
  <c r="DWN31" i="21"/>
  <c r="DWM31" i="21"/>
  <c r="DWL31" i="21"/>
  <c r="DWK31" i="21"/>
  <c r="DWJ31" i="21"/>
  <c r="DWI31" i="21"/>
  <c r="DWH31" i="21"/>
  <c r="DWG31" i="21"/>
  <c r="DWF31" i="21"/>
  <c r="DWE31" i="21"/>
  <c r="DWD31" i="21"/>
  <c r="DWC31" i="21"/>
  <c r="DWB31" i="21"/>
  <c r="DWA31" i="21"/>
  <c r="DVZ31" i="21"/>
  <c r="DVY31" i="21"/>
  <c r="DVX31" i="21"/>
  <c r="DVW31" i="21"/>
  <c r="DVV31" i="21"/>
  <c r="DVU31" i="21"/>
  <c r="DVT31" i="21"/>
  <c r="DVS31" i="21"/>
  <c r="DVR31" i="21"/>
  <c r="DVQ31" i="21"/>
  <c r="DVP31" i="21"/>
  <c r="DVO31" i="21"/>
  <c r="DVN31" i="21"/>
  <c r="DVM31" i="21"/>
  <c r="DVL31" i="21"/>
  <c r="DVK31" i="21"/>
  <c r="DVJ31" i="21"/>
  <c r="DVI31" i="21"/>
  <c r="DVH31" i="21"/>
  <c r="DVG31" i="21"/>
  <c r="DVF31" i="21"/>
  <c r="DVE31" i="21"/>
  <c r="DVD31" i="21"/>
  <c r="DVC31" i="21"/>
  <c r="DVB31" i="21"/>
  <c r="DVA31" i="21"/>
  <c r="DUZ31" i="21"/>
  <c r="DUY31" i="21"/>
  <c r="DUX31" i="21"/>
  <c r="DUW31" i="21"/>
  <c r="DUV31" i="21"/>
  <c r="DUU31" i="21"/>
  <c r="DUT31" i="21"/>
  <c r="DUS31" i="21"/>
  <c r="DUR31" i="21"/>
  <c r="DUQ31" i="21"/>
  <c r="DUP31" i="21"/>
  <c r="DUO31" i="21"/>
  <c r="DUN31" i="21"/>
  <c r="DUM31" i="21"/>
  <c r="DUL31" i="21"/>
  <c r="DUK31" i="21"/>
  <c r="DUJ31" i="21"/>
  <c r="DUI31" i="21"/>
  <c r="DUH31" i="21"/>
  <c r="DUG31" i="21"/>
  <c r="DUF31" i="21"/>
  <c r="DUE31" i="21"/>
  <c r="DUD31" i="21"/>
  <c r="DUC31" i="21"/>
  <c r="DUB31" i="21"/>
  <c r="DUA31" i="21"/>
  <c r="DTZ31" i="21"/>
  <c r="DTY31" i="21"/>
  <c r="DTX31" i="21"/>
  <c r="DTW31" i="21"/>
  <c r="DTV31" i="21"/>
  <c r="DTU31" i="21"/>
  <c r="DTT31" i="21"/>
  <c r="DTS31" i="21"/>
  <c r="DTR31" i="21"/>
  <c r="DTQ31" i="21"/>
  <c r="DTP31" i="21"/>
  <c r="DTO31" i="21"/>
  <c r="DTN31" i="21"/>
  <c r="DTM31" i="21"/>
  <c r="DTL31" i="21"/>
  <c r="DTK31" i="21"/>
  <c r="DTJ31" i="21"/>
  <c r="DTI31" i="21"/>
  <c r="DTH31" i="21"/>
  <c r="DTG31" i="21"/>
  <c r="DTF31" i="21"/>
  <c r="DTE31" i="21"/>
  <c r="DTD31" i="21"/>
  <c r="DTC31" i="21"/>
  <c r="DTB31" i="21"/>
  <c r="DTA31" i="21"/>
  <c r="DSZ31" i="21"/>
  <c r="DSY31" i="21"/>
  <c r="DSX31" i="21"/>
  <c r="DSW31" i="21"/>
  <c r="DSV31" i="21"/>
  <c r="DSU31" i="21"/>
  <c r="DST31" i="21"/>
  <c r="DSS31" i="21"/>
  <c r="DSR31" i="21"/>
  <c r="DSQ31" i="21"/>
  <c r="DSP31" i="21"/>
  <c r="DSO31" i="21"/>
  <c r="DSN31" i="21"/>
  <c r="DSM31" i="21"/>
  <c r="DSL31" i="21"/>
  <c r="DSK31" i="21"/>
  <c r="DSJ31" i="21"/>
  <c r="DSI31" i="21"/>
  <c r="DSH31" i="21"/>
  <c r="DSG31" i="21"/>
  <c r="DSF31" i="21"/>
  <c r="DSE31" i="21"/>
  <c r="DSD31" i="21"/>
  <c r="DSC31" i="21"/>
  <c r="DSB31" i="21"/>
  <c r="DSA31" i="21"/>
  <c r="DRZ31" i="21"/>
  <c r="DRY31" i="21"/>
  <c r="DRX31" i="21"/>
  <c r="DRW31" i="21"/>
  <c r="DRV31" i="21"/>
  <c r="DRU31" i="21"/>
  <c r="DRT31" i="21"/>
  <c r="DRS31" i="21"/>
  <c r="DRR31" i="21"/>
  <c r="DRQ31" i="21"/>
  <c r="DRP31" i="21"/>
  <c r="DRO31" i="21"/>
  <c r="DRN31" i="21"/>
  <c r="DRM31" i="21"/>
  <c r="DRL31" i="21"/>
  <c r="DRK31" i="21"/>
  <c r="DRJ31" i="21"/>
  <c r="DRI31" i="21"/>
  <c r="DRH31" i="21"/>
  <c r="DRG31" i="21"/>
  <c r="DRF31" i="21"/>
  <c r="DRE31" i="21"/>
  <c r="DRD31" i="21"/>
  <c r="DRC31" i="21"/>
  <c r="DRB31" i="21"/>
  <c r="DRA31" i="21"/>
  <c r="DQZ31" i="21"/>
  <c r="DQY31" i="21"/>
  <c r="DQX31" i="21"/>
  <c r="DQW31" i="21"/>
  <c r="DQV31" i="21"/>
  <c r="DQU31" i="21"/>
  <c r="DQT31" i="21"/>
  <c r="DQS31" i="21"/>
  <c r="DQR31" i="21"/>
  <c r="DQQ31" i="21"/>
  <c r="DQP31" i="21"/>
  <c r="DQO31" i="21"/>
  <c r="DQN31" i="21"/>
  <c r="DQM31" i="21"/>
  <c r="DQL31" i="21"/>
  <c r="DQK31" i="21"/>
  <c r="DQJ31" i="21"/>
  <c r="DQI31" i="21"/>
  <c r="DQH31" i="21"/>
  <c r="DQG31" i="21"/>
  <c r="DQF31" i="21"/>
  <c r="DQE31" i="21"/>
  <c r="DQD31" i="21"/>
  <c r="DQC31" i="21"/>
  <c r="DQB31" i="21"/>
  <c r="DQA31" i="21"/>
  <c r="DPZ31" i="21"/>
  <c r="DPY31" i="21"/>
  <c r="DPX31" i="21"/>
  <c r="DPW31" i="21"/>
  <c r="DPV31" i="21"/>
  <c r="DPU31" i="21"/>
  <c r="DPT31" i="21"/>
  <c r="DPS31" i="21"/>
  <c r="DPR31" i="21"/>
  <c r="DPQ31" i="21"/>
  <c r="DPP31" i="21"/>
  <c r="DPO31" i="21"/>
  <c r="DPN31" i="21"/>
  <c r="DPM31" i="21"/>
  <c r="DPL31" i="21"/>
  <c r="DPK31" i="21"/>
  <c r="DPJ31" i="21"/>
  <c r="DPI31" i="21"/>
  <c r="DPH31" i="21"/>
  <c r="DPG31" i="21"/>
  <c r="DPF31" i="21"/>
  <c r="DPE31" i="21"/>
  <c r="DPD31" i="21"/>
  <c r="DPC31" i="21"/>
  <c r="DPB31" i="21"/>
  <c r="DPA31" i="21"/>
  <c r="DOZ31" i="21"/>
  <c r="DOY31" i="21"/>
  <c r="DOX31" i="21"/>
  <c r="DOW31" i="21"/>
  <c r="DOV31" i="21"/>
  <c r="DOU31" i="21"/>
  <c r="DOT31" i="21"/>
  <c r="DOS31" i="21"/>
  <c r="DOR31" i="21"/>
  <c r="DOQ31" i="21"/>
  <c r="DOP31" i="21"/>
  <c r="DOO31" i="21"/>
  <c r="DON31" i="21"/>
  <c r="DOM31" i="21"/>
  <c r="DOL31" i="21"/>
  <c r="DOK31" i="21"/>
  <c r="DOJ31" i="21"/>
  <c r="DOI31" i="21"/>
  <c r="DOH31" i="21"/>
  <c r="DOG31" i="21"/>
  <c r="DOF31" i="21"/>
  <c r="DOE31" i="21"/>
  <c r="DOD31" i="21"/>
  <c r="DOC31" i="21"/>
  <c r="DOB31" i="21"/>
  <c r="DOA31" i="21"/>
  <c r="DNZ31" i="21"/>
  <c r="DNY31" i="21"/>
  <c r="DNX31" i="21"/>
  <c r="DNW31" i="21"/>
  <c r="DNV31" i="21"/>
  <c r="DNU31" i="21"/>
  <c r="DNT31" i="21"/>
  <c r="DNS31" i="21"/>
  <c r="DNR31" i="21"/>
  <c r="DNQ31" i="21"/>
  <c r="DNP31" i="21"/>
  <c r="DNO31" i="21"/>
  <c r="DNN31" i="21"/>
  <c r="DNM31" i="21"/>
  <c r="DNL31" i="21"/>
  <c r="DNK31" i="21"/>
  <c r="DNJ31" i="21"/>
  <c r="DNI31" i="21"/>
  <c r="DNH31" i="21"/>
  <c r="DNG31" i="21"/>
  <c r="DNF31" i="21"/>
  <c r="DNE31" i="21"/>
  <c r="DND31" i="21"/>
  <c r="DNC31" i="21"/>
  <c r="DNB31" i="21"/>
  <c r="DNA31" i="21"/>
  <c r="DMZ31" i="21"/>
  <c r="DMY31" i="21"/>
  <c r="DMX31" i="21"/>
  <c r="DMW31" i="21"/>
  <c r="DMV31" i="21"/>
  <c r="DMU31" i="21"/>
  <c r="DMT31" i="21"/>
  <c r="DMS31" i="21"/>
  <c r="DMR31" i="21"/>
  <c r="DMQ31" i="21"/>
  <c r="DMP31" i="21"/>
  <c r="DMO31" i="21"/>
  <c r="DMN31" i="21"/>
  <c r="DMM31" i="21"/>
  <c r="DML31" i="21"/>
  <c r="DMK31" i="21"/>
  <c r="DMJ31" i="21"/>
  <c r="DMI31" i="21"/>
  <c r="DMH31" i="21"/>
  <c r="DMG31" i="21"/>
  <c r="DMF31" i="21"/>
  <c r="DME31" i="21"/>
  <c r="DMD31" i="21"/>
  <c r="DMC31" i="21"/>
  <c r="DMB31" i="21"/>
  <c r="DMA31" i="21"/>
  <c r="DLZ31" i="21"/>
  <c r="DLY31" i="21"/>
  <c r="DLX31" i="21"/>
  <c r="DLW31" i="21"/>
  <c r="DLV31" i="21"/>
  <c r="DLU31" i="21"/>
  <c r="DLT31" i="21"/>
  <c r="DLS31" i="21"/>
  <c r="DLR31" i="21"/>
  <c r="DLQ31" i="21"/>
  <c r="DLP31" i="21"/>
  <c r="DLO31" i="21"/>
  <c r="DLN31" i="21"/>
  <c r="DLM31" i="21"/>
  <c r="DLL31" i="21"/>
  <c r="DLK31" i="21"/>
  <c r="DLJ31" i="21"/>
  <c r="DLI31" i="21"/>
  <c r="DLH31" i="21"/>
  <c r="DLG31" i="21"/>
  <c r="DLF31" i="21"/>
  <c r="DLE31" i="21"/>
  <c r="DLD31" i="21"/>
  <c r="DLC31" i="21"/>
  <c r="DLB31" i="21"/>
  <c r="DLA31" i="21"/>
  <c r="DKZ31" i="21"/>
  <c r="DKY31" i="21"/>
  <c r="DKX31" i="21"/>
  <c r="DKW31" i="21"/>
  <c r="DKV31" i="21"/>
  <c r="DKU31" i="21"/>
  <c r="DKT31" i="21"/>
  <c r="DKS31" i="21"/>
  <c r="DKR31" i="21"/>
  <c r="DKQ31" i="21"/>
  <c r="DKP31" i="21"/>
  <c r="DKO31" i="21"/>
  <c r="DKN31" i="21"/>
  <c r="DKM31" i="21"/>
  <c r="DKL31" i="21"/>
  <c r="DKK31" i="21"/>
  <c r="DKJ31" i="21"/>
  <c r="DKI31" i="21"/>
  <c r="DKH31" i="21"/>
  <c r="DKG31" i="21"/>
  <c r="DKF31" i="21"/>
  <c r="DKE31" i="21"/>
  <c r="DKD31" i="21"/>
  <c r="DKC31" i="21"/>
  <c r="DKB31" i="21"/>
  <c r="DKA31" i="21"/>
  <c r="DJZ31" i="21"/>
  <c r="DJY31" i="21"/>
  <c r="DJX31" i="21"/>
  <c r="DJW31" i="21"/>
  <c r="DJV31" i="21"/>
  <c r="DJU31" i="21"/>
  <c r="DJT31" i="21"/>
  <c r="DJS31" i="21"/>
  <c r="DJR31" i="21"/>
  <c r="DJQ31" i="21"/>
  <c r="DJP31" i="21"/>
  <c r="DJO31" i="21"/>
  <c r="DJN31" i="21"/>
  <c r="DJM31" i="21"/>
  <c r="DJL31" i="21"/>
  <c r="DJK31" i="21"/>
  <c r="DJJ31" i="21"/>
  <c r="DJI31" i="21"/>
  <c r="DJH31" i="21"/>
  <c r="DJG31" i="21"/>
  <c r="DJF31" i="21"/>
  <c r="DJE31" i="21"/>
  <c r="DJD31" i="21"/>
  <c r="DJC31" i="21"/>
  <c r="DJB31" i="21"/>
  <c r="DJA31" i="21"/>
  <c r="DIZ31" i="21"/>
  <c r="DIY31" i="21"/>
  <c r="DIX31" i="21"/>
  <c r="DIW31" i="21"/>
  <c r="DIV31" i="21"/>
  <c r="DIU31" i="21"/>
  <c r="DIT31" i="21"/>
  <c r="DIS31" i="21"/>
  <c r="DIR31" i="21"/>
  <c r="DIQ31" i="21"/>
  <c r="DIP31" i="21"/>
  <c r="DIO31" i="21"/>
  <c r="DIN31" i="21"/>
  <c r="DIM31" i="21"/>
  <c r="DIL31" i="21"/>
  <c r="DIK31" i="21"/>
  <c r="DIJ31" i="21"/>
  <c r="DII31" i="21"/>
  <c r="DIH31" i="21"/>
  <c r="DIG31" i="21"/>
  <c r="DIF31" i="21"/>
  <c r="DIE31" i="21"/>
  <c r="DID31" i="21"/>
  <c r="DIC31" i="21"/>
  <c r="DIB31" i="21"/>
  <c r="DIA31" i="21"/>
  <c r="DHZ31" i="21"/>
  <c r="DHY31" i="21"/>
  <c r="DHX31" i="21"/>
  <c r="DHW31" i="21"/>
  <c r="DHV31" i="21"/>
  <c r="DHU31" i="21"/>
  <c r="DHT31" i="21"/>
  <c r="DHS31" i="21"/>
  <c r="DHR31" i="21"/>
  <c r="DHQ31" i="21"/>
  <c r="DHP31" i="21"/>
  <c r="DHO31" i="21"/>
  <c r="DHN31" i="21"/>
  <c r="DHM31" i="21"/>
  <c r="DHL31" i="21"/>
  <c r="DHK31" i="21"/>
  <c r="DHJ31" i="21"/>
  <c r="DHI31" i="21"/>
  <c r="DHH31" i="21"/>
  <c r="DHG31" i="21"/>
  <c r="DHF31" i="21"/>
  <c r="DHE31" i="21"/>
  <c r="DHD31" i="21"/>
  <c r="DHC31" i="21"/>
  <c r="DHB31" i="21"/>
  <c r="DHA31" i="21"/>
  <c r="DGZ31" i="21"/>
  <c r="DGY31" i="21"/>
  <c r="DGX31" i="21"/>
  <c r="DGW31" i="21"/>
  <c r="DGV31" i="21"/>
  <c r="DGU31" i="21"/>
  <c r="DGT31" i="21"/>
  <c r="DGS31" i="21"/>
  <c r="DGR31" i="21"/>
  <c r="DGQ31" i="21"/>
  <c r="DGP31" i="21"/>
  <c r="DGO31" i="21"/>
  <c r="DGN31" i="21"/>
  <c r="DGM31" i="21"/>
  <c r="DGL31" i="21"/>
  <c r="DGK31" i="21"/>
  <c r="DGJ31" i="21"/>
  <c r="DGI31" i="21"/>
  <c r="DGH31" i="21"/>
  <c r="DGG31" i="21"/>
  <c r="DGF31" i="21"/>
  <c r="DGE31" i="21"/>
  <c r="DGD31" i="21"/>
  <c r="DGC31" i="21"/>
  <c r="DGB31" i="21"/>
  <c r="DGA31" i="21"/>
  <c r="DFZ31" i="21"/>
  <c r="DFY31" i="21"/>
  <c r="DFX31" i="21"/>
  <c r="DFW31" i="21"/>
  <c r="DFV31" i="21"/>
  <c r="DFU31" i="21"/>
  <c r="DFT31" i="21"/>
  <c r="DFS31" i="21"/>
  <c r="DFR31" i="21"/>
  <c r="DFQ31" i="21"/>
  <c r="DFP31" i="21"/>
  <c r="DFO31" i="21"/>
  <c r="DFN31" i="21"/>
  <c r="DFM31" i="21"/>
  <c r="DFL31" i="21"/>
  <c r="DFK31" i="21"/>
  <c r="DFJ31" i="21"/>
  <c r="DFI31" i="21"/>
  <c r="DFH31" i="21"/>
  <c r="DFG31" i="21"/>
  <c r="DFF31" i="21"/>
  <c r="DFE31" i="21"/>
  <c r="DFD31" i="21"/>
  <c r="DFC31" i="21"/>
  <c r="DFB31" i="21"/>
  <c r="DFA31" i="21"/>
  <c r="DEZ31" i="21"/>
  <c r="DEY31" i="21"/>
  <c r="DEX31" i="21"/>
  <c r="DEW31" i="21"/>
  <c r="DEV31" i="21"/>
  <c r="DEU31" i="21"/>
  <c r="DET31" i="21"/>
  <c r="DES31" i="21"/>
  <c r="DER31" i="21"/>
  <c r="DEQ31" i="21"/>
  <c r="DEP31" i="21"/>
  <c r="DEO31" i="21"/>
  <c r="DEN31" i="21"/>
  <c r="DEM31" i="21"/>
  <c r="DEL31" i="21"/>
  <c r="DEK31" i="21"/>
  <c r="DEJ31" i="21"/>
  <c r="DEI31" i="21"/>
  <c r="DEH31" i="21"/>
  <c r="DEG31" i="21"/>
  <c r="DEF31" i="21"/>
  <c r="DEE31" i="21"/>
  <c r="DED31" i="21"/>
  <c r="DEC31" i="21"/>
  <c r="DEB31" i="21"/>
  <c r="DEA31" i="21"/>
  <c r="DDZ31" i="21"/>
  <c r="DDY31" i="21"/>
  <c r="DDX31" i="21"/>
  <c r="DDW31" i="21"/>
  <c r="DDV31" i="21"/>
  <c r="DDU31" i="21"/>
  <c r="DDT31" i="21"/>
  <c r="DDS31" i="21"/>
  <c r="DDR31" i="21"/>
  <c r="DDQ31" i="21"/>
  <c r="DDP31" i="21"/>
  <c r="DDO31" i="21"/>
  <c r="DDN31" i="21"/>
  <c r="DDM31" i="21"/>
  <c r="DDL31" i="21"/>
  <c r="DDK31" i="21"/>
  <c r="DDJ31" i="21"/>
  <c r="DDI31" i="21"/>
  <c r="DDH31" i="21"/>
  <c r="DDG31" i="21"/>
  <c r="DDF31" i="21"/>
  <c r="DDE31" i="21"/>
  <c r="DDD31" i="21"/>
  <c r="DDC31" i="21"/>
  <c r="DDB31" i="21"/>
  <c r="DDA31" i="21"/>
  <c r="DCZ31" i="21"/>
  <c r="DCY31" i="21"/>
  <c r="DCX31" i="21"/>
  <c r="DCW31" i="21"/>
  <c r="DCV31" i="21"/>
  <c r="DCU31" i="21"/>
  <c r="DCT31" i="21"/>
  <c r="DCS31" i="21"/>
  <c r="DCR31" i="21"/>
  <c r="DCQ31" i="21"/>
  <c r="DCP31" i="21"/>
  <c r="DCO31" i="21"/>
  <c r="DCN31" i="21"/>
  <c r="DCM31" i="21"/>
  <c r="DCL31" i="21"/>
  <c r="DCK31" i="21"/>
  <c r="DCJ31" i="21"/>
  <c r="DCI31" i="21"/>
  <c r="DCH31" i="21"/>
  <c r="DCG31" i="21"/>
  <c r="DCF31" i="21"/>
  <c r="DCE31" i="21"/>
  <c r="DCD31" i="21"/>
  <c r="DCC31" i="21"/>
  <c r="DCB31" i="21"/>
  <c r="DCA31" i="21"/>
  <c r="DBZ31" i="21"/>
  <c r="DBY31" i="21"/>
  <c r="DBX31" i="21"/>
  <c r="DBW31" i="21"/>
  <c r="DBV31" i="21"/>
  <c r="DBU31" i="21"/>
  <c r="DBT31" i="21"/>
  <c r="DBS31" i="21"/>
  <c r="DBR31" i="21"/>
  <c r="DBQ31" i="21"/>
  <c r="DBP31" i="21"/>
  <c r="DBO31" i="21"/>
  <c r="DBN31" i="21"/>
  <c r="DBM31" i="21"/>
  <c r="DBL31" i="21"/>
  <c r="DBK31" i="21"/>
  <c r="DBJ31" i="21"/>
  <c r="DBI31" i="21"/>
  <c r="DBH31" i="21"/>
  <c r="DBG31" i="21"/>
  <c r="DBF31" i="21"/>
  <c r="DBE31" i="21"/>
  <c r="DBD31" i="21"/>
  <c r="DBC31" i="21"/>
  <c r="DBB31" i="21"/>
  <c r="DBA31" i="21"/>
  <c r="DAZ31" i="21"/>
  <c r="DAY31" i="21"/>
  <c r="DAX31" i="21"/>
  <c r="DAW31" i="21"/>
  <c r="DAV31" i="21"/>
  <c r="DAU31" i="21"/>
  <c r="DAT31" i="21"/>
  <c r="DAS31" i="21"/>
  <c r="DAR31" i="21"/>
  <c r="DAQ31" i="21"/>
  <c r="DAP31" i="21"/>
  <c r="DAO31" i="21"/>
  <c r="DAN31" i="21"/>
  <c r="DAM31" i="21"/>
  <c r="DAL31" i="21"/>
  <c r="DAK31" i="21"/>
  <c r="DAJ31" i="21"/>
  <c r="DAI31" i="21"/>
  <c r="DAH31" i="21"/>
  <c r="DAG31" i="21"/>
  <c r="DAF31" i="21"/>
  <c r="DAE31" i="21"/>
  <c r="DAD31" i="21"/>
  <c r="DAC31" i="21"/>
  <c r="DAB31" i="21"/>
  <c r="DAA31" i="21"/>
  <c r="CZZ31" i="21"/>
  <c r="CZY31" i="21"/>
  <c r="CZX31" i="21"/>
  <c r="CZW31" i="21"/>
  <c r="CZV31" i="21"/>
  <c r="CZU31" i="21"/>
  <c r="CZT31" i="21"/>
  <c r="CZS31" i="21"/>
  <c r="CZR31" i="21"/>
  <c r="CZQ31" i="21"/>
  <c r="CZP31" i="21"/>
  <c r="CZO31" i="21"/>
  <c r="CZN31" i="21"/>
  <c r="CZM31" i="21"/>
  <c r="CZL31" i="21"/>
  <c r="CZK31" i="21"/>
  <c r="CZJ31" i="21"/>
  <c r="CZI31" i="21"/>
  <c r="CZH31" i="21"/>
  <c r="CZG31" i="21"/>
  <c r="CZF31" i="21"/>
  <c r="CZE31" i="21"/>
  <c r="CZD31" i="21"/>
  <c r="CZC31" i="21"/>
  <c r="CZB31" i="21"/>
  <c r="CZA31" i="21"/>
  <c r="CYZ31" i="21"/>
  <c r="CYY31" i="21"/>
  <c r="CYX31" i="21"/>
  <c r="CYW31" i="21"/>
  <c r="CYV31" i="21"/>
  <c r="CYU31" i="21"/>
  <c r="CYT31" i="21"/>
  <c r="CYS31" i="21"/>
  <c r="CYR31" i="21"/>
  <c r="CYQ31" i="21"/>
  <c r="CYP31" i="21"/>
  <c r="CYO31" i="21"/>
  <c r="CYN31" i="21"/>
  <c r="CYM31" i="21"/>
  <c r="CYL31" i="21"/>
  <c r="CYK31" i="21"/>
  <c r="CYJ31" i="21"/>
  <c r="CYI31" i="21"/>
  <c r="CYH31" i="21"/>
  <c r="CYG31" i="21"/>
  <c r="CYF31" i="21"/>
  <c r="CYE31" i="21"/>
  <c r="CYD31" i="21"/>
  <c r="CYC31" i="21"/>
  <c r="CYB31" i="21"/>
  <c r="CYA31" i="21"/>
  <c r="CXZ31" i="21"/>
  <c r="CXY31" i="21"/>
  <c r="CXX31" i="21"/>
  <c r="CXW31" i="21"/>
  <c r="CXV31" i="21"/>
  <c r="CXU31" i="21"/>
  <c r="CXT31" i="21"/>
  <c r="CXS31" i="21"/>
  <c r="CXR31" i="21"/>
  <c r="CXQ31" i="21"/>
  <c r="CXP31" i="21"/>
  <c r="CXO31" i="21"/>
  <c r="CXN31" i="21"/>
  <c r="CXM31" i="21"/>
  <c r="CXL31" i="21"/>
  <c r="CXK31" i="21"/>
  <c r="CXJ31" i="21"/>
  <c r="CXI31" i="21"/>
  <c r="CXH31" i="21"/>
  <c r="CXG31" i="21"/>
  <c r="CXF31" i="21"/>
  <c r="CXE31" i="21"/>
  <c r="CXD31" i="21"/>
  <c r="CXC31" i="21"/>
  <c r="CXB31" i="21"/>
  <c r="CXA31" i="21"/>
  <c r="CWZ31" i="21"/>
  <c r="CWY31" i="21"/>
  <c r="CWX31" i="21"/>
  <c r="CWW31" i="21"/>
  <c r="CWV31" i="21"/>
  <c r="CWU31" i="21"/>
  <c r="CWT31" i="21"/>
  <c r="CWS31" i="21"/>
  <c r="CWR31" i="21"/>
  <c r="CWQ31" i="21"/>
  <c r="CWP31" i="21"/>
  <c r="CWO31" i="21"/>
  <c r="CWN31" i="21"/>
  <c r="CWM31" i="21"/>
  <c r="CWL31" i="21"/>
  <c r="CWK31" i="21"/>
  <c r="CWJ31" i="21"/>
  <c r="CWI31" i="21"/>
  <c r="CWH31" i="21"/>
  <c r="CWG31" i="21"/>
  <c r="CWF31" i="21"/>
  <c r="CWE31" i="21"/>
  <c r="CWD31" i="21"/>
  <c r="CWC31" i="21"/>
  <c r="CWB31" i="21"/>
  <c r="CWA31" i="21"/>
  <c r="CVZ31" i="21"/>
  <c r="CVY31" i="21"/>
  <c r="CVX31" i="21"/>
  <c r="CVW31" i="21"/>
  <c r="CVV31" i="21"/>
  <c r="CVU31" i="21"/>
  <c r="CVT31" i="21"/>
  <c r="CVS31" i="21"/>
  <c r="CVR31" i="21"/>
  <c r="CVQ31" i="21"/>
  <c r="CVP31" i="21"/>
  <c r="CVO31" i="21"/>
  <c r="CVN31" i="21"/>
  <c r="CVM31" i="21"/>
  <c r="CVL31" i="21"/>
  <c r="CVK31" i="21"/>
  <c r="CVJ31" i="21"/>
  <c r="CVI31" i="21"/>
  <c r="CVH31" i="21"/>
  <c r="CVG31" i="21"/>
  <c r="CVF31" i="21"/>
  <c r="CVE31" i="21"/>
  <c r="CVD31" i="21"/>
  <c r="CVC31" i="21"/>
  <c r="CVB31" i="21"/>
  <c r="CVA31" i="21"/>
  <c r="CUZ31" i="21"/>
  <c r="CUY31" i="21"/>
  <c r="CUX31" i="21"/>
  <c r="CUW31" i="21"/>
  <c r="CUV31" i="21"/>
  <c r="CUU31" i="21"/>
  <c r="CUT31" i="21"/>
  <c r="CUS31" i="21"/>
  <c r="CUR31" i="21"/>
  <c r="CUQ31" i="21"/>
  <c r="CUP31" i="21"/>
  <c r="CUO31" i="21"/>
  <c r="CUN31" i="21"/>
  <c r="CUM31" i="21"/>
  <c r="CUL31" i="21"/>
  <c r="CUK31" i="21"/>
  <c r="CUJ31" i="21"/>
  <c r="CUI31" i="21"/>
  <c r="CUH31" i="21"/>
  <c r="CUG31" i="21"/>
  <c r="CUF31" i="21"/>
  <c r="CUE31" i="21"/>
  <c r="CUD31" i="21"/>
  <c r="CUC31" i="21"/>
  <c r="CUB31" i="21"/>
  <c r="CUA31" i="21"/>
  <c r="CTZ31" i="21"/>
  <c r="CTY31" i="21"/>
  <c r="CTX31" i="21"/>
  <c r="CTW31" i="21"/>
  <c r="CTV31" i="21"/>
  <c r="CTU31" i="21"/>
  <c r="CTT31" i="21"/>
  <c r="CTS31" i="21"/>
  <c r="CTR31" i="21"/>
  <c r="CTQ31" i="21"/>
  <c r="CTP31" i="21"/>
  <c r="CTO31" i="21"/>
  <c r="CTN31" i="21"/>
  <c r="CTM31" i="21"/>
  <c r="CTL31" i="21"/>
  <c r="CTK31" i="21"/>
  <c r="CTJ31" i="21"/>
  <c r="CTI31" i="21"/>
  <c r="CTH31" i="21"/>
  <c r="CTG31" i="21"/>
  <c r="CTF31" i="21"/>
  <c r="CTE31" i="21"/>
  <c r="CTD31" i="21"/>
  <c r="CTC31" i="21"/>
  <c r="CTB31" i="21"/>
  <c r="CTA31" i="21"/>
  <c r="CSZ31" i="21"/>
  <c r="CSY31" i="21"/>
  <c r="CSX31" i="21"/>
  <c r="CSW31" i="21"/>
  <c r="CSV31" i="21"/>
  <c r="CSU31" i="21"/>
  <c r="CST31" i="21"/>
  <c r="CSS31" i="21"/>
  <c r="CSR31" i="21"/>
  <c r="CSQ31" i="21"/>
  <c r="CSP31" i="21"/>
  <c r="CSO31" i="21"/>
  <c r="CSN31" i="21"/>
  <c r="CSM31" i="21"/>
  <c r="CSL31" i="21"/>
  <c r="CSK31" i="21"/>
  <c r="CSJ31" i="21"/>
  <c r="CSI31" i="21"/>
  <c r="CSH31" i="21"/>
  <c r="CSG31" i="21"/>
  <c r="CSF31" i="21"/>
  <c r="CSE31" i="21"/>
  <c r="CSD31" i="21"/>
  <c r="CSC31" i="21"/>
  <c r="CSB31" i="21"/>
  <c r="CSA31" i="21"/>
  <c r="CRZ31" i="21"/>
  <c r="CRY31" i="21"/>
  <c r="CRX31" i="21"/>
  <c r="CRW31" i="21"/>
  <c r="CRV31" i="21"/>
  <c r="CRU31" i="21"/>
  <c r="CRT31" i="21"/>
  <c r="CRS31" i="21"/>
  <c r="CRR31" i="21"/>
  <c r="CRQ31" i="21"/>
  <c r="CRP31" i="21"/>
  <c r="CRO31" i="21"/>
  <c r="CRN31" i="21"/>
  <c r="CRM31" i="21"/>
  <c r="CRL31" i="21"/>
  <c r="CRK31" i="21"/>
  <c r="CRJ31" i="21"/>
  <c r="CRI31" i="21"/>
  <c r="CRH31" i="21"/>
  <c r="CRG31" i="21"/>
  <c r="CRF31" i="21"/>
  <c r="CRE31" i="21"/>
  <c r="CRD31" i="21"/>
  <c r="CRC31" i="21"/>
  <c r="CRB31" i="21"/>
  <c r="CRA31" i="21"/>
  <c r="CQZ31" i="21"/>
  <c r="CQY31" i="21"/>
  <c r="CQX31" i="21"/>
  <c r="CQW31" i="21"/>
  <c r="CQV31" i="21"/>
  <c r="CQU31" i="21"/>
  <c r="CQT31" i="21"/>
  <c r="CQS31" i="21"/>
  <c r="CQR31" i="21"/>
  <c r="CQQ31" i="21"/>
  <c r="CQP31" i="21"/>
  <c r="CQO31" i="21"/>
  <c r="CQN31" i="21"/>
  <c r="CQM31" i="21"/>
  <c r="CQL31" i="21"/>
  <c r="CQK31" i="21"/>
  <c r="CQJ31" i="21"/>
  <c r="CQI31" i="21"/>
  <c r="CQH31" i="21"/>
  <c r="CQG31" i="21"/>
  <c r="CQF31" i="21"/>
  <c r="CQE31" i="21"/>
  <c r="CQD31" i="21"/>
  <c r="CQC31" i="21"/>
  <c r="CQB31" i="21"/>
  <c r="CQA31" i="21"/>
  <c r="CPZ31" i="21"/>
  <c r="CPY31" i="21"/>
  <c r="CPX31" i="21"/>
  <c r="CPW31" i="21"/>
  <c r="CPV31" i="21"/>
  <c r="CPU31" i="21"/>
  <c r="CPT31" i="21"/>
  <c r="CPS31" i="21"/>
  <c r="CPR31" i="21"/>
  <c r="CPQ31" i="21"/>
  <c r="CPP31" i="21"/>
  <c r="CPO31" i="21"/>
  <c r="CPN31" i="21"/>
  <c r="CPM31" i="21"/>
  <c r="CPL31" i="21"/>
  <c r="CPK31" i="21"/>
  <c r="CPJ31" i="21"/>
  <c r="CPI31" i="21"/>
  <c r="CPH31" i="21"/>
  <c r="CPG31" i="21"/>
  <c r="CPF31" i="21"/>
  <c r="CPE31" i="21"/>
  <c r="CPD31" i="21"/>
  <c r="CPC31" i="21"/>
  <c r="CPB31" i="21"/>
  <c r="CPA31" i="21"/>
  <c r="COZ31" i="21"/>
  <c r="COY31" i="21"/>
  <c r="COX31" i="21"/>
  <c r="COW31" i="21"/>
  <c r="COV31" i="21"/>
  <c r="COU31" i="21"/>
  <c r="COT31" i="21"/>
  <c r="COS31" i="21"/>
  <c r="COR31" i="21"/>
  <c r="COQ31" i="21"/>
  <c r="COP31" i="21"/>
  <c r="COO31" i="21"/>
  <c r="CON31" i="21"/>
  <c r="COM31" i="21"/>
  <c r="COL31" i="21"/>
  <c r="COK31" i="21"/>
  <c r="COJ31" i="21"/>
  <c r="COI31" i="21"/>
  <c r="COH31" i="21"/>
  <c r="COG31" i="21"/>
  <c r="COF31" i="21"/>
  <c r="COE31" i="21"/>
  <c r="COD31" i="21"/>
  <c r="COC31" i="21"/>
  <c r="COB31" i="21"/>
  <c r="COA31" i="21"/>
  <c r="CNZ31" i="21"/>
  <c r="CNY31" i="21"/>
  <c r="CNX31" i="21"/>
  <c r="CNW31" i="21"/>
  <c r="CNV31" i="21"/>
  <c r="CNU31" i="21"/>
  <c r="CNT31" i="21"/>
  <c r="CNS31" i="21"/>
  <c r="CNR31" i="21"/>
  <c r="CNQ31" i="21"/>
  <c r="CNP31" i="21"/>
  <c r="CNO31" i="21"/>
  <c r="CNN31" i="21"/>
  <c r="CNM31" i="21"/>
  <c r="CNL31" i="21"/>
  <c r="CNK31" i="21"/>
  <c r="CNJ31" i="21"/>
  <c r="CNI31" i="21"/>
  <c r="CNH31" i="21"/>
  <c r="CNG31" i="21"/>
  <c r="CNF31" i="21"/>
  <c r="CNE31" i="21"/>
  <c r="CND31" i="21"/>
  <c r="CNC31" i="21"/>
  <c r="CNB31" i="21"/>
  <c r="CNA31" i="21"/>
  <c r="CMZ31" i="21"/>
  <c r="CMY31" i="21"/>
  <c r="CMX31" i="21"/>
  <c r="CMW31" i="21"/>
  <c r="CMV31" i="21"/>
  <c r="CMU31" i="21"/>
  <c r="CMT31" i="21"/>
  <c r="CMS31" i="21"/>
  <c r="CMR31" i="21"/>
  <c r="CMQ31" i="21"/>
  <c r="CMP31" i="21"/>
  <c r="CMO31" i="21"/>
  <c r="CMN31" i="21"/>
  <c r="CMM31" i="21"/>
  <c r="CML31" i="21"/>
  <c r="CMK31" i="21"/>
  <c r="CMJ31" i="21"/>
  <c r="CMI31" i="21"/>
  <c r="CMH31" i="21"/>
  <c r="CMG31" i="21"/>
  <c r="CMF31" i="21"/>
  <c r="CME31" i="21"/>
  <c r="CMD31" i="21"/>
  <c r="CMC31" i="21"/>
  <c r="CMB31" i="21"/>
  <c r="CMA31" i="21"/>
  <c r="CLZ31" i="21"/>
  <c r="CLY31" i="21"/>
  <c r="CLX31" i="21"/>
  <c r="CLW31" i="21"/>
  <c r="CLV31" i="21"/>
  <c r="CLU31" i="21"/>
  <c r="CLT31" i="21"/>
  <c r="CLS31" i="21"/>
  <c r="CLR31" i="21"/>
  <c r="CLQ31" i="21"/>
  <c r="CLP31" i="21"/>
  <c r="CLO31" i="21"/>
  <c r="CLN31" i="21"/>
  <c r="CLM31" i="21"/>
  <c r="CLL31" i="21"/>
  <c r="CLK31" i="21"/>
  <c r="CLJ31" i="21"/>
  <c r="CLI31" i="21"/>
  <c r="CLH31" i="21"/>
  <c r="CLG31" i="21"/>
  <c r="CLF31" i="21"/>
  <c r="CLE31" i="21"/>
  <c r="CLD31" i="21"/>
  <c r="CLC31" i="21"/>
  <c r="CLB31" i="21"/>
  <c r="CLA31" i="21"/>
  <c r="CKZ31" i="21"/>
  <c r="CKY31" i="21"/>
  <c r="CKX31" i="21"/>
  <c r="CKW31" i="21"/>
  <c r="CKV31" i="21"/>
  <c r="CKU31" i="21"/>
  <c r="CKT31" i="21"/>
  <c r="CKS31" i="21"/>
  <c r="CKR31" i="21"/>
  <c r="CKQ31" i="21"/>
  <c r="CKP31" i="21"/>
  <c r="CKO31" i="21"/>
  <c r="CKN31" i="21"/>
  <c r="CKM31" i="21"/>
  <c r="CKL31" i="21"/>
  <c r="CKK31" i="21"/>
  <c r="CKJ31" i="21"/>
  <c r="CKI31" i="21"/>
  <c r="CKH31" i="21"/>
  <c r="CKG31" i="21"/>
  <c r="CKF31" i="21"/>
  <c r="CKE31" i="21"/>
  <c r="CKD31" i="21"/>
  <c r="CKC31" i="21"/>
  <c r="CKB31" i="21"/>
  <c r="CKA31" i="21"/>
  <c r="CJZ31" i="21"/>
  <c r="CJY31" i="21"/>
  <c r="CJX31" i="21"/>
  <c r="CJW31" i="21"/>
  <c r="CJV31" i="21"/>
  <c r="CJU31" i="21"/>
  <c r="CJT31" i="21"/>
  <c r="CJS31" i="21"/>
  <c r="CJR31" i="21"/>
  <c r="CJQ31" i="21"/>
  <c r="CJP31" i="21"/>
  <c r="CJO31" i="21"/>
  <c r="CJN31" i="21"/>
  <c r="CJM31" i="21"/>
  <c r="CJL31" i="21"/>
  <c r="CJK31" i="21"/>
  <c r="CJJ31" i="21"/>
  <c r="CJI31" i="21"/>
  <c r="CJH31" i="21"/>
  <c r="CJG31" i="21"/>
  <c r="CJF31" i="21"/>
  <c r="CJE31" i="21"/>
  <c r="CJD31" i="21"/>
  <c r="CJC31" i="21"/>
  <c r="CJB31" i="21"/>
  <c r="CJA31" i="21"/>
  <c r="CIZ31" i="21"/>
  <c r="CIY31" i="21"/>
  <c r="CIX31" i="21"/>
  <c r="CIW31" i="21"/>
  <c r="CIV31" i="21"/>
  <c r="CIU31" i="21"/>
  <c r="CIT31" i="21"/>
  <c r="CIS31" i="21"/>
  <c r="CIR31" i="21"/>
  <c r="CIQ31" i="21"/>
  <c r="CIP31" i="21"/>
  <c r="CIO31" i="21"/>
  <c r="CIN31" i="21"/>
  <c r="CIM31" i="21"/>
  <c r="CIL31" i="21"/>
  <c r="CIK31" i="21"/>
  <c r="CIJ31" i="21"/>
  <c r="CII31" i="21"/>
  <c r="CIH31" i="21"/>
  <c r="CIG31" i="21"/>
  <c r="CIF31" i="21"/>
  <c r="CIE31" i="21"/>
  <c r="CID31" i="21"/>
  <c r="CIC31" i="21"/>
  <c r="CIB31" i="21"/>
  <c r="CIA31" i="21"/>
  <c r="CHZ31" i="21"/>
  <c r="CHY31" i="21"/>
  <c r="CHX31" i="21"/>
  <c r="CHW31" i="21"/>
  <c r="CHV31" i="21"/>
  <c r="CHU31" i="21"/>
  <c r="CHT31" i="21"/>
  <c r="CHS31" i="21"/>
  <c r="CHR31" i="21"/>
  <c r="CHQ31" i="21"/>
  <c r="CHP31" i="21"/>
  <c r="CHO31" i="21"/>
  <c r="CHN31" i="21"/>
  <c r="CHM31" i="21"/>
  <c r="CHL31" i="21"/>
  <c r="CHK31" i="21"/>
  <c r="CHJ31" i="21"/>
  <c r="CHI31" i="21"/>
  <c r="CHH31" i="21"/>
  <c r="CHG31" i="21"/>
  <c r="CHF31" i="21"/>
  <c r="CHE31" i="21"/>
  <c r="CHD31" i="21"/>
  <c r="CHC31" i="21"/>
  <c r="CHB31" i="21"/>
  <c r="CHA31" i="21"/>
  <c r="CGZ31" i="21"/>
  <c r="CGY31" i="21"/>
  <c r="CGX31" i="21"/>
  <c r="CGW31" i="21"/>
  <c r="CGV31" i="21"/>
  <c r="CGU31" i="21"/>
  <c r="CGT31" i="21"/>
  <c r="CGS31" i="21"/>
  <c r="CGR31" i="21"/>
  <c r="CGQ31" i="21"/>
  <c r="CGP31" i="21"/>
  <c r="CGO31" i="21"/>
  <c r="CGN31" i="21"/>
  <c r="CGM31" i="21"/>
  <c r="CGL31" i="21"/>
  <c r="CGK31" i="21"/>
  <c r="CGJ31" i="21"/>
  <c r="CGI31" i="21"/>
  <c r="CGH31" i="21"/>
  <c r="CGG31" i="21"/>
  <c r="CGF31" i="21"/>
  <c r="CGE31" i="21"/>
  <c r="CGD31" i="21"/>
  <c r="CGC31" i="21"/>
  <c r="CGB31" i="21"/>
  <c r="CGA31" i="21"/>
  <c r="CFZ31" i="21"/>
  <c r="CFY31" i="21"/>
  <c r="CFX31" i="21"/>
  <c r="CFW31" i="21"/>
  <c r="CFV31" i="21"/>
  <c r="CFU31" i="21"/>
  <c r="CFT31" i="21"/>
  <c r="CFS31" i="21"/>
  <c r="CFR31" i="21"/>
  <c r="CFQ31" i="21"/>
  <c r="CFP31" i="21"/>
  <c r="CFO31" i="21"/>
  <c r="CFN31" i="21"/>
  <c r="CFM31" i="21"/>
  <c r="CFL31" i="21"/>
  <c r="CFK31" i="21"/>
  <c r="CFJ31" i="21"/>
  <c r="CFI31" i="21"/>
  <c r="CFH31" i="21"/>
  <c r="CFG31" i="21"/>
  <c r="CFF31" i="21"/>
  <c r="CFE31" i="21"/>
  <c r="CFD31" i="21"/>
  <c r="CFC31" i="21"/>
  <c r="CFB31" i="21"/>
  <c r="CFA31" i="21"/>
  <c r="CEZ31" i="21"/>
  <c r="CEY31" i="21"/>
  <c r="CEX31" i="21"/>
  <c r="CEW31" i="21"/>
  <c r="CEV31" i="21"/>
  <c r="CEU31" i="21"/>
  <c r="CET31" i="21"/>
  <c r="CES31" i="21"/>
  <c r="CER31" i="21"/>
  <c r="CEQ31" i="21"/>
  <c r="CEP31" i="21"/>
  <c r="CEO31" i="21"/>
  <c r="CEN31" i="21"/>
  <c r="CEM31" i="21"/>
  <c r="CEL31" i="21"/>
  <c r="CEK31" i="21"/>
  <c r="CEJ31" i="21"/>
  <c r="CEI31" i="21"/>
  <c r="CEH31" i="21"/>
  <c r="CEG31" i="21"/>
  <c r="CEF31" i="21"/>
  <c r="CEE31" i="21"/>
  <c r="CED31" i="21"/>
  <c r="CEC31" i="21"/>
  <c r="CEB31" i="21"/>
  <c r="CEA31" i="21"/>
  <c r="CDZ31" i="21"/>
  <c r="CDY31" i="21"/>
  <c r="CDX31" i="21"/>
  <c r="CDW31" i="21"/>
  <c r="CDV31" i="21"/>
  <c r="CDU31" i="21"/>
  <c r="CDT31" i="21"/>
  <c r="CDS31" i="21"/>
  <c r="CDR31" i="21"/>
  <c r="CDQ31" i="21"/>
  <c r="CDP31" i="21"/>
  <c r="CDO31" i="21"/>
  <c r="CDN31" i="21"/>
  <c r="CDM31" i="21"/>
  <c r="CDL31" i="21"/>
  <c r="CDK31" i="21"/>
  <c r="CDJ31" i="21"/>
  <c r="CDI31" i="21"/>
  <c r="CDH31" i="21"/>
  <c r="CDG31" i="21"/>
  <c r="CDF31" i="21"/>
  <c r="CDE31" i="21"/>
  <c r="CDD31" i="21"/>
  <c r="CDC31" i="21"/>
  <c r="CDB31" i="21"/>
  <c r="CDA31" i="21"/>
  <c r="CCZ31" i="21"/>
  <c r="CCY31" i="21"/>
  <c r="CCX31" i="21"/>
  <c r="CCW31" i="21"/>
  <c r="CCV31" i="21"/>
  <c r="CCU31" i="21"/>
  <c r="CCT31" i="21"/>
  <c r="CCS31" i="21"/>
  <c r="CCR31" i="21"/>
  <c r="CCQ31" i="21"/>
  <c r="CCP31" i="21"/>
  <c r="CCO31" i="21"/>
  <c r="CCN31" i="21"/>
  <c r="CCM31" i="21"/>
  <c r="CCL31" i="21"/>
  <c r="CCK31" i="21"/>
  <c r="CCJ31" i="21"/>
  <c r="CCI31" i="21"/>
  <c r="CCH31" i="21"/>
  <c r="CCG31" i="21"/>
  <c r="CCF31" i="21"/>
  <c r="CCE31" i="21"/>
  <c r="CCD31" i="21"/>
  <c r="CCC31" i="21"/>
  <c r="CCB31" i="21"/>
  <c r="CCA31" i="21"/>
  <c r="CBZ31" i="21"/>
  <c r="CBY31" i="21"/>
  <c r="CBX31" i="21"/>
  <c r="CBW31" i="21"/>
  <c r="CBV31" i="21"/>
  <c r="CBU31" i="21"/>
  <c r="CBT31" i="21"/>
  <c r="CBS31" i="21"/>
  <c r="CBR31" i="21"/>
  <c r="CBQ31" i="21"/>
  <c r="CBP31" i="21"/>
  <c r="CBO31" i="21"/>
  <c r="CBN31" i="21"/>
  <c r="CBM31" i="21"/>
  <c r="CBL31" i="21"/>
  <c r="CBK31" i="21"/>
  <c r="CBJ31" i="21"/>
  <c r="CBI31" i="21"/>
  <c r="CBH31" i="21"/>
  <c r="CBG31" i="21"/>
  <c r="CBF31" i="21"/>
  <c r="CBE31" i="21"/>
  <c r="CBD31" i="21"/>
  <c r="CBC31" i="21"/>
  <c r="CBB31" i="21"/>
  <c r="CBA31" i="21"/>
  <c r="CAZ31" i="21"/>
  <c r="CAY31" i="21"/>
  <c r="CAX31" i="21"/>
  <c r="CAW31" i="21"/>
  <c r="CAV31" i="21"/>
  <c r="CAU31" i="21"/>
  <c r="CAT31" i="21"/>
  <c r="CAS31" i="21"/>
  <c r="CAR31" i="21"/>
  <c r="CAQ31" i="21"/>
  <c r="CAP31" i="21"/>
  <c r="CAO31" i="21"/>
  <c r="CAN31" i="21"/>
  <c r="CAM31" i="21"/>
  <c r="CAL31" i="21"/>
  <c r="CAK31" i="21"/>
  <c r="CAJ31" i="21"/>
  <c r="CAI31" i="21"/>
  <c r="CAH31" i="21"/>
  <c r="CAG31" i="21"/>
  <c r="CAF31" i="21"/>
  <c r="CAE31" i="21"/>
  <c r="CAD31" i="21"/>
  <c r="CAC31" i="21"/>
  <c r="CAB31" i="21"/>
  <c r="CAA31" i="21"/>
  <c r="BZZ31" i="21"/>
  <c r="BZY31" i="21"/>
  <c r="BZX31" i="21"/>
  <c r="BZW31" i="21"/>
  <c r="BZV31" i="21"/>
  <c r="BZU31" i="21"/>
  <c r="BZT31" i="21"/>
  <c r="BZS31" i="21"/>
  <c r="BZR31" i="21"/>
  <c r="BZQ31" i="21"/>
  <c r="BZP31" i="21"/>
  <c r="BZO31" i="21"/>
  <c r="BZN31" i="21"/>
  <c r="BZM31" i="21"/>
  <c r="BZL31" i="21"/>
  <c r="BZK31" i="21"/>
  <c r="BZJ31" i="21"/>
  <c r="BZI31" i="21"/>
  <c r="BZH31" i="21"/>
  <c r="BZG31" i="21"/>
  <c r="BZF31" i="21"/>
  <c r="BZE31" i="21"/>
  <c r="BZD31" i="21"/>
  <c r="BZC31" i="21"/>
  <c r="BZB31" i="21"/>
  <c r="BZA31" i="21"/>
  <c r="BYZ31" i="21"/>
  <c r="BYY31" i="21"/>
  <c r="BYX31" i="21"/>
  <c r="BYW31" i="21"/>
  <c r="BYV31" i="21"/>
  <c r="BYU31" i="21"/>
  <c r="BYT31" i="21"/>
  <c r="BYS31" i="21"/>
  <c r="BYR31" i="21"/>
  <c r="BYQ31" i="21"/>
  <c r="BYP31" i="21"/>
  <c r="BYO31" i="21"/>
  <c r="BYN31" i="21"/>
  <c r="BYM31" i="21"/>
  <c r="BYL31" i="21"/>
  <c r="BYK31" i="21"/>
  <c r="BYJ31" i="21"/>
  <c r="BYI31" i="21"/>
  <c r="BYH31" i="21"/>
  <c r="BYG31" i="21"/>
  <c r="BYF31" i="21"/>
  <c r="BYE31" i="21"/>
  <c r="BYD31" i="21"/>
  <c r="BYC31" i="21"/>
  <c r="BYB31" i="21"/>
  <c r="BYA31" i="21"/>
  <c r="BXZ31" i="21"/>
  <c r="BXY31" i="21"/>
  <c r="BXX31" i="21"/>
  <c r="BXW31" i="21"/>
  <c r="BXV31" i="21"/>
  <c r="BXU31" i="21"/>
  <c r="BXT31" i="21"/>
  <c r="BXS31" i="21"/>
  <c r="BXR31" i="21"/>
  <c r="BXQ31" i="21"/>
  <c r="BXP31" i="21"/>
  <c r="BXO31" i="21"/>
  <c r="BXN31" i="21"/>
  <c r="BXM31" i="21"/>
  <c r="BXL31" i="21"/>
  <c r="BXK31" i="21"/>
  <c r="BXJ31" i="21"/>
  <c r="BXI31" i="21"/>
  <c r="BXH31" i="21"/>
  <c r="BXG31" i="21"/>
  <c r="BXF31" i="21"/>
  <c r="BXE31" i="21"/>
  <c r="BXD31" i="21"/>
  <c r="BXC31" i="21"/>
  <c r="BXB31" i="21"/>
  <c r="BXA31" i="21"/>
  <c r="BWZ31" i="21"/>
  <c r="BWY31" i="21"/>
  <c r="BWX31" i="21"/>
  <c r="BWW31" i="21"/>
  <c r="BWV31" i="21"/>
  <c r="BWU31" i="21"/>
  <c r="BWT31" i="21"/>
  <c r="BWS31" i="21"/>
  <c r="BWR31" i="21"/>
  <c r="BWQ31" i="21"/>
  <c r="BWP31" i="21"/>
  <c r="BWO31" i="21"/>
  <c r="BWN31" i="21"/>
  <c r="BWM31" i="21"/>
  <c r="BWL31" i="21"/>
  <c r="BWK31" i="21"/>
  <c r="BWJ31" i="21"/>
  <c r="BWI31" i="21"/>
  <c r="BWH31" i="21"/>
  <c r="BWG31" i="21"/>
  <c r="BWF31" i="21"/>
  <c r="BWE31" i="21"/>
  <c r="BWD31" i="21"/>
  <c r="BWC31" i="21"/>
  <c r="BWB31" i="21"/>
  <c r="BWA31" i="21"/>
  <c r="BVZ31" i="21"/>
  <c r="BVY31" i="21"/>
  <c r="BVX31" i="21"/>
  <c r="BVW31" i="21"/>
  <c r="BVV31" i="21"/>
  <c r="BVU31" i="21"/>
  <c r="BVT31" i="21"/>
  <c r="BVS31" i="21"/>
  <c r="BVR31" i="21"/>
  <c r="BVQ31" i="21"/>
  <c r="BVP31" i="21"/>
  <c r="BVO31" i="21"/>
  <c r="BVN31" i="21"/>
  <c r="BVM31" i="21"/>
  <c r="BVL31" i="21"/>
  <c r="BVK31" i="21"/>
  <c r="BVJ31" i="21"/>
  <c r="BVI31" i="21"/>
  <c r="BVH31" i="21"/>
  <c r="BVG31" i="21"/>
  <c r="BVF31" i="21"/>
  <c r="BVE31" i="21"/>
  <c r="BVD31" i="21"/>
  <c r="BVC31" i="21"/>
  <c r="BVB31" i="21"/>
  <c r="BVA31" i="21"/>
  <c r="BUZ31" i="21"/>
  <c r="BUY31" i="21"/>
  <c r="BUX31" i="21"/>
  <c r="BUW31" i="21"/>
  <c r="BUV31" i="21"/>
  <c r="BUU31" i="21"/>
  <c r="BUT31" i="21"/>
  <c r="BUS31" i="21"/>
  <c r="BUR31" i="21"/>
  <c r="BUQ31" i="21"/>
  <c r="BUP31" i="21"/>
  <c r="BUO31" i="21"/>
  <c r="BUN31" i="21"/>
  <c r="BUM31" i="21"/>
  <c r="BUL31" i="21"/>
  <c r="BUK31" i="21"/>
  <c r="BUJ31" i="21"/>
  <c r="BUI31" i="21"/>
  <c r="BUH31" i="21"/>
  <c r="BUG31" i="21"/>
  <c r="BUF31" i="21"/>
  <c r="BUE31" i="21"/>
  <c r="BUD31" i="21"/>
  <c r="BUC31" i="21"/>
  <c r="BUB31" i="21"/>
  <c r="BUA31" i="21"/>
  <c r="BTZ31" i="21"/>
  <c r="BTY31" i="21"/>
  <c r="BTX31" i="21"/>
  <c r="BTW31" i="21"/>
  <c r="BTV31" i="21"/>
  <c r="BTU31" i="21"/>
  <c r="BTT31" i="21"/>
  <c r="BTS31" i="21"/>
  <c r="BTR31" i="21"/>
  <c r="BTQ31" i="21"/>
  <c r="BTP31" i="21"/>
  <c r="BTO31" i="21"/>
  <c r="BTN31" i="21"/>
  <c r="BTM31" i="21"/>
  <c r="BTL31" i="21"/>
  <c r="BTK31" i="21"/>
  <c r="BTJ31" i="21"/>
  <c r="BTI31" i="21"/>
  <c r="BTH31" i="21"/>
  <c r="BTG31" i="21"/>
  <c r="BTF31" i="21"/>
  <c r="BTE31" i="21"/>
  <c r="BTD31" i="21"/>
  <c r="BTC31" i="21"/>
  <c r="BTB31" i="21"/>
  <c r="BTA31" i="21"/>
  <c r="BSZ31" i="21"/>
  <c r="BSY31" i="21"/>
  <c r="BSX31" i="21"/>
  <c r="BSW31" i="21"/>
  <c r="BSV31" i="21"/>
  <c r="BSU31" i="21"/>
  <c r="BST31" i="21"/>
  <c r="BSS31" i="21"/>
  <c r="BSR31" i="21"/>
  <c r="BSQ31" i="21"/>
  <c r="BSP31" i="21"/>
  <c r="BSO31" i="21"/>
  <c r="BSN31" i="21"/>
  <c r="BSM31" i="21"/>
  <c r="BSL31" i="21"/>
  <c r="BSK31" i="21"/>
  <c r="BSJ31" i="21"/>
  <c r="BSI31" i="21"/>
  <c r="BSH31" i="21"/>
  <c r="BSG31" i="21"/>
  <c r="BSF31" i="21"/>
  <c r="BSE31" i="21"/>
  <c r="BSD31" i="21"/>
  <c r="BSC31" i="21"/>
  <c r="BSB31" i="21"/>
  <c r="BSA31" i="21"/>
  <c r="BRZ31" i="21"/>
  <c r="BRY31" i="21"/>
  <c r="BRX31" i="21"/>
  <c r="BRW31" i="21"/>
  <c r="BRV31" i="21"/>
  <c r="BRU31" i="21"/>
  <c r="BRT31" i="21"/>
  <c r="BRS31" i="21"/>
  <c r="BRR31" i="21"/>
  <c r="BRQ31" i="21"/>
  <c r="BRP31" i="21"/>
  <c r="BRO31" i="21"/>
  <c r="BRN31" i="21"/>
  <c r="BRM31" i="21"/>
  <c r="BRL31" i="21"/>
  <c r="BRK31" i="21"/>
  <c r="BRJ31" i="21"/>
  <c r="BRI31" i="21"/>
  <c r="BRH31" i="21"/>
  <c r="BRG31" i="21"/>
  <c r="BRF31" i="21"/>
  <c r="BRE31" i="21"/>
  <c r="BRD31" i="21"/>
  <c r="BRC31" i="21"/>
  <c r="BRB31" i="21"/>
  <c r="BRA31" i="21"/>
  <c r="BQZ31" i="21"/>
  <c r="BQY31" i="21"/>
  <c r="BQX31" i="21"/>
  <c r="BQW31" i="21"/>
  <c r="BQV31" i="21"/>
  <c r="BQU31" i="21"/>
  <c r="BQT31" i="21"/>
  <c r="BQS31" i="21"/>
  <c r="BQR31" i="21"/>
  <c r="BQQ31" i="21"/>
  <c r="BQP31" i="21"/>
  <c r="BQO31" i="21"/>
  <c r="BQN31" i="21"/>
  <c r="BQM31" i="21"/>
  <c r="BQL31" i="21"/>
  <c r="BQK31" i="21"/>
  <c r="BQJ31" i="21"/>
  <c r="BQI31" i="21"/>
  <c r="BQH31" i="21"/>
  <c r="BQG31" i="21"/>
  <c r="BQF31" i="21"/>
  <c r="BQE31" i="21"/>
  <c r="BQD31" i="21"/>
  <c r="BQC31" i="21"/>
  <c r="BQB31" i="21"/>
  <c r="BQA31" i="21"/>
  <c r="BPZ31" i="21"/>
  <c r="BPY31" i="21"/>
  <c r="BPX31" i="21"/>
  <c r="BPW31" i="21"/>
  <c r="BPV31" i="21"/>
  <c r="BPU31" i="21"/>
  <c r="BPT31" i="21"/>
  <c r="BPS31" i="21"/>
  <c r="BPR31" i="21"/>
  <c r="BPQ31" i="21"/>
  <c r="BPP31" i="21"/>
  <c r="BPO31" i="21"/>
  <c r="BPN31" i="21"/>
  <c r="BPM31" i="21"/>
  <c r="BPL31" i="21"/>
  <c r="BPK31" i="21"/>
  <c r="BPJ31" i="21"/>
  <c r="BPI31" i="21"/>
  <c r="BPH31" i="21"/>
  <c r="BPG31" i="21"/>
  <c r="BPF31" i="21"/>
  <c r="BPE31" i="21"/>
  <c r="BPD31" i="21"/>
  <c r="BPC31" i="21"/>
  <c r="BPB31" i="21"/>
  <c r="BPA31" i="21"/>
  <c r="BOZ31" i="21"/>
  <c r="BOY31" i="21"/>
  <c r="BOX31" i="21"/>
  <c r="BOW31" i="21"/>
  <c r="BOV31" i="21"/>
  <c r="BOU31" i="21"/>
  <c r="BOT31" i="21"/>
  <c r="BOS31" i="21"/>
  <c r="BOR31" i="21"/>
  <c r="BOQ31" i="21"/>
  <c r="BOP31" i="21"/>
  <c r="BOO31" i="21"/>
  <c r="BON31" i="21"/>
  <c r="BOM31" i="21"/>
  <c r="BOL31" i="21"/>
  <c r="BOK31" i="21"/>
  <c r="BOJ31" i="21"/>
  <c r="BOI31" i="21"/>
  <c r="BOH31" i="21"/>
  <c r="BOG31" i="21"/>
  <c r="BOF31" i="21"/>
  <c r="BOE31" i="21"/>
  <c r="BOD31" i="21"/>
  <c r="BOC31" i="21"/>
  <c r="BOB31" i="21"/>
  <c r="BOA31" i="21"/>
  <c r="BNZ31" i="21"/>
  <c r="BNY31" i="21"/>
  <c r="BNX31" i="21"/>
  <c r="BNW31" i="21"/>
  <c r="BNV31" i="21"/>
  <c r="BNU31" i="21"/>
  <c r="BNT31" i="21"/>
  <c r="BNS31" i="21"/>
  <c r="BNR31" i="21"/>
  <c r="BNQ31" i="21"/>
  <c r="BNP31" i="21"/>
  <c r="BNO31" i="21"/>
  <c r="BNN31" i="21"/>
  <c r="BNM31" i="21"/>
  <c r="BNL31" i="21"/>
  <c r="BNK31" i="21"/>
  <c r="BNJ31" i="21"/>
  <c r="BNI31" i="21"/>
  <c r="BNH31" i="21"/>
  <c r="BNG31" i="21"/>
  <c r="BNF31" i="21"/>
  <c r="BNE31" i="21"/>
  <c r="BND31" i="21"/>
  <c r="BNC31" i="21"/>
  <c r="BNB31" i="21"/>
  <c r="BNA31" i="21"/>
  <c r="BMZ31" i="21"/>
  <c r="BMY31" i="21"/>
  <c r="BMX31" i="21"/>
  <c r="BMW31" i="21"/>
  <c r="BMV31" i="21"/>
  <c r="BMU31" i="21"/>
  <c r="BMT31" i="21"/>
  <c r="BMS31" i="21"/>
  <c r="BMR31" i="21"/>
  <c r="BMQ31" i="21"/>
  <c r="BMP31" i="21"/>
  <c r="BMO31" i="21"/>
  <c r="BMN31" i="21"/>
  <c r="BMM31" i="21"/>
  <c r="BML31" i="21"/>
  <c r="BMK31" i="21"/>
  <c r="BMJ31" i="21"/>
  <c r="BMI31" i="21"/>
  <c r="BMH31" i="21"/>
  <c r="BMG31" i="21"/>
  <c r="BMF31" i="21"/>
  <c r="BME31" i="21"/>
  <c r="BMD31" i="21"/>
  <c r="BMC31" i="21"/>
  <c r="BMB31" i="21"/>
  <c r="BMA31" i="21"/>
  <c r="BLZ31" i="21"/>
  <c r="BLY31" i="21"/>
  <c r="BLX31" i="21"/>
  <c r="BLW31" i="21"/>
  <c r="BLV31" i="21"/>
  <c r="BLU31" i="21"/>
  <c r="BLT31" i="21"/>
  <c r="BLS31" i="21"/>
  <c r="BLR31" i="21"/>
  <c r="BLQ31" i="21"/>
  <c r="BLP31" i="21"/>
  <c r="BLO31" i="21"/>
  <c r="BLN31" i="21"/>
  <c r="BLM31" i="21"/>
  <c r="BLL31" i="21"/>
  <c r="BLK31" i="21"/>
  <c r="BLJ31" i="21"/>
  <c r="BLI31" i="21"/>
  <c r="BLH31" i="21"/>
  <c r="BLG31" i="21"/>
  <c r="BLF31" i="21"/>
  <c r="BLE31" i="21"/>
  <c r="BLD31" i="21"/>
  <c r="BLC31" i="21"/>
  <c r="BLB31" i="21"/>
  <c r="BLA31" i="21"/>
  <c r="BKZ31" i="21"/>
  <c r="BKY31" i="21"/>
  <c r="BKX31" i="21"/>
  <c r="BKW31" i="21"/>
  <c r="BKV31" i="21"/>
  <c r="BKU31" i="21"/>
  <c r="BKT31" i="21"/>
  <c r="BKS31" i="21"/>
  <c r="BKR31" i="21"/>
  <c r="BKQ31" i="21"/>
  <c r="BKP31" i="21"/>
  <c r="BKO31" i="21"/>
  <c r="BKN31" i="21"/>
  <c r="BKM31" i="21"/>
  <c r="BKL31" i="21"/>
  <c r="BKK31" i="21"/>
  <c r="BKJ31" i="21"/>
  <c r="BKI31" i="21"/>
  <c r="BKH31" i="21"/>
  <c r="BKG31" i="21"/>
  <c r="BKF31" i="21"/>
  <c r="BKE31" i="21"/>
  <c r="BKD31" i="21"/>
  <c r="BKC31" i="21"/>
  <c r="BKB31" i="21"/>
  <c r="BKA31" i="21"/>
  <c r="BJZ31" i="21"/>
  <c r="BJY31" i="21"/>
  <c r="BJX31" i="21"/>
  <c r="BJW31" i="21"/>
  <c r="BJV31" i="21"/>
  <c r="BJU31" i="21"/>
  <c r="BJT31" i="21"/>
  <c r="BJS31" i="21"/>
  <c r="BJR31" i="21"/>
  <c r="BJQ31" i="21"/>
  <c r="BJP31" i="21"/>
  <c r="BJO31" i="21"/>
  <c r="BJN31" i="21"/>
  <c r="BJM31" i="21"/>
  <c r="BJL31" i="21"/>
  <c r="BJK31" i="21"/>
  <c r="BJJ31" i="21"/>
  <c r="BJI31" i="21"/>
  <c r="BJH31" i="21"/>
  <c r="BJG31" i="21"/>
  <c r="BJF31" i="21"/>
  <c r="BJE31" i="21"/>
  <c r="BJD31" i="21"/>
  <c r="BJC31" i="21"/>
  <c r="BJB31" i="21"/>
  <c r="BJA31" i="21"/>
  <c r="BIZ31" i="21"/>
  <c r="BIY31" i="21"/>
  <c r="BIX31" i="21"/>
  <c r="BIW31" i="21"/>
  <c r="BIV31" i="21"/>
  <c r="BIU31" i="21"/>
  <c r="BIT31" i="21"/>
  <c r="BIS31" i="21"/>
  <c r="BIR31" i="21"/>
  <c r="BIQ31" i="21"/>
  <c r="BIP31" i="21"/>
  <c r="BIO31" i="21"/>
  <c r="BIN31" i="21"/>
  <c r="BIM31" i="21"/>
  <c r="BIL31" i="21"/>
  <c r="BIK31" i="21"/>
  <c r="BIJ31" i="21"/>
  <c r="BII31" i="21"/>
  <c r="BIH31" i="21"/>
  <c r="BIG31" i="21"/>
  <c r="BIF31" i="21"/>
  <c r="BIE31" i="21"/>
  <c r="BID31" i="21"/>
  <c r="BIC31" i="21"/>
  <c r="BIB31" i="21"/>
  <c r="BIA31" i="21"/>
  <c r="BHZ31" i="21"/>
  <c r="BHY31" i="21"/>
  <c r="BHX31" i="21"/>
  <c r="BHW31" i="21"/>
  <c r="BHV31" i="21"/>
  <c r="BHU31" i="21"/>
  <c r="BHT31" i="21"/>
  <c r="BHS31" i="21"/>
  <c r="BHR31" i="21"/>
  <c r="BHQ31" i="21"/>
  <c r="BHP31" i="21"/>
  <c r="BHO31" i="21"/>
  <c r="BHN31" i="21"/>
  <c r="BHM31" i="21"/>
  <c r="BHL31" i="21"/>
  <c r="BHK31" i="21"/>
  <c r="BHJ31" i="21"/>
  <c r="BHI31" i="21"/>
  <c r="BHH31" i="21"/>
  <c r="BHG31" i="21"/>
  <c r="BHF31" i="21"/>
  <c r="BHE31" i="21"/>
  <c r="BHD31" i="21"/>
  <c r="BHC31" i="21"/>
  <c r="BHB31" i="21"/>
  <c r="BHA31" i="21"/>
  <c r="BGZ31" i="21"/>
  <c r="BGY31" i="21"/>
  <c r="BGX31" i="21"/>
  <c r="BGW31" i="21"/>
  <c r="BGV31" i="21"/>
  <c r="BGU31" i="21"/>
  <c r="BGT31" i="21"/>
  <c r="BGS31" i="21"/>
  <c r="BGR31" i="21"/>
  <c r="BGQ31" i="21"/>
  <c r="BGP31" i="21"/>
  <c r="BGO31" i="21"/>
  <c r="BGN31" i="21"/>
  <c r="BGM31" i="21"/>
  <c r="BGL31" i="21"/>
  <c r="BGK31" i="21"/>
  <c r="BGJ31" i="21"/>
  <c r="BGI31" i="21"/>
  <c r="BGH31" i="21"/>
  <c r="BGG31" i="21"/>
  <c r="BGF31" i="21"/>
  <c r="BGE31" i="21"/>
  <c r="BGD31" i="21"/>
  <c r="BGC31" i="21"/>
  <c r="BGB31" i="21"/>
  <c r="BGA31" i="21"/>
  <c r="BFZ31" i="21"/>
  <c r="BFY31" i="21"/>
  <c r="BFX31" i="21"/>
  <c r="BFW31" i="21"/>
  <c r="BFV31" i="21"/>
  <c r="BFU31" i="21"/>
  <c r="BFT31" i="21"/>
  <c r="BFS31" i="21"/>
  <c r="BFR31" i="21"/>
  <c r="BFQ31" i="21"/>
  <c r="BFP31" i="21"/>
  <c r="BFO31" i="21"/>
  <c r="BFN31" i="21"/>
  <c r="BFM31" i="21"/>
  <c r="BFL31" i="21"/>
  <c r="BFK31" i="21"/>
  <c r="BFJ31" i="21"/>
  <c r="BFI31" i="21"/>
  <c r="BFH31" i="21"/>
  <c r="BFG31" i="21"/>
  <c r="BFF31" i="21"/>
  <c r="BFE31" i="21"/>
  <c r="BFD31" i="21"/>
  <c r="BFC31" i="21"/>
  <c r="BFB31" i="21"/>
  <c r="BFA31" i="21"/>
  <c r="BEZ31" i="21"/>
  <c r="BEY31" i="21"/>
  <c r="BEX31" i="21"/>
  <c r="BEW31" i="21"/>
  <c r="BEV31" i="21"/>
  <c r="BEU31" i="21"/>
  <c r="BET31" i="21"/>
  <c r="BES31" i="21"/>
  <c r="BER31" i="21"/>
  <c r="BEQ31" i="21"/>
  <c r="BEP31" i="21"/>
  <c r="BEO31" i="21"/>
  <c r="BEN31" i="21"/>
  <c r="BEM31" i="21"/>
  <c r="BEL31" i="21"/>
  <c r="BEK31" i="21"/>
  <c r="BEJ31" i="21"/>
  <c r="BEI31" i="21"/>
  <c r="BEH31" i="21"/>
  <c r="BEG31" i="21"/>
  <c r="BEF31" i="21"/>
  <c r="BEE31" i="21"/>
  <c r="BED31" i="21"/>
  <c r="BEC31" i="21"/>
  <c r="BEB31" i="21"/>
  <c r="BEA31" i="21"/>
  <c r="BDZ31" i="21"/>
  <c r="BDY31" i="21"/>
  <c r="BDX31" i="21"/>
  <c r="BDW31" i="21"/>
  <c r="BDV31" i="21"/>
  <c r="BDU31" i="21"/>
  <c r="BDT31" i="21"/>
  <c r="BDS31" i="21"/>
  <c r="BDR31" i="21"/>
  <c r="BDQ31" i="21"/>
  <c r="BDP31" i="21"/>
  <c r="BDO31" i="21"/>
  <c r="BDN31" i="21"/>
  <c r="BDM31" i="21"/>
  <c r="BDL31" i="21"/>
  <c r="BDK31" i="21"/>
  <c r="BDJ31" i="21"/>
  <c r="BDI31" i="21"/>
  <c r="BDH31" i="21"/>
  <c r="BDG31" i="21"/>
  <c r="BDF31" i="21"/>
  <c r="BDE31" i="21"/>
  <c r="BDD31" i="21"/>
  <c r="BDC31" i="21"/>
  <c r="BDB31" i="21"/>
  <c r="BDA31" i="21"/>
  <c r="BCZ31" i="21"/>
  <c r="BCY31" i="21"/>
  <c r="BCX31" i="21"/>
  <c r="BCW31" i="21"/>
  <c r="BCV31" i="21"/>
  <c r="BCU31" i="21"/>
  <c r="BCT31" i="21"/>
  <c r="BCS31" i="21"/>
  <c r="BCR31" i="21"/>
  <c r="BCQ31" i="21"/>
  <c r="BCP31" i="21"/>
  <c r="BCO31" i="21"/>
  <c r="BCN31" i="21"/>
  <c r="BCM31" i="21"/>
  <c r="BCL31" i="21"/>
  <c r="BCK31" i="21"/>
  <c r="BCJ31" i="21"/>
  <c r="BCI31" i="21"/>
  <c r="BCH31" i="21"/>
  <c r="BCG31" i="21"/>
  <c r="BCF31" i="21"/>
  <c r="BCE31" i="21"/>
  <c r="BCD31" i="21"/>
  <c r="BCC31" i="21"/>
  <c r="BCB31" i="21"/>
  <c r="BCA31" i="21"/>
  <c r="BBZ31" i="21"/>
  <c r="BBY31" i="21"/>
  <c r="BBX31" i="21"/>
  <c r="BBW31" i="21"/>
  <c r="BBV31" i="21"/>
  <c r="BBU31" i="21"/>
  <c r="BBT31" i="21"/>
  <c r="BBS31" i="21"/>
  <c r="BBR31" i="21"/>
  <c r="BBQ31" i="21"/>
  <c r="BBP31" i="21"/>
  <c r="BBO31" i="21"/>
  <c r="BBN31" i="21"/>
  <c r="BBM31" i="21"/>
  <c r="BBL31" i="21"/>
  <c r="BBK31" i="21"/>
  <c r="BBJ31" i="21"/>
  <c r="BBI31" i="21"/>
  <c r="BBH31" i="21"/>
  <c r="BBG31" i="21"/>
  <c r="BBF31" i="21"/>
  <c r="BBE31" i="21"/>
  <c r="BBD31" i="21"/>
  <c r="BBC31" i="21"/>
  <c r="BBB31" i="21"/>
  <c r="BBA31" i="21"/>
  <c r="BAZ31" i="21"/>
  <c r="BAY31" i="21"/>
  <c r="BAX31" i="21"/>
  <c r="BAW31" i="21"/>
  <c r="BAV31" i="21"/>
  <c r="BAU31" i="21"/>
  <c r="BAT31" i="21"/>
  <c r="BAS31" i="21"/>
  <c r="BAR31" i="21"/>
  <c r="BAQ31" i="21"/>
  <c r="BAP31" i="21"/>
  <c r="BAO31" i="21"/>
  <c r="BAN31" i="21"/>
  <c r="BAM31" i="21"/>
  <c r="BAL31" i="21"/>
  <c r="BAK31" i="21"/>
  <c r="BAJ31" i="21"/>
  <c r="BAI31" i="21"/>
  <c r="BAH31" i="21"/>
  <c r="BAG31" i="21"/>
  <c r="BAF31" i="21"/>
  <c r="BAE31" i="21"/>
  <c r="BAD31" i="21"/>
  <c r="BAC31" i="21"/>
  <c r="BAB31" i="21"/>
  <c r="BAA31" i="21"/>
  <c r="AZZ31" i="21"/>
  <c r="AZY31" i="21"/>
  <c r="AZX31" i="21"/>
  <c r="AZW31" i="21"/>
  <c r="AZV31" i="21"/>
  <c r="AZU31" i="21"/>
  <c r="AZT31" i="21"/>
  <c r="AZS31" i="21"/>
  <c r="AZR31" i="21"/>
  <c r="AZQ31" i="21"/>
  <c r="AZP31" i="21"/>
  <c r="AZO31" i="21"/>
  <c r="AZN31" i="21"/>
  <c r="AZM31" i="21"/>
  <c r="AZL31" i="21"/>
  <c r="AZK31" i="21"/>
  <c r="AZJ31" i="21"/>
  <c r="AZI31" i="21"/>
  <c r="AZH31" i="21"/>
  <c r="AZG31" i="21"/>
  <c r="AZF31" i="21"/>
  <c r="AZE31" i="21"/>
  <c r="AZD31" i="21"/>
  <c r="AZC31" i="21"/>
  <c r="AZB31" i="21"/>
  <c r="AZA31" i="21"/>
  <c r="AYZ31" i="21"/>
  <c r="AYY31" i="21"/>
  <c r="AYX31" i="21"/>
  <c r="AYW31" i="21"/>
  <c r="AYV31" i="21"/>
  <c r="AYU31" i="21"/>
  <c r="AYT31" i="21"/>
  <c r="AYS31" i="21"/>
  <c r="AYR31" i="21"/>
  <c r="AYQ31" i="21"/>
  <c r="AYP31" i="21"/>
  <c r="AYO31" i="21"/>
  <c r="AYN31" i="21"/>
  <c r="AYM31" i="21"/>
  <c r="AYL31" i="21"/>
  <c r="AYK31" i="21"/>
  <c r="AYJ31" i="21"/>
  <c r="AYI31" i="21"/>
  <c r="AYH31" i="21"/>
  <c r="AYG31" i="21"/>
  <c r="AYF31" i="21"/>
  <c r="AYE31" i="21"/>
  <c r="AYD31" i="21"/>
  <c r="AYC31" i="21"/>
  <c r="AYB31" i="21"/>
  <c r="AYA31" i="21"/>
  <c r="AXZ31" i="21"/>
  <c r="AXY31" i="21"/>
  <c r="AXX31" i="21"/>
  <c r="AXW31" i="21"/>
  <c r="AXV31" i="21"/>
  <c r="AXU31" i="21"/>
  <c r="AXT31" i="21"/>
  <c r="AXS31" i="21"/>
  <c r="AXR31" i="21"/>
  <c r="AXQ31" i="21"/>
  <c r="AXP31" i="21"/>
  <c r="AXO31" i="21"/>
  <c r="AXN31" i="21"/>
  <c r="AXM31" i="21"/>
  <c r="AXL31" i="21"/>
  <c r="AXK31" i="21"/>
  <c r="AXJ31" i="21"/>
  <c r="AXI31" i="21"/>
  <c r="AXH31" i="21"/>
  <c r="AXG31" i="21"/>
  <c r="AXF31" i="21"/>
  <c r="AXE31" i="21"/>
  <c r="AXD31" i="21"/>
  <c r="AXC31" i="21"/>
  <c r="AXB31" i="21"/>
  <c r="AXA31" i="21"/>
  <c r="AWZ31" i="21"/>
  <c r="AWY31" i="21"/>
  <c r="AWX31" i="21"/>
  <c r="AWW31" i="21"/>
  <c r="AWV31" i="21"/>
  <c r="AWU31" i="21"/>
  <c r="AWT31" i="21"/>
  <c r="AWS31" i="21"/>
  <c r="AWR31" i="21"/>
  <c r="AWQ31" i="21"/>
  <c r="AWP31" i="21"/>
  <c r="AWO31" i="21"/>
  <c r="AWN31" i="21"/>
  <c r="AWM31" i="21"/>
  <c r="AWL31" i="21"/>
  <c r="AWK31" i="21"/>
  <c r="AWJ31" i="21"/>
  <c r="AWI31" i="21"/>
  <c r="AWH31" i="21"/>
  <c r="AWG31" i="21"/>
  <c r="AWF31" i="21"/>
  <c r="AWE31" i="21"/>
  <c r="AWD31" i="21"/>
  <c r="AWC31" i="21"/>
  <c r="AWB31" i="21"/>
  <c r="AWA31" i="21"/>
  <c r="AVZ31" i="21"/>
  <c r="AVY31" i="21"/>
  <c r="AVX31" i="21"/>
  <c r="AVW31" i="21"/>
  <c r="AVV31" i="21"/>
  <c r="AVU31" i="21"/>
  <c r="AVT31" i="21"/>
  <c r="AVS31" i="21"/>
  <c r="AVR31" i="21"/>
  <c r="AVQ31" i="21"/>
  <c r="AVP31" i="21"/>
  <c r="AVO31" i="21"/>
  <c r="AVN31" i="21"/>
  <c r="AVM31" i="21"/>
  <c r="AVL31" i="21"/>
  <c r="AVK31" i="21"/>
  <c r="AVJ31" i="21"/>
  <c r="AVI31" i="21"/>
  <c r="AVH31" i="21"/>
  <c r="AVG31" i="21"/>
  <c r="AVF31" i="21"/>
  <c r="AVE31" i="21"/>
  <c r="AVD31" i="21"/>
  <c r="AVC31" i="21"/>
  <c r="AVB31" i="21"/>
  <c r="AVA31" i="21"/>
  <c r="AUZ31" i="21"/>
  <c r="AUY31" i="21"/>
  <c r="AUX31" i="21"/>
  <c r="AUW31" i="21"/>
  <c r="AUV31" i="21"/>
  <c r="AUU31" i="21"/>
  <c r="AUT31" i="21"/>
  <c r="AUS31" i="21"/>
  <c r="AUR31" i="21"/>
  <c r="AUQ31" i="21"/>
  <c r="AUP31" i="21"/>
  <c r="AUO31" i="21"/>
  <c r="AUN31" i="21"/>
  <c r="AUM31" i="21"/>
  <c r="AUL31" i="21"/>
  <c r="AUK31" i="21"/>
  <c r="AUJ31" i="21"/>
  <c r="AUI31" i="21"/>
  <c r="AUH31" i="21"/>
  <c r="AUG31" i="21"/>
  <c r="AUF31" i="21"/>
  <c r="AUE31" i="21"/>
  <c r="AUD31" i="21"/>
  <c r="AUC31" i="21"/>
  <c r="AUB31" i="21"/>
  <c r="AUA31" i="21"/>
  <c r="ATZ31" i="21"/>
  <c r="ATY31" i="21"/>
  <c r="ATX31" i="21"/>
  <c r="ATW31" i="21"/>
  <c r="ATV31" i="21"/>
  <c r="ATU31" i="21"/>
  <c r="ATT31" i="21"/>
  <c r="ATS31" i="21"/>
  <c r="ATR31" i="21"/>
  <c r="ATQ31" i="21"/>
  <c r="ATP31" i="21"/>
  <c r="ATO31" i="21"/>
  <c r="ATN31" i="21"/>
  <c r="ATM31" i="21"/>
  <c r="ATL31" i="21"/>
  <c r="ATK31" i="21"/>
  <c r="ATJ31" i="21"/>
  <c r="ATI31" i="21"/>
  <c r="ATH31" i="21"/>
  <c r="ATG31" i="21"/>
  <c r="ATF31" i="21"/>
  <c r="ATE31" i="21"/>
  <c r="ATD31" i="21"/>
  <c r="ATC31" i="21"/>
  <c r="ATB31" i="21"/>
  <c r="ATA31" i="21"/>
  <c r="ASZ31" i="21"/>
  <c r="ASY31" i="21"/>
  <c r="ASX31" i="21"/>
  <c r="ASW31" i="21"/>
  <c r="ASV31" i="21"/>
  <c r="ASU31" i="21"/>
  <c r="AST31" i="21"/>
  <c r="ASS31" i="21"/>
  <c r="ASR31" i="21"/>
  <c r="ASQ31" i="21"/>
  <c r="ASP31" i="21"/>
  <c r="ASO31" i="21"/>
  <c r="ASN31" i="21"/>
  <c r="ASM31" i="21"/>
  <c r="ASL31" i="21"/>
  <c r="ASK31" i="21"/>
  <c r="ASJ31" i="21"/>
  <c r="ASI31" i="21"/>
  <c r="ASH31" i="21"/>
  <c r="ASG31" i="21"/>
  <c r="ASF31" i="21"/>
  <c r="ASE31" i="21"/>
  <c r="ASD31" i="21"/>
  <c r="ASC31" i="21"/>
  <c r="ASB31" i="21"/>
  <c r="ASA31" i="21"/>
  <c r="ARZ31" i="21"/>
  <c r="ARY31" i="21"/>
  <c r="ARX31" i="21"/>
  <c r="ARW31" i="21"/>
  <c r="ARV31" i="21"/>
  <c r="ARU31" i="21"/>
  <c r="ART31" i="21"/>
  <c r="ARS31" i="21"/>
  <c r="ARR31" i="21"/>
  <c r="ARQ31" i="21"/>
  <c r="ARP31" i="21"/>
  <c r="ARO31" i="21"/>
  <c r="ARN31" i="21"/>
  <c r="ARM31" i="21"/>
  <c r="ARL31" i="21"/>
  <c r="ARK31" i="21"/>
  <c r="ARJ31" i="21"/>
  <c r="ARI31" i="21"/>
  <c r="ARH31" i="21"/>
  <c r="ARG31" i="21"/>
  <c r="ARF31" i="21"/>
  <c r="ARE31" i="21"/>
  <c r="ARD31" i="21"/>
  <c r="ARC31" i="21"/>
  <c r="ARB31" i="21"/>
  <c r="ARA31" i="21"/>
  <c r="AQZ31" i="21"/>
  <c r="AQY31" i="21"/>
  <c r="AQX31" i="21"/>
  <c r="AQW31" i="21"/>
  <c r="AQV31" i="21"/>
  <c r="AQU31" i="21"/>
  <c r="AQT31" i="21"/>
  <c r="AQS31" i="21"/>
  <c r="AQR31" i="21"/>
  <c r="AQQ31" i="21"/>
  <c r="AQP31" i="21"/>
  <c r="AQO31" i="21"/>
  <c r="AQN31" i="21"/>
  <c r="AQM31" i="21"/>
  <c r="AQL31" i="21"/>
  <c r="AQK31" i="21"/>
  <c r="AQJ31" i="21"/>
  <c r="AQI31" i="21"/>
  <c r="AQH31" i="21"/>
  <c r="AQG31" i="21"/>
  <c r="AQF31" i="21"/>
  <c r="AQE31" i="21"/>
  <c r="AQD31" i="21"/>
  <c r="AQC31" i="21"/>
  <c r="AQB31" i="21"/>
  <c r="AQA31" i="21"/>
  <c r="APZ31" i="21"/>
  <c r="APY31" i="21"/>
  <c r="APX31" i="21"/>
  <c r="APW31" i="21"/>
  <c r="APV31" i="21"/>
  <c r="APU31" i="21"/>
  <c r="APT31" i="21"/>
  <c r="APS31" i="21"/>
  <c r="APR31" i="21"/>
  <c r="APQ31" i="21"/>
  <c r="APP31" i="21"/>
  <c r="APO31" i="21"/>
  <c r="APN31" i="21"/>
  <c r="APM31" i="21"/>
  <c r="APL31" i="21"/>
  <c r="APK31" i="21"/>
  <c r="APJ31" i="21"/>
  <c r="API31" i="21"/>
  <c r="APH31" i="21"/>
  <c r="APG31" i="21"/>
  <c r="APF31" i="21"/>
  <c r="APE31" i="21"/>
  <c r="APD31" i="21"/>
  <c r="APC31" i="21"/>
  <c r="APB31" i="21"/>
  <c r="APA31" i="21"/>
  <c r="AOZ31" i="21"/>
  <c r="AOY31" i="21"/>
  <c r="AOX31" i="21"/>
  <c r="AOW31" i="21"/>
  <c r="AOV31" i="21"/>
  <c r="AOU31" i="21"/>
  <c r="AOT31" i="21"/>
  <c r="AOS31" i="21"/>
  <c r="AOR31" i="21"/>
  <c r="AOQ31" i="21"/>
  <c r="AOP31" i="21"/>
  <c r="AOO31" i="21"/>
  <c r="AON31" i="21"/>
  <c r="AOM31" i="21"/>
  <c r="AOL31" i="21"/>
  <c r="AOK31" i="21"/>
  <c r="AOJ31" i="21"/>
  <c r="AOI31" i="21"/>
  <c r="AOH31" i="21"/>
  <c r="AOG31" i="21"/>
  <c r="AOF31" i="21"/>
  <c r="AOE31" i="21"/>
  <c r="AOD31" i="21"/>
  <c r="AOC31" i="21"/>
  <c r="AOB31" i="21"/>
  <c r="AOA31" i="21"/>
  <c r="ANZ31" i="21"/>
  <c r="ANY31" i="21"/>
  <c r="ANX31" i="21"/>
  <c r="ANW31" i="21"/>
  <c r="ANV31" i="21"/>
  <c r="ANU31" i="21"/>
  <c r="ANT31" i="21"/>
  <c r="ANS31" i="21"/>
  <c r="ANR31" i="21"/>
  <c r="ANQ31" i="21"/>
  <c r="ANP31" i="21"/>
  <c r="ANO31" i="21"/>
  <c r="ANN31" i="21"/>
  <c r="ANM31" i="21"/>
  <c r="ANL31" i="21"/>
  <c r="ANK31" i="21"/>
  <c r="ANJ31" i="21"/>
  <c r="ANI31" i="21"/>
  <c r="ANH31" i="21"/>
  <c r="ANG31" i="21"/>
  <c r="ANF31" i="21"/>
  <c r="ANE31" i="21"/>
  <c r="AND31" i="21"/>
  <c r="ANC31" i="21"/>
  <c r="ANB31" i="21"/>
  <c r="ANA31" i="21"/>
  <c r="AMZ31" i="21"/>
  <c r="AMY31" i="21"/>
  <c r="AMX31" i="21"/>
  <c r="AMW31" i="21"/>
  <c r="AMV31" i="21"/>
  <c r="AMU31" i="21"/>
  <c r="AMT31" i="21"/>
  <c r="AMS31" i="21"/>
  <c r="AMR31" i="21"/>
  <c r="AMQ31" i="21"/>
  <c r="AMP31" i="21"/>
  <c r="AMO31" i="21"/>
  <c r="AMN31" i="21"/>
  <c r="AMM31" i="21"/>
  <c r="AML31" i="21"/>
  <c r="AMK31" i="21"/>
  <c r="AMJ31" i="21"/>
  <c r="AMI31" i="21"/>
  <c r="AMH31" i="21"/>
  <c r="AMG31" i="21"/>
  <c r="AMF31" i="21"/>
  <c r="AME31" i="21"/>
  <c r="AMD31" i="21"/>
  <c r="AMC31" i="21"/>
  <c r="AMB31" i="21"/>
  <c r="AMA31" i="21"/>
  <c r="ALZ31" i="21"/>
  <c r="ALY31" i="21"/>
  <c r="ALX31" i="21"/>
  <c r="ALW31" i="21"/>
  <c r="ALV31" i="21"/>
  <c r="ALU31" i="21"/>
  <c r="ALT31" i="21"/>
  <c r="ALS31" i="21"/>
  <c r="ALR31" i="21"/>
  <c r="ALQ31" i="21"/>
  <c r="ALP31" i="21"/>
  <c r="ALO31" i="21"/>
  <c r="ALN31" i="21"/>
  <c r="ALM31" i="21"/>
  <c r="ALL31" i="21"/>
  <c r="ALK31" i="21"/>
  <c r="ALJ31" i="21"/>
  <c r="ALI31" i="21"/>
  <c r="ALH31" i="21"/>
  <c r="ALG31" i="21"/>
  <c r="ALF31" i="21"/>
  <c r="ALE31" i="21"/>
  <c r="ALD31" i="21"/>
  <c r="ALC31" i="21"/>
  <c r="ALB31" i="21"/>
  <c r="ALA31" i="21"/>
  <c r="AKZ31" i="21"/>
  <c r="AKY31" i="21"/>
  <c r="AKX31" i="21"/>
  <c r="AKW31" i="21"/>
  <c r="AKV31" i="21"/>
  <c r="AKU31" i="21"/>
  <c r="AKT31" i="21"/>
  <c r="AKS31" i="21"/>
  <c r="AKR31" i="21"/>
  <c r="AKQ31" i="21"/>
  <c r="AKP31" i="21"/>
  <c r="AKO31" i="21"/>
  <c r="AKN31" i="21"/>
  <c r="AKM31" i="21"/>
  <c r="AKL31" i="21"/>
  <c r="AKK31" i="21"/>
  <c r="AKJ31" i="21"/>
  <c r="AKI31" i="21"/>
  <c r="AKH31" i="21"/>
  <c r="AKG31" i="21"/>
  <c r="AKF31" i="21"/>
  <c r="AKE31" i="21"/>
  <c r="AKD31" i="21"/>
  <c r="AKC31" i="21"/>
  <c r="AKB31" i="21"/>
  <c r="AKA31" i="21"/>
  <c r="AJZ31" i="21"/>
  <c r="AJY31" i="21"/>
  <c r="AJX31" i="21"/>
  <c r="AJW31" i="21"/>
  <c r="AJV31" i="21"/>
  <c r="AJU31" i="21"/>
  <c r="AJT31" i="21"/>
  <c r="AJS31" i="21"/>
  <c r="AJR31" i="21"/>
  <c r="AJQ31" i="21"/>
  <c r="AJP31" i="21"/>
  <c r="AJO31" i="21"/>
  <c r="AJN31" i="21"/>
  <c r="AJM31" i="21"/>
  <c r="AJL31" i="21"/>
  <c r="AJK31" i="21"/>
  <c r="AJJ31" i="21"/>
  <c r="AJI31" i="21"/>
  <c r="AJH31" i="21"/>
  <c r="AJG31" i="21"/>
  <c r="AJF31" i="21"/>
  <c r="AJE31" i="21"/>
  <c r="AJD31" i="21"/>
  <c r="AJC31" i="21"/>
  <c r="AJB31" i="21"/>
  <c r="AJA31" i="21"/>
  <c r="AIZ31" i="21"/>
  <c r="AIY31" i="21"/>
  <c r="AIX31" i="21"/>
  <c r="AIW31" i="21"/>
  <c r="AIV31" i="21"/>
  <c r="AIU31" i="21"/>
  <c r="AIT31" i="21"/>
  <c r="AIS31" i="21"/>
  <c r="AIR31" i="21"/>
  <c r="AIQ31" i="21"/>
  <c r="AIP31" i="21"/>
  <c r="AIO31" i="21"/>
  <c r="AIN31" i="21"/>
  <c r="AIM31" i="21"/>
  <c r="AIL31" i="21"/>
  <c r="AIK31" i="21"/>
  <c r="AIJ31" i="21"/>
  <c r="AII31" i="21"/>
  <c r="AIH31" i="21"/>
  <c r="AIG31" i="21"/>
  <c r="AIF31" i="21"/>
  <c r="AIE31" i="21"/>
  <c r="AID31" i="21"/>
  <c r="AIC31" i="21"/>
  <c r="AIB31" i="21"/>
  <c r="AIA31" i="21"/>
  <c r="AHZ31" i="21"/>
  <c r="AHY31" i="21"/>
  <c r="AHX31" i="21"/>
  <c r="AHW31" i="21"/>
  <c r="AHV31" i="21"/>
  <c r="AHU31" i="21"/>
  <c r="AHT31" i="21"/>
  <c r="AHS31" i="21"/>
  <c r="AHR31" i="21"/>
  <c r="AHQ31" i="21"/>
  <c r="AHP31" i="21"/>
  <c r="AHO31" i="21"/>
  <c r="AHN31" i="21"/>
  <c r="AHM31" i="21"/>
  <c r="AHL31" i="21"/>
  <c r="AHK31" i="21"/>
  <c r="AHJ31" i="21"/>
  <c r="AHI31" i="21"/>
  <c r="AHH31" i="21"/>
  <c r="AHG31" i="21"/>
  <c r="AHF31" i="21"/>
  <c r="AHE31" i="21"/>
  <c r="AHD31" i="21"/>
  <c r="AHC31" i="21"/>
  <c r="AHB31" i="21"/>
  <c r="AHA31" i="21"/>
  <c r="AGZ31" i="21"/>
  <c r="AGY31" i="21"/>
  <c r="AGX31" i="21"/>
  <c r="AGW31" i="21"/>
  <c r="AGV31" i="21"/>
  <c r="AGU31" i="21"/>
  <c r="AGT31" i="21"/>
  <c r="AGS31" i="21"/>
  <c r="AGR31" i="21"/>
  <c r="AGQ31" i="21"/>
  <c r="AGP31" i="21"/>
  <c r="AGO31" i="21"/>
  <c r="AGN31" i="21"/>
  <c r="AGM31" i="21"/>
  <c r="AGL31" i="21"/>
  <c r="AGK31" i="21"/>
  <c r="AGJ31" i="21"/>
  <c r="AGI31" i="21"/>
  <c r="AGH31" i="21"/>
  <c r="AGG31" i="21"/>
  <c r="AGF31" i="21"/>
  <c r="AGE31" i="21"/>
  <c r="AGD31" i="21"/>
  <c r="AGC31" i="21"/>
  <c r="AGB31" i="21"/>
  <c r="AGA31" i="21"/>
  <c r="AFZ31" i="21"/>
  <c r="AFY31" i="21"/>
  <c r="AFX31" i="21"/>
  <c r="AFW31" i="21"/>
  <c r="AFV31" i="21"/>
  <c r="AFU31" i="21"/>
  <c r="AFT31" i="21"/>
  <c r="AFS31" i="21"/>
  <c r="AFR31" i="21"/>
  <c r="AFQ31" i="21"/>
  <c r="AFP31" i="21"/>
  <c r="AFO31" i="21"/>
  <c r="AFN31" i="21"/>
  <c r="AFM31" i="21"/>
  <c r="AFL31" i="21"/>
  <c r="AFK31" i="21"/>
  <c r="AFJ31" i="21"/>
  <c r="AFI31" i="21"/>
  <c r="AFH31" i="21"/>
  <c r="AFG31" i="21"/>
  <c r="AFF31" i="21"/>
  <c r="AFE31" i="21"/>
  <c r="AFD31" i="21"/>
  <c r="AFC31" i="21"/>
  <c r="AFB31" i="21"/>
  <c r="AFA31" i="21"/>
  <c r="AEZ31" i="21"/>
  <c r="AEY31" i="21"/>
  <c r="AEX31" i="21"/>
  <c r="AEW31" i="21"/>
  <c r="AEV31" i="21"/>
  <c r="AEU31" i="21"/>
  <c r="AET31" i="21"/>
  <c r="AES31" i="21"/>
  <c r="AER31" i="21"/>
  <c r="AEQ31" i="21"/>
  <c r="AEP31" i="21"/>
  <c r="AEO31" i="21"/>
  <c r="AEN31" i="21"/>
  <c r="AEM31" i="21"/>
  <c r="AEL31" i="21"/>
  <c r="AEK31" i="21"/>
  <c r="AEJ31" i="21"/>
  <c r="AEI31" i="21"/>
  <c r="AEH31" i="21"/>
  <c r="AEG31" i="21"/>
  <c r="AEF31" i="21"/>
  <c r="AEE31" i="21"/>
  <c r="AED31" i="21"/>
  <c r="AEC31" i="21"/>
  <c r="AEB31" i="21"/>
  <c r="AEA31" i="21"/>
  <c r="ADZ31" i="21"/>
  <c r="ADY31" i="21"/>
  <c r="ADX31" i="21"/>
  <c r="ADW31" i="21"/>
  <c r="ADV31" i="21"/>
  <c r="ADU31" i="21"/>
  <c r="ADT31" i="21"/>
  <c r="ADS31" i="21"/>
  <c r="ADR31" i="21"/>
  <c r="ADQ31" i="21"/>
  <c r="ADP31" i="21"/>
  <c r="ADO31" i="21"/>
  <c r="ADN31" i="21"/>
  <c r="ADM31" i="21"/>
  <c r="ADL31" i="21"/>
  <c r="ADK31" i="21"/>
  <c r="ADJ31" i="21"/>
  <c r="ADI31" i="21"/>
  <c r="ADH31" i="21"/>
  <c r="ADG31" i="21"/>
  <c r="ADF31" i="21"/>
  <c r="ADE31" i="21"/>
  <c r="ADD31" i="21"/>
  <c r="ADC31" i="21"/>
  <c r="ADB31" i="21"/>
  <c r="ADA31" i="21"/>
  <c r="ACZ31" i="21"/>
  <c r="ACY31" i="21"/>
  <c r="ACX31" i="21"/>
  <c r="ACW31" i="21"/>
  <c r="ACV31" i="21"/>
  <c r="ACU31" i="21"/>
  <c r="ACT31" i="21"/>
  <c r="ACS31" i="21"/>
  <c r="ACR31" i="21"/>
  <c r="ACQ31" i="21"/>
  <c r="ACP31" i="21"/>
  <c r="ACO31" i="21"/>
  <c r="ACN31" i="21"/>
  <c r="ACM31" i="21"/>
  <c r="ACL31" i="21"/>
  <c r="ACK31" i="21"/>
  <c r="ACJ31" i="21"/>
  <c r="ACI31" i="21"/>
  <c r="ACH31" i="21"/>
  <c r="ACG31" i="21"/>
  <c r="ACF31" i="21"/>
  <c r="ACE31" i="21"/>
  <c r="ACD31" i="21"/>
  <c r="ACC31" i="21"/>
  <c r="ACB31" i="21"/>
  <c r="ACA31" i="21"/>
  <c r="ABZ31" i="21"/>
  <c r="ABY31" i="21"/>
  <c r="ABX31" i="21"/>
  <c r="ABW31" i="21"/>
  <c r="ABV31" i="21"/>
  <c r="ABU31" i="21"/>
  <c r="ABT31" i="21"/>
  <c r="ABS31" i="21"/>
  <c r="ABR31" i="21"/>
  <c r="ABQ31" i="21"/>
  <c r="ABP31" i="21"/>
  <c r="ABO31" i="21"/>
  <c r="ABN31" i="21"/>
  <c r="ABM31" i="21"/>
  <c r="ABL31" i="21"/>
  <c r="ABK31" i="21"/>
  <c r="ABJ31" i="21"/>
  <c r="ABI31" i="21"/>
  <c r="ABH31" i="21"/>
  <c r="ABG31" i="21"/>
  <c r="ABF31" i="21"/>
  <c r="ABE31" i="21"/>
  <c r="ABD31" i="21"/>
  <c r="ABC31" i="21"/>
  <c r="ABB31" i="21"/>
  <c r="ABA31" i="21"/>
  <c r="AAZ31" i="21"/>
  <c r="AAY31" i="21"/>
  <c r="AAX31" i="21"/>
  <c r="AAW31" i="21"/>
  <c r="AAV31" i="21"/>
  <c r="AAU31" i="21"/>
  <c r="AAT31" i="21"/>
  <c r="AAS31" i="21"/>
  <c r="AAR31" i="21"/>
  <c r="AAQ31" i="21"/>
  <c r="AAP31" i="21"/>
  <c r="AAO31" i="21"/>
  <c r="AAN31" i="21"/>
  <c r="AAM31" i="21"/>
  <c r="AAL31" i="21"/>
  <c r="AAK31" i="21"/>
  <c r="AAJ31" i="21"/>
  <c r="AAI31" i="21"/>
  <c r="AAH31" i="21"/>
  <c r="AAG31" i="21"/>
  <c r="AAF31" i="21"/>
  <c r="AAE31" i="21"/>
  <c r="AAD31" i="21"/>
  <c r="AAC31" i="21"/>
  <c r="AAB31" i="21"/>
  <c r="AAA31" i="21"/>
  <c r="ZZ31" i="21"/>
  <c r="ZY31" i="21"/>
  <c r="ZX31" i="21"/>
  <c r="ZW31" i="21"/>
  <c r="ZV31" i="21"/>
  <c r="ZU31" i="21"/>
  <c r="ZT31" i="21"/>
  <c r="ZS31" i="21"/>
  <c r="ZR31" i="21"/>
  <c r="ZQ31" i="21"/>
  <c r="ZP31" i="21"/>
  <c r="ZO31" i="21"/>
  <c r="ZN31" i="21"/>
  <c r="ZM31" i="21"/>
  <c r="ZL31" i="21"/>
  <c r="ZK31" i="21"/>
  <c r="ZJ31" i="21"/>
  <c r="ZI31" i="21"/>
  <c r="ZH31" i="21"/>
  <c r="ZG31" i="21"/>
  <c r="ZF31" i="21"/>
  <c r="ZE31" i="21"/>
  <c r="ZD31" i="21"/>
  <c r="ZC31" i="21"/>
  <c r="ZB31" i="21"/>
  <c r="ZA31" i="21"/>
  <c r="YZ31" i="21"/>
  <c r="YY31" i="21"/>
  <c r="YX31" i="21"/>
  <c r="YW31" i="21"/>
  <c r="YV31" i="21"/>
  <c r="YU31" i="21"/>
  <c r="YT31" i="21"/>
  <c r="YS31" i="21"/>
  <c r="YR31" i="21"/>
  <c r="YQ31" i="21"/>
  <c r="YP31" i="21"/>
  <c r="YO31" i="21"/>
  <c r="YN31" i="21"/>
  <c r="YM31" i="21"/>
  <c r="YL31" i="21"/>
  <c r="YK31" i="21"/>
  <c r="YJ31" i="21"/>
  <c r="YI31" i="21"/>
  <c r="YH31" i="21"/>
  <c r="YG31" i="21"/>
  <c r="YF31" i="21"/>
  <c r="YE31" i="21"/>
  <c r="YD31" i="21"/>
  <c r="YC31" i="21"/>
  <c r="YB31" i="21"/>
  <c r="YA31" i="21"/>
  <c r="XZ31" i="21"/>
  <c r="XY31" i="21"/>
  <c r="XX31" i="21"/>
  <c r="XW31" i="21"/>
  <c r="XV31" i="21"/>
  <c r="XU31" i="21"/>
  <c r="XT31" i="21"/>
  <c r="XS31" i="21"/>
  <c r="XR31" i="21"/>
  <c r="XQ31" i="21"/>
  <c r="XP31" i="21"/>
  <c r="XO31" i="21"/>
  <c r="XN31" i="21"/>
  <c r="XM31" i="21"/>
  <c r="XL31" i="21"/>
  <c r="XK31" i="21"/>
  <c r="XJ31" i="21"/>
  <c r="XI31" i="21"/>
  <c r="XH31" i="21"/>
  <c r="XG31" i="21"/>
  <c r="XF31" i="21"/>
  <c r="XE31" i="21"/>
  <c r="XD31" i="21"/>
  <c r="XC31" i="21"/>
  <c r="XB31" i="21"/>
  <c r="XA31" i="21"/>
  <c r="WZ31" i="21"/>
  <c r="WY31" i="21"/>
  <c r="WX31" i="21"/>
  <c r="WW31" i="21"/>
  <c r="WV31" i="21"/>
  <c r="WU31" i="21"/>
  <c r="WT31" i="21"/>
  <c r="WS31" i="21"/>
  <c r="WR31" i="21"/>
  <c r="WQ31" i="21"/>
  <c r="WP31" i="21"/>
  <c r="WO31" i="21"/>
  <c r="WN31" i="21"/>
  <c r="WM31" i="21"/>
  <c r="WL31" i="21"/>
  <c r="WK31" i="21"/>
  <c r="WJ31" i="21"/>
  <c r="WI31" i="21"/>
  <c r="WH31" i="21"/>
  <c r="WG31" i="21"/>
  <c r="WF31" i="21"/>
  <c r="WE31" i="21"/>
  <c r="WD31" i="21"/>
  <c r="WC31" i="21"/>
  <c r="WB31" i="21"/>
  <c r="WA31" i="21"/>
  <c r="VZ31" i="21"/>
  <c r="VY31" i="21"/>
  <c r="VX31" i="21"/>
  <c r="VW31" i="21"/>
  <c r="VV31" i="21"/>
  <c r="VU31" i="21"/>
  <c r="VT31" i="21"/>
  <c r="VS31" i="21"/>
  <c r="VR31" i="21"/>
  <c r="VQ31" i="21"/>
  <c r="VP31" i="21"/>
  <c r="VO31" i="21"/>
  <c r="VN31" i="21"/>
  <c r="VM31" i="21"/>
  <c r="VL31" i="21"/>
  <c r="VK31" i="21"/>
  <c r="VJ31" i="21"/>
  <c r="VI31" i="21"/>
  <c r="VH31" i="21"/>
  <c r="VG31" i="21"/>
  <c r="VF31" i="21"/>
  <c r="VE31" i="21"/>
  <c r="VD31" i="21"/>
  <c r="VC31" i="21"/>
  <c r="VB31" i="21"/>
  <c r="VA31" i="21"/>
  <c r="UZ31" i="21"/>
  <c r="UY31" i="21"/>
  <c r="UX31" i="21"/>
  <c r="UW31" i="21"/>
  <c r="UV31" i="21"/>
  <c r="UU31" i="21"/>
  <c r="UT31" i="21"/>
  <c r="US31" i="21"/>
  <c r="UR31" i="21"/>
  <c r="UQ31" i="21"/>
  <c r="UP31" i="21"/>
  <c r="UO31" i="21"/>
  <c r="UN31" i="21"/>
  <c r="UM31" i="21"/>
  <c r="UL31" i="21"/>
  <c r="UK31" i="21"/>
  <c r="UJ31" i="21"/>
  <c r="UI31" i="21"/>
  <c r="UH31" i="21"/>
  <c r="UG31" i="21"/>
  <c r="UF31" i="21"/>
  <c r="UE31" i="21"/>
  <c r="UD31" i="21"/>
  <c r="UC31" i="21"/>
  <c r="UB31" i="21"/>
  <c r="UA31" i="21"/>
  <c r="TZ31" i="21"/>
  <c r="TY31" i="21"/>
  <c r="TX31" i="21"/>
  <c r="TW31" i="21"/>
  <c r="TV31" i="21"/>
  <c r="TU31" i="21"/>
  <c r="TT31" i="21"/>
  <c r="TS31" i="21"/>
  <c r="TR31" i="21"/>
  <c r="TQ31" i="21"/>
  <c r="TP31" i="21"/>
  <c r="TO31" i="21"/>
  <c r="TN31" i="21"/>
  <c r="TM31" i="21"/>
  <c r="TL31" i="21"/>
  <c r="TK31" i="21"/>
  <c r="TJ31" i="21"/>
  <c r="TI31" i="21"/>
  <c r="TH31" i="21"/>
  <c r="TG31" i="21"/>
  <c r="TF31" i="21"/>
  <c r="TE31" i="21"/>
  <c r="TD31" i="21"/>
  <c r="TC31" i="21"/>
  <c r="TB31" i="21"/>
  <c r="TA31" i="21"/>
  <c r="SZ31" i="21"/>
  <c r="SY31" i="21"/>
  <c r="SX31" i="21"/>
  <c r="SW31" i="21"/>
  <c r="SV31" i="21"/>
  <c r="SU31" i="21"/>
  <c r="ST31" i="21"/>
  <c r="SS31" i="21"/>
  <c r="SR31" i="21"/>
  <c r="SQ31" i="21"/>
  <c r="SP31" i="21"/>
  <c r="SO31" i="21"/>
  <c r="SN31" i="21"/>
  <c r="SM31" i="21"/>
  <c r="SL31" i="21"/>
  <c r="SK31" i="21"/>
  <c r="SJ31" i="21"/>
  <c r="SI31" i="21"/>
  <c r="SH31" i="21"/>
  <c r="SG31" i="21"/>
  <c r="SF31" i="21"/>
  <c r="SE31" i="21"/>
  <c r="SD31" i="21"/>
  <c r="SC31" i="21"/>
  <c r="SB31" i="21"/>
  <c r="SA31" i="21"/>
  <c r="RZ31" i="21"/>
  <c r="RY31" i="21"/>
  <c r="RX31" i="21"/>
  <c r="RW31" i="21"/>
  <c r="RV31" i="21"/>
  <c r="RU31" i="21"/>
  <c r="RT31" i="21"/>
  <c r="RS31" i="21"/>
  <c r="RR31" i="21"/>
  <c r="RQ31" i="21"/>
  <c r="RP31" i="21"/>
  <c r="RO31" i="21"/>
  <c r="RN31" i="21"/>
  <c r="RM31" i="21"/>
  <c r="RL31" i="21"/>
  <c r="RK31" i="21"/>
  <c r="RJ31" i="21"/>
  <c r="RI31" i="21"/>
  <c r="RH31" i="21"/>
  <c r="RG31" i="21"/>
  <c r="RF31" i="21"/>
  <c r="RE31" i="21"/>
  <c r="RD31" i="21"/>
  <c r="RC31" i="21"/>
  <c r="RB31" i="21"/>
  <c r="RA31" i="21"/>
  <c r="QZ31" i="21"/>
  <c r="QY31" i="21"/>
  <c r="QX31" i="21"/>
  <c r="QW31" i="21"/>
  <c r="QV31" i="21"/>
  <c r="QU31" i="21"/>
  <c r="QT31" i="21"/>
  <c r="QS31" i="21"/>
  <c r="QR31" i="21"/>
  <c r="QQ31" i="21"/>
  <c r="QP31" i="21"/>
  <c r="QO31" i="21"/>
  <c r="QN31" i="21"/>
  <c r="QM31" i="21"/>
  <c r="QL31" i="21"/>
  <c r="QK31" i="21"/>
  <c r="QJ31" i="21"/>
  <c r="QI31" i="21"/>
  <c r="QH31" i="21"/>
  <c r="QG31" i="21"/>
  <c r="QF31" i="21"/>
  <c r="QE31" i="21"/>
  <c r="QD31" i="21"/>
  <c r="QC31" i="21"/>
  <c r="QB31" i="21"/>
  <c r="QA31" i="21"/>
  <c r="PZ31" i="21"/>
  <c r="PY31" i="21"/>
  <c r="PX31" i="21"/>
  <c r="PW31" i="21"/>
  <c r="PV31" i="21"/>
  <c r="PU31" i="21"/>
  <c r="PT31" i="21"/>
  <c r="PS31" i="21"/>
  <c r="PR31" i="21"/>
  <c r="PQ31" i="21"/>
  <c r="PP31" i="21"/>
  <c r="PO31" i="21"/>
  <c r="PN31" i="21"/>
  <c r="PM31" i="21"/>
  <c r="PL31" i="21"/>
  <c r="PK31" i="21"/>
  <c r="PJ31" i="21"/>
  <c r="PI31" i="21"/>
  <c r="PH31" i="21"/>
  <c r="PG31" i="21"/>
  <c r="PF31" i="21"/>
  <c r="PE31" i="21"/>
  <c r="PD31" i="21"/>
  <c r="PC31" i="21"/>
  <c r="PB31" i="21"/>
  <c r="PA31" i="21"/>
  <c r="OZ31" i="21"/>
  <c r="OY31" i="21"/>
  <c r="OX31" i="21"/>
  <c r="OW31" i="21"/>
  <c r="OV31" i="21"/>
  <c r="OU31" i="21"/>
  <c r="OT31" i="21"/>
  <c r="OS31" i="21"/>
  <c r="OR31" i="21"/>
  <c r="OQ31" i="21"/>
  <c r="OP31" i="21"/>
  <c r="OO31" i="21"/>
  <c r="ON31" i="21"/>
  <c r="OM31" i="21"/>
  <c r="OL31" i="21"/>
  <c r="OK31" i="21"/>
  <c r="OJ31" i="21"/>
  <c r="OI31" i="21"/>
  <c r="OH31" i="21"/>
  <c r="OG31" i="21"/>
  <c r="OF31" i="21"/>
  <c r="OE31" i="21"/>
  <c r="OD31" i="21"/>
  <c r="OC31" i="21"/>
  <c r="OB31" i="21"/>
  <c r="OA31" i="21"/>
  <c r="NZ31" i="21"/>
  <c r="NY31" i="21"/>
  <c r="NX31" i="21"/>
  <c r="NW31" i="21"/>
  <c r="NV31" i="21"/>
  <c r="NU31" i="21"/>
  <c r="NT31" i="21"/>
  <c r="NS31" i="21"/>
  <c r="NR31" i="21"/>
  <c r="NQ31" i="21"/>
  <c r="NP31" i="21"/>
  <c r="NO31" i="21"/>
  <c r="NN31" i="21"/>
  <c r="NM31" i="21"/>
  <c r="NL31" i="21"/>
  <c r="NK31" i="21"/>
  <c r="NJ31" i="21"/>
  <c r="NI31" i="21"/>
  <c r="NH31" i="21"/>
  <c r="NG31" i="21"/>
  <c r="NF31" i="21"/>
  <c r="NE31" i="21"/>
  <c r="ND31" i="21"/>
  <c r="NC31" i="21"/>
  <c r="NB31" i="21"/>
  <c r="NA31" i="21"/>
  <c r="MZ31" i="21"/>
  <c r="MY31" i="21"/>
  <c r="MX31" i="21"/>
  <c r="MW31" i="21"/>
  <c r="MV31" i="21"/>
  <c r="MU31" i="21"/>
  <c r="MT31" i="21"/>
  <c r="MS31" i="21"/>
  <c r="MR31" i="21"/>
  <c r="MQ31" i="21"/>
  <c r="MP31" i="21"/>
  <c r="MO31" i="21"/>
  <c r="MN31" i="21"/>
  <c r="MM31" i="21"/>
  <c r="ML31" i="21"/>
  <c r="MK31" i="21"/>
  <c r="MJ31" i="21"/>
  <c r="MI31" i="21"/>
  <c r="MH31" i="21"/>
  <c r="MG31" i="21"/>
  <c r="MF31" i="21"/>
  <c r="ME31" i="21"/>
  <c r="MD31" i="21"/>
  <c r="MC31" i="21"/>
  <c r="MB31" i="21"/>
  <c r="MA31" i="21"/>
  <c r="LZ31" i="21"/>
  <c r="LY31" i="21"/>
  <c r="LX31" i="21"/>
  <c r="LW31" i="21"/>
  <c r="LV31" i="21"/>
  <c r="LU31" i="21"/>
  <c r="LT31" i="21"/>
  <c r="LS31" i="21"/>
  <c r="LR31" i="21"/>
  <c r="LQ31" i="21"/>
  <c r="LP31" i="21"/>
  <c r="LO31" i="21"/>
  <c r="LN31" i="21"/>
  <c r="LM31" i="21"/>
  <c r="LL31" i="21"/>
  <c r="LK31" i="21"/>
  <c r="LJ31" i="21"/>
  <c r="LI31" i="21"/>
  <c r="LH31" i="21"/>
  <c r="LG31" i="21"/>
  <c r="LF31" i="21"/>
  <c r="LE31" i="21"/>
  <c r="LD31" i="21"/>
  <c r="LC31" i="21"/>
  <c r="LB31" i="21"/>
  <c r="LA31" i="21"/>
  <c r="KZ31" i="21"/>
  <c r="KY31" i="21"/>
  <c r="KX31" i="21"/>
  <c r="KW31" i="21"/>
  <c r="KV31" i="21"/>
  <c r="KU31" i="21"/>
  <c r="KT31" i="21"/>
  <c r="KS31" i="21"/>
  <c r="KR31" i="21"/>
  <c r="KQ31" i="21"/>
  <c r="KP31" i="21"/>
  <c r="KO31" i="21"/>
  <c r="KN31" i="21"/>
  <c r="KM31" i="21"/>
  <c r="KL31" i="21"/>
  <c r="KK31" i="21"/>
  <c r="KJ31" i="21"/>
  <c r="KI31" i="21"/>
  <c r="KH31" i="21"/>
  <c r="KG31" i="21"/>
  <c r="KF31" i="21"/>
  <c r="KE31" i="21"/>
  <c r="KD31" i="21"/>
  <c r="KC31" i="21"/>
  <c r="KB31" i="21"/>
  <c r="KA31" i="21"/>
  <c r="JZ31" i="21"/>
  <c r="JY31" i="21"/>
  <c r="JX31" i="21"/>
  <c r="JW31" i="21"/>
  <c r="JV31" i="21"/>
  <c r="JU31" i="21"/>
  <c r="JT31" i="21"/>
  <c r="JS31" i="21"/>
  <c r="JR31" i="21"/>
  <c r="JQ31" i="21"/>
  <c r="JP31" i="21"/>
  <c r="JO31" i="21"/>
  <c r="JN31" i="21"/>
  <c r="JM31" i="21"/>
  <c r="JL31" i="21"/>
  <c r="JK31" i="21"/>
  <c r="JJ31" i="21"/>
  <c r="JI31" i="21"/>
  <c r="JH31" i="21"/>
  <c r="JG31" i="21"/>
  <c r="JF31" i="21"/>
  <c r="JE31" i="21"/>
  <c r="JD31" i="21"/>
  <c r="JC31" i="21"/>
  <c r="JB31" i="21"/>
  <c r="JA31" i="21"/>
  <c r="IZ31" i="21"/>
  <c r="IY31" i="21"/>
  <c r="IX31" i="21"/>
  <c r="IW31" i="21"/>
  <c r="IV31" i="21"/>
  <c r="IU31" i="21"/>
  <c r="IT31" i="21"/>
  <c r="IS31" i="21"/>
  <c r="IR31" i="21"/>
  <c r="IQ31" i="21"/>
  <c r="IP31" i="21"/>
  <c r="IO31" i="21"/>
  <c r="IN31" i="21"/>
  <c r="IM31" i="21"/>
  <c r="IL31" i="21"/>
  <c r="IK31" i="21"/>
  <c r="IJ31" i="21"/>
  <c r="II31" i="21"/>
  <c r="IH31" i="21"/>
  <c r="IG31" i="21"/>
  <c r="IF31" i="21"/>
  <c r="IE31" i="21"/>
  <c r="ID31" i="21"/>
  <c r="IC31" i="21"/>
  <c r="IB31" i="21"/>
  <c r="IA31" i="21"/>
  <c r="HZ31" i="21"/>
  <c r="HY31" i="21"/>
  <c r="HX31" i="21"/>
  <c r="HW31" i="21"/>
  <c r="HV31" i="21"/>
  <c r="HU31" i="21"/>
  <c r="HT31" i="21"/>
  <c r="HS31" i="21"/>
  <c r="HR31" i="21"/>
  <c r="HQ31" i="21"/>
  <c r="HP31" i="21"/>
  <c r="HO31" i="21"/>
  <c r="HN31" i="21"/>
  <c r="HM31" i="21"/>
  <c r="HL31" i="21"/>
  <c r="HK31" i="21"/>
  <c r="HJ31" i="21"/>
  <c r="HI31" i="21"/>
  <c r="HH31" i="21"/>
  <c r="HG31" i="21"/>
  <c r="HF31" i="21"/>
  <c r="HE31" i="21"/>
  <c r="HD31" i="21"/>
  <c r="HC31" i="21"/>
  <c r="HB31" i="21"/>
  <c r="HA31" i="21"/>
  <c r="GZ31" i="21"/>
  <c r="GY31" i="21"/>
  <c r="GX31" i="21"/>
  <c r="GW31" i="21"/>
  <c r="GV31" i="21"/>
  <c r="GU31" i="21"/>
  <c r="GT31" i="21"/>
  <c r="GS31" i="21"/>
  <c r="GR31" i="21"/>
  <c r="GQ31" i="21"/>
  <c r="GP31" i="21"/>
  <c r="GO31" i="21"/>
  <c r="GN31" i="21"/>
  <c r="GM31" i="21"/>
  <c r="GL31" i="21"/>
  <c r="GK31" i="21"/>
  <c r="GJ31" i="21"/>
  <c r="GI31" i="21"/>
  <c r="GH31" i="21"/>
  <c r="GG31" i="21"/>
  <c r="GF31" i="21"/>
  <c r="GE31" i="21"/>
  <c r="GD31" i="21"/>
  <c r="GC31" i="21"/>
  <c r="GB31" i="21"/>
  <c r="GA31" i="21"/>
  <c r="FZ31" i="21"/>
  <c r="FY31" i="21"/>
  <c r="FX31" i="21"/>
  <c r="FW31" i="21"/>
  <c r="FV31" i="21"/>
  <c r="FU31" i="21"/>
  <c r="FT31" i="21"/>
  <c r="FS31" i="21"/>
  <c r="FR31" i="21"/>
  <c r="FQ31" i="21"/>
  <c r="FP31" i="21"/>
  <c r="FO31" i="21"/>
  <c r="FN31" i="21"/>
  <c r="FM31" i="21"/>
  <c r="FL31" i="21"/>
  <c r="FK31" i="21"/>
  <c r="FJ31" i="21"/>
  <c r="FI31" i="21"/>
  <c r="FH31" i="21"/>
  <c r="FG31" i="21"/>
  <c r="FF31" i="21"/>
  <c r="FE31" i="21"/>
  <c r="FD31" i="21"/>
  <c r="FC31" i="21"/>
  <c r="FB31" i="21"/>
  <c r="FA31" i="21"/>
  <c r="EZ31" i="21"/>
  <c r="EY31" i="21"/>
  <c r="EX31" i="21"/>
  <c r="EW31" i="21"/>
  <c r="EV31" i="21"/>
  <c r="EU31" i="21"/>
  <c r="ET31" i="21"/>
  <c r="ES31" i="21"/>
  <c r="ER31" i="21"/>
  <c r="EQ31" i="21"/>
  <c r="EP31" i="21"/>
  <c r="EO31" i="21"/>
  <c r="EN31" i="21"/>
  <c r="EM31" i="21"/>
  <c r="EL31" i="21"/>
  <c r="EK31" i="21"/>
  <c r="EJ31" i="21"/>
  <c r="EI31" i="21"/>
  <c r="EH31" i="21"/>
  <c r="EG31" i="21"/>
  <c r="EF31" i="21"/>
  <c r="EE31" i="21"/>
  <c r="ED31" i="21"/>
  <c r="EC31" i="21"/>
  <c r="EB31" i="21"/>
  <c r="EA31" i="21"/>
  <c r="DZ31" i="21"/>
  <c r="DY31" i="21"/>
  <c r="DX31" i="21"/>
  <c r="DW31" i="21"/>
  <c r="DV31" i="21"/>
  <c r="DU31" i="21"/>
  <c r="DT31" i="21"/>
  <c r="DS31" i="21"/>
  <c r="DR31" i="21"/>
  <c r="DQ31" i="21"/>
  <c r="DP31" i="21"/>
  <c r="DO31" i="21"/>
  <c r="DN31" i="21"/>
  <c r="DM31" i="21"/>
  <c r="DL31" i="21"/>
  <c r="DK31" i="21"/>
  <c r="DJ31" i="21"/>
  <c r="DI31" i="21"/>
  <c r="DH31" i="21"/>
  <c r="DG31" i="21"/>
  <c r="DF31" i="21"/>
  <c r="DE31" i="21"/>
  <c r="DD31" i="21"/>
  <c r="DC31" i="21"/>
  <c r="DB31" i="21"/>
  <c r="DA31" i="21"/>
  <c r="CZ31" i="21"/>
  <c r="CY31" i="21"/>
  <c r="CX31" i="21"/>
  <c r="CW31" i="21"/>
  <c r="CV31" i="21"/>
  <c r="CU31" i="21"/>
  <c r="CT31" i="21"/>
  <c r="CS31" i="21"/>
  <c r="CR31" i="21"/>
  <c r="CQ31" i="21"/>
  <c r="CP31" i="21"/>
  <c r="CO31" i="21"/>
  <c r="CN31" i="21"/>
  <c r="CM31" i="21"/>
  <c r="CL31" i="21"/>
  <c r="CK31" i="21"/>
  <c r="CJ31" i="21"/>
  <c r="CI31" i="21"/>
  <c r="CH31" i="21"/>
  <c r="CG31"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L31" i="21"/>
  <c r="G31" i="21"/>
  <c r="E31" i="18"/>
  <c r="E31" i="21"/>
  <c r="D31" i="18"/>
  <c r="D31" i="21"/>
  <c r="C31" i="18"/>
  <c r="C31" i="21"/>
  <c r="A31" i="18"/>
  <c r="A31" i="21"/>
  <c r="XFD30" i="21"/>
  <c r="XFC30" i="21"/>
  <c r="XFB30" i="21"/>
  <c r="XFA30" i="21"/>
  <c r="XEZ30" i="21"/>
  <c r="XEY30" i="21"/>
  <c r="XEX30" i="21"/>
  <c r="XEW30" i="21"/>
  <c r="XEV30" i="21"/>
  <c r="XEU30" i="21"/>
  <c r="XET30" i="21"/>
  <c r="XES30" i="21"/>
  <c r="XER30" i="21"/>
  <c r="XEQ30" i="21"/>
  <c r="XEP30" i="21"/>
  <c r="XEO30" i="21"/>
  <c r="XEN30" i="21"/>
  <c r="XEM30" i="21"/>
  <c r="XEL30" i="21"/>
  <c r="XEK30" i="21"/>
  <c r="XEJ30" i="21"/>
  <c r="XEI30" i="21"/>
  <c r="XEH30" i="21"/>
  <c r="XEG30" i="21"/>
  <c r="XEF30" i="21"/>
  <c r="XEE30" i="21"/>
  <c r="XED30" i="21"/>
  <c r="XEC30" i="21"/>
  <c r="XEB30" i="21"/>
  <c r="XEA30" i="21"/>
  <c r="XDZ30" i="21"/>
  <c r="XDY30" i="21"/>
  <c r="XDX30" i="21"/>
  <c r="XDW30" i="21"/>
  <c r="XDV30" i="21"/>
  <c r="XDU30" i="21"/>
  <c r="XDT30" i="21"/>
  <c r="XDS30" i="21"/>
  <c r="XDR30" i="21"/>
  <c r="XDQ30" i="21"/>
  <c r="XDP30" i="21"/>
  <c r="XDO30" i="21"/>
  <c r="XDN30" i="21"/>
  <c r="XDM30" i="21"/>
  <c r="XDL30" i="21"/>
  <c r="XDK30" i="21"/>
  <c r="XDJ30" i="21"/>
  <c r="XDI30" i="21"/>
  <c r="XDH30" i="21"/>
  <c r="XDG30" i="21"/>
  <c r="XDF30" i="21"/>
  <c r="XDE30" i="21"/>
  <c r="XDD30" i="21"/>
  <c r="XDC30" i="21"/>
  <c r="XDB30" i="21"/>
  <c r="XDA30" i="21"/>
  <c r="XCZ30" i="21"/>
  <c r="XCY30" i="21"/>
  <c r="XCX30" i="21"/>
  <c r="XCW30" i="21"/>
  <c r="XCV30" i="21"/>
  <c r="XCU30" i="21"/>
  <c r="XCT30" i="21"/>
  <c r="XCS30" i="21"/>
  <c r="XCR30" i="21"/>
  <c r="XCQ30" i="21"/>
  <c r="XCP30" i="21"/>
  <c r="XCO30" i="21"/>
  <c r="XCN30" i="21"/>
  <c r="XCM30" i="21"/>
  <c r="XCL30" i="21"/>
  <c r="XCK30" i="21"/>
  <c r="XCJ30" i="21"/>
  <c r="XCI30" i="21"/>
  <c r="XCH30" i="21"/>
  <c r="XCG30" i="21"/>
  <c r="XCF30" i="21"/>
  <c r="XCE30" i="21"/>
  <c r="XCD30" i="21"/>
  <c r="XCC30" i="21"/>
  <c r="XCB30" i="21"/>
  <c r="XCA30" i="21"/>
  <c r="XBZ30" i="21"/>
  <c r="XBY30" i="21"/>
  <c r="XBX30" i="21"/>
  <c r="XBW30" i="21"/>
  <c r="XBV30" i="21"/>
  <c r="XBU30" i="21"/>
  <c r="XBT30" i="21"/>
  <c r="XBS30" i="21"/>
  <c r="XBR30" i="21"/>
  <c r="XBQ30" i="21"/>
  <c r="XBP30" i="21"/>
  <c r="XBO30" i="21"/>
  <c r="XBN30" i="21"/>
  <c r="XBM30" i="21"/>
  <c r="XBL30" i="21"/>
  <c r="XBK30" i="21"/>
  <c r="XBJ30" i="21"/>
  <c r="XBI30" i="21"/>
  <c r="XBH30" i="21"/>
  <c r="XBG30" i="21"/>
  <c r="XBF30" i="21"/>
  <c r="XBE30" i="21"/>
  <c r="XBD30" i="21"/>
  <c r="XBC30" i="21"/>
  <c r="XBB30" i="21"/>
  <c r="XBA30" i="21"/>
  <c r="XAZ30" i="21"/>
  <c r="XAY30" i="21"/>
  <c r="XAX30" i="21"/>
  <c r="XAW30" i="21"/>
  <c r="XAV30" i="21"/>
  <c r="XAU30" i="21"/>
  <c r="XAT30" i="21"/>
  <c r="XAS30" i="21"/>
  <c r="XAR30" i="21"/>
  <c r="XAQ30" i="21"/>
  <c r="XAP30" i="21"/>
  <c r="XAO30" i="21"/>
  <c r="XAN30" i="21"/>
  <c r="XAM30" i="21"/>
  <c r="XAL30" i="21"/>
  <c r="XAK30" i="21"/>
  <c r="XAJ30" i="21"/>
  <c r="XAI30" i="21"/>
  <c r="XAH30" i="21"/>
  <c r="XAG30" i="21"/>
  <c r="XAF30" i="21"/>
  <c r="XAE30" i="21"/>
  <c r="XAD30" i="21"/>
  <c r="XAC30" i="21"/>
  <c r="XAB30" i="21"/>
  <c r="XAA30" i="21"/>
  <c r="WZZ30" i="21"/>
  <c r="WZY30" i="21"/>
  <c r="WZX30" i="21"/>
  <c r="WZW30" i="21"/>
  <c r="WZV30" i="21"/>
  <c r="WZU30" i="21"/>
  <c r="WZT30" i="21"/>
  <c r="WZS30" i="21"/>
  <c r="WZR30" i="21"/>
  <c r="WZQ30" i="21"/>
  <c r="WZP30" i="21"/>
  <c r="WZO30" i="21"/>
  <c r="WZN30" i="21"/>
  <c r="WZM30" i="21"/>
  <c r="WZL30" i="21"/>
  <c r="WZK30" i="21"/>
  <c r="WZJ30" i="21"/>
  <c r="WZI30" i="21"/>
  <c r="WZH30" i="21"/>
  <c r="WZG30" i="21"/>
  <c r="WZF30" i="21"/>
  <c r="WZE30" i="21"/>
  <c r="WZD30" i="21"/>
  <c r="WZC30" i="21"/>
  <c r="WZB30" i="21"/>
  <c r="WZA30" i="21"/>
  <c r="WYZ30" i="21"/>
  <c r="WYY30" i="21"/>
  <c r="WYX30" i="21"/>
  <c r="WYW30" i="21"/>
  <c r="WYV30" i="21"/>
  <c r="WYU30" i="21"/>
  <c r="WYT30" i="21"/>
  <c r="WYS30" i="21"/>
  <c r="WYR30" i="21"/>
  <c r="WYQ30" i="21"/>
  <c r="WYP30" i="21"/>
  <c r="WYO30" i="21"/>
  <c r="WYN30" i="21"/>
  <c r="WYM30" i="21"/>
  <c r="WYL30" i="21"/>
  <c r="WYK30" i="21"/>
  <c r="WYJ30" i="21"/>
  <c r="WYI30" i="21"/>
  <c r="WYH30" i="21"/>
  <c r="WYG30" i="21"/>
  <c r="WYF30" i="21"/>
  <c r="WYE30" i="21"/>
  <c r="WYD30" i="21"/>
  <c r="WYC30" i="21"/>
  <c r="WYB30" i="21"/>
  <c r="WYA30" i="21"/>
  <c r="WXZ30" i="21"/>
  <c r="WXY30" i="21"/>
  <c r="WXX30" i="21"/>
  <c r="WXW30" i="21"/>
  <c r="WXV30" i="21"/>
  <c r="WXU30" i="21"/>
  <c r="WXT30" i="21"/>
  <c r="WXS30" i="21"/>
  <c r="WXR30" i="21"/>
  <c r="WXQ30" i="21"/>
  <c r="WXP30" i="21"/>
  <c r="WXO30" i="21"/>
  <c r="WXN30" i="21"/>
  <c r="WXM30" i="21"/>
  <c r="WXL30" i="21"/>
  <c r="WXK30" i="21"/>
  <c r="WXJ30" i="21"/>
  <c r="WXI30" i="21"/>
  <c r="WXH30" i="21"/>
  <c r="WXG30" i="21"/>
  <c r="WXF30" i="21"/>
  <c r="WXE30" i="21"/>
  <c r="WXD30" i="21"/>
  <c r="WXC30" i="21"/>
  <c r="WXB30" i="21"/>
  <c r="WXA30" i="21"/>
  <c r="WWZ30" i="21"/>
  <c r="WWY30" i="21"/>
  <c r="WWX30" i="21"/>
  <c r="WWW30" i="21"/>
  <c r="WWV30" i="21"/>
  <c r="WWU30" i="21"/>
  <c r="WWT30" i="21"/>
  <c r="WWS30" i="21"/>
  <c r="WWR30" i="21"/>
  <c r="WWQ30" i="21"/>
  <c r="WWP30" i="21"/>
  <c r="WWO30" i="21"/>
  <c r="WWN30" i="21"/>
  <c r="WWM30" i="21"/>
  <c r="WWL30" i="21"/>
  <c r="WWK30" i="21"/>
  <c r="WWJ30" i="21"/>
  <c r="WWI30" i="21"/>
  <c r="WWH30" i="21"/>
  <c r="WWG30" i="21"/>
  <c r="WWF30" i="21"/>
  <c r="WWE30" i="21"/>
  <c r="WWD30" i="21"/>
  <c r="WWC30" i="21"/>
  <c r="WWB30" i="21"/>
  <c r="WWA30" i="21"/>
  <c r="WVZ30" i="21"/>
  <c r="WVY30" i="21"/>
  <c r="WVX30" i="21"/>
  <c r="WVW30" i="21"/>
  <c r="WVV30" i="21"/>
  <c r="WVU30" i="21"/>
  <c r="WVT30" i="21"/>
  <c r="WVS30" i="21"/>
  <c r="WVR30" i="21"/>
  <c r="WVQ30" i="21"/>
  <c r="WVP30" i="21"/>
  <c r="WVO30" i="21"/>
  <c r="WVN30" i="21"/>
  <c r="WVM30" i="21"/>
  <c r="WVL30" i="21"/>
  <c r="WVK30" i="21"/>
  <c r="WVJ30" i="21"/>
  <c r="WVI30" i="21"/>
  <c r="WVH30" i="21"/>
  <c r="WVG30" i="21"/>
  <c r="WVF30" i="21"/>
  <c r="WVE30" i="21"/>
  <c r="WVD30" i="21"/>
  <c r="WVC30" i="21"/>
  <c r="WVB30" i="21"/>
  <c r="WVA30" i="21"/>
  <c r="WUZ30" i="21"/>
  <c r="WUY30" i="21"/>
  <c r="WUX30" i="21"/>
  <c r="WUW30" i="21"/>
  <c r="WUV30" i="21"/>
  <c r="WUU30" i="21"/>
  <c r="WUT30" i="21"/>
  <c r="WUS30" i="21"/>
  <c r="WUR30" i="21"/>
  <c r="WUQ30" i="21"/>
  <c r="WUP30" i="21"/>
  <c r="WUO30" i="21"/>
  <c r="WUN30" i="21"/>
  <c r="WUM30" i="21"/>
  <c r="WUL30" i="21"/>
  <c r="WUK30" i="21"/>
  <c r="WUJ30" i="21"/>
  <c r="WUI30" i="21"/>
  <c r="WUH30" i="21"/>
  <c r="WUG30" i="21"/>
  <c r="WUF30" i="21"/>
  <c r="WUE30" i="21"/>
  <c r="WUD30" i="21"/>
  <c r="WUC30" i="21"/>
  <c r="WUB30" i="21"/>
  <c r="WUA30" i="21"/>
  <c r="WTZ30" i="21"/>
  <c r="WTY30" i="21"/>
  <c r="WTX30" i="21"/>
  <c r="WTW30" i="21"/>
  <c r="WTV30" i="21"/>
  <c r="WTU30" i="21"/>
  <c r="WTT30" i="21"/>
  <c r="WTS30" i="21"/>
  <c r="WTR30" i="21"/>
  <c r="WTQ30" i="21"/>
  <c r="WTP30" i="21"/>
  <c r="WTO30" i="21"/>
  <c r="WTN30" i="21"/>
  <c r="WTM30" i="21"/>
  <c r="WTL30" i="21"/>
  <c r="WTK30" i="21"/>
  <c r="WTJ30" i="21"/>
  <c r="WTI30" i="21"/>
  <c r="WTH30" i="21"/>
  <c r="WTG30" i="21"/>
  <c r="WTF30" i="21"/>
  <c r="WTE30" i="21"/>
  <c r="WTD30" i="21"/>
  <c r="WTC30" i="21"/>
  <c r="WTB30" i="21"/>
  <c r="WTA30" i="21"/>
  <c r="WSZ30" i="21"/>
  <c r="WSY30" i="21"/>
  <c r="WSX30" i="21"/>
  <c r="WSW30" i="21"/>
  <c r="WSV30" i="21"/>
  <c r="WSU30" i="21"/>
  <c r="WST30" i="21"/>
  <c r="WSS30" i="21"/>
  <c r="WSR30" i="21"/>
  <c r="WSQ30" i="21"/>
  <c r="WSP30" i="21"/>
  <c r="WSO30" i="21"/>
  <c r="WSN30" i="21"/>
  <c r="WSM30" i="21"/>
  <c r="WSL30" i="21"/>
  <c r="WSK30" i="21"/>
  <c r="WSJ30" i="21"/>
  <c r="WSI30" i="21"/>
  <c r="WSH30" i="21"/>
  <c r="WSG30" i="21"/>
  <c r="WSF30" i="21"/>
  <c r="WSE30" i="21"/>
  <c r="WSD30" i="21"/>
  <c r="WSC30" i="21"/>
  <c r="WSB30" i="21"/>
  <c r="WSA30" i="21"/>
  <c r="WRZ30" i="21"/>
  <c r="WRY30" i="21"/>
  <c r="WRX30" i="21"/>
  <c r="WRW30" i="21"/>
  <c r="WRV30" i="21"/>
  <c r="WRU30" i="21"/>
  <c r="WRT30" i="21"/>
  <c r="WRS30" i="21"/>
  <c r="WRR30" i="21"/>
  <c r="WRQ30" i="21"/>
  <c r="WRP30" i="21"/>
  <c r="WRO30" i="21"/>
  <c r="WRN30" i="21"/>
  <c r="WRM30" i="21"/>
  <c r="WRL30" i="21"/>
  <c r="WRK30" i="21"/>
  <c r="WRJ30" i="21"/>
  <c r="WRI30" i="21"/>
  <c r="WRH30" i="21"/>
  <c r="WRG30" i="21"/>
  <c r="WRF30" i="21"/>
  <c r="WRE30" i="21"/>
  <c r="WRD30" i="21"/>
  <c r="WRC30" i="21"/>
  <c r="WRB30" i="21"/>
  <c r="WRA30" i="21"/>
  <c r="WQZ30" i="21"/>
  <c r="WQY30" i="21"/>
  <c r="WQX30" i="21"/>
  <c r="WQW30" i="21"/>
  <c r="WQV30" i="21"/>
  <c r="WQU30" i="21"/>
  <c r="WQT30" i="21"/>
  <c r="WQS30" i="21"/>
  <c r="WQR30" i="21"/>
  <c r="WQQ30" i="21"/>
  <c r="WQP30" i="21"/>
  <c r="WQO30" i="21"/>
  <c r="WQN30" i="21"/>
  <c r="WQM30" i="21"/>
  <c r="WQL30" i="21"/>
  <c r="WQK30" i="21"/>
  <c r="WQJ30" i="21"/>
  <c r="WQI30" i="21"/>
  <c r="WQH30" i="21"/>
  <c r="WQG30" i="21"/>
  <c r="WQF30" i="21"/>
  <c r="WQE30" i="21"/>
  <c r="WQD30" i="21"/>
  <c r="WQC30" i="21"/>
  <c r="WQB30" i="21"/>
  <c r="WQA30" i="21"/>
  <c r="WPZ30" i="21"/>
  <c r="WPY30" i="21"/>
  <c r="WPX30" i="21"/>
  <c r="WPW30" i="21"/>
  <c r="WPV30" i="21"/>
  <c r="WPU30" i="21"/>
  <c r="WPT30" i="21"/>
  <c r="WPS30" i="21"/>
  <c r="WPR30" i="21"/>
  <c r="WPQ30" i="21"/>
  <c r="WPP30" i="21"/>
  <c r="WPO30" i="21"/>
  <c r="WPN30" i="21"/>
  <c r="WPM30" i="21"/>
  <c r="WPL30" i="21"/>
  <c r="WPK30" i="21"/>
  <c r="WPJ30" i="21"/>
  <c r="WPI30" i="21"/>
  <c r="WPH30" i="21"/>
  <c r="WPG30" i="21"/>
  <c r="WPF30" i="21"/>
  <c r="WPE30" i="21"/>
  <c r="WPD30" i="21"/>
  <c r="WPC30" i="21"/>
  <c r="WPB30" i="21"/>
  <c r="WPA30" i="21"/>
  <c r="WOZ30" i="21"/>
  <c r="WOY30" i="21"/>
  <c r="WOX30" i="21"/>
  <c r="WOW30" i="21"/>
  <c r="WOV30" i="21"/>
  <c r="WOU30" i="21"/>
  <c r="WOT30" i="21"/>
  <c r="WOS30" i="21"/>
  <c r="WOR30" i="21"/>
  <c r="WOQ30" i="21"/>
  <c r="WOP30" i="21"/>
  <c r="WOO30" i="21"/>
  <c r="WON30" i="21"/>
  <c r="WOM30" i="21"/>
  <c r="WOL30" i="21"/>
  <c r="WOK30" i="21"/>
  <c r="WOJ30" i="21"/>
  <c r="WOI30" i="21"/>
  <c r="WOH30" i="21"/>
  <c r="WOG30" i="21"/>
  <c r="WOF30" i="21"/>
  <c r="WOE30" i="21"/>
  <c r="WOD30" i="21"/>
  <c r="WOC30" i="21"/>
  <c r="WOB30" i="21"/>
  <c r="WOA30" i="21"/>
  <c r="WNZ30" i="21"/>
  <c r="WNY30" i="21"/>
  <c r="WNX30" i="21"/>
  <c r="WNW30" i="21"/>
  <c r="WNV30" i="21"/>
  <c r="WNU30" i="21"/>
  <c r="WNT30" i="21"/>
  <c r="WNS30" i="21"/>
  <c r="WNR30" i="21"/>
  <c r="WNQ30" i="21"/>
  <c r="WNP30" i="21"/>
  <c r="WNO30" i="21"/>
  <c r="WNN30" i="21"/>
  <c r="WNM30" i="21"/>
  <c r="WNL30" i="21"/>
  <c r="WNK30" i="21"/>
  <c r="WNJ30" i="21"/>
  <c r="WNI30" i="21"/>
  <c r="WNH30" i="21"/>
  <c r="WNG30" i="21"/>
  <c r="WNF30" i="21"/>
  <c r="WNE30" i="21"/>
  <c r="WND30" i="21"/>
  <c r="WNC30" i="21"/>
  <c r="WNB30" i="21"/>
  <c r="WNA30" i="21"/>
  <c r="WMZ30" i="21"/>
  <c r="WMY30" i="21"/>
  <c r="WMX30" i="21"/>
  <c r="WMW30" i="21"/>
  <c r="WMV30" i="21"/>
  <c r="WMU30" i="21"/>
  <c r="WMT30" i="21"/>
  <c r="WMS30" i="21"/>
  <c r="WMR30" i="21"/>
  <c r="WMQ30" i="21"/>
  <c r="WMP30" i="21"/>
  <c r="WMO30" i="21"/>
  <c r="WMN30" i="21"/>
  <c r="WMM30" i="21"/>
  <c r="WML30" i="21"/>
  <c r="WMK30" i="21"/>
  <c r="WMJ30" i="21"/>
  <c r="WMI30" i="21"/>
  <c r="WMH30" i="21"/>
  <c r="WMG30" i="21"/>
  <c r="WMF30" i="21"/>
  <c r="WME30" i="21"/>
  <c r="WMD30" i="21"/>
  <c r="WMC30" i="21"/>
  <c r="WMB30" i="21"/>
  <c r="WMA30" i="21"/>
  <c r="WLZ30" i="21"/>
  <c r="WLY30" i="21"/>
  <c r="WLX30" i="21"/>
  <c r="WLW30" i="21"/>
  <c r="WLV30" i="21"/>
  <c r="WLU30" i="21"/>
  <c r="WLT30" i="21"/>
  <c r="WLS30" i="21"/>
  <c r="WLR30" i="21"/>
  <c r="WLQ30" i="21"/>
  <c r="WLP30" i="21"/>
  <c r="WLO30" i="21"/>
  <c r="WLN30" i="21"/>
  <c r="WLM30" i="21"/>
  <c r="WLL30" i="21"/>
  <c r="WLK30" i="21"/>
  <c r="WLJ30" i="21"/>
  <c r="WLI30" i="21"/>
  <c r="WLH30" i="21"/>
  <c r="WLG30" i="21"/>
  <c r="WLF30" i="21"/>
  <c r="WLE30" i="21"/>
  <c r="WLD30" i="21"/>
  <c r="WLC30" i="21"/>
  <c r="WLB30" i="21"/>
  <c r="WLA30" i="21"/>
  <c r="WKZ30" i="21"/>
  <c r="WKY30" i="21"/>
  <c r="WKX30" i="21"/>
  <c r="WKW30" i="21"/>
  <c r="WKV30" i="21"/>
  <c r="WKU30" i="21"/>
  <c r="WKT30" i="21"/>
  <c r="WKS30" i="21"/>
  <c r="WKR30" i="21"/>
  <c r="WKQ30" i="21"/>
  <c r="WKP30" i="21"/>
  <c r="WKO30" i="21"/>
  <c r="WKN30" i="21"/>
  <c r="WKM30" i="21"/>
  <c r="WKL30" i="21"/>
  <c r="WKK30" i="21"/>
  <c r="WKJ30" i="21"/>
  <c r="WKI30" i="21"/>
  <c r="WKH30" i="21"/>
  <c r="WKG30" i="21"/>
  <c r="WKF30" i="21"/>
  <c r="WKE30" i="21"/>
  <c r="WKD30" i="21"/>
  <c r="WKC30" i="21"/>
  <c r="WKB30" i="21"/>
  <c r="WKA30" i="21"/>
  <c r="WJZ30" i="21"/>
  <c r="WJY30" i="21"/>
  <c r="WJX30" i="21"/>
  <c r="WJW30" i="21"/>
  <c r="WJV30" i="21"/>
  <c r="WJU30" i="21"/>
  <c r="WJT30" i="21"/>
  <c r="WJS30" i="21"/>
  <c r="WJR30" i="21"/>
  <c r="WJQ30" i="21"/>
  <c r="WJP30" i="21"/>
  <c r="WJO30" i="21"/>
  <c r="WJN30" i="21"/>
  <c r="WJM30" i="21"/>
  <c r="WJL30" i="21"/>
  <c r="WJK30" i="21"/>
  <c r="WJJ30" i="21"/>
  <c r="WJI30" i="21"/>
  <c r="WJH30" i="21"/>
  <c r="WJG30" i="21"/>
  <c r="WJF30" i="21"/>
  <c r="WJE30" i="21"/>
  <c r="WJD30" i="21"/>
  <c r="WJC30" i="21"/>
  <c r="WJB30" i="21"/>
  <c r="WJA30" i="21"/>
  <c r="WIZ30" i="21"/>
  <c r="WIY30" i="21"/>
  <c r="WIX30" i="21"/>
  <c r="WIW30" i="21"/>
  <c r="WIV30" i="21"/>
  <c r="WIU30" i="21"/>
  <c r="WIT30" i="21"/>
  <c r="WIS30" i="21"/>
  <c r="WIR30" i="21"/>
  <c r="WIQ30" i="21"/>
  <c r="WIP30" i="21"/>
  <c r="WIO30" i="21"/>
  <c r="WIN30" i="21"/>
  <c r="WIM30" i="21"/>
  <c r="WIL30" i="21"/>
  <c r="WIK30" i="21"/>
  <c r="WIJ30" i="21"/>
  <c r="WII30" i="21"/>
  <c r="WIH30" i="21"/>
  <c r="WIG30" i="21"/>
  <c r="WIF30" i="21"/>
  <c r="WIE30" i="21"/>
  <c r="WID30" i="21"/>
  <c r="WIC30" i="21"/>
  <c r="WIB30" i="21"/>
  <c r="WIA30" i="21"/>
  <c r="WHZ30" i="21"/>
  <c r="WHY30" i="21"/>
  <c r="WHX30" i="21"/>
  <c r="WHW30" i="21"/>
  <c r="WHV30" i="21"/>
  <c r="WHU30" i="21"/>
  <c r="WHT30" i="21"/>
  <c r="WHS30" i="21"/>
  <c r="WHR30" i="21"/>
  <c r="WHQ30" i="21"/>
  <c r="WHP30" i="21"/>
  <c r="WHO30" i="21"/>
  <c r="WHN30" i="21"/>
  <c r="WHM30" i="21"/>
  <c r="WHL30" i="21"/>
  <c r="WHK30" i="21"/>
  <c r="WHJ30" i="21"/>
  <c r="WHI30" i="21"/>
  <c r="WHH30" i="21"/>
  <c r="WHG30" i="21"/>
  <c r="WHF30" i="21"/>
  <c r="WHE30" i="21"/>
  <c r="WHD30" i="21"/>
  <c r="WHC30" i="21"/>
  <c r="WHB30" i="21"/>
  <c r="WHA30" i="21"/>
  <c r="WGZ30" i="21"/>
  <c r="WGY30" i="21"/>
  <c r="WGX30" i="21"/>
  <c r="WGW30" i="21"/>
  <c r="WGV30" i="21"/>
  <c r="WGU30" i="21"/>
  <c r="WGT30" i="21"/>
  <c r="WGS30" i="21"/>
  <c r="WGR30" i="21"/>
  <c r="WGQ30" i="21"/>
  <c r="WGP30" i="21"/>
  <c r="WGO30" i="21"/>
  <c r="WGN30" i="21"/>
  <c r="WGM30" i="21"/>
  <c r="WGL30" i="21"/>
  <c r="WGK30" i="21"/>
  <c r="WGJ30" i="21"/>
  <c r="WGI30" i="21"/>
  <c r="WGH30" i="21"/>
  <c r="WGG30" i="21"/>
  <c r="WGF30" i="21"/>
  <c r="WGE30" i="21"/>
  <c r="WGD30" i="21"/>
  <c r="WGC30" i="21"/>
  <c r="WGB30" i="21"/>
  <c r="WGA30" i="21"/>
  <c r="WFZ30" i="21"/>
  <c r="WFY30" i="21"/>
  <c r="WFX30" i="21"/>
  <c r="WFW30" i="21"/>
  <c r="WFV30" i="21"/>
  <c r="WFU30" i="21"/>
  <c r="WFT30" i="21"/>
  <c r="WFS30" i="21"/>
  <c r="WFR30" i="21"/>
  <c r="WFQ30" i="21"/>
  <c r="WFP30" i="21"/>
  <c r="WFO30" i="21"/>
  <c r="WFN30" i="21"/>
  <c r="WFM30" i="21"/>
  <c r="WFL30" i="21"/>
  <c r="WFK30" i="21"/>
  <c r="WFJ30" i="21"/>
  <c r="WFI30" i="21"/>
  <c r="WFH30" i="21"/>
  <c r="WFG30" i="21"/>
  <c r="WFF30" i="21"/>
  <c r="WFE30" i="21"/>
  <c r="WFD30" i="21"/>
  <c r="WFC30" i="21"/>
  <c r="WFB30" i="21"/>
  <c r="WFA30" i="21"/>
  <c r="WEZ30" i="21"/>
  <c r="WEY30" i="21"/>
  <c r="WEX30" i="21"/>
  <c r="WEW30" i="21"/>
  <c r="WEV30" i="21"/>
  <c r="WEU30" i="21"/>
  <c r="WET30" i="21"/>
  <c r="WES30" i="21"/>
  <c r="WER30" i="21"/>
  <c r="WEQ30" i="21"/>
  <c r="WEP30" i="21"/>
  <c r="WEO30" i="21"/>
  <c r="WEN30" i="21"/>
  <c r="WEM30" i="21"/>
  <c r="WEL30" i="21"/>
  <c r="WEK30" i="21"/>
  <c r="WEJ30" i="21"/>
  <c r="WEI30" i="21"/>
  <c r="WEH30" i="21"/>
  <c r="WEG30" i="21"/>
  <c r="WEF30" i="21"/>
  <c r="WEE30" i="21"/>
  <c r="WED30" i="21"/>
  <c r="WEC30" i="21"/>
  <c r="WEB30" i="21"/>
  <c r="WEA30" i="21"/>
  <c r="WDZ30" i="21"/>
  <c r="WDY30" i="21"/>
  <c r="WDX30" i="21"/>
  <c r="WDW30" i="21"/>
  <c r="WDV30" i="21"/>
  <c r="WDU30" i="21"/>
  <c r="WDT30" i="21"/>
  <c r="WDS30" i="21"/>
  <c r="WDR30" i="21"/>
  <c r="WDQ30" i="21"/>
  <c r="WDP30" i="21"/>
  <c r="WDO30" i="21"/>
  <c r="WDN30" i="21"/>
  <c r="WDM30" i="21"/>
  <c r="WDL30" i="21"/>
  <c r="WDK30" i="21"/>
  <c r="WDJ30" i="21"/>
  <c r="WDI30" i="21"/>
  <c r="WDH30" i="21"/>
  <c r="WDG30" i="21"/>
  <c r="WDF30" i="21"/>
  <c r="WDE30" i="21"/>
  <c r="WDD30" i="21"/>
  <c r="WDC30" i="21"/>
  <c r="WDB30" i="21"/>
  <c r="WDA30" i="21"/>
  <c r="WCZ30" i="21"/>
  <c r="WCY30" i="21"/>
  <c r="WCX30" i="21"/>
  <c r="WCW30" i="21"/>
  <c r="WCV30" i="21"/>
  <c r="WCU30" i="21"/>
  <c r="WCT30" i="21"/>
  <c r="WCS30" i="21"/>
  <c r="WCR30" i="21"/>
  <c r="WCQ30" i="21"/>
  <c r="WCP30" i="21"/>
  <c r="WCO30" i="21"/>
  <c r="WCN30" i="21"/>
  <c r="WCM30" i="21"/>
  <c r="WCL30" i="21"/>
  <c r="WCK30" i="21"/>
  <c r="WCJ30" i="21"/>
  <c r="WCI30" i="21"/>
  <c r="WCH30" i="21"/>
  <c r="WCG30" i="21"/>
  <c r="WCF30" i="21"/>
  <c r="WCE30" i="21"/>
  <c r="WCD30" i="21"/>
  <c r="WCC30" i="21"/>
  <c r="WCB30" i="21"/>
  <c r="WCA30" i="21"/>
  <c r="WBZ30" i="21"/>
  <c r="WBY30" i="21"/>
  <c r="WBX30" i="21"/>
  <c r="WBW30" i="21"/>
  <c r="WBV30" i="21"/>
  <c r="WBU30" i="21"/>
  <c r="WBT30" i="21"/>
  <c r="WBS30" i="21"/>
  <c r="WBR30" i="21"/>
  <c r="WBQ30" i="21"/>
  <c r="WBP30" i="21"/>
  <c r="WBO30" i="21"/>
  <c r="WBN30" i="21"/>
  <c r="WBM30" i="21"/>
  <c r="WBL30" i="21"/>
  <c r="WBK30" i="21"/>
  <c r="WBJ30" i="21"/>
  <c r="WBI30" i="21"/>
  <c r="WBH30" i="21"/>
  <c r="WBG30" i="21"/>
  <c r="WBF30" i="21"/>
  <c r="WBE30" i="21"/>
  <c r="WBD30" i="21"/>
  <c r="WBC30" i="21"/>
  <c r="WBB30" i="21"/>
  <c r="WBA30" i="21"/>
  <c r="WAZ30" i="21"/>
  <c r="WAY30" i="21"/>
  <c r="WAX30" i="21"/>
  <c r="WAW30" i="21"/>
  <c r="WAV30" i="21"/>
  <c r="WAU30" i="21"/>
  <c r="WAT30" i="21"/>
  <c r="WAS30" i="21"/>
  <c r="WAR30" i="21"/>
  <c r="WAQ30" i="21"/>
  <c r="WAP30" i="21"/>
  <c r="WAO30" i="21"/>
  <c r="WAN30" i="21"/>
  <c r="WAM30" i="21"/>
  <c r="WAL30" i="21"/>
  <c r="WAK30" i="21"/>
  <c r="WAJ30" i="21"/>
  <c r="WAI30" i="21"/>
  <c r="WAH30" i="21"/>
  <c r="WAG30" i="21"/>
  <c r="WAF30" i="21"/>
  <c r="WAE30" i="21"/>
  <c r="WAD30" i="21"/>
  <c r="WAC30" i="21"/>
  <c r="WAB30" i="21"/>
  <c r="WAA30" i="21"/>
  <c r="VZZ30" i="21"/>
  <c r="VZY30" i="21"/>
  <c r="VZX30" i="21"/>
  <c r="VZW30" i="21"/>
  <c r="VZV30" i="21"/>
  <c r="VZU30" i="21"/>
  <c r="VZT30" i="21"/>
  <c r="VZS30" i="21"/>
  <c r="VZR30" i="21"/>
  <c r="VZQ30" i="21"/>
  <c r="VZP30" i="21"/>
  <c r="VZO30" i="21"/>
  <c r="VZN30" i="21"/>
  <c r="VZM30" i="21"/>
  <c r="VZL30" i="21"/>
  <c r="VZK30" i="21"/>
  <c r="VZJ30" i="21"/>
  <c r="VZI30" i="21"/>
  <c r="VZH30" i="21"/>
  <c r="VZG30" i="21"/>
  <c r="VZF30" i="21"/>
  <c r="VZE30" i="21"/>
  <c r="VZD30" i="21"/>
  <c r="VZC30" i="21"/>
  <c r="VZB30" i="21"/>
  <c r="VZA30" i="21"/>
  <c r="VYZ30" i="21"/>
  <c r="VYY30" i="21"/>
  <c r="VYX30" i="21"/>
  <c r="VYW30" i="21"/>
  <c r="VYV30" i="21"/>
  <c r="VYU30" i="21"/>
  <c r="VYT30" i="21"/>
  <c r="VYS30" i="21"/>
  <c r="VYR30" i="21"/>
  <c r="VYQ30" i="21"/>
  <c r="VYP30" i="21"/>
  <c r="VYO30" i="21"/>
  <c r="VYN30" i="21"/>
  <c r="VYM30" i="21"/>
  <c r="VYL30" i="21"/>
  <c r="VYK30" i="21"/>
  <c r="VYJ30" i="21"/>
  <c r="VYI30" i="21"/>
  <c r="VYH30" i="21"/>
  <c r="VYG30" i="21"/>
  <c r="VYF30" i="21"/>
  <c r="VYE30" i="21"/>
  <c r="VYD30" i="21"/>
  <c r="VYC30" i="21"/>
  <c r="VYB30" i="21"/>
  <c r="VYA30" i="21"/>
  <c r="VXZ30" i="21"/>
  <c r="VXY30" i="21"/>
  <c r="VXX30" i="21"/>
  <c r="VXW30" i="21"/>
  <c r="VXV30" i="21"/>
  <c r="VXU30" i="21"/>
  <c r="VXT30" i="21"/>
  <c r="VXS30" i="21"/>
  <c r="VXR30" i="21"/>
  <c r="VXQ30" i="21"/>
  <c r="VXP30" i="21"/>
  <c r="VXO30" i="21"/>
  <c r="VXN30" i="21"/>
  <c r="VXM30" i="21"/>
  <c r="VXL30" i="21"/>
  <c r="VXK30" i="21"/>
  <c r="VXJ30" i="21"/>
  <c r="VXI30" i="21"/>
  <c r="VXH30" i="21"/>
  <c r="VXG30" i="21"/>
  <c r="VXF30" i="21"/>
  <c r="VXE30" i="21"/>
  <c r="VXD30" i="21"/>
  <c r="VXC30" i="21"/>
  <c r="VXB30" i="21"/>
  <c r="VXA30" i="21"/>
  <c r="VWZ30" i="21"/>
  <c r="VWY30" i="21"/>
  <c r="VWX30" i="21"/>
  <c r="VWW30" i="21"/>
  <c r="VWV30" i="21"/>
  <c r="VWU30" i="21"/>
  <c r="VWT30" i="21"/>
  <c r="VWS30" i="21"/>
  <c r="VWR30" i="21"/>
  <c r="VWQ30" i="21"/>
  <c r="VWP30" i="21"/>
  <c r="VWO30" i="21"/>
  <c r="VWN30" i="21"/>
  <c r="VWM30" i="21"/>
  <c r="VWL30" i="21"/>
  <c r="VWK30" i="21"/>
  <c r="VWJ30" i="21"/>
  <c r="VWI30" i="21"/>
  <c r="VWH30" i="21"/>
  <c r="VWG30" i="21"/>
  <c r="VWF30" i="21"/>
  <c r="VWE30" i="21"/>
  <c r="VWD30" i="21"/>
  <c r="VWC30" i="21"/>
  <c r="VWB30" i="21"/>
  <c r="VWA30" i="21"/>
  <c r="VVZ30" i="21"/>
  <c r="VVY30" i="21"/>
  <c r="VVX30" i="21"/>
  <c r="VVW30" i="21"/>
  <c r="VVV30" i="21"/>
  <c r="VVU30" i="21"/>
  <c r="VVT30" i="21"/>
  <c r="VVS30" i="21"/>
  <c r="VVR30" i="21"/>
  <c r="VVQ30" i="21"/>
  <c r="VVP30" i="21"/>
  <c r="VVO30" i="21"/>
  <c r="VVN30" i="21"/>
  <c r="VVM30" i="21"/>
  <c r="VVL30" i="21"/>
  <c r="VVK30" i="21"/>
  <c r="VVJ30" i="21"/>
  <c r="VVI30" i="21"/>
  <c r="VVH30" i="21"/>
  <c r="VVG30" i="21"/>
  <c r="VVF30" i="21"/>
  <c r="VVE30" i="21"/>
  <c r="VVD30" i="21"/>
  <c r="VVC30" i="21"/>
  <c r="VVB30" i="21"/>
  <c r="VVA30" i="21"/>
  <c r="VUZ30" i="21"/>
  <c r="VUY30" i="21"/>
  <c r="VUX30" i="21"/>
  <c r="VUW30" i="21"/>
  <c r="VUV30" i="21"/>
  <c r="VUU30" i="21"/>
  <c r="VUT30" i="21"/>
  <c r="VUS30" i="21"/>
  <c r="VUR30" i="21"/>
  <c r="VUQ30" i="21"/>
  <c r="VUP30" i="21"/>
  <c r="VUO30" i="21"/>
  <c r="VUN30" i="21"/>
  <c r="VUM30" i="21"/>
  <c r="VUL30" i="21"/>
  <c r="VUK30" i="21"/>
  <c r="VUJ30" i="21"/>
  <c r="VUI30" i="21"/>
  <c r="VUH30" i="21"/>
  <c r="VUG30" i="21"/>
  <c r="VUF30" i="21"/>
  <c r="VUE30" i="21"/>
  <c r="VUD30" i="21"/>
  <c r="VUC30" i="21"/>
  <c r="VUB30" i="21"/>
  <c r="VUA30" i="21"/>
  <c r="VTZ30" i="21"/>
  <c r="VTY30" i="21"/>
  <c r="VTX30" i="21"/>
  <c r="VTW30" i="21"/>
  <c r="VTV30" i="21"/>
  <c r="VTU30" i="21"/>
  <c r="VTT30" i="21"/>
  <c r="VTS30" i="21"/>
  <c r="VTR30" i="21"/>
  <c r="VTQ30" i="21"/>
  <c r="VTP30" i="21"/>
  <c r="VTO30" i="21"/>
  <c r="VTN30" i="21"/>
  <c r="VTM30" i="21"/>
  <c r="VTL30" i="21"/>
  <c r="VTK30" i="21"/>
  <c r="VTJ30" i="21"/>
  <c r="VTI30" i="21"/>
  <c r="VTH30" i="21"/>
  <c r="VTG30" i="21"/>
  <c r="VTF30" i="21"/>
  <c r="VTE30" i="21"/>
  <c r="VTD30" i="21"/>
  <c r="VTC30" i="21"/>
  <c r="VTB30" i="21"/>
  <c r="VTA30" i="21"/>
  <c r="VSZ30" i="21"/>
  <c r="VSY30" i="21"/>
  <c r="VSX30" i="21"/>
  <c r="VSW30" i="21"/>
  <c r="VSV30" i="21"/>
  <c r="VSU30" i="21"/>
  <c r="VST30" i="21"/>
  <c r="VSS30" i="21"/>
  <c r="VSR30" i="21"/>
  <c r="VSQ30" i="21"/>
  <c r="VSP30" i="21"/>
  <c r="VSO30" i="21"/>
  <c r="VSN30" i="21"/>
  <c r="VSM30" i="21"/>
  <c r="VSL30" i="21"/>
  <c r="VSK30" i="21"/>
  <c r="VSJ30" i="21"/>
  <c r="VSI30" i="21"/>
  <c r="VSH30" i="21"/>
  <c r="VSG30" i="21"/>
  <c r="VSF30" i="21"/>
  <c r="VSE30" i="21"/>
  <c r="VSD30" i="21"/>
  <c r="VSC30" i="21"/>
  <c r="VSB30" i="21"/>
  <c r="VSA30" i="21"/>
  <c r="VRZ30" i="21"/>
  <c r="VRY30" i="21"/>
  <c r="VRX30" i="21"/>
  <c r="VRW30" i="21"/>
  <c r="VRV30" i="21"/>
  <c r="VRU30" i="21"/>
  <c r="VRT30" i="21"/>
  <c r="VRS30" i="21"/>
  <c r="VRR30" i="21"/>
  <c r="VRQ30" i="21"/>
  <c r="VRP30" i="21"/>
  <c r="VRO30" i="21"/>
  <c r="VRN30" i="21"/>
  <c r="VRM30" i="21"/>
  <c r="VRL30" i="21"/>
  <c r="VRK30" i="21"/>
  <c r="VRJ30" i="21"/>
  <c r="VRI30" i="21"/>
  <c r="VRH30" i="21"/>
  <c r="VRG30" i="21"/>
  <c r="VRF30" i="21"/>
  <c r="VRE30" i="21"/>
  <c r="VRD30" i="21"/>
  <c r="VRC30" i="21"/>
  <c r="VRB30" i="21"/>
  <c r="VRA30" i="21"/>
  <c r="VQZ30" i="21"/>
  <c r="VQY30" i="21"/>
  <c r="VQX30" i="21"/>
  <c r="VQW30" i="21"/>
  <c r="VQV30" i="21"/>
  <c r="VQU30" i="21"/>
  <c r="VQT30" i="21"/>
  <c r="VQS30" i="21"/>
  <c r="VQR30" i="21"/>
  <c r="VQQ30" i="21"/>
  <c r="VQP30" i="21"/>
  <c r="VQO30" i="21"/>
  <c r="VQN30" i="21"/>
  <c r="VQM30" i="21"/>
  <c r="VQL30" i="21"/>
  <c r="VQK30" i="21"/>
  <c r="VQJ30" i="21"/>
  <c r="VQI30" i="21"/>
  <c r="VQH30" i="21"/>
  <c r="VQG30" i="21"/>
  <c r="VQF30" i="21"/>
  <c r="VQE30" i="21"/>
  <c r="VQD30" i="21"/>
  <c r="VQC30" i="21"/>
  <c r="VQB30" i="21"/>
  <c r="VQA30" i="21"/>
  <c r="VPZ30" i="21"/>
  <c r="VPY30" i="21"/>
  <c r="VPX30" i="21"/>
  <c r="VPW30" i="21"/>
  <c r="VPV30" i="21"/>
  <c r="VPU30" i="21"/>
  <c r="VPT30" i="21"/>
  <c r="VPS30" i="21"/>
  <c r="VPR30" i="21"/>
  <c r="VPQ30" i="21"/>
  <c r="VPP30" i="21"/>
  <c r="VPO30" i="21"/>
  <c r="VPN30" i="21"/>
  <c r="VPM30" i="21"/>
  <c r="VPL30" i="21"/>
  <c r="VPK30" i="21"/>
  <c r="VPJ30" i="21"/>
  <c r="VPI30" i="21"/>
  <c r="VPH30" i="21"/>
  <c r="VPG30" i="21"/>
  <c r="VPF30" i="21"/>
  <c r="VPE30" i="21"/>
  <c r="VPD30" i="21"/>
  <c r="VPC30" i="21"/>
  <c r="VPB30" i="21"/>
  <c r="VPA30" i="21"/>
  <c r="VOZ30" i="21"/>
  <c r="VOY30" i="21"/>
  <c r="VOX30" i="21"/>
  <c r="VOW30" i="21"/>
  <c r="VOV30" i="21"/>
  <c r="VOU30" i="21"/>
  <c r="VOT30" i="21"/>
  <c r="VOS30" i="21"/>
  <c r="VOR30" i="21"/>
  <c r="VOQ30" i="21"/>
  <c r="VOP30" i="21"/>
  <c r="VOO30" i="21"/>
  <c r="VON30" i="21"/>
  <c r="VOM30" i="21"/>
  <c r="VOL30" i="21"/>
  <c r="VOK30" i="21"/>
  <c r="VOJ30" i="21"/>
  <c r="VOI30" i="21"/>
  <c r="VOH30" i="21"/>
  <c r="VOG30" i="21"/>
  <c r="VOF30" i="21"/>
  <c r="VOE30" i="21"/>
  <c r="VOD30" i="21"/>
  <c r="VOC30" i="21"/>
  <c r="VOB30" i="21"/>
  <c r="VOA30" i="21"/>
  <c r="VNZ30" i="21"/>
  <c r="VNY30" i="21"/>
  <c r="VNX30" i="21"/>
  <c r="VNW30" i="21"/>
  <c r="VNV30" i="21"/>
  <c r="VNU30" i="21"/>
  <c r="VNT30" i="21"/>
  <c r="VNS30" i="21"/>
  <c r="VNR30" i="21"/>
  <c r="VNQ30" i="21"/>
  <c r="VNP30" i="21"/>
  <c r="VNO30" i="21"/>
  <c r="VNN30" i="21"/>
  <c r="VNM30" i="21"/>
  <c r="VNL30" i="21"/>
  <c r="VNK30" i="21"/>
  <c r="VNJ30" i="21"/>
  <c r="VNI30" i="21"/>
  <c r="VNH30" i="21"/>
  <c r="VNG30" i="21"/>
  <c r="VNF30" i="21"/>
  <c r="VNE30" i="21"/>
  <c r="VND30" i="21"/>
  <c r="VNC30" i="21"/>
  <c r="VNB30" i="21"/>
  <c r="VNA30" i="21"/>
  <c r="VMZ30" i="21"/>
  <c r="VMY30" i="21"/>
  <c r="VMX30" i="21"/>
  <c r="VMW30" i="21"/>
  <c r="VMV30" i="21"/>
  <c r="VMU30" i="21"/>
  <c r="VMT30" i="21"/>
  <c r="VMS30" i="21"/>
  <c r="VMR30" i="21"/>
  <c r="VMQ30" i="21"/>
  <c r="VMP30" i="21"/>
  <c r="VMO30" i="21"/>
  <c r="VMN30" i="21"/>
  <c r="VMM30" i="21"/>
  <c r="VML30" i="21"/>
  <c r="VMK30" i="21"/>
  <c r="VMJ30" i="21"/>
  <c r="VMI30" i="21"/>
  <c r="VMH30" i="21"/>
  <c r="VMG30" i="21"/>
  <c r="VMF30" i="21"/>
  <c r="VME30" i="21"/>
  <c r="VMD30" i="21"/>
  <c r="VMC30" i="21"/>
  <c r="VMB30" i="21"/>
  <c r="VMA30" i="21"/>
  <c r="VLZ30" i="21"/>
  <c r="VLY30" i="21"/>
  <c r="VLX30" i="21"/>
  <c r="VLW30" i="21"/>
  <c r="VLV30" i="21"/>
  <c r="VLU30" i="21"/>
  <c r="VLT30" i="21"/>
  <c r="VLS30" i="21"/>
  <c r="VLR30" i="21"/>
  <c r="VLQ30" i="21"/>
  <c r="VLP30" i="21"/>
  <c r="VLO30" i="21"/>
  <c r="VLN30" i="21"/>
  <c r="VLM30" i="21"/>
  <c r="VLL30" i="21"/>
  <c r="VLK30" i="21"/>
  <c r="VLJ30" i="21"/>
  <c r="VLI30" i="21"/>
  <c r="VLH30" i="21"/>
  <c r="VLG30" i="21"/>
  <c r="VLF30" i="21"/>
  <c r="VLE30" i="21"/>
  <c r="VLD30" i="21"/>
  <c r="VLC30" i="21"/>
  <c r="VLB30" i="21"/>
  <c r="VLA30" i="21"/>
  <c r="VKZ30" i="21"/>
  <c r="VKY30" i="21"/>
  <c r="VKX30" i="21"/>
  <c r="VKW30" i="21"/>
  <c r="VKV30" i="21"/>
  <c r="VKU30" i="21"/>
  <c r="VKT30" i="21"/>
  <c r="VKS30" i="21"/>
  <c r="VKR30" i="21"/>
  <c r="VKQ30" i="21"/>
  <c r="VKP30" i="21"/>
  <c r="VKO30" i="21"/>
  <c r="VKN30" i="21"/>
  <c r="VKM30" i="21"/>
  <c r="VKL30" i="21"/>
  <c r="VKK30" i="21"/>
  <c r="VKJ30" i="21"/>
  <c r="VKI30" i="21"/>
  <c r="VKH30" i="21"/>
  <c r="VKG30" i="21"/>
  <c r="VKF30" i="21"/>
  <c r="VKE30" i="21"/>
  <c r="VKD30" i="21"/>
  <c r="VKC30" i="21"/>
  <c r="VKB30" i="21"/>
  <c r="VKA30" i="21"/>
  <c r="VJZ30" i="21"/>
  <c r="VJY30" i="21"/>
  <c r="VJX30" i="21"/>
  <c r="VJW30" i="21"/>
  <c r="VJV30" i="21"/>
  <c r="VJU30" i="21"/>
  <c r="VJT30" i="21"/>
  <c r="VJS30" i="21"/>
  <c r="VJR30" i="21"/>
  <c r="VJQ30" i="21"/>
  <c r="VJP30" i="21"/>
  <c r="VJO30" i="21"/>
  <c r="VJN30" i="21"/>
  <c r="VJM30" i="21"/>
  <c r="VJL30" i="21"/>
  <c r="VJK30" i="21"/>
  <c r="VJJ30" i="21"/>
  <c r="VJI30" i="21"/>
  <c r="VJH30" i="21"/>
  <c r="VJG30" i="21"/>
  <c r="VJF30" i="21"/>
  <c r="VJE30" i="21"/>
  <c r="VJD30" i="21"/>
  <c r="VJC30" i="21"/>
  <c r="VJB30" i="21"/>
  <c r="VJA30" i="21"/>
  <c r="VIZ30" i="21"/>
  <c r="VIY30" i="21"/>
  <c r="VIX30" i="21"/>
  <c r="VIW30" i="21"/>
  <c r="VIV30" i="21"/>
  <c r="VIU30" i="21"/>
  <c r="VIT30" i="21"/>
  <c r="VIS30" i="21"/>
  <c r="VIR30" i="21"/>
  <c r="VIQ30" i="21"/>
  <c r="VIP30" i="21"/>
  <c r="VIO30" i="21"/>
  <c r="VIN30" i="21"/>
  <c r="VIM30" i="21"/>
  <c r="VIL30" i="21"/>
  <c r="VIK30" i="21"/>
  <c r="VIJ30" i="21"/>
  <c r="VII30" i="21"/>
  <c r="VIH30" i="21"/>
  <c r="VIG30" i="21"/>
  <c r="VIF30" i="21"/>
  <c r="VIE30" i="21"/>
  <c r="VID30" i="21"/>
  <c r="VIC30" i="21"/>
  <c r="VIB30" i="21"/>
  <c r="VIA30" i="21"/>
  <c r="VHZ30" i="21"/>
  <c r="VHY30" i="21"/>
  <c r="VHX30" i="21"/>
  <c r="VHW30" i="21"/>
  <c r="VHV30" i="21"/>
  <c r="VHU30" i="21"/>
  <c r="VHT30" i="21"/>
  <c r="VHS30" i="21"/>
  <c r="VHR30" i="21"/>
  <c r="VHQ30" i="21"/>
  <c r="VHP30" i="21"/>
  <c r="VHO30" i="21"/>
  <c r="VHN30" i="21"/>
  <c r="VHM30" i="21"/>
  <c r="VHL30" i="21"/>
  <c r="VHK30" i="21"/>
  <c r="VHJ30" i="21"/>
  <c r="VHI30" i="21"/>
  <c r="VHH30" i="21"/>
  <c r="VHG30" i="21"/>
  <c r="VHF30" i="21"/>
  <c r="VHE30" i="21"/>
  <c r="VHD30" i="21"/>
  <c r="VHC30" i="21"/>
  <c r="VHB30" i="21"/>
  <c r="VHA30" i="21"/>
  <c r="VGZ30" i="21"/>
  <c r="VGY30" i="21"/>
  <c r="VGX30" i="21"/>
  <c r="VGW30" i="21"/>
  <c r="VGV30" i="21"/>
  <c r="VGU30" i="21"/>
  <c r="VGT30" i="21"/>
  <c r="VGS30" i="21"/>
  <c r="VGR30" i="21"/>
  <c r="VGQ30" i="21"/>
  <c r="VGP30" i="21"/>
  <c r="VGO30" i="21"/>
  <c r="VGN30" i="21"/>
  <c r="VGM30" i="21"/>
  <c r="VGL30" i="21"/>
  <c r="VGK30" i="21"/>
  <c r="VGJ30" i="21"/>
  <c r="VGI30" i="21"/>
  <c r="VGH30" i="21"/>
  <c r="VGG30" i="21"/>
  <c r="VGF30" i="21"/>
  <c r="VGE30" i="21"/>
  <c r="VGD30" i="21"/>
  <c r="VGC30" i="21"/>
  <c r="VGB30" i="21"/>
  <c r="VGA30" i="21"/>
  <c r="VFZ30" i="21"/>
  <c r="VFY30" i="21"/>
  <c r="VFX30" i="21"/>
  <c r="VFW30" i="21"/>
  <c r="VFV30" i="21"/>
  <c r="VFU30" i="21"/>
  <c r="VFT30" i="21"/>
  <c r="VFS30" i="21"/>
  <c r="VFR30" i="21"/>
  <c r="VFQ30" i="21"/>
  <c r="VFP30" i="21"/>
  <c r="VFO30" i="21"/>
  <c r="VFN30" i="21"/>
  <c r="VFM30" i="21"/>
  <c r="VFL30" i="21"/>
  <c r="VFK30" i="21"/>
  <c r="VFJ30" i="21"/>
  <c r="VFI30" i="21"/>
  <c r="VFH30" i="21"/>
  <c r="VFG30" i="21"/>
  <c r="VFF30" i="21"/>
  <c r="VFE30" i="21"/>
  <c r="VFD30" i="21"/>
  <c r="VFC30" i="21"/>
  <c r="VFB30" i="21"/>
  <c r="VFA30" i="21"/>
  <c r="VEZ30" i="21"/>
  <c r="VEY30" i="21"/>
  <c r="VEX30" i="21"/>
  <c r="VEW30" i="21"/>
  <c r="VEV30" i="21"/>
  <c r="VEU30" i="21"/>
  <c r="VET30" i="21"/>
  <c r="VES30" i="21"/>
  <c r="VER30" i="21"/>
  <c r="VEQ30" i="21"/>
  <c r="VEP30" i="21"/>
  <c r="VEO30" i="21"/>
  <c r="VEN30" i="21"/>
  <c r="VEM30" i="21"/>
  <c r="VEL30" i="21"/>
  <c r="VEK30" i="21"/>
  <c r="VEJ30" i="21"/>
  <c r="VEI30" i="21"/>
  <c r="VEH30" i="21"/>
  <c r="VEG30" i="21"/>
  <c r="VEF30" i="21"/>
  <c r="VEE30" i="21"/>
  <c r="VED30" i="21"/>
  <c r="VEC30" i="21"/>
  <c r="VEB30" i="21"/>
  <c r="VEA30" i="21"/>
  <c r="VDZ30" i="21"/>
  <c r="VDY30" i="21"/>
  <c r="VDX30" i="21"/>
  <c r="VDW30" i="21"/>
  <c r="VDV30" i="21"/>
  <c r="VDU30" i="21"/>
  <c r="VDT30" i="21"/>
  <c r="VDS30" i="21"/>
  <c r="VDR30" i="21"/>
  <c r="VDQ30" i="21"/>
  <c r="VDP30" i="21"/>
  <c r="VDO30" i="21"/>
  <c r="VDN30" i="21"/>
  <c r="VDM30" i="21"/>
  <c r="VDL30" i="21"/>
  <c r="VDK30" i="21"/>
  <c r="VDJ30" i="21"/>
  <c r="VDI30" i="21"/>
  <c r="VDH30" i="21"/>
  <c r="VDG30" i="21"/>
  <c r="VDF30" i="21"/>
  <c r="VDE30" i="21"/>
  <c r="VDD30" i="21"/>
  <c r="VDC30" i="21"/>
  <c r="VDB30" i="21"/>
  <c r="VDA30" i="21"/>
  <c r="VCZ30" i="21"/>
  <c r="VCY30" i="21"/>
  <c r="VCX30" i="21"/>
  <c r="VCW30" i="21"/>
  <c r="VCV30" i="21"/>
  <c r="VCU30" i="21"/>
  <c r="VCT30" i="21"/>
  <c r="VCS30" i="21"/>
  <c r="VCR30" i="21"/>
  <c r="VCQ30" i="21"/>
  <c r="VCP30" i="21"/>
  <c r="VCO30" i="21"/>
  <c r="VCN30" i="21"/>
  <c r="VCM30" i="21"/>
  <c r="VCL30" i="21"/>
  <c r="VCK30" i="21"/>
  <c r="VCJ30" i="21"/>
  <c r="VCI30" i="21"/>
  <c r="VCH30" i="21"/>
  <c r="VCG30" i="21"/>
  <c r="VCF30" i="21"/>
  <c r="VCE30" i="21"/>
  <c r="VCD30" i="21"/>
  <c r="VCC30" i="21"/>
  <c r="VCB30" i="21"/>
  <c r="VCA30" i="21"/>
  <c r="VBZ30" i="21"/>
  <c r="VBY30" i="21"/>
  <c r="VBX30" i="21"/>
  <c r="VBW30" i="21"/>
  <c r="VBV30" i="21"/>
  <c r="VBU30" i="21"/>
  <c r="VBT30" i="21"/>
  <c r="VBS30" i="21"/>
  <c r="VBR30" i="21"/>
  <c r="VBQ30" i="21"/>
  <c r="VBP30" i="21"/>
  <c r="VBO30" i="21"/>
  <c r="VBN30" i="21"/>
  <c r="VBM30" i="21"/>
  <c r="VBL30" i="21"/>
  <c r="VBK30" i="21"/>
  <c r="VBJ30" i="21"/>
  <c r="VBI30" i="21"/>
  <c r="VBH30" i="21"/>
  <c r="VBG30" i="21"/>
  <c r="VBF30" i="21"/>
  <c r="VBE30" i="21"/>
  <c r="VBD30" i="21"/>
  <c r="VBC30" i="21"/>
  <c r="VBB30" i="21"/>
  <c r="VBA30" i="21"/>
  <c r="VAZ30" i="21"/>
  <c r="VAY30" i="21"/>
  <c r="VAX30" i="21"/>
  <c r="VAW30" i="21"/>
  <c r="VAV30" i="21"/>
  <c r="VAU30" i="21"/>
  <c r="VAT30" i="21"/>
  <c r="VAS30" i="21"/>
  <c r="VAR30" i="21"/>
  <c r="VAQ30" i="21"/>
  <c r="VAP30" i="21"/>
  <c r="VAO30" i="21"/>
  <c r="VAN30" i="21"/>
  <c r="VAM30" i="21"/>
  <c r="VAL30" i="21"/>
  <c r="VAK30" i="21"/>
  <c r="VAJ30" i="21"/>
  <c r="VAI30" i="21"/>
  <c r="VAH30" i="21"/>
  <c r="VAG30" i="21"/>
  <c r="VAF30" i="21"/>
  <c r="VAE30" i="21"/>
  <c r="VAD30" i="21"/>
  <c r="VAC30" i="21"/>
  <c r="VAB30" i="21"/>
  <c r="VAA30" i="21"/>
  <c r="UZZ30" i="21"/>
  <c r="UZY30" i="21"/>
  <c r="UZX30" i="21"/>
  <c r="UZW30" i="21"/>
  <c r="UZV30" i="21"/>
  <c r="UZU30" i="21"/>
  <c r="UZT30" i="21"/>
  <c r="UZS30" i="21"/>
  <c r="UZR30" i="21"/>
  <c r="UZQ30" i="21"/>
  <c r="UZP30" i="21"/>
  <c r="UZO30" i="21"/>
  <c r="UZN30" i="21"/>
  <c r="UZM30" i="21"/>
  <c r="UZL30" i="21"/>
  <c r="UZK30" i="21"/>
  <c r="UZJ30" i="21"/>
  <c r="UZI30" i="21"/>
  <c r="UZH30" i="21"/>
  <c r="UZG30" i="21"/>
  <c r="UZF30" i="21"/>
  <c r="UZE30" i="21"/>
  <c r="UZD30" i="21"/>
  <c r="UZC30" i="21"/>
  <c r="UZB30" i="21"/>
  <c r="UZA30" i="21"/>
  <c r="UYZ30" i="21"/>
  <c r="UYY30" i="21"/>
  <c r="UYX30" i="21"/>
  <c r="UYW30" i="21"/>
  <c r="UYV30" i="21"/>
  <c r="UYU30" i="21"/>
  <c r="UYT30" i="21"/>
  <c r="UYS30" i="21"/>
  <c r="UYR30" i="21"/>
  <c r="UYQ30" i="21"/>
  <c r="UYP30" i="21"/>
  <c r="UYO30" i="21"/>
  <c r="UYN30" i="21"/>
  <c r="UYM30" i="21"/>
  <c r="UYL30" i="21"/>
  <c r="UYK30" i="21"/>
  <c r="UYJ30" i="21"/>
  <c r="UYI30" i="21"/>
  <c r="UYH30" i="21"/>
  <c r="UYG30" i="21"/>
  <c r="UYF30" i="21"/>
  <c r="UYE30" i="21"/>
  <c r="UYD30" i="21"/>
  <c r="UYC30" i="21"/>
  <c r="UYB30" i="21"/>
  <c r="UYA30" i="21"/>
  <c r="UXZ30" i="21"/>
  <c r="UXY30" i="21"/>
  <c r="UXX30" i="21"/>
  <c r="UXW30" i="21"/>
  <c r="UXV30" i="21"/>
  <c r="UXU30" i="21"/>
  <c r="UXT30" i="21"/>
  <c r="UXS30" i="21"/>
  <c r="UXR30" i="21"/>
  <c r="UXQ30" i="21"/>
  <c r="UXP30" i="21"/>
  <c r="UXO30" i="21"/>
  <c r="UXN30" i="21"/>
  <c r="UXM30" i="21"/>
  <c r="UXL30" i="21"/>
  <c r="UXK30" i="21"/>
  <c r="UXJ30" i="21"/>
  <c r="UXI30" i="21"/>
  <c r="UXH30" i="21"/>
  <c r="UXG30" i="21"/>
  <c r="UXF30" i="21"/>
  <c r="UXE30" i="21"/>
  <c r="UXD30" i="21"/>
  <c r="UXC30" i="21"/>
  <c r="UXB30" i="21"/>
  <c r="UXA30" i="21"/>
  <c r="UWZ30" i="21"/>
  <c r="UWY30" i="21"/>
  <c r="UWX30" i="21"/>
  <c r="UWW30" i="21"/>
  <c r="UWV30" i="21"/>
  <c r="UWU30" i="21"/>
  <c r="UWT30" i="21"/>
  <c r="UWS30" i="21"/>
  <c r="UWR30" i="21"/>
  <c r="UWQ30" i="21"/>
  <c r="UWP30" i="21"/>
  <c r="UWO30" i="21"/>
  <c r="UWN30" i="21"/>
  <c r="UWM30" i="21"/>
  <c r="UWL30" i="21"/>
  <c r="UWK30" i="21"/>
  <c r="UWJ30" i="21"/>
  <c r="UWI30" i="21"/>
  <c r="UWH30" i="21"/>
  <c r="UWG30" i="21"/>
  <c r="UWF30" i="21"/>
  <c r="UWE30" i="21"/>
  <c r="UWD30" i="21"/>
  <c r="UWC30" i="21"/>
  <c r="UWB30" i="21"/>
  <c r="UWA30" i="21"/>
  <c r="UVZ30" i="21"/>
  <c r="UVY30" i="21"/>
  <c r="UVX30" i="21"/>
  <c r="UVW30" i="21"/>
  <c r="UVV30" i="21"/>
  <c r="UVU30" i="21"/>
  <c r="UVT30" i="21"/>
  <c r="UVS30" i="21"/>
  <c r="UVR30" i="21"/>
  <c r="UVQ30" i="21"/>
  <c r="UVP30" i="21"/>
  <c r="UVO30" i="21"/>
  <c r="UVN30" i="21"/>
  <c r="UVM30" i="21"/>
  <c r="UVL30" i="21"/>
  <c r="UVK30" i="21"/>
  <c r="UVJ30" i="21"/>
  <c r="UVI30" i="21"/>
  <c r="UVH30" i="21"/>
  <c r="UVG30" i="21"/>
  <c r="UVF30" i="21"/>
  <c r="UVE30" i="21"/>
  <c r="UVD30" i="21"/>
  <c r="UVC30" i="21"/>
  <c r="UVB30" i="21"/>
  <c r="UVA30" i="21"/>
  <c r="UUZ30" i="21"/>
  <c r="UUY30" i="21"/>
  <c r="UUX30" i="21"/>
  <c r="UUW30" i="21"/>
  <c r="UUV30" i="21"/>
  <c r="UUU30" i="21"/>
  <c r="UUT30" i="21"/>
  <c r="UUS30" i="21"/>
  <c r="UUR30" i="21"/>
  <c r="UUQ30" i="21"/>
  <c r="UUP30" i="21"/>
  <c r="UUO30" i="21"/>
  <c r="UUN30" i="21"/>
  <c r="UUM30" i="21"/>
  <c r="UUL30" i="21"/>
  <c r="UUK30" i="21"/>
  <c r="UUJ30" i="21"/>
  <c r="UUI30" i="21"/>
  <c r="UUH30" i="21"/>
  <c r="UUG30" i="21"/>
  <c r="UUF30" i="21"/>
  <c r="UUE30" i="21"/>
  <c r="UUD30" i="21"/>
  <c r="UUC30" i="21"/>
  <c r="UUB30" i="21"/>
  <c r="UUA30" i="21"/>
  <c r="UTZ30" i="21"/>
  <c r="UTY30" i="21"/>
  <c r="UTX30" i="21"/>
  <c r="UTW30" i="21"/>
  <c r="UTV30" i="21"/>
  <c r="UTU30" i="21"/>
  <c r="UTT30" i="21"/>
  <c r="UTS30" i="21"/>
  <c r="UTR30" i="21"/>
  <c r="UTQ30" i="21"/>
  <c r="UTP30" i="21"/>
  <c r="UTO30" i="21"/>
  <c r="UTN30" i="21"/>
  <c r="UTM30" i="21"/>
  <c r="UTL30" i="21"/>
  <c r="UTK30" i="21"/>
  <c r="UTJ30" i="21"/>
  <c r="UTI30" i="21"/>
  <c r="UTH30" i="21"/>
  <c r="UTG30" i="21"/>
  <c r="UTF30" i="21"/>
  <c r="UTE30" i="21"/>
  <c r="UTD30" i="21"/>
  <c r="UTC30" i="21"/>
  <c r="UTB30" i="21"/>
  <c r="UTA30" i="21"/>
  <c r="USZ30" i="21"/>
  <c r="USY30" i="21"/>
  <c r="USX30" i="21"/>
  <c r="USW30" i="21"/>
  <c r="USV30" i="21"/>
  <c r="USU30" i="21"/>
  <c r="UST30" i="21"/>
  <c r="USS30" i="21"/>
  <c r="USR30" i="21"/>
  <c r="USQ30" i="21"/>
  <c r="USP30" i="21"/>
  <c r="USO30" i="21"/>
  <c r="USN30" i="21"/>
  <c r="USM30" i="21"/>
  <c r="USL30" i="21"/>
  <c r="USK30" i="21"/>
  <c r="USJ30" i="21"/>
  <c r="USI30" i="21"/>
  <c r="USH30" i="21"/>
  <c r="USG30" i="21"/>
  <c r="USF30" i="21"/>
  <c r="USE30" i="21"/>
  <c r="USD30" i="21"/>
  <c r="USC30" i="21"/>
  <c r="USB30" i="21"/>
  <c r="USA30" i="21"/>
  <c r="URZ30" i="21"/>
  <c r="URY30" i="21"/>
  <c r="URX30" i="21"/>
  <c r="URW30" i="21"/>
  <c r="URV30" i="21"/>
  <c r="URU30" i="21"/>
  <c r="URT30" i="21"/>
  <c r="URS30" i="21"/>
  <c r="URR30" i="21"/>
  <c r="URQ30" i="21"/>
  <c r="URP30" i="21"/>
  <c r="URO30" i="21"/>
  <c r="URN30" i="21"/>
  <c r="URM30" i="21"/>
  <c r="URL30" i="21"/>
  <c r="URK30" i="21"/>
  <c r="URJ30" i="21"/>
  <c r="URI30" i="21"/>
  <c r="URH30" i="21"/>
  <c r="URG30" i="21"/>
  <c r="URF30" i="21"/>
  <c r="URE30" i="21"/>
  <c r="URD30" i="21"/>
  <c r="URC30" i="21"/>
  <c r="URB30" i="21"/>
  <c r="URA30" i="21"/>
  <c r="UQZ30" i="21"/>
  <c r="UQY30" i="21"/>
  <c r="UQX30" i="21"/>
  <c r="UQW30" i="21"/>
  <c r="UQV30" i="21"/>
  <c r="UQU30" i="21"/>
  <c r="UQT30" i="21"/>
  <c r="UQS30" i="21"/>
  <c r="UQR30" i="21"/>
  <c r="UQQ30" i="21"/>
  <c r="UQP30" i="21"/>
  <c r="UQO30" i="21"/>
  <c r="UQN30" i="21"/>
  <c r="UQM30" i="21"/>
  <c r="UQL30" i="21"/>
  <c r="UQK30" i="21"/>
  <c r="UQJ30" i="21"/>
  <c r="UQI30" i="21"/>
  <c r="UQH30" i="21"/>
  <c r="UQG30" i="21"/>
  <c r="UQF30" i="21"/>
  <c r="UQE30" i="21"/>
  <c r="UQD30" i="21"/>
  <c r="UQC30" i="21"/>
  <c r="UQB30" i="21"/>
  <c r="UQA30" i="21"/>
  <c r="UPZ30" i="21"/>
  <c r="UPY30" i="21"/>
  <c r="UPX30" i="21"/>
  <c r="UPW30" i="21"/>
  <c r="UPV30" i="21"/>
  <c r="UPU30" i="21"/>
  <c r="UPT30" i="21"/>
  <c r="UPS30" i="21"/>
  <c r="UPR30" i="21"/>
  <c r="UPQ30" i="21"/>
  <c r="UPP30" i="21"/>
  <c r="UPO30" i="21"/>
  <c r="UPN30" i="21"/>
  <c r="UPM30" i="21"/>
  <c r="UPL30" i="21"/>
  <c r="UPK30" i="21"/>
  <c r="UPJ30" i="21"/>
  <c r="UPI30" i="21"/>
  <c r="UPH30" i="21"/>
  <c r="UPG30" i="21"/>
  <c r="UPF30" i="21"/>
  <c r="UPE30" i="21"/>
  <c r="UPD30" i="21"/>
  <c r="UPC30" i="21"/>
  <c r="UPB30" i="21"/>
  <c r="UPA30" i="21"/>
  <c r="UOZ30" i="21"/>
  <c r="UOY30" i="21"/>
  <c r="UOX30" i="21"/>
  <c r="UOW30" i="21"/>
  <c r="UOV30" i="21"/>
  <c r="UOU30" i="21"/>
  <c r="UOT30" i="21"/>
  <c r="UOS30" i="21"/>
  <c r="UOR30" i="21"/>
  <c r="UOQ30" i="21"/>
  <c r="UOP30" i="21"/>
  <c r="UOO30" i="21"/>
  <c r="UON30" i="21"/>
  <c r="UOM30" i="21"/>
  <c r="UOL30" i="21"/>
  <c r="UOK30" i="21"/>
  <c r="UOJ30" i="21"/>
  <c r="UOI30" i="21"/>
  <c r="UOH30" i="21"/>
  <c r="UOG30" i="21"/>
  <c r="UOF30" i="21"/>
  <c r="UOE30" i="21"/>
  <c r="UOD30" i="21"/>
  <c r="UOC30" i="21"/>
  <c r="UOB30" i="21"/>
  <c r="UOA30" i="21"/>
  <c r="UNZ30" i="21"/>
  <c r="UNY30" i="21"/>
  <c r="UNX30" i="21"/>
  <c r="UNW30" i="21"/>
  <c r="UNV30" i="21"/>
  <c r="UNU30" i="21"/>
  <c r="UNT30" i="21"/>
  <c r="UNS30" i="21"/>
  <c r="UNR30" i="21"/>
  <c r="UNQ30" i="21"/>
  <c r="UNP30" i="21"/>
  <c r="UNO30" i="21"/>
  <c r="UNN30" i="21"/>
  <c r="UNM30" i="21"/>
  <c r="UNL30" i="21"/>
  <c r="UNK30" i="21"/>
  <c r="UNJ30" i="21"/>
  <c r="UNI30" i="21"/>
  <c r="UNH30" i="21"/>
  <c r="UNG30" i="21"/>
  <c r="UNF30" i="21"/>
  <c r="UNE30" i="21"/>
  <c r="UND30" i="21"/>
  <c r="UNC30" i="21"/>
  <c r="UNB30" i="21"/>
  <c r="UNA30" i="21"/>
  <c r="UMZ30" i="21"/>
  <c r="UMY30" i="21"/>
  <c r="UMX30" i="21"/>
  <c r="UMW30" i="21"/>
  <c r="UMV30" i="21"/>
  <c r="UMU30" i="21"/>
  <c r="UMT30" i="21"/>
  <c r="UMS30" i="21"/>
  <c r="UMR30" i="21"/>
  <c r="UMQ30" i="21"/>
  <c r="UMP30" i="21"/>
  <c r="UMO30" i="21"/>
  <c r="UMN30" i="21"/>
  <c r="UMM30" i="21"/>
  <c r="UML30" i="21"/>
  <c r="UMK30" i="21"/>
  <c r="UMJ30" i="21"/>
  <c r="UMI30" i="21"/>
  <c r="UMH30" i="21"/>
  <c r="UMG30" i="21"/>
  <c r="UMF30" i="21"/>
  <c r="UME30" i="21"/>
  <c r="UMD30" i="21"/>
  <c r="UMC30" i="21"/>
  <c r="UMB30" i="21"/>
  <c r="UMA30" i="21"/>
  <c r="ULZ30" i="21"/>
  <c r="ULY30" i="21"/>
  <c r="ULX30" i="21"/>
  <c r="ULW30" i="21"/>
  <c r="ULV30" i="21"/>
  <c r="ULU30" i="21"/>
  <c r="ULT30" i="21"/>
  <c r="ULS30" i="21"/>
  <c r="ULR30" i="21"/>
  <c r="ULQ30" i="21"/>
  <c r="ULP30" i="21"/>
  <c r="ULO30" i="21"/>
  <c r="ULN30" i="21"/>
  <c r="ULM30" i="21"/>
  <c r="ULL30" i="21"/>
  <c r="ULK30" i="21"/>
  <c r="ULJ30" i="21"/>
  <c r="ULI30" i="21"/>
  <c r="ULH30" i="21"/>
  <c r="ULG30" i="21"/>
  <c r="ULF30" i="21"/>
  <c r="ULE30" i="21"/>
  <c r="ULD30" i="21"/>
  <c r="ULC30" i="21"/>
  <c r="ULB30" i="21"/>
  <c r="ULA30" i="21"/>
  <c r="UKZ30" i="21"/>
  <c r="UKY30" i="21"/>
  <c r="UKX30" i="21"/>
  <c r="UKW30" i="21"/>
  <c r="UKV30" i="21"/>
  <c r="UKU30" i="21"/>
  <c r="UKT30" i="21"/>
  <c r="UKS30" i="21"/>
  <c r="UKR30" i="21"/>
  <c r="UKQ30" i="21"/>
  <c r="UKP30" i="21"/>
  <c r="UKO30" i="21"/>
  <c r="UKN30" i="21"/>
  <c r="UKM30" i="21"/>
  <c r="UKL30" i="21"/>
  <c r="UKK30" i="21"/>
  <c r="UKJ30" i="21"/>
  <c r="UKI30" i="21"/>
  <c r="UKH30" i="21"/>
  <c r="UKG30" i="21"/>
  <c r="UKF30" i="21"/>
  <c r="UKE30" i="21"/>
  <c r="UKD30" i="21"/>
  <c r="UKC30" i="21"/>
  <c r="UKB30" i="21"/>
  <c r="UKA30" i="21"/>
  <c r="UJZ30" i="21"/>
  <c r="UJY30" i="21"/>
  <c r="UJX30" i="21"/>
  <c r="UJW30" i="21"/>
  <c r="UJV30" i="21"/>
  <c r="UJU30" i="21"/>
  <c r="UJT30" i="21"/>
  <c r="UJS30" i="21"/>
  <c r="UJR30" i="21"/>
  <c r="UJQ30" i="21"/>
  <c r="UJP30" i="21"/>
  <c r="UJO30" i="21"/>
  <c r="UJN30" i="21"/>
  <c r="UJM30" i="21"/>
  <c r="UJL30" i="21"/>
  <c r="UJK30" i="21"/>
  <c r="UJJ30" i="21"/>
  <c r="UJI30" i="21"/>
  <c r="UJH30" i="21"/>
  <c r="UJG30" i="21"/>
  <c r="UJF30" i="21"/>
  <c r="UJE30" i="21"/>
  <c r="UJD30" i="21"/>
  <c r="UJC30" i="21"/>
  <c r="UJB30" i="21"/>
  <c r="UJA30" i="21"/>
  <c r="UIZ30" i="21"/>
  <c r="UIY30" i="21"/>
  <c r="UIX30" i="21"/>
  <c r="UIW30" i="21"/>
  <c r="UIV30" i="21"/>
  <c r="UIU30" i="21"/>
  <c r="UIT30" i="21"/>
  <c r="UIS30" i="21"/>
  <c r="UIR30" i="21"/>
  <c r="UIQ30" i="21"/>
  <c r="UIP30" i="21"/>
  <c r="UIO30" i="21"/>
  <c r="UIN30" i="21"/>
  <c r="UIM30" i="21"/>
  <c r="UIL30" i="21"/>
  <c r="UIK30" i="21"/>
  <c r="UIJ30" i="21"/>
  <c r="UII30" i="21"/>
  <c r="UIH30" i="21"/>
  <c r="UIG30" i="21"/>
  <c r="UIF30" i="21"/>
  <c r="UIE30" i="21"/>
  <c r="UID30" i="21"/>
  <c r="UIC30" i="21"/>
  <c r="UIB30" i="21"/>
  <c r="UIA30" i="21"/>
  <c r="UHZ30" i="21"/>
  <c r="UHY30" i="21"/>
  <c r="UHX30" i="21"/>
  <c r="UHW30" i="21"/>
  <c r="UHV30" i="21"/>
  <c r="UHU30" i="21"/>
  <c r="UHT30" i="21"/>
  <c r="UHS30" i="21"/>
  <c r="UHR30" i="21"/>
  <c r="UHQ30" i="21"/>
  <c r="UHP30" i="21"/>
  <c r="UHO30" i="21"/>
  <c r="UHN30" i="21"/>
  <c r="UHM30" i="21"/>
  <c r="UHL30" i="21"/>
  <c r="UHK30" i="21"/>
  <c r="UHJ30" i="21"/>
  <c r="UHI30" i="21"/>
  <c r="UHH30" i="21"/>
  <c r="UHG30" i="21"/>
  <c r="UHF30" i="21"/>
  <c r="UHE30" i="21"/>
  <c r="UHD30" i="21"/>
  <c r="UHC30" i="21"/>
  <c r="UHB30" i="21"/>
  <c r="UHA30" i="21"/>
  <c r="UGZ30" i="21"/>
  <c r="UGY30" i="21"/>
  <c r="UGX30" i="21"/>
  <c r="UGW30" i="21"/>
  <c r="UGV30" i="21"/>
  <c r="UGU30" i="21"/>
  <c r="UGT30" i="21"/>
  <c r="UGS30" i="21"/>
  <c r="UGR30" i="21"/>
  <c r="UGQ30" i="21"/>
  <c r="UGP30" i="21"/>
  <c r="UGO30" i="21"/>
  <c r="UGN30" i="21"/>
  <c r="UGM30" i="21"/>
  <c r="UGL30" i="21"/>
  <c r="UGK30" i="21"/>
  <c r="UGJ30" i="21"/>
  <c r="UGI30" i="21"/>
  <c r="UGH30" i="21"/>
  <c r="UGG30" i="21"/>
  <c r="UGF30" i="21"/>
  <c r="UGE30" i="21"/>
  <c r="UGD30" i="21"/>
  <c r="UGC30" i="21"/>
  <c r="UGB30" i="21"/>
  <c r="UGA30" i="21"/>
  <c r="UFZ30" i="21"/>
  <c r="UFY30" i="21"/>
  <c r="UFX30" i="21"/>
  <c r="UFW30" i="21"/>
  <c r="UFV30" i="21"/>
  <c r="UFU30" i="21"/>
  <c r="UFT30" i="21"/>
  <c r="UFS30" i="21"/>
  <c r="UFR30" i="21"/>
  <c r="UFQ30" i="21"/>
  <c r="UFP30" i="21"/>
  <c r="UFO30" i="21"/>
  <c r="UFN30" i="21"/>
  <c r="UFM30" i="21"/>
  <c r="UFL30" i="21"/>
  <c r="UFK30" i="21"/>
  <c r="UFJ30" i="21"/>
  <c r="UFI30" i="21"/>
  <c r="UFH30" i="21"/>
  <c r="UFG30" i="21"/>
  <c r="UFF30" i="21"/>
  <c r="UFE30" i="21"/>
  <c r="UFD30" i="21"/>
  <c r="UFC30" i="21"/>
  <c r="UFB30" i="21"/>
  <c r="UFA30" i="21"/>
  <c r="UEZ30" i="21"/>
  <c r="UEY30" i="21"/>
  <c r="UEX30" i="21"/>
  <c r="UEW30" i="21"/>
  <c r="UEV30" i="21"/>
  <c r="UEU30" i="21"/>
  <c r="UET30" i="21"/>
  <c r="UES30" i="21"/>
  <c r="UER30" i="21"/>
  <c r="UEQ30" i="21"/>
  <c r="UEP30" i="21"/>
  <c r="UEO30" i="21"/>
  <c r="UEN30" i="21"/>
  <c r="UEM30" i="21"/>
  <c r="UEL30" i="21"/>
  <c r="UEK30" i="21"/>
  <c r="UEJ30" i="21"/>
  <c r="UEI30" i="21"/>
  <c r="UEH30" i="21"/>
  <c r="UEG30" i="21"/>
  <c r="UEF30" i="21"/>
  <c r="UEE30" i="21"/>
  <c r="UED30" i="21"/>
  <c r="UEC30" i="21"/>
  <c r="UEB30" i="21"/>
  <c r="UEA30" i="21"/>
  <c r="UDZ30" i="21"/>
  <c r="UDY30" i="21"/>
  <c r="UDX30" i="21"/>
  <c r="UDW30" i="21"/>
  <c r="UDV30" i="21"/>
  <c r="UDU30" i="21"/>
  <c r="UDT30" i="21"/>
  <c r="UDS30" i="21"/>
  <c r="UDR30" i="21"/>
  <c r="UDQ30" i="21"/>
  <c r="UDP30" i="21"/>
  <c r="UDO30" i="21"/>
  <c r="UDN30" i="21"/>
  <c r="UDM30" i="21"/>
  <c r="UDL30" i="21"/>
  <c r="UDK30" i="21"/>
  <c r="UDJ30" i="21"/>
  <c r="UDI30" i="21"/>
  <c r="UDH30" i="21"/>
  <c r="UDG30" i="21"/>
  <c r="UDF30" i="21"/>
  <c r="UDE30" i="21"/>
  <c r="UDD30" i="21"/>
  <c r="UDC30" i="21"/>
  <c r="UDB30" i="21"/>
  <c r="UDA30" i="21"/>
  <c r="UCZ30" i="21"/>
  <c r="UCY30" i="21"/>
  <c r="UCX30" i="21"/>
  <c r="UCW30" i="21"/>
  <c r="UCV30" i="21"/>
  <c r="UCU30" i="21"/>
  <c r="UCT30" i="21"/>
  <c r="UCS30" i="21"/>
  <c r="UCR30" i="21"/>
  <c r="UCQ30" i="21"/>
  <c r="UCP30" i="21"/>
  <c r="UCO30" i="21"/>
  <c r="UCN30" i="21"/>
  <c r="UCM30" i="21"/>
  <c r="UCL30" i="21"/>
  <c r="UCK30" i="21"/>
  <c r="UCJ30" i="21"/>
  <c r="UCI30" i="21"/>
  <c r="UCH30" i="21"/>
  <c r="UCG30" i="21"/>
  <c r="UCF30" i="21"/>
  <c r="UCE30" i="21"/>
  <c r="UCD30" i="21"/>
  <c r="UCC30" i="21"/>
  <c r="UCB30" i="21"/>
  <c r="UCA30" i="21"/>
  <c r="UBZ30" i="21"/>
  <c r="UBY30" i="21"/>
  <c r="UBX30" i="21"/>
  <c r="UBW30" i="21"/>
  <c r="UBV30" i="21"/>
  <c r="UBU30" i="21"/>
  <c r="UBT30" i="21"/>
  <c r="UBS30" i="21"/>
  <c r="UBR30" i="21"/>
  <c r="UBQ30" i="21"/>
  <c r="UBP30" i="21"/>
  <c r="UBO30" i="21"/>
  <c r="UBN30" i="21"/>
  <c r="UBM30" i="21"/>
  <c r="UBL30" i="21"/>
  <c r="UBK30" i="21"/>
  <c r="UBJ30" i="21"/>
  <c r="UBI30" i="21"/>
  <c r="UBH30" i="21"/>
  <c r="UBG30" i="21"/>
  <c r="UBF30" i="21"/>
  <c r="UBE30" i="21"/>
  <c r="UBD30" i="21"/>
  <c r="UBC30" i="21"/>
  <c r="UBB30" i="21"/>
  <c r="UBA30" i="21"/>
  <c r="UAZ30" i="21"/>
  <c r="UAY30" i="21"/>
  <c r="UAX30" i="21"/>
  <c r="UAW30" i="21"/>
  <c r="UAV30" i="21"/>
  <c r="UAU30" i="21"/>
  <c r="UAT30" i="21"/>
  <c r="UAS30" i="21"/>
  <c r="UAR30" i="21"/>
  <c r="UAQ30" i="21"/>
  <c r="UAP30" i="21"/>
  <c r="UAO30" i="21"/>
  <c r="UAN30" i="21"/>
  <c r="UAM30" i="21"/>
  <c r="UAL30" i="21"/>
  <c r="UAK30" i="21"/>
  <c r="UAJ30" i="21"/>
  <c r="UAI30" i="21"/>
  <c r="UAH30" i="21"/>
  <c r="UAG30" i="21"/>
  <c r="UAF30" i="21"/>
  <c r="UAE30" i="21"/>
  <c r="UAD30" i="21"/>
  <c r="UAC30" i="21"/>
  <c r="UAB30" i="21"/>
  <c r="UAA30" i="21"/>
  <c r="TZZ30" i="21"/>
  <c r="TZY30" i="21"/>
  <c r="TZX30" i="21"/>
  <c r="TZW30" i="21"/>
  <c r="TZV30" i="21"/>
  <c r="TZU30" i="21"/>
  <c r="TZT30" i="21"/>
  <c r="TZS30" i="21"/>
  <c r="TZR30" i="21"/>
  <c r="TZQ30" i="21"/>
  <c r="TZP30" i="21"/>
  <c r="TZO30" i="21"/>
  <c r="TZN30" i="21"/>
  <c r="TZM30" i="21"/>
  <c r="TZL30" i="21"/>
  <c r="TZK30" i="21"/>
  <c r="TZJ30" i="21"/>
  <c r="TZI30" i="21"/>
  <c r="TZH30" i="21"/>
  <c r="TZG30" i="21"/>
  <c r="TZF30" i="21"/>
  <c r="TZE30" i="21"/>
  <c r="TZD30" i="21"/>
  <c r="TZC30" i="21"/>
  <c r="TZB30" i="21"/>
  <c r="TZA30" i="21"/>
  <c r="TYZ30" i="21"/>
  <c r="TYY30" i="21"/>
  <c r="TYX30" i="21"/>
  <c r="TYW30" i="21"/>
  <c r="TYV30" i="21"/>
  <c r="TYU30" i="21"/>
  <c r="TYT30" i="21"/>
  <c r="TYS30" i="21"/>
  <c r="TYR30" i="21"/>
  <c r="TYQ30" i="21"/>
  <c r="TYP30" i="21"/>
  <c r="TYO30" i="21"/>
  <c r="TYN30" i="21"/>
  <c r="TYM30" i="21"/>
  <c r="TYL30" i="21"/>
  <c r="TYK30" i="21"/>
  <c r="TYJ30" i="21"/>
  <c r="TYI30" i="21"/>
  <c r="TYH30" i="21"/>
  <c r="TYG30" i="21"/>
  <c r="TYF30" i="21"/>
  <c r="TYE30" i="21"/>
  <c r="TYD30" i="21"/>
  <c r="TYC30" i="21"/>
  <c r="TYB30" i="21"/>
  <c r="TYA30" i="21"/>
  <c r="TXZ30" i="21"/>
  <c r="TXY30" i="21"/>
  <c r="TXX30" i="21"/>
  <c r="TXW30" i="21"/>
  <c r="TXV30" i="21"/>
  <c r="TXU30" i="21"/>
  <c r="TXT30" i="21"/>
  <c r="TXS30" i="21"/>
  <c r="TXR30" i="21"/>
  <c r="TXQ30" i="21"/>
  <c r="TXP30" i="21"/>
  <c r="TXO30" i="21"/>
  <c r="TXN30" i="21"/>
  <c r="TXM30" i="21"/>
  <c r="TXL30" i="21"/>
  <c r="TXK30" i="21"/>
  <c r="TXJ30" i="21"/>
  <c r="TXI30" i="21"/>
  <c r="TXH30" i="21"/>
  <c r="TXG30" i="21"/>
  <c r="TXF30" i="21"/>
  <c r="TXE30" i="21"/>
  <c r="TXD30" i="21"/>
  <c r="TXC30" i="21"/>
  <c r="TXB30" i="21"/>
  <c r="TXA30" i="21"/>
  <c r="TWZ30" i="21"/>
  <c r="TWY30" i="21"/>
  <c r="TWX30" i="21"/>
  <c r="TWW30" i="21"/>
  <c r="TWV30" i="21"/>
  <c r="TWU30" i="21"/>
  <c r="TWT30" i="21"/>
  <c r="TWS30" i="21"/>
  <c r="TWR30" i="21"/>
  <c r="TWQ30" i="21"/>
  <c r="TWP30" i="21"/>
  <c r="TWO30" i="21"/>
  <c r="TWN30" i="21"/>
  <c r="TWM30" i="21"/>
  <c r="TWL30" i="21"/>
  <c r="TWK30" i="21"/>
  <c r="TWJ30" i="21"/>
  <c r="TWI30" i="21"/>
  <c r="TWH30" i="21"/>
  <c r="TWG30" i="21"/>
  <c r="TWF30" i="21"/>
  <c r="TWE30" i="21"/>
  <c r="TWD30" i="21"/>
  <c r="TWC30" i="21"/>
  <c r="TWB30" i="21"/>
  <c r="TWA30" i="21"/>
  <c r="TVZ30" i="21"/>
  <c r="TVY30" i="21"/>
  <c r="TVX30" i="21"/>
  <c r="TVW30" i="21"/>
  <c r="TVV30" i="21"/>
  <c r="TVU30" i="21"/>
  <c r="TVT30" i="21"/>
  <c r="TVS30" i="21"/>
  <c r="TVR30" i="21"/>
  <c r="TVQ30" i="21"/>
  <c r="TVP30" i="21"/>
  <c r="TVO30" i="21"/>
  <c r="TVN30" i="21"/>
  <c r="TVM30" i="21"/>
  <c r="TVL30" i="21"/>
  <c r="TVK30" i="21"/>
  <c r="TVJ30" i="21"/>
  <c r="TVI30" i="21"/>
  <c r="TVH30" i="21"/>
  <c r="TVG30" i="21"/>
  <c r="TVF30" i="21"/>
  <c r="TVE30" i="21"/>
  <c r="TVD30" i="21"/>
  <c r="TVC30" i="21"/>
  <c r="TVB30" i="21"/>
  <c r="TVA30" i="21"/>
  <c r="TUZ30" i="21"/>
  <c r="TUY30" i="21"/>
  <c r="TUX30" i="21"/>
  <c r="TUW30" i="21"/>
  <c r="TUV30" i="21"/>
  <c r="TUU30" i="21"/>
  <c r="TUT30" i="21"/>
  <c r="TUS30" i="21"/>
  <c r="TUR30" i="21"/>
  <c r="TUQ30" i="21"/>
  <c r="TUP30" i="21"/>
  <c r="TUO30" i="21"/>
  <c r="TUN30" i="21"/>
  <c r="TUM30" i="21"/>
  <c r="TUL30" i="21"/>
  <c r="TUK30" i="21"/>
  <c r="TUJ30" i="21"/>
  <c r="TUI30" i="21"/>
  <c r="TUH30" i="21"/>
  <c r="TUG30" i="21"/>
  <c r="TUF30" i="21"/>
  <c r="TUE30" i="21"/>
  <c r="TUD30" i="21"/>
  <c r="TUC30" i="21"/>
  <c r="TUB30" i="21"/>
  <c r="TUA30" i="21"/>
  <c r="TTZ30" i="21"/>
  <c r="TTY30" i="21"/>
  <c r="TTX30" i="21"/>
  <c r="TTW30" i="21"/>
  <c r="TTV30" i="21"/>
  <c r="TTU30" i="21"/>
  <c r="TTT30" i="21"/>
  <c r="TTS30" i="21"/>
  <c r="TTR30" i="21"/>
  <c r="TTQ30" i="21"/>
  <c r="TTP30" i="21"/>
  <c r="TTO30" i="21"/>
  <c r="TTN30" i="21"/>
  <c r="TTM30" i="21"/>
  <c r="TTL30" i="21"/>
  <c r="TTK30" i="21"/>
  <c r="TTJ30" i="21"/>
  <c r="TTI30" i="21"/>
  <c r="TTH30" i="21"/>
  <c r="TTG30" i="21"/>
  <c r="TTF30" i="21"/>
  <c r="TTE30" i="21"/>
  <c r="TTD30" i="21"/>
  <c r="TTC30" i="21"/>
  <c r="TTB30" i="21"/>
  <c r="TTA30" i="21"/>
  <c r="TSZ30" i="21"/>
  <c r="TSY30" i="21"/>
  <c r="TSX30" i="21"/>
  <c r="TSW30" i="21"/>
  <c r="TSV30" i="21"/>
  <c r="TSU30" i="21"/>
  <c r="TST30" i="21"/>
  <c r="TSS30" i="21"/>
  <c r="TSR30" i="21"/>
  <c r="TSQ30" i="21"/>
  <c r="TSP30" i="21"/>
  <c r="TSO30" i="21"/>
  <c r="TSN30" i="21"/>
  <c r="TSM30" i="21"/>
  <c r="TSL30" i="21"/>
  <c r="TSK30" i="21"/>
  <c r="TSJ30" i="21"/>
  <c r="TSI30" i="21"/>
  <c r="TSH30" i="21"/>
  <c r="TSG30" i="21"/>
  <c r="TSF30" i="21"/>
  <c r="TSE30" i="21"/>
  <c r="TSD30" i="21"/>
  <c r="TSC30" i="21"/>
  <c r="TSB30" i="21"/>
  <c r="TSA30" i="21"/>
  <c r="TRZ30" i="21"/>
  <c r="TRY30" i="21"/>
  <c r="TRX30" i="21"/>
  <c r="TRW30" i="21"/>
  <c r="TRV30" i="21"/>
  <c r="TRU30" i="21"/>
  <c r="TRT30" i="21"/>
  <c r="TRS30" i="21"/>
  <c r="TRR30" i="21"/>
  <c r="TRQ30" i="21"/>
  <c r="TRP30" i="21"/>
  <c r="TRO30" i="21"/>
  <c r="TRN30" i="21"/>
  <c r="TRM30" i="21"/>
  <c r="TRL30" i="21"/>
  <c r="TRK30" i="21"/>
  <c r="TRJ30" i="21"/>
  <c r="TRI30" i="21"/>
  <c r="TRH30" i="21"/>
  <c r="TRG30" i="21"/>
  <c r="TRF30" i="21"/>
  <c r="TRE30" i="21"/>
  <c r="TRD30" i="21"/>
  <c r="TRC30" i="21"/>
  <c r="TRB30" i="21"/>
  <c r="TRA30" i="21"/>
  <c r="TQZ30" i="21"/>
  <c r="TQY30" i="21"/>
  <c r="TQX30" i="21"/>
  <c r="TQW30" i="21"/>
  <c r="TQV30" i="21"/>
  <c r="TQU30" i="21"/>
  <c r="TQT30" i="21"/>
  <c r="TQS30" i="21"/>
  <c r="TQR30" i="21"/>
  <c r="TQQ30" i="21"/>
  <c r="TQP30" i="21"/>
  <c r="TQO30" i="21"/>
  <c r="TQN30" i="21"/>
  <c r="TQM30" i="21"/>
  <c r="TQL30" i="21"/>
  <c r="TQK30" i="21"/>
  <c r="TQJ30" i="21"/>
  <c r="TQI30" i="21"/>
  <c r="TQH30" i="21"/>
  <c r="TQG30" i="21"/>
  <c r="TQF30" i="21"/>
  <c r="TQE30" i="21"/>
  <c r="TQD30" i="21"/>
  <c r="TQC30" i="21"/>
  <c r="TQB30" i="21"/>
  <c r="TQA30" i="21"/>
  <c r="TPZ30" i="21"/>
  <c r="TPY30" i="21"/>
  <c r="TPX30" i="21"/>
  <c r="TPW30" i="21"/>
  <c r="TPV30" i="21"/>
  <c r="TPU30" i="21"/>
  <c r="TPT30" i="21"/>
  <c r="TPS30" i="21"/>
  <c r="TPR30" i="21"/>
  <c r="TPQ30" i="21"/>
  <c r="TPP30" i="21"/>
  <c r="TPO30" i="21"/>
  <c r="TPN30" i="21"/>
  <c r="TPM30" i="21"/>
  <c r="TPL30" i="21"/>
  <c r="TPK30" i="21"/>
  <c r="TPJ30" i="21"/>
  <c r="TPI30" i="21"/>
  <c r="TPH30" i="21"/>
  <c r="TPG30" i="21"/>
  <c r="TPF30" i="21"/>
  <c r="TPE30" i="21"/>
  <c r="TPD30" i="21"/>
  <c r="TPC30" i="21"/>
  <c r="TPB30" i="21"/>
  <c r="TPA30" i="21"/>
  <c r="TOZ30" i="21"/>
  <c r="TOY30" i="21"/>
  <c r="TOX30" i="21"/>
  <c r="TOW30" i="21"/>
  <c r="TOV30" i="21"/>
  <c r="TOU30" i="21"/>
  <c r="TOT30" i="21"/>
  <c r="TOS30" i="21"/>
  <c r="TOR30" i="21"/>
  <c r="TOQ30" i="21"/>
  <c r="TOP30" i="21"/>
  <c r="TOO30" i="21"/>
  <c r="TON30" i="21"/>
  <c r="TOM30" i="21"/>
  <c r="TOL30" i="21"/>
  <c r="TOK30" i="21"/>
  <c r="TOJ30" i="21"/>
  <c r="TOI30" i="21"/>
  <c r="TOH30" i="21"/>
  <c r="TOG30" i="21"/>
  <c r="TOF30" i="21"/>
  <c r="TOE30" i="21"/>
  <c r="TOD30" i="21"/>
  <c r="TOC30" i="21"/>
  <c r="TOB30" i="21"/>
  <c r="TOA30" i="21"/>
  <c r="TNZ30" i="21"/>
  <c r="TNY30" i="21"/>
  <c r="TNX30" i="21"/>
  <c r="TNW30" i="21"/>
  <c r="TNV30" i="21"/>
  <c r="TNU30" i="21"/>
  <c r="TNT30" i="21"/>
  <c r="TNS30" i="21"/>
  <c r="TNR30" i="21"/>
  <c r="TNQ30" i="21"/>
  <c r="TNP30" i="21"/>
  <c r="TNO30" i="21"/>
  <c r="TNN30" i="21"/>
  <c r="TNM30" i="21"/>
  <c r="TNL30" i="21"/>
  <c r="TNK30" i="21"/>
  <c r="TNJ30" i="21"/>
  <c r="TNI30" i="21"/>
  <c r="TNH30" i="21"/>
  <c r="TNG30" i="21"/>
  <c r="TNF30" i="21"/>
  <c r="TNE30" i="21"/>
  <c r="TND30" i="21"/>
  <c r="TNC30" i="21"/>
  <c r="TNB30" i="21"/>
  <c r="TNA30" i="21"/>
  <c r="TMZ30" i="21"/>
  <c r="TMY30" i="21"/>
  <c r="TMX30" i="21"/>
  <c r="TMW30" i="21"/>
  <c r="TMV30" i="21"/>
  <c r="TMU30" i="21"/>
  <c r="TMT30" i="21"/>
  <c r="TMS30" i="21"/>
  <c r="TMR30" i="21"/>
  <c r="TMQ30" i="21"/>
  <c r="TMP30" i="21"/>
  <c r="TMO30" i="21"/>
  <c r="TMN30" i="21"/>
  <c r="TMM30" i="21"/>
  <c r="TML30" i="21"/>
  <c r="TMK30" i="21"/>
  <c r="TMJ30" i="21"/>
  <c r="TMI30" i="21"/>
  <c r="TMH30" i="21"/>
  <c r="TMG30" i="21"/>
  <c r="TMF30" i="21"/>
  <c r="TME30" i="21"/>
  <c r="TMD30" i="21"/>
  <c r="TMC30" i="21"/>
  <c r="TMB30" i="21"/>
  <c r="TMA30" i="21"/>
  <c r="TLZ30" i="21"/>
  <c r="TLY30" i="21"/>
  <c r="TLX30" i="21"/>
  <c r="TLW30" i="21"/>
  <c r="TLV30" i="21"/>
  <c r="TLU30" i="21"/>
  <c r="TLT30" i="21"/>
  <c r="TLS30" i="21"/>
  <c r="TLR30" i="21"/>
  <c r="TLQ30" i="21"/>
  <c r="TLP30" i="21"/>
  <c r="TLO30" i="21"/>
  <c r="TLN30" i="21"/>
  <c r="TLM30" i="21"/>
  <c r="TLL30" i="21"/>
  <c r="TLK30" i="21"/>
  <c r="TLJ30" i="21"/>
  <c r="TLI30" i="21"/>
  <c r="TLH30" i="21"/>
  <c r="TLG30" i="21"/>
  <c r="TLF30" i="21"/>
  <c r="TLE30" i="21"/>
  <c r="TLD30" i="21"/>
  <c r="TLC30" i="21"/>
  <c r="TLB30" i="21"/>
  <c r="TLA30" i="21"/>
  <c r="TKZ30" i="21"/>
  <c r="TKY30" i="21"/>
  <c r="TKX30" i="21"/>
  <c r="TKW30" i="21"/>
  <c r="TKV30" i="21"/>
  <c r="TKU30" i="21"/>
  <c r="TKT30" i="21"/>
  <c r="TKS30" i="21"/>
  <c r="TKR30" i="21"/>
  <c r="TKQ30" i="21"/>
  <c r="TKP30" i="21"/>
  <c r="TKO30" i="21"/>
  <c r="TKN30" i="21"/>
  <c r="TKM30" i="21"/>
  <c r="TKL30" i="21"/>
  <c r="TKK30" i="21"/>
  <c r="TKJ30" i="21"/>
  <c r="TKI30" i="21"/>
  <c r="TKH30" i="21"/>
  <c r="TKG30" i="21"/>
  <c r="TKF30" i="21"/>
  <c r="TKE30" i="21"/>
  <c r="TKD30" i="21"/>
  <c r="TKC30" i="21"/>
  <c r="TKB30" i="21"/>
  <c r="TKA30" i="21"/>
  <c r="TJZ30" i="21"/>
  <c r="TJY30" i="21"/>
  <c r="TJX30" i="21"/>
  <c r="TJW30" i="21"/>
  <c r="TJV30" i="21"/>
  <c r="TJU30" i="21"/>
  <c r="TJT30" i="21"/>
  <c r="TJS30" i="21"/>
  <c r="TJR30" i="21"/>
  <c r="TJQ30" i="21"/>
  <c r="TJP30" i="21"/>
  <c r="TJO30" i="21"/>
  <c r="TJN30" i="21"/>
  <c r="TJM30" i="21"/>
  <c r="TJL30" i="21"/>
  <c r="TJK30" i="21"/>
  <c r="TJJ30" i="21"/>
  <c r="TJI30" i="21"/>
  <c r="TJH30" i="21"/>
  <c r="TJG30" i="21"/>
  <c r="TJF30" i="21"/>
  <c r="TJE30" i="21"/>
  <c r="TJD30" i="21"/>
  <c r="TJC30" i="21"/>
  <c r="TJB30" i="21"/>
  <c r="TJA30" i="21"/>
  <c r="TIZ30" i="21"/>
  <c r="TIY30" i="21"/>
  <c r="TIX30" i="21"/>
  <c r="TIW30" i="21"/>
  <c r="TIV30" i="21"/>
  <c r="TIU30" i="21"/>
  <c r="TIT30" i="21"/>
  <c r="TIS30" i="21"/>
  <c r="TIR30" i="21"/>
  <c r="TIQ30" i="21"/>
  <c r="TIP30" i="21"/>
  <c r="TIO30" i="21"/>
  <c r="TIN30" i="21"/>
  <c r="TIM30" i="21"/>
  <c r="TIL30" i="21"/>
  <c r="TIK30" i="21"/>
  <c r="TIJ30" i="21"/>
  <c r="TII30" i="21"/>
  <c r="TIH30" i="21"/>
  <c r="TIG30" i="21"/>
  <c r="TIF30" i="21"/>
  <c r="TIE30" i="21"/>
  <c r="TID30" i="21"/>
  <c r="TIC30" i="21"/>
  <c r="TIB30" i="21"/>
  <c r="TIA30" i="21"/>
  <c r="THZ30" i="21"/>
  <c r="THY30" i="21"/>
  <c r="THX30" i="21"/>
  <c r="THW30" i="21"/>
  <c r="THV30" i="21"/>
  <c r="THU30" i="21"/>
  <c r="THT30" i="21"/>
  <c r="THS30" i="21"/>
  <c r="THR30" i="21"/>
  <c r="THQ30" i="21"/>
  <c r="THP30" i="21"/>
  <c r="THO30" i="21"/>
  <c r="THN30" i="21"/>
  <c r="THM30" i="21"/>
  <c r="THL30" i="21"/>
  <c r="THK30" i="21"/>
  <c r="THJ30" i="21"/>
  <c r="THI30" i="21"/>
  <c r="THH30" i="21"/>
  <c r="THG30" i="21"/>
  <c r="THF30" i="21"/>
  <c r="THE30" i="21"/>
  <c r="THD30" i="21"/>
  <c r="THC30" i="21"/>
  <c r="THB30" i="21"/>
  <c r="THA30" i="21"/>
  <c r="TGZ30" i="21"/>
  <c r="TGY30" i="21"/>
  <c r="TGX30" i="21"/>
  <c r="TGW30" i="21"/>
  <c r="TGV30" i="21"/>
  <c r="TGU30" i="21"/>
  <c r="TGT30" i="21"/>
  <c r="TGS30" i="21"/>
  <c r="TGR30" i="21"/>
  <c r="TGQ30" i="21"/>
  <c r="TGP30" i="21"/>
  <c r="TGO30" i="21"/>
  <c r="TGN30" i="21"/>
  <c r="TGM30" i="21"/>
  <c r="TGL30" i="21"/>
  <c r="TGK30" i="21"/>
  <c r="TGJ30" i="21"/>
  <c r="TGI30" i="21"/>
  <c r="TGH30" i="21"/>
  <c r="TGG30" i="21"/>
  <c r="TGF30" i="21"/>
  <c r="TGE30" i="21"/>
  <c r="TGD30" i="21"/>
  <c r="TGC30" i="21"/>
  <c r="TGB30" i="21"/>
  <c r="TGA30" i="21"/>
  <c r="TFZ30" i="21"/>
  <c r="TFY30" i="21"/>
  <c r="TFX30" i="21"/>
  <c r="TFW30" i="21"/>
  <c r="TFV30" i="21"/>
  <c r="TFU30" i="21"/>
  <c r="TFT30" i="21"/>
  <c r="TFS30" i="21"/>
  <c r="TFR30" i="21"/>
  <c r="TFQ30" i="21"/>
  <c r="TFP30" i="21"/>
  <c r="TFO30" i="21"/>
  <c r="TFN30" i="21"/>
  <c r="TFM30" i="21"/>
  <c r="TFL30" i="21"/>
  <c r="TFK30" i="21"/>
  <c r="TFJ30" i="21"/>
  <c r="TFI30" i="21"/>
  <c r="TFH30" i="21"/>
  <c r="TFG30" i="21"/>
  <c r="TFF30" i="21"/>
  <c r="TFE30" i="21"/>
  <c r="TFD30" i="21"/>
  <c r="TFC30" i="21"/>
  <c r="TFB30" i="21"/>
  <c r="TFA30" i="21"/>
  <c r="TEZ30" i="21"/>
  <c r="TEY30" i="21"/>
  <c r="TEX30" i="21"/>
  <c r="TEW30" i="21"/>
  <c r="TEV30" i="21"/>
  <c r="TEU30" i="21"/>
  <c r="TET30" i="21"/>
  <c r="TES30" i="21"/>
  <c r="TER30" i="21"/>
  <c r="TEQ30" i="21"/>
  <c r="TEP30" i="21"/>
  <c r="TEO30" i="21"/>
  <c r="TEN30" i="21"/>
  <c r="TEM30" i="21"/>
  <c r="TEL30" i="21"/>
  <c r="TEK30" i="21"/>
  <c r="TEJ30" i="21"/>
  <c r="TEI30" i="21"/>
  <c r="TEH30" i="21"/>
  <c r="TEG30" i="21"/>
  <c r="TEF30" i="21"/>
  <c r="TEE30" i="21"/>
  <c r="TED30" i="21"/>
  <c r="TEC30" i="21"/>
  <c r="TEB30" i="21"/>
  <c r="TEA30" i="21"/>
  <c r="TDZ30" i="21"/>
  <c r="TDY30" i="21"/>
  <c r="TDX30" i="21"/>
  <c r="TDW30" i="21"/>
  <c r="TDV30" i="21"/>
  <c r="TDU30" i="21"/>
  <c r="TDT30" i="21"/>
  <c r="TDS30" i="21"/>
  <c r="TDR30" i="21"/>
  <c r="TDQ30" i="21"/>
  <c r="TDP30" i="21"/>
  <c r="TDO30" i="21"/>
  <c r="TDN30" i="21"/>
  <c r="TDM30" i="21"/>
  <c r="TDL30" i="21"/>
  <c r="TDK30" i="21"/>
  <c r="TDJ30" i="21"/>
  <c r="TDI30" i="21"/>
  <c r="TDH30" i="21"/>
  <c r="TDG30" i="21"/>
  <c r="TDF30" i="21"/>
  <c r="TDE30" i="21"/>
  <c r="TDD30" i="21"/>
  <c r="TDC30" i="21"/>
  <c r="TDB30" i="21"/>
  <c r="TDA30" i="21"/>
  <c r="TCZ30" i="21"/>
  <c r="TCY30" i="21"/>
  <c r="TCX30" i="21"/>
  <c r="TCW30" i="21"/>
  <c r="TCV30" i="21"/>
  <c r="TCU30" i="21"/>
  <c r="TCT30" i="21"/>
  <c r="TCS30" i="21"/>
  <c r="TCR30" i="21"/>
  <c r="TCQ30" i="21"/>
  <c r="TCP30" i="21"/>
  <c r="TCO30" i="21"/>
  <c r="TCN30" i="21"/>
  <c r="TCM30" i="21"/>
  <c r="TCL30" i="21"/>
  <c r="TCK30" i="21"/>
  <c r="TCJ30" i="21"/>
  <c r="TCI30" i="21"/>
  <c r="TCH30" i="21"/>
  <c r="TCG30" i="21"/>
  <c r="TCF30" i="21"/>
  <c r="TCE30" i="21"/>
  <c r="TCD30" i="21"/>
  <c r="TCC30" i="21"/>
  <c r="TCB30" i="21"/>
  <c r="TCA30" i="21"/>
  <c r="TBZ30" i="21"/>
  <c r="TBY30" i="21"/>
  <c r="TBX30" i="21"/>
  <c r="TBW30" i="21"/>
  <c r="TBV30" i="21"/>
  <c r="TBU30" i="21"/>
  <c r="TBT30" i="21"/>
  <c r="TBS30" i="21"/>
  <c r="TBR30" i="21"/>
  <c r="TBQ30" i="21"/>
  <c r="TBP30" i="21"/>
  <c r="TBO30" i="21"/>
  <c r="TBN30" i="21"/>
  <c r="TBM30" i="21"/>
  <c r="TBL30" i="21"/>
  <c r="TBK30" i="21"/>
  <c r="TBJ30" i="21"/>
  <c r="TBI30" i="21"/>
  <c r="TBH30" i="21"/>
  <c r="TBG30" i="21"/>
  <c r="TBF30" i="21"/>
  <c r="TBE30" i="21"/>
  <c r="TBD30" i="21"/>
  <c r="TBC30" i="21"/>
  <c r="TBB30" i="21"/>
  <c r="TBA30" i="21"/>
  <c r="TAZ30" i="21"/>
  <c r="TAY30" i="21"/>
  <c r="TAX30" i="21"/>
  <c r="TAW30" i="21"/>
  <c r="TAV30" i="21"/>
  <c r="TAU30" i="21"/>
  <c r="TAT30" i="21"/>
  <c r="TAS30" i="21"/>
  <c r="TAR30" i="21"/>
  <c r="TAQ30" i="21"/>
  <c r="TAP30" i="21"/>
  <c r="TAO30" i="21"/>
  <c r="TAN30" i="21"/>
  <c r="TAM30" i="21"/>
  <c r="TAL30" i="21"/>
  <c r="TAK30" i="21"/>
  <c r="TAJ30" i="21"/>
  <c r="TAI30" i="21"/>
  <c r="TAH30" i="21"/>
  <c r="TAG30" i="21"/>
  <c r="TAF30" i="21"/>
  <c r="TAE30" i="21"/>
  <c r="TAD30" i="21"/>
  <c r="TAC30" i="21"/>
  <c r="TAB30" i="21"/>
  <c r="TAA30" i="21"/>
  <c r="SZZ30" i="21"/>
  <c r="SZY30" i="21"/>
  <c r="SZX30" i="21"/>
  <c r="SZW30" i="21"/>
  <c r="SZV30" i="21"/>
  <c r="SZU30" i="21"/>
  <c r="SZT30" i="21"/>
  <c r="SZS30" i="21"/>
  <c r="SZR30" i="21"/>
  <c r="SZQ30" i="21"/>
  <c r="SZP30" i="21"/>
  <c r="SZO30" i="21"/>
  <c r="SZN30" i="21"/>
  <c r="SZM30" i="21"/>
  <c r="SZL30" i="21"/>
  <c r="SZK30" i="21"/>
  <c r="SZJ30" i="21"/>
  <c r="SZI30" i="21"/>
  <c r="SZH30" i="21"/>
  <c r="SZG30" i="21"/>
  <c r="SZF30" i="21"/>
  <c r="SZE30" i="21"/>
  <c r="SZD30" i="21"/>
  <c r="SZC30" i="21"/>
  <c r="SZB30" i="21"/>
  <c r="SZA30" i="21"/>
  <c r="SYZ30" i="21"/>
  <c r="SYY30" i="21"/>
  <c r="SYX30" i="21"/>
  <c r="SYW30" i="21"/>
  <c r="SYV30" i="21"/>
  <c r="SYU30" i="21"/>
  <c r="SYT30" i="21"/>
  <c r="SYS30" i="21"/>
  <c r="SYR30" i="21"/>
  <c r="SYQ30" i="21"/>
  <c r="SYP30" i="21"/>
  <c r="SYO30" i="21"/>
  <c r="SYN30" i="21"/>
  <c r="SYM30" i="21"/>
  <c r="SYL30" i="21"/>
  <c r="SYK30" i="21"/>
  <c r="SYJ30" i="21"/>
  <c r="SYI30" i="21"/>
  <c r="SYH30" i="21"/>
  <c r="SYG30" i="21"/>
  <c r="SYF30" i="21"/>
  <c r="SYE30" i="21"/>
  <c r="SYD30" i="21"/>
  <c r="SYC30" i="21"/>
  <c r="SYB30" i="21"/>
  <c r="SYA30" i="21"/>
  <c r="SXZ30" i="21"/>
  <c r="SXY30" i="21"/>
  <c r="SXX30" i="21"/>
  <c r="SXW30" i="21"/>
  <c r="SXV30" i="21"/>
  <c r="SXU30" i="21"/>
  <c r="SXT30" i="21"/>
  <c r="SXS30" i="21"/>
  <c r="SXR30" i="21"/>
  <c r="SXQ30" i="21"/>
  <c r="SXP30" i="21"/>
  <c r="SXO30" i="21"/>
  <c r="SXN30" i="21"/>
  <c r="SXM30" i="21"/>
  <c r="SXL30" i="21"/>
  <c r="SXK30" i="21"/>
  <c r="SXJ30" i="21"/>
  <c r="SXI30" i="21"/>
  <c r="SXH30" i="21"/>
  <c r="SXG30" i="21"/>
  <c r="SXF30" i="21"/>
  <c r="SXE30" i="21"/>
  <c r="SXD30" i="21"/>
  <c r="SXC30" i="21"/>
  <c r="SXB30" i="21"/>
  <c r="SXA30" i="21"/>
  <c r="SWZ30" i="21"/>
  <c r="SWY30" i="21"/>
  <c r="SWX30" i="21"/>
  <c r="SWW30" i="21"/>
  <c r="SWV30" i="21"/>
  <c r="SWU30" i="21"/>
  <c r="SWT30" i="21"/>
  <c r="SWS30" i="21"/>
  <c r="SWR30" i="21"/>
  <c r="SWQ30" i="21"/>
  <c r="SWP30" i="21"/>
  <c r="SWO30" i="21"/>
  <c r="SWN30" i="21"/>
  <c r="SWM30" i="21"/>
  <c r="SWL30" i="21"/>
  <c r="SWK30" i="21"/>
  <c r="SWJ30" i="21"/>
  <c r="SWI30" i="21"/>
  <c r="SWH30" i="21"/>
  <c r="SWG30" i="21"/>
  <c r="SWF30" i="21"/>
  <c r="SWE30" i="21"/>
  <c r="SWD30" i="21"/>
  <c r="SWC30" i="21"/>
  <c r="SWB30" i="21"/>
  <c r="SWA30" i="21"/>
  <c r="SVZ30" i="21"/>
  <c r="SVY30" i="21"/>
  <c r="SVX30" i="21"/>
  <c r="SVW30" i="21"/>
  <c r="SVV30" i="21"/>
  <c r="SVU30" i="21"/>
  <c r="SVT30" i="21"/>
  <c r="SVS30" i="21"/>
  <c r="SVR30" i="21"/>
  <c r="SVQ30" i="21"/>
  <c r="SVP30" i="21"/>
  <c r="SVO30" i="21"/>
  <c r="SVN30" i="21"/>
  <c r="SVM30" i="21"/>
  <c r="SVL30" i="21"/>
  <c r="SVK30" i="21"/>
  <c r="SVJ30" i="21"/>
  <c r="SVI30" i="21"/>
  <c r="SVH30" i="21"/>
  <c r="SVG30" i="21"/>
  <c r="SVF30" i="21"/>
  <c r="SVE30" i="21"/>
  <c r="SVD30" i="21"/>
  <c r="SVC30" i="21"/>
  <c r="SVB30" i="21"/>
  <c r="SVA30" i="21"/>
  <c r="SUZ30" i="21"/>
  <c r="SUY30" i="21"/>
  <c r="SUX30" i="21"/>
  <c r="SUW30" i="21"/>
  <c r="SUV30" i="21"/>
  <c r="SUU30" i="21"/>
  <c r="SUT30" i="21"/>
  <c r="SUS30" i="21"/>
  <c r="SUR30" i="21"/>
  <c r="SUQ30" i="21"/>
  <c r="SUP30" i="21"/>
  <c r="SUO30" i="21"/>
  <c r="SUN30" i="21"/>
  <c r="SUM30" i="21"/>
  <c r="SUL30" i="21"/>
  <c r="SUK30" i="21"/>
  <c r="SUJ30" i="21"/>
  <c r="SUI30" i="21"/>
  <c r="SUH30" i="21"/>
  <c r="SUG30" i="21"/>
  <c r="SUF30" i="21"/>
  <c r="SUE30" i="21"/>
  <c r="SUD30" i="21"/>
  <c r="SUC30" i="21"/>
  <c r="SUB30" i="21"/>
  <c r="SUA30" i="21"/>
  <c r="STZ30" i="21"/>
  <c r="STY30" i="21"/>
  <c r="STX30" i="21"/>
  <c r="STW30" i="21"/>
  <c r="STV30" i="21"/>
  <c r="STU30" i="21"/>
  <c r="STT30" i="21"/>
  <c r="STS30" i="21"/>
  <c r="STR30" i="21"/>
  <c r="STQ30" i="21"/>
  <c r="STP30" i="21"/>
  <c r="STO30" i="21"/>
  <c r="STN30" i="21"/>
  <c r="STM30" i="21"/>
  <c r="STL30" i="21"/>
  <c r="STK30" i="21"/>
  <c r="STJ30" i="21"/>
  <c r="STI30" i="21"/>
  <c r="STH30" i="21"/>
  <c r="STG30" i="21"/>
  <c r="STF30" i="21"/>
  <c r="STE30" i="21"/>
  <c r="STD30" i="21"/>
  <c r="STC30" i="21"/>
  <c r="STB30" i="21"/>
  <c r="STA30" i="21"/>
  <c r="SSZ30" i="21"/>
  <c r="SSY30" i="21"/>
  <c r="SSX30" i="21"/>
  <c r="SSW30" i="21"/>
  <c r="SSV30" i="21"/>
  <c r="SSU30" i="21"/>
  <c r="SST30" i="21"/>
  <c r="SSS30" i="21"/>
  <c r="SSR30" i="21"/>
  <c r="SSQ30" i="21"/>
  <c r="SSP30" i="21"/>
  <c r="SSO30" i="21"/>
  <c r="SSN30" i="21"/>
  <c r="SSM30" i="21"/>
  <c r="SSL30" i="21"/>
  <c r="SSK30" i="21"/>
  <c r="SSJ30" i="21"/>
  <c r="SSI30" i="21"/>
  <c r="SSH30" i="21"/>
  <c r="SSG30" i="21"/>
  <c r="SSF30" i="21"/>
  <c r="SSE30" i="21"/>
  <c r="SSD30" i="21"/>
  <c r="SSC30" i="21"/>
  <c r="SSB30" i="21"/>
  <c r="SSA30" i="21"/>
  <c r="SRZ30" i="21"/>
  <c r="SRY30" i="21"/>
  <c r="SRX30" i="21"/>
  <c r="SRW30" i="21"/>
  <c r="SRV30" i="21"/>
  <c r="SRU30" i="21"/>
  <c r="SRT30" i="21"/>
  <c r="SRS30" i="21"/>
  <c r="SRR30" i="21"/>
  <c r="SRQ30" i="21"/>
  <c r="SRP30" i="21"/>
  <c r="SRO30" i="21"/>
  <c r="SRN30" i="21"/>
  <c r="SRM30" i="21"/>
  <c r="SRL30" i="21"/>
  <c r="SRK30" i="21"/>
  <c r="SRJ30" i="21"/>
  <c r="SRI30" i="21"/>
  <c r="SRH30" i="21"/>
  <c r="SRG30" i="21"/>
  <c r="SRF30" i="21"/>
  <c r="SRE30" i="21"/>
  <c r="SRD30" i="21"/>
  <c r="SRC30" i="21"/>
  <c r="SRB30" i="21"/>
  <c r="SRA30" i="21"/>
  <c r="SQZ30" i="21"/>
  <c r="SQY30" i="21"/>
  <c r="SQX30" i="21"/>
  <c r="SQW30" i="21"/>
  <c r="SQV30" i="21"/>
  <c r="SQU30" i="21"/>
  <c r="SQT30" i="21"/>
  <c r="SQS30" i="21"/>
  <c r="SQR30" i="21"/>
  <c r="SQQ30" i="21"/>
  <c r="SQP30" i="21"/>
  <c r="SQO30" i="21"/>
  <c r="SQN30" i="21"/>
  <c r="SQM30" i="21"/>
  <c r="SQL30" i="21"/>
  <c r="SQK30" i="21"/>
  <c r="SQJ30" i="21"/>
  <c r="SQI30" i="21"/>
  <c r="SQH30" i="21"/>
  <c r="SQG30" i="21"/>
  <c r="SQF30" i="21"/>
  <c r="SQE30" i="21"/>
  <c r="SQD30" i="21"/>
  <c r="SQC30" i="21"/>
  <c r="SQB30" i="21"/>
  <c r="SQA30" i="21"/>
  <c r="SPZ30" i="21"/>
  <c r="SPY30" i="21"/>
  <c r="SPX30" i="21"/>
  <c r="SPW30" i="21"/>
  <c r="SPV30" i="21"/>
  <c r="SPU30" i="21"/>
  <c r="SPT30" i="21"/>
  <c r="SPS30" i="21"/>
  <c r="SPR30" i="21"/>
  <c r="SPQ30" i="21"/>
  <c r="SPP30" i="21"/>
  <c r="SPO30" i="21"/>
  <c r="SPN30" i="21"/>
  <c r="SPM30" i="21"/>
  <c r="SPL30" i="21"/>
  <c r="SPK30" i="21"/>
  <c r="SPJ30" i="21"/>
  <c r="SPI30" i="21"/>
  <c r="SPH30" i="21"/>
  <c r="SPG30" i="21"/>
  <c r="SPF30" i="21"/>
  <c r="SPE30" i="21"/>
  <c r="SPD30" i="21"/>
  <c r="SPC30" i="21"/>
  <c r="SPB30" i="21"/>
  <c r="SPA30" i="21"/>
  <c r="SOZ30" i="21"/>
  <c r="SOY30" i="21"/>
  <c r="SOX30" i="21"/>
  <c r="SOW30" i="21"/>
  <c r="SOV30" i="21"/>
  <c r="SOU30" i="21"/>
  <c r="SOT30" i="21"/>
  <c r="SOS30" i="21"/>
  <c r="SOR30" i="21"/>
  <c r="SOQ30" i="21"/>
  <c r="SOP30" i="21"/>
  <c r="SOO30" i="21"/>
  <c r="SON30" i="21"/>
  <c r="SOM30" i="21"/>
  <c r="SOL30" i="21"/>
  <c r="SOK30" i="21"/>
  <c r="SOJ30" i="21"/>
  <c r="SOI30" i="21"/>
  <c r="SOH30" i="21"/>
  <c r="SOG30" i="21"/>
  <c r="SOF30" i="21"/>
  <c r="SOE30" i="21"/>
  <c r="SOD30" i="21"/>
  <c r="SOC30" i="21"/>
  <c r="SOB30" i="21"/>
  <c r="SOA30" i="21"/>
  <c r="SNZ30" i="21"/>
  <c r="SNY30" i="21"/>
  <c r="SNX30" i="21"/>
  <c r="SNW30" i="21"/>
  <c r="SNV30" i="21"/>
  <c r="SNU30" i="21"/>
  <c r="SNT30" i="21"/>
  <c r="SNS30" i="21"/>
  <c r="SNR30" i="21"/>
  <c r="SNQ30" i="21"/>
  <c r="SNP30" i="21"/>
  <c r="SNO30" i="21"/>
  <c r="SNN30" i="21"/>
  <c r="SNM30" i="21"/>
  <c r="SNL30" i="21"/>
  <c r="SNK30" i="21"/>
  <c r="SNJ30" i="21"/>
  <c r="SNI30" i="21"/>
  <c r="SNH30" i="21"/>
  <c r="SNG30" i="21"/>
  <c r="SNF30" i="21"/>
  <c r="SNE30" i="21"/>
  <c r="SND30" i="21"/>
  <c r="SNC30" i="21"/>
  <c r="SNB30" i="21"/>
  <c r="SNA30" i="21"/>
  <c r="SMZ30" i="21"/>
  <c r="SMY30" i="21"/>
  <c r="SMX30" i="21"/>
  <c r="SMW30" i="21"/>
  <c r="SMV30" i="21"/>
  <c r="SMU30" i="21"/>
  <c r="SMT30" i="21"/>
  <c r="SMS30" i="21"/>
  <c r="SMR30" i="21"/>
  <c r="SMQ30" i="21"/>
  <c r="SMP30" i="21"/>
  <c r="SMO30" i="21"/>
  <c r="SMN30" i="21"/>
  <c r="SMM30" i="21"/>
  <c r="SML30" i="21"/>
  <c r="SMK30" i="21"/>
  <c r="SMJ30" i="21"/>
  <c r="SMI30" i="21"/>
  <c r="SMH30" i="21"/>
  <c r="SMG30" i="21"/>
  <c r="SMF30" i="21"/>
  <c r="SME30" i="21"/>
  <c r="SMD30" i="21"/>
  <c r="SMC30" i="21"/>
  <c r="SMB30" i="21"/>
  <c r="SMA30" i="21"/>
  <c r="SLZ30" i="21"/>
  <c r="SLY30" i="21"/>
  <c r="SLX30" i="21"/>
  <c r="SLW30" i="21"/>
  <c r="SLV30" i="21"/>
  <c r="SLU30" i="21"/>
  <c r="SLT30" i="21"/>
  <c r="SLS30" i="21"/>
  <c r="SLR30" i="21"/>
  <c r="SLQ30" i="21"/>
  <c r="SLP30" i="21"/>
  <c r="SLO30" i="21"/>
  <c r="SLN30" i="21"/>
  <c r="SLM30" i="21"/>
  <c r="SLL30" i="21"/>
  <c r="SLK30" i="21"/>
  <c r="SLJ30" i="21"/>
  <c r="SLI30" i="21"/>
  <c r="SLH30" i="21"/>
  <c r="SLG30" i="21"/>
  <c r="SLF30" i="21"/>
  <c r="SLE30" i="21"/>
  <c r="SLD30" i="21"/>
  <c r="SLC30" i="21"/>
  <c r="SLB30" i="21"/>
  <c r="SLA30" i="21"/>
  <c r="SKZ30" i="21"/>
  <c r="SKY30" i="21"/>
  <c r="SKX30" i="21"/>
  <c r="SKW30" i="21"/>
  <c r="SKV30" i="21"/>
  <c r="SKU30" i="21"/>
  <c r="SKT30" i="21"/>
  <c r="SKS30" i="21"/>
  <c r="SKR30" i="21"/>
  <c r="SKQ30" i="21"/>
  <c r="SKP30" i="21"/>
  <c r="SKO30" i="21"/>
  <c r="SKN30" i="21"/>
  <c r="SKM30" i="21"/>
  <c r="SKL30" i="21"/>
  <c r="SKK30" i="21"/>
  <c r="SKJ30" i="21"/>
  <c r="SKI30" i="21"/>
  <c r="SKH30" i="21"/>
  <c r="SKG30" i="21"/>
  <c r="SKF30" i="21"/>
  <c r="SKE30" i="21"/>
  <c r="SKD30" i="21"/>
  <c r="SKC30" i="21"/>
  <c r="SKB30" i="21"/>
  <c r="SKA30" i="21"/>
  <c r="SJZ30" i="21"/>
  <c r="SJY30" i="21"/>
  <c r="SJX30" i="21"/>
  <c r="SJW30" i="21"/>
  <c r="SJV30" i="21"/>
  <c r="SJU30" i="21"/>
  <c r="SJT30" i="21"/>
  <c r="SJS30" i="21"/>
  <c r="SJR30" i="21"/>
  <c r="SJQ30" i="21"/>
  <c r="SJP30" i="21"/>
  <c r="SJO30" i="21"/>
  <c r="SJN30" i="21"/>
  <c r="SJM30" i="21"/>
  <c r="SJL30" i="21"/>
  <c r="SJK30" i="21"/>
  <c r="SJJ30" i="21"/>
  <c r="SJI30" i="21"/>
  <c r="SJH30" i="21"/>
  <c r="SJG30" i="21"/>
  <c r="SJF30" i="21"/>
  <c r="SJE30" i="21"/>
  <c r="SJD30" i="21"/>
  <c r="SJC30" i="21"/>
  <c r="SJB30" i="21"/>
  <c r="SJA30" i="21"/>
  <c r="SIZ30" i="21"/>
  <c r="SIY30" i="21"/>
  <c r="SIX30" i="21"/>
  <c r="SIW30" i="21"/>
  <c r="SIV30" i="21"/>
  <c r="SIU30" i="21"/>
  <c r="SIT30" i="21"/>
  <c r="SIS30" i="21"/>
  <c r="SIR30" i="21"/>
  <c r="SIQ30" i="21"/>
  <c r="SIP30" i="21"/>
  <c r="SIO30" i="21"/>
  <c r="SIN30" i="21"/>
  <c r="SIM30" i="21"/>
  <c r="SIL30" i="21"/>
  <c r="SIK30" i="21"/>
  <c r="SIJ30" i="21"/>
  <c r="SII30" i="21"/>
  <c r="SIH30" i="21"/>
  <c r="SIG30" i="21"/>
  <c r="SIF30" i="21"/>
  <c r="SIE30" i="21"/>
  <c r="SID30" i="21"/>
  <c r="SIC30" i="21"/>
  <c r="SIB30" i="21"/>
  <c r="SIA30" i="21"/>
  <c r="SHZ30" i="21"/>
  <c r="SHY30" i="21"/>
  <c r="SHX30" i="21"/>
  <c r="SHW30" i="21"/>
  <c r="SHV30" i="21"/>
  <c r="SHU30" i="21"/>
  <c r="SHT30" i="21"/>
  <c r="SHS30" i="21"/>
  <c r="SHR30" i="21"/>
  <c r="SHQ30" i="21"/>
  <c r="SHP30" i="21"/>
  <c r="SHO30" i="21"/>
  <c r="SHN30" i="21"/>
  <c r="SHM30" i="21"/>
  <c r="SHL30" i="21"/>
  <c r="SHK30" i="21"/>
  <c r="SHJ30" i="21"/>
  <c r="SHI30" i="21"/>
  <c r="SHH30" i="21"/>
  <c r="SHG30" i="21"/>
  <c r="SHF30" i="21"/>
  <c r="SHE30" i="21"/>
  <c r="SHD30" i="21"/>
  <c r="SHC30" i="21"/>
  <c r="SHB30" i="21"/>
  <c r="SHA30" i="21"/>
  <c r="SGZ30" i="21"/>
  <c r="SGY30" i="21"/>
  <c r="SGX30" i="21"/>
  <c r="SGW30" i="21"/>
  <c r="SGV30" i="21"/>
  <c r="SGU30" i="21"/>
  <c r="SGT30" i="21"/>
  <c r="SGS30" i="21"/>
  <c r="SGR30" i="21"/>
  <c r="SGQ30" i="21"/>
  <c r="SGP30" i="21"/>
  <c r="SGO30" i="21"/>
  <c r="SGN30" i="21"/>
  <c r="SGM30" i="21"/>
  <c r="SGL30" i="21"/>
  <c r="SGK30" i="21"/>
  <c r="SGJ30" i="21"/>
  <c r="SGI30" i="21"/>
  <c r="SGH30" i="21"/>
  <c r="SGG30" i="21"/>
  <c r="SGF30" i="21"/>
  <c r="SGE30" i="21"/>
  <c r="SGD30" i="21"/>
  <c r="SGC30" i="21"/>
  <c r="SGB30" i="21"/>
  <c r="SGA30" i="21"/>
  <c r="SFZ30" i="21"/>
  <c r="SFY30" i="21"/>
  <c r="SFX30" i="21"/>
  <c r="SFW30" i="21"/>
  <c r="SFV30" i="21"/>
  <c r="SFU30" i="21"/>
  <c r="SFT30" i="21"/>
  <c r="SFS30" i="21"/>
  <c r="SFR30" i="21"/>
  <c r="SFQ30" i="21"/>
  <c r="SFP30" i="21"/>
  <c r="SFO30" i="21"/>
  <c r="SFN30" i="21"/>
  <c r="SFM30" i="21"/>
  <c r="SFL30" i="21"/>
  <c r="SFK30" i="21"/>
  <c r="SFJ30" i="21"/>
  <c r="SFI30" i="21"/>
  <c r="SFH30" i="21"/>
  <c r="SFG30" i="21"/>
  <c r="SFF30" i="21"/>
  <c r="SFE30" i="21"/>
  <c r="SFD30" i="21"/>
  <c r="SFC30" i="21"/>
  <c r="SFB30" i="21"/>
  <c r="SFA30" i="21"/>
  <c r="SEZ30" i="21"/>
  <c r="SEY30" i="21"/>
  <c r="SEX30" i="21"/>
  <c r="SEW30" i="21"/>
  <c r="SEV30" i="21"/>
  <c r="SEU30" i="21"/>
  <c r="SET30" i="21"/>
  <c r="SES30" i="21"/>
  <c r="SER30" i="21"/>
  <c r="SEQ30" i="21"/>
  <c r="SEP30" i="21"/>
  <c r="SEO30" i="21"/>
  <c r="SEN30" i="21"/>
  <c r="SEM30" i="21"/>
  <c r="SEL30" i="21"/>
  <c r="SEK30" i="21"/>
  <c r="SEJ30" i="21"/>
  <c r="SEI30" i="21"/>
  <c r="SEH30" i="21"/>
  <c r="SEG30" i="21"/>
  <c r="SEF30" i="21"/>
  <c r="SEE30" i="21"/>
  <c r="SED30" i="21"/>
  <c r="SEC30" i="21"/>
  <c r="SEB30" i="21"/>
  <c r="SEA30" i="21"/>
  <c r="SDZ30" i="21"/>
  <c r="SDY30" i="21"/>
  <c r="SDX30" i="21"/>
  <c r="SDW30" i="21"/>
  <c r="SDV30" i="21"/>
  <c r="SDU30" i="21"/>
  <c r="SDT30" i="21"/>
  <c r="SDS30" i="21"/>
  <c r="SDR30" i="21"/>
  <c r="SDQ30" i="21"/>
  <c r="SDP30" i="21"/>
  <c r="SDO30" i="21"/>
  <c r="SDN30" i="21"/>
  <c r="SDM30" i="21"/>
  <c r="SDL30" i="21"/>
  <c r="SDK30" i="21"/>
  <c r="SDJ30" i="21"/>
  <c r="SDI30" i="21"/>
  <c r="SDH30" i="21"/>
  <c r="SDG30" i="21"/>
  <c r="SDF30" i="21"/>
  <c r="SDE30" i="21"/>
  <c r="SDD30" i="21"/>
  <c r="SDC30" i="21"/>
  <c r="SDB30" i="21"/>
  <c r="SDA30" i="21"/>
  <c r="SCZ30" i="21"/>
  <c r="SCY30" i="21"/>
  <c r="SCX30" i="21"/>
  <c r="SCW30" i="21"/>
  <c r="SCV30" i="21"/>
  <c r="SCU30" i="21"/>
  <c r="SCT30" i="21"/>
  <c r="SCS30" i="21"/>
  <c r="SCR30" i="21"/>
  <c r="SCQ30" i="21"/>
  <c r="SCP30" i="21"/>
  <c r="SCO30" i="21"/>
  <c r="SCN30" i="21"/>
  <c r="SCM30" i="21"/>
  <c r="SCL30" i="21"/>
  <c r="SCK30" i="21"/>
  <c r="SCJ30" i="21"/>
  <c r="SCI30" i="21"/>
  <c r="SCH30" i="21"/>
  <c r="SCG30" i="21"/>
  <c r="SCF30" i="21"/>
  <c r="SCE30" i="21"/>
  <c r="SCD30" i="21"/>
  <c r="SCC30" i="21"/>
  <c r="SCB30" i="21"/>
  <c r="SCA30" i="21"/>
  <c r="SBZ30" i="21"/>
  <c r="SBY30" i="21"/>
  <c r="SBX30" i="21"/>
  <c r="SBW30" i="21"/>
  <c r="SBV30" i="21"/>
  <c r="SBU30" i="21"/>
  <c r="SBT30" i="21"/>
  <c r="SBS30" i="21"/>
  <c r="SBR30" i="21"/>
  <c r="SBQ30" i="21"/>
  <c r="SBP30" i="21"/>
  <c r="SBO30" i="21"/>
  <c r="SBN30" i="21"/>
  <c r="SBM30" i="21"/>
  <c r="SBL30" i="21"/>
  <c r="SBK30" i="21"/>
  <c r="SBJ30" i="21"/>
  <c r="SBI30" i="21"/>
  <c r="SBH30" i="21"/>
  <c r="SBG30" i="21"/>
  <c r="SBF30" i="21"/>
  <c r="SBE30" i="21"/>
  <c r="SBD30" i="21"/>
  <c r="SBC30" i="21"/>
  <c r="SBB30" i="21"/>
  <c r="SBA30" i="21"/>
  <c r="SAZ30" i="21"/>
  <c r="SAY30" i="21"/>
  <c r="SAX30" i="21"/>
  <c r="SAW30" i="21"/>
  <c r="SAV30" i="21"/>
  <c r="SAU30" i="21"/>
  <c r="SAT30" i="21"/>
  <c r="SAS30" i="21"/>
  <c r="SAR30" i="21"/>
  <c r="SAQ30" i="21"/>
  <c r="SAP30" i="21"/>
  <c r="SAO30" i="21"/>
  <c r="SAN30" i="21"/>
  <c r="SAM30" i="21"/>
  <c r="SAL30" i="21"/>
  <c r="SAK30" i="21"/>
  <c r="SAJ30" i="21"/>
  <c r="SAI30" i="21"/>
  <c r="SAH30" i="21"/>
  <c r="SAG30" i="21"/>
  <c r="SAF30" i="21"/>
  <c r="SAE30" i="21"/>
  <c r="SAD30" i="21"/>
  <c r="SAC30" i="21"/>
  <c r="SAB30" i="21"/>
  <c r="SAA30" i="21"/>
  <c r="RZZ30" i="21"/>
  <c r="RZY30" i="21"/>
  <c r="RZX30" i="21"/>
  <c r="RZW30" i="21"/>
  <c r="RZV30" i="21"/>
  <c r="RZU30" i="21"/>
  <c r="RZT30" i="21"/>
  <c r="RZS30" i="21"/>
  <c r="RZR30" i="21"/>
  <c r="RZQ30" i="21"/>
  <c r="RZP30" i="21"/>
  <c r="RZO30" i="21"/>
  <c r="RZN30" i="21"/>
  <c r="RZM30" i="21"/>
  <c r="RZL30" i="21"/>
  <c r="RZK30" i="21"/>
  <c r="RZJ30" i="21"/>
  <c r="RZI30" i="21"/>
  <c r="RZH30" i="21"/>
  <c r="RZG30" i="21"/>
  <c r="RZF30" i="21"/>
  <c r="RZE30" i="21"/>
  <c r="RZD30" i="21"/>
  <c r="RZC30" i="21"/>
  <c r="RZB30" i="21"/>
  <c r="RZA30" i="21"/>
  <c r="RYZ30" i="21"/>
  <c r="RYY30" i="21"/>
  <c r="RYX30" i="21"/>
  <c r="RYW30" i="21"/>
  <c r="RYV30" i="21"/>
  <c r="RYU30" i="21"/>
  <c r="RYT30" i="21"/>
  <c r="RYS30" i="21"/>
  <c r="RYR30" i="21"/>
  <c r="RYQ30" i="21"/>
  <c r="RYP30" i="21"/>
  <c r="RYO30" i="21"/>
  <c r="RYN30" i="21"/>
  <c r="RYM30" i="21"/>
  <c r="RYL30" i="21"/>
  <c r="RYK30" i="21"/>
  <c r="RYJ30" i="21"/>
  <c r="RYI30" i="21"/>
  <c r="RYH30" i="21"/>
  <c r="RYG30" i="21"/>
  <c r="RYF30" i="21"/>
  <c r="RYE30" i="21"/>
  <c r="RYD30" i="21"/>
  <c r="RYC30" i="21"/>
  <c r="RYB30" i="21"/>
  <c r="RYA30" i="21"/>
  <c r="RXZ30" i="21"/>
  <c r="RXY30" i="21"/>
  <c r="RXX30" i="21"/>
  <c r="RXW30" i="21"/>
  <c r="RXV30" i="21"/>
  <c r="RXU30" i="21"/>
  <c r="RXT30" i="21"/>
  <c r="RXS30" i="21"/>
  <c r="RXR30" i="21"/>
  <c r="RXQ30" i="21"/>
  <c r="RXP30" i="21"/>
  <c r="RXO30" i="21"/>
  <c r="RXN30" i="21"/>
  <c r="RXM30" i="21"/>
  <c r="RXL30" i="21"/>
  <c r="RXK30" i="21"/>
  <c r="RXJ30" i="21"/>
  <c r="RXI30" i="21"/>
  <c r="RXH30" i="21"/>
  <c r="RXG30" i="21"/>
  <c r="RXF30" i="21"/>
  <c r="RXE30" i="21"/>
  <c r="RXD30" i="21"/>
  <c r="RXC30" i="21"/>
  <c r="RXB30" i="21"/>
  <c r="RXA30" i="21"/>
  <c r="RWZ30" i="21"/>
  <c r="RWY30" i="21"/>
  <c r="RWX30" i="21"/>
  <c r="RWW30" i="21"/>
  <c r="RWV30" i="21"/>
  <c r="RWU30" i="21"/>
  <c r="RWT30" i="21"/>
  <c r="RWS30" i="21"/>
  <c r="RWR30" i="21"/>
  <c r="RWQ30" i="21"/>
  <c r="RWP30" i="21"/>
  <c r="RWO30" i="21"/>
  <c r="RWN30" i="21"/>
  <c r="RWM30" i="21"/>
  <c r="RWL30" i="21"/>
  <c r="RWK30" i="21"/>
  <c r="RWJ30" i="21"/>
  <c r="RWI30" i="21"/>
  <c r="RWH30" i="21"/>
  <c r="RWG30" i="21"/>
  <c r="RWF30" i="21"/>
  <c r="RWE30" i="21"/>
  <c r="RWD30" i="21"/>
  <c r="RWC30" i="21"/>
  <c r="RWB30" i="21"/>
  <c r="RWA30" i="21"/>
  <c r="RVZ30" i="21"/>
  <c r="RVY30" i="21"/>
  <c r="RVX30" i="21"/>
  <c r="RVW30" i="21"/>
  <c r="RVV30" i="21"/>
  <c r="RVU30" i="21"/>
  <c r="RVT30" i="21"/>
  <c r="RVS30" i="21"/>
  <c r="RVR30" i="21"/>
  <c r="RVQ30" i="21"/>
  <c r="RVP30" i="21"/>
  <c r="RVO30" i="21"/>
  <c r="RVN30" i="21"/>
  <c r="RVM30" i="21"/>
  <c r="RVL30" i="21"/>
  <c r="RVK30" i="21"/>
  <c r="RVJ30" i="21"/>
  <c r="RVI30" i="21"/>
  <c r="RVH30" i="21"/>
  <c r="RVG30" i="21"/>
  <c r="RVF30" i="21"/>
  <c r="RVE30" i="21"/>
  <c r="RVD30" i="21"/>
  <c r="RVC30" i="21"/>
  <c r="RVB30" i="21"/>
  <c r="RVA30" i="21"/>
  <c r="RUZ30" i="21"/>
  <c r="RUY30" i="21"/>
  <c r="RUX30" i="21"/>
  <c r="RUW30" i="21"/>
  <c r="RUV30" i="21"/>
  <c r="RUU30" i="21"/>
  <c r="RUT30" i="21"/>
  <c r="RUS30" i="21"/>
  <c r="RUR30" i="21"/>
  <c r="RUQ30" i="21"/>
  <c r="RUP30" i="21"/>
  <c r="RUO30" i="21"/>
  <c r="RUN30" i="21"/>
  <c r="RUM30" i="21"/>
  <c r="RUL30" i="21"/>
  <c r="RUK30" i="21"/>
  <c r="RUJ30" i="21"/>
  <c r="RUI30" i="21"/>
  <c r="RUH30" i="21"/>
  <c r="RUG30" i="21"/>
  <c r="RUF30" i="21"/>
  <c r="RUE30" i="21"/>
  <c r="RUD30" i="21"/>
  <c r="RUC30" i="21"/>
  <c r="RUB30" i="21"/>
  <c r="RUA30" i="21"/>
  <c r="RTZ30" i="21"/>
  <c r="RTY30" i="21"/>
  <c r="RTX30" i="21"/>
  <c r="RTW30" i="21"/>
  <c r="RTV30" i="21"/>
  <c r="RTU30" i="21"/>
  <c r="RTT30" i="21"/>
  <c r="RTS30" i="21"/>
  <c r="RTR30" i="21"/>
  <c r="RTQ30" i="21"/>
  <c r="RTP30" i="21"/>
  <c r="RTO30" i="21"/>
  <c r="RTN30" i="21"/>
  <c r="RTM30" i="21"/>
  <c r="RTL30" i="21"/>
  <c r="RTK30" i="21"/>
  <c r="RTJ30" i="21"/>
  <c r="RTI30" i="21"/>
  <c r="RTH30" i="21"/>
  <c r="RTG30" i="21"/>
  <c r="RTF30" i="21"/>
  <c r="RTE30" i="21"/>
  <c r="RTD30" i="21"/>
  <c r="RTC30" i="21"/>
  <c r="RTB30" i="21"/>
  <c r="RTA30" i="21"/>
  <c r="RSZ30" i="21"/>
  <c r="RSY30" i="21"/>
  <c r="RSX30" i="21"/>
  <c r="RSW30" i="21"/>
  <c r="RSV30" i="21"/>
  <c r="RSU30" i="21"/>
  <c r="RST30" i="21"/>
  <c r="RSS30" i="21"/>
  <c r="RSR30" i="21"/>
  <c r="RSQ30" i="21"/>
  <c r="RSP30" i="21"/>
  <c r="RSO30" i="21"/>
  <c r="RSN30" i="21"/>
  <c r="RSM30" i="21"/>
  <c r="RSL30" i="21"/>
  <c r="RSK30" i="21"/>
  <c r="RSJ30" i="21"/>
  <c r="RSI30" i="21"/>
  <c r="RSH30" i="21"/>
  <c r="RSG30" i="21"/>
  <c r="RSF30" i="21"/>
  <c r="RSE30" i="21"/>
  <c r="RSD30" i="21"/>
  <c r="RSC30" i="21"/>
  <c r="RSB30" i="21"/>
  <c r="RSA30" i="21"/>
  <c r="RRZ30" i="21"/>
  <c r="RRY30" i="21"/>
  <c r="RRX30" i="21"/>
  <c r="RRW30" i="21"/>
  <c r="RRV30" i="21"/>
  <c r="RRU30" i="21"/>
  <c r="RRT30" i="21"/>
  <c r="RRS30" i="21"/>
  <c r="RRR30" i="21"/>
  <c r="RRQ30" i="21"/>
  <c r="RRP30" i="21"/>
  <c r="RRO30" i="21"/>
  <c r="RRN30" i="21"/>
  <c r="RRM30" i="21"/>
  <c r="RRL30" i="21"/>
  <c r="RRK30" i="21"/>
  <c r="RRJ30" i="21"/>
  <c r="RRI30" i="21"/>
  <c r="RRH30" i="21"/>
  <c r="RRG30" i="21"/>
  <c r="RRF30" i="21"/>
  <c r="RRE30" i="21"/>
  <c r="RRD30" i="21"/>
  <c r="RRC30" i="21"/>
  <c r="RRB30" i="21"/>
  <c r="RRA30" i="21"/>
  <c r="RQZ30" i="21"/>
  <c r="RQY30" i="21"/>
  <c r="RQX30" i="21"/>
  <c r="RQW30" i="21"/>
  <c r="RQV30" i="21"/>
  <c r="RQU30" i="21"/>
  <c r="RQT30" i="21"/>
  <c r="RQS30" i="21"/>
  <c r="RQR30" i="21"/>
  <c r="RQQ30" i="21"/>
  <c r="RQP30" i="21"/>
  <c r="RQO30" i="21"/>
  <c r="RQN30" i="21"/>
  <c r="RQM30" i="21"/>
  <c r="RQL30" i="21"/>
  <c r="RQK30" i="21"/>
  <c r="RQJ30" i="21"/>
  <c r="RQI30" i="21"/>
  <c r="RQH30" i="21"/>
  <c r="RQG30" i="21"/>
  <c r="RQF30" i="21"/>
  <c r="RQE30" i="21"/>
  <c r="RQD30" i="21"/>
  <c r="RQC30" i="21"/>
  <c r="RQB30" i="21"/>
  <c r="RQA30" i="21"/>
  <c r="RPZ30" i="21"/>
  <c r="RPY30" i="21"/>
  <c r="RPX30" i="21"/>
  <c r="RPW30" i="21"/>
  <c r="RPV30" i="21"/>
  <c r="RPU30" i="21"/>
  <c r="RPT30" i="21"/>
  <c r="RPS30" i="21"/>
  <c r="RPR30" i="21"/>
  <c r="RPQ30" i="21"/>
  <c r="RPP30" i="21"/>
  <c r="RPO30" i="21"/>
  <c r="RPN30" i="21"/>
  <c r="RPM30" i="21"/>
  <c r="RPL30" i="21"/>
  <c r="RPK30" i="21"/>
  <c r="RPJ30" i="21"/>
  <c r="RPI30" i="21"/>
  <c r="RPH30" i="21"/>
  <c r="RPG30" i="21"/>
  <c r="RPF30" i="21"/>
  <c r="RPE30" i="21"/>
  <c r="RPD30" i="21"/>
  <c r="RPC30" i="21"/>
  <c r="RPB30" i="21"/>
  <c r="RPA30" i="21"/>
  <c r="ROZ30" i="21"/>
  <c r="ROY30" i="21"/>
  <c r="ROX30" i="21"/>
  <c r="ROW30" i="21"/>
  <c r="ROV30" i="21"/>
  <c r="ROU30" i="21"/>
  <c r="ROT30" i="21"/>
  <c r="ROS30" i="21"/>
  <c r="ROR30" i="21"/>
  <c r="ROQ30" i="21"/>
  <c r="ROP30" i="21"/>
  <c r="ROO30" i="21"/>
  <c r="RON30" i="21"/>
  <c r="ROM30" i="21"/>
  <c r="ROL30" i="21"/>
  <c r="ROK30" i="21"/>
  <c r="ROJ30" i="21"/>
  <c r="ROI30" i="21"/>
  <c r="ROH30" i="21"/>
  <c r="ROG30" i="21"/>
  <c r="ROF30" i="21"/>
  <c r="ROE30" i="21"/>
  <c r="ROD30" i="21"/>
  <c r="ROC30" i="21"/>
  <c r="ROB30" i="21"/>
  <c r="ROA30" i="21"/>
  <c r="RNZ30" i="21"/>
  <c r="RNY30" i="21"/>
  <c r="RNX30" i="21"/>
  <c r="RNW30" i="21"/>
  <c r="RNV30" i="21"/>
  <c r="RNU30" i="21"/>
  <c r="RNT30" i="21"/>
  <c r="RNS30" i="21"/>
  <c r="RNR30" i="21"/>
  <c r="RNQ30" i="21"/>
  <c r="RNP30" i="21"/>
  <c r="RNO30" i="21"/>
  <c r="RNN30" i="21"/>
  <c r="RNM30" i="21"/>
  <c r="RNL30" i="21"/>
  <c r="RNK30" i="21"/>
  <c r="RNJ30" i="21"/>
  <c r="RNI30" i="21"/>
  <c r="RNH30" i="21"/>
  <c r="RNG30" i="21"/>
  <c r="RNF30" i="21"/>
  <c r="RNE30" i="21"/>
  <c r="RND30" i="21"/>
  <c r="RNC30" i="21"/>
  <c r="RNB30" i="21"/>
  <c r="RNA30" i="21"/>
  <c r="RMZ30" i="21"/>
  <c r="RMY30" i="21"/>
  <c r="RMX30" i="21"/>
  <c r="RMW30" i="21"/>
  <c r="RMV30" i="21"/>
  <c r="RMU30" i="21"/>
  <c r="RMT30" i="21"/>
  <c r="RMS30" i="21"/>
  <c r="RMR30" i="21"/>
  <c r="RMQ30" i="21"/>
  <c r="RMP30" i="21"/>
  <c r="RMO30" i="21"/>
  <c r="RMN30" i="21"/>
  <c r="RMM30" i="21"/>
  <c r="RML30" i="21"/>
  <c r="RMK30" i="21"/>
  <c r="RMJ30" i="21"/>
  <c r="RMI30" i="21"/>
  <c r="RMH30" i="21"/>
  <c r="RMG30" i="21"/>
  <c r="RMF30" i="21"/>
  <c r="RME30" i="21"/>
  <c r="RMD30" i="21"/>
  <c r="RMC30" i="21"/>
  <c r="RMB30" i="21"/>
  <c r="RMA30" i="21"/>
  <c r="RLZ30" i="21"/>
  <c r="RLY30" i="21"/>
  <c r="RLX30" i="21"/>
  <c r="RLW30" i="21"/>
  <c r="RLV30" i="21"/>
  <c r="RLU30" i="21"/>
  <c r="RLT30" i="21"/>
  <c r="RLS30" i="21"/>
  <c r="RLR30" i="21"/>
  <c r="RLQ30" i="21"/>
  <c r="RLP30" i="21"/>
  <c r="RLO30" i="21"/>
  <c r="RLN30" i="21"/>
  <c r="RLM30" i="21"/>
  <c r="RLL30" i="21"/>
  <c r="RLK30" i="21"/>
  <c r="RLJ30" i="21"/>
  <c r="RLI30" i="21"/>
  <c r="RLH30" i="21"/>
  <c r="RLG30" i="21"/>
  <c r="RLF30" i="21"/>
  <c r="RLE30" i="21"/>
  <c r="RLD30" i="21"/>
  <c r="RLC30" i="21"/>
  <c r="RLB30" i="21"/>
  <c r="RLA30" i="21"/>
  <c r="RKZ30" i="21"/>
  <c r="RKY30" i="21"/>
  <c r="RKX30" i="21"/>
  <c r="RKW30" i="21"/>
  <c r="RKV30" i="21"/>
  <c r="RKU30" i="21"/>
  <c r="RKT30" i="21"/>
  <c r="RKS30" i="21"/>
  <c r="RKR30" i="21"/>
  <c r="RKQ30" i="21"/>
  <c r="RKP30" i="21"/>
  <c r="RKO30" i="21"/>
  <c r="RKN30" i="21"/>
  <c r="RKM30" i="21"/>
  <c r="RKL30" i="21"/>
  <c r="RKK30" i="21"/>
  <c r="RKJ30" i="21"/>
  <c r="RKI30" i="21"/>
  <c r="RKH30" i="21"/>
  <c r="RKG30" i="21"/>
  <c r="RKF30" i="21"/>
  <c r="RKE30" i="21"/>
  <c r="RKD30" i="21"/>
  <c r="RKC30" i="21"/>
  <c r="RKB30" i="21"/>
  <c r="RKA30" i="21"/>
  <c r="RJZ30" i="21"/>
  <c r="RJY30" i="21"/>
  <c r="RJX30" i="21"/>
  <c r="RJW30" i="21"/>
  <c r="RJV30" i="21"/>
  <c r="RJU30" i="21"/>
  <c r="RJT30" i="21"/>
  <c r="RJS30" i="21"/>
  <c r="RJR30" i="21"/>
  <c r="RJQ30" i="21"/>
  <c r="RJP30" i="21"/>
  <c r="RJO30" i="21"/>
  <c r="RJN30" i="21"/>
  <c r="RJM30" i="21"/>
  <c r="RJL30" i="21"/>
  <c r="RJK30" i="21"/>
  <c r="RJJ30" i="21"/>
  <c r="RJI30" i="21"/>
  <c r="RJH30" i="21"/>
  <c r="RJG30" i="21"/>
  <c r="RJF30" i="21"/>
  <c r="RJE30" i="21"/>
  <c r="RJD30" i="21"/>
  <c r="RJC30" i="21"/>
  <c r="RJB30" i="21"/>
  <c r="RJA30" i="21"/>
  <c r="RIZ30" i="21"/>
  <c r="RIY30" i="21"/>
  <c r="RIX30" i="21"/>
  <c r="RIW30" i="21"/>
  <c r="RIV30" i="21"/>
  <c r="RIU30" i="21"/>
  <c r="RIT30" i="21"/>
  <c r="RIS30" i="21"/>
  <c r="RIR30" i="21"/>
  <c r="RIQ30" i="21"/>
  <c r="RIP30" i="21"/>
  <c r="RIO30" i="21"/>
  <c r="RIN30" i="21"/>
  <c r="RIM30" i="21"/>
  <c r="RIL30" i="21"/>
  <c r="RIK30" i="21"/>
  <c r="RIJ30" i="21"/>
  <c r="RII30" i="21"/>
  <c r="RIH30" i="21"/>
  <c r="RIG30" i="21"/>
  <c r="RIF30" i="21"/>
  <c r="RIE30" i="21"/>
  <c r="RID30" i="21"/>
  <c r="RIC30" i="21"/>
  <c r="RIB30" i="21"/>
  <c r="RIA30" i="21"/>
  <c r="RHZ30" i="21"/>
  <c r="RHY30" i="21"/>
  <c r="RHX30" i="21"/>
  <c r="RHW30" i="21"/>
  <c r="RHV30" i="21"/>
  <c r="RHU30" i="21"/>
  <c r="RHT30" i="21"/>
  <c r="RHS30" i="21"/>
  <c r="RHR30" i="21"/>
  <c r="RHQ30" i="21"/>
  <c r="RHP30" i="21"/>
  <c r="RHO30" i="21"/>
  <c r="RHN30" i="21"/>
  <c r="RHM30" i="21"/>
  <c r="RHL30" i="21"/>
  <c r="RHK30" i="21"/>
  <c r="RHJ30" i="21"/>
  <c r="RHI30" i="21"/>
  <c r="RHH30" i="21"/>
  <c r="RHG30" i="21"/>
  <c r="RHF30" i="21"/>
  <c r="RHE30" i="21"/>
  <c r="RHD30" i="21"/>
  <c r="RHC30" i="21"/>
  <c r="RHB30" i="21"/>
  <c r="RHA30" i="21"/>
  <c r="RGZ30" i="21"/>
  <c r="RGY30" i="21"/>
  <c r="RGX30" i="21"/>
  <c r="RGW30" i="21"/>
  <c r="RGV30" i="21"/>
  <c r="RGU30" i="21"/>
  <c r="RGT30" i="21"/>
  <c r="RGS30" i="21"/>
  <c r="RGR30" i="21"/>
  <c r="RGQ30" i="21"/>
  <c r="RGP30" i="21"/>
  <c r="RGO30" i="21"/>
  <c r="RGN30" i="21"/>
  <c r="RGM30" i="21"/>
  <c r="RGL30" i="21"/>
  <c r="RGK30" i="21"/>
  <c r="RGJ30" i="21"/>
  <c r="RGI30" i="21"/>
  <c r="RGH30" i="21"/>
  <c r="RGG30" i="21"/>
  <c r="RGF30" i="21"/>
  <c r="RGE30" i="21"/>
  <c r="RGD30" i="21"/>
  <c r="RGC30" i="21"/>
  <c r="RGB30" i="21"/>
  <c r="RGA30" i="21"/>
  <c r="RFZ30" i="21"/>
  <c r="RFY30" i="21"/>
  <c r="RFX30" i="21"/>
  <c r="RFW30" i="21"/>
  <c r="RFV30" i="21"/>
  <c r="RFU30" i="21"/>
  <c r="RFT30" i="21"/>
  <c r="RFS30" i="21"/>
  <c r="RFR30" i="21"/>
  <c r="RFQ30" i="21"/>
  <c r="RFP30" i="21"/>
  <c r="RFO30" i="21"/>
  <c r="RFN30" i="21"/>
  <c r="RFM30" i="21"/>
  <c r="RFL30" i="21"/>
  <c r="RFK30" i="21"/>
  <c r="RFJ30" i="21"/>
  <c r="RFI30" i="21"/>
  <c r="RFH30" i="21"/>
  <c r="RFG30" i="21"/>
  <c r="RFF30" i="21"/>
  <c r="RFE30" i="21"/>
  <c r="RFD30" i="21"/>
  <c r="RFC30" i="21"/>
  <c r="RFB30" i="21"/>
  <c r="RFA30" i="21"/>
  <c r="REZ30" i="21"/>
  <c r="REY30" i="21"/>
  <c r="REX30" i="21"/>
  <c r="REW30" i="21"/>
  <c r="REV30" i="21"/>
  <c r="REU30" i="21"/>
  <c r="RET30" i="21"/>
  <c r="RES30" i="21"/>
  <c r="RER30" i="21"/>
  <c r="REQ30" i="21"/>
  <c r="REP30" i="21"/>
  <c r="REO30" i="21"/>
  <c r="REN30" i="21"/>
  <c r="REM30" i="21"/>
  <c r="REL30" i="21"/>
  <c r="REK30" i="21"/>
  <c r="REJ30" i="21"/>
  <c r="REI30" i="21"/>
  <c r="REH30" i="21"/>
  <c r="REG30" i="21"/>
  <c r="REF30" i="21"/>
  <c r="REE30" i="21"/>
  <c r="RED30" i="21"/>
  <c r="REC30" i="21"/>
  <c r="REB30" i="21"/>
  <c r="REA30" i="21"/>
  <c r="RDZ30" i="21"/>
  <c r="RDY30" i="21"/>
  <c r="RDX30" i="21"/>
  <c r="RDW30" i="21"/>
  <c r="RDV30" i="21"/>
  <c r="RDU30" i="21"/>
  <c r="RDT30" i="21"/>
  <c r="RDS30" i="21"/>
  <c r="RDR30" i="21"/>
  <c r="RDQ30" i="21"/>
  <c r="RDP30" i="21"/>
  <c r="RDO30" i="21"/>
  <c r="RDN30" i="21"/>
  <c r="RDM30" i="21"/>
  <c r="RDL30" i="21"/>
  <c r="RDK30" i="21"/>
  <c r="RDJ30" i="21"/>
  <c r="RDI30" i="21"/>
  <c r="RDH30" i="21"/>
  <c r="RDG30" i="21"/>
  <c r="RDF30" i="21"/>
  <c r="RDE30" i="21"/>
  <c r="RDD30" i="21"/>
  <c r="RDC30" i="21"/>
  <c r="RDB30" i="21"/>
  <c r="RDA30" i="21"/>
  <c r="RCZ30" i="21"/>
  <c r="RCY30" i="21"/>
  <c r="RCX30" i="21"/>
  <c r="RCW30" i="21"/>
  <c r="RCV30" i="21"/>
  <c r="RCU30" i="21"/>
  <c r="RCT30" i="21"/>
  <c r="RCS30" i="21"/>
  <c r="RCR30" i="21"/>
  <c r="RCQ30" i="21"/>
  <c r="RCP30" i="21"/>
  <c r="RCO30" i="21"/>
  <c r="RCN30" i="21"/>
  <c r="RCM30" i="21"/>
  <c r="RCL30" i="21"/>
  <c r="RCK30" i="21"/>
  <c r="RCJ30" i="21"/>
  <c r="RCI30" i="21"/>
  <c r="RCH30" i="21"/>
  <c r="RCG30" i="21"/>
  <c r="RCF30" i="21"/>
  <c r="RCE30" i="21"/>
  <c r="RCD30" i="21"/>
  <c r="RCC30" i="21"/>
  <c r="RCB30" i="21"/>
  <c r="RCA30" i="21"/>
  <c r="RBZ30" i="21"/>
  <c r="RBY30" i="21"/>
  <c r="RBX30" i="21"/>
  <c r="RBW30" i="21"/>
  <c r="RBV30" i="21"/>
  <c r="RBU30" i="21"/>
  <c r="RBT30" i="21"/>
  <c r="RBS30" i="21"/>
  <c r="RBR30" i="21"/>
  <c r="RBQ30" i="21"/>
  <c r="RBP30" i="21"/>
  <c r="RBO30" i="21"/>
  <c r="RBN30" i="21"/>
  <c r="RBM30" i="21"/>
  <c r="RBL30" i="21"/>
  <c r="RBK30" i="21"/>
  <c r="RBJ30" i="21"/>
  <c r="RBI30" i="21"/>
  <c r="RBH30" i="21"/>
  <c r="RBG30" i="21"/>
  <c r="RBF30" i="21"/>
  <c r="RBE30" i="21"/>
  <c r="RBD30" i="21"/>
  <c r="RBC30" i="21"/>
  <c r="RBB30" i="21"/>
  <c r="RBA30" i="21"/>
  <c r="RAZ30" i="21"/>
  <c r="RAY30" i="21"/>
  <c r="RAX30" i="21"/>
  <c r="RAW30" i="21"/>
  <c r="RAV30" i="21"/>
  <c r="RAU30" i="21"/>
  <c r="RAT30" i="21"/>
  <c r="RAS30" i="21"/>
  <c r="RAR30" i="21"/>
  <c r="RAQ30" i="21"/>
  <c r="RAP30" i="21"/>
  <c r="RAO30" i="21"/>
  <c r="RAN30" i="21"/>
  <c r="RAM30" i="21"/>
  <c r="RAL30" i="21"/>
  <c r="RAK30" i="21"/>
  <c r="RAJ30" i="21"/>
  <c r="RAI30" i="21"/>
  <c r="RAH30" i="21"/>
  <c r="RAG30" i="21"/>
  <c r="RAF30" i="21"/>
  <c r="RAE30" i="21"/>
  <c r="RAD30" i="21"/>
  <c r="RAC30" i="21"/>
  <c r="RAB30" i="21"/>
  <c r="RAA30" i="21"/>
  <c r="QZZ30" i="21"/>
  <c r="QZY30" i="21"/>
  <c r="QZX30" i="21"/>
  <c r="QZW30" i="21"/>
  <c r="QZV30" i="21"/>
  <c r="QZU30" i="21"/>
  <c r="QZT30" i="21"/>
  <c r="QZS30" i="21"/>
  <c r="QZR30" i="21"/>
  <c r="QZQ30" i="21"/>
  <c r="QZP30" i="21"/>
  <c r="QZO30" i="21"/>
  <c r="QZN30" i="21"/>
  <c r="QZM30" i="21"/>
  <c r="QZL30" i="21"/>
  <c r="QZK30" i="21"/>
  <c r="QZJ30" i="21"/>
  <c r="QZI30" i="21"/>
  <c r="QZH30" i="21"/>
  <c r="QZG30" i="21"/>
  <c r="QZF30" i="21"/>
  <c r="QZE30" i="21"/>
  <c r="QZD30" i="21"/>
  <c r="QZC30" i="21"/>
  <c r="QZB30" i="21"/>
  <c r="QZA30" i="21"/>
  <c r="QYZ30" i="21"/>
  <c r="QYY30" i="21"/>
  <c r="QYX30" i="21"/>
  <c r="QYW30" i="21"/>
  <c r="QYV30" i="21"/>
  <c r="QYU30" i="21"/>
  <c r="QYT30" i="21"/>
  <c r="QYS30" i="21"/>
  <c r="QYR30" i="21"/>
  <c r="QYQ30" i="21"/>
  <c r="QYP30" i="21"/>
  <c r="QYO30" i="21"/>
  <c r="QYN30" i="21"/>
  <c r="QYM30" i="21"/>
  <c r="QYL30" i="21"/>
  <c r="QYK30" i="21"/>
  <c r="QYJ30" i="21"/>
  <c r="QYI30" i="21"/>
  <c r="QYH30" i="21"/>
  <c r="QYG30" i="21"/>
  <c r="QYF30" i="21"/>
  <c r="QYE30" i="21"/>
  <c r="QYD30" i="21"/>
  <c r="QYC30" i="21"/>
  <c r="QYB30" i="21"/>
  <c r="QYA30" i="21"/>
  <c r="QXZ30" i="21"/>
  <c r="QXY30" i="21"/>
  <c r="QXX30" i="21"/>
  <c r="QXW30" i="21"/>
  <c r="QXV30" i="21"/>
  <c r="QXU30" i="21"/>
  <c r="QXT30" i="21"/>
  <c r="QXS30" i="21"/>
  <c r="QXR30" i="21"/>
  <c r="QXQ30" i="21"/>
  <c r="QXP30" i="21"/>
  <c r="QXO30" i="21"/>
  <c r="QXN30" i="21"/>
  <c r="QXM30" i="21"/>
  <c r="QXL30" i="21"/>
  <c r="QXK30" i="21"/>
  <c r="QXJ30" i="21"/>
  <c r="QXI30" i="21"/>
  <c r="QXH30" i="21"/>
  <c r="QXG30" i="21"/>
  <c r="QXF30" i="21"/>
  <c r="QXE30" i="21"/>
  <c r="QXD30" i="21"/>
  <c r="QXC30" i="21"/>
  <c r="QXB30" i="21"/>
  <c r="QXA30" i="21"/>
  <c r="QWZ30" i="21"/>
  <c r="QWY30" i="21"/>
  <c r="QWX30" i="21"/>
  <c r="QWW30" i="21"/>
  <c r="QWV30" i="21"/>
  <c r="QWU30" i="21"/>
  <c r="QWT30" i="21"/>
  <c r="QWS30" i="21"/>
  <c r="QWR30" i="21"/>
  <c r="QWQ30" i="21"/>
  <c r="QWP30" i="21"/>
  <c r="QWO30" i="21"/>
  <c r="QWN30" i="21"/>
  <c r="QWM30" i="21"/>
  <c r="QWL30" i="21"/>
  <c r="QWK30" i="21"/>
  <c r="QWJ30" i="21"/>
  <c r="QWI30" i="21"/>
  <c r="QWH30" i="21"/>
  <c r="QWG30" i="21"/>
  <c r="QWF30" i="21"/>
  <c r="QWE30" i="21"/>
  <c r="QWD30" i="21"/>
  <c r="QWC30" i="21"/>
  <c r="QWB30" i="21"/>
  <c r="QWA30" i="21"/>
  <c r="QVZ30" i="21"/>
  <c r="QVY30" i="21"/>
  <c r="QVX30" i="21"/>
  <c r="QVW30" i="21"/>
  <c r="QVV30" i="21"/>
  <c r="QVU30" i="21"/>
  <c r="QVT30" i="21"/>
  <c r="QVS30" i="21"/>
  <c r="QVR30" i="21"/>
  <c r="QVQ30" i="21"/>
  <c r="QVP30" i="21"/>
  <c r="QVO30" i="21"/>
  <c r="QVN30" i="21"/>
  <c r="QVM30" i="21"/>
  <c r="QVL30" i="21"/>
  <c r="QVK30" i="21"/>
  <c r="QVJ30" i="21"/>
  <c r="QVI30" i="21"/>
  <c r="QVH30" i="21"/>
  <c r="QVG30" i="21"/>
  <c r="QVF30" i="21"/>
  <c r="QVE30" i="21"/>
  <c r="QVD30" i="21"/>
  <c r="QVC30" i="21"/>
  <c r="QVB30" i="21"/>
  <c r="QVA30" i="21"/>
  <c r="QUZ30" i="21"/>
  <c r="QUY30" i="21"/>
  <c r="QUX30" i="21"/>
  <c r="QUW30" i="21"/>
  <c r="QUV30" i="21"/>
  <c r="QUU30" i="21"/>
  <c r="QUT30" i="21"/>
  <c r="QUS30" i="21"/>
  <c r="QUR30" i="21"/>
  <c r="QUQ30" i="21"/>
  <c r="QUP30" i="21"/>
  <c r="QUO30" i="21"/>
  <c r="QUN30" i="21"/>
  <c r="QUM30" i="21"/>
  <c r="QUL30" i="21"/>
  <c r="QUK30" i="21"/>
  <c r="QUJ30" i="21"/>
  <c r="QUI30" i="21"/>
  <c r="QUH30" i="21"/>
  <c r="QUG30" i="21"/>
  <c r="QUF30" i="21"/>
  <c r="QUE30" i="21"/>
  <c r="QUD30" i="21"/>
  <c r="QUC30" i="21"/>
  <c r="QUB30" i="21"/>
  <c r="QUA30" i="21"/>
  <c r="QTZ30" i="21"/>
  <c r="QTY30" i="21"/>
  <c r="QTX30" i="21"/>
  <c r="QTW30" i="21"/>
  <c r="QTV30" i="21"/>
  <c r="QTU30" i="21"/>
  <c r="QTT30" i="21"/>
  <c r="QTS30" i="21"/>
  <c r="QTR30" i="21"/>
  <c r="QTQ30" i="21"/>
  <c r="QTP30" i="21"/>
  <c r="QTO30" i="21"/>
  <c r="QTN30" i="21"/>
  <c r="QTM30" i="21"/>
  <c r="QTL30" i="21"/>
  <c r="QTK30" i="21"/>
  <c r="QTJ30" i="21"/>
  <c r="QTI30" i="21"/>
  <c r="QTH30" i="21"/>
  <c r="QTG30" i="21"/>
  <c r="QTF30" i="21"/>
  <c r="QTE30" i="21"/>
  <c r="QTD30" i="21"/>
  <c r="QTC30" i="21"/>
  <c r="QTB30" i="21"/>
  <c r="QTA30" i="21"/>
  <c r="QSZ30" i="21"/>
  <c r="QSY30" i="21"/>
  <c r="QSX30" i="21"/>
  <c r="QSW30" i="21"/>
  <c r="QSV30" i="21"/>
  <c r="QSU30" i="21"/>
  <c r="QST30" i="21"/>
  <c r="QSS30" i="21"/>
  <c r="QSR30" i="21"/>
  <c r="QSQ30" i="21"/>
  <c r="QSP30" i="21"/>
  <c r="QSO30" i="21"/>
  <c r="QSN30" i="21"/>
  <c r="QSM30" i="21"/>
  <c r="QSL30" i="21"/>
  <c r="QSK30" i="21"/>
  <c r="QSJ30" i="21"/>
  <c r="QSI30" i="21"/>
  <c r="QSH30" i="21"/>
  <c r="QSG30" i="21"/>
  <c r="QSF30" i="21"/>
  <c r="QSE30" i="21"/>
  <c r="QSD30" i="21"/>
  <c r="QSC30" i="21"/>
  <c r="QSB30" i="21"/>
  <c r="QSA30" i="21"/>
  <c r="QRZ30" i="21"/>
  <c r="QRY30" i="21"/>
  <c r="QRX30" i="21"/>
  <c r="QRW30" i="21"/>
  <c r="QRV30" i="21"/>
  <c r="QRU30" i="21"/>
  <c r="QRT30" i="21"/>
  <c r="QRS30" i="21"/>
  <c r="QRR30" i="21"/>
  <c r="QRQ30" i="21"/>
  <c r="QRP30" i="21"/>
  <c r="QRO30" i="21"/>
  <c r="QRN30" i="21"/>
  <c r="QRM30" i="21"/>
  <c r="QRL30" i="21"/>
  <c r="QRK30" i="21"/>
  <c r="QRJ30" i="21"/>
  <c r="QRI30" i="21"/>
  <c r="QRH30" i="21"/>
  <c r="QRG30" i="21"/>
  <c r="QRF30" i="21"/>
  <c r="QRE30" i="21"/>
  <c r="QRD30" i="21"/>
  <c r="QRC30" i="21"/>
  <c r="QRB30" i="21"/>
  <c r="QRA30" i="21"/>
  <c r="QQZ30" i="21"/>
  <c r="QQY30" i="21"/>
  <c r="QQX30" i="21"/>
  <c r="QQW30" i="21"/>
  <c r="QQV30" i="21"/>
  <c r="QQU30" i="21"/>
  <c r="QQT30" i="21"/>
  <c r="QQS30" i="21"/>
  <c r="QQR30" i="21"/>
  <c r="QQQ30" i="21"/>
  <c r="QQP30" i="21"/>
  <c r="QQO30" i="21"/>
  <c r="QQN30" i="21"/>
  <c r="QQM30" i="21"/>
  <c r="QQL30" i="21"/>
  <c r="QQK30" i="21"/>
  <c r="QQJ30" i="21"/>
  <c r="QQI30" i="21"/>
  <c r="QQH30" i="21"/>
  <c r="QQG30" i="21"/>
  <c r="QQF30" i="21"/>
  <c r="QQE30" i="21"/>
  <c r="QQD30" i="21"/>
  <c r="QQC30" i="21"/>
  <c r="QQB30" i="21"/>
  <c r="QQA30" i="21"/>
  <c r="QPZ30" i="21"/>
  <c r="QPY30" i="21"/>
  <c r="QPX30" i="21"/>
  <c r="QPW30" i="21"/>
  <c r="QPV30" i="21"/>
  <c r="QPU30" i="21"/>
  <c r="QPT30" i="21"/>
  <c r="QPS30" i="21"/>
  <c r="QPR30" i="21"/>
  <c r="QPQ30" i="21"/>
  <c r="QPP30" i="21"/>
  <c r="QPO30" i="21"/>
  <c r="QPN30" i="21"/>
  <c r="QPM30" i="21"/>
  <c r="QPL30" i="21"/>
  <c r="QPK30" i="21"/>
  <c r="QPJ30" i="21"/>
  <c r="QPI30" i="21"/>
  <c r="QPH30" i="21"/>
  <c r="QPG30" i="21"/>
  <c r="QPF30" i="21"/>
  <c r="QPE30" i="21"/>
  <c r="QPD30" i="21"/>
  <c r="QPC30" i="21"/>
  <c r="QPB30" i="21"/>
  <c r="QPA30" i="21"/>
  <c r="QOZ30" i="21"/>
  <c r="QOY30" i="21"/>
  <c r="QOX30" i="21"/>
  <c r="QOW30" i="21"/>
  <c r="QOV30" i="21"/>
  <c r="QOU30" i="21"/>
  <c r="QOT30" i="21"/>
  <c r="QOS30" i="21"/>
  <c r="QOR30" i="21"/>
  <c r="QOQ30" i="21"/>
  <c r="QOP30" i="21"/>
  <c r="QOO30" i="21"/>
  <c r="QON30" i="21"/>
  <c r="QOM30" i="21"/>
  <c r="QOL30" i="21"/>
  <c r="QOK30" i="21"/>
  <c r="QOJ30" i="21"/>
  <c r="QOI30" i="21"/>
  <c r="QOH30" i="21"/>
  <c r="QOG30" i="21"/>
  <c r="QOF30" i="21"/>
  <c r="QOE30" i="21"/>
  <c r="QOD30" i="21"/>
  <c r="QOC30" i="21"/>
  <c r="QOB30" i="21"/>
  <c r="QOA30" i="21"/>
  <c r="QNZ30" i="21"/>
  <c r="QNY30" i="21"/>
  <c r="QNX30" i="21"/>
  <c r="QNW30" i="21"/>
  <c r="QNV30" i="21"/>
  <c r="QNU30" i="21"/>
  <c r="QNT30" i="21"/>
  <c r="QNS30" i="21"/>
  <c r="QNR30" i="21"/>
  <c r="QNQ30" i="21"/>
  <c r="QNP30" i="21"/>
  <c r="QNO30" i="21"/>
  <c r="QNN30" i="21"/>
  <c r="QNM30" i="21"/>
  <c r="QNL30" i="21"/>
  <c r="QNK30" i="21"/>
  <c r="QNJ30" i="21"/>
  <c r="QNI30" i="21"/>
  <c r="QNH30" i="21"/>
  <c r="QNG30" i="21"/>
  <c r="QNF30" i="21"/>
  <c r="QNE30" i="21"/>
  <c r="QND30" i="21"/>
  <c r="QNC30" i="21"/>
  <c r="QNB30" i="21"/>
  <c r="QNA30" i="21"/>
  <c r="QMZ30" i="21"/>
  <c r="QMY30" i="21"/>
  <c r="QMX30" i="21"/>
  <c r="QMW30" i="21"/>
  <c r="QMV30" i="21"/>
  <c r="QMU30" i="21"/>
  <c r="QMT30" i="21"/>
  <c r="QMS30" i="21"/>
  <c r="QMR30" i="21"/>
  <c r="QMQ30" i="21"/>
  <c r="QMP30" i="21"/>
  <c r="QMO30" i="21"/>
  <c r="QMN30" i="21"/>
  <c r="QMM30" i="21"/>
  <c r="QML30" i="21"/>
  <c r="QMK30" i="21"/>
  <c r="QMJ30" i="21"/>
  <c r="QMI30" i="21"/>
  <c r="QMH30" i="21"/>
  <c r="QMG30" i="21"/>
  <c r="QMF30" i="21"/>
  <c r="QME30" i="21"/>
  <c r="QMD30" i="21"/>
  <c r="QMC30" i="21"/>
  <c r="QMB30" i="21"/>
  <c r="QMA30" i="21"/>
  <c r="QLZ30" i="21"/>
  <c r="QLY30" i="21"/>
  <c r="QLX30" i="21"/>
  <c r="QLW30" i="21"/>
  <c r="QLV30" i="21"/>
  <c r="QLU30" i="21"/>
  <c r="QLT30" i="21"/>
  <c r="QLS30" i="21"/>
  <c r="QLR30" i="21"/>
  <c r="QLQ30" i="21"/>
  <c r="QLP30" i="21"/>
  <c r="QLO30" i="21"/>
  <c r="QLN30" i="21"/>
  <c r="QLM30" i="21"/>
  <c r="QLL30" i="21"/>
  <c r="QLK30" i="21"/>
  <c r="QLJ30" i="21"/>
  <c r="QLI30" i="21"/>
  <c r="QLH30" i="21"/>
  <c r="QLG30" i="21"/>
  <c r="QLF30" i="21"/>
  <c r="QLE30" i="21"/>
  <c r="QLD30" i="21"/>
  <c r="QLC30" i="21"/>
  <c r="QLB30" i="21"/>
  <c r="QLA30" i="21"/>
  <c r="QKZ30" i="21"/>
  <c r="QKY30" i="21"/>
  <c r="QKX30" i="21"/>
  <c r="QKW30" i="21"/>
  <c r="QKV30" i="21"/>
  <c r="QKU30" i="21"/>
  <c r="QKT30" i="21"/>
  <c r="QKS30" i="21"/>
  <c r="QKR30" i="21"/>
  <c r="QKQ30" i="21"/>
  <c r="QKP30" i="21"/>
  <c r="QKO30" i="21"/>
  <c r="QKN30" i="21"/>
  <c r="QKM30" i="21"/>
  <c r="QKL30" i="21"/>
  <c r="QKK30" i="21"/>
  <c r="QKJ30" i="21"/>
  <c r="QKI30" i="21"/>
  <c r="QKH30" i="21"/>
  <c r="QKG30" i="21"/>
  <c r="QKF30" i="21"/>
  <c r="QKE30" i="21"/>
  <c r="QKD30" i="21"/>
  <c r="QKC30" i="21"/>
  <c r="QKB30" i="21"/>
  <c r="QKA30" i="21"/>
  <c r="QJZ30" i="21"/>
  <c r="QJY30" i="21"/>
  <c r="QJX30" i="21"/>
  <c r="QJW30" i="21"/>
  <c r="QJV30" i="21"/>
  <c r="QJU30" i="21"/>
  <c r="QJT30" i="21"/>
  <c r="QJS30" i="21"/>
  <c r="QJR30" i="21"/>
  <c r="QJQ30" i="21"/>
  <c r="QJP30" i="21"/>
  <c r="QJO30" i="21"/>
  <c r="QJN30" i="21"/>
  <c r="QJM30" i="21"/>
  <c r="QJL30" i="21"/>
  <c r="QJK30" i="21"/>
  <c r="QJJ30" i="21"/>
  <c r="QJI30" i="21"/>
  <c r="QJH30" i="21"/>
  <c r="QJG30" i="21"/>
  <c r="QJF30" i="21"/>
  <c r="QJE30" i="21"/>
  <c r="QJD30" i="21"/>
  <c r="QJC30" i="21"/>
  <c r="QJB30" i="21"/>
  <c r="QJA30" i="21"/>
  <c r="QIZ30" i="21"/>
  <c r="QIY30" i="21"/>
  <c r="QIX30" i="21"/>
  <c r="QIW30" i="21"/>
  <c r="QIV30" i="21"/>
  <c r="QIU30" i="21"/>
  <c r="QIT30" i="21"/>
  <c r="QIS30" i="21"/>
  <c r="QIR30" i="21"/>
  <c r="QIQ30" i="21"/>
  <c r="QIP30" i="21"/>
  <c r="QIO30" i="21"/>
  <c r="QIN30" i="21"/>
  <c r="QIM30" i="21"/>
  <c r="QIL30" i="21"/>
  <c r="QIK30" i="21"/>
  <c r="QIJ30" i="21"/>
  <c r="QII30" i="21"/>
  <c r="QIH30" i="21"/>
  <c r="QIG30" i="21"/>
  <c r="QIF30" i="21"/>
  <c r="QIE30" i="21"/>
  <c r="QID30" i="21"/>
  <c r="QIC30" i="21"/>
  <c r="QIB30" i="21"/>
  <c r="QIA30" i="21"/>
  <c r="QHZ30" i="21"/>
  <c r="QHY30" i="21"/>
  <c r="QHX30" i="21"/>
  <c r="QHW30" i="21"/>
  <c r="QHV30" i="21"/>
  <c r="QHU30" i="21"/>
  <c r="QHT30" i="21"/>
  <c r="QHS30" i="21"/>
  <c r="QHR30" i="21"/>
  <c r="QHQ30" i="21"/>
  <c r="QHP30" i="21"/>
  <c r="QHO30" i="21"/>
  <c r="QHN30" i="21"/>
  <c r="QHM30" i="21"/>
  <c r="QHL30" i="21"/>
  <c r="QHK30" i="21"/>
  <c r="QHJ30" i="21"/>
  <c r="QHI30" i="21"/>
  <c r="QHH30" i="21"/>
  <c r="QHG30" i="21"/>
  <c r="QHF30" i="21"/>
  <c r="QHE30" i="21"/>
  <c r="QHD30" i="21"/>
  <c r="QHC30" i="21"/>
  <c r="QHB30" i="21"/>
  <c r="QHA30" i="21"/>
  <c r="QGZ30" i="21"/>
  <c r="QGY30" i="21"/>
  <c r="QGX30" i="21"/>
  <c r="QGW30" i="21"/>
  <c r="QGV30" i="21"/>
  <c r="QGU30" i="21"/>
  <c r="QGT30" i="21"/>
  <c r="QGS30" i="21"/>
  <c r="QGR30" i="21"/>
  <c r="QGQ30" i="21"/>
  <c r="QGP30" i="21"/>
  <c r="QGO30" i="21"/>
  <c r="QGN30" i="21"/>
  <c r="QGM30" i="21"/>
  <c r="QGL30" i="21"/>
  <c r="QGK30" i="21"/>
  <c r="QGJ30" i="21"/>
  <c r="QGI30" i="21"/>
  <c r="QGH30" i="21"/>
  <c r="QGG30" i="21"/>
  <c r="QGF30" i="21"/>
  <c r="QGE30" i="21"/>
  <c r="QGD30" i="21"/>
  <c r="QGC30" i="21"/>
  <c r="QGB30" i="21"/>
  <c r="QGA30" i="21"/>
  <c r="QFZ30" i="21"/>
  <c r="QFY30" i="21"/>
  <c r="QFX30" i="21"/>
  <c r="QFW30" i="21"/>
  <c r="QFV30" i="21"/>
  <c r="QFU30" i="21"/>
  <c r="QFT30" i="21"/>
  <c r="QFS30" i="21"/>
  <c r="QFR30" i="21"/>
  <c r="QFQ30" i="21"/>
  <c r="QFP30" i="21"/>
  <c r="QFO30" i="21"/>
  <c r="QFN30" i="21"/>
  <c r="QFM30" i="21"/>
  <c r="QFL30" i="21"/>
  <c r="QFK30" i="21"/>
  <c r="QFJ30" i="21"/>
  <c r="QFI30" i="21"/>
  <c r="QFH30" i="21"/>
  <c r="QFG30" i="21"/>
  <c r="QFF30" i="21"/>
  <c r="QFE30" i="21"/>
  <c r="QFD30" i="21"/>
  <c r="QFC30" i="21"/>
  <c r="QFB30" i="21"/>
  <c r="QFA30" i="21"/>
  <c r="QEZ30" i="21"/>
  <c r="QEY30" i="21"/>
  <c r="QEX30" i="21"/>
  <c r="QEW30" i="21"/>
  <c r="QEV30" i="21"/>
  <c r="QEU30" i="21"/>
  <c r="QET30" i="21"/>
  <c r="QES30" i="21"/>
  <c r="QER30" i="21"/>
  <c r="QEQ30" i="21"/>
  <c r="QEP30" i="21"/>
  <c r="QEO30" i="21"/>
  <c r="QEN30" i="21"/>
  <c r="QEM30" i="21"/>
  <c r="QEL30" i="21"/>
  <c r="QEK30" i="21"/>
  <c r="QEJ30" i="21"/>
  <c r="QEI30" i="21"/>
  <c r="QEH30" i="21"/>
  <c r="QEG30" i="21"/>
  <c r="QEF30" i="21"/>
  <c r="QEE30" i="21"/>
  <c r="QED30" i="21"/>
  <c r="QEC30" i="21"/>
  <c r="QEB30" i="21"/>
  <c r="QEA30" i="21"/>
  <c r="QDZ30" i="21"/>
  <c r="QDY30" i="21"/>
  <c r="QDX30" i="21"/>
  <c r="QDW30" i="21"/>
  <c r="QDV30" i="21"/>
  <c r="QDU30" i="21"/>
  <c r="QDT30" i="21"/>
  <c r="QDS30" i="21"/>
  <c r="QDR30" i="21"/>
  <c r="QDQ30" i="21"/>
  <c r="QDP30" i="21"/>
  <c r="QDO30" i="21"/>
  <c r="QDN30" i="21"/>
  <c r="QDM30" i="21"/>
  <c r="QDL30" i="21"/>
  <c r="QDK30" i="21"/>
  <c r="QDJ30" i="21"/>
  <c r="QDI30" i="21"/>
  <c r="QDH30" i="21"/>
  <c r="QDG30" i="21"/>
  <c r="QDF30" i="21"/>
  <c r="QDE30" i="21"/>
  <c r="QDD30" i="21"/>
  <c r="QDC30" i="21"/>
  <c r="QDB30" i="21"/>
  <c r="QDA30" i="21"/>
  <c r="QCZ30" i="21"/>
  <c r="QCY30" i="21"/>
  <c r="QCX30" i="21"/>
  <c r="QCW30" i="21"/>
  <c r="QCV30" i="21"/>
  <c r="QCU30" i="21"/>
  <c r="QCT30" i="21"/>
  <c r="QCS30" i="21"/>
  <c r="QCR30" i="21"/>
  <c r="QCQ30" i="21"/>
  <c r="QCP30" i="21"/>
  <c r="QCO30" i="21"/>
  <c r="QCN30" i="21"/>
  <c r="QCM30" i="21"/>
  <c r="QCL30" i="21"/>
  <c r="QCK30" i="21"/>
  <c r="QCJ30" i="21"/>
  <c r="QCI30" i="21"/>
  <c r="QCH30" i="21"/>
  <c r="QCG30" i="21"/>
  <c r="QCF30" i="21"/>
  <c r="QCE30" i="21"/>
  <c r="QCD30" i="21"/>
  <c r="QCC30" i="21"/>
  <c r="QCB30" i="21"/>
  <c r="QCA30" i="21"/>
  <c r="QBZ30" i="21"/>
  <c r="QBY30" i="21"/>
  <c r="QBX30" i="21"/>
  <c r="QBW30" i="21"/>
  <c r="QBV30" i="21"/>
  <c r="QBU30" i="21"/>
  <c r="QBT30" i="21"/>
  <c r="QBS30" i="21"/>
  <c r="QBR30" i="21"/>
  <c r="QBQ30" i="21"/>
  <c r="QBP30" i="21"/>
  <c r="QBO30" i="21"/>
  <c r="QBN30" i="21"/>
  <c r="QBM30" i="21"/>
  <c r="QBL30" i="21"/>
  <c r="QBK30" i="21"/>
  <c r="QBJ30" i="21"/>
  <c r="QBI30" i="21"/>
  <c r="QBH30" i="21"/>
  <c r="QBG30" i="21"/>
  <c r="QBF30" i="21"/>
  <c r="QBE30" i="21"/>
  <c r="QBD30" i="21"/>
  <c r="QBC30" i="21"/>
  <c r="QBB30" i="21"/>
  <c r="QBA30" i="21"/>
  <c r="QAZ30" i="21"/>
  <c r="QAY30" i="21"/>
  <c r="QAX30" i="21"/>
  <c r="QAW30" i="21"/>
  <c r="QAV30" i="21"/>
  <c r="QAU30" i="21"/>
  <c r="QAT30" i="21"/>
  <c r="QAS30" i="21"/>
  <c r="QAR30" i="21"/>
  <c r="QAQ30" i="21"/>
  <c r="QAP30" i="21"/>
  <c r="QAO30" i="21"/>
  <c r="QAN30" i="21"/>
  <c r="QAM30" i="21"/>
  <c r="QAL30" i="21"/>
  <c r="QAK30" i="21"/>
  <c r="QAJ30" i="21"/>
  <c r="QAI30" i="21"/>
  <c r="QAH30" i="21"/>
  <c r="QAG30" i="21"/>
  <c r="QAF30" i="21"/>
  <c r="QAE30" i="21"/>
  <c r="QAD30" i="21"/>
  <c r="QAC30" i="21"/>
  <c r="QAB30" i="21"/>
  <c r="QAA30" i="21"/>
  <c r="PZZ30" i="21"/>
  <c r="PZY30" i="21"/>
  <c r="PZX30" i="21"/>
  <c r="PZW30" i="21"/>
  <c r="PZV30" i="21"/>
  <c r="PZU30" i="21"/>
  <c r="PZT30" i="21"/>
  <c r="PZS30" i="21"/>
  <c r="PZR30" i="21"/>
  <c r="PZQ30" i="21"/>
  <c r="PZP30" i="21"/>
  <c r="PZO30" i="21"/>
  <c r="PZN30" i="21"/>
  <c r="PZM30" i="21"/>
  <c r="PZL30" i="21"/>
  <c r="PZK30" i="21"/>
  <c r="PZJ30" i="21"/>
  <c r="PZI30" i="21"/>
  <c r="PZH30" i="21"/>
  <c r="PZG30" i="21"/>
  <c r="PZF30" i="21"/>
  <c r="PZE30" i="21"/>
  <c r="PZD30" i="21"/>
  <c r="PZC30" i="21"/>
  <c r="PZB30" i="21"/>
  <c r="PZA30" i="21"/>
  <c r="PYZ30" i="21"/>
  <c r="PYY30" i="21"/>
  <c r="PYX30" i="21"/>
  <c r="PYW30" i="21"/>
  <c r="PYV30" i="21"/>
  <c r="PYU30" i="21"/>
  <c r="PYT30" i="21"/>
  <c r="PYS30" i="21"/>
  <c r="PYR30" i="21"/>
  <c r="PYQ30" i="21"/>
  <c r="PYP30" i="21"/>
  <c r="PYO30" i="21"/>
  <c r="PYN30" i="21"/>
  <c r="PYM30" i="21"/>
  <c r="PYL30" i="21"/>
  <c r="PYK30" i="21"/>
  <c r="PYJ30" i="21"/>
  <c r="PYI30" i="21"/>
  <c r="PYH30" i="21"/>
  <c r="PYG30" i="21"/>
  <c r="PYF30" i="21"/>
  <c r="PYE30" i="21"/>
  <c r="PYD30" i="21"/>
  <c r="PYC30" i="21"/>
  <c r="PYB30" i="21"/>
  <c r="PYA30" i="21"/>
  <c r="PXZ30" i="21"/>
  <c r="PXY30" i="21"/>
  <c r="PXX30" i="21"/>
  <c r="PXW30" i="21"/>
  <c r="PXV30" i="21"/>
  <c r="PXU30" i="21"/>
  <c r="PXT30" i="21"/>
  <c r="PXS30" i="21"/>
  <c r="PXR30" i="21"/>
  <c r="PXQ30" i="21"/>
  <c r="PXP30" i="21"/>
  <c r="PXO30" i="21"/>
  <c r="PXN30" i="21"/>
  <c r="PXM30" i="21"/>
  <c r="PXL30" i="21"/>
  <c r="PXK30" i="21"/>
  <c r="PXJ30" i="21"/>
  <c r="PXI30" i="21"/>
  <c r="PXH30" i="21"/>
  <c r="PXG30" i="21"/>
  <c r="PXF30" i="21"/>
  <c r="PXE30" i="21"/>
  <c r="PXD30" i="21"/>
  <c r="PXC30" i="21"/>
  <c r="PXB30" i="21"/>
  <c r="PXA30" i="21"/>
  <c r="PWZ30" i="21"/>
  <c r="PWY30" i="21"/>
  <c r="PWX30" i="21"/>
  <c r="PWW30" i="21"/>
  <c r="PWV30" i="21"/>
  <c r="PWU30" i="21"/>
  <c r="PWT30" i="21"/>
  <c r="PWS30" i="21"/>
  <c r="PWR30" i="21"/>
  <c r="PWQ30" i="21"/>
  <c r="PWP30" i="21"/>
  <c r="PWO30" i="21"/>
  <c r="PWN30" i="21"/>
  <c r="PWM30" i="21"/>
  <c r="PWL30" i="21"/>
  <c r="PWK30" i="21"/>
  <c r="PWJ30" i="21"/>
  <c r="PWI30" i="21"/>
  <c r="PWH30" i="21"/>
  <c r="PWG30" i="21"/>
  <c r="PWF30" i="21"/>
  <c r="PWE30" i="21"/>
  <c r="PWD30" i="21"/>
  <c r="PWC30" i="21"/>
  <c r="PWB30" i="21"/>
  <c r="PWA30" i="21"/>
  <c r="PVZ30" i="21"/>
  <c r="PVY30" i="21"/>
  <c r="PVX30" i="21"/>
  <c r="PVW30" i="21"/>
  <c r="PVV30" i="21"/>
  <c r="PVU30" i="21"/>
  <c r="PVT30" i="21"/>
  <c r="PVS30" i="21"/>
  <c r="PVR30" i="21"/>
  <c r="PVQ30" i="21"/>
  <c r="PVP30" i="21"/>
  <c r="PVO30" i="21"/>
  <c r="PVN30" i="21"/>
  <c r="PVM30" i="21"/>
  <c r="PVL30" i="21"/>
  <c r="PVK30" i="21"/>
  <c r="PVJ30" i="21"/>
  <c r="PVI30" i="21"/>
  <c r="PVH30" i="21"/>
  <c r="PVG30" i="21"/>
  <c r="PVF30" i="21"/>
  <c r="PVE30" i="21"/>
  <c r="PVD30" i="21"/>
  <c r="PVC30" i="21"/>
  <c r="PVB30" i="21"/>
  <c r="PVA30" i="21"/>
  <c r="PUZ30" i="21"/>
  <c r="PUY30" i="21"/>
  <c r="PUX30" i="21"/>
  <c r="PUW30" i="21"/>
  <c r="PUV30" i="21"/>
  <c r="PUU30" i="21"/>
  <c r="PUT30" i="21"/>
  <c r="PUS30" i="21"/>
  <c r="PUR30" i="21"/>
  <c r="PUQ30" i="21"/>
  <c r="PUP30" i="21"/>
  <c r="PUO30" i="21"/>
  <c r="PUN30" i="21"/>
  <c r="PUM30" i="21"/>
  <c r="PUL30" i="21"/>
  <c r="PUK30" i="21"/>
  <c r="PUJ30" i="21"/>
  <c r="PUI30" i="21"/>
  <c r="PUH30" i="21"/>
  <c r="PUG30" i="21"/>
  <c r="PUF30" i="21"/>
  <c r="PUE30" i="21"/>
  <c r="PUD30" i="21"/>
  <c r="PUC30" i="21"/>
  <c r="PUB30" i="21"/>
  <c r="PUA30" i="21"/>
  <c r="PTZ30" i="21"/>
  <c r="PTY30" i="21"/>
  <c r="PTX30" i="21"/>
  <c r="PTW30" i="21"/>
  <c r="PTV30" i="21"/>
  <c r="PTU30" i="21"/>
  <c r="PTT30" i="21"/>
  <c r="PTS30" i="21"/>
  <c r="PTR30" i="21"/>
  <c r="PTQ30" i="21"/>
  <c r="PTP30" i="21"/>
  <c r="PTO30" i="21"/>
  <c r="PTN30" i="21"/>
  <c r="PTM30" i="21"/>
  <c r="PTL30" i="21"/>
  <c r="PTK30" i="21"/>
  <c r="PTJ30" i="21"/>
  <c r="PTI30" i="21"/>
  <c r="PTH30" i="21"/>
  <c r="PTG30" i="21"/>
  <c r="PTF30" i="21"/>
  <c r="PTE30" i="21"/>
  <c r="PTD30" i="21"/>
  <c r="PTC30" i="21"/>
  <c r="PTB30" i="21"/>
  <c r="PTA30" i="21"/>
  <c r="PSZ30" i="21"/>
  <c r="PSY30" i="21"/>
  <c r="PSX30" i="21"/>
  <c r="PSW30" i="21"/>
  <c r="PSV30" i="21"/>
  <c r="PSU30" i="21"/>
  <c r="PST30" i="21"/>
  <c r="PSS30" i="21"/>
  <c r="PSR30" i="21"/>
  <c r="PSQ30" i="21"/>
  <c r="PSP30" i="21"/>
  <c r="PSO30" i="21"/>
  <c r="PSN30" i="21"/>
  <c r="PSM30" i="21"/>
  <c r="PSL30" i="21"/>
  <c r="PSK30" i="21"/>
  <c r="PSJ30" i="21"/>
  <c r="PSI30" i="21"/>
  <c r="PSH30" i="21"/>
  <c r="PSG30" i="21"/>
  <c r="PSF30" i="21"/>
  <c r="PSE30" i="21"/>
  <c r="PSD30" i="21"/>
  <c r="PSC30" i="21"/>
  <c r="PSB30" i="21"/>
  <c r="PSA30" i="21"/>
  <c r="PRZ30" i="21"/>
  <c r="PRY30" i="21"/>
  <c r="PRX30" i="21"/>
  <c r="PRW30" i="21"/>
  <c r="PRV30" i="21"/>
  <c r="PRU30" i="21"/>
  <c r="PRT30" i="21"/>
  <c r="PRS30" i="21"/>
  <c r="PRR30" i="21"/>
  <c r="PRQ30" i="21"/>
  <c r="PRP30" i="21"/>
  <c r="PRO30" i="21"/>
  <c r="PRN30" i="21"/>
  <c r="PRM30" i="21"/>
  <c r="PRL30" i="21"/>
  <c r="PRK30" i="21"/>
  <c r="PRJ30" i="21"/>
  <c r="PRI30" i="21"/>
  <c r="PRH30" i="21"/>
  <c r="PRG30" i="21"/>
  <c r="PRF30" i="21"/>
  <c r="PRE30" i="21"/>
  <c r="PRD30" i="21"/>
  <c r="PRC30" i="21"/>
  <c r="PRB30" i="21"/>
  <c r="PRA30" i="21"/>
  <c r="PQZ30" i="21"/>
  <c r="PQY30" i="21"/>
  <c r="PQX30" i="21"/>
  <c r="PQW30" i="21"/>
  <c r="PQV30" i="21"/>
  <c r="PQU30" i="21"/>
  <c r="PQT30" i="21"/>
  <c r="PQS30" i="21"/>
  <c r="PQR30" i="21"/>
  <c r="PQQ30" i="21"/>
  <c r="PQP30" i="21"/>
  <c r="PQO30" i="21"/>
  <c r="PQN30" i="21"/>
  <c r="PQM30" i="21"/>
  <c r="PQL30" i="21"/>
  <c r="PQK30" i="21"/>
  <c r="PQJ30" i="21"/>
  <c r="PQI30" i="21"/>
  <c r="PQH30" i="21"/>
  <c r="PQG30" i="21"/>
  <c r="PQF30" i="21"/>
  <c r="PQE30" i="21"/>
  <c r="PQD30" i="21"/>
  <c r="PQC30" i="21"/>
  <c r="PQB30" i="21"/>
  <c r="PQA30" i="21"/>
  <c r="PPZ30" i="21"/>
  <c r="PPY30" i="21"/>
  <c r="PPX30" i="21"/>
  <c r="PPW30" i="21"/>
  <c r="PPV30" i="21"/>
  <c r="PPU30" i="21"/>
  <c r="PPT30" i="21"/>
  <c r="PPS30" i="21"/>
  <c r="PPR30" i="21"/>
  <c r="PPQ30" i="21"/>
  <c r="PPP30" i="21"/>
  <c r="PPO30" i="21"/>
  <c r="PPN30" i="21"/>
  <c r="PPM30" i="21"/>
  <c r="PPL30" i="21"/>
  <c r="PPK30" i="21"/>
  <c r="PPJ30" i="21"/>
  <c r="PPI30" i="21"/>
  <c r="PPH30" i="21"/>
  <c r="PPG30" i="21"/>
  <c r="PPF30" i="21"/>
  <c r="PPE30" i="21"/>
  <c r="PPD30" i="21"/>
  <c r="PPC30" i="21"/>
  <c r="PPB30" i="21"/>
  <c r="PPA30" i="21"/>
  <c r="POZ30" i="21"/>
  <c r="POY30" i="21"/>
  <c r="POX30" i="21"/>
  <c r="POW30" i="21"/>
  <c r="POV30" i="21"/>
  <c r="POU30" i="21"/>
  <c r="POT30" i="21"/>
  <c r="POS30" i="21"/>
  <c r="POR30" i="21"/>
  <c r="POQ30" i="21"/>
  <c r="POP30" i="21"/>
  <c r="POO30" i="21"/>
  <c r="PON30" i="21"/>
  <c r="POM30" i="21"/>
  <c r="POL30" i="21"/>
  <c r="POK30" i="21"/>
  <c r="POJ30" i="21"/>
  <c r="POI30" i="21"/>
  <c r="POH30" i="21"/>
  <c r="POG30" i="21"/>
  <c r="POF30" i="21"/>
  <c r="POE30" i="21"/>
  <c r="POD30" i="21"/>
  <c r="POC30" i="21"/>
  <c r="POB30" i="21"/>
  <c r="POA30" i="21"/>
  <c r="PNZ30" i="21"/>
  <c r="PNY30" i="21"/>
  <c r="PNX30" i="21"/>
  <c r="PNW30" i="21"/>
  <c r="PNV30" i="21"/>
  <c r="PNU30" i="21"/>
  <c r="PNT30" i="21"/>
  <c r="PNS30" i="21"/>
  <c r="PNR30" i="21"/>
  <c r="PNQ30" i="21"/>
  <c r="PNP30" i="21"/>
  <c r="PNO30" i="21"/>
  <c r="PNN30" i="21"/>
  <c r="PNM30" i="21"/>
  <c r="PNL30" i="21"/>
  <c r="PNK30" i="21"/>
  <c r="PNJ30" i="21"/>
  <c r="PNI30" i="21"/>
  <c r="PNH30" i="21"/>
  <c r="PNG30" i="21"/>
  <c r="PNF30" i="21"/>
  <c r="PNE30" i="21"/>
  <c r="PND30" i="21"/>
  <c r="PNC30" i="21"/>
  <c r="PNB30" i="21"/>
  <c r="PNA30" i="21"/>
  <c r="PMZ30" i="21"/>
  <c r="PMY30" i="21"/>
  <c r="PMX30" i="21"/>
  <c r="PMW30" i="21"/>
  <c r="PMV30" i="21"/>
  <c r="PMU30" i="21"/>
  <c r="PMT30" i="21"/>
  <c r="PMS30" i="21"/>
  <c r="PMR30" i="21"/>
  <c r="PMQ30" i="21"/>
  <c r="PMP30" i="21"/>
  <c r="PMO30" i="21"/>
  <c r="PMN30" i="21"/>
  <c r="PMM30" i="21"/>
  <c r="PML30" i="21"/>
  <c r="PMK30" i="21"/>
  <c r="PMJ30" i="21"/>
  <c r="PMI30" i="21"/>
  <c r="PMH30" i="21"/>
  <c r="PMG30" i="21"/>
  <c r="PMF30" i="21"/>
  <c r="PME30" i="21"/>
  <c r="PMD30" i="21"/>
  <c r="PMC30" i="21"/>
  <c r="PMB30" i="21"/>
  <c r="PMA30" i="21"/>
  <c r="PLZ30" i="21"/>
  <c r="PLY30" i="21"/>
  <c r="PLX30" i="21"/>
  <c r="PLW30" i="21"/>
  <c r="PLV30" i="21"/>
  <c r="PLU30" i="21"/>
  <c r="PLT30" i="21"/>
  <c r="PLS30" i="21"/>
  <c r="PLR30" i="21"/>
  <c r="PLQ30" i="21"/>
  <c r="PLP30" i="21"/>
  <c r="PLO30" i="21"/>
  <c r="PLN30" i="21"/>
  <c r="PLM30" i="21"/>
  <c r="PLL30" i="21"/>
  <c r="PLK30" i="21"/>
  <c r="PLJ30" i="21"/>
  <c r="PLI30" i="21"/>
  <c r="PLH30" i="21"/>
  <c r="PLG30" i="21"/>
  <c r="PLF30" i="21"/>
  <c r="PLE30" i="21"/>
  <c r="PLD30" i="21"/>
  <c r="PLC30" i="21"/>
  <c r="PLB30" i="21"/>
  <c r="PLA30" i="21"/>
  <c r="PKZ30" i="21"/>
  <c r="PKY30" i="21"/>
  <c r="PKX30" i="21"/>
  <c r="PKW30" i="21"/>
  <c r="PKV30" i="21"/>
  <c r="PKU30" i="21"/>
  <c r="PKT30" i="21"/>
  <c r="PKS30" i="21"/>
  <c r="PKR30" i="21"/>
  <c r="PKQ30" i="21"/>
  <c r="PKP30" i="21"/>
  <c r="PKO30" i="21"/>
  <c r="PKN30" i="21"/>
  <c r="PKM30" i="21"/>
  <c r="PKL30" i="21"/>
  <c r="PKK30" i="21"/>
  <c r="PKJ30" i="21"/>
  <c r="PKI30" i="21"/>
  <c r="PKH30" i="21"/>
  <c r="PKG30" i="21"/>
  <c r="PKF30" i="21"/>
  <c r="PKE30" i="21"/>
  <c r="PKD30" i="21"/>
  <c r="PKC30" i="21"/>
  <c r="PKB30" i="21"/>
  <c r="PKA30" i="21"/>
  <c r="PJZ30" i="21"/>
  <c r="PJY30" i="21"/>
  <c r="PJX30" i="21"/>
  <c r="PJW30" i="21"/>
  <c r="PJV30" i="21"/>
  <c r="PJU30" i="21"/>
  <c r="PJT30" i="21"/>
  <c r="PJS30" i="21"/>
  <c r="PJR30" i="21"/>
  <c r="PJQ30" i="21"/>
  <c r="PJP30" i="21"/>
  <c r="PJO30" i="21"/>
  <c r="PJN30" i="21"/>
  <c r="PJM30" i="21"/>
  <c r="PJL30" i="21"/>
  <c r="PJK30" i="21"/>
  <c r="PJJ30" i="21"/>
  <c r="PJI30" i="21"/>
  <c r="PJH30" i="21"/>
  <c r="PJG30" i="21"/>
  <c r="PJF30" i="21"/>
  <c r="PJE30" i="21"/>
  <c r="PJD30" i="21"/>
  <c r="PJC30" i="21"/>
  <c r="PJB30" i="21"/>
  <c r="PJA30" i="21"/>
  <c r="PIZ30" i="21"/>
  <c r="PIY30" i="21"/>
  <c r="PIX30" i="21"/>
  <c r="PIW30" i="21"/>
  <c r="PIV30" i="21"/>
  <c r="PIU30" i="21"/>
  <c r="PIT30" i="21"/>
  <c r="PIS30" i="21"/>
  <c r="PIR30" i="21"/>
  <c r="PIQ30" i="21"/>
  <c r="PIP30" i="21"/>
  <c r="PIO30" i="21"/>
  <c r="PIN30" i="21"/>
  <c r="PIM30" i="21"/>
  <c r="PIL30" i="21"/>
  <c r="PIK30" i="21"/>
  <c r="PIJ30" i="21"/>
  <c r="PII30" i="21"/>
  <c r="PIH30" i="21"/>
  <c r="PIG30" i="21"/>
  <c r="PIF30" i="21"/>
  <c r="PIE30" i="21"/>
  <c r="PID30" i="21"/>
  <c r="PIC30" i="21"/>
  <c r="PIB30" i="21"/>
  <c r="PIA30" i="21"/>
  <c r="PHZ30" i="21"/>
  <c r="PHY30" i="21"/>
  <c r="PHX30" i="21"/>
  <c r="PHW30" i="21"/>
  <c r="PHV30" i="21"/>
  <c r="PHU30" i="21"/>
  <c r="PHT30" i="21"/>
  <c r="PHS30" i="21"/>
  <c r="PHR30" i="21"/>
  <c r="PHQ30" i="21"/>
  <c r="PHP30" i="21"/>
  <c r="PHO30" i="21"/>
  <c r="PHN30" i="21"/>
  <c r="PHM30" i="21"/>
  <c r="PHL30" i="21"/>
  <c r="PHK30" i="21"/>
  <c r="PHJ30" i="21"/>
  <c r="PHI30" i="21"/>
  <c r="PHH30" i="21"/>
  <c r="PHG30" i="21"/>
  <c r="PHF30" i="21"/>
  <c r="PHE30" i="21"/>
  <c r="PHD30" i="21"/>
  <c r="PHC30" i="21"/>
  <c r="PHB30" i="21"/>
  <c r="PHA30" i="21"/>
  <c r="PGZ30" i="21"/>
  <c r="PGY30" i="21"/>
  <c r="PGX30" i="21"/>
  <c r="PGW30" i="21"/>
  <c r="PGV30" i="21"/>
  <c r="PGU30" i="21"/>
  <c r="PGT30" i="21"/>
  <c r="PGS30" i="21"/>
  <c r="PGR30" i="21"/>
  <c r="PGQ30" i="21"/>
  <c r="PGP30" i="21"/>
  <c r="PGO30" i="21"/>
  <c r="PGN30" i="21"/>
  <c r="PGM30" i="21"/>
  <c r="PGL30" i="21"/>
  <c r="PGK30" i="21"/>
  <c r="PGJ30" i="21"/>
  <c r="PGI30" i="21"/>
  <c r="PGH30" i="21"/>
  <c r="PGG30" i="21"/>
  <c r="PGF30" i="21"/>
  <c r="PGE30" i="21"/>
  <c r="PGD30" i="21"/>
  <c r="PGC30" i="21"/>
  <c r="PGB30" i="21"/>
  <c r="PGA30" i="21"/>
  <c r="PFZ30" i="21"/>
  <c r="PFY30" i="21"/>
  <c r="PFX30" i="21"/>
  <c r="PFW30" i="21"/>
  <c r="PFV30" i="21"/>
  <c r="PFU30" i="21"/>
  <c r="PFT30" i="21"/>
  <c r="PFS30" i="21"/>
  <c r="PFR30" i="21"/>
  <c r="PFQ30" i="21"/>
  <c r="PFP30" i="21"/>
  <c r="PFO30" i="21"/>
  <c r="PFN30" i="21"/>
  <c r="PFM30" i="21"/>
  <c r="PFL30" i="21"/>
  <c r="PFK30" i="21"/>
  <c r="PFJ30" i="21"/>
  <c r="PFI30" i="21"/>
  <c r="PFH30" i="21"/>
  <c r="PFG30" i="21"/>
  <c r="PFF30" i="21"/>
  <c r="PFE30" i="21"/>
  <c r="PFD30" i="21"/>
  <c r="PFC30" i="21"/>
  <c r="PFB30" i="21"/>
  <c r="PFA30" i="21"/>
  <c r="PEZ30" i="21"/>
  <c r="PEY30" i="21"/>
  <c r="PEX30" i="21"/>
  <c r="PEW30" i="21"/>
  <c r="PEV30" i="21"/>
  <c r="PEU30" i="21"/>
  <c r="PET30" i="21"/>
  <c r="PES30" i="21"/>
  <c r="PER30" i="21"/>
  <c r="PEQ30" i="21"/>
  <c r="PEP30" i="21"/>
  <c r="PEO30" i="21"/>
  <c r="PEN30" i="21"/>
  <c r="PEM30" i="21"/>
  <c r="PEL30" i="21"/>
  <c r="PEK30" i="21"/>
  <c r="PEJ30" i="21"/>
  <c r="PEI30" i="21"/>
  <c r="PEH30" i="21"/>
  <c r="PEG30" i="21"/>
  <c r="PEF30" i="21"/>
  <c r="PEE30" i="21"/>
  <c r="PED30" i="21"/>
  <c r="PEC30" i="21"/>
  <c r="PEB30" i="21"/>
  <c r="PEA30" i="21"/>
  <c r="PDZ30" i="21"/>
  <c r="PDY30" i="21"/>
  <c r="PDX30" i="21"/>
  <c r="PDW30" i="21"/>
  <c r="PDV30" i="21"/>
  <c r="PDU30" i="21"/>
  <c r="PDT30" i="21"/>
  <c r="PDS30" i="21"/>
  <c r="PDR30" i="21"/>
  <c r="PDQ30" i="21"/>
  <c r="PDP30" i="21"/>
  <c r="PDO30" i="21"/>
  <c r="PDN30" i="21"/>
  <c r="PDM30" i="21"/>
  <c r="PDL30" i="21"/>
  <c r="PDK30" i="21"/>
  <c r="PDJ30" i="21"/>
  <c r="PDI30" i="21"/>
  <c r="PDH30" i="21"/>
  <c r="PDG30" i="21"/>
  <c r="PDF30" i="21"/>
  <c r="PDE30" i="21"/>
  <c r="PDD30" i="21"/>
  <c r="PDC30" i="21"/>
  <c r="PDB30" i="21"/>
  <c r="PDA30" i="21"/>
  <c r="PCZ30" i="21"/>
  <c r="PCY30" i="21"/>
  <c r="PCX30" i="21"/>
  <c r="PCW30" i="21"/>
  <c r="PCV30" i="21"/>
  <c r="PCU30" i="21"/>
  <c r="PCT30" i="21"/>
  <c r="PCS30" i="21"/>
  <c r="PCR30" i="21"/>
  <c r="PCQ30" i="21"/>
  <c r="PCP30" i="21"/>
  <c r="PCO30" i="21"/>
  <c r="PCN30" i="21"/>
  <c r="PCM30" i="21"/>
  <c r="PCL30" i="21"/>
  <c r="PCK30" i="21"/>
  <c r="PCJ30" i="21"/>
  <c r="PCI30" i="21"/>
  <c r="PCH30" i="21"/>
  <c r="PCG30" i="21"/>
  <c r="PCF30" i="21"/>
  <c r="PCE30" i="21"/>
  <c r="PCD30" i="21"/>
  <c r="PCC30" i="21"/>
  <c r="PCB30" i="21"/>
  <c r="PCA30" i="21"/>
  <c r="PBZ30" i="21"/>
  <c r="PBY30" i="21"/>
  <c r="PBX30" i="21"/>
  <c r="PBW30" i="21"/>
  <c r="PBV30" i="21"/>
  <c r="PBU30" i="21"/>
  <c r="PBT30" i="21"/>
  <c r="PBS30" i="21"/>
  <c r="PBR30" i="21"/>
  <c r="PBQ30" i="21"/>
  <c r="PBP30" i="21"/>
  <c r="PBO30" i="21"/>
  <c r="PBN30" i="21"/>
  <c r="PBM30" i="21"/>
  <c r="PBL30" i="21"/>
  <c r="PBK30" i="21"/>
  <c r="PBJ30" i="21"/>
  <c r="PBI30" i="21"/>
  <c r="PBH30" i="21"/>
  <c r="PBG30" i="21"/>
  <c r="PBF30" i="21"/>
  <c r="PBE30" i="21"/>
  <c r="PBD30" i="21"/>
  <c r="PBC30" i="21"/>
  <c r="PBB30" i="21"/>
  <c r="PBA30" i="21"/>
  <c r="PAZ30" i="21"/>
  <c r="PAY30" i="21"/>
  <c r="PAX30" i="21"/>
  <c r="PAW30" i="21"/>
  <c r="PAV30" i="21"/>
  <c r="PAU30" i="21"/>
  <c r="PAT30" i="21"/>
  <c r="PAS30" i="21"/>
  <c r="PAR30" i="21"/>
  <c r="PAQ30" i="21"/>
  <c r="PAP30" i="21"/>
  <c r="PAO30" i="21"/>
  <c r="PAN30" i="21"/>
  <c r="PAM30" i="21"/>
  <c r="PAL30" i="21"/>
  <c r="PAK30" i="21"/>
  <c r="PAJ30" i="21"/>
  <c r="PAI30" i="21"/>
  <c r="PAH30" i="21"/>
  <c r="PAG30" i="21"/>
  <c r="PAF30" i="21"/>
  <c r="PAE30" i="21"/>
  <c r="PAD30" i="21"/>
  <c r="PAC30" i="21"/>
  <c r="PAB30" i="21"/>
  <c r="PAA30" i="21"/>
  <c r="OZZ30" i="21"/>
  <c r="OZY30" i="21"/>
  <c r="OZX30" i="21"/>
  <c r="OZW30" i="21"/>
  <c r="OZV30" i="21"/>
  <c r="OZU30" i="21"/>
  <c r="OZT30" i="21"/>
  <c r="OZS30" i="21"/>
  <c r="OZR30" i="21"/>
  <c r="OZQ30" i="21"/>
  <c r="OZP30" i="21"/>
  <c r="OZO30" i="21"/>
  <c r="OZN30" i="21"/>
  <c r="OZM30" i="21"/>
  <c r="OZL30" i="21"/>
  <c r="OZK30" i="21"/>
  <c r="OZJ30" i="21"/>
  <c r="OZI30" i="21"/>
  <c r="OZH30" i="21"/>
  <c r="OZG30" i="21"/>
  <c r="OZF30" i="21"/>
  <c r="OZE30" i="21"/>
  <c r="OZD30" i="21"/>
  <c r="OZC30" i="21"/>
  <c r="OZB30" i="21"/>
  <c r="OZA30" i="21"/>
  <c r="OYZ30" i="21"/>
  <c r="OYY30" i="21"/>
  <c r="OYX30" i="21"/>
  <c r="OYW30" i="21"/>
  <c r="OYV30" i="21"/>
  <c r="OYU30" i="21"/>
  <c r="OYT30" i="21"/>
  <c r="OYS30" i="21"/>
  <c r="OYR30" i="21"/>
  <c r="OYQ30" i="21"/>
  <c r="OYP30" i="21"/>
  <c r="OYO30" i="21"/>
  <c r="OYN30" i="21"/>
  <c r="OYM30" i="21"/>
  <c r="OYL30" i="21"/>
  <c r="OYK30" i="21"/>
  <c r="OYJ30" i="21"/>
  <c r="OYI30" i="21"/>
  <c r="OYH30" i="21"/>
  <c r="OYG30" i="21"/>
  <c r="OYF30" i="21"/>
  <c r="OYE30" i="21"/>
  <c r="OYD30" i="21"/>
  <c r="OYC30" i="21"/>
  <c r="OYB30" i="21"/>
  <c r="OYA30" i="21"/>
  <c r="OXZ30" i="21"/>
  <c r="OXY30" i="21"/>
  <c r="OXX30" i="21"/>
  <c r="OXW30" i="21"/>
  <c r="OXV30" i="21"/>
  <c r="OXU30" i="21"/>
  <c r="OXT30" i="21"/>
  <c r="OXS30" i="21"/>
  <c r="OXR30" i="21"/>
  <c r="OXQ30" i="21"/>
  <c r="OXP30" i="21"/>
  <c r="OXO30" i="21"/>
  <c r="OXN30" i="21"/>
  <c r="OXM30" i="21"/>
  <c r="OXL30" i="21"/>
  <c r="OXK30" i="21"/>
  <c r="OXJ30" i="21"/>
  <c r="OXI30" i="21"/>
  <c r="OXH30" i="21"/>
  <c r="OXG30" i="21"/>
  <c r="OXF30" i="21"/>
  <c r="OXE30" i="21"/>
  <c r="OXD30" i="21"/>
  <c r="OXC30" i="21"/>
  <c r="OXB30" i="21"/>
  <c r="OXA30" i="21"/>
  <c r="OWZ30" i="21"/>
  <c r="OWY30" i="21"/>
  <c r="OWX30" i="21"/>
  <c r="OWW30" i="21"/>
  <c r="OWV30" i="21"/>
  <c r="OWU30" i="21"/>
  <c r="OWT30" i="21"/>
  <c r="OWS30" i="21"/>
  <c r="OWR30" i="21"/>
  <c r="OWQ30" i="21"/>
  <c r="OWP30" i="21"/>
  <c r="OWO30" i="21"/>
  <c r="OWN30" i="21"/>
  <c r="OWM30" i="21"/>
  <c r="OWL30" i="21"/>
  <c r="OWK30" i="21"/>
  <c r="OWJ30" i="21"/>
  <c r="OWI30" i="21"/>
  <c r="OWH30" i="21"/>
  <c r="OWG30" i="21"/>
  <c r="OWF30" i="21"/>
  <c r="OWE30" i="21"/>
  <c r="OWD30" i="21"/>
  <c r="OWC30" i="21"/>
  <c r="OWB30" i="21"/>
  <c r="OWA30" i="21"/>
  <c r="OVZ30" i="21"/>
  <c r="OVY30" i="21"/>
  <c r="OVX30" i="21"/>
  <c r="OVW30" i="21"/>
  <c r="OVV30" i="21"/>
  <c r="OVU30" i="21"/>
  <c r="OVT30" i="21"/>
  <c r="OVS30" i="21"/>
  <c r="OVR30" i="21"/>
  <c r="OVQ30" i="21"/>
  <c r="OVP30" i="21"/>
  <c r="OVO30" i="21"/>
  <c r="OVN30" i="21"/>
  <c r="OVM30" i="21"/>
  <c r="OVL30" i="21"/>
  <c r="OVK30" i="21"/>
  <c r="OVJ30" i="21"/>
  <c r="OVI30" i="21"/>
  <c r="OVH30" i="21"/>
  <c r="OVG30" i="21"/>
  <c r="OVF30" i="21"/>
  <c r="OVE30" i="21"/>
  <c r="OVD30" i="21"/>
  <c r="OVC30" i="21"/>
  <c r="OVB30" i="21"/>
  <c r="OVA30" i="21"/>
  <c r="OUZ30" i="21"/>
  <c r="OUY30" i="21"/>
  <c r="OUX30" i="21"/>
  <c r="OUW30" i="21"/>
  <c r="OUV30" i="21"/>
  <c r="OUU30" i="21"/>
  <c r="OUT30" i="21"/>
  <c r="OUS30" i="21"/>
  <c r="OUR30" i="21"/>
  <c r="OUQ30" i="21"/>
  <c r="OUP30" i="21"/>
  <c r="OUO30" i="21"/>
  <c r="OUN30" i="21"/>
  <c r="OUM30" i="21"/>
  <c r="OUL30" i="21"/>
  <c r="OUK30" i="21"/>
  <c r="OUJ30" i="21"/>
  <c r="OUI30" i="21"/>
  <c r="OUH30" i="21"/>
  <c r="OUG30" i="21"/>
  <c r="OUF30" i="21"/>
  <c r="OUE30" i="21"/>
  <c r="OUD30" i="21"/>
  <c r="OUC30" i="21"/>
  <c r="OUB30" i="21"/>
  <c r="OUA30" i="21"/>
  <c r="OTZ30" i="21"/>
  <c r="OTY30" i="21"/>
  <c r="OTX30" i="21"/>
  <c r="OTW30" i="21"/>
  <c r="OTV30" i="21"/>
  <c r="OTU30" i="21"/>
  <c r="OTT30" i="21"/>
  <c r="OTS30" i="21"/>
  <c r="OTR30" i="21"/>
  <c r="OTQ30" i="21"/>
  <c r="OTP30" i="21"/>
  <c r="OTO30" i="21"/>
  <c r="OTN30" i="21"/>
  <c r="OTM30" i="21"/>
  <c r="OTL30" i="21"/>
  <c r="OTK30" i="21"/>
  <c r="OTJ30" i="21"/>
  <c r="OTI30" i="21"/>
  <c r="OTH30" i="21"/>
  <c r="OTG30" i="21"/>
  <c r="OTF30" i="21"/>
  <c r="OTE30" i="21"/>
  <c r="OTD30" i="21"/>
  <c r="OTC30" i="21"/>
  <c r="OTB30" i="21"/>
  <c r="OTA30" i="21"/>
  <c r="OSZ30" i="21"/>
  <c r="OSY30" i="21"/>
  <c r="OSX30" i="21"/>
  <c r="OSW30" i="21"/>
  <c r="OSV30" i="21"/>
  <c r="OSU30" i="21"/>
  <c r="OST30" i="21"/>
  <c r="OSS30" i="21"/>
  <c r="OSR30" i="21"/>
  <c r="OSQ30" i="21"/>
  <c r="OSP30" i="21"/>
  <c r="OSO30" i="21"/>
  <c r="OSN30" i="21"/>
  <c r="OSM30" i="21"/>
  <c r="OSL30" i="21"/>
  <c r="OSK30" i="21"/>
  <c r="OSJ30" i="21"/>
  <c r="OSI30" i="21"/>
  <c r="OSH30" i="21"/>
  <c r="OSG30" i="21"/>
  <c r="OSF30" i="21"/>
  <c r="OSE30" i="21"/>
  <c r="OSD30" i="21"/>
  <c r="OSC30" i="21"/>
  <c r="OSB30" i="21"/>
  <c r="OSA30" i="21"/>
  <c r="ORZ30" i="21"/>
  <c r="ORY30" i="21"/>
  <c r="ORX30" i="21"/>
  <c r="ORW30" i="21"/>
  <c r="ORV30" i="21"/>
  <c r="ORU30" i="21"/>
  <c r="ORT30" i="21"/>
  <c r="ORS30" i="21"/>
  <c r="ORR30" i="21"/>
  <c r="ORQ30" i="21"/>
  <c r="ORP30" i="21"/>
  <c r="ORO30" i="21"/>
  <c r="ORN30" i="21"/>
  <c r="ORM30" i="21"/>
  <c r="ORL30" i="21"/>
  <c r="ORK30" i="21"/>
  <c r="ORJ30" i="21"/>
  <c r="ORI30" i="21"/>
  <c r="ORH30" i="21"/>
  <c r="ORG30" i="21"/>
  <c r="ORF30" i="21"/>
  <c r="ORE30" i="21"/>
  <c r="ORD30" i="21"/>
  <c r="ORC30" i="21"/>
  <c r="ORB30" i="21"/>
  <c r="ORA30" i="21"/>
  <c r="OQZ30" i="21"/>
  <c r="OQY30" i="21"/>
  <c r="OQX30" i="21"/>
  <c r="OQW30" i="21"/>
  <c r="OQV30" i="21"/>
  <c r="OQU30" i="21"/>
  <c r="OQT30" i="21"/>
  <c r="OQS30" i="21"/>
  <c r="OQR30" i="21"/>
  <c r="OQQ30" i="21"/>
  <c r="OQP30" i="21"/>
  <c r="OQO30" i="21"/>
  <c r="OQN30" i="21"/>
  <c r="OQM30" i="21"/>
  <c r="OQL30" i="21"/>
  <c r="OQK30" i="21"/>
  <c r="OQJ30" i="21"/>
  <c r="OQI30" i="21"/>
  <c r="OQH30" i="21"/>
  <c r="OQG30" i="21"/>
  <c r="OQF30" i="21"/>
  <c r="OQE30" i="21"/>
  <c r="OQD30" i="21"/>
  <c r="OQC30" i="21"/>
  <c r="OQB30" i="21"/>
  <c r="OQA30" i="21"/>
  <c r="OPZ30" i="21"/>
  <c r="OPY30" i="21"/>
  <c r="OPX30" i="21"/>
  <c r="OPW30" i="21"/>
  <c r="OPV30" i="21"/>
  <c r="OPU30" i="21"/>
  <c r="OPT30" i="21"/>
  <c r="OPS30" i="21"/>
  <c r="OPR30" i="21"/>
  <c r="OPQ30" i="21"/>
  <c r="OPP30" i="21"/>
  <c r="OPO30" i="21"/>
  <c r="OPN30" i="21"/>
  <c r="OPM30" i="21"/>
  <c r="OPL30" i="21"/>
  <c r="OPK30" i="21"/>
  <c r="OPJ30" i="21"/>
  <c r="OPI30" i="21"/>
  <c r="OPH30" i="21"/>
  <c r="OPG30" i="21"/>
  <c r="OPF30" i="21"/>
  <c r="OPE30" i="21"/>
  <c r="OPD30" i="21"/>
  <c r="OPC30" i="21"/>
  <c r="OPB30" i="21"/>
  <c r="OPA30" i="21"/>
  <c r="OOZ30" i="21"/>
  <c r="OOY30" i="21"/>
  <c r="OOX30" i="21"/>
  <c r="OOW30" i="21"/>
  <c r="OOV30" i="21"/>
  <c r="OOU30" i="21"/>
  <c r="OOT30" i="21"/>
  <c r="OOS30" i="21"/>
  <c r="OOR30" i="21"/>
  <c r="OOQ30" i="21"/>
  <c r="OOP30" i="21"/>
  <c r="OOO30" i="21"/>
  <c r="OON30" i="21"/>
  <c r="OOM30" i="21"/>
  <c r="OOL30" i="21"/>
  <c r="OOK30" i="21"/>
  <c r="OOJ30" i="21"/>
  <c r="OOI30" i="21"/>
  <c r="OOH30" i="21"/>
  <c r="OOG30" i="21"/>
  <c r="OOF30" i="21"/>
  <c r="OOE30" i="21"/>
  <c r="OOD30" i="21"/>
  <c r="OOC30" i="21"/>
  <c r="OOB30" i="21"/>
  <c r="OOA30" i="21"/>
  <c r="ONZ30" i="21"/>
  <c r="ONY30" i="21"/>
  <c r="ONX30" i="21"/>
  <c r="ONW30" i="21"/>
  <c r="ONV30" i="21"/>
  <c r="ONU30" i="21"/>
  <c r="ONT30" i="21"/>
  <c r="ONS30" i="21"/>
  <c r="ONR30" i="21"/>
  <c r="ONQ30" i="21"/>
  <c r="ONP30" i="21"/>
  <c r="ONO30" i="21"/>
  <c r="ONN30" i="21"/>
  <c r="ONM30" i="21"/>
  <c r="ONL30" i="21"/>
  <c r="ONK30" i="21"/>
  <c r="ONJ30" i="21"/>
  <c r="ONI30" i="21"/>
  <c r="ONH30" i="21"/>
  <c r="ONG30" i="21"/>
  <c r="ONF30" i="21"/>
  <c r="ONE30" i="21"/>
  <c r="OND30" i="21"/>
  <c r="ONC30" i="21"/>
  <c r="ONB30" i="21"/>
  <c r="ONA30" i="21"/>
  <c r="OMZ30" i="21"/>
  <c r="OMY30" i="21"/>
  <c r="OMX30" i="21"/>
  <c r="OMW30" i="21"/>
  <c r="OMV30" i="21"/>
  <c r="OMU30" i="21"/>
  <c r="OMT30" i="21"/>
  <c r="OMS30" i="21"/>
  <c r="OMR30" i="21"/>
  <c r="OMQ30" i="21"/>
  <c r="OMP30" i="21"/>
  <c r="OMO30" i="21"/>
  <c r="OMN30" i="21"/>
  <c r="OMM30" i="21"/>
  <c r="OML30" i="21"/>
  <c r="OMK30" i="21"/>
  <c r="OMJ30" i="21"/>
  <c r="OMI30" i="21"/>
  <c r="OMH30" i="21"/>
  <c r="OMG30" i="21"/>
  <c r="OMF30" i="21"/>
  <c r="OME30" i="21"/>
  <c r="OMD30" i="21"/>
  <c r="OMC30" i="21"/>
  <c r="OMB30" i="21"/>
  <c r="OMA30" i="21"/>
  <c r="OLZ30" i="21"/>
  <c r="OLY30" i="21"/>
  <c r="OLX30" i="21"/>
  <c r="OLW30" i="21"/>
  <c r="OLV30" i="21"/>
  <c r="OLU30" i="21"/>
  <c r="OLT30" i="21"/>
  <c r="OLS30" i="21"/>
  <c r="OLR30" i="21"/>
  <c r="OLQ30" i="21"/>
  <c r="OLP30" i="21"/>
  <c r="OLO30" i="21"/>
  <c r="OLN30" i="21"/>
  <c r="OLM30" i="21"/>
  <c r="OLL30" i="21"/>
  <c r="OLK30" i="21"/>
  <c r="OLJ30" i="21"/>
  <c r="OLI30" i="21"/>
  <c r="OLH30" i="21"/>
  <c r="OLG30" i="21"/>
  <c r="OLF30" i="21"/>
  <c r="OLE30" i="21"/>
  <c r="OLD30" i="21"/>
  <c r="OLC30" i="21"/>
  <c r="OLB30" i="21"/>
  <c r="OLA30" i="21"/>
  <c r="OKZ30" i="21"/>
  <c r="OKY30" i="21"/>
  <c r="OKX30" i="21"/>
  <c r="OKW30" i="21"/>
  <c r="OKV30" i="21"/>
  <c r="OKU30" i="21"/>
  <c r="OKT30" i="21"/>
  <c r="OKS30" i="21"/>
  <c r="OKR30" i="21"/>
  <c r="OKQ30" i="21"/>
  <c r="OKP30" i="21"/>
  <c r="OKO30" i="21"/>
  <c r="OKN30" i="21"/>
  <c r="OKM30" i="21"/>
  <c r="OKL30" i="21"/>
  <c r="OKK30" i="21"/>
  <c r="OKJ30" i="21"/>
  <c r="OKI30" i="21"/>
  <c r="OKH30" i="21"/>
  <c r="OKG30" i="21"/>
  <c r="OKF30" i="21"/>
  <c r="OKE30" i="21"/>
  <c r="OKD30" i="21"/>
  <c r="OKC30" i="21"/>
  <c r="OKB30" i="21"/>
  <c r="OKA30" i="21"/>
  <c r="OJZ30" i="21"/>
  <c r="OJY30" i="21"/>
  <c r="OJX30" i="21"/>
  <c r="OJW30" i="21"/>
  <c r="OJV30" i="21"/>
  <c r="OJU30" i="21"/>
  <c r="OJT30" i="21"/>
  <c r="OJS30" i="21"/>
  <c r="OJR30" i="21"/>
  <c r="OJQ30" i="21"/>
  <c r="OJP30" i="21"/>
  <c r="OJO30" i="21"/>
  <c r="OJN30" i="21"/>
  <c r="OJM30" i="21"/>
  <c r="OJL30" i="21"/>
  <c r="OJK30" i="21"/>
  <c r="OJJ30" i="21"/>
  <c r="OJI30" i="21"/>
  <c r="OJH30" i="21"/>
  <c r="OJG30" i="21"/>
  <c r="OJF30" i="21"/>
  <c r="OJE30" i="21"/>
  <c r="OJD30" i="21"/>
  <c r="OJC30" i="21"/>
  <c r="OJB30" i="21"/>
  <c r="OJA30" i="21"/>
  <c r="OIZ30" i="21"/>
  <c r="OIY30" i="21"/>
  <c r="OIX30" i="21"/>
  <c r="OIW30" i="21"/>
  <c r="OIV30" i="21"/>
  <c r="OIU30" i="21"/>
  <c r="OIT30" i="21"/>
  <c r="OIS30" i="21"/>
  <c r="OIR30" i="21"/>
  <c r="OIQ30" i="21"/>
  <c r="OIP30" i="21"/>
  <c r="OIO30" i="21"/>
  <c r="OIN30" i="21"/>
  <c r="OIM30" i="21"/>
  <c r="OIL30" i="21"/>
  <c r="OIK30" i="21"/>
  <c r="OIJ30" i="21"/>
  <c r="OII30" i="21"/>
  <c r="OIH30" i="21"/>
  <c r="OIG30" i="21"/>
  <c r="OIF30" i="21"/>
  <c r="OIE30" i="21"/>
  <c r="OID30" i="21"/>
  <c r="OIC30" i="21"/>
  <c r="OIB30" i="21"/>
  <c r="OIA30" i="21"/>
  <c r="OHZ30" i="21"/>
  <c r="OHY30" i="21"/>
  <c r="OHX30" i="21"/>
  <c r="OHW30" i="21"/>
  <c r="OHV30" i="21"/>
  <c r="OHU30" i="21"/>
  <c r="OHT30" i="21"/>
  <c r="OHS30" i="21"/>
  <c r="OHR30" i="21"/>
  <c r="OHQ30" i="21"/>
  <c r="OHP30" i="21"/>
  <c r="OHO30" i="21"/>
  <c r="OHN30" i="21"/>
  <c r="OHM30" i="21"/>
  <c r="OHL30" i="21"/>
  <c r="OHK30" i="21"/>
  <c r="OHJ30" i="21"/>
  <c r="OHI30" i="21"/>
  <c r="OHH30" i="21"/>
  <c r="OHG30" i="21"/>
  <c r="OHF30" i="21"/>
  <c r="OHE30" i="21"/>
  <c r="OHD30" i="21"/>
  <c r="OHC30" i="21"/>
  <c r="OHB30" i="21"/>
  <c r="OHA30" i="21"/>
  <c r="OGZ30" i="21"/>
  <c r="OGY30" i="21"/>
  <c r="OGX30" i="21"/>
  <c r="OGW30" i="21"/>
  <c r="OGV30" i="21"/>
  <c r="OGU30" i="21"/>
  <c r="OGT30" i="21"/>
  <c r="OGS30" i="21"/>
  <c r="OGR30" i="21"/>
  <c r="OGQ30" i="21"/>
  <c r="OGP30" i="21"/>
  <c r="OGO30" i="21"/>
  <c r="OGN30" i="21"/>
  <c r="OGM30" i="21"/>
  <c r="OGL30" i="21"/>
  <c r="OGK30" i="21"/>
  <c r="OGJ30" i="21"/>
  <c r="OGI30" i="21"/>
  <c r="OGH30" i="21"/>
  <c r="OGG30" i="21"/>
  <c r="OGF30" i="21"/>
  <c r="OGE30" i="21"/>
  <c r="OGD30" i="21"/>
  <c r="OGC30" i="21"/>
  <c r="OGB30" i="21"/>
  <c r="OGA30" i="21"/>
  <c r="OFZ30" i="21"/>
  <c r="OFY30" i="21"/>
  <c r="OFX30" i="21"/>
  <c r="OFW30" i="21"/>
  <c r="OFV30" i="21"/>
  <c r="OFU30" i="21"/>
  <c r="OFT30" i="21"/>
  <c r="OFS30" i="21"/>
  <c r="OFR30" i="21"/>
  <c r="OFQ30" i="21"/>
  <c r="OFP30" i="21"/>
  <c r="OFO30" i="21"/>
  <c r="OFN30" i="21"/>
  <c r="OFM30" i="21"/>
  <c r="OFL30" i="21"/>
  <c r="OFK30" i="21"/>
  <c r="OFJ30" i="21"/>
  <c r="OFI30" i="21"/>
  <c r="OFH30" i="21"/>
  <c r="OFG30" i="21"/>
  <c r="OFF30" i="21"/>
  <c r="OFE30" i="21"/>
  <c r="OFD30" i="21"/>
  <c r="OFC30" i="21"/>
  <c r="OFB30" i="21"/>
  <c r="OFA30" i="21"/>
  <c r="OEZ30" i="21"/>
  <c r="OEY30" i="21"/>
  <c r="OEX30" i="21"/>
  <c r="OEW30" i="21"/>
  <c r="OEV30" i="21"/>
  <c r="OEU30" i="21"/>
  <c r="OET30" i="21"/>
  <c r="OES30" i="21"/>
  <c r="OER30" i="21"/>
  <c r="OEQ30" i="21"/>
  <c r="OEP30" i="21"/>
  <c r="OEO30" i="21"/>
  <c r="OEN30" i="21"/>
  <c r="OEM30" i="21"/>
  <c r="OEL30" i="21"/>
  <c r="OEK30" i="21"/>
  <c r="OEJ30" i="21"/>
  <c r="OEI30" i="21"/>
  <c r="OEH30" i="21"/>
  <c r="OEG30" i="21"/>
  <c r="OEF30" i="21"/>
  <c r="OEE30" i="21"/>
  <c r="OED30" i="21"/>
  <c r="OEC30" i="21"/>
  <c r="OEB30" i="21"/>
  <c r="OEA30" i="21"/>
  <c r="ODZ30" i="21"/>
  <c r="ODY30" i="21"/>
  <c r="ODX30" i="21"/>
  <c r="ODW30" i="21"/>
  <c r="ODV30" i="21"/>
  <c r="ODU30" i="21"/>
  <c r="ODT30" i="21"/>
  <c r="ODS30" i="21"/>
  <c r="ODR30" i="21"/>
  <c r="ODQ30" i="21"/>
  <c r="ODP30" i="21"/>
  <c r="ODO30" i="21"/>
  <c r="ODN30" i="21"/>
  <c r="ODM30" i="21"/>
  <c r="ODL30" i="21"/>
  <c r="ODK30" i="21"/>
  <c r="ODJ30" i="21"/>
  <c r="ODI30" i="21"/>
  <c r="ODH30" i="21"/>
  <c r="ODG30" i="21"/>
  <c r="ODF30" i="21"/>
  <c r="ODE30" i="21"/>
  <c r="ODD30" i="21"/>
  <c r="ODC30" i="21"/>
  <c r="ODB30" i="21"/>
  <c r="ODA30" i="21"/>
  <c r="OCZ30" i="21"/>
  <c r="OCY30" i="21"/>
  <c r="OCX30" i="21"/>
  <c r="OCW30" i="21"/>
  <c r="OCV30" i="21"/>
  <c r="OCU30" i="21"/>
  <c r="OCT30" i="21"/>
  <c r="OCS30" i="21"/>
  <c r="OCR30" i="21"/>
  <c r="OCQ30" i="21"/>
  <c r="OCP30" i="21"/>
  <c r="OCO30" i="21"/>
  <c r="OCN30" i="21"/>
  <c r="OCM30" i="21"/>
  <c r="OCL30" i="21"/>
  <c r="OCK30" i="21"/>
  <c r="OCJ30" i="21"/>
  <c r="OCI30" i="21"/>
  <c r="OCH30" i="21"/>
  <c r="OCG30" i="21"/>
  <c r="OCF30" i="21"/>
  <c r="OCE30" i="21"/>
  <c r="OCD30" i="21"/>
  <c r="OCC30" i="21"/>
  <c r="OCB30" i="21"/>
  <c r="OCA30" i="21"/>
  <c r="OBZ30" i="21"/>
  <c r="OBY30" i="21"/>
  <c r="OBX30" i="21"/>
  <c r="OBW30" i="21"/>
  <c r="OBV30" i="21"/>
  <c r="OBU30" i="21"/>
  <c r="OBT30" i="21"/>
  <c r="OBS30" i="21"/>
  <c r="OBR30" i="21"/>
  <c r="OBQ30" i="21"/>
  <c r="OBP30" i="21"/>
  <c r="OBO30" i="21"/>
  <c r="OBN30" i="21"/>
  <c r="OBM30" i="21"/>
  <c r="OBL30" i="21"/>
  <c r="OBK30" i="21"/>
  <c r="OBJ30" i="21"/>
  <c r="OBI30" i="21"/>
  <c r="OBH30" i="21"/>
  <c r="OBG30" i="21"/>
  <c r="OBF30" i="21"/>
  <c r="OBE30" i="21"/>
  <c r="OBD30" i="21"/>
  <c r="OBC30" i="21"/>
  <c r="OBB30" i="21"/>
  <c r="OBA30" i="21"/>
  <c r="OAZ30" i="21"/>
  <c r="OAY30" i="21"/>
  <c r="OAX30" i="21"/>
  <c r="OAW30" i="21"/>
  <c r="OAV30" i="21"/>
  <c r="OAU30" i="21"/>
  <c r="OAT30" i="21"/>
  <c r="OAS30" i="21"/>
  <c r="OAR30" i="21"/>
  <c r="OAQ30" i="21"/>
  <c r="OAP30" i="21"/>
  <c r="OAO30" i="21"/>
  <c r="OAN30" i="21"/>
  <c r="OAM30" i="21"/>
  <c r="OAL30" i="21"/>
  <c r="OAK30" i="21"/>
  <c r="OAJ30" i="21"/>
  <c r="OAI30" i="21"/>
  <c r="OAH30" i="21"/>
  <c r="OAG30" i="21"/>
  <c r="OAF30" i="21"/>
  <c r="OAE30" i="21"/>
  <c r="OAD30" i="21"/>
  <c r="OAC30" i="21"/>
  <c r="OAB30" i="21"/>
  <c r="OAA30" i="21"/>
  <c r="NZZ30" i="21"/>
  <c r="NZY30" i="21"/>
  <c r="NZX30" i="21"/>
  <c r="NZW30" i="21"/>
  <c r="NZV30" i="21"/>
  <c r="NZU30" i="21"/>
  <c r="NZT30" i="21"/>
  <c r="NZS30" i="21"/>
  <c r="NZR30" i="21"/>
  <c r="NZQ30" i="21"/>
  <c r="NZP30" i="21"/>
  <c r="NZO30" i="21"/>
  <c r="NZN30" i="21"/>
  <c r="NZM30" i="21"/>
  <c r="NZL30" i="21"/>
  <c r="NZK30" i="21"/>
  <c r="NZJ30" i="21"/>
  <c r="NZI30" i="21"/>
  <c r="NZH30" i="21"/>
  <c r="NZG30" i="21"/>
  <c r="NZF30" i="21"/>
  <c r="NZE30" i="21"/>
  <c r="NZD30" i="21"/>
  <c r="NZC30" i="21"/>
  <c r="NZB30" i="21"/>
  <c r="NZA30" i="21"/>
  <c r="NYZ30" i="21"/>
  <c r="NYY30" i="21"/>
  <c r="NYX30" i="21"/>
  <c r="NYW30" i="21"/>
  <c r="NYV30" i="21"/>
  <c r="NYU30" i="21"/>
  <c r="NYT30" i="21"/>
  <c r="NYS30" i="21"/>
  <c r="NYR30" i="21"/>
  <c r="NYQ30" i="21"/>
  <c r="NYP30" i="21"/>
  <c r="NYO30" i="21"/>
  <c r="NYN30" i="21"/>
  <c r="NYM30" i="21"/>
  <c r="NYL30" i="21"/>
  <c r="NYK30" i="21"/>
  <c r="NYJ30" i="21"/>
  <c r="NYI30" i="21"/>
  <c r="NYH30" i="21"/>
  <c r="NYG30" i="21"/>
  <c r="NYF30" i="21"/>
  <c r="NYE30" i="21"/>
  <c r="NYD30" i="21"/>
  <c r="NYC30" i="21"/>
  <c r="NYB30" i="21"/>
  <c r="NYA30" i="21"/>
  <c r="NXZ30" i="21"/>
  <c r="NXY30" i="21"/>
  <c r="NXX30" i="21"/>
  <c r="NXW30" i="21"/>
  <c r="NXV30" i="21"/>
  <c r="NXU30" i="21"/>
  <c r="NXT30" i="21"/>
  <c r="NXS30" i="21"/>
  <c r="NXR30" i="21"/>
  <c r="NXQ30" i="21"/>
  <c r="NXP30" i="21"/>
  <c r="NXO30" i="21"/>
  <c r="NXN30" i="21"/>
  <c r="NXM30" i="21"/>
  <c r="NXL30" i="21"/>
  <c r="NXK30" i="21"/>
  <c r="NXJ30" i="21"/>
  <c r="NXI30" i="21"/>
  <c r="NXH30" i="21"/>
  <c r="NXG30" i="21"/>
  <c r="NXF30" i="21"/>
  <c r="NXE30" i="21"/>
  <c r="NXD30" i="21"/>
  <c r="NXC30" i="21"/>
  <c r="NXB30" i="21"/>
  <c r="NXA30" i="21"/>
  <c r="NWZ30" i="21"/>
  <c r="NWY30" i="21"/>
  <c r="NWX30" i="21"/>
  <c r="NWW30" i="21"/>
  <c r="NWV30" i="21"/>
  <c r="NWU30" i="21"/>
  <c r="NWT30" i="21"/>
  <c r="NWS30" i="21"/>
  <c r="NWR30" i="21"/>
  <c r="NWQ30" i="21"/>
  <c r="NWP30" i="21"/>
  <c r="NWO30" i="21"/>
  <c r="NWN30" i="21"/>
  <c r="NWM30" i="21"/>
  <c r="NWL30" i="21"/>
  <c r="NWK30" i="21"/>
  <c r="NWJ30" i="21"/>
  <c r="NWI30" i="21"/>
  <c r="NWH30" i="21"/>
  <c r="NWG30" i="21"/>
  <c r="NWF30" i="21"/>
  <c r="NWE30" i="21"/>
  <c r="NWD30" i="21"/>
  <c r="NWC30" i="21"/>
  <c r="NWB30" i="21"/>
  <c r="NWA30" i="21"/>
  <c r="NVZ30" i="21"/>
  <c r="NVY30" i="21"/>
  <c r="NVX30" i="21"/>
  <c r="NVW30" i="21"/>
  <c r="NVV30" i="21"/>
  <c r="NVU30" i="21"/>
  <c r="NVT30" i="21"/>
  <c r="NVS30" i="21"/>
  <c r="NVR30" i="21"/>
  <c r="NVQ30" i="21"/>
  <c r="NVP30" i="21"/>
  <c r="NVO30" i="21"/>
  <c r="NVN30" i="21"/>
  <c r="NVM30" i="21"/>
  <c r="NVL30" i="21"/>
  <c r="NVK30" i="21"/>
  <c r="NVJ30" i="21"/>
  <c r="NVI30" i="21"/>
  <c r="NVH30" i="21"/>
  <c r="NVG30" i="21"/>
  <c r="NVF30" i="21"/>
  <c r="NVE30" i="21"/>
  <c r="NVD30" i="21"/>
  <c r="NVC30" i="21"/>
  <c r="NVB30" i="21"/>
  <c r="NVA30" i="21"/>
  <c r="NUZ30" i="21"/>
  <c r="NUY30" i="21"/>
  <c r="NUX30" i="21"/>
  <c r="NUW30" i="21"/>
  <c r="NUV30" i="21"/>
  <c r="NUU30" i="21"/>
  <c r="NUT30" i="21"/>
  <c r="NUS30" i="21"/>
  <c r="NUR30" i="21"/>
  <c r="NUQ30" i="21"/>
  <c r="NUP30" i="21"/>
  <c r="NUO30" i="21"/>
  <c r="NUN30" i="21"/>
  <c r="NUM30" i="21"/>
  <c r="NUL30" i="21"/>
  <c r="NUK30" i="21"/>
  <c r="NUJ30" i="21"/>
  <c r="NUI30" i="21"/>
  <c r="NUH30" i="21"/>
  <c r="NUG30" i="21"/>
  <c r="NUF30" i="21"/>
  <c r="NUE30" i="21"/>
  <c r="NUD30" i="21"/>
  <c r="NUC30" i="21"/>
  <c r="NUB30" i="21"/>
  <c r="NUA30" i="21"/>
  <c r="NTZ30" i="21"/>
  <c r="NTY30" i="21"/>
  <c r="NTX30" i="21"/>
  <c r="NTW30" i="21"/>
  <c r="NTV30" i="21"/>
  <c r="NTU30" i="21"/>
  <c r="NTT30" i="21"/>
  <c r="NTS30" i="21"/>
  <c r="NTR30" i="21"/>
  <c r="NTQ30" i="21"/>
  <c r="NTP30" i="21"/>
  <c r="NTO30" i="21"/>
  <c r="NTN30" i="21"/>
  <c r="NTM30" i="21"/>
  <c r="NTL30" i="21"/>
  <c r="NTK30" i="21"/>
  <c r="NTJ30" i="21"/>
  <c r="NTI30" i="21"/>
  <c r="NTH30" i="21"/>
  <c r="NTG30" i="21"/>
  <c r="NTF30" i="21"/>
  <c r="NTE30" i="21"/>
  <c r="NTD30" i="21"/>
  <c r="NTC30" i="21"/>
  <c r="NTB30" i="21"/>
  <c r="NTA30" i="21"/>
  <c r="NSZ30" i="21"/>
  <c r="NSY30" i="21"/>
  <c r="NSX30" i="21"/>
  <c r="NSW30" i="21"/>
  <c r="NSV30" i="21"/>
  <c r="NSU30" i="21"/>
  <c r="NST30" i="21"/>
  <c r="NSS30" i="21"/>
  <c r="NSR30" i="21"/>
  <c r="NSQ30" i="21"/>
  <c r="NSP30" i="21"/>
  <c r="NSO30" i="21"/>
  <c r="NSN30" i="21"/>
  <c r="NSM30" i="21"/>
  <c r="NSL30" i="21"/>
  <c r="NSK30" i="21"/>
  <c r="NSJ30" i="21"/>
  <c r="NSI30" i="21"/>
  <c r="NSH30" i="21"/>
  <c r="NSG30" i="21"/>
  <c r="NSF30" i="21"/>
  <c r="NSE30" i="21"/>
  <c r="NSD30" i="21"/>
  <c r="NSC30" i="21"/>
  <c r="NSB30" i="21"/>
  <c r="NSA30" i="21"/>
  <c r="NRZ30" i="21"/>
  <c r="NRY30" i="21"/>
  <c r="NRX30" i="21"/>
  <c r="NRW30" i="21"/>
  <c r="NRV30" i="21"/>
  <c r="NRU30" i="21"/>
  <c r="NRT30" i="21"/>
  <c r="NRS30" i="21"/>
  <c r="NRR30" i="21"/>
  <c r="NRQ30" i="21"/>
  <c r="NRP30" i="21"/>
  <c r="NRO30" i="21"/>
  <c r="NRN30" i="21"/>
  <c r="NRM30" i="21"/>
  <c r="NRL30" i="21"/>
  <c r="NRK30" i="21"/>
  <c r="NRJ30" i="21"/>
  <c r="NRI30" i="21"/>
  <c r="NRH30" i="21"/>
  <c r="NRG30" i="21"/>
  <c r="NRF30" i="21"/>
  <c r="NRE30" i="21"/>
  <c r="NRD30" i="21"/>
  <c r="NRC30" i="21"/>
  <c r="NRB30" i="21"/>
  <c r="NRA30" i="21"/>
  <c r="NQZ30" i="21"/>
  <c r="NQY30" i="21"/>
  <c r="NQX30" i="21"/>
  <c r="NQW30" i="21"/>
  <c r="NQV30" i="21"/>
  <c r="NQU30" i="21"/>
  <c r="NQT30" i="21"/>
  <c r="NQS30" i="21"/>
  <c r="NQR30" i="21"/>
  <c r="NQQ30" i="21"/>
  <c r="NQP30" i="21"/>
  <c r="NQO30" i="21"/>
  <c r="NQN30" i="21"/>
  <c r="NQM30" i="21"/>
  <c r="NQL30" i="21"/>
  <c r="NQK30" i="21"/>
  <c r="NQJ30" i="21"/>
  <c r="NQI30" i="21"/>
  <c r="NQH30" i="21"/>
  <c r="NQG30" i="21"/>
  <c r="NQF30" i="21"/>
  <c r="NQE30" i="21"/>
  <c r="NQD30" i="21"/>
  <c r="NQC30" i="21"/>
  <c r="NQB30" i="21"/>
  <c r="NQA30" i="21"/>
  <c r="NPZ30" i="21"/>
  <c r="NPY30" i="21"/>
  <c r="NPX30" i="21"/>
  <c r="NPW30" i="21"/>
  <c r="NPV30" i="21"/>
  <c r="NPU30" i="21"/>
  <c r="NPT30" i="21"/>
  <c r="NPS30" i="21"/>
  <c r="NPR30" i="21"/>
  <c r="NPQ30" i="21"/>
  <c r="NPP30" i="21"/>
  <c r="NPO30" i="21"/>
  <c r="NPN30" i="21"/>
  <c r="NPM30" i="21"/>
  <c r="NPL30" i="21"/>
  <c r="NPK30" i="21"/>
  <c r="NPJ30" i="21"/>
  <c r="NPI30" i="21"/>
  <c r="NPH30" i="21"/>
  <c r="NPG30" i="21"/>
  <c r="NPF30" i="21"/>
  <c r="NPE30" i="21"/>
  <c r="NPD30" i="21"/>
  <c r="NPC30" i="21"/>
  <c r="NPB30" i="21"/>
  <c r="NPA30" i="21"/>
  <c r="NOZ30" i="21"/>
  <c r="NOY30" i="21"/>
  <c r="NOX30" i="21"/>
  <c r="NOW30" i="21"/>
  <c r="NOV30" i="21"/>
  <c r="NOU30" i="21"/>
  <c r="NOT30" i="21"/>
  <c r="NOS30" i="21"/>
  <c r="NOR30" i="21"/>
  <c r="NOQ30" i="21"/>
  <c r="NOP30" i="21"/>
  <c r="NOO30" i="21"/>
  <c r="NON30" i="21"/>
  <c r="NOM30" i="21"/>
  <c r="NOL30" i="21"/>
  <c r="NOK30" i="21"/>
  <c r="NOJ30" i="21"/>
  <c r="NOI30" i="21"/>
  <c r="NOH30" i="21"/>
  <c r="NOG30" i="21"/>
  <c r="NOF30" i="21"/>
  <c r="NOE30" i="21"/>
  <c r="NOD30" i="21"/>
  <c r="NOC30" i="21"/>
  <c r="NOB30" i="21"/>
  <c r="NOA30" i="21"/>
  <c r="NNZ30" i="21"/>
  <c r="NNY30" i="21"/>
  <c r="NNX30" i="21"/>
  <c r="NNW30" i="21"/>
  <c r="NNV30" i="21"/>
  <c r="NNU30" i="21"/>
  <c r="NNT30" i="21"/>
  <c r="NNS30" i="21"/>
  <c r="NNR30" i="21"/>
  <c r="NNQ30" i="21"/>
  <c r="NNP30" i="21"/>
  <c r="NNO30" i="21"/>
  <c r="NNN30" i="21"/>
  <c r="NNM30" i="21"/>
  <c r="NNL30" i="21"/>
  <c r="NNK30" i="21"/>
  <c r="NNJ30" i="21"/>
  <c r="NNI30" i="21"/>
  <c r="NNH30" i="21"/>
  <c r="NNG30" i="21"/>
  <c r="NNF30" i="21"/>
  <c r="NNE30" i="21"/>
  <c r="NND30" i="21"/>
  <c r="NNC30" i="21"/>
  <c r="NNB30" i="21"/>
  <c r="NNA30" i="21"/>
  <c r="NMZ30" i="21"/>
  <c r="NMY30" i="21"/>
  <c r="NMX30" i="21"/>
  <c r="NMW30" i="21"/>
  <c r="NMV30" i="21"/>
  <c r="NMU30" i="21"/>
  <c r="NMT30" i="21"/>
  <c r="NMS30" i="21"/>
  <c r="NMR30" i="21"/>
  <c r="NMQ30" i="21"/>
  <c r="NMP30" i="21"/>
  <c r="NMO30" i="21"/>
  <c r="NMN30" i="21"/>
  <c r="NMM30" i="21"/>
  <c r="NML30" i="21"/>
  <c r="NMK30" i="21"/>
  <c r="NMJ30" i="21"/>
  <c r="NMI30" i="21"/>
  <c r="NMH30" i="21"/>
  <c r="NMG30" i="21"/>
  <c r="NMF30" i="21"/>
  <c r="NME30" i="21"/>
  <c r="NMD30" i="21"/>
  <c r="NMC30" i="21"/>
  <c r="NMB30" i="21"/>
  <c r="NMA30" i="21"/>
  <c r="NLZ30" i="21"/>
  <c r="NLY30" i="21"/>
  <c r="NLX30" i="21"/>
  <c r="NLW30" i="21"/>
  <c r="NLV30" i="21"/>
  <c r="NLU30" i="21"/>
  <c r="NLT30" i="21"/>
  <c r="NLS30" i="21"/>
  <c r="NLR30" i="21"/>
  <c r="NLQ30" i="21"/>
  <c r="NLP30" i="21"/>
  <c r="NLO30" i="21"/>
  <c r="NLN30" i="21"/>
  <c r="NLM30" i="21"/>
  <c r="NLL30" i="21"/>
  <c r="NLK30" i="21"/>
  <c r="NLJ30" i="21"/>
  <c r="NLI30" i="21"/>
  <c r="NLH30" i="21"/>
  <c r="NLG30" i="21"/>
  <c r="NLF30" i="21"/>
  <c r="NLE30" i="21"/>
  <c r="NLD30" i="21"/>
  <c r="NLC30" i="21"/>
  <c r="NLB30" i="21"/>
  <c r="NLA30" i="21"/>
  <c r="NKZ30" i="21"/>
  <c r="NKY30" i="21"/>
  <c r="NKX30" i="21"/>
  <c r="NKW30" i="21"/>
  <c r="NKV30" i="21"/>
  <c r="NKU30" i="21"/>
  <c r="NKT30" i="21"/>
  <c r="NKS30" i="21"/>
  <c r="NKR30" i="21"/>
  <c r="NKQ30" i="21"/>
  <c r="NKP30" i="21"/>
  <c r="NKO30" i="21"/>
  <c r="NKN30" i="21"/>
  <c r="NKM30" i="21"/>
  <c r="NKL30" i="21"/>
  <c r="NKK30" i="21"/>
  <c r="NKJ30" i="21"/>
  <c r="NKI30" i="21"/>
  <c r="NKH30" i="21"/>
  <c r="NKG30" i="21"/>
  <c r="NKF30" i="21"/>
  <c r="NKE30" i="21"/>
  <c r="NKD30" i="21"/>
  <c r="NKC30" i="21"/>
  <c r="NKB30" i="21"/>
  <c r="NKA30" i="21"/>
  <c r="NJZ30" i="21"/>
  <c r="NJY30" i="21"/>
  <c r="NJX30" i="21"/>
  <c r="NJW30" i="21"/>
  <c r="NJV30" i="21"/>
  <c r="NJU30" i="21"/>
  <c r="NJT30" i="21"/>
  <c r="NJS30" i="21"/>
  <c r="NJR30" i="21"/>
  <c r="NJQ30" i="21"/>
  <c r="NJP30" i="21"/>
  <c r="NJO30" i="21"/>
  <c r="NJN30" i="21"/>
  <c r="NJM30" i="21"/>
  <c r="NJL30" i="21"/>
  <c r="NJK30" i="21"/>
  <c r="NJJ30" i="21"/>
  <c r="NJI30" i="21"/>
  <c r="NJH30" i="21"/>
  <c r="NJG30" i="21"/>
  <c r="NJF30" i="21"/>
  <c r="NJE30" i="21"/>
  <c r="NJD30" i="21"/>
  <c r="NJC30" i="21"/>
  <c r="NJB30" i="21"/>
  <c r="NJA30" i="21"/>
  <c r="NIZ30" i="21"/>
  <c r="NIY30" i="21"/>
  <c r="NIX30" i="21"/>
  <c r="NIW30" i="21"/>
  <c r="NIV30" i="21"/>
  <c r="NIU30" i="21"/>
  <c r="NIT30" i="21"/>
  <c r="NIS30" i="21"/>
  <c r="NIR30" i="21"/>
  <c r="NIQ30" i="21"/>
  <c r="NIP30" i="21"/>
  <c r="NIO30" i="21"/>
  <c r="NIN30" i="21"/>
  <c r="NIM30" i="21"/>
  <c r="NIL30" i="21"/>
  <c r="NIK30" i="21"/>
  <c r="NIJ30" i="21"/>
  <c r="NII30" i="21"/>
  <c r="NIH30" i="21"/>
  <c r="NIG30" i="21"/>
  <c r="NIF30" i="21"/>
  <c r="NIE30" i="21"/>
  <c r="NID30" i="21"/>
  <c r="NIC30" i="21"/>
  <c r="NIB30" i="21"/>
  <c r="NIA30" i="21"/>
  <c r="NHZ30" i="21"/>
  <c r="NHY30" i="21"/>
  <c r="NHX30" i="21"/>
  <c r="NHW30" i="21"/>
  <c r="NHV30" i="21"/>
  <c r="NHU30" i="21"/>
  <c r="NHT30" i="21"/>
  <c r="NHS30" i="21"/>
  <c r="NHR30" i="21"/>
  <c r="NHQ30" i="21"/>
  <c r="NHP30" i="21"/>
  <c r="NHO30" i="21"/>
  <c r="NHN30" i="21"/>
  <c r="NHM30" i="21"/>
  <c r="NHL30" i="21"/>
  <c r="NHK30" i="21"/>
  <c r="NHJ30" i="21"/>
  <c r="NHI30" i="21"/>
  <c r="NHH30" i="21"/>
  <c r="NHG30" i="21"/>
  <c r="NHF30" i="21"/>
  <c r="NHE30" i="21"/>
  <c r="NHD30" i="21"/>
  <c r="NHC30" i="21"/>
  <c r="NHB30" i="21"/>
  <c r="NHA30" i="21"/>
  <c r="NGZ30" i="21"/>
  <c r="NGY30" i="21"/>
  <c r="NGX30" i="21"/>
  <c r="NGW30" i="21"/>
  <c r="NGV30" i="21"/>
  <c r="NGU30" i="21"/>
  <c r="NGT30" i="21"/>
  <c r="NGS30" i="21"/>
  <c r="NGR30" i="21"/>
  <c r="NGQ30" i="21"/>
  <c r="NGP30" i="21"/>
  <c r="NGO30" i="21"/>
  <c r="NGN30" i="21"/>
  <c r="NGM30" i="21"/>
  <c r="NGL30" i="21"/>
  <c r="NGK30" i="21"/>
  <c r="NGJ30" i="21"/>
  <c r="NGI30" i="21"/>
  <c r="NGH30" i="21"/>
  <c r="NGG30" i="21"/>
  <c r="NGF30" i="21"/>
  <c r="NGE30" i="21"/>
  <c r="NGD30" i="21"/>
  <c r="NGC30" i="21"/>
  <c r="NGB30" i="21"/>
  <c r="NGA30" i="21"/>
  <c r="NFZ30" i="21"/>
  <c r="NFY30" i="21"/>
  <c r="NFX30" i="21"/>
  <c r="NFW30" i="21"/>
  <c r="NFV30" i="21"/>
  <c r="NFU30" i="21"/>
  <c r="NFT30" i="21"/>
  <c r="NFS30" i="21"/>
  <c r="NFR30" i="21"/>
  <c r="NFQ30" i="21"/>
  <c r="NFP30" i="21"/>
  <c r="NFO30" i="21"/>
  <c r="NFN30" i="21"/>
  <c r="NFM30" i="21"/>
  <c r="NFL30" i="21"/>
  <c r="NFK30" i="21"/>
  <c r="NFJ30" i="21"/>
  <c r="NFI30" i="21"/>
  <c r="NFH30" i="21"/>
  <c r="NFG30" i="21"/>
  <c r="NFF30" i="21"/>
  <c r="NFE30" i="21"/>
  <c r="NFD30" i="21"/>
  <c r="NFC30" i="21"/>
  <c r="NFB30" i="21"/>
  <c r="NFA30" i="21"/>
  <c r="NEZ30" i="21"/>
  <c r="NEY30" i="21"/>
  <c r="NEX30" i="21"/>
  <c r="NEW30" i="21"/>
  <c r="NEV30" i="21"/>
  <c r="NEU30" i="21"/>
  <c r="NET30" i="21"/>
  <c r="NES30" i="21"/>
  <c r="NER30" i="21"/>
  <c r="NEQ30" i="21"/>
  <c r="NEP30" i="21"/>
  <c r="NEO30" i="21"/>
  <c r="NEN30" i="21"/>
  <c r="NEM30" i="21"/>
  <c r="NEL30" i="21"/>
  <c r="NEK30" i="21"/>
  <c r="NEJ30" i="21"/>
  <c r="NEI30" i="21"/>
  <c r="NEH30" i="21"/>
  <c r="NEG30" i="21"/>
  <c r="NEF30" i="21"/>
  <c r="NEE30" i="21"/>
  <c r="NED30" i="21"/>
  <c r="NEC30" i="21"/>
  <c r="NEB30" i="21"/>
  <c r="NEA30" i="21"/>
  <c r="NDZ30" i="21"/>
  <c r="NDY30" i="21"/>
  <c r="NDX30" i="21"/>
  <c r="NDW30" i="21"/>
  <c r="NDV30" i="21"/>
  <c r="NDU30" i="21"/>
  <c r="NDT30" i="21"/>
  <c r="NDS30" i="21"/>
  <c r="NDR30" i="21"/>
  <c r="NDQ30" i="21"/>
  <c r="NDP30" i="21"/>
  <c r="NDO30" i="21"/>
  <c r="NDN30" i="21"/>
  <c r="NDM30" i="21"/>
  <c r="NDL30" i="21"/>
  <c r="NDK30" i="21"/>
  <c r="NDJ30" i="21"/>
  <c r="NDI30" i="21"/>
  <c r="NDH30" i="21"/>
  <c r="NDG30" i="21"/>
  <c r="NDF30" i="21"/>
  <c r="NDE30" i="21"/>
  <c r="NDD30" i="21"/>
  <c r="NDC30" i="21"/>
  <c r="NDB30" i="21"/>
  <c r="NDA30" i="21"/>
  <c r="NCZ30" i="21"/>
  <c r="NCY30" i="21"/>
  <c r="NCX30" i="21"/>
  <c r="NCW30" i="21"/>
  <c r="NCV30" i="21"/>
  <c r="NCU30" i="21"/>
  <c r="NCT30" i="21"/>
  <c r="NCS30" i="21"/>
  <c r="NCR30" i="21"/>
  <c r="NCQ30" i="21"/>
  <c r="NCP30" i="21"/>
  <c r="NCO30" i="21"/>
  <c r="NCN30" i="21"/>
  <c r="NCM30" i="21"/>
  <c r="NCL30" i="21"/>
  <c r="NCK30" i="21"/>
  <c r="NCJ30" i="21"/>
  <c r="NCI30" i="21"/>
  <c r="NCH30" i="21"/>
  <c r="NCG30" i="21"/>
  <c r="NCF30" i="21"/>
  <c r="NCE30" i="21"/>
  <c r="NCD30" i="21"/>
  <c r="NCC30" i="21"/>
  <c r="NCB30" i="21"/>
  <c r="NCA30" i="21"/>
  <c r="NBZ30" i="21"/>
  <c r="NBY30" i="21"/>
  <c r="NBX30" i="21"/>
  <c r="NBW30" i="21"/>
  <c r="NBV30" i="21"/>
  <c r="NBU30" i="21"/>
  <c r="NBT30" i="21"/>
  <c r="NBS30" i="21"/>
  <c r="NBR30" i="21"/>
  <c r="NBQ30" i="21"/>
  <c r="NBP30" i="21"/>
  <c r="NBO30" i="21"/>
  <c r="NBN30" i="21"/>
  <c r="NBM30" i="21"/>
  <c r="NBL30" i="21"/>
  <c r="NBK30" i="21"/>
  <c r="NBJ30" i="21"/>
  <c r="NBI30" i="21"/>
  <c r="NBH30" i="21"/>
  <c r="NBG30" i="21"/>
  <c r="NBF30" i="21"/>
  <c r="NBE30" i="21"/>
  <c r="NBD30" i="21"/>
  <c r="NBC30" i="21"/>
  <c r="NBB30" i="21"/>
  <c r="NBA30" i="21"/>
  <c r="NAZ30" i="21"/>
  <c r="NAY30" i="21"/>
  <c r="NAX30" i="21"/>
  <c r="NAW30" i="21"/>
  <c r="NAV30" i="21"/>
  <c r="NAU30" i="21"/>
  <c r="NAT30" i="21"/>
  <c r="NAS30" i="21"/>
  <c r="NAR30" i="21"/>
  <c r="NAQ30" i="21"/>
  <c r="NAP30" i="21"/>
  <c r="NAO30" i="21"/>
  <c r="NAN30" i="21"/>
  <c r="NAM30" i="21"/>
  <c r="NAL30" i="21"/>
  <c r="NAK30" i="21"/>
  <c r="NAJ30" i="21"/>
  <c r="NAI30" i="21"/>
  <c r="NAH30" i="21"/>
  <c r="NAG30" i="21"/>
  <c r="NAF30" i="21"/>
  <c r="NAE30" i="21"/>
  <c r="NAD30" i="21"/>
  <c r="NAC30" i="21"/>
  <c r="NAB30" i="21"/>
  <c r="NAA30" i="21"/>
  <c r="MZZ30" i="21"/>
  <c r="MZY30" i="21"/>
  <c r="MZX30" i="21"/>
  <c r="MZW30" i="21"/>
  <c r="MZV30" i="21"/>
  <c r="MZU30" i="21"/>
  <c r="MZT30" i="21"/>
  <c r="MZS30" i="21"/>
  <c r="MZR30" i="21"/>
  <c r="MZQ30" i="21"/>
  <c r="MZP30" i="21"/>
  <c r="MZO30" i="21"/>
  <c r="MZN30" i="21"/>
  <c r="MZM30" i="21"/>
  <c r="MZL30" i="21"/>
  <c r="MZK30" i="21"/>
  <c r="MZJ30" i="21"/>
  <c r="MZI30" i="21"/>
  <c r="MZH30" i="21"/>
  <c r="MZG30" i="21"/>
  <c r="MZF30" i="21"/>
  <c r="MZE30" i="21"/>
  <c r="MZD30" i="21"/>
  <c r="MZC30" i="21"/>
  <c r="MZB30" i="21"/>
  <c r="MZA30" i="21"/>
  <c r="MYZ30" i="21"/>
  <c r="MYY30" i="21"/>
  <c r="MYX30" i="21"/>
  <c r="MYW30" i="21"/>
  <c r="MYV30" i="21"/>
  <c r="MYU30" i="21"/>
  <c r="MYT30" i="21"/>
  <c r="MYS30" i="21"/>
  <c r="MYR30" i="21"/>
  <c r="MYQ30" i="21"/>
  <c r="MYP30" i="21"/>
  <c r="MYO30" i="21"/>
  <c r="MYN30" i="21"/>
  <c r="MYM30" i="21"/>
  <c r="MYL30" i="21"/>
  <c r="MYK30" i="21"/>
  <c r="MYJ30" i="21"/>
  <c r="MYI30" i="21"/>
  <c r="MYH30" i="21"/>
  <c r="MYG30" i="21"/>
  <c r="MYF30" i="21"/>
  <c r="MYE30" i="21"/>
  <c r="MYD30" i="21"/>
  <c r="MYC30" i="21"/>
  <c r="MYB30" i="21"/>
  <c r="MYA30" i="21"/>
  <c r="MXZ30" i="21"/>
  <c r="MXY30" i="21"/>
  <c r="MXX30" i="21"/>
  <c r="MXW30" i="21"/>
  <c r="MXV30" i="21"/>
  <c r="MXU30" i="21"/>
  <c r="MXT30" i="21"/>
  <c r="MXS30" i="21"/>
  <c r="MXR30" i="21"/>
  <c r="MXQ30" i="21"/>
  <c r="MXP30" i="21"/>
  <c r="MXO30" i="21"/>
  <c r="MXN30" i="21"/>
  <c r="MXM30" i="21"/>
  <c r="MXL30" i="21"/>
  <c r="MXK30" i="21"/>
  <c r="MXJ30" i="21"/>
  <c r="MXI30" i="21"/>
  <c r="MXH30" i="21"/>
  <c r="MXG30" i="21"/>
  <c r="MXF30" i="21"/>
  <c r="MXE30" i="21"/>
  <c r="MXD30" i="21"/>
  <c r="MXC30" i="21"/>
  <c r="MXB30" i="21"/>
  <c r="MXA30" i="21"/>
  <c r="MWZ30" i="21"/>
  <c r="MWY30" i="21"/>
  <c r="MWX30" i="21"/>
  <c r="MWW30" i="21"/>
  <c r="MWV30" i="21"/>
  <c r="MWU30" i="21"/>
  <c r="MWT30" i="21"/>
  <c r="MWS30" i="21"/>
  <c r="MWR30" i="21"/>
  <c r="MWQ30" i="21"/>
  <c r="MWP30" i="21"/>
  <c r="MWO30" i="21"/>
  <c r="MWN30" i="21"/>
  <c r="MWM30" i="21"/>
  <c r="MWL30" i="21"/>
  <c r="MWK30" i="21"/>
  <c r="MWJ30" i="21"/>
  <c r="MWI30" i="21"/>
  <c r="MWH30" i="21"/>
  <c r="MWG30" i="21"/>
  <c r="MWF30" i="21"/>
  <c r="MWE30" i="21"/>
  <c r="MWD30" i="21"/>
  <c r="MWC30" i="21"/>
  <c r="MWB30" i="21"/>
  <c r="MWA30" i="21"/>
  <c r="MVZ30" i="21"/>
  <c r="MVY30" i="21"/>
  <c r="MVX30" i="21"/>
  <c r="MVW30" i="21"/>
  <c r="MVV30" i="21"/>
  <c r="MVU30" i="21"/>
  <c r="MVT30" i="21"/>
  <c r="MVS30" i="21"/>
  <c r="MVR30" i="21"/>
  <c r="MVQ30" i="21"/>
  <c r="MVP30" i="21"/>
  <c r="MVO30" i="21"/>
  <c r="MVN30" i="21"/>
  <c r="MVM30" i="21"/>
  <c r="MVL30" i="21"/>
  <c r="MVK30" i="21"/>
  <c r="MVJ30" i="21"/>
  <c r="MVI30" i="21"/>
  <c r="MVH30" i="21"/>
  <c r="MVG30" i="21"/>
  <c r="MVF30" i="21"/>
  <c r="MVE30" i="21"/>
  <c r="MVD30" i="21"/>
  <c r="MVC30" i="21"/>
  <c r="MVB30" i="21"/>
  <c r="MVA30" i="21"/>
  <c r="MUZ30" i="21"/>
  <c r="MUY30" i="21"/>
  <c r="MUX30" i="21"/>
  <c r="MUW30" i="21"/>
  <c r="MUV30" i="21"/>
  <c r="MUU30" i="21"/>
  <c r="MUT30" i="21"/>
  <c r="MUS30" i="21"/>
  <c r="MUR30" i="21"/>
  <c r="MUQ30" i="21"/>
  <c r="MUP30" i="21"/>
  <c r="MUO30" i="21"/>
  <c r="MUN30" i="21"/>
  <c r="MUM30" i="21"/>
  <c r="MUL30" i="21"/>
  <c r="MUK30" i="21"/>
  <c r="MUJ30" i="21"/>
  <c r="MUI30" i="21"/>
  <c r="MUH30" i="21"/>
  <c r="MUG30" i="21"/>
  <c r="MUF30" i="21"/>
  <c r="MUE30" i="21"/>
  <c r="MUD30" i="21"/>
  <c r="MUC30" i="21"/>
  <c r="MUB30" i="21"/>
  <c r="MUA30" i="21"/>
  <c r="MTZ30" i="21"/>
  <c r="MTY30" i="21"/>
  <c r="MTX30" i="21"/>
  <c r="MTW30" i="21"/>
  <c r="MTV30" i="21"/>
  <c r="MTU30" i="21"/>
  <c r="MTT30" i="21"/>
  <c r="MTS30" i="21"/>
  <c r="MTR30" i="21"/>
  <c r="MTQ30" i="21"/>
  <c r="MTP30" i="21"/>
  <c r="MTO30" i="21"/>
  <c r="MTN30" i="21"/>
  <c r="MTM30" i="21"/>
  <c r="MTL30" i="21"/>
  <c r="MTK30" i="21"/>
  <c r="MTJ30" i="21"/>
  <c r="MTI30" i="21"/>
  <c r="MTH30" i="21"/>
  <c r="MTG30" i="21"/>
  <c r="MTF30" i="21"/>
  <c r="MTE30" i="21"/>
  <c r="MTD30" i="21"/>
  <c r="MTC30" i="21"/>
  <c r="MTB30" i="21"/>
  <c r="MTA30" i="21"/>
  <c r="MSZ30" i="21"/>
  <c r="MSY30" i="21"/>
  <c r="MSX30" i="21"/>
  <c r="MSW30" i="21"/>
  <c r="MSV30" i="21"/>
  <c r="MSU30" i="21"/>
  <c r="MST30" i="21"/>
  <c r="MSS30" i="21"/>
  <c r="MSR30" i="21"/>
  <c r="MSQ30" i="21"/>
  <c r="MSP30" i="21"/>
  <c r="MSO30" i="21"/>
  <c r="MSN30" i="21"/>
  <c r="MSM30" i="21"/>
  <c r="MSL30" i="21"/>
  <c r="MSK30" i="21"/>
  <c r="MSJ30" i="21"/>
  <c r="MSI30" i="21"/>
  <c r="MSH30" i="21"/>
  <c r="MSG30" i="21"/>
  <c r="MSF30" i="21"/>
  <c r="MSE30" i="21"/>
  <c r="MSD30" i="21"/>
  <c r="MSC30" i="21"/>
  <c r="MSB30" i="21"/>
  <c r="MSA30" i="21"/>
  <c r="MRZ30" i="21"/>
  <c r="MRY30" i="21"/>
  <c r="MRX30" i="21"/>
  <c r="MRW30" i="21"/>
  <c r="MRV30" i="21"/>
  <c r="MRU30" i="21"/>
  <c r="MRT30" i="21"/>
  <c r="MRS30" i="21"/>
  <c r="MRR30" i="21"/>
  <c r="MRQ30" i="21"/>
  <c r="MRP30" i="21"/>
  <c r="MRO30" i="21"/>
  <c r="MRN30" i="21"/>
  <c r="MRM30" i="21"/>
  <c r="MRL30" i="21"/>
  <c r="MRK30" i="21"/>
  <c r="MRJ30" i="21"/>
  <c r="MRI30" i="21"/>
  <c r="MRH30" i="21"/>
  <c r="MRG30" i="21"/>
  <c r="MRF30" i="21"/>
  <c r="MRE30" i="21"/>
  <c r="MRD30" i="21"/>
  <c r="MRC30" i="21"/>
  <c r="MRB30" i="21"/>
  <c r="MRA30" i="21"/>
  <c r="MQZ30" i="21"/>
  <c r="MQY30" i="21"/>
  <c r="MQX30" i="21"/>
  <c r="MQW30" i="21"/>
  <c r="MQV30" i="21"/>
  <c r="MQU30" i="21"/>
  <c r="MQT30" i="21"/>
  <c r="MQS30" i="21"/>
  <c r="MQR30" i="21"/>
  <c r="MQQ30" i="21"/>
  <c r="MQP30" i="21"/>
  <c r="MQO30" i="21"/>
  <c r="MQN30" i="21"/>
  <c r="MQM30" i="21"/>
  <c r="MQL30" i="21"/>
  <c r="MQK30" i="21"/>
  <c r="MQJ30" i="21"/>
  <c r="MQI30" i="21"/>
  <c r="MQH30" i="21"/>
  <c r="MQG30" i="21"/>
  <c r="MQF30" i="21"/>
  <c r="MQE30" i="21"/>
  <c r="MQD30" i="21"/>
  <c r="MQC30" i="21"/>
  <c r="MQB30" i="21"/>
  <c r="MQA30" i="21"/>
  <c r="MPZ30" i="21"/>
  <c r="MPY30" i="21"/>
  <c r="MPX30" i="21"/>
  <c r="MPW30" i="21"/>
  <c r="MPV30" i="21"/>
  <c r="MPU30" i="21"/>
  <c r="MPT30" i="21"/>
  <c r="MPS30" i="21"/>
  <c r="MPR30" i="21"/>
  <c r="MPQ30" i="21"/>
  <c r="MPP30" i="21"/>
  <c r="MPO30" i="21"/>
  <c r="MPN30" i="21"/>
  <c r="MPM30" i="21"/>
  <c r="MPL30" i="21"/>
  <c r="MPK30" i="21"/>
  <c r="MPJ30" i="21"/>
  <c r="MPI30" i="21"/>
  <c r="MPH30" i="21"/>
  <c r="MPG30" i="21"/>
  <c r="MPF30" i="21"/>
  <c r="MPE30" i="21"/>
  <c r="MPD30" i="21"/>
  <c r="MPC30" i="21"/>
  <c r="MPB30" i="21"/>
  <c r="MPA30" i="21"/>
  <c r="MOZ30" i="21"/>
  <c r="MOY30" i="21"/>
  <c r="MOX30" i="21"/>
  <c r="MOW30" i="21"/>
  <c r="MOV30" i="21"/>
  <c r="MOU30" i="21"/>
  <c r="MOT30" i="21"/>
  <c r="MOS30" i="21"/>
  <c r="MOR30" i="21"/>
  <c r="MOQ30" i="21"/>
  <c r="MOP30" i="21"/>
  <c r="MOO30" i="21"/>
  <c r="MON30" i="21"/>
  <c r="MOM30" i="21"/>
  <c r="MOL30" i="21"/>
  <c r="MOK30" i="21"/>
  <c r="MOJ30" i="21"/>
  <c r="MOI30" i="21"/>
  <c r="MOH30" i="21"/>
  <c r="MOG30" i="21"/>
  <c r="MOF30" i="21"/>
  <c r="MOE30" i="21"/>
  <c r="MOD30" i="21"/>
  <c r="MOC30" i="21"/>
  <c r="MOB30" i="21"/>
  <c r="MOA30" i="21"/>
  <c r="MNZ30" i="21"/>
  <c r="MNY30" i="21"/>
  <c r="MNX30" i="21"/>
  <c r="MNW30" i="21"/>
  <c r="MNV30" i="21"/>
  <c r="MNU30" i="21"/>
  <c r="MNT30" i="21"/>
  <c r="MNS30" i="21"/>
  <c r="MNR30" i="21"/>
  <c r="MNQ30" i="21"/>
  <c r="MNP30" i="21"/>
  <c r="MNO30" i="21"/>
  <c r="MNN30" i="21"/>
  <c r="MNM30" i="21"/>
  <c r="MNL30" i="21"/>
  <c r="MNK30" i="21"/>
  <c r="MNJ30" i="21"/>
  <c r="MNI30" i="21"/>
  <c r="MNH30" i="21"/>
  <c r="MNG30" i="21"/>
  <c r="MNF30" i="21"/>
  <c r="MNE30" i="21"/>
  <c r="MND30" i="21"/>
  <c r="MNC30" i="21"/>
  <c r="MNB30" i="21"/>
  <c r="MNA30" i="21"/>
  <c r="MMZ30" i="21"/>
  <c r="MMY30" i="21"/>
  <c r="MMX30" i="21"/>
  <c r="MMW30" i="21"/>
  <c r="MMV30" i="21"/>
  <c r="MMU30" i="21"/>
  <c r="MMT30" i="21"/>
  <c r="MMS30" i="21"/>
  <c r="MMR30" i="21"/>
  <c r="MMQ30" i="21"/>
  <c r="MMP30" i="21"/>
  <c r="MMO30" i="21"/>
  <c r="MMN30" i="21"/>
  <c r="MMM30" i="21"/>
  <c r="MML30" i="21"/>
  <c r="MMK30" i="21"/>
  <c r="MMJ30" i="21"/>
  <c r="MMI30" i="21"/>
  <c r="MMH30" i="21"/>
  <c r="MMG30" i="21"/>
  <c r="MMF30" i="21"/>
  <c r="MME30" i="21"/>
  <c r="MMD30" i="21"/>
  <c r="MMC30" i="21"/>
  <c r="MMB30" i="21"/>
  <c r="MMA30" i="21"/>
  <c r="MLZ30" i="21"/>
  <c r="MLY30" i="21"/>
  <c r="MLX30" i="21"/>
  <c r="MLW30" i="21"/>
  <c r="MLV30" i="21"/>
  <c r="MLU30" i="21"/>
  <c r="MLT30" i="21"/>
  <c r="MLS30" i="21"/>
  <c r="MLR30" i="21"/>
  <c r="MLQ30" i="21"/>
  <c r="MLP30" i="21"/>
  <c r="MLO30" i="21"/>
  <c r="MLN30" i="21"/>
  <c r="MLM30" i="21"/>
  <c r="MLL30" i="21"/>
  <c r="MLK30" i="21"/>
  <c r="MLJ30" i="21"/>
  <c r="MLI30" i="21"/>
  <c r="MLH30" i="21"/>
  <c r="MLG30" i="21"/>
  <c r="MLF30" i="21"/>
  <c r="MLE30" i="21"/>
  <c r="MLD30" i="21"/>
  <c r="MLC30" i="21"/>
  <c r="MLB30" i="21"/>
  <c r="MLA30" i="21"/>
  <c r="MKZ30" i="21"/>
  <c r="MKY30" i="21"/>
  <c r="MKX30" i="21"/>
  <c r="MKW30" i="21"/>
  <c r="MKV30" i="21"/>
  <c r="MKU30" i="21"/>
  <c r="MKT30" i="21"/>
  <c r="MKS30" i="21"/>
  <c r="MKR30" i="21"/>
  <c r="MKQ30" i="21"/>
  <c r="MKP30" i="21"/>
  <c r="MKO30" i="21"/>
  <c r="MKN30" i="21"/>
  <c r="MKM30" i="21"/>
  <c r="MKL30" i="21"/>
  <c r="MKK30" i="21"/>
  <c r="MKJ30" i="21"/>
  <c r="MKI30" i="21"/>
  <c r="MKH30" i="21"/>
  <c r="MKG30" i="21"/>
  <c r="MKF30" i="21"/>
  <c r="MKE30" i="21"/>
  <c r="MKD30" i="21"/>
  <c r="MKC30" i="21"/>
  <c r="MKB30" i="21"/>
  <c r="MKA30" i="21"/>
  <c r="MJZ30" i="21"/>
  <c r="MJY30" i="21"/>
  <c r="MJX30" i="21"/>
  <c r="MJW30" i="21"/>
  <c r="MJV30" i="21"/>
  <c r="MJU30" i="21"/>
  <c r="MJT30" i="21"/>
  <c r="MJS30" i="21"/>
  <c r="MJR30" i="21"/>
  <c r="MJQ30" i="21"/>
  <c r="MJP30" i="21"/>
  <c r="MJO30" i="21"/>
  <c r="MJN30" i="21"/>
  <c r="MJM30" i="21"/>
  <c r="MJL30" i="21"/>
  <c r="MJK30" i="21"/>
  <c r="MJJ30" i="21"/>
  <c r="MJI30" i="21"/>
  <c r="MJH30" i="21"/>
  <c r="MJG30" i="21"/>
  <c r="MJF30" i="21"/>
  <c r="MJE30" i="21"/>
  <c r="MJD30" i="21"/>
  <c r="MJC30" i="21"/>
  <c r="MJB30" i="21"/>
  <c r="MJA30" i="21"/>
  <c r="MIZ30" i="21"/>
  <c r="MIY30" i="21"/>
  <c r="MIX30" i="21"/>
  <c r="MIW30" i="21"/>
  <c r="MIV30" i="21"/>
  <c r="MIU30" i="21"/>
  <c r="MIT30" i="21"/>
  <c r="MIS30" i="21"/>
  <c r="MIR30" i="21"/>
  <c r="MIQ30" i="21"/>
  <c r="MIP30" i="21"/>
  <c r="MIO30" i="21"/>
  <c r="MIN30" i="21"/>
  <c r="MIM30" i="21"/>
  <c r="MIL30" i="21"/>
  <c r="MIK30" i="21"/>
  <c r="MIJ30" i="21"/>
  <c r="MII30" i="21"/>
  <c r="MIH30" i="21"/>
  <c r="MIG30" i="21"/>
  <c r="MIF30" i="21"/>
  <c r="MIE30" i="21"/>
  <c r="MID30" i="21"/>
  <c r="MIC30" i="21"/>
  <c r="MIB30" i="21"/>
  <c r="MIA30" i="21"/>
  <c r="MHZ30" i="21"/>
  <c r="MHY30" i="21"/>
  <c r="MHX30" i="21"/>
  <c r="MHW30" i="21"/>
  <c r="MHV30" i="21"/>
  <c r="MHU30" i="21"/>
  <c r="MHT30" i="21"/>
  <c r="MHS30" i="21"/>
  <c r="MHR30" i="21"/>
  <c r="MHQ30" i="21"/>
  <c r="MHP30" i="21"/>
  <c r="MHO30" i="21"/>
  <c r="MHN30" i="21"/>
  <c r="MHM30" i="21"/>
  <c r="MHL30" i="21"/>
  <c r="MHK30" i="21"/>
  <c r="MHJ30" i="21"/>
  <c r="MHI30" i="21"/>
  <c r="MHH30" i="21"/>
  <c r="MHG30" i="21"/>
  <c r="MHF30" i="21"/>
  <c r="MHE30" i="21"/>
  <c r="MHD30" i="21"/>
  <c r="MHC30" i="21"/>
  <c r="MHB30" i="21"/>
  <c r="MHA30" i="21"/>
  <c r="MGZ30" i="21"/>
  <c r="MGY30" i="21"/>
  <c r="MGX30" i="21"/>
  <c r="MGW30" i="21"/>
  <c r="MGV30" i="21"/>
  <c r="MGU30" i="21"/>
  <c r="MGT30" i="21"/>
  <c r="MGS30" i="21"/>
  <c r="MGR30" i="21"/>
  <c r="MGQ30" i="21"/>
  <c r="MGP30" i="21"/>
  <c r="MGO30" i="21"/>
  <c r="MGN30" i="21"/>
  <c r="MGM30" i="21"/>
  <c r="MGL30" i="21"/>
  <c r="MGK30" i="21"/>
  <c r="MGJ30" i="21"/>
  <c r="MGI30" i="21"/>
  <c r="MGH30" i="21"/>
  <c r="MGG30" i="21"/>
  <c r="MGF30" i="21"/>
  <c r="MGE30" i="21"/>
  <c r="MGD30" i="21"/>
  <c r="MGC30" i="21"/>
  <c r="MGB30" i="21"/>
  <c r="MGA30" i="21"/>
  <c r="MFZ30" i="21"/>
  <c r="MFY30" i="21"/>
  <c r="MFX30" i="21"/>
  <c r="MFW30" i="21"/>
  <c r="MFV30" i="21"/>
  <c r="MFU30" i="21"/>
  <c r="MFT30" i="21"/>
  <c r="MFS30" i="21"/>
  <c r="MFR30" i="21"/>
  <c r="MFQ30" i="21"/>
  <c r="MFP30" i="21"/>
  <c r="MFO30" i="21"/>
  <c r="MFN30" i="21"/>
  <c r="MFM30" i="21"/>
  <c r="MFL30" i="21"/>
  <c r="MFK30" i="21"/>
  <c r="MFJ30" i="21"/>
  <c r="MFI30" i="21"/>
  <c r="MFH30" i="21"/>
  <c r="MFG30" i="21"/>
  <c r="MFF30" i="21"/>
  <c r="MFE30" i="21"/>
  <c r="MFD30" i="21"/>
  <c r="MFC30" i="21"/>
  <c r="MFB30" i="21"/>
  <c r="MFA30" i="21"/>
  <c r="MEZ30" i="21"/>
  <c r="MEY30" i="21"/>
  <c r="MEX30" i="21"/>
  <c r="MEW30" i="21"/>
  <c r="MEV30" i="21"/>
  <c r="MEU30" i="21"/>
  <c r="MET30" i="21"/>
  <c r="MES30" i="21"/>
  <c r="MER30" i="21"/>
  <c r="MEQ30" i="21"/>
  <c r="MEP30" i="21"/>
  <c r="MEO30" i="21"/>
  <c r="MEN30" i="21"/>
  <c r="MEM30" i="21"/>
  <c r="MEL30" i="21"/>
  <c r="MEK30" i="21"/>
  <c r="MEJ30" i="21"/>
  <c r="MEI30" i="21"/>
  <c r="MEH30" i="21"/>
  <c r="MEG30" i="21"/>
  <c r="MEF30" i="21"/>
  <c r="MEE30" i="21"/>
  <c r="MED30" i="21"/>
  <c r="MEC30" i="21"/>
  <c r="MEB30" i="21"/>
  <c r="MEA30" i="21"/>
  <c r="MDZ30" i="21"/>
  <c r="MDY30" i="21"/>
  <c r="MDX30" i="21"/>
  <c r="MDW30" i="21"/>
  <c r="MDV30" i="21"/>
  <c r="MDU30" i="21"/>
  <c r="MDT30" i="21"/>
  <c r="MDS30" i="21"/>
  <c r="MDR30" i="21"/>
  <c r="MDQ30" i="21"/>
  <c r="MDP30" i="21"/>
  <c r="MDO30" i="21"/>
  <c r="MDN30" i="21"/>
  <c r="MDM30" i="21"/>
  <c r="MDL30" i="21"/>
  <c r="MDK30" i="21"/>
  <c r="MDJ30" i="21"/>
  <c r="MDI30" i="21"/>
  <c r="MDH30" i="21"/>
  <c r="MDG30" i="21"/>
  <c r="MDF30" i="21"/>
  <c r="MDE30" i="21"/>
  <c r="MDD30" i="21"/>
  <c r="MDC30" i="21"/>
  <c r="MDB30" i="21"/>
  <c r="MDA30" i="21"/>
  <c r="MCZ30" i="21"/>
  <c r="MCY30" i="21"/>
  <c r="MCX30" i="21"/>
  <c r="MCW30" i="21"/>
  <c r="MCV30" i="21"/>
  <c r="MCU30" i="21"/>
  <c r="MCT30" i="21"/>
  <c r="MCS30" i="21"/>
  <c r="MCR30" i="21"/>
  <c r="MCQ30" i="21"/>
  <c r="MCP30" i="21"/>
  <c r="MCO30" i="21"/>
  <c r="MCN30" i="21"/>
  <c r="MCM30" i="21"/>
  <c r="MCL30" i="21"/>
  <c r="MCK30" i="21"/>
  <c r="MCJ30" i="21"/>
  <c r="MCI30" i="21"/>
  <c r="MCH30" i="21"/>
  <c r="MCG30" i="21"/>
  <c r="MCF30" i="21"/>
  <c r="MCE30" i="21"/>
  <c r="MCD30" i="21"/>
  <c r="MCC30" i="21"/>
  <c r="MCB30" i="21"/>
  <c r="MCA30" i="21"/>
  <c r="MBZ30" i="21"/>
  <c r="MBY30" i="21"/>
  <c r="MBX30" i="21"/>
  <c r="MBW30" i="21"/>
  <c r="MBV30" i="21"/>
  <c r="MBU30" i="21"/>
  <c r="MBT30" i="21"/>
  <c r="MBS30" i="21"/>
  <c r="MBR30" i="21"/>
  <c r="MBQ30" i="21"/>
  <c r="MBP30" i="21"/>
  <c r="MBO30" i="21"/>
  <c r="MBN30" i="21"/>
  <c r="MBM30" i="21"/>
  <c r="MBL30" i="21"/>
  <c r="MBK30" i="21"/>
  <c r="MBJ30" i="21"/>
  <c r="MBI30" i="21"/>
  <c r="MBH30" i="21"/>
  <c r="MBG30" i="21"/>
  <c r="MBF30" i="21"/>
  <c r="MBE30" i="21"/>
  <c r="MBD30" i="21"/>
  <c r="MBC30" i="21"/>
  <c r="MBB30" i="21"/>
  <c r="MBA30" i="21"/>
  <c r="MAZ30" i="21"/>
  <c r="MAY30" i="21"/>
  <c r="MAX30" i="21"/>
  <c r="MAW30" i="21"/>
  <c r="MAV30" i="21"/>
  <c r="MAU30" i="21"/>
  <c r="MAT30" i="21"/>
  <c r="MAS30" i="21"/>
  <c r="MAR30" i="21"/>
  <c r="MAQ30" i="21"/>
  <c r="MAP30" i="21"/>
  <c r="MAO30" i="21"/>
  <c r="MAN30" i="21"/>
  <c r="MAM30" i="21"/>
  <c r="MAL30" i="21"/>
  <c r="MAK30" i="21"/>
  <c r="MAJ30" i="21"/>
  <c r="MAI30" i="21"/>
  <c r="MAH30" i="21"/>
  <c r="MAG30" i="21"/>
  <c r="MAF30" i="21"/>
  <c r="MAE30" i="21"/>
  <c r="MAD30" i="21"/>
  <c r="MAC30" i="21"/>
  <c r="MAB30" i="21"/>
  <c r="MAA30" i="21"/>
  <c r="LZZ30" i="21"/>
  <c r="LZY30" i="21"/>
  <c r="LZX30" i="21"/>
  <c r="LZW30" i="21"/>
  <c r="LZV30" i="21"/>
  <c r="LZU30" i="21"/>
  <c r="LZT30" i="21"/>
  <c r="LZS30" i="21"/>
  <c r="LZR30" i="21"/>
  <c r="LZQ30" i="21"/>
  <c r="LZP30" i="21"/>
  <c r="LZO30" i="21"/>
  <c r="LZN30" i="21"/>
  <c r="LZM30" i="21"/>
  <c r="LZL30" i="21"/>
  <c r="LZK30" i="21"/>
  <c r="LZJ30" i="21"/>
  <c r="LZI30" i="21"/>
  <c r="LZH30" i="21"/>
  <c r="LZG30" i="21"/>
  <c r="LZF30" i="21"/>
  <c r="LZE30" i="21"/>
  <c r="LZD30" i="21"/>
  <c r="LZC30" i="21"/>
  <c r="LZB30" i="21"/>
  <c r="LZA30" i="21"/>
  <c r="LYZ30" i="21"/>
  <c r="LYY30" i="21"/>
  <c r="LYX30" i="21"/>
  <c r="LYW30" i="21"/>
  <c r="LYV30" i="21"/>
  <c r="LYU30" i="21"/>
  <c r="LYT30" i="21"/>
  <c r="LYS30" i="21"/>
  <c r="LYR30" i="21"/>
  <c r="LYQ30" i="21"/>
  <c r="LYP30" i="21"/>
  <c r="LYO30" i="21"/>
  <c r="LYN30" i="21"/>
  <c r="LYM30" i="21"/>
  <c r="LYL30" i="21"/>
  <c r="LYK30" i="21"/>
  <c r="LYJ30" i="21"/>
  <c r="LYI30" i="21"/>
  <c r="LYH30" i="21"/>
  <c r="LYG30" i="21"/>
  <c r="LYF30" i="21"/>
  <c r="LYE30" i="21"/>
  <c r="LYD30" i="21"/>
  <c r="LYC30" i="21"/>
  <c r="LYB30" i="21"/>
  <c r="LYA30" i="21"/>
  <c r="LXZ30" i="21"/>
  <c r="LXY30" i="21"/>
  <c r="LXX30" i="21"/>
  <c r="LXW30" i="21"/>
  <c r="LXV30" i="21"/>
  <c r="LXU30" i="21"/>
  <c r="LXT30" i="21"/>
  <c r="LXS30" i="21"/>
  <c r="LXR30" i="21"/>
  <c r="LXQ30" i="21"/>
  <c r="LXP30" i="21"/>
  <c r="LXO30" i="21"/>
  <c r="LXN30" i="21"/>
  <c r="LXM30" i="21"/>
  <c r="LXL30" i="21"/>
  <c r="LXK30" i="21"/>
  <c r="LXJ30" i="21"/>
  <c r="LXI30" i="21"/>
  <c r="LXH30" i="21"/>
  <c r="LXG30" i="21"/>
  <c r="LXF30" i="21"/>
  <c r="LXE30" i="21"/>
  <c r="LXD30" i="21"/>
  <c r="LXC30" i="21"/>
  <c r="LXB30" i="21"/>
  <c r="LXA30" i="21"/>
  <c r="LWZ30" i="21"/>
  <c r="LWY30" i="21"/>
  <c r="LWX30" i="21"/>
  <c r="LWW30" i="21"/>
  <c r="LWV30" i="21"/>
  <c r="LWU30" i="21"/>
  <c r="LWT30" i="21"/>
  <c r="LWS30" i="21"/>
  <c r="LWR30" i="21"/>
  <c r="LWQ30" i="21"/>
  <c r="LWP30" i="21"/>
  <c r="LWO30" i="21"/>
  <c r="LWN30" i="21"/>
  <c r="LWM30" i="21"/>
  <c r="LWL30" i="21"/>
  <c r="LWK30" i="21"/>
  <c r="LWJ30" i="21"/>
  <c r="LWI30" i="21"/>
  <c r="LWH30" i="21"/>
  <c r="LWG30" i="21"/>
  <c r="LWF30" i="21"/>
  <c r="LWE30" i="21"/>
  <c r="LWD30" i="21"/>
  <c r="LWC30" i="21"/>
  <c r="LWB30" i="21"/>
  <c r="LWA30" i="21"/>
  <c r="LVZ30" i="21"/>
  <c r="LVY30" i="21"/>
  <c r="LVX30" i="21"/>
  <c r="LVW30" i="21"/>
  <c r="LVV30" i="21"/>
  <c r="LVU30" i="21"/>
  <c r="LVT30" i="21"/>
  <c r="LVS30" i="21"/>
  <c r="LVR30" i="21"/>
  <c r="LVQ30" i="21"/>
  <c r="LVP30" i="21"/>
  <c r="LVO30" i="21"/>
  <c r="LVN30" i="21"/>
  <c r="LVM30" i="21"/>
  <c r="LVL30" i="21"/>
  <c r="LVK30" i="21"/>
  <c r="LVJ30" i="21"/>
  <c r="LVI30" i="21"/>
  <c r="LVH30" i="21"/>
  <c r="LVG30" i="21"/>
  <c r="LVF30" i="21"/>
  <c r="LVE30" i="21"/>
  <c r="LVD30" i="21"/>
  <c r="LVC30" i="21"/>
  <c r="LVB30" i="21"/>
  <c r="LVA30" i="21"/>
  <c r="LUZ30" i="21"/>
  <c r="LUY30" i="21"/>
  <c r="LUX30" i="21"/>
  <c r="LUW30" i="21"/>
  <c r="LUV30" i="21"/>
  <c r="LUU30" i="21"/>
  <c r="LUT30" i="21"/>
  <c r="LUS30" i="21"/>
  <c r="LUR30" i="21"/>
  <c r="LUQ30" i="21"/>
  <c r="LUP30" i="21"/>
  <c r="LUO30" i="21"/>
  <c r="LUN30" i="21"/>
  <c r="LUM30" i="21"/>
  <c r="LUL30" i="21"/>
  <c r="LUK30" i="21"/>
  <c r="LUJ30" i="21"/>
  <c r="LUI30" i="21"/>
  <c r="LUH30" i="21"/>
  <c r="LUG30" i="21"/>
  <c r="LUF30" i="21"/>
  <c r="LUE30" i="21"/>
  <c r="LUD30" i="21"/>
  <c r="LUC30" i="21"/>
  <c r="LUB30" i="21"/>
  <c r="LUA30" i="21"/>
  <c r="LTZ30" i="21"/>
  <c r="LTY30" i="21"/>
  <c r="LTX30" i="21"/>
  <c r="LTW30" i="21"/>
  <c r="LTV30" i="21"/>
  <c r="LTU30" i="21"/>
  <c r="LTT30" i="21"/>
  <c r="LTS30" i="21"/>
  <c r="LTR30" i="21"/>
  <c r="LTQ30" i="21"/>
  <c r="LTP30" i="21"/>
  <c r="LTO30" i="21"/>
  <c r="LTN30" i="21"/>
  <c r="LTM30" i="21"/>
  <c r="LTL30" i="21"/>
  <c r="LTK30" i="21"/>
  <c r="LTJ30" i="21"/>
  <c r="LTI30" i="21"/>
  <c r="LTH30" i="21"/>
  <c r="LTG30" i="21"/>
  <c r="LTF30" i="21"/>
  <c r="LTE30" i="21"/>
  <c r="LTD30" i="21"/>
  <c r="LTC30" i="21"/>
  <c r="LTB30" i="21"/>
  <c r="LTA30" i="21"/>
  <c r="LSZ30" i="21"/>
  <c r="LSY30" i="21"/>
  <c r="LSX30" i="21"/>
  <c r="LSW30" i="21"/>
  <c r="LSV30" i="21"/>
  <c r="LSU30" i="21"/>
  <c r="LST30" i="21"/>
  <c r="LSS30" i="21"/>
  <c r="LSR30" i="21"/>
  <c r="LSQ30" i="21"/>
  <c r="LSP30" i="21"/>
  <c r="LSO30" i="21"/>
  <c r="LSN30" i="21"/>
  <c r="LSM30" i="21"/>
  <c r="LSL30" i="21"/>
  <c r="LSK30" i="21"/>
  <c r="LSJ30" i="21"/>
  <c r="LSI30" i="21"/>
  <c r="LSH30" i="21"/>
  <c r="LSG30" i="21"/>
  <c r="LSF30" i="21"/>
  <c r="LSE30" i="21"/>
  <c r="LSD30" i="21"/>
  <c r="LSC30" i="21"/>
  <c r="LSB30" i="21"/>
  <c r="LSA30" i="21"/>
  <c r="LRZ30" i="21"/>
  <c r="LRY30" i="21"/>
  <c r="LRX30" i="21"/>
  <c r="LRW30" i="21"/>
  <c r="LRV30" i="21"/>
  <c r="LRU30" i="21"/>
  <c r="LRT30" i="21"/>
  <c r="LRS30" i="21"/>
  <c r="LRR30" i="21"/>
  <c r="LRQ30" i="21"/>
  <c r="LRP30" i="21"/>
  <c r="LRO30" i="21"/>
  <c r="LRN30" i="21"/>
  <c r="LRM30" i="21"/>
  <c r="LRL30" i="21"/>
  <c r="LRK30" i="21"/>
  <c r="LRJ30" i="21"/>
  <c r="LRI30" i="21"/>
  <c r="LRH30" i="21"/>
  <c r="LRG30" i="21"/>
  <c r="LRF30" i="21"/>
  <c r="LRE30" i="21"/>
  <c r="LRD30" i="21"/>
  <c r="LRC30" i="21"/>
  <c r="LRB30" i="21"/>
  <c r="LRA30" i="21"/>
  <c r="LQZ30" i="21"/>
  <c r="LQY30" i="21"/>
  <c r="LQX30" i="21"/>
  <c r="LQW30" i="21"/>
  <c r="LQV30" i="21"/>
  <c r="LQU30" i="21"/>
  <c r="LQT30" i="21"/>
  <c r="LQS30" i="21"/>
  <c r="LQR30" i="21"/>
  <c r="LQQ30" i="21"/>
  <c r="LQP30" i="21"/>
  <c r="LQO30" i="21"/>
  <c r="LQN30" i="21"/>
  <c r="LQM30" i="21"/>
  <c r="LQL30" i="21"/>
  <c r="LQK30" i="21"/>
  <c r="LQJ30" i="21"/>
  <c r="LQI30" i="21"/>
  <c r="LQH30" i="21"/>
  <c r="LQG30" i="21"/>
  <c r="LQF30" i="21"/>
  <c r="LQE30" i="21"/>
  <c r="LQD30" i="21"/>
  <c r="LQC30" i="21"/>
  <c r="LQB30" i="21"/>
  <c r="LQA30" i="21"/>
  <c r="LPZ30" i="21"/>
  <c r="LPY30" i="21"/>
  <c r="LPX30" i="21"/>
  <c r="LPW30" i="21"/>
  <c r="LPV30" i="21"/>
  <c r="LPU30" i="21"/>
  <c r="LPT30" i="21"/>
  <c r="LPS30" i="21"/>
  <c r="LPR30" i="21"/>
  <c r="LPQ30" i="21"/>
  <c r="LPP30" i="21"/>
  <c r="LPO30" i="21"/>
  <c r="LPN30" i="21"/>
  <c r="LPM30" i="21"/>
  <c r="LPL30" i="21"/>
  <c r="LPK30" i="21"/>
  <c r="LPJ30" i="21"/>
  <c r="LPI30" i="21"/>
  <c r="LPH30" i="21"/>
  <c r="LPG30" i="21"/>
  <c r="LPF30" i="21"/>
  <c r="LPE30" i="21"/>
  <c r="LPD30" i="21"/>
  <c r="LPC30" i="21"/>
  <c r="LPB30" i="21"/>
  <c r="LPA30" i="21"/>
  <c r="LOZ30" i="21"/>
  <c r="LOY30" i="21"/>
  <c r="LOX30" i="21"/>
  <c r="LOW30" i="21"/>
  <c r="LOV30" i="21"/>
  <c r="LOU30" i="21"/>
  <c r="LOT30" i="21"/>
  <c r="LOS30" i="21"/>
  <c r="LOR30" i="21"/>
  <c r="LOQ30" i="21"/>
  <c r="LOP30" i="21"/>
  <c r="LOO30" i="21"/>
  <c r="LON30" i="21"/>
  <c r="LOM30" i="21"/>
  <c r="LOL30" i="21"/>
  <c r="LOK30" i="21"/>
  <c r="LOJ30" i="21"/>
  <c r="LOI30" i="21"/>
  <c r="LOH30" i="21"/>
  <c r="LOG30" i="21"/>
  <c r="LOF30" i="21"/>
  <c r="LOE30" i="21"/>
  <c r="LOD30" i="21"/>
  <c r="LOC30" i="21"/>
  <c r="LOB30" i="21"/>
  <c r="LOA30" i="21"/>
  <c r="LNZ30" i="21"/>
  <c r="LNY30" i="21"/>
  <c r="LNX30" i="21"/>
  <c r="LNW30" i="21"/>
  <c r="LNV30" i="21"/>
  <c r="LNU30" i="21"/>
  <c r="LNT30" i="21"/>
  <c r="LNS30" i="21"/>
  <c r="LNR30" i="21"/>
  <c r="LNQ30" i="21"/>
  <c r="LNP30" i="21"/>
  <c r="LNO30" i="21"/>
  <c r="LNN30" i="21"/>
  <c r="LNM30" i="21"/>
  <c r="LNL30" i="21"/>
  <c r="LNK30" i="21"/>
  <c r="LNJ30" i="21"/>
  <c r="LNI30" i="21"/>
  <c r="LNH30" i="21"/>
  <c r="LNG30" i="21"/>
  <c r="LNF30" i="21"/>
  <c r="LNE30" i="21"/>
  <c r="LND30" i="21"/>
  <c r="LNC30" i="21"/>
  <c r="LNB30" i="21"/>
  <c r="LNA30" i="21"/>
  <c r="LMZ30" i="21"/>
  <c r="LMY30" i="21"/>
  <c r="LMX30" i="21"/>
  <c r="LMW30" i="21"/>
  <c r="LMV30" i="21"/>
  <c r="LMU30" i="21"/>
  <c r="LMT30" i="21"/>
  <c r="LMS30" i="21"/>
  <c r="LMR30" i="21"/>
  <c r="LMQ30" i="21"/>
  <c r="LMP30" i="21"/>
  <c r="LMO30" i="21"/>
  <c r="LMN30" i="21"/>
  <c r="LMM30" i="21"/>
  <c r="LML30" i="21"/>
  <c r="LMK30" i="21"/>
  <c r="LMJ30" i="21"/>
  <c r="LMI30" i="21"/>
  <c r="LMH30" i="21"/>
  <c r="LMG30" i="21"/>
  <c r="LMF30" i="21"/>
  <c r="LME30" i="21"/>
  <c r="LMD30" i="21"/>
  <c r="LMC30" i="21"/>
  <c r="LMB30" i="21"/>
  <c r="LMA30" i="21"/>
  <c r="LLZ30" i="21"/>
  <c r="LLY30" i="21"/>
  <c r="LLX30" i="21"/>
  <c r="LLW30" i="21"/>
  <c r="LLV30" i="21"/>
  <c r="LLU30" i="21"/>
  <c r="LLT30" i="21"/>
  <c r="LLS30" i="21"/>
  <c r="LLR30" i="21"/>
  <c r="LLQ30" i="21"/>
  <c r="LLP30" i="21"/>
  <c r="LLO30" i="21"/>
  <c r="LLN30" i="21"/>
  <c r="LLM30" i="21"/>
  <c r="LLL30" i="21"/>
  <c r="LLK30" i="21"/>
  <c r="LLJ30" i="21"/>
  <c r="LLI30" i="21"/>
  <c r="LLH30" i="21"/>
  <c r="LLG30" i="21"/>
  <c r="LLF30" i="21"/>
  <c r="LLE30" i="21"/>
  <c r="LLD30" i="21"/>
  <c r="LLC30" i="21"/>
  <c r="LLB30" i="21"/>
  <c r="LLA30" i="21"/>
  <c r="LKZ30" i="21"/>
  <c r="LKY30" i="21"/>
  <c r="LKX30" i="21"/>
  <c r="LKW30" i="21"/>
  <c r="LKV30" i="21"/>
  <c r="LKU30" i="21"/>
  <c r="LKT30" i="21"/>
  <c r="LKS30" i="21"/>
  <c r="LKR30" i="21"/>
  <c r="LKQ30" i="21"/>
  <c r="LKP30" i="21"/>
  <c r="LKO30" i="21"/>
  <c r="LKN30" i="21"/>
  <c r="LKM30" i="21"/>
  <c r="LKL30" i="21"/>
  <c r="LKK30" i="21"/>
  <c r="LKJ30" i="21"/>
  <c r="LKI30" i="21"/>
  <c r="LKH30" i="21"/>
  <c r="LKG30" i="21"/>
  <c r="LKF30" i="21"/>
  <c r="LKE30" i="21"/>
  <c r="LKD30" i="21"/>
  <c r="LKC30" i="21"/>
  <c r="LKB30" i="21"/>
  <c r="LKA30" i="21"/>
  <c r="LJZ30" i="21"/>
  <c r="LJY30" i="21"/>
  <c r="LJX30" i="21"/>
  <c r="LJW30" i="21"/>
  <c r="LJV30" i="21"/>
  <c r="LJU30" i="21"/>
  <c r="LJT30" i="21"/>
  <c r="LJS30" i="21"/>
  <c r="LJR30" i="21"/>
  <c r="LJQ30" i="21"/>
  <c r="LJP30" i="21"/>
  <c r="LJO30" i="21"/>
  <c r="LJN30" i="21"/>
  <c r="LJM30" i="21"/>
  <c r="LJL30" i="21"/>
  <c r="LJK30" i="21"/>
  <c r="LJJ30" i="21"/>
  <c r="LJI30" i="21"/>
  <c r="LJH30" i="21"/>
  <c r="LJG30" i="21"/>
  <c r="LJF30" i="21"/>
  <c r="LJE30" i="21"/>
  <c r="LJD30" i="21"/>
  <c r="LJC30" i="21"/>
  <c r="LJB30" i="21"/>
  <c r="LJA30" i="21"/>
  <c r="LIZ30" i="21"/>
  <c r="LIY30" i="21"/>
  <c r="LIX30" i="21"/>
  <c r="LIW30" i="21"/>
  <c r="LIV30" i="21"/>
  <c r="LIU30" i="21"/>
  <c r="LIT30" i="21"/>
  <c r="LIS30" i="21"/>
  <c r="LIR30" i="21"/>
  <c r="LIQ30" i="21"/>
  <c r="LIP30" i="21"/>
  <c r="LIO30" i="21"/>
  <c r="LIN30" i="21"/>
  <c r="LIM30" i="21"/>
  <c r="LIL30" i="21"/>
  <c r="LIK30" i="21"/>
  <c r="LIJ30" i="21"/>
  <c r="LII30" i="21"/>
  <c r="LIH30" i="21"/>
  <c r="LIG30" i="21"/>
  <c r="LIF30" i="21"/>
  <c r="LIE30" i="21"/>
  <c r="LID30" i="21"/>
  <c r="LIC30" i="21"/>
  <c r="LIB30" i="21"/>
  <c r="LIA30" i="21"/>
  <c r="LHZ30" i="21"/>
  <c r="LHY30" i="21"/>
  <c r="LHX30" i="21"/>
  <c r="LHW30" i="21"/>
  <c r="LHV30" i="21"/>
  <c r="LHU30" i="21"/>
  <c r="LHT30" i="21"/>
  <c r="LHS30" i="21"/>
  <c r="LHR30" i="21"/>
  <c r="LHQ30" i="21"/>
  <c r="LHP30" i="21"/>
  <c r="LHO30" i="21"/>
  <c r="LHN30" i="21"/>
  <c r="LHM30" i="21"/>
  <c r="LHL30" i="21"/>
  <c r="LHK30" i="21"/>
  <c r="LHJ30" i="21"/>
  <c r="LHI30" i="21"/>
  <c r="LHH30" i="21"/>
  <c r="LHG30" i="21"/>
  <c r="LHF30" i="21"/>
  <c r="LHE30" i="21"/>
  <c r="LHD30" i="21"/>
  <c r="LHC30" i="21"/>
  <c r="LHB30" i="21"/>
  <c r="LHA30" i="21"/>
  <c r="LGZ30" i="21"/>
  <c r="LGY30" i="21"/>
  <c r="LGX30" i="21"/>
  <c r="LGW30" i="21"/>
  <c r="LGV30" i="21"/>
  <c r="LGU30" i="21"/>
  <c r="LGT30" i="21"/>
  <c r="LGS30" i="21"/>
  <c r="LGR30" i="21"/>
  <c r="LGQ30" i="21"/>
  <c r="LGP30" i="21"/>
  <c r="LGO30" i="21"/>
  <c r="LGN30" i="21"/>
  <c r="LGM30" i="21"/>
  <c r="LGL30" i="21"/>
  <c r="LGK30" i="21"/>
  <c r="LGJ30" i="21"/>
  <c r="LGI30" i="21"/>
  <c r="LGH30" i="21"/>
  <c r="LGG30" i="21"/>
  <c r="LGF30" i="21"/>
  <c r="LGE30" i="21"/>
  <c r="LGD30" i="21"/>
  <c r="LGC30" i="21"/>
  <c r="LGB30" i="21"/>
  <c r="LGA30" i="21"/>
  <c r="LFZ30" i="21"/>
  <c r="LFY30" i="21"/>
  <c r="LFX30" i="21"/>
  <c r="LFW30" i="21"/>
  <c r="LFV30" i="21"/>
  <c r="LFU30" i="21"/>
  <c r="LFT30" i="21"/>
  <c r="LFS30" i="21"/>
  <c r="LFR30" i="21"/>
  <c r="LFQ30" i="21"/>
  <c r="LFP30" i="21"/>
  <c r="LFO30" i="21"/>
  <c r="LFN30" i="21"/>
  <c r="LFM30" i="21"/>
  <c r="LFL30" i="21"/>
  <c r="LFK30" i="21"/>
  <c r="LFJ30" i="21"/>
  <c r="LFI30" i="21"/>
  <c r="LFH30" i="21"/>
  <c r="LFG30" i="21"/>
  <c r="LFF30" i="21"/>
  <c r="LFE30" i="21"/>
  <c r="LFD30" i="21"/>
  <c r="LFC30" i="21"/>
  <c r="LFB30" i="21"/>
  <c r="LFA30" i="21"/>
  <c r="LEZ30" i="21"/>
  <c r="LEY30" i="21"/>
  <c r="LEX30" i="21"/>
  <c r="LEW30" i="21"/>
  <c r="LEV30" i="21"/>
  <c r="LEU30" i="21"/>
  <c r="LET30" i="21"/>
  <c r="LES30" i="21"/>
  <c r="LER30" i="21"/>
  <c r="LEQ30" i="21"/>
  <c r="LEP30" i="21"/>
  <c r="LEO30" i="21"/>
  <c r="LEN30" i="21"/>
  <c r="LEM30" i="21"/>
  <c r="LEL30" i="21"/>
  <c r="LEK30" i="21"/>
  <c r="LEJ30" i="21"/>
  <c r="LEI30" i="21"/>
  <c r="LEH30" i="21"/>
  <c r="LEG30" i="21"/>
  <c r="LEF30" i="21"/>
  <c r="LEE30" i="21"/>
  <c r="LED30" i="21"/>
  <c r="LEC30" i="21"/>
  <c r="LEB30" i="21"/>
  <c r="LEA30" i="21"/>
  <c r="LDZ30" i="21"/>
  <c r="LDY30" i="21"/>
  <c r="LDX30" i="21"/>
  <c r="LDW30" i="21"/>
  <c r="LDV30" i="21"/>
  <c r="LDU30" i="21"/>
  <c r="LDT30" i="21"/>
  <c r="LDS30" i="21"/>
  <c r="LDR30" i="21"/>
  <c r="LDQ30" i="21"/>
  <c r="LDP30" i="21"/>
  <c r="LDO30" i="21"/>
  <c r="LDN30" i="21"/>
  <c r="LDM30" i="21"/>
  <c r="LDL30" i="21"/>
  <c r="LDK30" i="21"/>
  <c r="LDJ30" i="21"/>
  <c r="LDI30" i="21"/>
  <c r="LDH30" i="21"/>
  <c r="LDG30" i="21"/>
  <c r="LDF30" i="21"/>
  <c r="LDE30" i="21"/>
  <c r="LDD30" i="21"/>
  <c r="LDC30" i="21"/>
  <c r="LDB30" i="21"/>
  <c r="LDA30" i="21"/>
  <c r="LCZ30" i="21"/>
  <c r="LCY30" i="21"/>
  <c r="LCX30" i="21"/>
  <c r="LCW30" i="21"/>
  <c r="LCV30" i="21"/>
  <c r="LCU30" i="21"/>
  <c r="LCT30" i="21"/>
  <c r="LCS30" i="21"/>
  <c r="LCR30" i="21"/>
  <c r="LCQ30" i="21"/>
  <c r="LCP30" i="21"/>
  <c r="LCO30" i="21"/>
  <c r="LCN30" i="21"/>
  <c r="LCM30" i="21"/>
  <c r="LCL30" i="21"/>
  <c r="LCK30" i="21"/>
  <c r="LCJ30" i="21"/>
  <c r="LCI30" i="21"/>
  <c r="LCH30" i="21"/>
  <c r="LCG30" i="21"/>
  <c r="LCF30" i="21"/>
  <c r="LCE30" i="21"/>
  <c r="LCD30" i="21"/>
  <c r="LCC30" i="21"/>
  <c r="LCB30" i="21"/>
  <c r="LCA30" i="21"/>
  <c r="LBZ30" i="21"/>
  <c r="LBY30" i="21"/>
  <c r="LBX30" i="21"/>
  <c r="LBW30" i="21"/>
  <c r="LBV30" i="21"/>
  <c r="LBU30" i="21"/>
  <c r="LBT30" i="21"/>
  <c r="LBS30" i="21"/>
  <c r="LBR30" i="21"/>
  <c r="LBQ30" i="21"/>
  <c r="LBP30" i="21"/>
  <c r="LBO30" i="21"/>
  <c r="LBN30" i="21"/>
  <c r="LBM30" i="21"/>
  <c r="LBL30" i="21"/>
  <c r="LBK30" i="21"/>
  <c r="LBJ30" i="21"/>
  <c r="LBI30" i="21"/>
  <c r="LBH30" i="21"/>
  <c r="LBG30" i="21"/>
  <c r="LBF30" i="21"/>
  <c r="LBE30" i="21"/>
  <c r="LBD30" i="21"/>
  <c r="LBC30" i="21"/>
  <c r="LBB30" i="21"/>
  <c r="LBA30" i="21"/>
  <c r="LAZ30" i="21"/>
  <c r="LAY30" i="21"/>
  <c r="LAX30" i="21"/>
  <c r="LAW30" i="21"/>
  <c r="LAV30" i="21"/>
  <c r="LAU30" i="21"/>
  <c r="LAT30" i="21"/>
  <c r="LAS30" i="21"/>
  <c r="LAR30" i="21"/>
  <c r="LAQ30" i="21"/>
  <c r="LAP30" i="21"/>
  <c r="LAO30" i="21"/>
  <c r="LAN30" i="21"/>
  <c r="LAM30" i="21"/>
  <c r="LAL30" i="21"/>
  <c r="LAK30" i="21"/>
  <c r="LAJ30" i="21"/>
  <c r="LAI30" i="21"/>
  <c r="LAH30" i="21"/>
  <c r="LAG30" i="21"/>
  <c r="LAF30" i="21"/>
  <c r="LAE30" i="21"/>
  <c r="LAD30" i="21"/>
  <c r="LAC30" i="21"/>
  <c r="LAB30" i="21"/>
  <c r="LAA30" i="21"/>
  <c r="KZZ30" i="21"/>
  <c r="KZY30" i="21"/>
  <c r="KZX30" i="21"/>
  <c r="KZW30" i="21"/>
  <c r="KZV30" i="21"/>
  <c r="KZU30" i="21"/>
  <c r="KZT30" i="21"/>
  <c r="KZS30" i="21"/>
  <c r="KZR30" i="21"/>
  <c r="KZQ30" i="21"/>
  <c r="KZP30" i="21"/>
  <c r="KZO30" i="21"/>
  <c r="KZN30" i="21"/>
  <c r="KZM30" i="21"/>
  <c r="KZL30" i="21"/>
  <c r="KZK30" i="21"/>
  <c r="KZJ30" i="21"/>
  <c r="KZI30" i="21"/>
  <c r="KZH30" i="21"/>
  <c r="KZG30" i="21"/>
  <c r="KZF30" i="21"/>
  <c r="KZE30" i="21"/>
  <c r="KZD30" i="21"/>
  <c r="KZC30" i="21"/>
  <c r="KZB30" i="21"/>
  <c r="KZA30" i="21"/>
  <c r="KYZ30" i="21"/>
  <c r="KYY30" i="21"/>
  <c r="KYX30" i="21"/>
  <c r="KYW30" i="21"/>
  <c r="KYV30" i="21"/>
  <c r="KYU30" i="21"/>
  <c r="KYT30" i="21"/>
  <c r="KYS30" i="21"/>
  <c r="KYR30" i="21"/>
  <c r="KYQ30" i="21"/>
  <c r="KYP30" i="21"/>
  <c r="KYO30" i="21"/>
  <c r="KYN30" i="21"/>
  <c r="KYM30" i="21"/>
  <c r="KYL30" i="21"/>
  <c r="KYK30" i="21"/>
  <c r="KYJ30" i="21"/>
  <c r="KYI30" i="21"/>
  <c r="KYH30" i="21"/>
  <c r="KYG30" i="21"/>
  <c r="KYF30" i="21"/>
  <c r="KYE30" i="21"/>
  <c r="KYD30" i="21"/>
  <c r="KYC30" i="21"/>
  <c r="KYB30" i="21"/>
  <c r="KYA30" i="21"/>
  <c r="KXZ30" i="21"/>
  <c r="KXY30" i="21"/>
  <c r="KXX30" i="21"/>
  <c r="KXW30" i="21"/>
  <c r="KXV30" i="21"/>
  <c r="KXU30" i="21"/>
  <c r="KXT30" i="21"/>
  <c r="KXS30" i="21"/>
  <c r="KXR30" i="21"/>
  <c r="KXQ30" i="21"/>
  <c r="KXP30" i="21"/>
  <c r="KXO30" i="21"/>
  <c r="KXN30" i="21"/>
  <c r="KXM30" i="21"/>
  <c r="KXL30" i="21"/>
  <c r="KXK30" i="21"/>
  <c r="KXJ30" i="21"/>
  <c r="KXI30" i="21"/>
  <c r="KXH30" i="21"/>
  <c r="KXG30" i="21"/>
  <c r="KXF30" i="21"/>
  <c r="KXE30" i="21"/>
  <c r="KXD30" i="21"/>
  <c r="KXC30" i="21"/>
  <c r="KXB30" i="21"/>
  <c r="KXA30" i="21"/>
  <c r="KWZ30" i="21"/>
  <c r="KWY30" i="21"/>
  <c r="KWX30" i="21"/>
  <c r="KWW30" i="21"/>
  <c r="KWV30" i="21"/>
  <c r="KWU30" i="21"/>
  <c r="KWT30" i="21"/>
  <c r="KWS30" i="21"/>
  <c r="KWR30" i="21"/>
  <c r="KWQ30" i="21"/>
  <c r="KWP30" i="21"/>
  <c r="KWO30" i="21"/>
  <c r="KWN30" i="21"/>
  <c r="KWM30" i="21"/>
  <c r="KWL30" i="21"/>
  <c r="KWK30" i="21"/>
  <c r="KWJ30" i="21"/>
  <c r="KWI30" i="21"/>
  <c r="KWH30" i="21"/>
  <c r="KWG30" i="21"/>
  <c r="KWF30" i="21"/>
  <c r="KWE30" i="21"/>
  <c r="KWD30" i="21"/>
  <c r="KWC30" i="21"/>
  <c r="KWB30" i="21"/>
  <c r="KWA30" i="21"/>
  <c r="KVZ30" i="21"/>
  <c r="KVY30" i="21"/>
  <c r="KVX30" i="21"/>
  <c r="KVW30" i="21"/>
  <c r="KVV30" i="21"/>
  <c r="KVU30" i="21"/>
  <c r="KVT30" i="21"/>
  <c r="KVS30" i="21"/>
  <c r="KVR30" i="21"/>
  <c r="KVQ30" i="21"/>
  <c r="KVP30" i="21"/>
  <c r="KVO30" i="21"/>
  <c r="KVN30" i="21"/>
  <c r="KVM30" i="21"/>
  <c r="KVL30" i="21"/>
  <c r="KVK30" i="21"/>
  <c r="KVJ30" i="21"/>
  <c r="KVI30" i="21"/>
  <c r="KVH30" i="21"/>
  <c r="KVG30" i="21"/>
  <c r="KVF30" i="21"/>
  <c r="KVE30" i="21"/>
  <c r="KVD30" i="21"/>
  <c r="KVC30" i="21"/>
  <c r="KVB30" i="21"/>
  <c r="KVA30" i="21"/>
  <c r="KUZ30" i="21"/>
  <c r="KUY30" i="21"/>
  <c r="KUX30" i="21"/>
  <c r="KUW30" i="21"/>
  <c r="KUV30" i="21"/>
  <c r="KUU30" i="21"/>
  <c r="KUT30" i="21"/>
  <c r="KUS30" i="21"/>
  <c r="KUR30" i="21"/>
  <c r="KUQ30" i="21"/>
  <c r="KUP30" i="21"/>
  <c r="KUO30" i="21"/>
  <c r="KUN30" i="21"/>
  <c r="KUM30" i="21"/>
  <c r="KUL30" i="21"/>
  <c r="KUK30" i="21"/>
  <c r="KUJ30" i="21"/>
  <c r="KUI30" i="21"/>
  <c r="KUH30" i="21"/>
  <c r="KUG30" i="21"/>
  <c r="KUF30" i="21"/>
  <c r="KUE30" i="21"/>
  <c r="KUD30" i="21"/>
  <c r="KUC30" i="21"/>
  <c r="KUB30" i="21"/>
  <c r="KUA30" i="21"/>
  <c r="KTZ30" i="21"/>
  <c r="KTY30" i="21"/>
  <c r="KTX30" i="21"/>
  <c r="KTW30" i="21"/>
  <c r="KTV30" i="21"/>
  <c r="KTU30" i="21"/>
  <c r="KTT30" i="21"/>
  <c r="KTS30" i="21"/>
  <c r="KTR30" i="21"/>
  <c r="KTQ30" i="21"/>
  <c r="KTP30" i="21"/>
  <c r="KTO30" i="21"/>
  <c r="KTN30" i="21"/>
  <c r="KTM30" i="21"/>
  <c r="KTL30" i="21"/>
  <c r="KTK30" i="21"/>
  <c r="KTJ30" i="21"/>
  <c r="KTI30" i="21"/>
  <c r="KTH30" i="21"/>
  <c r="KTG30" i="21"/>
  <c r="KTF30" i="21"/>
  <c r="KTE30" i="21"/>
  <c r="KTD30" i="21"/>
  <c r="KTC30" i="21"/>
  <c r="KTB30" i="21"/>
  <c r="KTA30" i="21"/>
  <c r="KSZ30" i="21"/>
  <c r="KSY30" i="21"/>
  <c r="KSX30" i="21"/>
  <c r="KSW30" i="21"/>
  <c r="KSV30" i="21"/>
  <c r="KSU30" i="21"/>
  <c r="KST30" i="21"/>
  <c r="KSS30" i="21"/>
  <c r="KSR30" i="21"/>
  <c r="KSQ30" i="21"/>
  <c r="KSP30" i="21"/>
  <c r="KSO30" i="21"/>
  <c r="KSN30" i="21"/>
  <c r="KSM30" i="21"/>
  <c r="KSL30" i="21"/>
  <c r="KSK30" i="21"/>
  <c r="KSJ30" i="21"/>
  <c r="KSI30" i="21"/>
  <c r="KSH30" i="21"/>
  <c r="KSG30" i="21"/>
  <c r="KSF30" i="21"/>
  <c r="KSE30" i="21"/>
  <c r="KSD30" i="21"/>
  <c r="KSC30" i="21"/>
  <c r="KSB30" i="21"/>
  <c r="KSA30" i="21"/>
  <c r="KRZ30" i="21"/>
  <c r="KRY30" i="21"/>
  <c r="KRX30" i="21"/>
  <c r="KRW30" i="21"/>
  <c r="KRV30" i="21"/>
  <c r="KRU30" i="21"/>
  <c r="KRT30" i="21"/>
  <c r="KRS30" i="21"/>
  <c r="KRR30" i="21"/>
  <c r="KRQ30" i="21"/>
  <c r="KRP30" i="21"/>
  <c r="KRO30" i="21"/>
  <c r="KRN30" i="21"/>
  <c r="KRM30" i="21"/>
  <c r="KRL30" i="21"/>
  <c r="KRK30" i="21"/>
  <c r="KRJ30" i="21"/>
  <c r="KRI30" i="21"/>
  <c r="KRH30" i="21"/>
  <c r="KRG30" i="21"/>
  <c r="KRF30" i="21"/>
  <c r="KRE30" i="21"/>
  <c r="KRD30" i="21"/>
  <c r="KRC30" i="21"/>
  <c r="KRB30" i="21"/>
  <c r="KRA30" i="21"/>
  <c r="KQZ30" i="21"/>
  <c r="KQY30" i="21"/>
  <c r="KQX30" i="21"/>
  <c r="KQW30" i="21"/>
  <c r="KQV30" i="21"/>
  <c r="KQU30" i="21"/>
  <c r="KQT30" i="21"/>
  <c r="KQS30" i="21"/>
  <c r="KQR30" i="21"/>
  <c r="KQQ30" i="21"/>
  <c r="KQP30" i="21"/>
  <c r="KQO30" i="21"/>
  <c r="KQN30" i="21"/>
  <c r="KQM30" i="21"/>
  <c r="KQL30" i="21"/>
  <c r="KQK30" i="21"/>
  <c r="KQJ30" i="21"/>
  <c r="KQI30" i="21"/>
  <c r="KQH30" i="21"/>
  <c r="KQG30" i="21"/>
  <c r="KQF30" i="21"/>
  <c r="KQE30" i="21"/>
  <c r="KQD30" i="21"/>
  <c r="KQC30" i="21"/>
  <c r="KQB30" i="21"/>
  <c r="KQA30" i="21"/>
  <c r="KPZ30" i="21"/>
  <c r="KPY30" i="21"/>
  <c r="KPX30" i="21"/>
  <c r="KPW30" i="21"/>
  <c r="KPV30" i="21"/>
  <c r="KPU30" i="21"/>
  <c r="KPT30" i="21"/>
  <c r="KPS30" i="21"/>
  <c r="KPR30" i="21"/>
  <c r="KPQ30" i="21"/>
  <c r="KPP30" i="21"/>
  <c r="KPO30" i="21"/>
  <c r="KPN30" i="21"/>
  <c r="KPM30" i="21"/>
  <c r="KPL30" i="21"/>
  <c r="KPK30" i="21"/>
  <c r="KPJ30" i="21"/>
  <c r="KPI30" i="21"/>
  <c r="KPH30" i="21"/>
  <c r="KPG30" i="21"/>
  <c r="KPF30" i="21"/>
  <c r="KPE30" i="21"/>
  <c r="KPD30" i="21"/>
  <c r="KPC30" i="21"/>
  <c r="KPB30" i="21"/>
  <c r="KPA30" i="21"/>
  <c r="KOZ30" i="21"/>
  <c r="KOY30" i="21"/>
  <c r="KOX30" i="21"/>
  <c r="KOW30" i="21"/>
  <c r="KOV30" i="21"/>
  <c r="KOU30" i="21"/>
  <c r="KOT30" i="21"/>
  <c r="KOS30" i="21"/>
  <c r="KOR30" i="21"/>
  <c r="KOQ30" i="21"/>
  <c r="KOP30" i="21"/>
  <c r="KOO30" i="21"/>
  <c r="KON30" i="21"/>
  <c r="KOM30" i="21"/>
  <c r="KOL30" i="21"/>
  <c r="KOK30" i="21"/>
  <c r="KOJ30" i="21"/>
  <c r="KOI30" i="21"/>
  <c r="KOH30" i="21"/>
  <c r="KOG30" i="21"/>
  <c r="KOF30" i="21"/>
  <c r="KOE30" i="21"/>
  <c r="KOD30" i="21"/>
  <c r="KOC30" i="21"/>
  <c r="KOB30" i="21"/>
  <c r="KOA30" i="21"/>
  <c r="KNZ30" i="21"/>
  <c r="KNY30" i="21"/>
  <c r="KNX30" i="21"/>
  <c r="KNW30" i="21"/>
  <c r="KNV30" i="21"/>
  <c r="KNU30" i="21"/>
  <c r="KNT30" i="21"/>
  <c r="KNS30" i="21"/>
  <c r="KNR30" i="21"/>
  <c r="KNQ30" i="21"/>
  <c r="KNP30" i="21"/>
  <c r="KNO30" i="21"/>
  <c r="KNN30" i="21"/>
  <c r="KNM30" i="21"/>
  <c r="KNL30" i="21"/>
  <c r="KNK30" i="21"/>
  <c r="KNJ30" i="21"/>
  <c r="KNI30" i="21"/>
  <c r="KNH30" i="21"/>
  <c r="KNG30" i="21"/>
  <c r="KNF30" i="21"/>
  <c r="KNE30" i="21"/>
  <c r="KND30" i="21"/>
  <c r="KNC30" i="21"/>
  <c r="KNB30" i="21"/>
  <c r="KNA30" i="21"/>
  <c r="KMZ30" i="21"/>
  <c r="KMY30" i="21"/>
  <c r="KMX30" i="21"/>
  <c r="KMW30" i="21"/>
  <c r="KMV30" i="21"/>
  <c r="KMU30" i="21"/>
  <c r="KMT30" i="21"/>
  <c r="KMS30" i="21"/>
  <c r="KMR30" i="21"/>
  <c r="KMQ30" i="21"/>
  <c r="KMP30" i="21"/>
  <c r="KMO30" i="21"/>
  <c r="KMN30" i="21"/>
  <c r="KMM30" i="21"/>
  <c r="KML30" i="21"/>
  <c r="KMK30" i="21"/>
  <c r="KMJ30" i="21"/>
  <c r="KMI30" i="21"/>
  <c r="KMH30" i="21"/>
  <c r="KMG30" i="21"/>
  <c r="KMF30" i="21"/>
  <c r="KME30" i="21"/>
  <c r="KMD30" i="21"/>
  <c r="KMC30" i="21"/>
  <c r="KMB30" i="21"/>
  <c r="KMA30" i="21"/>
  <c r="KLZ30" i="21"/>
  <c r="KLY30" i="21"/>
  <c r="KLX30" i="21"/>
  <c r="KLW30" i="21"/>
  <c r="KLV30" i="21"/>
  <c r="KLU30" i="21"/>
  <c r="KLT30" i="21"/>
  <c r="KLS30" i="21"/>
  <c r="KLR30" i="21"/>
  <c r="KLQ30" i="21"/>
  <c r="KLP30" i="21"/>
  <c r="KLO30" i="21"/>
  <c r="KLN30" i="21"/>
  <c r="KLM30" i="21"/>
  <c r="KLL30" i="21"/>
  <c r="KLK30" i="21"/>
  <c r="KLJ30" i="21"/>
  <c r="KLI30" i="21"/>
  <c r="KLH30" i="21"/>
  <c r="KLG30" i="21"/>
  <c r="KLF30" i="21"/>
  <c r="KLE30" i="21"/>
  <c r="KLD30" i="21"/>
  <c r="KLC30" i="21"/>
  <c r="KLB30" i="21"/>
  <c r="KLA30" i="21"/>
  <c r="KKZ30" i="21"/>
  <c r="KKY30" i="21"/>
  <c r="KKX30" i="21"/>
  <c r="KKW30" i="21"/>
  <c r="KKV30" i="21"/>
  <c r="KKU30" i="21"/>
  <c r="KKT30" i="21"/>
  <c r="KKS30" i="21"/>
  <c r="KKR30" i="21"/>
  <c r="KKQ30" i="21"/>
  <c r="KKP30" i="21"/>
  <c r="KKO30" i="21"/>
  <c r="KKN30" i="21"/>
  <c r="KKM30" i="21"/>
  <c r="KKL30" i="21"/>
  <c r="KKK30" i="21"/>
  <c r="KKJ30" i="21"/>
  <c r="KKI30" i="21"/>
  <c r="KKH30" i="21"/>
  <c r="KKG30" i="21"/>
  <c r="KKF30" i="21"/>
  <c r="KKE30" i="21"/>
  <c r="KKD30" i="21"/>
  <c r="KKC30" i="21"/>
  <c r="KKB30" i="21"/>
  <c r="KKA30" i="21"/>
  <c r="KJZ30" i="21"/>
  <c r="KJY30" i="21"/>
  <c r="KJX30" i="21"/>
  <c r="KJW30" i="21"/>
  <c r="KJV30" i="21"/>
  <c r="KJU30" i="21"/>
  <c r="KJT30" i="21"/>
  <c r="KJS30" i="21"/>
  <c r="KJR30" i="21"/>
  <c r="KJQ30" i="21"/>
  <c r="KJP30" i="21"/>
  <c r="KJO30" i="21"/>
  <c r="KJN30" i="21"/>
  <c r="KJM30" i="21"/>
  <c r="KJL30" i="21"/>
  <c r="KJK30" i="21"/>
  <c r="KJJ30" i="21"/>
  <c r="KJI30" i="21"/>
  <c r="KJH30" i="21"/>
  <c r="KJG30" i="21"/>
  <c r="KJF30" i="21"/>
  <c r="KJE30" i="21"/>
  <c r="KJD30" i="21"/>
  <c r="KJC30" i="21"/>
  <c r="KJB30" i="21"/>
  <c r="KJA30" i="21"/>
  <c r="KIZ30" i="21"/>
  <c r="KIY30" i="21"/>
  <c r="KIX30" i="21"/>
  <c r="KIW30" i="21"/>
  <c r="KIV30" i="21"/>
  <c r="KIU30" i="21"/>
  <c r="KIT30" i="21"/>
  <c r="KIS30" i="21"/>
  <c r="KIR30" i="21"/>
  <c r="KIQ30" i="21"/>
  <c r="KIP30" i="21"/>
  <c r="KIO30" i="21"/>
  <c r="KIN30" i="21"/>
  <c r="KIM30" i="21"/>
  <c r="KIL30" i="21"/>
  <c r="KIK30" i="21"/>
  <c r="KIJ30" i="21"/>
  <c r="KII30" i="21"/>
  <c r="KIH30" i="21"/>
  <c r="KIG30" i="21"/>
  <c r="KIF30" i="21"/>
  <c r="KIE30" i="21"/>
  <c r="KID30" i="21"/>
  <c r="KIC30" i="21"/>
  <c r="KIB30" i="21"/>
  <c r="KIA30" i="21"/>
  <c r="KHZ30" i="21"/>
  <c r="KHY30" i="21"/>
  <c r="KHX30" i="21"/>
  <c r="KHW30" i="21"/>
  <c r="KHV30" i="21"/>
  <c r="KHU30" i="21"/>
  <c r="KHT30" i="21"/>
  <c r="KHS30" i="21"/>
  <c r="KHR30" i="21"/>
  <c r="KHQ30" i="21"/>
  <c r="KHP30" i="21"/>
  <c r="KHO30" i="21"/>
  <c r="KHN30" i="21"/>
  <c r="KHM30" i="21"/>
  <c r="KHL30" i="21"/>
  <c r="KHK30" i="21"/>
  <c r="KHJ30" i="21"/>
  <c r="KHI30" i="21"/>
  <c r="KHH30" i="21"/>
  <c r="KHG30" i="21"/>
  <c r="KHF30" i="21"/>
  <c r="KHE30" i="21"/>
  <c r="KHD30" i="21"/>
  <c r="KHC30" i="21"/>
  <c r="KHB30" i="21"/>
  <c r="KHA30" i="21"/>
  <c r="KGZ30" i="21"/>
  <c r="KGY30" i="21"/>
  <c r="KGX30" i="21"/>
  <c r="KGW30" i="21"/>
  <c r="KGV30" i="21"/>
  <c r="KGU30" i="21"/>
  <c r="KGT30" i="21"/>
  <c r="KGS30" i="21"/>
  <c r="KGR30" i="21"/>
  <c r="KGQ30" i="21"/>
  <c r="KGP30" i="21"/>
  <c r="KGO30" i="21"/>
  <c r="KGN30" i="21"/>
  <c r="KGM30" i="21"/>
  <c r="KGL30" i="21"/>
  <c r="KGK30" i="21"/>
  <c r="KGJ30" i="21"/>
  <c r="KGI30" i="21"/>
  <c r="KGH30" i="21"/>
  <c r="KGG30" i="21"/>
  <c r="KGF30" i="21"/>
  <c r="KGE30" i="21"/>
  <c r="KGD30" i="21"/>
  <c r="KGC30" i="21"/>
  <c r="KGB30" i="21"/>
  <c r="KGA30" i="21"/>
  <c r="KFZ30" i="21"/>
  <c r="KFY30" i="21"/>
  <c r="KFX30" i="21"/>
  <c r="KFW30" i="21"/>
  <c r="KFV30" i="21"/>
  <c r="KFU30" i="21"/>
  <c r="KFT30" i="21"/>
  <c r="KFS30" i="21"/>
  <c r="KFR30" i="21"/>
  <c r="KFQ30" i="21"/>
  <c r="KFP30" i="21"/>
  <c r="KFO30" i="21"/>
  <c r="KFN30" i="21"/>
  <c r="KFM30" i="21"/>
  <c r="KFL30" i="21"/>
  <c r="KFK30" i="21"/>
  <c r="KFJ30" i="21"/>
  <c r="KFI30" i="21"/>
  <c r="KFH30" i="21"/>
  <c r="KFG30" i="21"/>
  <c r="KFF30" i="21"/>
  <c r="KFE30" i="21"/>
  <c r="KFD30" i="21"/>
  <c r="KFC30" i="21"/>
  <c r="KFB30" i="21"/>
  <c r="KFA30" i="21"/>
  <c r="KEZ30" i="21"/>
  <c r="KEY30" i="21"/>
  <c r="KEX30" i="21"/>
  <c r="KEW30" i="21"/>
  <c r="KEV30" i="21"/>
  <c r="KEU30" i="21"/>
  <c r="KET30" i="21"/>
  <c r="KES30" i="21"/>
  <c r="KER30" i="21"/>
  <c r="KEQ30" i="21"/>
  <c r="KEP30" i="21"/>
  <c r="KEO30" i="21"/>
  <c r="KEN30" i="21"/>
  <c r="KEM30" i="21"/>
  <c r="KEL30" i="21"/>
  <c r="KEK30" i="21"/>
  <c r="KEJ30" i="21"/>
  <c r="KEI30" i="21"/>
  <c r="KEH30" i="21"/>
  <c r="KEG30" i="21"/>
  <c r="KEF30" i="21"/>
  <c r="KEE30" i="21"/>
  <c r="KED30" i="21"/>
  <c r="KEC30" i="21"/>
  <c r="KEB30" i="21"/>
  <c r="KEA30" i="21"/>
  <c r="KDZ30" i="21"/>
  <c r="KDY30" i="21"/>
  <c r="KDX30" i="21"/>
  <c r="KDW30" i="21"/>
  <c r="KDV30" i="21"/>
  <c r="KDU30" i="21"/>
  <c r="KDT30" i="21"/>
  <c r="KDS30" i="21"/>
  <c r="KDR30" i="21"/>
  <c r="KDQ30" i="21"/>
  <c r="KDP30" i="21"/>
  <c r="KDO30" i="21"/>
  <c r="KDN30" i="21"/>
  <c r="KDM30" i="21"/>
  <c r="KDL30" i="21"/>
  <c r="KDK30" i="21"/>
  <c r="KDJ30" i="21"/>
  <c r="KDI30" i="21"/>
  <c r="KDH30" i="21"/>
  <c r="KDG30" i="21"/>
  <c r="KDF30" i="21"/>
  <c r="KDE30" i="21"/>
  <c r="KDD30" i="21"/>
  <c r="KDC30" i="21"/>
  <c r="KDB30" i="21"/>
  <c r="KDA30" i="21"/>
  <c r="KCZ30" i="21"/>
  <c r="KCY30" i="21"/>
  <c r="KCX30" i="21"/>
  <c r="KCW30" i="21"/>
  <c r="KCV30" i="21"/>
  <c r="KCU30" i="21"/>
  <c r="KCT30" i="21"/>
  <c r="KCS30" i="21"/>
  <c r="KCR30" i="21"/>
  <c r="KCQ30" i="21"/>
  <c r="KCP30" i="21"/>
  <c r="KCO30" i="21"/>
  <c r="KCN30" i="21"/>
  <c r="KCM30" i="21"/>
  <c r="KCL30" i="21"/>
  <c r="KCK30" i="21"/>
  <c r="KCJ30" i="21"/>
  <c r="KCI30" i="21"/>
  <c r="KCH30" i="21"/>
  <c r="KCG30" i="21"/>
  <c r="KCF30" i="21"/>
  <c r="KCE30" i="21"/>
  <c r="KCD30" i="21"/>
  <c r="KCC30" i="21"/>
  <c r="KCB30" i="21"/>
  <c r="KCA30" i="21"/>
  <c r="KBZ30" i="21"/>
  <c r="KBY30" i="21"/>
  <c r="KBX30" i="21"/>
  <c r="KBW30" i="21"/>
  <c r="KBV30" i="21"/>
  <c r="KBU30" i="21"/>
  <c r="KBT30" i="21"/>
  <c r="KBS30" i="21"/>
  <c r="KBR30" i="21"/>
  <c r="KBQ30" i="21"/>
  <c r="KBP30" i="21"/>
  <c r="KBO30" i="21"/>
  <c r="KBN30" i="21"/>
  <c r="KBM30" i="21"/>
  <c r="KBL30" i="21"/>
  <c r="KBK30" i="21"/>
  <c r="KBJ30" i="21"/>
  <c r="KBI30" i="21"/>
  <c r="KBH30" i="21"/>
  <c r="KBG30" i="21"/>
  <c r="KBF30" i="21"/>
  <c r="KBE30" i="21"/>
  <c r="KBD30" i="21"/>
  <c r="KBC30" i="21"/>
  <c r="KBB30" i="21"/>
  <c r="KBA30" i="21"/>
  <c r="KAZ30" i="21"/>
  <c r="KAY30" i="21"/>
  <c r="KAX30" i="21"/>
  <c r="KAW30" i="21"/>
  <c r="KAV30" i="21"/>
  <c r="KAU30" i="21"/>
  <c r="KAT30" i="21"/>
  <c r="KAS30" i="21"/>
  <c r="KAR30" i="21"/>
  <c r="KAQ30" i="21"/>
  <c r="KAP30" i="21"/>
  <c r="KAO30" i="21"/>
  <c r="KAN30" i="21"/>
  <c r="KAM30" i="21"/>
  <c r="KAL30" i="21"/>
  <c r="KAK30" i="21"/>
  <c r="KAJ30" i="21"/>
  <c r="KAI30" i="21"/>
  <c r="KAH30" i="21"/>
  <c r="KAG30" i="21"/>
  <c r="KAF30" i="21"/>
  <c r="KAE30" i="21"/>
  <c r="KAD30" i="21"/>
  <c r="KAC30" i="21"/>
  <c r="KAB30" i="21"/>
  <c r="KAA30" i="21"/>
  <c r="JZZ30" i="21"/>
  <c r="JZY30" i="21"/>
  <c r="JZX30" i="21"/>
  <c r="JZW30" i="21"/>
  <c r="JZV30" i="21"/>
  <c r="JZU30" i="21"/>
  <c r="JZT30" i="21"/>
  <c r="JZS30" i="21"/>
  <c r="JZR30" i="21"/>
  <c r="JZQ30" i="21"/>
  <c r="JZP30" i="21"/>
  <c r="JZO30" i="21"/>
  <c r="JZN30" i="21"/>
  <c r="JZM30" i="21"/>
  <c r="JZL30" i="21"/>
  <c r="JZK30" i="21"/>
  <c r="JZJ30" i="21"/>
  <c r="JZI30" i="21"/>
  <c r="JZH30" i="21"/>
  <c r="JZG30" i="21"/>
  <c r="JZF30" i="21"/>
  <c r="JZE30" i="21"/>
  <c r="JZD30" i="21"/>
  <c r="JZC30" i="21"/>
  <c r="JZB30" i="21"/>
  <c r="JZA30" i="21"/>
  <c r="JYZ30" i="21"/>
  <c r="JYY30" i="21"/>
  <c r="JYX30" i="21"/>
  <c r="JYW30" i="21"/>
  <c r="JYV30" i="21"/>
  <c r="JYU30" i="21"/>
  <c r="JYT30" i="21"/>
  <c r="JYS30" i="21"/>
  <c r="JYR30" i="21"/>
  <c r="JYQ30" i="21"/>
  <c r="JYP30" i="21"/>
  <c r="JYO30" i="21"/>
  <c r="JYN30" i="21"/>
  <c r="JYM30" i="21"/>
  <c r="JYL30" i="21"/>
  <c r="JYK30" i="21"/>
  <c r="JYJ30" i="21"/>
  <c r="JYI30" i="21"/>
  <c r="JYH30" i="21"/>
  <c r="JYG30" i="21"/>
  <c r="JYF30" i="21"/>
  <c r="JYE30" i="21"/>
  <c r="JYD30" i="21"/>
  <c r="JYC30" i="21"/>
  <c r="JYB30" i="21"/>
  <c r="JYA30" i="21"/>
  <c r="JXZ30" i="21"/>
  <c r="JXY30" i="21"/>
  <c r="JXX30" i="21"/>
  <c r="JXW30" i="21"/>
  <c r="JXV30" i="21"/>
  <c r="JXU30" i="21"/>
  <c r="JXT30" i="21"/>
  <c r="JXS30" i="21"/>
  <c r="JXR30" i="21"/>
  <c r="JXQ30" i="21"/>
  <c r="JXP30" i="21"/>
  <c r="JXO30" i="21"/>
  <c r="JXN30" i="21"/>
  <c r="JXM30" i="21"/>
  <c r="JXL30" i="21"/>
  <c r="JXK30" i="21"/>
  <c r="JXJ30" i="21"/>
  <c r="JXI30" i="21"/>
  <c r="JXH30" i="21"/>
  <c r="JXG30" i="21"/>
  <c r="JXF30" i="21"/>
  <c r="JXE30" i="21"/>
  <c r="JXD30" i="21"/>
  <c r="JXC30" i="21"/>
  <c r="JXB30" i="21"/>
  <c r="JXA30" i="21"/>
  <c r="JWZ30" i="21"/>
  <c r="JWY30" i="21"/>
  <c r="JWX30" i="21"/>
  <c r="JWW30" i="21"/>
  <c r="JWV30" i="21"/>
  <c r="JWU30" i="21"/>
  <c r="JWT30" i="21"/>
  <c r="JWS30" i="21"/>
  <c r="JWR30" i="21"/>
  <c r="JWQ30" i="21"/>
  <c r="JWP30" i="21"/>
  <c r="JWO30" i="21"/>
  <c r="JWN30" i="21"/>
  <c r="JWM30" i="21"/>
  <c r="JWL30" i="21"/>
  <c r="JWK30" i="21"/>
  <c r="JWJ30" i="21"/>
  <c r="JWI30" i="21"/>
  <c r="JWH30" i="21"/>
  <c r="JWG30" i="21"/>
  <c r="JWF30" i="21"/>
  <c r="JWE30" i="21"/>
  <c r="JWD30" i="21"/>
  <c r="JWC30" i="21"/>
  <c r="JWB30" i="21"/>
  <c r="JWA30" i="21"/>
  <c r="JVZ30" i="21"/>
  <c r="JVY30" i="21"/>
  <c r="JVX30" i="21"/>
  <c r="JVW30" i="21"/>
  <c r="JVV30" i="21"/>
  <c r="JVU30" i="21"/>
  <c r="JVT30" i="21"/>
  <c r="JVS30" i="21"/>
  <c r="JVR30" i="21"/>
  <c r="JVQ30" i="21"/>
  <c r="JVP30" i="21"/>
  <c r="JVO30" i="21"/>
  <c r="JVN30" i="21"/>
  <c r="JVM30" i="21"/>
  <c r="JVL30" i="21"/>
  <c r="JVK30" i="21"/>
  <c r="JVJ30" i="21"/>
  <c r="JVI30" i="21"/>
  <c r="JVH30" i="21"/>
  <c r="JVG30" i="21"/>
  <c r="JVF30" i="21"/>
  <c r="JVE30" i="21"/>
  <c r="JVD30" i="21"/>
  <c r="JVC30" i="21"/>
  <c r="JVB30" i="21"/>
  <c r="JVA30" i="21"/>
  <c r="JUZ30" i="21"/>
  <c r="JUY30" i="21"/>
  <c r="JUX30" i="21"/>
  <c r="JUW30" i="21"/>
  <c r="JUV30" i="21"/>
  <c r="JUU30" i="21"/>
  <c r="JUT30" i="21"/>
  <c r="JUS30" i="21"/>
  <c r="JUR30" i="21"/>
  <c r="JUQ30" i="21"/>
  <c r="JUP30" i="21"/>
  <c r="JUO30" i="21"/>
  <c r="JUN30" i="21"/>
  <c r="JUM30" i="21"/>
  <c r="JUL30" i="21"/>
  <c r="JUK30" i="21"/>
  <c r="JUJ30" i="21"/>
  <c r="JUI30" i="21"/>
  <c r="JUH30" i="21"/>
  <c r="JUG30" i="21"/>
  <c r="JUF30" i="21"/>
  <c r="JUE30" i="21"/>
  <c r="JUD30" i="21"/>
  <c r="JUC30" i="21"/>
  <c r="JUB30" i="21"/>
  <c r="JUA30" i="21"/>
  <c r="JTZ30" i="21"/>
  <c r="JTY30" i="21"/>
  <c r="JTX30" i="21"/>
  <c r="JTW30" i="21"/>
  <c r="JTV30" i="21"/>
  <c r="JTU30" i="21"/>
  <c r="JTT30" i="21"/>
  <c r="JTS30" i="21"/>
  <c r="JTR30" i="21"/>
  <c r="JTQ30" i="21"/>
  <c r="JTP30" i="21"/>
  <c r="JTO30" i="21"/>
  <c r="JTN30" i="21"/>
  <c r="JTM30" i="21"/>
  <c r="JTL30" i="21"/>
  <c r="JTK30" i="21"/>
  <c r="JTJ30" i="21"/>
  <c r="JTI30" i="21"/>
  <c r="JTH30" i="21"/>
  <c r="JTG30" i="21"/>
  <c r="JTF30" i="21"/>
  <c r="JTE30" i="21"/>
  <c r="JTD30" i="21"/>
  <c r="JTC30" i="21"/>
  <c r="JTB30" i="21"/>
  <c r="JTA30" i="21"/>
  <c r="JSZ30" i="21"/>
  <c r="JSY30" i="21"/>
  <c r="JSX30" i="21"/>
  <c r="JSW30" i="21"/>
  <c r="JSV30" i="21"/>
  <c r="JSU30" i="21"/>
  <c r="JST30" i="21"/>
  <c r="JSS30" i="21"/>
  <c r="JSR30" i="21"/>
  <c r="JSQ30" i="21"/>
  <c r="JSP30" i="21"/>
  <c r="JSO30" i="21"/>
  <c r="JSN30" i="21"/>
  <c r="JSM30" i="21"/>
  <c r="JSL30" i="21"/>
  <c r="JSK30" i="21"/>
  <c r="JSJ30" i="21"/>
  <c r="JSI30" i="21"/>
  <c r="JSH30" i="21"/>
  <c r="JSG30" i="21"/>
  <c r="JSF30" i="21"/>
  <c r="JSE30" i="21"/>
  <c r="JSD30" i="21"/>
  <c r="JSC30" i="21"/>
  <c r="JSB30" i="21"/>
  <c r="JSA30" i="21"/>
  <c r="JRZ30" i="21"/>
  <c r="JRY30" i="21"/>
  <c r="JRX30" i="21"/>
  <c r="JRW30" i="21"/>
  <c r="JRV30" i="21"/>
  <c r="JRU30" i="21"/>
  <c r="JRT30" i="21"/>
  <c r="JRS30" i="21"/>
  <c r="JRR30" i="21"/>
  <c r="JRQ30" i="21"/>
  <c r="JRP30" i="21"/>
  <c r="JRO30" i="21"/>
  <c r="JRN30" i="21"/>
  <c r="JRM30" i="21"/>
  <c r="JRL30" i="21"/>
  <c r="JRK30" i="21"/>
  <c r="JRJ30" i="21"/>
  <c r="JRI30" i="21"/>
  <c r="JRH30" i="21"/>
  <c r="JRG30" i="21"/>
  <c r="JRF30" i="21"/>
  <c r="JRE30" i="21"/>
  <c r="JRD30" i="21"/>
  <c r="JRC30" i="21"/>
  <c r="JRB30" i="21"/>
  <c r="JRA30" i="21"/>
  <c r="JQZ30" i="21"/>
  <c r="JQY30" i="21"/>
  <c r="JQX30" i="21"/>
  <c r="JQW30" i="21"/>
  <c r="JQV30" i="21"/>
  <c r="JQU30" i="21"/>
  <c r="JQT30" i="21"/>
  <c r="JQS30" i="21"/>
  <c r="JQR30" i="21"/>
  <c r="JQQ30" i="21"/>
  <c r="JQP30" i="21"/>
  <c r="JQO30" i="21"/>
  <c r="JQN30" i="21"/>
  <c r="JQM30" i="21"/>
  <c r="JQL30" i="21"/>
  <c r="JQK30" i="21"/>
  <c r="JQJ30" i="21"/>
  <c r="JQI30" i="21"/>
  <c r="JQH30" i="21"/>
  <c r="JQG30" i="21"/>
  <c r="JQF30" i="21"/>
  <c r="JQE30" i="21"/>
  <c r="JQD30" i="21"/>
  <c r="JQC30" i="21"/>
  <c r="JQB30" i="21"/>
  <c r="JQA30" i="21"/>
  <c r="JPZ30" i="21"/>
  <c r="JPY30" i="21"/>
  <c r="JPX30" i="21"/>
  <c r="JPW30" i="21"/>
  <c r="JPV30" i="21"/>
  <c r="JPU30" i="21"/>
  <c r="JPT30" i="21"/>
  <c r="JPS30" i="21"/>
  <c r="JPR30" i="21"/>
  <c r="JPQ30" i="21"/>
  <c r="JPP30" i="21"/>
  <c r="JPO30" i="21"/>
  <c r="JPN30" i="21"/>
  <c r="JPM30" i="21"/>
  <c r="JPL30" i="21"/>
  <c r="JPK30" i="21"/>
  <c r="JPJ30" i="21"/>
  <c r="JPI30" i="21"/>
  <c r="JPH30" i="21"/>
  <c r="JPG30" i="21"/>
  <c r="JPF30" i="21"/>
  <c r="JPE30" i="21"/>
  <c r="JPD30" i="21"/>
  <c r="JPC30" i="21"/>
  <c r="JPB30" i="21"/>
  <c r="JPA30" i="21"/>
  <c r="JOZ30" i="21"/>
  <c r="JOY30" i="21"/>
  <c r="JOX30" i="21"/>
  <c r="JOW30" i="21"/>
  <c r="JOV30" i="21"/>
  <c r="JOU30" i="21"/>
  <c r="JOT30" i="21"/>
  <c r="JOS30" i="21"/>
  <c r="JOR30" i="21"/>
  <c r="JOQ30" i="21"/>
  <c r="JOP30" i="21"/>
  <c r="JOO30" i="21"/>
  <c r="JON30" i="21"/>
  <c r="JOM30" i="21"/>
  <c r="JOL30" i="21"/>
  <c r="JOK30" i="21"/>
  <c r="JOJ30" i="21"/>
  <c r="JOI30" i="21"/>
  <c r="JOH30" i="21"/>
  <c r="JOG30" i="21"/>
  <c r="JOF30" i="21"/>
  <c r="JOE30" i="21"/>
  <c r="JOD30" i="21"/>
  <c r="JOC30" i="21"/>
  <c r="JOB30" i="21"/>
  <c r="JOA30" i="21"/>
  <c r="JNZ30" i="21"/>
  <c r="JNY30" i="21"/>
  <c r="JNX30" i="21"/>
  <c r="JNW30" i="21"/>
  <c r="JNV30" i="21"/>
  <c r="JNU30" i="21"/>
  <c r="JNT30" i="21"/>
  <c r="JNS30" i="21"/>
  <c r="JNR30" i="21"/>
  <c r="JNQ30" i="21"/>
  <c r="JNP30" i="21"/>
  <c r="JNO30" i="21"/>
  <c r="JNN30" i="21"/>
  <c r="JNM30" i="21"/>
  <c r="JNL30" i="21"/>
  <c r="JNK30" i="21"/>
  <c r="JNJ30" i="21"/>
  <c r="JNI30" i="21"/>
  <c r="JNH30" i="21"/>
  <c r="JNG30" i="21"/>
  <c r="JNF30" i="21"/>
  <c r="JNE30" i="21"/>
  <c r="JND30" i="21"/>
  <c r="JNC30" i="21"/>
  <c r="JNB30" i="21"/>
  <c r="JNA30" i="21"/>
  <c r="JMZ30" i="21"/>
  <c r="JMY30" i="21"/>
  <c r="JMX30" i="21"/>
  <c r="JMW30" i="21"/>
  <c r="JMV30" i="21"/>
  <c r="JMU30" i="21"/>
  <c r="JMT30" i="21"/>
  <c r="JMS30" i="21"/>
  <c r="JMR30" i="21"/>
  <c r="JMQ30" i="21"/>
  <c r="JMP30" i="21"/>
  <c r="JMO30" i="21"/>
  <c r="JMN30" i="21"/>
  <c r="JMM30" i="21"/>
  <c r="JML30" i="21"/>
  <c r="JMK30" i="21"/>
  <c r="JMJ30" i="21"/>
  <c r="JMI30" i="21"/>
  <c r="JMH30" i="21"/>
  <c r="JMG30" i="21"/>
  <c r="JMF30" i="21"/>
  <c r="JME30" i="21"/>
  <c r="JMD30" i="21"/>
  <c r="JMC30" i="21"/>
  <c r="JMB30" i="21"/>
  <c r="JMA30" i="21"/>
  <c r="JLZ30" i="21"/>
  <c r="JLY30" i="21"/>
  <c r="JLX30" i="21"/>
  <c r="JLW30" i="21"/>
  <c r="JLV30" i="21"/>
  <c r="JLU30" i="21"/>
  <c r="JLT30" i="21"/>
  <c r="JLS30" i="21"/>
  <c r="JLR30" i="21"/>
  <c r="JLQ30" i="21"/>
  <c r="JLP30" i="21"/>
  <c r="JLO30" i="21"/>
  <c r="JLN30" i="21"/>
  <c r="JLM30" i="21"/>
  <c r="JLL30" i="21"/>
  <c r="JLK30" i="21"/>
  <c r="JLJ30" i="21"/>
  <c r="JLI30" i="21"/>
  <c r="JLH30" i="21"/>
  <c r="JLG30" i="21"/>
  <c r="JLF30" i="21"/>
  <c r="JLE30" i="21"/>
  <c r="JLD30" i="21"/>
  <c r="JLC30" i="21"/>
  <c r="JLB30" i="21"/>
  <c r="JLA30" i="21"/>
  <c r="JKZ30" i="21"/>
  <c r="JKY30" i="21"/>
  <c r="JKX30" i="21"/>
  <c r="JKW30" i="21"/>
  <c r="JKV30" i="21"/>
  <c r="JKU30" i="21"/>
  <c r="JKT30" i="21"/>
  <c r="JKS30" i="21"/>
  <c r="JKR30" i="21"/>
  <c r="JKQ30" i="21"/>
  <c r="JKP30" i="21"/>
  <c r="JKO30" i="21"/>
  <c r="JKN30" i="21"/>
  <c r="JKM30" i="21"/>
  <c r="JKL30" i="21"/>
  <c r="JKK30" i="21"/>
  <c r="JKJ30" i="21"/>
  <c r="JKI30" i="21"/>
  <c r="JKH30" i="21"/>
  <c r="JKG30" i="21"/>
  <c r="JKF30" i="21"/>
  <c r="JKE30" i="21"/>
  <c r="JKD30" i="21"/>
  <c r="JKC30" i="21"/>
  <c r="JKB30" i="21"/>
  <c r="JKA30" i="21"/>
  <c r="JJZ30" i="21"/>
  <c r="JJY30" i="21"/>
  <c r="JJX30" i="21"/>
  <c r="JJW30" i="21"/>
  <c r="JJV30" i="21"/>
  <c r="JJU30" i="21"/>
  <c r="JJT30" i="21"/>
  <c r="JJS30" i="21"/>
  <c r="JJR30" i="21"/>
  <c r="JJQ30" i="21"/>
  <c r="JJP30" i="21"/>
  <c r="JJO30" i="21"/>
  <c r="JJN30" i="21"/>
  <c r="JJM30" i="21"/>
  <c r="JJL30" i="21"/>
  <c r="JJK30" i="21"/>
  <c r="JJJ30" i="21"/>
  <c r="JJI30" i="21"/>
  <c r="JJH30" i="21"/>
  <c r="JJG30" i="21"/>
  <c r="JJF30" i="21"/>
  <c r="JJE30" i="21"/>
  <c r="JJD30" i="21"/>
  <c r="JJC30" i="21"/>
  <c r="JJB30" i="21"/>
  <c r="JJA30" i="21"/>
  <c r="JIZ30" i="21"/>
  <c r="JIY30" i="21"/>
  <c r="JIX30" i="21"/>
  <c r="JIW30" i="21"/>
  <c r="JIV30" i="21"/>
  <c r="JIU30" i="21"/>
  <c r="JIT30" i="21"/>
  <c r="JIS30" i="21"/>
  <c r="JIR30" i="21"/>
  <c r="JIQ30" i="21"/>
  <c r="JIP30" i="21"/>
  <c r="JIO30" i="21"/>
  <c r="JIN30" i="21"/>
  <c r="JIM30" i="21"/>
  <c r="JIL30" i="21"/>
  <c r="JIK30" i="21"/>
  <c r="JIJ30" i="21"/>
  <c r="JII30" i="21"/>
  <c r="JIH30" i="21"/>
  <c r="JIG30" i="21"/>
  <c r="JIF30" i="21"/>
  <c r="JIE30" i="21"/>
  <c r="JID30" i="21"/>
  <c r="JIC30" i="21"/>
  <c r="JIB30" i="21"/>
  <c r="JIA30" i="21"/>
  <c r="JHZ30" i="21"/>
  <c r="JHY30" i="21"/>
  <c r="JHX30" i="21"/>
  <c r="JHW30" i="21"/>
  <c r="JHV30" i="21"/>
  <c r="JHU30" i="21"/>
  <c r="JHT30" i="21"/>
  <c r="JHS30" i="21"/>
  <c r="JHR30" i="21"/>
  <c r="JHQ30" i="21"/>
  <c r="JHP30" i="21"/>
  <c r="JHO30" i="21"/>
  <c r="JHN30" i="21"/>
  <c r="JHM30" i="21"/>
  <c r="JHL30" i="21"/>
  <c r="JHK30" i="21"/>
  <c r="JHJ30" i="21"/>
  <c r="JHI30" i="21"/>
  <c r="JHH30" i="21"/>
  <c r="JHG30" i="21"/>
  <c r="JHF30" i="21"/>
  <c r="JHE30" i="21"/>
  <c r="JHD30" i="21"/>
  <c r="JHC30" i="21"/>
  <c r="JHB30" i="21"/>
  <c r="JHA30" i="21"/>
  <c r="JGZ30" i="21"/>
  <c r="JGY30" i="21"/>
  <c r="JGX30" i="21"/>
  <c r="JGW30" i="21"/>
  <c r="JGV30" i="21"/>
  <c r="JGU30" i="21"/>
  <c r="JGT30" i="21"/>
  <c r="JGS30" i="21"/>
  <c r="JGR30" i="21"/>
  <c r="JGQ30" i="21"/>
  <c r="JGP30" i="21"/>
  <c r="JGO30" i="21"/>
  <c r="JGN30" i="21"/>
  <c r="JGM30" i="21"/>
  <c r="JGL30" i="21"/>
  <c r="JGK30" i="21"/>
  <c r="JGJ30" i="21"/>
  <c r="JGI30" i="21"/>
  <c r="JGH30" i="21"/>
  <c r="JGG30" i="21"/>
  <c r="JGF30" i="21"/>
  <c r="JGE30" i="21"/>
  <c r="JGD30" i="21"/>
  <c r="JGC30" i="21"/>
  <c r="JGB30" i="21"/>
  <c r="JGA30" i="21"/>
  <c r="JFZ30" i="21"/>
  <c r="JFY30" i="21"/>
  <c r="JFX30" i="21"/>
  <c r="JFW30" i="21"/>
  <c r="JFV30" i="21"/>
  <c r="JFU30" i="21"/>
  <c r="JFT30" i="21"/>
  <c r="JFS30" i="21"/>
  <c r="JFR30" i="21"/>
  <c r="JFQ30" i="21"/>
  <c r="JFP30" i="21"/>
  <c r="JFO30" i="21"/>
  <c r="JFN30" i="21"/>
  <c r="JFM30" i="21"/>
  <c r="JFL30" i="21"/>
  <c r="JFK30" i="21"/>
  <c r="JFJ30" i="21"/>
  <c r="JFI30" i="21"/>
  <c r="JFH30" i="21"/>
  <c r="JFG30" i="21"/>
  <c r="JFF30" i="21"/>
  <c r="JFE30" i="21"/>
  <c r="JFD30" i="21"/>
  <c r="JFC30" i="21"/>
  <c r="JFB30" i="21"/>
  <c r="JFA30" i="21"/>
  <c r="JEZ30" i="21"/>
  <c r="JEY30" i="21"/>
  <c r="JEX30" i="21"/>
  <c r="JEW30" i="21"/>
  <c r="JEV30" i="21"/>
  <c r="JEU30" i="21"/>
  <c r="JET30" i="21"/>
  <c r="JES30" i="21"/>
  <c r="JER30" i="21"/>
  <c r="JEQ30" i="21"/>
  <c r="JEP30" i="21"/>
  <c r="JEO30" i="21"/>
  <c r="JEN30" i="21"/>
  <c r="JEM30" i="21"/>
  <c r="JEL30" i="21"/>
  <c r="JEK30" i="21"/>
  <c r="JEJ30" i="21"/>
  <c r="JEI30" i="21"/>
  <c r="JEH30" i="21"/>
  <c r="JEG30" i="21"/>
  <c r="JEF30" i="21"/>
  <c r="JEE30" i="21"/>
  <c r="JED30" i="21"/>
  <c r="JEC30" i="21"/>
  <c r="JEB30" i="21"/>
  <c r="JEA30" i="21"/>
  <c r="JDZ30" i="21"/>
  <c r="JDY30" i="21"/>
  <c r="JDX30" i="21"/>
  <c r="JDW30" i="21"/>
  <c r="JDV30" i="21"/>
  <c r="JDU30" i="21"/>
  <c r="JDT30" i="21"/>
  <c r="JDS30" i="21"/>
  <c r="JDR30" i="21"/>
  <c r="JDQ30" i="21"/>
  <c r="JDP30" i="21"/>
  <c r="JDO30" i="21"/>
  <c r="JDN30" i="21"/>
  <c r="JDM30" i="21"/>
  <c r="JDL30" i="21"/>
  <c r="JDK30" i="21"/>
  <c r="JDJ30" i="21"/>
  <c r="JDI30" i="21"/>
  <c r="JDH30" i="21"/>
  <c r="JDG30" i="21"/>
  <c r="JDF30" i="21"/>
  <c r="JDE30" i="21"/>
  <c r="JDD30" i="21"/>
  <c r="JDC30" i="21"/>
  <c r="JDB30" i="21"/>
  <c r="JDA30" i="21"/>
  <c r="JCZ30" i="21"/>
  <c r="JCY30" i="21"/>
  <c r="JCX30" i="21"/>
  <c r="JCW30" i="21"/>
  <c r="JCV30" i="21"/>
  <c r="JCU30" i="21"/>
  <c r="JCT30" i="21"/>
  <c r="JCS30" i="21"/>
  <c r="JCR30" i="21"/>
  <c r="JCQ30" i="21"/>
  <c r="JCP30" i="21"/>
  <c r="JCO30" i="21"/>
  <c r="JCN30" i="21"/>
  <c r="JCM30" i="21"/>
  <c r="JCL30" i="21"/>
  <c r="JCK30" i="21"/>
  <c r="JCJ30" i="21"/>
  <c r="JCI30" i="21"/>
  <c r="JCH30" i="21"/>
  <c r="JCG30" i="21"/>
  <c r="JCF30" i="21"/>
  <c r="JCE30" i="21"/>
  <c r="JCD30" i="21"/>
  <c r="JCC30" i="21"/>
  <c r="JCB30" i="21"/>
  <c r="JCA30" i="21"/>
  <c r="JBZ30" i="21"/>
  <c r="JBY30" i="21"/>
  <c r="JBX30" i="21"/>
  <c r="JBW30" i="21"/>
  <c r="JBV30" i="21"/>
  <c r="JBU30" i="21"/>
  <c r="JBT30" i="21"/>
  <c r="JBS30" i="21"/>
  <c r="JBR30" i="21"/>
  <c r="JBQ30" i="21"/>
  <c r="JBP30" i="21"/>
  <c r="JBO30" i="21"/>
  <c r="JBN30" i="21"/>
  <c r="JBM30" i="21"/>
  <c r="JBL30" i="21"/>
  <c r="JBK30" i="21"/>
  <c r="JBJ30" i="21"/>
  <c r="JBI30" i="21"/>
  <c r="JBH30" i="21"/>
  <c r="JBG30" i="21"/>
  <c r="JBF30" i="21"/>
  <c r="JBE30" i="21"/>
  <c r="JBD30" i="21"/>
  <c r="JBC30" i="21"/>
  <c r="JBB30" i="21"/>
  <c r="JBA30" i="21"/>
  <c r="JAZ30" i="21"/>
  <c r="JAY30" i="21"/>
  <c r="JAX30" i="21"/>
  <c r="JAW30" i="21"/>
  <c r="JAV30" i="21"/>
  <c r="JAU30" i="21"/>
  <c r="JAT30" i="21"/>
  <c r="JAS30" i="21"/>
  <c r="JAR30" i="21"/>
  <c r="JAQ30" i="21"/>
  <c r="JAP30" i="21"/>
  <c r="JAO30" i="21"/>
  <c r="JAN30" i="21"/>
  <c r="JAM30" i="21"/>
  <c r="JAL30" i="21"/>
  <c r="JAK30" i="21"/>
  <c r="JAJ30" i="21"/>
  <c r="JAI30" i="21"/>
  <c r="JAH30" i="21"/>
  <c r="JAG30" i="21"/>
  <c r="JAF30" i="21"/>
  <c r="JAE30" i="21"/>
  <c r="JAD30" i="21"/>
  <c r="JAC30" i="21"/>
  <c r="JAB30" i="21"/>
  <c r="JAA30" i="21"/>
  <c r="IZZ30" i="21"/>
  <c r="IZY30" i="21"/>
  <c r="IZX30" i="21"/>
  <c r="IZW30" i="21"/>
  <c r="IZV30" i="21"/>
  <c r="IZU30" i="21"/>
  <c r="IZT30" i="21"/>
  <c r="IZS30" i="21"/>
  <c r="IZR30" i="21"/>
  <c r="IZQ30" i="21"/>
  <c r="IZP30" i="21"/>
  <c r="IZO30" i="21"/>
  <c r="IZN30" i="21"/>
  <c r="IZM30" i="21"/>
  <c r="IZL30" i="21"/>
  <c r="IZK30" i="21"/>
  <c r="IZJ30" i="21"/>
  <c r="IZI30" i="21"/>
  <c r="IZH30" i="21"/>
  <c r="IZG30" i="21"/>
  <c r="IZF30" i="21"/>
  <c r="IZE30" i="21"/>
  <c r="IZD30" i="21"/>
  <c r="IZC30" i="21"/>
  <c r="IZB30" i="21"/>
  <c r="IZA30" i="21"/>
  <c r="IYZ30" i="21"/>
  <c r="IYY30" i="21"/>
  <c r="IYX30" i="21"/>
  <c r="IYW30" i="21"/>
  <c r="IYV30" i="21"/>
  <c r="IYU30" i="21"/>
  <c r="IYT30" i="21"/>
  <c r="IYS30" i="21"/>
  <c r="IYR30" i="21"/>
  <c r="IYQ30" i="21"/>
  <c r="IYP30" i="21"/>
  <c r="IYO30" i="21"/>
  <c r="IYN30" i="21"/>
  <c r="IYM30" i="21"/>
  <c r="IYL30" i="21"/>
  <c r="IYK30" i="21"/>
  <c r="IYJ30" i="21"/>
  <c r="IYI30" i="21"/>
  <c r="IYH30" i="21"/>
  <c r="IYG30" i="21"/>
  <c r="IYF30" i="21"/>
  <c r="IYE30" i="21"/>
  <c r="IYD30" i="21"/>
  <c r="IYC30" i="21"/>
  <c r="IYB30" i="21"/>
  <c r="IYA30" i="21"/>
  <c r="IXZ30" i="21"/>
  <c r="IXY30" i="21"/>
  <c r="IXX30" i="21"/>
  <c r="IXW30" i="21"/>
  <c r="IXV30" i="21"/>
  <c r="IXU30" i="21"/>
  <c r="IXT30" i="21"/>
  <c r="IXS30" i="21"/>
  <c r="IXR30" i="21"/>
  <c r="IXQ30" i="21"/>
  <c r="IXP30" i="21"/>
  <c r="IXO30" i="21"/>
  <c r="IXN30" i="21"/>
  <c r="IXM30" i="21"/>
  <c r="IXL30" i="21"/>
  <c r="IXK30" i="21"/>
  <c r="IXJ30" i="21"/>
  <c r="IXI30" i="21"/>
  <c r="IXH30" i="21"/>
  <c r="IXG30" i="21"/>
  <c r="IXF30" i="21"/>
  <c r="IXE30" i="21"/>
  <c r="IXD30" i="21"/>
  <c r="IXC30" i="21"/>
  <c r="IXB30" i="21"/>
  <c r="IXA30" i="21"/>
  <c r="IWZ30" i="21"/>
  <c r="IWY30" i="21"/>
  <c r="IWX30" i="21"/>
  <c r="IWW30" i="21"/>
  <c r="IWV30" i="21"/>
  <c r="IWU30" i="21"/>
  <c r="IWT30" i="21"/>
  <c r="IWS30" i="21"/>
  <c r="IWR30" i="21"/>
  <c r="IWQ30" i="21"/>
  <c r="IWP30" i="21"/>
  <c r="IWO30" i="21"/>
  <c r="IWN30" i="21"/>
  <c r="IWM30" i="21"/>
  <c r="IWL30" i="21"/>
  <c r="IWK30" i="21"/>
  <c r="IWJ30" i="21"/>
  <c r="IWI30" i="21"/>
  <c r="IWH30" i="21"/>
  <c r="IWG30" i="21"/>
  <c r="IWF30" i="21"/>
  <c r="IWE30" i="21"/>
  <c r="IWD30" i="21"/>
  <c r="IWC30" i="21"/>
  <c r="IWB30" i="21"/>
  <c r="IWA30" i="21"/>
  <c r="IVZ30" i="21"/>
  <c r="IVY30" i="21"/>
  <c r="IVX30" i="21"/>
  <c r="IVW30" i="21"/>
  <c r="IVV30" i="21"/>
  <c r="IVU30" i="21"/>
  <c r="IVT30" i="21"/>
  <c r="IVS30" i="21"/>
  <c r="IVR30" i="21"/>
  <c r="IVQ30" i="21"/>
  <c r="IVP30" i="21"/>
  <c r="IVO30" i="21"/>
  <c r="IVN30" i="21"/>
  <c r="IVM30" i="21"/>
  <c r="IVL30" i="21"/>
  <c r="IVK30" i="21"/>
  <c r="IVJ30" i="21"/>
  <c r="IVI30" i="21"/>
  <c r="IVH30" i="21"/>
  <c r="IVG30" i="21"/>
  <c r="IVF30" i="21"/>
  <c r="IVE30" i="21"/>
  <c r="IVD30" i="21"/>
  <c r="IVC30" i="21"/>
  <c r="IVB30" i="21"/>
  <c r="IVA30" i="21"/>
  <c r="IUZ30" i="21"/>
  <c r="IUY30" i="21"/>
  <c r="IUX30" i="21"/>
  <c r="IUW30" i="21"/>
  <c r="IUV30" i="21"/>
  <c r="IUU30" i="21"/>
  <c r="IUT30" i="21"/>
  <c r="IUS30" i="21"/>
  <c r="IUR30" i="21"/>
  <c r="IUQ30" i="21"/>
  <c r="IUP30" i="21"/>
  <c r="IUO30" i="21"/>
  <c r="IUN30" i="21"/>
  <c r="IUM30" i="21"/>
  <c r="IUL30" i="21"/>
  <c r="IUK30" i="21"/>
  <c r="IUJ30" i="21"/>
  <c r="IUI30" i="21"/>
  <c r="IUH30" i="21"/>
  <c r="IUG30" i="21"/>
  <c r="IUF30" i="21"/>
  <c r="IUE30" i="21"/>
  <c r="IUD30" i="21"/>
  <c r="IUC30" i="21"/>
  <c r="IUB30" i="21"/>
  <c r="IUA30" i="21"/>
  <c r="ITZ30" i="21"/>
  <c r="ITY30" i="21"/>
  <c r="ITX30" i="21"/>
  <c r="ITW30" i="21"/>
  <c r="ITV30" i="21"/>
  <c r="ITU30" i="21"/>
  <c r="ITT30" i="21"/>
  <c r="ITS30" i="21"/>
  <c r="ITR30" i="21"/>
  <c r="ITQ30" i="21"/>
  <c r="ITP30" i="21"/>
  <c r="ITO30" i="21"/>
  <c r="ITN30" i="21"/>
  <c r="ITM30" i="21"/>
  <c r="ITL30" i="21"/>
  <c r="ITK30" i="21"/>
  <c r="ITJ30" i="21"/>
  <c r="ITI30" i="21"/>
  <c r="ITH30" i="21"/>
  <c r="ITG30" i="21"/>
  <c r="ITF30" i="21"/>
  <c r="ITE30" i="21"/>
  <c r="ITD30" i="21"/>
  <c r="ITC30" i="21"/>
  <c r="ITB30" i="21"/>
  <c r="ITA30" i="21"/>
  <c r="ISZ30" i="21"/>
  <c r="ISY30" i="21"/>
  <c r="ISX30" i="21"/>
  <c r="ISW30" i="21"/>
  <c r="ISV30" i="21"/>
  <c r="ISU30" i="21"/>
  <c r="IST30" i="21"/>
  <c r="ISS30" i="21"/>
  <c r="ISR30" i="21"/>
  <c r="ISQ30" i="21"/>
  <c r="ISP30" i="21"/>
  <c r="ISO30" i="21"/>
  <c r="ISN30" i="21"/>
  <c r="ISM30" i="21"/>
  <c r="ISL30" i="21"/>
  <c r="ISK30" i="21"/>
  <c r="ISJ30" i="21"/>
  <c r="ISI30" i="21"/>
  <c r="ISH30" i="21"/>
  <c r="ISG30" i="21"/>
  <c r="ISF30" i="21"/>
  <c r="ISE30" i="21"/>
  <c r="ISD30" i="21"/>
  <c r="ISC30" i="21"/>
  <c r="ISB30" i="21"/>
  <c r="ISA30" i="21"/>
  <c r="IRZ30" i="21"/>
  <c r="IRY30" i="21"/>
  <c r="IRX30" i="21"/>
  <c r="IRW30" i="21"/>
  <c r="IRV30" i="21"/>
  <c r="IRU30" i="21"/>
  <c r="IRT30" i="21"/>
  <c r="IRS30" i="21"/>
  <c r="IRR30" i="21"/>
  <c r="IRQ30" i="21"/>
  <c r="IRP30" i="21"/>
  <c r="IRO30" i="21"/>
  <c r="IRN30" i="21"/>
  <c r="IRM30" i="21"/>
  <c r="IRL30" i="21"/>
  <c r="IRK30" i="21"/>
  <c r="IRJ30" i="21"/>
  <c r="IRI30" i="21"/>
  <c r="IRH30" i="21"/>
  <c r="IRG30" i="21"/>
  <c r="IRF30" i="21"/>
  <c r="IRE30" i="21"/>
  <c r="IRD30" i="21"/>
  <c r="IRC30" i="21"/>
  <c r="IRB30" i="21"/>
  <c r="IRA30" i="21"/>
  <c r="IQZ30" i="21"/>
  <c r="IQY30" i="21"/>
  <c r="IQX30" i="21"/>
  <c r="IQW30" i="21"/>
  <c r="IQV30" i="21"/>
  <c r="IQU30" i="21"/>
  <c r="IQT30" i="21"/>
  <c r="IQS30" i="21"/>
  <c r="IQR30" i="21"/>
  <c r="IQQ30" i="21"/>
  <c r="IQP30" i="21"/>
  <c r="IQO30" i="21"/>
  <c r="IQN30" i="21"/>
  <c r="IQM30" i="21"/>
  <c r="IQL30" i="21"/>
  <c r="IQK30" i="21"/>
  <c r="IQJ30" i="21"/>
  <c r="IQI30" i="21"/>
  <c r="IQH30" i="21"/>
  <c r="IQG30" i="21"/>
  <c r="IQF30" i="21"/>
  <c r="IQE30" i="21"/>
  <c r="IQD30" i="21"/>
  <c r="IQC30" i="21"/>
  <c r="IQB30" i="21"/>
  <c r="IQA30" i="21"/>
  <c r="IPZ30" i="21"/>
  <c r="IPY30" i="21"/>
  <c r="IPX30" i="21"/>
  <c r="IPW30" i="21"/>
  <c r="IPV30" i="21"/>
  <c r="IPU30" i="21"/>
  <c r="IPT30" i="21"/>
  <c r="IPS30" i="21"/>
  <c r="IPR30" i="21"/>
  <c r="IPQ30" i="21"/>
  <c r="IPP30" i="21"/>
  <c r="IPO30" i="21"/>
  <c r="IPN30" i="21"/>
  <c r="IPM30" i="21"/>
  <c r="IPL30" i="21"/>
  <c r="IPK30" i="21"/>
  <c r="IPJ30" i="21"/>
  <c r="IPI30" i="21"/>
  <c r="IPH30" i="21"/>
  <c r="IPG30" i="21"/>
  <c r="IPF30" i="21"/>
  <c r="IPE30" i="21"/>
  <c r="IPD30" i="21"/>
  <c r="IPC30" i="21"/>
  <c r="IPB30" i="21"/>
  <c r="IPA30" i="21"/>
  <c r="IOZ30" i="21"/>
  <c r="IOY30" i="21"/>
  <c r="IOX30" i="21"/>
  <c r="IOW30" i="21"/>
  <c r="IOV30" i="21"/>
  <c r="IOU30" i="21"/>
  <c r="IOT30" i="21"/>
  <c r="IOS30" i="21"/>
  <c r="IOR30" i="21"/>
  <c r="IOQ30" i="21"/>
  <c r="IOP30" i="21"/>
  <c r="IOO30" i="21"/>
  <c r="ION30" i="21"/>
  <c r="IOM30" i="21"/>
  <c r="IOL30" i="21"/>
  <c r="IOK30" i="21"/>
  <c r="IOJ30" i="21"/>
  <c r="IOI30" i="21"/>
  <c r="IOH30" i="21"/>
  <c r="IOG30" i="21"/>
  <c r="IOF30" i="21"/>
  <c r="IOE30" i="21"/>
  <c r="IOD30" i="21"/>
  <c r="IOC30" i="21"/>
  <c r="IOB30" i="21"/>
  <c r="IOA30" i="21"/>
  <c r="INZ30" i="21"/>
  <c r="INY30" i="21"/>
  <c r="INX30" i="21"/>
  <c r="INW30" i="21"/>
  <c r="INV30" i="21"/>
  <c r="INU30" i="21"/>
  <c r="INT30" i="21"/>
  <c r="INS30" i="21"/>
  <c r="INR30" i="21"/>
  <c r="INQ30" i="21"/>
  <c r="INP30" i="21"/>
  <c r="INO30" i="21"/>
  <c r="INN30" i="21"/>
  <c r="INM30" i="21"/>
  <c r="INL30" i="21"/>
  <c r="INK30" i="21"/>
  <c r="INJ30" i="21"/>
  <c r="INI30" i="21"/>
  <c r="INH30" i="21"/>
  <c r="ING30" i="21"/>
  <c r="INF30" i="21"/>
  <c r="INE30" i="21"/>
  <c r="IND30" i="21"/>
  <c r="INC30" i="21"/>
  <c r="INB30" i="21"/>
  <c r="INA30" i="21"/>
  <c r="IMZ30" i="21"/>
  <c r="IMY30" i="21"/>
  <c r="IMX30" i="21"/>
  <c r="IMW30" i="21"/>
  <c r="IMV30" i="21"/>
  <c r="IMU30" i="21"/>
  <c r="IMT30" i="21"/>
  <c r="IMS30" i="21"/>
  <c r="IMR30" i="21"/>
  <c r="IMQ30" i="21"/>
  <c r="IMP30" i="21"/>
  <c r="IMO30" i="21"/>
  <c r="IMN30" i="21"/>
  <c r="IMM30" i="21"/>
  <c r="IML30" i="21"/>
  <c r="IMK30" i="21"/>
  <c r="IMJ30" i="21"/>
  <c r="IMI30" i="21"/>
  <c r="IMH30" i="21"/>
  <c r="IMG30" i="21"/>
  <c r="IMF30" i="21"/>
  <c r="IME30" i="21"/>
  <c r="IMD30" i="21"/>
  <c r="IMC30" i="21"/>
  <c r="IMB30" i="21"/>
  <c r="IMA30" i="21"/>
  <c r="ILZ30" i="21"/>
  <c r="ILY30" i="21"/>
  <c r="ILX30" i="21"/>
  <c r="ILW30" i="21"/>
  <c r="ILV30" i="21"/>
  <c r="ILU30" i="21"/>
  <c r="ILT30" i="21"/>
  <c r="ILS30" i="21"/>
  <c r="ILR30" i="21"/>
  <c r="ILQ30" i="21"/>
  <c r="ILP30" i="21"/>
  <c r="ILO30" i="21"/>
  <c r="ILN30" i="21"/>
  <c r="ILM30" i="21"/>
  <c r="ILL30" i="21"/>
  <c r="ILK30" i="21"/>
  <c r="ILJ30" i="21"/>
  <c r="ILI30" i="21"/>
  <c r="ILH30" i="21"/>
  <c r="ILG30" i="21"/>
  <c r="ILF30" i="21"/>
  <c r="ILE30" i="21"/>
  <c r="ILD30" i="21"/>
  <c r="ILC30" i="21"/>
  <c r="ILB30" i="21"/>
  <c r="ILA30" i="21"/>
  <c r="IKZ30" i="21"/>
  <c r="IKY30" i="21"/>
  <c r="IKX30" i="21"/>
  <c r="IKW30" i="21"/>
  <c r="IKV30" i="21"/>
  <c r="IKU30" i="21"/>
  <c r="IKT30" i="21"/>
  <c r="IKS30" i="21"/>
  <c r="IKR30" i="21"/>
  <c r="IKQ30" i="21"/>
  <c r="IKP30" i="21"/>
  <c r="IKO30" i="21"/>
  <c r="IKN30" i="21"/>
  <c r="IKM30" i="21"/>
  <c r="IKL30" i="21"/>
  <c r="IKK30" i="21"/>
  <c r="IKJ30" i="21"/>
  <c r="IKI30" i="21"/>
  <c r="IKH30" i="21"/>
  <c r="IKG30" i="21"/>
  <c r="IKF30" i="21"/>
  <c r="IKE30" i="21"/>
  <c r="IKD30" i="21"/>
  <c r="IKC30" i="21"/>
  <c r="IKB30" i="21"/>
  <c r="IKA30" i="21"/>
  <c r="IJZ30" i="21"/>
  <c r="IJY30" i="21"/>
  <c r="IJX30" i="21"/>
  <c r="IJW30" i="21"/>
  <c r="IJV30" i="21"/>
  <c r="IJU30" i="21"/>
  <c r="IJT30" i="21"/>
  <c r="IJS30" i="21"/>
  <c r="IJR30" i="21"/>
  <c r="IJQ30" i="21"/>
  <c r="IJP30" i="21"/>
  <c r="IJO30" i="21"/>
  <c r="IJN30" i="21"/>
  <c r="IJM30" i="21"/>
  <c r="IJL30" i="21"/>
  <c r="IJK30" i="21"/>
  <c r="IJJ30" i="21"/>
  <c r="IJI30" i="21"/>
  <c r="IJH30" i="21"/>
  <c r="IJG30" i="21"/>
  <c r="IJF30" i="21"/>
  <c r="IJE30" i="21"/>
  <c r="IJD30" i="21"/>
  <c r="IJC30" i="21"/>
  <c r="IJB30" i="21"/>
  <c r="IJA30" i="21"/>
  <c r="IIZ30" i="21"/>
  <c r="IIY30" i="21"/>
  <c r="IIX30" i="21"/>
  <c r="IIW30" i="21"/>
  <c r="IIV30" i="21"/>
  <c r="IIU30" i="21"/>
  <c r="IIT30" i="21"/>
  <c r="IIS30" i="21"/>
  <c r="IIR30" i="21"/>
  <c r="IIQ30" i="21"/>
  <c r="IIP30" i="21"/>
  <c r="IIO30" i="21"/>
  <c r="IIN30" i="21"/>
  <c r="IIM30" i="21"/>
  <c r="IIL30" i="21"/>
  <c r="IIK30" i="21"/>
  <c r="IIJ30" i="21"/>
  <c r="III30" i="21"/>
  <c r="IIH30" i="21"/>
  <c r="IIG30" i="21"/>
  <c r="IIF30" i="21"/>
  <c r="IIE30" i="21"/>
  <c r="IID30" i="21"/>
  <c r="IIC30" i="21"/>
  <c r="IIB30" i="21"/>
  <c r="IIA30" i="21"/>
  <c r="IHZ30" i="21"/>
  <c r="IHY30" i="21"/>
  <c r="IHX30" i="21"/>
  <c r="IHW30" i="21"/>
  <c r="IHV30" i="21"/>
  <c r="IHU30" i="21"/>
  <c r="IHT30" i="21"/>
  <c r="IHS30" i="21"/>
  <c r="IHR30" i="21"/>
  <c r="IHQ30" i="21"/>
  <c r="IHP30" i="21"/>
  <c r="IHO30" i="21"/>
  <c r="IHN30" i="21"/>
  <c r="IHM30" i="21"/>
  <c r="IHL30" i="21"/>
  <c r="IHK30" i="21"/>
  <c r="IHJ30" i="21"/>
  <c r="IHI30" i="21"/>
  <c r="IHH30" i="21"/>
  <c r="IHG30" i="21"/>
  <c r="IHF30" i="21"/>
  <c r="IHE30" i="21"/>
  <c r="IHD30" i="21"/>
  <c r="IHC30" i="21"/>
  <c r="IHB30" i="21"/>
  <c r="IHA30" i="21"/>
  <c r="IGZ30" i="21"/>
  <c r="IGY30" i="21"/>
  <c r="IGX30" i="21"/>
  <c r="IGW30" i="21"/>
  <c r="IGV30" i="21"/>
  <c r="IGU30" i="21"/>
  <c r="IGT30" i="21"/>
  <c r="IGS30" i="21"/>
  <c r="IGR30" i="21"/>
  <c r="IGQ30" i="21"/>
  <c r="IGP30" i="21"/>
  <c r="IGO30" i="21"/>
  <c r="IGN30" i="21"/>
  <c r="IGM30" i="21"/>
  <c r="IGL30" i="21"/>
  <c r="IGK30" i="21"/>
  <c r="IGJ30" i="21"/>
  <c r="IGI30" i="21"/>
  <c r="IGH30" i="21"/>
  <c r="IGG30" i="21"/>
  <c r="IGF30" i="21"/>
  <c r="IGE30" i="21"/>
  <c r="IGD30" i="21"/>
  <c r="IGC30" i="21"/>
  <c r="IGB30" i="21"/>
  <c r="IGA30" i="21"/>
  <c r="IFZ30" i="21"/>
  <c r="IFY30" i="21"/>
  <c r="IFX30" i="21"/>
  <c r="IFW30" i="21"/>
  <c r="IFV30" i="21"/>
  <c r="IFU30" i="21"/>
  <c r="IFT30" i="21"/>
  <c r="IFS30" i="21"/>
  <c r="IFR30" i="21"/>
  <c r="IFQ30" i="21"/>
  <c r="IFP30" i="21"/>
  <c r="IFO30" i="21"/>
  <c r="IFN30" i="21"/>
  <c r="IFM30" i="21"/>
  <c r="IFL30" i="21"/>
  <c r="IFK30" i="21"/>
  <c r="IFJ30" i="21"/>
  <c r="IFI30" i="21"/>
  <c r="IFH30" i="21"/>
  <c r="IFG30" i="21"/>
  <c r="IFF30" i="21"/>
  <c r="IFE30" i="21"/>
  <c r="IFD30" i="21"/>
  <c r="IFC30" i="21"/>
  <c r="IFB30" i="21"/>
  <c r="IFA30" i="21"/>
  <c r="IEZ30" i="21"/>
  <c r="IEY30" i="21"/>
  <c r="IEX30" i="21"/>
  <c r="IEW30" i="21"/>
  <c r="IEV30" i="21"/>
  <c r="IEU30" i="21"/>
  <c r="IET30" i="21"/>
  <c r="IES30" i="21"/>
  <c r="IER30" i="21"/>
  <c r="IEQ30" i="21"/>
  <c r="IEP30" i="21"/>
  <c r="IEO30" i="21"/>
  <c r="IEN30" i="21"/>
  <c r="IEM30" i="21"/>
  <c r="IEL30" i="21"/>
  <c r="IEK30" i="21"/>
  <c r="IEJ30" i="21"/>
  <c r="IEI30" i="21"/>
  <c r="IEH30" i="21"/>
  <c r="IEG30" i="21"/>
  <c r="IEF30" i="21"/>
  <c r="IEE30" i="21"/>
  <c r="IED30" i="21"/>
  <c r="IEC30" i="21"/>
  <c r="IEB30" i="21"/>
  <c r="IEA30" i="21"/>
  <c r="IDZ30" i="21"/>
  <c r="IDY30" i="21"/>
  <c r="IDX30" i="21"/>
  <c r="IDW30" i="21"/>
  <c r="IDV30" i="21"/>
  <c r="IDU30" i="21"/>
  <c r="IDT30" i="21"/>
  <c r="IDS30" i="21"/>
  <c r="IDR30" i="21"/>
  <c r="IDQ30" i="21"/>
  <c r="IDP30" i="21"/>
  <c r="IDO30" i="21"/>
  <c r="IDN30" i="21"/>
  <c r="IDM30" i="21"/>
  <c r="IDL30" i="21"/>
  <c r="IDK30" i="21"/>
  <c r="IDJ30" i="21"/>
  <c r="IDI30" i="21"/>
  <c r="IDH30" i="21"/>
  <c r="IDG30" i="21"/>
  <c r="IDF30" i="21"/>
  <c r="IDE30" i="21"/>
  <c r="IDD30" i="21"/>
  <c r="IDC30" i="21"/>
  <c r="IDB30" i="21"/>
  <c r="IDA30" i="21"/>
  <c r="ICZ30" i="21"/>
  <c r="ICY30" i="21"/>
  <c r="ICX30" i="21"/>
  <c r="ICW30" i="21"/>
  <c r="ICV30" i="21"/>
  <c r="ICU30" i="21"/>
  <c r="ICT30" i="21"/>
  <c r="ICS30" i="21"/>
  <c r="ICR30" i="21"/>
  <c r="ICQ30" i="21"/>
  <c r="ICP30" i="21"/>
  <c r="ICO30" i="21"/>
  <c r="ICN30" i="21"/>
  <c r="ICM30" i="21"/>
  <c r="ICL30" i="21"/>
  <c r="ICK30" i="21"/>
  <c r="ICJ30" i="21"/>
  <c r="ICI30" i="21"/>
  <c r="ICH30" i="21"/>
  <c r="ICG30" i="21"/>
  <c r="ICF30" i="21"/>
  <c r="ICE30" i="21"/>
  <c r="ICD30" i="21"/>
  <c r="ICC30" i="21"/>
  <c r="ICB30" i="21"/>
  <c r="ICA30" i="21"/>
  <c r="IBZ30" i="21"/>
  <c r="IBY30" i="21"/>
  <c r="IBX30" i="21"/>
  <c r="IBW30" i="21"/>
  <c r="IBV30" i="21"/>
  <c r="IBU30" i="21"/>
  <c r="IBT30" i="21"/>
  <c r="IBS30" i="21"/>
  <c r="IBR30" i="21"/>
  <c r="IBQ30" i="21"/>
  <c r="IBP30" i="21"/>
  <c r="IBO30" i="21"/>
  <c r="IBN30" i="21"/>
  <c r="IBM30" i="21"/>
  <c r="IBL30" i="21"/>
  <c r="IBK30" i="21"/>
  <c r="IBJ30" i="21"/>
  <c r="IBI30" i="21"/>
  <c r="IBH30" i="21"/>
  <c r="IBG30" i="21"/>
  <c r="IBF30" i="21"/>
  <c r="IBE30" i="21"/>
  <c r="IBD30" i="21"/>
  <c r="IBC30" i="21"/>
  <c r="IBB30" i="21"/>
  <c r="IBA30" i="21"/>
  <c r="IAZ30" i="21"/>
  <c r="IAY30" i="21"/>
  <c r="IAX30" i="21"/>
  <c r="IAW30" i="21"/>
  <c r="IAV30" i="21"/>
  <c r="IAU30" i="21"/>
  <c r="IAT30" i="21"/>
  <c r="IAS30" i="21"/>
  <c r="IAR30" i="21"/>
  <c r="IAQ30" i="21"/>
  <c r="IAP30" i="21"/>
  <c r="IAO30" i="21"/>
  <c r="IAN30" i="21"/>
  <c r="IAM30" i="21"/>
  <c r="IAL30" i="21"/>
  <c r="IAK30" i="21"/>
  <c r="IAJ30" i="21"/>
  <c r="IAI30" i="21"/>
  <c r="IAH30" i="21"/>
  <c r="IAG30" i="21"/>
  <c r="IAF30" i="21"/>
  <c r="IAE30" i="21"/>
  <c r="IAD30" i="21"/>
  <c r="IAC30" i="21"/>
  <c r="IAB30" i="21"/>
  <c r="IAA30" i="21"/>
  <c r="HZZ30" i="21"/>
  <c r="HZY30" i="21"/>
  <c r="HZX30" i="21"/>
  <c r="HZW30" i="21"/>
  <c r="HZV30" i="21"/>
  <c r="HZU30" i="21"/>
  <c r="HZT30" i="21"/>
  <c r="HZS30" i="21"/>
  <c r="HZR30" i="21"/>
  <c r="HZQ30" i="21"/>
  <c r="HZP30" i="21"/>
  <c r="HZO30" i="21"/>
  <c r="HZN30" i="21"/>
  <c r="HZM30" i="21"/>
  <c r="HZL30" i="21"/>
  <c r="HZK30" i="21"/>
  <c r="HZJ30" i="21"/>
  <c r="HZI30" i="21"/>
  <c r="HZH30" i="21"/>
  <c r="HZG30" i="21"/>
  <c r="HZF30" i="21"/>
  <c r="HZE30" i="21"/>
  <c r="HZD30" i="21"/>
  <c r="HZC30" i="21"/>
  <c r="HZB30" i="21"/>
  <c r="HZA30" i="21"/>
  <c r="HYZ30" i="21"/>
  <c r="HYY30" i="21"/>
  <c r="HYX30" i="21"/>
  <c r="HYW30" i="21"/>
  <c r="HYV30" i="21"/>
  <c r="HYU30" i="21"/>
  <c r="HYT30" i="21"/>
  <c r="HYS30" i="21"/>
  <c r="HYR30" i="21"/>
  <c r="HYQ30" i="21"/>
  <c r="HYP30" i="21"/>
  <c r="HYO30" i="21"/>
  <c r="HYN30" i="21"/>
  <c r="HYM30" i="21"/>
  <c r="HYL30" i="21"/>
  <c r="HYK30" i="21"/>
  <c r="HYJ30" i="21"/>
  <c r="HYI30" i="21"/>
  <c r="HYH30" i="21"/>
  <c r="HYG30" i="21"/>
  <c r="HYF30" i="21"/>
  <c r="HYE30" i="21"/>
  <c r="HYD30" i="21"/>
  <c r="HYC30" i="21"/>
  <c r="HYB30" i="21"/>
  <c r="HYA30" i="21"/>
  <c r="HXZ30" i="21"/>
  <c r="HXY30" i="21"/>
  <c r="HXX30" i="21"/>
  <c r="HXW30" i="21"/>
  <c r="HXV30" i="21"/>
  <c r="HXU30" i="21"/>
  <c r="HXT30" i="21"/>
  <c r="HXS30" i="21"/>
  <c r="HXR30" i="21"/>
  <c r="HXQ30" i="21"/>
  <c r="HXP30" i="21"/>
  <c r="HXO30" i="21"/>
  <c r="HXN30" i="21"/>
  <c r="HXM30" i="21"/>
  <c r="HXL30" i="21"/>
  <c r="HXK30" i="21"/>
  <c r="HXJ30" i="21"/>
  <c r="HXI30" i="21"/>
  <c r="HXH30" i="21"/>
  <c r="HXG30" i="21"/>
  <c r="HXF30" i="21"/>
  <c r="HXE30" i="21"/>
  <c r="HXD30" i="21"/>
  <c r="HXC30" i="21"/>
  <c r="HXB30" i="21"/>
  <c r="HXA30" i="21"/>
  <c r="HWZ30" i="21"/>
  <c r="HWY30" i="21"/>
  <c r="HWX30" i="21"/>
  <c r="HWW30" i="21"/>
  <c r="HWV30" i="21"/>
  <c r="HWU30" i="21"/>
  <c r="HWT30" i="21"/>
  <c r="HWS30" i="21"/>
  <c r="HWR30" i="21"/>
  <c r="HWQ30" i="21"/>
  <c r="HWP30" i="21"/>
  <c r="HWO30" i="21"/>
  <c r="HWN30" i="21"/>
  <c r="HWM30" i="21"/>
  <c r="HWL30" i="21"/>
  <c r="HWK30" i="21"/>
  <c r="HWJ30" i="21"/>
  <c r="HWI30" i="21"/>
  <c r="HWH30" i="21"/>
  <c r="HWG30" i="21"/>
  <c r="HWF30" i="21"/>
  <c r="HWE30" i="21"/>
  <c r="HWD30" i="21"/>
  <c r="HWC30" i="21"/>
  <c r="HWB30" i="21"/>
  <c r="HWA30" i="21"/>
  <c r="HVZ30" i="21"/>
  <c r="HVY30" i="21"/>
  <c r="HVX30" i="21"/>
  <c r="HVW30" i="21"/>
  <c r="HVV30" i="21"/>
  <c r="HVU30" i="21"/>
  <c r="HVT30" i="21"/>
  <c r="HVS30" i="21"/>
  <c r="HVR30" i="21"/>
  <c r="HVQ30" i="21"/>
  <c r="HVP30" i="21"/>
  <c r="HVO30" i="21"/>
  <c r="HVN30" i="21"/>
  <c r="HVM30" i="21"/>
  <c r="HVL30" i="21"/>
  <c r="HVK30" i="21"/>
  <c r="HVJ30" i="21"/>
  <c r="HVI30" i="21"/>
  <c r="HVH30" i="21"/>
  <c r="HVG30" i="21"/>
  <c r="HVF30" i="21"/>
  <c r="HVE30" i="21"/>
  <c r="HVD30" i="21"/>
  <c r="HVC30" i="21"/>
  <c r="HVB30" i="21"/>
  <c r="HVA30" i="21"/>
  <c r="HUZ30" i="21"/>
  <c r="HUY30" i="21"/>
  <c r="HUX30" i="21"/>
  <c r="HUW30" i="21"/>
  <c r="HUV30" i="21"/>
  <c r="HUU30" i="21"/>
  <c r="HUT30" i="21"/>
  <c r="HUS30" i="21"/>
  <c r="HUR30" i="21"/>
  <c r="HUQ30" i="21"/>
  <c r="HUP30" i="21"/>
  <c r="HUO30" i="21"/>
  <c r="HUN30" i="21"/>
  <c r="HUM30" i="21"/>
  <c r="HUL30" i="21"/>
  <c r="HUK30" i="21"/>
  <c r="HUJ30" i="21"/>
  <c r="HUI30" i="21"/>
  <c r="HUH30" i="21"/>
  <c r="HUG30" i="21"/>
  <c r="HUF30" i="21"/>
  <c r="HUE30" i="21"/>
  <c r="HUD30" i="21"/>
  <c r="HUC30" i="21"/>
  <c r="HUB30" i="21"/>
  <c r="HUA30" i="21"/>
  <c r="HTZ30" i="21"/>
  <c r="HTY30" i="21"/>
  <c r="HTX30" i="21"/>
  <c r="HTW30" i="21"/>
  <c r="HTV30" i="21"/>
  <c r="HTU30" i="21"/>
  <c r="HTT30" i="21"/>
  <c r="HTS30" i="21"/>
  <c r="HTR30" i="21"/>
  <c r="HTQ30" i="21"/>
  <c r="HTP30" i="21"/>
  <c r="HTO30" i="21"/>
  <c r="HTN30" i="21"/>
  <c r="HTM30" i="21"/>
  <c r="HTL30" i="21"/>
  <c r="HTK30" i="21"/>
  <c r="HTJ30" i="21"/>
  <c r="HTI30" i="21"/>
  <c r="HTH30" i="21"/>
  <c r="HTG30" i="21"/>
  <c r="HTF30" i="21"/>
  <c r="HTE30" i="21"/>
  <c r="HTD30" i="21"/>
  <c r="HTC30" i="21"/>
  <c r="HTB30" i="21"/>
  <c r="HTA30" i="21"/>
  <c r="HSZ30" i="21"/>
  <c r="HSY30" i="21"/>
  <c r="HSX30" i="21"/>
  <c r="HSW30" i="21"/>
  <c r="HSV30" i="21"/>
  <c r="HSU30" i="21"/>
  <c r="HST30" i="21"/>
  <c r="HSS30" i="21"/>
  <c r="HSR30" i="21"/>
  <c r="HSQ30" i="21"/>
  <c r="HSP30" i="21"/>
  <c r="HSO30" i="21"/>
  <c r="HSN30" i="21"/>
  <c r="HSM30" i="21"/>
  <c r="HSL30" i="21"/>
  <c r="HSK30" i="21"/>
  <c r="HSJ30" i="21"/>
  <c r="HSI30" i="21"/>
  <c r="HSH30" i="21"/>
  <c r="HSG30" i="21"/>
  <c r="HSF30" i="21"/>
  <c r="HSE30" i="21"/>
  <c r="HSD30" i="21"/>
  <c r="HSC30" i="21"/>
  <c r="HSB30" i="21"/>
  <c r="HSA30" i="21"/>
  <c r="HRZ30" i="21"/>
  <c r="HRY30" i="21"/>
  <c r="HRX30" i="21"/>
  <c r="HRW30" i="21"/>
  <c r="HRV30" i="21"/>
  <c r="HRU30" i="21"/>
  <c r="HRT30" i="21"/>
  <c r="HRS30" i="21"/>
  <c r="HRR30" i="21"/>
  <c r="HRQ30" i="21"/>
  <c r="HRP30" i="21"/>
  <c r="HRO30" i="21"/>
  <c r="HRN30" i="21"/>
  <c r="HRM30" i="21"/>
  <c r="HRL30" i="21"/>
  <c r="HRK30" i="21"/>
  <c r="HRJ30" i="21"/>
  <c r="HRI30" i="21"/>
  <c r="HRH30" i="21"/>
  <c r="HRG30" i="21"/>
  <c r="HRF30" i="21"/>
  <c r="HRE30" i="21"/>
  <c r="HRD30" i="21"/>
  <c r="HRC30" i="21"/>
  <c r="HRB30" i="21"/>
  <c r="HRA30" i="21"/>
  <c r="HQZ30" i="21"/>
  <c r="HQY30" i="21"/>
  <c r="HQX30" i="21"/>
  <c r="HQW30" i="21"/>
  <c r="HQV30" i="21"/>
  <c r="HQU30" i="21"/>
  <c r="HQT30" i="21"/>
  <c r="HQS30" i="21"/>
  <c r="HQR30" i="21"/>
  <c r="HQQ30" i="21"/>
  <c r="HQP30" i="21"/>
  <c r="HQO30" i="21"/>
  <c r="HQN30" i="21"/>
  <c r="HQM30" i="21"/>
  <c r="HQL30" i="21"/>
  <c r="HQK30" i="21"/>
  <c r="HQJ30" i="21"/>
  <c r="HQI30" i="21"/>
  <c r="HQH30" i="21"/>
  <c r="HQG30" i="21"/>
  <c r="HQF30" i="21"/>
  <c r="HQE30" i="21"/>
  <c r="HQD30" i="21"/>
  <c r="HQC30" i="21"/>
  <c r="HQB30" i="21"/>
  <c r="HQA30" i="21"/>
  <c r="HPZ30" i="21"/>
  <c r="HPY30" i="21"/>
  <c r="HPX30" i="21"/>
  <c r="HPW30" i="21"/>
  <c r="HPV30" i="21"/>
  <c r="HPU30" i="21"/>
  <c r="HPT30" i="21"/>
  <c r="HPS30" i="21"/>
  <c r="HPR30" i="21"/>
  <c r="HPQ30" i="21"/>
  <c r="HPP30" i="21"/>
  <c r="HPO30" i="21"/>
  <c r="HPN30" i="21"/>
  <c r="HPM30" i="21"/>
  <c r="HPL30" i="21"/>
  <c r="HPK30" i="21"/>
  <c r="HPJ30" i="21"/>
  <c r="HPI30" i="21"/>
  <c r="HPH30" i="21"/>
  <c r="HPG30" i="21"/>
  <c r="HPF30" i="21"/>
  <c r="HPE30" i="21"/>
  <c r="HPD30" i="21"/>
  <c r="HPC30" i="21"/>
  <c r="HPB30" i="21"/>
  <c r="HPA30" i="21"/>
  <c r="HOZ30" i="21"/>
  <c r="HOY30" i="21"/>
  <c r="HOX30" i="21"/>
  <c r="HOW30" i="21"/>
  <c r="HOV30" i="21"/>
  <c r="HOU30" i="21"/>
  <c r="HOT30" i="21"/>
  <c r="HOS30" i="21"/>
  <c r="HOR30" i="21"/>
  <c r="HOQ30" i="21"/>
  <c r="HOP30" i="21"/>
  <c r="HOO30" i="21"/>
  <c r="HON30" i="21"/>
  <c r="HOM30" i="21"/>
  <c r="HOL30" i="21"/>
  <c r="HOK30" i="21"/>
  <c r="HOJ30" i="21"/>
  <c r="HOI30" i="21"/>
  <c r="HOH30" i="21"/>
  <c r="HOG30" i="21"/>
  <c r="HOF30" i="21"/>
  <c r="HOE30" i="21"/>
  <c r="HOD30" i="21"/>
  <c r="HOC30" i="21"/>
  <c r="HOB30" i="21"/>
  <c r="HOA30" i="21"/>
  <c r="HNZ30" i="21"/>
  <c r="HNY30" i="21"/>
  <c r="HNX30" i="21"/>
  <c r="HNW30" i="21"/>
  <c r="HNV30" i="21"/>
  <c r="HNU30" i="21"/>
  <c r="HNT30" i="21"/>
  <c r="HNS30" i="21"/>
  <c r="HNR30" i="21"/>
  <c r="HNQ30" i="21"/>
  <c r="HNP30" i="21"/>
  <c r="HNO30" i="21"/>
  <c r="HNN30" i="21"/>
  <c r="HNM30" i="21"/>
  <c r="HNL30" i="21"/>
  <c r="HNK30" i="21"/>
  <c r="HNJ30" i="21"/>
  <c r="HNI30" i="21"/>
  <c r="HNH30" i="21"/>
  <c r="HNG30" i="21"/>
  <c r="HNF30" i="21"/>
  <c r="HNE30" i="21"/>
  <c r="HND30" i="21"/>
  <c r="HNC30" i="21"/>
  <c r="HNB30" i="21"/>
  <c r="HNA30" i="21"/>
  <c r="HMZ30" i="21"/>
  <c r="HMY30" i="21"/>
  <c r="HMX30" i="21"/>
  <c r="HMW30" i="21"/>
  <c r="HMV30" i="21"/>
  <c r="HMU30" i="21"/>
  <c r="HMT30" i="21"/>
  <c r="HMS30" i="21"/>
  <c r="HMR30" i="21"/>
  <c r="HMQ30" i="21"/>
  <c r="HMP30" i="21"/>
  <c r="HMO30" i="21"/>
  <c r="HMN30" i="21"/>
  <c r="HMM30" i="21"/>
  <c r="HML30" i="21"/>
  <c r="HMK30" i="21"/>
  <c r="HMJ30" i="21"/>
  <c r="HMI30" i="21"/>
  <c r="HMH30" i="21"/>
  <c r="HMG30" i="21"/>
  <c r="HMF30" i="21"/>
  <c r="HME30" i="21"/>
  <c r="HMD30" i="21"/>
  <c r="HMC30" i="21"/>
  <c r="HMB30" i="21"/>
  <c r="HMA30" i="21"/>
  <c r="HLZ30" i="21"/>
  <c r="HLY30" i="21"/>
  <c r="HLX30" i="21"/>
  <c r="HLW30" i="21"/>
  <c r="HLV30" i="21"/>
  <c r="HLU30" i="21"/>
  <c r="HLT30" i="21"/>
  <c r="HLS30" i="21"/>
  <c r="HLR30" i="21"/>
  <c r="HLQ30" i="21"/>
  <c r="HLP30" i="21"/>
  <c r="HLO30" i="21"/>
  <c r="HLN30" i="21"/>
  <c r="HLM30" i="21"/>
  <c r="HLL30" i="21"/>
  <c r="HLK30" i="21"/>
  <c r="HLJ30" i="21"/>
  <c r="HLI30" i="21"/>
  <c r="HLH30" i="21"/>
  <c r="HLG30" i="21"/>
  <c r="HLF30" i="21"/>
  <c r="HLE30" i="21"/>
  <c r="HLD30" i="21"/>
  <c r="HLC30" i="21"/>
  <c r="HLB30" i="21"/>
  <c r="HLA30" i="21"/>
  <c r="HKZ30" i="21"/>
  <c r="HKY30" i="21"/>
  <c r="HKX30" i="21"/>
  <c r="HKW30" i="21"/>
  <c r="HKV30" i="21"/>
  <c r="HKU30" i="21"/>
  <c r="HKT30" i="21"/>
  <c r="HKS30" i="21"/>
  <c r="HKR30" i="21"/>
  <c r="HKQ30" i="21"/>
  <c r="HKP30" i="21"/>
  <c r="HKO30" i="21"/>
  <c r="HKN30" i="21"/>
  <c r="HKM30" i="21"/>
  <c r="HKL30" i="21"/>
  <c r="HKK30" i="21"/>
  <c r="HKJ30" i="21"/>
  <c r="HKI30" i="21"/>
  <c r="HKH30" i="21"/>
  <c r="HKG30" i="21"/>
  <c r="HKF30" i="21"/>
  <c r="HKE30" i="21"/>
  <c r="HKD30" i="21"/>
  <c r="HKC30" i="21"/>
  <c r="HKB30" i="21"/>
  <c r="HKA30" i="21"/>
  <c r="HJZ30" i="21"/>
  <c r="HJY30" i="21"/>
  <c r="HJX30" i="21"/>
  <c r="HJW30" i="21"/>
  <c r="HJV30" i="21"/>
  <c r="HJU30" i="21"/>
  <c r="HJT30" i="21"/>
  <c r="HJS30" i="21"/>
  <c r="HJR30" i="21"/>
  <c r="HJQ30" i="21"/>
  <c r="HJP30" i="21"/>
  <c r="HJO30" i="21"/>
  <c r="HJN30" i="21"/>
  <c r="HJM30" i="21"/>
  <c r="HJL30" i="21"/>
  <c r="HJK30" i="21"/>
  <c r="HJJ30" i="21"/>
  <c r="HJI30" i="21"/>
  <c r="HJH30" i="21"/>
  <c r="HJG30" i="21"/>
  <c r="HJF30" i="21"/>
  <c r="HJE30" i="21"/>
  <c r="HJD30" i="21"/>
  <c r="HJC30" i="21"/>
  <c r="HJB30" i="21"/>
  <c r="HJA30" i="21"/>
  <c r="HIZ30" i="21"/>
  <c r="HIY30" i="21"/>
  <c r="HIX30" i="21"/>
  <c r="HIW30" i="21"/>
  <c r="HIV30" i="21"/>
  <c r="HIU30" i="21"/>
  <c r="HIT30" i="21"/>
  <c r="HIS30" i="21"/>
  <c r="HIR30" i="21"/>
  <c r="HIQ30" i="21"/>
  <c r="HIP30" i="21"/>
  <c r="HIO30" i="21"/>
  <c r="HIN30" i="21"/>
  <c r="HIM30" i="21"/>
  <c r="HIL30" i="21"/>
  <c r="HIK30" i="21"/>
  <c r="HIJ30" i="21"/>
  <c r="HII30" i="21"/>
  <c r="HIH30" i="21"/>
  <c r="HIG30" i="21"/>
  <c r="HIF30" i="21"/>
  <c r="HIE30" i="21"/>
  <c r="HID30" i="21"/>
  <c r="HIC30" i="21"/>
  <c r="HIB30" i="21"/>
  <c r="HIA30" i="21"/>
  <c r="HHZ30" i="21"/>
  <c r="HHY30" i="21"/>
  <c r="HHX30" i="21"/>
  <c r="HHW30" i="21"/>
  <c r="HHV30" i="21"/>
  <c r="HHU30" i="21"/>
  <c r="HHT30" i="21"/>
  <c r="HHS30" i="21"/>
  <c r="HHR30" i="21"/>
  <c r="HHQ30" i="21"/>
  <c r="HHP30" i="21"/>
  <c r="HHO30" i="21"/>
  <c r="HHN30" i="21"/>
  <c r="HHM30" i="21"/>
  <c r="HHL30" i="21"/>
  <c r="HHK30" i="21"/>
  <c r="HHJ30" i="21"/>
  <c r="HHI30" i="21"/>
  <c r="HHH30" i="21"/>
  <c r="HHG30" i="21"/>
  <c r="HHF30" i="21"/>
  <c r="HHE30" i="21"/>
  <c r="HHD30" i="21"/>
  <c r="HHC30" i="21"/>
  <c r="HHB30" i="21"/>
  <c r="HHA30" i="21"/>
  <c r="HGZ30" i="21"/>
  <c r="HGY30" i="21"/>
  <c r="HGX30" i="21"/>
  <c r="HGW30" i="21"/>
  <c r="HGV30" i="21"/>
  <c r="HGU30" i="21"/>
  <c r="HGT30" i="21"/>
  <c r="HGS30" i="21"/>
  <c r="HGR30" i="21"/>
  <c r="HGQ30" i="21"/>
  <c r="HGP30" i="21"/>
  <c r="HGO30" i="21"/>
  <c r="HGN30" i="21"/>
  <c r="HGM30" i="21"/>
  <c r="HGL30" i="21"/>
  <c r="HGK30" i="21"/>
  <c r="HGJ30" i="21"/>
  <c r="HGI30" i="21"/>
  <c r="HGH30" i="21"/>
  <c r="HGG30" i="21"/>
  <c r="HGF30" i="21"/>
  <c r="HGE30" i="21"/>
  <c r="HGD30" i="21"/>
  <c r="HGC30" i="21"/>
  <c r="HGB30" i="21"/>
  <c r="HGA30" i="21"/>
  <c r="HFZ30" i="21"/>
  <c r="HFY30" i="21"/>
  <c r="HFX30" i="21"/>
  <c r="HFW30" i="21"/>
  <c r="HFV30" i="21"/>
  <c r="HFU30" i="21"/>
  <c r="HFT30" i="21"/>
  <c r="HFS30" i="21"/>
  <c r="HFR30" i="21"/>
  <c r="HFQ30" i="21"/>
  <c r="HFP30" i="21"/>
  <c r="HFO30" i="21"/>
  <c r="HFN30" i="21"/>
  <c r="HFM30" i="21"/>
  <c r="HFL30" i="21"/>
  <c r="HFK30" i="21"/>
  <c r="HFJ30" i="21"/>
  <c r="HFI30" i="21"/>
  <c r="HFH30" i="21"/>
  <c r="HFG30" i="21"/>
  <c r="HFF30" i="21"/>
  <c r="HFE30" i="21"/>
  <c r="HFD30" i="21"/>
  <c r="HFC30" i="21"/>
  <c r="HFB30" i="21"/>
  <c r="HFA30" i="21"/>
  <c r="HEZ30" i="21"/>
  <c r="HEY30" i="21"/>
  <c r="HEX30" i="21"/>
  <c r="HEW30" i="21"/>
  <c r="HEV30" i="21"/>
  <c r="HEU30" i="21"/>
  <c r="HET30" i="21"/>
  <c r="HES30" i="21"/>
  <c r="HER30" i="21"/>
  <c r="HEQ30" i="21"/>
  <c r="HEP30" i="21"/>
  <c r="HEO30" i="21"/>
  <c r="HEN30" i="21"/>
  <c r="HEM30" i="21"/>
  <c r="HEL30" i="21"/>
  <c r="HEK30" i="21"/>
  <c r="HEJ30" i="21"/>
  <c r="HEI30" i="21"/>
  <c r="HEH30" i="21"/>
  <c r="HEG30" i="21"/>
  <c r="HEF30" i="21"/>
  <c r="HEE30" i="21"/>
  <c r="HED30" i="21"/>
  <c r="HEC30" i="21"/>
  <c r="HEB30" i="21"/>
  <c r="HEA30" i="21"/>
  <c r="HDZ30" i="21"/>
  <c r="HDY30" i="21"/>
  <c r="HDX30" i="21"/>
  <c r="HDW30" i="21"/>
  <c r="HDV30" i="21"/>
  <c r="HDU30" i="21"/>
  <c r="HDT30" i="21"/>
  <c r="HDS30" i="21"/>
  <c r="HDR30" i="21"/>
  <c r="HDQ30" i="21"/>
  <c r="HDP30" i="21"/>
  <c r="HDO30" i="21"/>
  <c r="HDN30" i="21"/>
  <c r="HDM30" i="21"/>
  <c r="HDL30" i="21"/>
  <c r="HDK30" i="21"/>
  <c r="HDJ30" i="21"/>
  <c r="HDI30" i="21"/>
  <c r="HDH30" i="21"/>
  <c r="HDG30" i="21"/>
  <c r="HDF30" i="21"/>
  <c r="HDE30" i="21"/>
  <c r="HDD30" i="21"/>
  <c r="HDC30" i="21"/>
  <c r="HDB30" i="21"/>
  <c r="HDA30" i="21"/>
  <c r="HCZ30" i="21"/>
  <c r="HCY30" i="21"/>
  <c r="HCX30" i="21"/>
  <c r="HCW30" i="21"/>
  <c r="HCV30" i="21"/>
  <c r="HCU30" i="21"/>
  <c r="HCT30" i="21"/>
  <c r="HCS30" i="21"/>
  <c r="HCR30" i="21"/>
  <c r="HCQ30" i="21"/>
  <c r="HCP30" i="21"/>
  <c r="HCO30" i="21"/>
  <c r="HCN30" i="21"/>
  <c r="HCM30" i="21"/>
  <c r="HCL30" i="21"/>
  <c r="HCK30" i="21"/>
  <c r="HCJ30" i="21"/>
  <c r="HCI30" i="21"/>
  <c r="HCH30" i="21"/>
  <c r="HCG30" i="21"/>
  <c r="HCF30" i="21"/>
  <c r="HCE30" i="21"/>
  <c r="HCD30" i="21"/>
  <c r="HCC30" i="21"/>
  <c r="HCB30" i="21"/>
  <c r="HCA30" i="21"/>
  <c r="HBZ30" i="21"/>
  <c r="HBY30" i="21"/>
  <c r="HBX30" i="21"/>
  <c r="HBW30" i="21"/>
  <c r="HBV30" i="21"/>
  <c r="HBU30" i="21"/>
  <c r="HBT30" i="21"/>
  <c r="HBS30" i="21"/>
  <c r="HBR30" i="21"/>
  <c r="HBQ30" i="21"/>
  <c r="HBP30" i="21"/>
  <c r="HBO30" i="21"/>
  <c r="HBN30" i="21"/>
  <c r="HBM30" i="21"/>
  <c r="HBL30" i="21"/>
  <c r="HBK30" i="21"/>
  <c r="HBJ30" i="21"/>
  <c r="HBI30" i="21"/>
  <c r="HBH30" i="21"/>
  <c r="HBG30" i="21"/>
  <c r="HBF30" i="21"/>
  <c r="HBE30" i="21"/>
  <c r="HBD30" i="21"/>
  <c r="HBC30" i="21"/>
  <c r="HBB30" i="21"/>
  <c r="HBA30" i="21"/>
  <c r="HAZ30" i="21"/>
  <c r="HAY30" i="21"/>
  <c r="HAX30" i="21"/>
  <c r="HAW30" i="21"/>
  <c r="HAV30" i="21"/>
  <c r="HAU30" i="21"/>
  <c r="HAT30" i="21"/>
  <c r="HAS30" i="21"/>
  <c r="HAR30" i="21"/>
  <c r="HAQ30" i="21"/>
  <c r="HAP30" i="21"/>
  <c r="HAO30" i="21"/>
  <c r="HAN30" i="21"/>
  <c r="HAM30" i="21"/>
  <c r="HAL30" i="21"/>
  <c r="HAK30" i="21"/>
  <c r="HAJ30" i="21"/>
  <c r="HAI30" i="21"/>
  <c r="HAH30" i="21"/>
  <c r="HAG30" i="21"/>
  <c r="HAF30" i="21"/>
  <c r="HAE30" i="21"/>
  <c r="HAD30" i="21"/>
  <c r="HAC30" i="21"/>
  <c r="HAB30" i="21"/>
  <c r="HAA30" i="21"/>
  <c r="GZZ30" i="21"/>
  <c r="GZY30" i="21"/>
  <c r="GZX30" i="21"/>
  <c r="GZW30" i="21"/>
  <c r="GZV30" i="21"/>
  <c r="GZU30" i="21"/>
  <c r="GZT30" i="21"/>
  <c r="GZS30" i="21"/>
  <c r="GZR30" i="21"/>
  <c r="GZQ30" i="21"/>
  <c r="GZP30" i="21"/>
  <c r="GZO30" i="21"/>
  <c r="GZN30" i="21"/>
  <c r="GZM30" i="21"/>
  <c r="GZL30" i="21"/>
  <c r="GZK30" i="21"/>
  <c r="GZJ30" i="21"/>
  <c r="GZI30" i="21"/>
  <c r="GZH30" i="21"/>
  <c r="GZG30" i="21"/>
  <c r="GZF30" i="21"/>
  <c r="GZE30" i="21"/>
  <c r="GZD30" i="21"/>
  <c r="GZC30" i="21"/>
  <c r="GZB30" i="21"/>
  <c r="GZA30" i="21"/>
  <c r="GYZ30" i="21"/>
  <c r="GYY30" i="21"/>
  <c r="GYX30" i="21"/>
  <c r="GYW30" i="21"/>
  <c r="GYV30" i="21"/>
  <c r="GYU30" i="21"/>
  <c r="GYT30" i="21"/>
  <c r="GYS30" i="21"/>
  <c r="GYR30" i="21"/>
  <c r="GYQ30" i="21"/>
  <c r="GYP30" i="21"/>
  <c r="GYO30" i="21"/>
  <c r="GYN30" i="21"/>
  <c r="GYM30" i="21"/>
  <c r="GYL30" i="21"/>
  <c r="GYK30" i="21"/>
  <c r="GYJ30" i="21"/>
  <c r="GYI30" i="21"/>
  <c r="GYH30" i="21"/>
  <c r="GYG30" i="21"/>
  <c r="GYF30" i="21"/>
  <c r="GYE30" i="21"/>
  <c r="GYD30" i="21"/>
  <c r="GYC30" i="21"/>
  <c r="GYB30" i="21"/>
  <c r="GYA30" i="21"/>
  <c r="GXZ30" i="21"/>
  <c r="GXY30" i="21"/>
  <c r="GXX30" i="21"/>
  <c r="GXW30" i="21"/>
  <c r="GXV30" i="21"/>
  <c r="GXU30" i="21"/>
  <c r="GXT30" i="21"/>
  <c r="GXS30" i="21"/>
  <c r="GXR30" i="21"/>
  <c r="GXQ30" i="21"/>
  <c r="GXP30" i="21"/>
  <c r="GXO30" i="21"/>
  <c r="GXN30" i="21"/>
  <c r="GXM30" i="21"/>
  <c r="GXL30" i="21"/>
  <c r="GXK30" i="21"/>
  <c r="GXJ30" i="21"/>
  <c r="GXI30" i="21"/>
  <c r="GXH30" i="21"/>
  <c r="GXG30" i="21"/>
  <c r="GXF30" i="21"/>
  <c r="GXE30" i="21"/>
  <c r="GXD30" i="21"/>
  <c r="GXC30" i="21"/>
  <c r="GXB30" i="21"/>
  <c r="GXA30" i="21"/>
  <c r="GWZ30" i="21"/>
  <c r="GWY30" i="21"/>
  <c r="GWX30" i="21"/>
  <c r="GWW30" i="21"/>
  <c r="GWV30" i="21"/>
  <c r="GWU30" i="21"/>
  <c r="GWT30" i="21"/>
  <c r="GWS30" i="21"/>
  <c r="GWR30" i="21"/>
  <c r="GWQ30" i="21"/>
  <c r="GWP30" i="21"/>
  <c r="GWO30" i="21"/>
  <c r="GWN30" i="21"/>
  <c r="GWM30" i="21"/>
  <c r="GWL30" i="21"/>
  <c r="GWK30" i="21"/>
  <c r="GWJ30" i="21"/>
  <c r="GWI30" i="21"/>
  <c r="GWH30" i="21"/>
  <c r="GWG30" i="21"/>
  <c r="GWF30" i="21"/>
  <c r="GWE30" i="21"/>
  <c r="GWD30" i="21"/>
  <c r="GWC30" i="21"/>
  <c r="GWB30" i="21"/>
  <c r="GWA30" i="21"/>
  <c r="GVZ30" i="21"/>
  <c r="GVY30" i="21"/>
  <c r="GVX30" i="21"/>
  <c r="GVW30" i="21"/>
  <c r="GVV30" i="21"/>
  <c r="GVU30" i="21"/>
  <c r="GVT30" i="21"/>
  <c r="GVS30" i="21"/>
  <c r="GVR30" i="21"/>
  <c r="GVQ30" i="21"/>
  <c r="GVP30" i="21"/>
  <c r="GVO30" i="21"/>
  <c r="GVN30" i="21"/>
  <c r="GVM30" i="21"/>
  <c r="GVL30" i="21"/>
  <c r="GVK30" i="21"/>
  <c r="GVJ30" i="21"/>
  <c r="GVI30" i="21"/>
  <c r="GVH30" i="21"/>
  <c r="GVG30" i="21"/>
  <c r="GVF30" i="21"/>
  <c r="GVE30" i="21"/>
  <c r="GVD30" i="21"/>
  <c r="GVC30" i="21"/>
  <c r="GVB30" i="21"/>
  <c r="GVA30" i="21"/>
  <c r="GUZ30" i="21"/>
  <c r="GUY30" i="21"/>
  <c r="GUX30" i="21"/>
  <c r="GUW30" i="21"/>
  <c r="GUV30" i="21"/>
  <c r="GUU30" i="21"/>
  <c r="GUT30" i="21"/>
  <c r="GUS30" i="21"/>
  <c r="GUR30" i="21"/>
  <c r="GUQ30" i="21"/>
  <c r="GUP30" i="21"/>
  <c r="GUO30" i="21"/>
  <c r="GUN30" i="21"/>
  <c r="GUM30" i="21"/>
  <c r="GUL30" i="21"/>
  <c r="GUK30" i="21"/>
  <c r="GUJ30" i="21"/>
  <c r="GUI30" i="21"/>
  <c r="GUH30" i="21"/>
  <c r="GUG30" i="21"/>
  <c r="GUF30" i="21"/>
  <c r="GUE30" i="21"/>
  <c r="GUD30" i="21"/>
  <c r="GUC30" i="21"/>
  <c r="GUB30" i="21"/>
  <c r="GUA30" i="21"/>
  <c r="GTZ30" i="21"/>
  <c r="GTY30" i="21"/>
  <c r="GTX30" i="21"/>
  <c r="GTW30" i="21"/>
  <c r="GTV30" i="21"/>
  <c r="GTU30" i="21"/>
  <c r="GTT30" i="21"/>
  <c r="GTS30" i="21"/>
  <c r="GTR30" i="21"/>
  <c r="GTQ30" i="21"/>
  <c r="GTP30" i="21"/>
  <c r="GTO30" i="21"/>
  <c r="GTN30" i="21"/>
  <c r="GTM30" i="21"/>
  <c r="GTL30" i="21"/>
  <c r="GTK30" i="21"/>
  <c r="GTJ30" i="21"/>
  <c r="GTI30" i="21"/>
  <c r="GTH30" i="21"/>
  <c r="GTG30" i="21"/>
  <c r="GTF30" i="21"/>
  <c r="GTE30" i="21"/>
  <c r="GTD30" i="21"/>
  <c r="GTC30" i="21"/>
  <c r="GTB30" i="21"/>
  <c r="GTA30" i="21"/>
  <c r="GSZ30" i="21"/>
  <c r="GSY30" i="21"/>
  <c r="GSX30" i="21"/>
  <c r="GSW30" i="21"/>
  <c r="GSV30" i="21"/>
  <c r="GSU30" i="21"/>
  <c r="GST30" i="21"/>
  <c r="GSS30" i="21"/>
  <c r="GSR30" i="21"/>
  <c r="GSQ30" i="21"/>
  <c r="GSP30" i="21"/>
  <c r="GSO30" i="21"/>
  <c r="GSN30" i="21"/>
  <c r="GSM30" i="21"/>
  <c r="GSL30" i="21"/>
  <c r="GSK30" i="21"/>
  <c r="GSJ30" i="21"/>
  <c r="GSI30" i="21"/>
  <c r="GSH30" i="21"/>
  <c r="GSG30" i="21"/>
  <c r="GSF30" i="21"/>
  <c r="GSE30" i="21"/>
  <c r="GSD30" i="21"/>
  <c r="GSC30" i="21"/>
  <c r="GSB30" i="21"/>
  <c r="GSA30" i="21"/>
  <c r="GRZ30" i="21"/>
  <c r="GRY30" i="21"/>
  <c r="GRX30" i="21"/>
  <c r="GRW30" i="21"/>
  <c r="GRV30" i="21"/>
  <c r="GRU30" i="21"/>
  <c r="GRT30" i="21"/>
  <c r="GRS30" i="21"/>
  <c r="GRR30" i="21"/>
  <c r="GRQ30" i="21"/>
  <c r="GRP30" i="21"/>
  <c r="GRO30" i="21"/>
  <c r="GRN30" i="21"/>
  <c r="GRM30" i="21"/>
  <c r="GRL30" i="21"/>
  <c r="GRK30" i="21"/>
  <c r="GRJ30" i="21"/>
  <c r="GRI30" i="21"/>
  <c r="GRH30" i="21"/>
  <c r="GRG30" i="21"/>
  <c r="GRF30" i="21"/>
  <c r="GRE30" i="21"/>
  <c r="GRD30" i="21"/>
  <c r="GRC30" i="21"/>
  <c r="GRB30" i="21"/>
  <c r="GRA30" i="21"/>
  <c r="GQZ30" i="21"/>
  <c r="GQY30" i="21"/>
  <c r="GQX30" i="21"/>
  <c r="GQW30" i="21"/>
  <c r="GQV30" i="21"/>
  <c r="GQU30" i="21"/>
  <c r="GQT30" i="21"/>
  <c r="GQS30" i="21"/>
  <c r="GQR30" i="21"/>
  <c r="GQQ30" i="21"/>
  <c r="GQP30" i="21"/>
  <c r="GQO30" i="21"/>
  <c r="GQN30" i="21"/>
  <c r="GQM30" i="21"/>
  <c r="GQL30" i="21"/>
  <c r="GQK30" i="21"/>
  <c r="GQJ30" i="21"/>
  <c r="GQI30" i="21"/>
  <c r="GQH30" i="21"/>
  <c r="GQG30" i="21"/>
  <c r="GQF30" i="21"/>
  <c r="GQE30" i="21"/>
  <c r="GQD30" i="21"/>
  <c r="GQC30" i="21"/>
  <c r="GQB30" i="21"/>
  <c r="GQA30" i="21"/>
  <c r="GPZ30" i="21"/>
  <c r="GPY30" i="21"/>
  <c r="GPX30" i="21"/>
  <c r="GPW30" i="21"/>
  <c r="GPV30" i="21"/>
  <c r="GPU30" i="21"/>
  <c r="GPT30" i="21"/>
  <c r="GPS30" i="21"/>
  <c r="GPR30" i="21"/>
  <c r="GPQ30" i="21"/>
  <c r="GPP30" i="21"/>
  <c r="GPO30" i="21"/>
  <c r="GPN30" i="21"/>
  <c r="GPM30" i="21"/>
  <c r="GPL30" i="21"/>
  <c r="GPK30" i="21"/>
  <c r="GPJ30" i="21"/>
  <c r="GPI30" i="21"/>
  <c r="GPH30" i="21"/>
  <c r="GPG30" i="21"/>
  <c r="GPF30" i="21"/>
  <c r="GPE30" i="21"/>
  <c r="GPD30" i="21"/>
  <c r="GPC30" i="21"/>
  <c r="GPB30" i="21"/>
  <c r="GPA30" i="21"/>
  <c r="GOZ30" i="21"/>
  <c r="GOY30" i="21"/>
  <c r="GOX30" i="21"/>
  <c r="GOW30" i="21"/>
  <c r="GOV30" i="21"/>
  <c r="GOU30" i="21"/>
  <c r="GOT30" i="21"/>
  <c r="GOS30" i="21"/>
  <c r="GOR30" i="21"/>
  <c r="GOQ30" i="21"/>
  <c r="GOP30" i="21"/>
  <c r="GOO30" i="21"/>
  <c r="GON30" i="21"/>
  <c r="GOM30" i="21"/>
  <c r="GOL30" i="21"/>
  <c r="GOK30" i="21"/>
  <c r="GOJ30" i="21"/>
  <c r="GOI30" i="21"/>
  <c r="GOH30" i="21"/>
  <c r="GOG30" i="21"/>
  <c r="GOF30" i="21"/>
  <c r="GOE30" i="21"/>
  <c r="GOD30" i="21"/>
  <c r="GOC30" i="21"/>
  <c r="GOB30" i="21"/>
  <c r="GOA30" i="21"/>
  <c r="GNZ30" i="21"/>
  <c r="GNY30" i="21"/>
  <c r="GNX30" i="21"/>
  <c r="GNW30" i="21"/>
  <c r="GNV30" i="21"/>
  <c r="GNU30" i="21"/>
  <c r="GNT30" i="21"/>
  <c r="GNS30" i="21"/>
  <c r="GNR30" i="21"/>
  <c r="GNQ30" i="21"/>
  <c r="GNP30" i="21"/>
  <c r="GNO30" i="21"/>
  <c r="GNN30" i="21"/>
  <c r="GNM30" i="21"/>
  <c r="GNL30" i="21"/>
  <c r="GNK30" i="21"/>
  <c r="GNJ30" i="21"/>
  <c r="GNI30" i="21"/>
  <c r="GNH30" i="21"/>
  <c r="GNG30" i="21"/>
  <c r="GNF30" i="21"/>
  <c r="GNE30" i="21"/>
  <c r="GND30" i="21"/>
  <c r="GNC30" i="21"/>
  <c r="GNB30" i="21"/>
  <c r="GNA30" i="21"/>
  <c r="GMZ30" i="21"/>
  <c r="GMY30" i="21"/>
  <c r="GMX30" i="21"/>
  <c r="GMW30" i="21"/>
  <c r="GMV30" i="21"/>
  <c r="GMU30" i="21"/>
  <c r="GMT30" i="21"/>
  <c r="GMS30" i="21"/>
  <c r="GMR30" i="21"/>
  <c r="GMQ30" i="21"/>
  <c r="GMP30" i="21"/>
  <c r="GMO30" i="21"/>
  <c r="GMN30" i="21"/>
  <c r="GMM30" i="21"/>
  <c r="GML30" i="21"/>
  <c r="GMK30" i="21"/>
  <c r="GMJ30" i="21"/>
  <c r="GMI30" i="21"/>
  <c r="GMH30" i="21"/>
  <c r="GMG30" i="21"/>
  <c r="GMF30" i="21"/>
  <c r="GME30" i="21"/>
  <c r="GMD30" i="21"/>
  <c r="GMC30" i="21"/>
  <c r="GMB30" i="21"/>
  <c r="GMA30" i="21"/>
  <c r="GLZ30" i="21"/>
  <c r="GLY30" i="21"/>
  <c r="GLX30" i="21"/>
  <c r="GLW30" i="21"/>
  <c r="GLV30" i="21"/>
  <c r="GLU30" i="21"/>
  <c r="GLT30" i="21"/>
  <c r="GLS30" i="21"/>
  <c r="GLR30" i="21"/>
  <c r="GLQ30" i="21"/>
  <c r="GLP30" i="21"/>
  <c r="GLO30" i="21"/>
  <c r="GLN30" i="21"/>
  <c r="GLM30" i="21"/>
  <c r="GLL30" i="21"/>
  <c r="GLK30" i="21"/>
  <c r="GLJ30" i="21"/>
  <c r="GLI30" i="21"/>
  <c r="GLH30" i="21"/>
  <c r="GLG30" i="21"/>
  <c r="GLF30" i="21"/>
  <c r="GLE30" i="21"/>
  <c r="GLD30" i="21"/>
  <c r="GLC30" i="21"/>
  <c r="GLB30" i="21"/>
  <c r="GLA30" i="21"/>
  <c r="GKZ30" i="21"/>
  <c r="GKY30" i="21"/>
  <c r="GKX30" i="21"/>
  <c r="GKW30" i="21"/>
  <c r="GKV30" i="21"/>
  <c r="GKU30" i="21"/>
  <c r="GKT30" i="21"/>
  <c r="GKS30" i="21"/>
  <c r="GKR30" i="21"/>
  <c r="GKQ30" i="21"/>
  <c r="GKP30" i="21"/>
  <c r="GKO30" i="21"/>
  <c r="GKN30" i="21"/>
  <c r="GKM30" i="21"/>
  <c r="GKL30" i="21"/>
  <c r="GKK30" i="21"/>
  <c r="GKJ30" i="21"/>
  <c r="GKI30" i="21"/>
  <c r="GKH30" i="21"/>
  <c r="GKG30" i="21"/>
  <c r="GKF30" i="21"/>
  <c r="GKE30" i="21"/>
  <c r="GKD30" i="21"/>
  <c r="GKC30" i="21"/>
  <c r="GKB30" i="21"/>
  <c r="GKA30" i="21"/>
  <c r="GJZ30" i="21"/>
  <c r="GJY30" i="21"/>
  <c r="GJX30" i="21"/>
  <c r="GJW30" i="21"/>
  <c r="GJV30" i="21"/>
  <c r="GJU30" i="21"/>
  <c r="GJT30" i="21"/>
  <c r="GJS30" i="21"/>
  <c r="GJR30" i="21"/>
  <c r="GJQ30" i="21"/>
  <c r="GJP30" i="21"/>
  <c r="GJO30" i="21"/>
  <c r="GJN30" i="21"/>
  <c r="GJM30" i="21"/>
  <c r="GJL30" i="21"/>
  <c r="GJK30" i="21"/>
  <c r="GJJ30" i="21"/>
  <c r="GJI30" i="21"/>
  <c r="GJH30" i="21"/>
  <c r="GJG30" i="21"/>
  <c r="GJF30" i="21"/>
  <c r="GJE30" i="21"/>
  <c r="GJD30" i="21"/>
  <c r="GJC30" i="21"/>
  <c r="GJB30" i="21"/>
  <c r="GJA30" i="21"/>
  <c r="GIZ30" i="21"/>
  <c r="GIY30" i="21"/>
  <c r="GIX30" i="21"/>
  <c r="GIW30" i="21"/>
  <c r="GIV30" i="21"/>
  <c r="GIU30" i="21"/>
  <c r="GIT30" i="21"/>
  <c r="GIS30" i="21"/>
  <c r="GIR30" i="21"/>
  <c r="GIQ30" i="21"/>
  <c r="GIP30" i="21"/>
  <c r="GIO30" i="21"/>
  <c r="GIN30" i="21"/>
  <c r="GIM30" i="21"/>
  <c r="GIL30" i="21"/>
  <c r="GIK30" i="21"/>
  <c r="GIJ30" i="21"/>
  <c r="GII30" i="21"/>
  <c r="GIH30" i="21"/>
  <c r="GIG30" i="21"/>
  <c r="GIF30" i="21"/>
  <c r="GIE30" i="21"/>
  <c r="GID30" i="21"/>
  <c r="GIC30" i="21"/>
  <c r="GIB30" i="21"/>
  <c r="GIA30" i="21"/>
  <c r="GHZ30" i="21"/>
  <c r="GHY30" i="21"/>
  <c r="GHX30" i="21"/>
  <c r="GHW30" i="21"/>
  <c r="GHV30" i="21"/>
  <c r="GHU30" i="21"/>
  <c r="GHT30" i="21"/>
  <c r="GHS30" i="21"/>
  <c r="GHR30" i="21"/>
  <c r="GHQ30" i="21"/>
  <c r="GHP30" i="21"/>
  <c r="GHO30" i="21"/>
  <c r="GHN30" i="21"/>
  <c r="GHM30" i="21"/>
  <c r="GHL30" i="21"/>
  <c r="GHK30" i="21"/>
  <c r="GHJ30" i="21"/>
  <c r="GHI30" i="21"/>
  <c r="GHH30" i="21"/>
  <c r="GHG30" i="21"/>
  <c r="GHF30" i="21"/>
  <c r="GHE30" i="21"/>
  <c r="GHD30" i="21"/>
  <c r="GHC30" i="21"/>
  <c r="GHB30" i="21"/>
  <c r="GHA30" i="21"/>
  <c r="GGZ30" i="21"/>
  <c r="GGY30" i="21"/>
  <c r="GGX30" i="21"/>
  <c r="GGW30" i="21"/>
  <c r="GGV30" i="21"/>
  <c r="GGU30" i="21"/>
  <c r="GGT30" i="21"/>
  <c r="GGS30" i="21"/>
  <c r="GGR30" i="21"/>
  <c r="GGQ30" i="21"/>
  <c r="GGP30" i="21"/>
  <c r="GGO30" i="21"/>
  <c r="GGN30" i="21"/>
  <c r="GGM30" i="21"/>
  <c r="GGL30" i="21"/>
  <c r="GGK30" i="21"/>
  <c r="GGJ30" i="21"/>
  <c r="GGI30" i="21"/>
  <c r="GGH30" i="21"/>
  <c r="GGG30" i="21"/>
  <c r="GGF30" i="21"/>
  <c r="GGE30" i="21"/>
  <c r="GGD30" i="21"/>
  <c r="GGC30" i="21"/>
  <c r="GGB30" i="21"/>
  <c r="GGA30" i="21"/>
  <c r="GFZ30" i="21"/>
  <c r="GFY30" i="21"/>
  <c r="GFX30" i="21"/>
  <c r="GFW30" i="21"/>
  <c r="GFV30" i="21"/>
  <c r="GFU30" i="21"/>
  <c r="GFT30" i="21"/>
  <c r="GFS30" i="21"/>
  <c r="GFR30" i="21"/>
  <c r="GFQ30" i="21"/>
  <c r="GFP30" i="21"/>
  <c r="GFO30" i="21"/>
  <c r="GFN30" i="21"/>
  <c r="GFM30" i="21"/>
  <c r="GFL30" i="21"/>
  <c r="GFK30" i="21"/>
  <c r="GFJ30" i="21"/>
  <c r="GFI30" i="21"/>
  <c r="GFH30" i="21"/>
  <c r="GFG30" i="21"/>
  <c r="GFF30" i="21"/>
  <c r="GFE30" i="21"/>
  <c r="GFD30" i="21"/>
  <c r="GFC30" i="21"/>
  <c r="GFB30" i="21"/>
  <c r="GFA30" i="21"/>
  <c r="GEZ30" i="21"/>
  <c r="GEY30" i="21"/>
  <c r="GEX30" i="21"/>
  <c r="GEW30" i="21"/>
  <c r="GEV30" i="21"/>
  <c r="GEU30" i="21"/>
  <c r="GET30" i="21"/>
  <c r="GES30" i="21"/>
  <c r="GER30" i="21"/>
  <c r="GEQ30" i="21"/>
  <c r="GEP30" i="21"/>
  <c r="GEO30" i="21"/>
  <c r="GEN30" i="21"/>
  <c r="GEM30" i="21"/>
  <c r="GEL30" i="21"/>
  <c r="GEK30" i="21"/>
  <c r="GEJ30" i="21"/>
  <c r="GEI30" i="21"/>
  <c r="GEH30" i="21"/>
  <c r="GEG30" i="21"/>
  <c r="GEF30" i="21"/>
  <c r="GEE30" i="21"/>
  <c r="GED30" i="21"/>
  <c r="GEC30" i="21"/>
  <c r="GEB30" i="21"/>
  <c r="GEA30" i="21"/>
  <c r="GDZ30" i="21"/>
  <c r="GDY30" i="21"/>
  <c r="GDX30" i="21"/>
  <c r="GDW30" i="21"/>
  <c r="GDV30" i="21"/>
  <c r="GDU30" i="21"/>
  <c r="GDT30" i="21"/>
  <c r="GDS30" i="21"/>
  <c r="GDR30" i="21"/>
  <c r="GDQ30" i="21"/>
  <c r="GDP30" i="21"/>
  <c r="GDO30" i="21"/>
  <c r="GDN30" i="21"/>
  <c r="GDM30" i="21"/>
  <c r="GDL30" i="21"/>
  <c r="GDK30" i="21"/>
  <c r="GDJ30" i="21"/>
  <c r="GDI30" i="21"/>
  <c r="GDH30" i="21"/>
  <c r="GDG30" i="21"/>
  <c r="GDF30" i="21"/>
  <c r="GDE30" i="21"/>
  <c r="GDD30" i="21"/>
  <c r="GDC30" i="21"/>
  <c r="GDB30" i="21"/>
  <c r="GDA30" i="21"/>
  <c r="GCZ30" i="21"/>
  <c r="GCY30" i="21"/>
  <c r="GCX30" i="21"/>
  <c r="GCW30" i="21"/>
  <c r="GCV30" i="21"/>
  <c r="GCU30" i="21"/>
  <c r="GCT30" i="21"/>
  <c r="GCS30" i="21"/>
  <c r="GCR30" i="21"/>
  <c r="GCQ30" i="21"/>
  <c r="GCP30" i="21"/>
  <c r="GCO30" i="21"/>
  <c r="GCN30" i="21"/>
  <c r="GCM30" i="21"/>
  <c r="GCL30" i="21"/>
  <c r="GCK30" i="21"/>
  <c r="GCJ30" i="21"/>
  <c r="GCI30" i="21"/>
  <c r="GCH30" i="21"/>
  <c r="GCG30" i="21"/>
  <c r="GCF30" i="21"/>
  <c r="GCE30" i="21"/>
  <c r="GCD30" i="21"/>
  <c r="GCC30" i="21"/>
  <c r="GCB30" i="21"/>
  <c r="GCA30" i="21"/>
  <c r="GBZ30" i="21"/>
  <c r="GBY30" i="21"/>
  <c r="GBX30" i="21"/>
  <c r="GBW30" i="21"/>
  <c r="GBV30" i="21"/>
  <c r="GBU30" i="21"/>
  <c r="GBT30" i="21"/>
  <c r="GBS30" i="21"/>
  <c r="GBR30" i="21"/>
  <c r="GBQ30" i="21"/>
  <c r="GBP30" i="21"/>
  <c r="GBO30" i="21"/>
  <c r="GBN30" i="21"/>
  <c r="GBM30" i="21"/>
  <c r="GBL30" i="21"/>
  <c r="GBK30" i="21"/>
  <c r="GBJ30" i="21"/>
  <c r="GBI30" i="21"/>
  <c r="GBH30" i="21"/>
  <c r="GBG30" i="21"/>
  <c r="GBF30" i="21"/>
  <c r="GBE30" i="21"/>
  <c r="GBD30" i="21"/>
  <c r="GBC30" i="21"/>
  <c r="GBB30" i="21"/>
  <c r="GBA30" i="21"/>
  <c r="GAZ30" i="21"/>
  <c r="GAY30" i="21"/>
  <c r="GAX30" i="21"/>
  <c r="GAW30" i="21"/>
  <c r="GAV30" i="21"/>
  <c r="GAU30" i="21"/>
  <c r="GAT30" i="21"/>
  <c r="GAS30" i="21"/>
  <c r="GAR30" i="21"/>
  <c r="GAQ30" i="21"/>
  <c r="GAP30" i="21"/>
  <c r="GAO30" i="21"/>
  <c r="GAN30" i="21"/>
  <c r="GAM30" i="21"/>
  <c r="GAL30" i="21"/>
  <c r="GAK30" i="21"/>
  <c r="GAJ30" i="21"/>
  <c r="GAI30" i="21"/>
  <c r="GAH30" i="21"/>
  <c r="GAG30" i="21"/>
  <c r="GAF30" i="21"/>
  <c r="GAE30" i="21"/>
  <c r="GAD30" i="21"/>
  <c r="GAC30" i="21"/>
  <c r="GAB30" i="21"/>
  <c r="GAA30" i="21"/>
  <c r="FZZ30" i="21"/>
  <c r="FZY30" i="21"/>
  <c r="FZX30" i="21"/>
  <c r="FZW30" i="21"/>
  <c r="FZV30" i="21"/>
  <c r="FZU30" i="21"/>
  <c r="FZT30" i="21"/>
  <c r="FZS30" i="21"/>
  <c r="FZR30" i="21"/>
  <c r="FZQ30" i="21"/>
  <c r="FZP30" i="21"/>
  <c r="FZO30" i="21"/>
  <c r="FZN30" i="21"/>
  <c r="FZM30" i="21"/>
  <c r="FZL30" i="21"/>
  <c r="FZK30" i="21"/>
  <c r="FZJ30" i="21"/>
  <c r="FZI30" i="21"/>
  <c r="FZH30" i="21"/>
  <c r="FZG30" i="21"/>
  <c r="FZF30" i="21"/>
  <c r="FZE30" i="21"/>
  <c r="FZD30" i="21"/>
  <c r="FZC30" i="21"/>
  <c r="FZB30" i="21"/>
  <c r="FZA30" i="21"/>
  <c r="FYZ30" i="21"/>
  <c r="FYY30" i="21"/>
  <c r="FYX30" i="21"/>
  <c r="FYW30" i="21"/>
  <c r="FYV30" i="21"/>
  <c r="FYU30" i="21"/>
  <c r="FYT30" i="21"/>
  <c r="FYS30" i="21"/>
  <c r="FYR30" i="21"/>
  <c r="FYQ30" i="21"/>
  <c r="FYP30" i="21"/>
  <c r="FYO30" i="21"/>
  <c r="FYN30" i="21"/>
  <c r="FYM30" i="21"/>
  <c r="FYL30" i="21"/>
  <c r="FYK30" i="21"/>
  <c r="FYJ30" i="21"/>
  <c r="FYI30" i="21"/>
  <c r="FYH30" i="21"/>
  <c r="FYG30" i="21"/>
  <c r="FYF30" i="21"/>
  <c r="FYE30" i="21"/>
  <c r="FYD30" i="21"/>
  <c r="FYC30" i="21"/>
  <c r="FYB30" i="21"/>
  <c r="FYA30" i="21"/>
  <c r="FXZ30" i="21"/>
  <c r="FXY30" i="21"/>
  <c r="FXX30" i="21"/>
  <c r="FXW30" i="21"/>
  <c r="FXV30" i="21"/>
  <c r="FXU30" i="21"/>
  <c r="FXT30" i="21"/>
  <c r="FXS30" i="21"/>
  <c r="FXR30" i="21"/>
  <c r="FXQ30" i="21"/>
  <c r="FXP30" i="21"/>
  <c r="FXO30" i="21"/>
  <c r="FXN30" i="21"/>
  <c r="FXM30" i="21"/>
  <c r="FXL30" i="21"/>
  <c r="FXK30" i="21"/>
  <c r="FXJ30" i="21"/>
  <c r="FXI30" i="21"/>
  <c r="FXH30" i="21"/>
  <c r="FXG30" i="21"/>
  <c r="FXF30" i="21"/>
  <c r="FXE30" i="21"/>
  <c r="FXD30" i="21"/>
  <c r="FXC30" i="21"/>
  <c r="FXB30" i="21"/>
  <c r="FXA30" i="21"/>
  <c r="FWZ30" i="21"/>
  <c r="FWY30" i="21"/>
  <c r="FWX30" i="21"/>
  <c r="FWW30" i="21"/>
  <c r="FWV30" i="21"/>
  <c r="FWU30" i="21"/>
  <c r="FWT30" i="21"/>
  <c r="FWS30" i="21"/>
  <c r="FWR30" i="21"/>
  <c r="FWQ30" i="21"/>
  <c r="FWP30" i="21"/>
  <c r="FWO30" i="21"/>
  <c r="FWN30" i="21"/>
  <c r="FWM30" i="21"/>
  <c r="FWL30" i="21"/>
  <c r="FWK30" i="21"/>
  <c r="FWJ30" i="21"/>
  <c r="FWI30" i="21"/>
  <c r="FWH30" i="21"/>
  <c r="FWG30" i="21"/>
  <c r="FWF30" i="21"/>
  <c r="FWE30" i="21"/>
  <c r="FWD30" i="21"/>
  <c r="FWC30" i="21"/>
  <c r="FWB30" i="21"/>
  <c r="FWA30" i="21"/>
  <c r="FVZ30" i="21"/>
  <c r="FVY30" i="21"/>
  <c r="FVX30" i="21"/>
  <c r="FVW30" i="21"/>
  <c r="FVV30" i="21"/>
  <c r="FVU30" i="21"/>
  <c r="FVT30" i="21"/>
  <c r="FVS30" i="21"/>
  <c r="FVR30" i="21"/>
  <c r="FVQ30" i="21"/>
  <c r="FVP30" i="21"/>
  <c r="FVO30" i="21"/>
  <c r="FVN30" i="21"/>
  <c r="FVM30" i="21"/>
  <c r="FVL30" i="21"/>
  <c r="FVK30" i="21"/>
  <c r="FVJ30" i="21"/>
  <c r="FVI30" i="21"/>
  <c r="FVH30" i="21"/>
  <c r="FVG30" i="21"/>
  <c r="FVF30" i="21"/>
  <c r="FVE30" i="21"/>
  <c r="FVD30" i="21"/>
  <c r="FVC30" i="21"/>
  <c r="FVB30" i="21"/>
  <c r="FVA30" i="21"/>
  <c r="FUZ30" i="21"/>
  <c r="FUY30" i="21"/>
  <c r="FUX30" i="21"/>
  <c r="FUW30" i="21"/>
  <c r="FUV30" i="21"/>
  <c r="FUU30" i="21"/>
  <c r="FUT30" i="21"/>
  <c r="FUS30" i="21"/>
  <c r="FUR30" i="21"/>
  <c r="FUQ30" i="21"/>
  <c r="FUP30" i="21"/>
  <c r="FUO30" i="21"/>
  <c r="FUN30" i="21"/>
  <c r="FUM30" i="21"/>
  <c r="FUL30" i="21"/>
  <c r="FUK30" i="21"/>
  <c r="FUJ30" i="21"/>
  <c r="FUI30" i="21"/>
  <c r="FUH30" i="21"/>
  <c r="FUG30" i="21"/>
  <c r="FUF30" i="21"/>
  <c r="FUE30" i="21"/>
  <c r="FUD30" i="21"/>
  <c r="FUC30" i="21"/>
  <c r="FUB30" i="21"/>
  <c r="FUA30" i="21"/>
  <c r="FTZ30" i="21"/>
  <c r="FTY30" i="21"/>
  <c r="FTX30" i="21"/>
  <c r="FTW30" i="21"/>
  <c r="FTV30" i="21"/>
  <c r="FTU30" i="21"/>
  <c r="FTT30" i="21"/>
  <c r="FTS30" i="21"/>
  <c r="FTR30" i="21"/>
  <c r="FTQ30" i="21"/>
  <c r="FTP30" i="21"/>
  <c r="FTO30" i="21"/>
  <c r="FTN30" i="21"/>
  <c r="FTM30" i="21"/>
  <c r="FTL30" i="21"/>
  <c r="FTK30" i="21"/>
  <c r="FTJ30" i="21"/>
  <c r="FTI30" i="21"/>
  <c r="FTH30" i="21"/>
  <c r="FTG30" i="21"/>
  <c r="FTF30" i="21"/>
  <c r="FTE30" i="21"/>
  <c r="FTD30" i="21"/>
  <c r="FTC30" i="21"/>
  <c r="FTB30" i="21"/>
  <c r="FTA30" i="21"/>
  <c r="FSZ30" i="21"/>
  <c r="FSY30" i="21"/>
  <c r="FSX30" i="21"/>
  <c r="FSW30" i="21"/>
  <c r="FSV30" i="21"/>
  <c r="FSU30" i="21"/>
  <c r="FST30" i="21"/>
  <c r="FSS30" i="21"/>
  <c r="FSR30" i="21"/>
  <c r="FSQ30" i="21"/>
  <c r="FSP30" i="21"/>
  <c r="FSO30" i="21"/>
  <c r="FSN30" i="21"/>
  <c r="FSM30" i="21"/>
  <c r="FSL30" i="21"/>
  <c r="FSK30" i="21"/>
  <c r="FSJ30" i="21"/>
  <c r="FSI30" i="21"/>
  <c r="FSH30" i="21"/>
  <c r="FSG30" i="21"/>
  <c r="FSF30" i="21"/>
  <c r="FSE30" i="21"/>
  <c r="FSD30" i="21"/>
  <c r="FSC30" i="21"/>
  <c r="FSB30" i="21"/>
  <c r="FSA30" i="21"/>
  <c r="FRZ30" i="21"/>
  <c r="FRY30" i="21"/>
  <c r="FRX30" i="21"/>
  <c r="FRW30" i="21"/>
  <c r="FRV30" i="21"/>
  <c r="FRU30" i="21"/>
  <c r="FRT30" i="21"/>
  <c r="FRS30" i="21"/>
  <c r="FRR30" i="21"/>
  <c r="FRQ30" i="21"/>
  <c r="FRP30" i="21"/>
  <c r="FRO30" i="21"/>
  <c r="FRN30" i="21"/>
  <c r="FRM30" i="21"/>
  <c r="FRL30" i="21"/>
  <c r="FRK30" i="21"/>
  <c r="FRJ30" i="21"/>
  <c r="FRI30" i="21"/>
  <c r="FRH30" i="21"/>
  <c r="FRG30" i="21"/>
  <c r="FRF30" i="21"/>
  <c r="FRE30" i="21"/>
  <c r="FRD30" i="21"/>
  <c r="FRC30" i="21"/>
  <c r="FRB30" i="21"/>
  <c r="FRA30" i="21"/>
  <c r="FQZ30" i="21"/>
  <c r="FQY30" i="21"/>
  <c r="FQX30" i="21"/>
  <c r="FQW30" i="21"/>
  <c r="FQV30" i="21"/>
  <c r="FQU30" i="21"/>
  <c r="FQT30" i="21"/>
  <c r="FQS30" i="21"/>
  <c r="FQR30" i="21"/>
  <c r="FQQ30" i="21"/>
  <c r="FQP30" i="21"/>
  <c r="FQO30" i="21"/>
  <c r="FQN30" i="21"/>
  <c r="FQM30" i="21"/>
  <c r="FQL30" i="21"/>
  <c r="FQK30" i="21"/>
  <c r="FQJ30" i="21"/>
  <c r="FQI30" i="21"/>
  <c r="FQH30" i="21"/>
  <c r="FQG30" i="21"/>
  <c r="FQF30" i="21"/>
  <c r="FQE30" i="21"/>
  <c r="FQD30" i="21"/>
  <c r="FQC30" i="21"/>
  <c r="FQB30" i="21"/>
  <c r="FQA30" i="21"/>
  <c r="FPZ30" i="21"/>
  <c r="FPY30" i="21"/>
  <c r="FPX30" i="21"/>
  <c r="FPW30" i="21"/>
  <c r="FPV30" i="21"/>
  <c r="FPU30" i="21"/>
  <c r="FPT30" i="21"/>
  <c r="FPS30" i="21"/>
  <c r="FPR30" i="21"/>
  <c r="FPQ30" i="21"/>
  <c r="FPP30" i="21"/>
  <c r="FPO30" i="21"/>
  <c r="FPN30" i="21"/>
  <c r="FPM30" i="21"/>
  <c r="FPL30" i="21"/>
  <c r="FPK30" i="21"/>
  <c r="FPJ30" i="21"/>
  <c r="FPI30" i="21"/>
  <c r="FPH30" i="21"/>
  <c r="FPG30" i="21"/>
  <c r="FPF30" i="21"/>
  <c r="FPE30" i="21"/>
  <c r="FPD30" i="21"/>
  <c r="FPC30" i="21"/>
  <c r="FPB30" i="21"/>
  <c r="FPA30" i="21"/>
  <c r="FOZ30" i="21"/>
  <c r="FOY30" i="21"/>
  <c r="FOX30" i="21"/>
  <c r="FOW30" i="21"/>
  <c r="FOV30" i="21"/>
  <c r="FOU30" i="21"/>
  <c r="FOT30" i="21"/>
  <c r="FOS30" i="21"/>
  <c r="FOR30" i="21"/>
  <c r="FOQ30" i="21"/>
  <c r="FOP30" i="21"/>
  <c r="FOO30" i="21"/>
  <c r="FON30" i="21"/>
  <c r="FOM30" i="21"/>
  <c r="FOL30" i="21"/>
  <c r="FOK30" i="21"/>
  <c r="FOJ30" i="21"/>
  <c r="FOI30" i="21"/>
  <c r="FOH30" i="21"/>
  <c r="FOG30" i="21"/>
  <c r="FOF30" i="21"/>
  <c r="FOE30" i="21"/>
  <c r="FOD30" i="21"/>
  <c r="FOC30" i="21"/>
  <c r="FOB30" i="21"/>
  <c r="FOA30" i="21"/>
  <c r="FNZ30" i="21"/>
  <c r="FNY30" i="21"/>
  <c r="FNX30" i="21"/>
  <c r="FNW30" i="21"/>
  <c r="FNV30" i="21"/>
  <c r="FNU30" i="21"/>
  <c r="FNT30" i="21"/>
  <c r="FNS30" i="21"/>
  <c r="FNR30" i="21"/>
  <c r="FNQ30" i="21"/>
  <c r="FNP30" i="21"/>
  <c r="FNO30" i="21"/>
  <c r="FNN30" i="21"/>
  <c r="FNM30" i="21"/>
  <c r="FNL30" i="21"/>
  <c r="FNK30" i="21"/>
  <c r="FNJ30" i="21"/>
  <c r="FNI30" i="21"/>
  <c r="FNH30" i="21"/>
  <c r="FNG30" i="21"/>
  <c r="FNF30" i="21"/>
  <c r="FNE30" i="21"/>
  <c r="FND30" i="21"/>
  <c r="FNC30" i="21"/>
  <c r="FNB30" i="21"/>
  <c r="FNA30" i="21"/>
  <c r="FMZ30" i="21"/>
  <c r="FMY30" i="21"/>
  <c r="FMX30" i="21"/>
  <c r="FMW30" i="21"/>
  <c r="FMV30" i="21"/>
  <c r="FMU30" i="21"/>
  <c r="FMT30" i="21"/>
  <c r="FMS30" i="21"/>
  <c r="FMR30" i="21"/>
  <c r="FMQ30" i="21"/>
  <c r="FMP30" i="21"/>
  <c r="FMO30" i="21"/>
  <c r="FMN30" i="21"/>
  <c r="FMM30" i="21"/>
  <c r="FML30" i="21"/>
  <c r="FMK30" i="21"/>
  <c r="FMJ30" i="21"/>
  <c r="FMI30" i="21"/>
  <c r="FMH30" i="21"/>
  <c r="FMG30" i="21"/>
  <c r="FMF30" i="21"/>
  <c r="FME30" i="21"/>
  <c r="FMD30" i="21"/>
  <c r="FMC30" i="21"/>
  <c r="FMB30" i="21"/>
  <c r="FMA30" i="21"/>
  <c r="FLZ30" i="21"/>
  <c r="FLY30" i="21"/>
  <c r="FLX30" i="21"/>
  <c r="FLW30" i="21"/>
  <c r="FLV30" i="21"/>
  <c r="FLU30" i="21"/>
  <c r="FLT30" i="21"/>
  <c r="FLS30" i="21"/>
  <c r="FLR30" i="21"/>
  <c r="FLQ30" i="21"/>
  <c r="FLP30" i="21"/>
  <c r="FLO30" i="21"/>
  <c r="FLN30" i="21"/>
  <c r="FLM30" i="21"/>
  <c r="FLL30" i="21"/>
  <c r="FLK30" i="21"/>
  <c r="FLJ30" i="21"/>
  <c r="FLI30" i="21"/>
  <c r="FLH30" i="21"/>
  <c r="FLG30" i="21"/>
  <c r="FLF30" i="21"/>
  <c r="FLE30" i="21"/>
  <c r="FLD30" i="21"/>
  <c r="FLC30" i="21"/>
  <c r="FLB30" i="21"/>
  <c r="FLA30" i="21"/>
  <c r="FKZ30" i="21"/>
  <c r="FKY30" i="21"/>
  <c r="FKX30" i="21"/>
  <c r="FKW30" i="21"/>
  <c r="FKV30" i="21"/>
  <c r="FKU30" i="21"/>
  <c r="FKT30" i="21"/>
  <c r="FKS30" i="21"/>
  <c r="FKR30" i="21"/>
  <c r="FKQ30" i="21"/>
  <c r="FKP30" i="21"/>
  <c r="FKO30" i="21"/>
  <c r="FKN30" i="21"/>
  <c r="FKM30" i="21"/>
  <c r="FKL30" i="21"/>
  <c r="FKK30" i="21"/>
  <c r="FKJ30" i="21"/>
  <c r="FKI30" i="21"/>
  <c r="FKH30" i="21"/>
  <c r="FKG30" i="21"/>
  <c r="FKF30" i="21"/>
  <c r="FKE30" i="21"/>
  <c r="FKD30" i="21"/>
  <c r="FKC30" i="21"/>
  <c r="FKB30" i="21"/>
  <c r="FKA30" i="21"/>
  <c r="FJZ30" i="21"/>
  <c r="FJY30" i="21"/>
  <c r="FJX30" i="21"/>
  <c r="FJW30" i="21"/>
  <c r="FJV30" i="21"/>
  <c r="FJU30" i="21"/>
  <c r="FJT30" i="21"/>
  <c r="FJS30" i="21"/>
  <c r="FJR30" i="21"/>
  <c r="FJQ30" i="21"/>
  <c r="FJP30" i="21"/>
  <c r="FJO30" i="21"/>
  <c r="FJN30" i="21"/>
  <c r="FJM30" i="21"/>
  <c r="FJL30" i="21"/>
  <c r="FJK30" i="21"/>
  <c r="FJJ30" i="21"/>
  <c r="FJI30" i="21"/>
  <c r="FJH30" i="21"/>
  <c r="FJG30" i="21"/>
  <c r="FJF30" i="21"/>
  <c r="FJE30" i="21"/>
  <c r="FJD30" i="21"/>
  <c r="FJC30" i="21"/>
  <c r="FJB30" i="21"/>
  <c r="FJA30" i="21"/>
  <c r="FIZ30" i="21"/>
  <c r="FIY30" i="21"/>
  <c r="FIX30" i="21"/>
  <c r="FIW30" i="21"/>
  <c r="FIV30" i="21"/>
  <c r="FIU30" i="21"/>
  <c r="FIT30" i="21"/>
  <c r="FIS30" i="21"/>
  <c r="FIR30" i="21"/>
  <c r="FIQ30" i="21"/>
  <c r="FIP30" i="21"/>
  <c r="FIO30" i="21"/>
  <c r="FIN30" i="21"/>
  <c r="FIM30" i="21"/>
  <c r="FIL30" i="21"/>
  <c r="FIK30" i="21"/>
  <c r="FIJ30" i="21"/>
  <c r="FII30" i="21"/>
  <c r="FIH30" i="21"/>
  <c r="FIG30" i="21"/>
  <c r="FIF30" i="21"/>
  <c r="FIE30" i="21"/>
  <c r="FID30" i="21"/>
  <c r="FIC30" i="21"/>
  <c r="FIB30" i="21"/>
  <c r="FIA30" i="21"/>
  <c r="FHZ30" i="21"/>
  <c r="FHY30" i="21"/>
  <c r="FHX30" i="21"/>
  <c r="FHW30" i="21"/>
  <c r="FHV30" i="21"/>
  <c r="FHU30" i="21"/>
  <c r="FHT30" i="21"/>
  <c r="FHS30" i="21"/>
  <c r="FHR30" i="21"/>
  <c r="FHQ30" i="21"/>
  <c r="FHP30" i="21"/>
  <c r="FHO30" i="21"/>
  <c r="FHN30" i="21"/>
  <c r="FHM30" i="21"/>
  <c r="FHL30" i="21"/>
  <c r="FHK30" i="21"/>
  <c r="FHJ30" i="21"/>
  <c r="FHI30" i="21"/>
  <c r="FHH30" i="21"/>
  <c r="FHG30" i="21"/>
  <c r="FHF30" i="21"/>
  <c r="FHE30" i="21"/>
  <c r="FHD30" i="21"/>
  <c r="FHC30" i="21"/>
  <c r="FHB30" i="21"/>
  <c r="FHA30" i="21"/>
  <c r="FGZ30" i="21"/>
  <c r="FGY30" i="21"/>
  <c r="FGX30" i="21"/>
  <c r="FGW30" i="21"/>
  <c r="FGV30" i="21"/>
  <c r="FGU30" i="21"/>
  <c r="FGT30" i="21"/>
  <c r="FGS30" i="21"/>
  <c r="FGR30" i="21"/>
  <c r="FGQ30" i="21"/>
  <c r="FGP30" i="21"/>
  <c r="FGO30" i="21"/>
  <c r="FGN30" i="21"/>
  <c r="FGM30" i="21"/>
  <c r="FGL30" i="21"/>
  <c r="FGK30" i="21"/>
  <c r="FGJ30" i="21"/>
  <c r="FGI30" i="21"/>
  <c r="FGH30" i="21"/>
  <c r="FGG30" i="21"/>
  <c r="FGF30" i="21"/>
  <c r="FGE30" i="21"/>
  <c r="FGD30" i="21"/>
  <c r="FGC30" i="21"/>
  <c r="FGB30" i="21"/>
  <c r="FGA30" i="21"/>
  <c r="FFZ30" i="21"/>
  <c r="FFY30" i="21"/>
  <c r="FFX30" i="21"/>
  <c r="FFW30" i="21"/>
  <c r="FFV30" i="21"/>
  <c r="FFU30" i="21"/>
  <c r="FFT30" i="21"/>
  <c r="FFS30" i="21"/>
  <c r="FFR30" i="21"/>
  <c r="FFQ30" i="21"/>
  <c r="FFP30" i="21"/>
  <c r="FFO30" i="21"/>
  <c r="FFN30" i="21"/>
  <c r="FFM30" i="21"/>
  <c r="FFL30" i="21"/>
  <c r="FFK30" i="21"/>
  <c r="FFJ30" i="21"/>
  <c r="FFI30" i="21"/>
  <c r="FFH30" i="21"/>
  <c r="FFG30" i="21"/>
  <c r="FFF30" i="21"/>
  <c r="FFE30" i="21"/>
  <c r="FFD30" i="21"/>
  <c r="FFC30" i="21"/>
  <c r="FFB30" i="21"/>
  <c r="FFA30" i="21"/>
  <c r="FEZ30" i="21"/>
  <c r="FEY30" i="21"/>
  <c r="FEX30" i="21"/>
  <c r="FEW30" i="21"/>
  <c r="FEV30" i="21"/>
  <c r="FEU30" i="21"/>
  <c r="FET30" i="21"/>
  <c r="FES30" i="21"/>
  <c r="FER30" i="21"/>
  <c r="FEQ30" i="21"/>
  <c r="FEP30" i="21"/>
  <c r="FEO30" i="21"/>
  <c r="FEN30" i="21"/>
  <c r="FEM30" i="21"/>
  <c r="FEL30" i="21"/>
  <c r="FEK30" i="21"/>
  <c r="FEJ30" i="21"/>
  <c r="FEI30" i="21"/>
  <c r="FEH30" i="21"/>
  <c r="FEG30" i="21"/>
  <c r="FEF30" i="21"/>
  <c r="FEE30" i="21"/>
  <c r="FED30" i="21"/>
  <c r="FEC30" i="21"/>
  <c r="FEB30" i="21"/>
  <c r="FEA30" i="21"/>
  <c r="FDZ30" i="21"/>
  <c r="FDY30" i="21"/>
  <c r="FDX30" i="21"/>
  <c r="FDW30" i="21"/>
  <c r="FDV30" i="21"/>
  <c r="FDU30" i="21"/>
  <c r="FDT30" i="21"/>
  <c r="FDS30" i="21"/>
  <c r="FDR30" i="21"/>
  <c r="FDQ30" i="21"/>
  <c r="FDP30" i="21"/>
  <c r="FDO30" i="21"/>
  <c r="FDN30" i="21"/>
  <c r="FDM30" i="21"/>
  <c r="FDL30" i="21"/>
  <c r="FDK30" i="21"/>
  <c r="FDJ30" i="21"/>
  <c r="FDI30" i="21"/>
  <c r="FDH30" i="21"/>
  <c r="FDG30" i="21"/>
  <c r="FDF30" i="21"/>
  <c r="FDE30" i="21"/>
  <c r="FDD30" i="21"/>
  <c r="FDC30" i="21"/>
  <c r="FDB30" i="21"/>
  <c r="FDA30" i="21"/>
  <c r="FCZ30" i="21"/>
  <c r="FCY30" i="21"/>
  <c r="FCX30" i="21"/>
  <c r="FCW30" i="21"/>
  <c r="FCV30" i="21"/>
  <c r="FCU30" i="21"/>
  <c r="FCT30" i="21"/>
  <c r="FCS30" i="21"/>
  <c r="FCR30" i="21"/>
  <c r="FCQ30" i="21"/>
  <c r="FCP30" i="21"/>
  <c r="FCO30" i="21"/>
  <c r="FCN30" i="21"/>
  <c r="FCM30" i="21"/>
  <c r="FCL30" i="21"/>
  <c r="FCK30" i="21"/>
  <c r="FCJ30" i="21"/>
  <c r="FCI30" i="21"/>
  <c r="FCH30" i="21"/>
  <c r="FCG30" i="21"/>
  <c r="FCF30" i="21"/>
  <c r="FCE30" i="21"/>
  <c r="FCD30" i="21"/>
  <c r="FCC30" i="21"/>
  <c r="FCB30" i="21"/>
  <c r="FCA30" i="21"/>
  <c r="FBZ30" i="21"/>
  <c r="FBY30" i="21"/>
  <c r="FBX30" i="21"/>
  <c r="FBW30" i="21"/>
  <c r="FBV30" i="21"/>
  <c r="FBU30" i="21"/>
  <c r="FBT30" i="21"/>
  <c r="FBS30" i="21"/>
  <c r="FBR30" i="21"/>
  <c r="FBQ30" i="21"/>
  <c r="FBP30" i="21"/>
  <c r="FBO30" i="21"/>
  <c r="FBN30" i="21"/>
  <c r="FBM30" i="21"/>
  <c r="FBL30" i="21"/>
  <c r="FBK30" i="21"/>
  <c r="FBJ30" i="21"/>
  <c r="FBI30" i="21"/>
  <c r="FBH30" i="21"/>
  <c r="FBG30" i="21"/>
  <c r="FBF30" i="21"/>
  <c r="FBE30" i="21"/>
  <c r="FBD30" i="21"/>
  <c r="FBC30" i="21"/>
  <c r="FBB30" i="21"/>
  <c r="FBA30" i="21"/>
  <c r="FAZ30" i="21"/>
  <c r="FAY30" i="21"/>
  <c r="FAX30" i="21"/>
  <c r="FAW30" i="21"/>
  <c r="FAV30" i="21"/>
  <c r="FAU30" i="21"/>
  <c r="FAT30" i="21"/>
  <c r="FAS30" i="21"/>
  <c r="FAR30" i="21"/>
  <c r="FAQ30" i="21"/>
  <c r="FAP30" i="21"/>
  <c r="FAO30" i="21"/>
  <c r="FAN30" i="21"/>
  <c r="FAM30" i="21"/>
  <c r="FAL30" i="21"/>
  <c r="FAK30" i="21"/>
  <c r="FAJ30" i="21"/>
  <c r="FAI30" i="21"/>
  <c r="FAH30" i="21"/>
  <c r="FAG30" i="21"/>
  <c r="FAF30" i="21"/>
  <c r="FAE30" i="21"/>
  <c r="FAD30" i="21"/>
  <c r="FAC30" i="21"/>
  <c r="FAB30" i="21"/>
  <c r="FAA30" i="21"/>
  <c r="EZZ30" i="21"/>
  <c r="EZY30" i="21"/>
  <c r="EZX30" i="21"/>
  <c r="EZW30" i="21"/>
  <c r="EZV30" i="21"/>
  <c r="EZU30" i="21"/>
  <c r="EZT30" i="21"/>
  <c r="EZS30" i="21"/>
  <c r="EZR30" i="21"/>
  <c r="EZQ30" i="21"/>
  <c r="EZP30" i="21"/>
  <c r="EZO30" i="21"/>
  <c r="EZN30" i="21"/>
  <c r="EZM30" i="21"/>
  <c r="EZL30" i="21"/>
  <c r="EZK30" i="21"/>
  <c r="EZJ30" i="21"/>
  <c r="EZI30" i="21"/>
  <c r="EZH30" i="21"/>
  <c r="EZG30" i="21"/>
  <c r="EZF30" i="21"/>
  <c r="EZE30" i="21"/>
  <c r="EZD30" i="21"/>
  <c r="EZC30" i="21"/>
  <c r="EZB30" i="21"/>
  <c r="EZA30" i="21"/>
  <c r="EYZ30" i="21"/>
  <c r="EYY30" i="21"/>
  <c r="EYX30" i="21"/>
  <c r="EYW30" i="21"/>
  <c r="EYV30" i="21"/>
  <c r="EYU30" i="21"/>
  <c r="EYT30" i="21"/>
  <c r="EYS30" i="21"/>
  <c r="EYR30" i="21"/>
  <c r="EYQ30" i="21"/>
  <c r="EYP30" i="21"/>
  <c r="EYO30" i="21"/>
  <c r="EYN30" i="21"/>
  <c r="EYM30" i="21"/>
  <c r="EYL30" i="21"/>
  <c r="EYK30" i="21"/>
  <c r="EYJ30" i="21"/>
  <c r="EYI30" i="21"/>
  <c r="EYH30" i="21"/>
  <c r="EYG30" i="21"/>
  <c r="EYF30" i="21"/>
  <c r="EYE30" i="21"/>
  <c r="EYD30" i="21"/>
  <c r="EYC30" i="21"/>
  <c r="EYB30" i="21"/>
  <c r="EYA30" i="21"/>
  <c r="EXZ30" i="21"/>
  <c r="EXY30" i="21"/>
  <c r="EXX30" i="21"/>
  <c r="EXW30" i="21"/>
  <c r="EXV30" i="21"/>
  <c r="EXU30" i="21"/>
  <c r="EXT30" i="21"/>
  <c r="EXS30" i="21"/>
  <c r="EXR30" i="21"/>
  <c r="EXQ30" i="21"/>
  <c r="EXP30" i="21"/>
  <c r="EXO30" i="21"/>
  <c r="EXN30" i="21"/>
  <c r="EXM30" i="21"/>
  <c r="EXL30" i="21"/>
  <c r="EXK30" i="21"/>
  <c r="EXJ30" i="21"/>
  <c r="EXI30" i="21"/>
  <c r="EXH30" i="21"/>
  <c r="EXG30" i="21"/>
  <c r="EXF30" i="21"/>
  <c r="EXE30" i="21"/>
  <c r="EXD30" i="21"/>
  <c r="EXC30" i="21"/>
  <c r="EXB30" i="21"/>
  <c r="EXA30" i="21"/>
  <c r="EWZ30" i="21"/>
  <c r="EWY30" i="21"/>
  <c r="EWX30" i="21"/>
  <c r="EWW30" i="21"/>
  <c r="EWV30" i="21"/>
  <c r="EWU30" i="21"/>
  <c r="EWT30" i="21"/>
  <c r="EWS30" i="21"/>
  <c r="EWR30" i="21"/>
  <c r="EWQ30" i="21"/>
  <c r="EWP30" i="21"/>
  <c r="EWO30" i="21"/>
  <c r="EWN30" i="21"/>
  <c r="EWM30" i="21"/>
  <c r="EWL30" i="21"/>
  <c r="EWK30" i="21"/>
  <c r="EWJ30" i="21"/>
  <c r="EWI30" i="21"/>
  <c r="EWH30" i="21"/>
  <c r="EWG30" i="21"/>
  <c r="EWF30" i="21"/>
  <c r="EWE30" i="21"/>
  <c r="EWD30" i="21"/>
  <c r="EWC30" i="21"/>
  <c r="EWB30" i="21"/>
  <c r="EWA30" i="21"/>
  <c r="EVZ30" i="21"/>
  <c r="EVY30" i="21"/>
  <c r="EVX30" i="21"/>
  <c r="EVW30" i="21"/>
  <c r="EVV30" i="21"/>
  <c r="EVU30" i="21"/>
  <c r="EVT30" i="21"/>
  <c r="EVS30" i="21"/>
  <c r="EVR30" i="21"/>
  <c r="EVQ30" i="21"/>
  <c r="EVP30" i="21"/>
  <c r="EVO30" i="21"/>
  <c r="EVN30" i="21"/>
  <c r="EVM30" i="21"/>
  <c r="EVL30" i="21"/>
  <c r="EVK30" i="21"/>
  <c r="EVJ30" i="21"/>
  <c r="EVI30" i="21"/>
  <c r="EVH30" i="21"/>
  <c r="EVG30" i="21"/>
  <c r="EVF30" i="21"/>
  <c r="EVE30" i="21"/>
  <c r="EVD30" i="21"/>
  <c r="EVC30" i="21"/>
  <c r="EVB30" i="21"/>
  <c r="EVA30" i="21"/>
  <c r="EUZ30" i="21"/>
  <c r="EUY30" i="21"/>
  <c r="EUX30" i="21"/>
  <c r="EUW30" i="21"/>
  <c r="EUV30" i="21"/>
  <c r="EUU30" i="21"/>
  <c r="EUT30" i="21"/>
  <c r="EUS30" i="21"/>
  <c r="EUR30" i="21"/>
  <c r="EUQ30" i="21"/>
  <c r="EUP30" i="21"/>
  <c r="EUO30" i="21"/>
  <c r="EUN30" i="21"/>
  <c r="EUM30" i="21"/>
  <c r="EUL30" i="21"/>
  <c r="EUK30" i="21"/>
  <c r="EUJ30" i="21"/>
  <c r="EUI30" i="21"/>
  <c r="EUH30" i="21"/>
  <c r="EUG30" i="21"/>
  <c r="EUF30" i="21"/>
  <c r="EUE30" i="21"/>
  <c r="EUD30" i="21"/>
  <c r="EUC30" i="21"/>
  <c r="EUB30" i="21"/>
  <c r="EUA30" i="21"/>
  <c r="ETZ30" i="21"/>
  <c r="ETY30" i="21"/>
  <c r="ETX30" i="21"/>
  <c r="ETW30" i="21"/>
  <c r="ETV30" i="21"/>
  <c r="ETU30" i="21"/>
  <c r="ETT30" i="21"/>
  <c r="ETS30" i="21"/>
  <c r="ETR30" i="21"/>
  <c r="ETQ30" i="21"/>
  <c r="ETP30" i="21"/>
  <c r="ETO30" i="21"/>
  <c r="ETN30" i="21"/>
  <c r="ETM30" i="21"/>
  <c r="ETL30" i="21"/>
  <c r="ETK30" i="21"/>
  <c r="ETJ30" i="21"/>
  <c r="ETI30" i="21"/>
  <c r="ETH30" i="21"/>
  <c r="ETG30" i="21"/>
  <c r="ETF30" i="21"/>
  <c r="ETE30" i="21"/>
  <c r="ETD30" i="21"/>
  <c r="ETC30" i="21"/>
  <c r="ETB30" i="21"/>
  <c r="ETA30" i="21"/>
  <c r="ESZ30" i="21"/>
  <c r="ESY30" i="21"/>
  <c r="ESX30" i="21"/>
  <c r="ESW30" i="21"/>
  <c r="ESV30" i="21"/>
  <c r="ESU30" i="21"/>
  <c r="EST30" i="21"/>
  <c r="ESS30" i="21"/>
  <c r="ESR30" i="21"/>
  <c r="ESQ30" i="21"/>
  <c r="ESP30" i="21"/>
  <c r="ESO30" i="21"/>
  <c r="ESN30" i="21"/>
  <c r="ESM30" i="21"/>
  <c r="ESL30" i="21"/>
  <c r="ESK30" i="21"/>
  <c r="ESJ30" i="21"/>
  <c r="ESI30" i="21"/>
  <c r="ESH30" i="21"/>
  <c r="ESG30" i="21"/>
  <c r="ESF30" i="21"/>
  <c r="ESE30" i="21"/>
  <c r="ESD30" i="21"/>
  <c r="ESC30" i="21"/>
  <c r="ESB30" i="21"/>
  <c r="ESA30" i="21"/>
  <c r="ERZ30" i="21"/>
  <c r="ERY30" i="21"/>
  <c r="ERX30" i="21"/>
  <c r="ERW30" i="21"/>
  <c r="ERV30" i="21"/>
  <c r="ERU30" i="21"/>
  <c r="ERT30" i="21"/>
  <c r="ERS30" i="21"/>
  <c r="ERR30" i="21"/>
  <c r="ERQ30" i="21"/>
  <c r="ERP30" i="21"/>
  <c r="ERO30" i="21"/>
  <c r="ERN30" i="21"/>
  <c r="ERM30" i="21"/>
  <c r="ERL30" i="21"/>
  <c r="ERK30" i="21"/>
  <c r="ERJ30" i="21"/>
  <c r="ERI30" i="21"/>
  <c r="ERH30" i="21"/>
  <c r="ERG30" i="21"/>
  <c r="ERF30" i="21"/>
  <c r="ERE30" i="21"/>
  <c r="ERD30" i="21"/>
  <c r="ERC30" i="21"/>
  <c r="ERB30" i="21"/>
  <c r="ERA30" i="21"/>
  <c r="EQZ30" i="21"/>
  <c r="EQY30" i="21"/>
  <c r="EQX30" i="21"/>
  <c r="EQW30" i="21"/>
  <c r="EQV30" i="21"/>
  <c r="EQU30" i="21"/>
  <c r="EQT30" i="21"/>
  <c r="EQS30" i="21"/>
  <c r="EQR30" i="21"/>
  <c r="EQQ30" i="21"/>
  <c r="EQP30" i="21"/>
  <c r="EQO30" i="21"/>
  <c r="EQN30" i="21"/>
  <c r="EQM30" i="21"/>
  <c r="EQL30" i="21"/>
  <c r="EQK30" i="21"/>
  <c r="EQJ30" i="21"/>
  <c r="EQI30" i="21"/>
  <c r="EQH30" i="21"/>
  <c r="EQG30" i="21"/>
  <c r="EQF30" i="21"/>
  <c r="EQE30" i="21"/>
  <c r="EQD30" i="21"/>
  <c r="EQC30" i="21"/>
  <c r="EQB30" i="21"/>
  <c r="EQA30" i="21"/>
  <c r="EPZ30" i="21"/>
  <c r="EPY30" i="21"/>
  <c r="EPX30" i="21"/>
  <c r="EPW30" i="21"/>
  <c r="EPV30" i="21"/>
  <c r="EPU30" i="21"/>
  <c r="EPT30" i="21"/>
  <c r="EPS30" i="21"/>
  <c r="EPR30" i="21"/>
  <c r="EPQ30" i="21"/>
  <c r="EPP30" i="21"/>
  <c r="EPO30" i="21"/>
  <c r="EPN30" i="21"/>
  <c r="EPM30" i="21"/>
  <c r="EPL30" i="21"/>
  <c r="EPK30" i="21"/>
  <c r="EPJ30" i="21"/>
  <c r="EPI30" i="21"/>
  <c r="EPH30" i="21"/>
  <c r="EPG30" i="21"/>
  <c r="EPF30" i="21"/>
  <c r="EPE30" i="21"/>
  <c r="EPD30" i="21"/>
  <c r="EPC30" i="21"/>
  <c r="EPB30" i="21"/>
  <c r="EPA30" i="21"/>
  <c r="EOZ30" i="21"/>
  <c r="EOY30" i="21"/>
  <c r="EOX30" i="21"/>
  <c r="EOW30" i="21"/>
  <c r="EOV30" i="21"/>
  <c r="EOU30" i="21"/>
  <c r="EOT30" i="21"/>
  <c r="EOS30" i="21"/>
  <c r="EOR30" i="21"/>
  <c r="EOQ30" i="21"/>
  <c r="EOP30" i="21"/>
  <c r="EOO30" i="21"/>
  <c r="EON30" i="21"/>
  <c r="EOM30" i="21"/>
  <c r="EOL30" i="21"/>
  <c r="EOK30" i="21"/>
  <c r="EOJ30" i="21"/>
  <c r="EOI30" i="21"/>
  <c r="EOH30" i="21"/>
  <c r="EOG30" i="21"/>
  <c r="EOF30" i="21"/>
  <c r="EOE30" i="21"/>
  <c r="EOD30" i="21"/>
  <c r="EOC30" i="21"/>
  <c r="EOB30" i="21"/>
  <c r="EOA30" i="21"/>
  <c r="ENZ30" i="21"/>
  <c r="ENY30" i="21"/>
  <c r="ENX30" i="21"/>
  <c r="ENW30" i="21"/>
  <c r="ENV30" i="21"/>
  <c r="ENU30" i="21"/>
  <c r="ENT30" i="21"/>
  <c r="ENS30" i="21"/>
  <c r="ENR30" i="21"/>
  <c r="ENQ30" i="21"/>
  <c r="ENP30" i="21"/>
  <c r="ENO30" i="21"/>
  <c r="ENN30" i="21"/>
  <c r="ENM30" i="21"/>
  <c r="ENL30" i="21"/>
  <c r="ENK30" i="21"/>
  <c r="ENJ30" i="21"/>
  <c r="ENI30" i="21"/>
  <c r="ENH30" i="21"/>
  <c r="ENG30" i="21"/>
  <c r="ENF30" i="21"/>
  <c r="ENE30" i="21"/>
  <c r="END30" i="21"/>
  <c r="ENC30" i="21"/>
  <c r="ENB30" i="21"/>
  <c r="ENA30" i="21"/>
  <c r="EMZ30" i="21"/>
  <c r="EMY30" i="21"/>
  <c r="EMX30" i="21"/>
  <c r="EMW30" i="21"/>
  <c r="EMV30" i="21"/>
  <c r="EMU30" i="21"/>
  <c r="EMT30" i="21"/>
  <c r="EMS30" i="21"/>
  <c r="EMR30" i="21"/>
  <c r="EMQ30" i="21"/>
  <c r="EMP30" i="21"/>
  <c r="EMO30" i="21"/>
  <c r="EMN30" i="21"/>
  <c r="EMM30" i="21"/>
  <c r="EML30" i="21"/>
  <c r="EMK30" i="21"/>
  <c r="EMJ30" i="21"/>
  <c r="EMI30" i="21"/>
  <c r="EMH30" i="21"/>
  <c r="EMG30" i="21"/>
  <c r="EMF30" i="21"/>
  <c r="EME30" i="21"/>
  <c r="EMD30" i="21"/>
  <c r="EMC30" i="21"/>
  <c r="EMB30" i="21"/>
  <c r="EMA30" i="21"/>
  <c r="ELZ30" i="21"/>
  <c r="ELY30" i="21"/>
  <c r="ELX30" i="21"/>
  <c r="ELW30" i="21"/>
  <c r="ELV30" i="21"/>
  <c r="ELU30" i="21"/>
  <c r="ELT30" i="21"/>
  <c r="ELS30" i="21"/>
  <c r="ELR30" i="21"/>
  <c r="ELQ30" i="21"/>
  <c r="ELP30" i="21"/>
  <c r="ELO30" i="21"/>
  <c r="ELN30" i="21"/>
  <c r="ELM30" i="21"/>
  <c r="ELL30" i="21"/>
  <c r="ELK30" i="21"/>
  <c r="ELJ30" i="21"/>
  <c r="ELI30" i="21"/>
  <c r="ELH30" i="21"/>
  <c r="ELG30" i="21"/>
  <c r="ELF30" i="21"/>
  <c r="ELE30" i="21"/>
  <c r="ELD30" i="21"/>
  <c r="ELC30" i="21"/>
  <c r="ELB30" i="21"/>
  <c r="ELA30" i="21"/>
  <c r="EKZ30" i="21"/>
  <c r="EKY30" i="21"/>
  <c r="EKX30" i="21"/>
  <c r="EKW30" i="21"/>
  <c r="EKV30" i="21"/>
  <c r="EKU30" i="21"/>
  <c r="EKT30" i="21"/>
  <c r="EKS30" i="21"/>
  <c r="EKR30" i="21"/>
  <c r="EKQ30" i="21"/>
  <c r="EKP30" i="21"/>
  <c r="EKO30" i="21"/>
  <c r="EKN30" i="21"/>
  <c r="EKM30" i="21"/>
  <c r="EKL30" i="21"/>
  <c r="EKK30" i="21"/>
  <c r="EKJ30" i="21"/>
  <c r="EKI30" i="21"/>
  <c r="EKH30" i="21"/>
  <c r="EKG30" i="21"/>
  <c r="EKF30" i="21"/>
  <c r="EKE30" i="21"/>
  <c r="EKD30" i="21"/>
  <c r="EKC30" i="21"/>
  <c r="EKB30" i="21"/>
  <c r="EKA30" i="21"/>
  <c r="EJZ30" i="21"/>
  <c r="EJY30" i="21"/>
  <c r="EJX30" i="21"/>
  <c r="EJW30" i="21"/>
  <c r="EJV30" i="21"/>
  <c r="EJU30" i="21"/>
  <c r="EJT30" i="21"/>
  <c r="EJS30" i="21"/>
  <c r="EJR30" i="21"/>
  <c r="EJQ30" i="21"/>
  <c r="EJP30" i="21"/>
  <c r="EJO30" i="21"/>
  <c r="EJN30" i="21"/>
  <c r="EJM30" i="21"/>
  <c r="EJL30" i="21"/>
  <c r="EJK30" i="21"/>
  <c r="EJJ30" i="21"/>
  <c r="EJI30" i="21"/>
  <c r="EJH30" i="21"/>
  <c r="EJG30" i="21"/>
  <c r="EJF30" i="21"/>
  <c r="EJE30" i="21"/>
  <c r="EJD30" i="21"/>
  <c r="EJC30" i="21"/>
  <c r="EJB30" i="21"/>
  <c r="EJA30" i="21"/>
  <c r="EIZ30" i="21"/>
  <c r="EIY30" i="21"/>
  <c r="EIX30" i="21"/>
  <c r="EIW30" i="21"/>
  <c r="EIV30" i="21"/>
  <c r="EIU30" i="21"/>
  <c r="EIT30" i="21"/>
  <c r="EIS30" i="21"/>
  <c r="EIR30" i="21"/>
  <c r="EIQ30" i="21"/>
  <c r="EIP30" i="21"/>
  <c r="EIO30" i="21"/>
  <c r="EIN30" i="21"/>
  <c r="EIM30" i="21"/>
  <c r="EIL30" i="21"/>
  <c r="EIK30" i="21"/>
  <c r="EIJ30" i="21"/>
  <c r="EII30" i="21"/>
  <c r="EIH30" i="21"/>
  <c r="EIG30" i="21"/>
  <c r="EIF30" i="21"/>
  <c r="EIE30" i="21"/>
  <c r="EID30" i="21"/>
  <c r="EIC30" i="21"/>
  <c r="EIB30" i="21"/>
  <c r="EIA30" i="21"/>
  <c r="EHZ30" i="21"/>
  <c r="EHY30" i="21"/>
  <c r="EHX30" i="21"/>
  <c r="EHW30" i="21"/>
  <c r="EHV30" i="21"/>
  <c r="EHU30" i="21"/>
  <c r="EHT30" i="21"/>
  <c r="EHS30" i="21"/>
  <c r="EHR30" i="21"/>
  <c r="EHQ30" i="21"/>
  <c r="EHP30" i="21"/>
  <c r="EHO30" i="21"/>
  <c r="EHN30" i="21"/>
  <c r="EHM30" i="21"/>
  <c r="EHL30" i="21"/>
  <c r="EHK30" i="21"/>
  <c r="EHJ30" i="21"/>
  <c r="EHI30" i="21"/>
  <c r="EHH30" i="21"/>
  <c r="EHG30" i="21"/>
  <c r="EHF30" i="21"/>
  <c r="EHE30" i="21"/>
  <c r="EHD30" i="21"/>
  <c r="EHC30" i="21"/>
  <c r="EHB30" i="21"/>
  <c r="EHA30" i="21"/>
  <c r="EGZ30" i="21"/>
  <c r="EGY30" i="21"/>
  <c r="EGX30" i="21"/>
  <c r="EGW30" i="21"/>
  <c r="EGV30" i="21"/>
  <c r="EGU30" i="21"/>
  <c r="EGT30" i="21"/>
  <c r="EGS30" i="21"/>
  <c r="EGR30" i="21"/>
  <c r="EGQ30" i="21"/>
  <c r="EGP30" i="21"/>
  <c r="EGO30" i="21"/>
  <c r="EGN30" i="21"/>
  <c r="EGM30" i="21"/>
  <c r="EGL30" i="21"/>
  <c r="EGK30" i="21"/>
  <c r="EGJ30" i="21"/>
  <c r="EGI30" i="21"/>
  <c r="EGH30" i="21"/>
  <c r="EGG30" i="21"/>
  <c r="EGF30" i="21"/>
  <c r="EGE30" i="21"/>
  <c r="EGD30" i="21"/>
  <c r="EGC30" i="21"/>
  <c r="EGB30" i="21"/>
  <c r="EGA30" i="21"/>
  <c r="EFZ30" i="21"/>
  <c r="EFY30" i="21"/>
  <c r="EFX30" i="21"/>
  <c r="EFW30" i="21"/>
  <c r="EFV30" i="21"/>
  <c r="EFU30" i="21"/>
  <c r="EFT30" i="21"/>
  <c r="EFS30" i="21"/>
  <c r="EFR30" i="21"/>
  <c r="EFQ30" i="21"/>
  <c r="EFP30" i="21"/>
  <c r="EFO30" i="21"/>
  <c r="EFN30" i="21"/>
  <c r="EFM30" i="21"/>
  <c r="EFL30" i="21"/>
  <c r="EFK30" i="21"/>
  <c r="EFJ30" i="21"/>
  <c r="EFI30" i="21"/>
  <c r="EFH30" i="21"/>
  <c r="EFG30" i="21"/>
  <c r="EFF30" i="21"/>
  <c r="EFE30" i="21"/>
  <c r="EFD30" i="21"/>
  <c r="EFC30" i="21"/>
  <c r="EFB30" i="21"/>
  <c r="EFA30" i="21"/>
  <c r="EEZ30" i="21"/>
  <c r="EEY30" i="21"/>
  <c r="EEX30" i="21"/>
  <c r="EEW30" i="21"/>
  <c r="EEV30" i="21"/>
  <c r="EEU30" i="21"/>
  <c r="EET30" i="21"/>
  <c r="EES30" i="21"/>
  <c r="EER30" i="21"/>
  <c r="EEQ30" i="21"/>
  <c r="EEP30" i="21"/>
  <c r="EEO30" i="21"/>
  <c r="EEN30" i="21"/>
  <c r="EEM30" i="21"/>
  <c r="EEL30" i="21"/>
  <c r="EEK30" i="21"/>
  <c r="EEJ30" i="21"/>
  <c r="EEI30" i="21"/>
  <c r="EEH30" i="21"/>
  <c r="EEG30" i="21"/>
  <c r="EEF30" i="21"/>
  <c r="EEE30" i="21"/>
  <c r="EED30" i="21"/>
  <c r="EEC30" i="21"/>
  <c r="EEB30" i="21"/>
  <c r="EEA30" i="21"/>
  <c r="EDZ30" i="21"/>
  <c r="EDY30" i="21"/>
  <c r="EDX30" i="21"/>
  <c r="EDW30" i="21"/>
  <c r="EDV30" i="21"/>
  <c r="EDU30" i="21"/>
  <c r="EDT30" i="21"/>
  <c r="EDS30" i="21"/>
  <c r="EDR30" i="21"/>
  <c r="EDQ30" i="21"/>
  <c r="EDP30" i="21"/>
  <c r="EDO30" i="21"/>
  <c r="EDN30" i="21"/>
  <c r="EDM30" i="21"/>
  <c r="EDL30" i="21"/>
  <c r="EDK30" i="21"/>
  <c r="EDJ30" i="21"/>
  <c r="EDI30" i="21"/>
  <c r="EDH30" i="21"/>
  <c r="EDG30" i="21"/>
  <c r="EDF30" i="21"/>
  <c r="EDE30" i="21"/>
  <c r="EDD30" i="21"/>
  <c r="EDC30" i="21"/>
  <c r="EDB30" i="21"/>
  <c r="EDA30" i="21"/>
  <c r="ECZ30" i="21"/>
  <c r="ECY30" i="21"/>
  <c r="ECX30" i="21"/>
  <c r="ECW30" i="21"/>
  <c r="ECV30" i="21"/>
  <c r="ECU30" i="21"/>
  <c r="ECT30" i="21"/>
  <c r="ECS30" i="21"/>
  <c r="ECR30" i="21"/>
  <c r="ECQ30" i="21"/>
  <c r="ECP30" i="21"/>
  <c r="ECO30" i="21"/>
  <c r="ECN30" i="21"/>
  <c r="ECM30" i="21"/>
  <c r="ECL30" i="21"/>
  <c r="ECK30" i="21"/>
  <c r="ECJ30" i="21"/>
  <c r="ECI30" i="21"/>
  <c r="ECH30" i="21"/>
  <c r="ECG30" i="21"/>
  <c r="ECF30" i="21"/>
  <c r="ECE30" i="21"/>
  <c r="ECD30" i="21"/>
  <c r="ECC30" i="21"/>
  <c r="ECB30" i="21"/>
  <c r="ECA30" i="21"/>
  <c r="EBZ30" i="21"/>
  <c r="EBY30" i="21"/>
  <c r="EBX30" i="21"/>
  <c r="EBW30" i="21"/>
  <c r="EBV30" i="21"/>
  <c r="EBU30" i="21"/>
  <c r="EBT30" i="21"/>
  <c r="EBS30" i="21"/>
  <c r="EBR30" i="21"/>
  <c r="EBQ30" i="21"/>
  <c r="EBP30" i="21"/>
  <c r="EBO30" i="21"/>
  <c r="EBN30" i="21"/>
  <c r="EBM30" i="21"/>
  <c r="EBL30" i="21"/>
  <c r="EBK30" i="21"/>
  <c r="EBJ30" i="21"/>
  <c r="EBI30" i="21"/>
  <c r="EBH30" i="21"/>
  <c r="EBG30" i="21"/>
  <c r="EBF30" i="21"/>
  <c r="EBE30" i="21"/>
  <c r="EBD30" i="21"/>
  <c r="EBC30" i="21"/>
  <c r="EBB30" i="21"/>
  <c r="EBA30" i="21"/>
  <c r="EAZ30" i="21"/>
  <c r="EAY30" i="21"/>
  <c r="EAX30" i="21"/>
  <c r="EAW30" i="21"/>
  <c r="EAV30" i="21"/>
  <c r="EAU30" i="21"/>
  <c r="EAT30" i="21"/>
  <c r="EAS30" i="21"/>
  <c r="EAR30" i="21"/>
  <c r="EAQ30" i="21"/>
  <c r="EAP30" i="21"/>
  <c r="EAO30" i="21"/>
  <c r="EAN30" i="21"/>
  <c r="EAM30" i="21"/>
  <c r="EAL30" i="21"/>
  <c r="EAK30" i="21"/>
  <c r="EAJ30" i="21"/>
  <c r="EAI30" i="21"/>
  <c r="EAH30" i="21"/>
  <c r="EAG30" i="21"/>
  <c r="EAF30" i="21"/>
  <c r="EAE30" i="21"/>
  <c r="EAD30" i="21"/>
  <c r="EAC30" i="21"/>
  <c r="EAB30" i="21"/>
  <c r="EAA30" i="21"/>
  <c r="DZZ30" i="21"/>
  <c r="DZY30" i="21"/>
  <c r="DZX30" i="21"/>
  <c r="DZW30" i="21"/>
  <c r="DZV30" i="21"/>
  <c r="DZU30" i="21"/>
  <c r="DZT30" i="21"/>
  <c r="DZS30" i="21"/>
  <c r="DZR30" i="21"/>
  <c r="DZQ30" i="21"/>
  <c r="DZP30" i="21"/>
  <c r="DZO30" i="21"/>
  <c r="DZN30" i="21"/>
  <c r="DZM30" i="21"/>
  <c r="DZL30" i="21"/>
  <c r="DZK30" i="21"/>
  <c r="DZJ30" i="21"/>
  <c r="DZI30" i="21"/>
  <c r="DZH30" i="21"/>
  <c r="DZG30" i="21"/>
  <c r="DZF30" i="21"/>
  <c r="DZE30" i="21"/>
  <c r="DZD30" i="21"/>
  <c r="DZC30" i="21"/>
  <c r="DZB30" i="21"/>
  <c r="DZA30" i="21"/>
  <c r="DYZ30" i="21"/>
  <c r="DYY30" i="21"/>
  <c r="DYX30" i="21"/>
  <c r="DYW30" i="21"/>
  <c r="DYV30" i="21"/>
  <c r="DYU30" i="21"/>
  <c r="DYT30" i="21"/>
  <c r="DYS30" i="21"/>
  <c r="DYR30" i="21"/>
  <c r="DYQ30" i="21"/>
  <c r="DYP30" i="21"/>
  <c r="DYO30" i="21"/>
  <c r="DYN30" i="21"/>
  <c r="DYM30" i="21"/>
  <c r="DYL30" i="21"/>
  <c r="DYK30" i="21"/>
  <c r="DYJ30" i="21"/>
  <c r="DYI30" i="21"/>
  <c r="DYH30" i="21"/>
  <c r="DYG30" i="21"/>
  <c r="DYF30" i="21"/>
  <c r="DYE30" i="21"/>
  <c r="DYD30" i="21"/>
  <c r="DYC30" i="21"/>
  <c r="DYB30" i="21"/>
  <c r="DYA30" i="21"/>
  <c r="DXZ30" i="21"/>
  <c r="DXY30" i="21"/>
  <c r="DXX30" i="21"/>
  <c r="DXW30" i="21"/>
  <c r="DXV30" i="21"/>
  <c r="DXU30" i="21"/>
  <c r="DXT30" i="21"/>
  <c r="DXS30" i="21"/>
  <c r="DXR30" i="21"/>
  <c r="DXQ30" i="21"/>
  <c r="DXP30" i="21"/>
  <c r="DXO30" i="21"/>
  <c r="DXN30" i="21"/>
  <c r="DXM30" i="21"/>
  <c r="DXL30" i="21"/>
  <c r="DXK30" i="21"/>
  <c r="DXJ30" i="21"/>
  <c r="DXI30" i="21"/>
  <c r="DXH30" i="21"/>
  <c r="DXG30" i="21"/>
  <c r="DXF30" i="21"/>
  <c r="DXE30" i="21"/>
  <c r="DXD30" i="21"/>
  <c r="DXC30" i="21"/>
  <c r="DXB30" i="21"/>
  <c r="DXA30" i="21"/>
  <c r="DWZ30" i="21"/>
  <c r="DWY30" i="21"/>
  <c r="DWX30" i="21"/>
  <c r="DWW30" i="21"/>
  <c r="DWV30" i="21"/>
  <c r="DWU30" i="21"/>
  <c r="DWT30" i="21"/>
  <c r="DWS30" i="21"/>
  <c r="DWR30" i="21"/>
  <c r="DWQ30" i="21"/>
  <c r="DWP30" i="21"/>
  <c r="DWO30" i="21"/>
  <c r="DWN30" i="21"/>
  <c r="DWM30" i="21"/>
  <c r="DWL30" i="21"/>
  <c r="DWK30" i="21"/>
  <c r="DWJ30" i="21"/>
  <c r="DWI30" i="21"/>
  <c r="DWH30" i="21"/>
  <c r="DWG30" i="21"/>
  <c r="DWF30" i="21"/>
  <c r="DWE30" i="21"/>
  <c r="DWD30" i="21"/>
  <c r="DWC30" i="21"/>
  <c r="DWB30" i="21"/>
  <c r="DWA30" i="21"/>
  <c r="DVZ30" i="21"/>
  <c r="DVY30" i="21"/>
  <c r="DVX30" i="21"/>
  <c r="DVW30" i="21"/>
  <c r="DVV30" i="21"/>
  <c r="DVU30" i="21"/>
  <c r="DVT30" i="21"/>
  <c r="DVS30" i="21"/>
  <c r="DVR30" i="21"/>
  <c r="DVQ30" i="21"/>
  <c r="DVP30" i="21"/>
  <c r="DVO30" i="21"/>
  <c r="DVN30" i="21"/>
  <c r="DVM30" i="21"/>
  <c r="DVL30" i="21"/>
  <c r="DVK30" i="21"/>
  <c r="DVJ30" i="21"/>
  <c r="DVI30" i="21"/>
  <c r="DVH30" i="21"/>
  <c r="DVG30" i="21"/>
  <c r="DVF30" i="21"/>
  <c r="DVE30" i="21"/>
  <c r="DVD30" i="21"/>
  <c r="DVC30" i="21"/>
  <c r="DVB30" i="21"/>
  <c r="DVA30" i="21"/>
  <c r="DUZ30" i="21"/>
  <c r="DUY30" i="21"/>
  <c r="DUX30" i="21"/>
  <c r="DUW30" i="21"/>
  <c r="DUV30" i="21"/>
  <c r="DUU30" i="21"/>
  <c r="DUT30" i="21"/>
  <c r="DUS30" i="21"/>
  <c r="DUR30" i="21"/>
  <c r="DUQ30" i="21"/>
  <c r="DUP30" i="21"/>
  <c r="DUO30" i="21"/>
  <c r="DUN30" i="21"/>
  <c r="DUM30" i="21"/>
  <c r="DUL30" i="21"/>
  <c r="DUK30" i="21"/>
  <c r="DUJ30" i="21"/>
  <c r="DUI30" i="21"/>
  <c r="DUH30" i="21"/>
  <c r="DUG30" i="21"/>
  <c r="DUF30" i="21"/>
  <c r="DUE30" i="21"/>
  <c r="DUD30" i="21"/>
  <c r="DUC30" i="21"/>
  <c r="DUB30" i="21"/>
  <c r="DUA30" i="21"/>
  <c r="DTZ30" i="21"/>
  <c r="DTY30" i="21"/>
  <c r="DTX30" i="21"/>
  <c r="DTW30" i="21"/>
  <c r="DTV30" i="21"/>
  <c r="DTU30" i="21"/>
  <c r="DTT30" i="21"/>
  <c r="DTS30" i="21"/>
  <c r="DTR30" i="21"/>
  <c r="DTQ30" i="21"/>
  <c r="DTP30" i="21"/>
  <c r="DTO30" i="21"/>
  <c r="DTN30" i="21"/>
  <c r="DTM30" i="21"/>
  <c r="DTL30" i="21"/>
  <c r="DTK30" i="21"/>
  <c r="DTJ30" i="21"/>
  <c r="DTI30" i="21"/>
  <c r="DTH30" i="21"/>
  <c r="DTG30" i="21"/>
  <c r="DTF30" i="21"/>
  <c r="DTE30" i="21"/>
  <c r="DTD30" i="21"/>
  <c r="DTC30" i="21"/>
  <c r="DTB30" i="21"/>
  <c r="DTA30" i="21"/>
  <c r="DSZ30" i="21"/>
  <c r="DSY30" i="21"/>
  <c r="DSX30" i="21"/>
  <c r="DSW30" i="21"/>
  <c r="DSV30" i="21"/>
  <c r="DSU30" i="21"/>
  <c r="DST30" i="21"/>
  <c r="DSS30" i="21"/>
  <c r="DSR30" i="21"/>
  <c r="DSQ30" i="21"/>
  <c r="DSP30" i="21"/>
  <c r="DSO30" i="21"/>
  <c r="DSN30" i="21"/>
  <c r="DSM30" i="21"/>
  <c r="DSL30" i="21"/>
  <c r="DSK30" i="21"/>
  <c r="DSJ30" i="21"/>
  <c r="DSI30" i="21"/>
  <c r="DSH30" i="21"/>
  <c r="DSG30" i="21"/>
  <c r="DSF30" i="21"/>
  <c r="DSE30" i="21"/>
  <c r="DSD30" i="21"/>
  <c r="DSC30" i="21"/>
  <c r="DSB30" i="21"/>
  <c r="DSA30" i="21"/>
  <c r="DRZ30" i="21"/>
  <c r="DRY30" i="21"/>
  <c r="DRX30" i="21"/>
  <c r="DRW30" i="21"/>
  <c r="DRV30" i="21"/>
  <c r="DRU30" i="21"/>
  <c r="DRT30" i="21"/>
  <c r="DRS30" i="21"/>
  <c r="DRR30" i="21"/>
  <c r="DRQ30" i="21"/>
  <c r="DRP30" i="21"/>
  <c r="DRO30" i="21"/>
  <c r="DRN30" i="21"/>
  <c r="DRM30" i="21"/>
  <c r="DRL30" i="21"/>
  <c r="DRK30" i="21"/>
  <c r="DRJ30" i="21"/>
  <c r="DRI30" i="21"/>
  <c r="DRH30" i="21"/>
  <c r="DRG30" i="21"/>
  <c r="DRF30" i="21"/>
  <c r="DRE30" i="21"/>
  <c r="DRD30" i="21"/>
  <c r="DRC30" i="21"/>
  <c r="DRB30" i="21"/>
  <c r="DRA30" i="21"/>
  <c r="DQZ30" i="21"/>
  <c r="DQY30" i="21"/>
  <c r="DQX30" i="21"/>
  <c r="DQW30" i="21"/>
  <c r="DQV30" i="21"/>
  <c r="DQU30" i="21"/>
  <c r="DQT30" i="21"/>
  <c r="DQS30" i="21"/>
  <c r="DQR30" i="21"/>
  <c r="DQQ30" i="21"/>
  <c r="DQP30" i="21"/>
  <c r="DQO30" i="21"/>
  <c r="DQN30" i="21"/>
  <c r="DQM30" i="21"/>
  <c r="DQL30" i="21"/>
  <c r="DQK30" i="21"/>
  <c r="DQJ30" i="21"/>
  <c r="DQI30" i="21"/>
  <c r="DQH30" i="21"/>
  <c r="DQG30" i="21"/>
  <c r="DQF30" i="21"/>
  <c r="DQE30" i="21"/>
  <c r="DQD30" i="21"/>
  <c r="DQC30" i="21"/>
  <c r="DQB30" i="21"/>
  <c r="DQA30" i="21"/>
  <c r="DPZ30" i="21"/>
  <c r="DPY30" i="21"/>
  <c r="DPX30" i="21"/>
  <c r="DPW30" i="21"/>
  <c r="DPV30" i="21"/>
  <c r="DPU30" i="21"/>
  <c r="DPT30" i="21"/>
  <c r="DPS30" i="21"/>
  <c r="DPR30" i="21"/>
  <c r="DPQ30" i="21"/>
  <c r="DPP30" i="21"/>
  <c r="DPO30" i="21"/>
  <c r="DPN30" i="21"/>
  <c r="DPM30" i="21"/>
  <c r="DPL30" i="21"/>
  <c r="DPK30" i="21"/>
  <c r="DPJ30" i="21"/>
  <c r="DPI30" i="21"/>
  <c r="DPH30" i="21"/>
  <c r="DPG30" i="21"/>
  <c r="DPF30" i="21"/>
  <c r="DPE30" i="21"/>
  <c r="DPD30" i="21"/>
  <c r="DPC30" i="21"/>
  <c r="DPB30" i="21"/>
  <c r="DPA30" i="21"/>
  <c r="DOZ30" i="21"/>
  <c r="DOY30" i="21"/>
  <c r="DOX30" i="21"/>
  <c r="DOW30" i="21"/>
  <c r="DOV30" i="21"/>
  <c r="DOU30" i="21"/>
  <c r="DOT30" i="21"/>
  <c r="DOS30" i="21"/>
  <c r="DOR30" i="21"/>
  <c r="DOQ30" i="21"/>
  <c r="DOP30" i="21"/>
  <c r="DOO30" i="21"/>
  <c r="DON30" i="21"/>
  <c r="DOM30" i="21"/>
  <c r="DOL30" i="21"/>
  <c r="DOK30" i="21"/>
  <c r="DOJ30" i="21"/>
  <c r="DOI30" i="21"/>
  <c r="DOH30" i="21"/>
  <c r="DOG30" i="21"/>
  <c r="DOF30" i="21"/>
  <c r="DOE30" i="21"/>
  <c r="DOD30" i="21"/>
  <c r="DOC30" i="21"/>
  <c r="DOB30" i="21"/>
  <c r="DOA30" i="21"/>
  <c r="DNZ30" i="21"/>
  <c r="DNY30" i="21"/>
  <c r="DNX30" i="21"/>
  <c r="DNW30" i="21"/>
  <c r="DNV30" i="21"/>
  <c r="DNU30" i="21"/>
  <c r="DNT30" i="21"/>
  <c r="DNS30" i="21"/>
  <c r="DNR30" i="21"/>
  <c r="DNQ30" i="21"/>
  <c r="DNP30" i="21"/>
  <c r="DNO30" i="21"/>
  <c r="DNN30" i="21"/>
  <c r="DNM30" i="21"/>
  <c r="DNL30" i="21"/>
  <c r="DNK30" i="21"/>
  <c r="DNJ30" i="21"/>
  <c r="DNI30" i="21"/>
  <c r="DNH30" i="21"/>
  <c r="DNG30" i="21"/>
  <c r="DNF30" i="21"/>
  <c r="DNE30" i="21"/>
  <c r="DND30" i="21"/>
  <c r="DNC30" i="21"/>
  <c r="DNB30" i="21"/>
  <c r="DNA30" i="21"/>
  <c r="DMZ30" i="21"/>
  <c r="DMY30" i="21"/>
  <c r="DMX30" i="21"/>
  <c r="DMW30" i="21"/>
  <c r="DMV30" i="21"/>
  <c r="DMU30" i="21"/>
  <c r="DMT30" i="21"/>
  <c r="DMS30" i="21"/>
  <c r="DMR30" i="21"/>
  <c r="DMQ30" i="21"/>
  <c r="DMP30" i="21"/>
  <c r="DMO30" i="21"/>
  <c r="DMN30" i="21"/>
  <c r="DMM30" i="21"/>
  <c r="DML30" i="21"/>
  <c r="DMK30" i="21"/>
  <c r="DMJ30" i="21"/>
  <c r="DMI30" i="21"/>
  <c r="DMH30" i="21"/>
  <c r="DMG30" i="21"/>
  <c r="DMF30" i="21"/>
  <c r="DME30" i="21"/>
  <c r="DMD30" i="21"/>
  <c r="DMC30" i="21"/>
  <c r="DMB30" i="21"/>
  <c r="DMA30" i="21"/>
  <c r="DLZ30" i="21"/>
  <c r="DLY30" i="21"/>
  <c r="DLX30" i="21"/>
  <c r="DLW30" i="21"/>
  <c r="DLV30" i="21"/>
  <c r="DLU30" i="21"/>
  <c r="DLT30" i="21"/>
  <c r="DLS30" i="21"/>
  <c r="DLR30" i="21"/>
  <c r="DLQ30" i="21"/>
  <c r="DLP30" i="21"/>
  <c r="DLO30" i="21"/>
  <c r="DLN30" i="21"/>
  <c r="DLM30" i="21"/>
  <c r="DLL30" i="21"/>
  <c r="DLK30" i="21"/>
  <c r="DLJ30" i="21"/>
  <c r="DLI30" i="21"/>
  <c r="DLH30" i="21"/>
  <c r="DLG30" i="21"/>
  <c r="DLF30" i="21"/>
  <c r="DLE30" i="21"/>
  <c r="DLD30" i="21"/>
  <c r="DLC30" i="21"/>
  <c r="DLB30" i="21"/>
  <c r="DLA30" i="21"/>
  <c r="DKZ30" i="21"/>
  <c r="DKY30" i="21"/>
  <c r="DKX30" i="21"/>
  <c r="DKW30" i="21"/>
  <c r="DKV30" i="21"/>
  <c r="DKU30" i="21"/>
  <c r="DKT30" i="21"/>
  <c r="DKS30" i="21"/>
  <c r="DKR30" i="21"/>
  <c r="DKQ30" i="21"/>
  <c r="DKP30" i="21"/>
  <c r="DKO30" i="21"/>
  <c r="DKN30" i="21"/>
  <c r="DKM30" i="21"/>
  <c r="DKL30" i="21"/>
  <c r="DKK30" i="21"/>
  <c r="DKJ30" i="21"/>
  <c r="DKI30" i="21"/>
  <c r="DKH30" i="21"/>
  <c r="DKG30" i="21"/>
  <c r="DKF30" i="21"/>
  <c r="DKE30" i="21"/>
  <c r="DKD30" i="21"/>
  <c r="DKC30" i="21"/>
  <c r="DKB30" i="21"/>
  <c r="DKA30" i="21"/>
  <c r="DJZ30" i="21"/>
  <c r="DJY30" i="21"/>
  <c r="DJX30" i="21"/>
  <c r="DJW30" i="21"/>
  <c r="DJV30" i="21"/>
  <c r="DJU30" i="21"/>
  <c r="DJT30" i="21"/>
  <c r="DJS30" i="21"/>
  <c r="DJR30" i="21"/>
  <c r="DJQ30" i="21"/>
  <c r="DJP30" i="21"/>
  <c r="DJO30" i="21"/>
  <c r="DJN30" i="21"/>
  <c r="DJM30" i="21"/>
  <c r="DJL30" i="21"/>
  <c r="DJK30" i="21"/>
  <c r="DJJ30" i="21"/>
  <c r="DJI30" i="21"/>
  <c r="DJH30" i="21"/>
  <c r="DJG30" i="21"/>
  <c r="DJF30" i="21"/>
  <c r="DJE30" i="21"/>
  <c r="DJD30" i="21"/>
  <c r="DJC30" i="21"/>
  <c r="DJB30" i="21"/>
  <c r="DJA30" i="21"/>
  <c r="DIZ30" i="21"/>
  <c r="DIY30" i="21"/>
  <c r="DIX30" i="21"/>
  <c r="DIW30" i="21"/>
  <c r="DIV30" i="21"/>
  <c r="DIU30" i="21"/>
  <c r="DIT30" i="21"/>
  <c r="DIS30" i="21"/>
  <c r="DIR30" i="21"/>
  <c r="DIQ30" i="21"/>
  <c r="DIP30" i="21"/>
  <c r="DIO30" i="21"/>
  <c r="DIN30" i="21"/>
  <c r="DIM30" i="21"/>
  <c r="DIL30" i="21"/>
  <c r="DIK30" i="21"/>
  <c r="DIJ30" i="21"/>
  <c r="DII30" i="21"/>
  <c r="DIH30" i="21"/>
  <c r="DIG30" i="21"/>
  <c r="DIF30" i="21"/>
  <c r="DIE30" i="21"/>
  <c r="DID30" i="21"/>
  <c r="DIC30" i="21"/>
  <c r="DIB30" i="21"/>
  <c r="DIA30" i="21"/>
  <c r="DHZ30" i="21"/>
  <c r="DHY30" i="21"/>
  <c r="DHX30" i="21"/>
  <c r="DHW30" i="21"/>
  <c r="DHV30" i="21"/>
  <c r="DHU30" i="21"/>
  <c r="DHT30" i="21"/>
  <c r="DHS30" i="21"/>
  <c r="DHR30" i="21"/>
  <c r="DHQ30" i="21"/>
  <c r="DHP30" i="21"/>
  <c r="DHO30" i="21"/>
  <c r="DHN30" i="21"/>
  <c r="DHM30" i="21"/>
  <c r="DHL30" i="21"/>
  <c r="DHK30" i="21"/>
  <c r="DHJ30" i="21"/>
  <c r="DHI30" i="21"/>
  <c r="DHH30" i="21"/>
  <c r="DHG30" i="21"/>
  <c r="DHF30" i="21"/>
  <c r="DHE30" i="21"/>
  <c r="DHD30" i="21"/>
  <c r="DHC30" i="21"/>
  <c r="DHB30" i="21"/>
  <c r="DHA30" i="21"/>
  <c r="DGZ30" i="21"/>
  <c r="DGY30" i="21"/>
  <c r="DGX30" i="21"/>
  <c r="DGW30" i="21"/>
  <c r="DGV30" i="21"/>
  <c r="DGU30" i="21"/>
  <c r="DGT30" i="21"/>
  <c r="DGS30" i="21"/>
  <c r="DGR30" i="21"/>
  <c r="DGQ30" i="21"/>
  <c r="DGP30" i="21"/>
  <c r="DGO30" i="21"/>
  <c r="DGN30" i="21"/>
  <c r="DGM30" i="21"/>
  <c r="DGL30" i="21"/>
  <c r="DGK30" i="21"/>
  <c r="DGJ30" i="21"/>
  <c r="DGI30" i="21"/>
  <c r="DGH30" i="21"/>
  <c r="DGG30" i="21"/>
  <c r="DGF30" i="21"/>
  <c r="DGE30" i="21"/>
  <c r="DGD30" i="21"/>
  <c r="DGC30" i="21"/>
  <c r="DGB30" i="21"/>
  <c r="DGA30" i="21"/>
  <c r="DFZ30" i="21"/>
  <c r="DFY30" i="21"/>
  <c r="DFX30" i="21"/>
  <c r="DFW30" i="21"/>
  <c r="DFV30" i="21"/>
  <c r="DFU30" i="21"/>
  <c r="DFT30" i="21"/>
  <c r="DFS30" i="21"/>
  <c r="DFR30" i="21"/>
  <c r="DFQ30" i="21"/>
  <c r="DFP30" i="21"/>
  <c r="DFO30" i="21"/>
  <c r="DFN30" i="21"/>
  <c r="DFM30" i="21"/>
  <c r="DFL30" i="21"/>
  <c r="DFK30" i="21"/>
  <c r="DFJ30" i="21"/>
  <c r="DFI30" i="21"/>
  <c r="DFH30" i="21"/>
  <c r="DFG30" i="21"/>
  <c r="DFF30" i="21"/>
  <c r="DFE30" i="21"/>
  <c r="DFD30" i="21"/>
  <c r="DFC30" i="21"/>
  <c r="DFB30" i="21"/>
  <c r="DFA30" i="21"/>
  <c r="DEZ30" i="21"/>
  <c r="DEY30" i="21"/>
  <c r="DEX30" i="21"/>
  <c r="DEW30" i="21"/>
  <c r="DEV30" i="21"/>
  <c r="DEU30" i="21"/>
  <c r="DET30" i="21"/>
  <c r="DES30" i="21"/>
  <c r="DER30" i="21"/>
  <c r="DEQ30" i="21"/>
  <c r="DEP30" i="21"/>
  <c r="DEO30" i="21"/>
  <c r="DEN30" i="21"/>
  <c r="DEM30" i="21"/>
  <c r="DEL30" i="21"/>
  <c r="DEK30" i="21"/>
  <c r="DEJ30" i="21"/>
  <c r="DEI30" i="21"/>
  <c r="DEH30" i="21"/>
  <c r="DEG30" i="21"/>
  <c r="DEF30" i="21"/>
  <c r="DEE30" i="21"/>
  <c r="DED30" i="21"/>
  <c r="DEC30" i="21"/>
  <c r="DEB30" i="21"/>
  <c r="DEA30" i="21"/>
  <c r="DDZ30" i="21"/>
  <c r="DDY30" i="21"/>
  <c r="DDX30" i="21"/>
  <c r="DDW30" i="21"/>
  <c r="DDV30" i="21"/>
  <c r="DDU30" i="21"/>
  <c r="DDT30" i="21"/>
  <c r="DDS30" i="21"/>
  <c r="DDR30" i="21"/>
  <c r="DDQ30" i="21"/>
  <c r="DDP30" i="21"/>
  <c r="DDO30" i="21"/>
  <c r="DDN30" i="21"/>
  <c r="DDM30" i="21"/>
  <c r="DDL30" i="21"/>
  <c r="DDK30" i="21"/>
  <c r="DDJ30" i="21"/>
  <c r="DDI30" i="21"/>
  <c r="DDH30" i="21"/>
  <c r="DDG30" i="21"/>
  <c r="DDF30" i="21"/>
  <c r="DDE30" i="21"/>
  <c r="DDD30" i="21"/>
  <c r="DDC30" i="21"/>
  <c r="DDB30" i="21"/>
  <c r="DDA30" i="21"/>
  <c r="DCZ30" i="21"/>
  <c r="DCY30" i="21"/>
  <c r="DCX30" i="21"/>
  <c r="DCW30" i="21"/>
  <c r="DCV30" i="21"/>
  <c r="DCU30" i="21"/>
  <c r="DCT30" i="21"/>
  <c r="DCS30" i="21"/>
  <c r="DCR30" i="21"/>
  <c r="DCQ30" i="21"/>
  <c r="DCP30" i="21"/>
  <c r="DCO30" i="21"/>
  <c r="DCN30" i="21"/>
  <c r="DCM30" i="21"/>
  <c r="DCL30" i="21"/>
  <c r="DCK30" i="21"/>
  <c r="DCJ30" i="21"/>
  <c r="DCI30" i="21"/>
  <c r="DCH30" i="21"/>
  <c r="DCG30" i="21"/>
  <c r="DCF30" i="21"/>
  <c r="DCE30" i="21"/>
  <c r="DCD30" i="21"/>
  <c r="DCC30" i="21"/>
  <c r="DCB30" i="21"/>
  <c r="DCA30" i="21"/>
  <c r="DBZ30" i="21"/>
  <c r="DBY30" i="21"/>
  <c r="DBX30" i="21"/>
  <c r="DBW30" i="21"/>
  <c r="DBV30" i="21"/>
  <c r="DBU30" i="21"/>
  <c r="DBT30" i="21"/>
  <c r="DBS30" i="21"/>
  <c r="DBR30" i="21"/>
  <c r="DBQ30" i="21"/>
  <c r="DBP30" i="21"/>
  <c r="DBO30" i="21"/>
  <c r="DBN30" i="21"/>
  <c r="DBM30" i="21"/>
  <c r="DBL30" i="21"/>
  <c r="DBK30" i="21"/>
  <c r="DBJ30" i="21"/>
  <c r="DBI30" i="21"/>
  <c r="DBH30" i="21"/>
  <c r="DBG30" i="21"/>
  <c r="DBF30" i="21"/>
  <c r="DBE30" i="21"/>
  <c r="DBD30" i="21"/>
  <c r="DBC30" i="21"/>
  <c r="DBB30" i="21"/>
  <c r="DBA30" i="21"/>
  <c r="DAZ30" i="21"/>
  <c r="DAY30" i="21"/>
  <c r="DAX30" i="21"/>
  <c r="DAW30" i="21"/>
  <c r="DAV30" i="21"/>
  <c r="DAU30" i="21"/>
  <c r="DAT30" i="21"/>
  <c r="DAS30" i="21"/>
  <c r="DAR30" i="21"/>
  <c r="DAQ30" i="21"/>
  <c r="DAP30" i="21"/>
  <c r="DAO30" i="21"/>
  <c r="DAN30" i="21"/>
  <c r="DAM30" i="21"/>
  <c r="DAL30" i="21"/>
  <c r="DAK30" i="21"/>
  <c r="DAJ30" i="21"/>
  <c r="DAI30" i="21"/>
  <c r="DAH30" i="21"/>
  <c r="DAG30" i="21"/>
  <c r="DAF30" i="21"/>
  <c r="DAE30" i="21"/>
  <c r="DAD30" i="21"/>
  <c r="DAC30" i="21"/>
  <c r="DAB30" i="21"/>
  <c r="DAA30" i="21"/>
  <c r="CZZ30" i="21"/>
  <c r="CZY30" i="21"/>
  <c r="CZX30" i="21"/>
  <c r="CZW30" i="21"/>
  <c r="CZV30" i="21"/>
  <c r="CZU30" i="21"/>
  <c r="CZT30" i="21"/>
  <c r="CZS30" i="21"/>
  <c r="CZR30" i="21"/>
  <c r="CZQ30" i="21"/>
  <c r="CZP30" i="21"/>
  <c r="CZO30" i="21"/>
  <c r="CZN30" i="21"/>
  <c r="CZM30" i="21"/>
  <c r="CZL30" i="21"/>
  <c r="CZK30" i="21"/>
  <c r="CZJ30" i="21"/>
  <c r="CZI30" i="21"/>
  <c r="CZH30" i="21"/>
  <c r="CZG30" i="21"/>
  <c r="CZF30" i="21"/>
  <c r="CZE30" i="21"/>
  <c r="CZD30" i="21"/>
  <c r="CZC30" i="21"/>
  <c r="CZB30" i="21"/>
  <c r="CZA30" i="21"/>
  <c r="CYZ30" i="21"/>
  <c r="CYY30" i="21"/>
  <c r="CYX30" i="21"/>
  <c r="CYW30" i="21"/>
  <c r="CYV30" i="21"/>
  <c r="CYU30" i="21"/>
  <c r="CYT30" i="21"/>
  <c r="CYS30" i="21"/>
  <c r="CYR30" i="21"/>
  <c r="CYQ30" i="21"/>
  <c r="CYP30" i="21"/>
  <c r="CYO30" i="21"/>
  <c r="CYN30" i="21"/>
  <c r="CYM30" i="21"/>
  <c r="CYL30" i="21"/>
  <c r="CYK30" i="21"/>
  <c r="CYJ30" i="21"/>
  <c r="CYI30" i="21"/>
  <c r="CYH30" i="21"/>
  <c r="CYG30" i="21"/>
  <c r="CYF30" i="21"/>
  <c r="CYE30" i="21"/>
  <c r="CYD30" i="21"/>
  <c r="CYC30" i="21"/>
  <c r="CYB30" i="21"/>
  <c r="CYA30" i="21"/>
  <c r="CXZ30" i="21"/>
  <c r="CXY30" i="21"/>
  <c r="CXX30" i="21"/>
  <c r="CXW30" i="21"/>
  <c r="CXV30" i="21"/>
  <c r="CXU30" i="21"/>
  <c r="CXT30" i="21"/>
  <c r="CXS30" i="21"/>
  <c r="CXR30" i="21"/>
  <c r="CXQ30" i="21"/>
  <c r="CXP30" i="21"/>
  <c r="CXO30" i="21"/>
  <c r="CXN30" i="21"/>
  <c r="CXM30" i="21"/>
  <c r="CXL30" i="21"/>
  <c r="CXK30" i="21"/>
  <c r="CXJ30" i="21"/>
  <c r="CXI30" i="21"/>
  <c r="CXH30" i="21"/>
  <c r="CXG30" i="21"/>
  <c r="CXF30" i="21"/>
  <c r="CXE30" i="21"/>
  <c r="CXD30" i="21"/>
  <c r="CXC30" i="21"/>
  <c r="CXB30" i="21"/>
  <c r="CXA30" i="21"/>
  <c r="CWZ30" i="21"/>
  <c r="CWY30" i="21"/>
  <c r="CWX30" i="21"/>
  <c r="CWW30" i="21"/>
  <c r="CWV30" i="21"/>
  <c r="CWU30" i="21"/>
  <c r="CWT30" i="21"/>
  <c r="CWS30" i="21"/>
  <c r="CWR30" i="21"/>
  <c r="CWQ30" i="21"/>
  <c r="CWP30" i="21"/>
  <c r="CWO30" i="21"/>
  <c r="CWN30" i="21"/>
  <c r="CWM30" i="21"/>
  <c r="CWL30" i="21"/>
  <c r="CWK30" i="21"/>
  <c r="CWJ30" i="21"/>
  <c r="CWI30" i="21"/>
  <c r="CWH30" i="21"/>
  <c r="CWG30" i="21"/>
  <c r="CWF30" i="21"/>
  <c r="CWE30" i="21"/>
  <c r="CWD30" i="21"/>
  <c r="CWC30" i="21"/>
  <c r="CWB30" i="21"/>
  <c r="CWA30" i="21"/>
  <c r="CVZ30" i="21"/>
  <c r="CVY30" i="21"/>
  <c r="CVX30" i="21"/>
  <c r="CVW30" i="21"/>
  <c r="CVV30" i="21"/>
  <c r="CVU30" i="21"/>
  <c r="CVT30" i="21"/>
  <c r="CVS30" i="21"/>
  <c r="CVR30" i="21"/>
  <c r="CVQ30" i="21"/>
  <c r="CVP30" i="21"/>
  <c r="CVO30" i="21"/>
  <c r="CVN30" i="21"/>
  <c r="CVM30" i="21"/>
  <c r="CVL30" i="21"/>
  <c r="CVK30" i="21"/>
  <c r="CVJ30" i="21"/>
  <c r="CVI30" i="21"/>
  <c r="CVH30" i="21"/>
  <c r="CVG30" i="21"/>
  <c r="CVF30" i="21"/>
  <c r="CVE30" i="21"/>
  <c r="CVD30" i="21"/>
  <c r="CVC30" i="21"/>
  <c r="CVB30" i="21"/>
  <c r="CVA30" i="21"/>
  <c r="CUZ30" i="21"/>
  <c r="CUY30" i="21"/>
  <c r="CUX30" i="21"/>
  <c r="CUW30" i="21"/>
  <c r="CUV30" i="21"/>
  <c r="CUU30" i="21"/>
  <c r="CUT30" i="21"/>
  <c r="CUS30" i="21"/>
  <c r="CUR30" i="21"/>
  <c r="CUQ30" i="21"/>
  <c r="CUP30" i="21"/>
  <c r="CUO30" i="21"/>
  <c r="CUN30" i="21"/>
  <c r="CUM30" i="21"/>
  <c r="CUL30" i="21"/>
  <c r="CUK30" i="21"/>
  <c r="CUJ30" i="21"/>
  <c r="CUI30" i="21"/>
  <c r="CUH30" i="21"/>
  <c r="CUG30" i="21"/>
  <c r="CUF30" i="21"/>
  <c r="CUE30" i="21"/>
  <c r="CUD30" i="21"/>
  <c r="CUC30" i="21"/>
  <c r="CUB30" i="21"/>
  <c r="CUA30" i="21"/>
  <c r="CTZ30" i="21"/>
  <c r="CTY30" i="21"/>
  <c r="CTX30" i="21"/>
  <c r="CTW30" i="21"/>
  <c r="CTV30" i="21"/>
  <c r="CTU30" i="21"/>
  <c r="CTT30" i="21"/>
  <c r="CTS30" i="21"/>
  <c r="CTR30" i="21"/>
  <c r="CTQ30" i="21"/>
  <c r="CTP30" i="21"/>
  <c r="CTO30" i="21"/>
  <c r="CTN30" i="21"/>
  <c r="CTM30" i="21"/>
  <c r="CTL30" i="21"/>
  <c r="CTK30" i="21"/>
  <c r="CTJ30" i="21"/>
  <c r="CTI30" i="21"/>
  <c r="CTH30" i="21"/>
  <c r="CTG30" i="21"/>
  <c r="CTF30" i="21"/>
  <c r="CTE30" i="21"/>
  <c r="CTD30" i="21"/>
  <c r="CTC30" i="21"/>
  <c r="CTB30" i="21"/>
  <c r="CTA30" i="21"/>
  <c r="CSZ30" i="21"/>
  <c r="CSY30" i="21"/>
  <c r="CSX30" i="21"/>
  <c r="CSW30" i="21"/>
  <c r="CSV30" i="21"/>
  <c r="CSU30" i="21"/>
  <c r="CST30" i="21"/>
  <c r="CSS30" i="21"/>
  <c r="CSR30" i="21"/>
  <c r="CSQ30" i="21"/>
  <c r="CSP30" i="21"/>
  <c r="CSO30" i="21"/>
  <c r="CSN30" i="21"/>
  <c r="CSM30" i="21"/>
  <c r="CSL30" i="21"/>
  <c r="CSK30" i="21"/>
  <c r="CSJ30" i="21"/>
  <c r="CSI30" i="21"/>
  <c r="CSH30" i="21"/>
  <c r="CSG30" i="21"/>
  <c r="CSF30" i="21"/>
  <c r="CSE30" i="21"/>
  <c r="CSD30" i="21"/>
  <c r="CSC30" i="21"/>
  <c r="CSB30" i="21"/>
  <c r="CSA30" i="21"/>
  <c r="CRZ30" i="21"/>
  <c r="CRY30" i="21"/>
  <c r="CRX30" i="21"/>
  <c r="CRW30" i="21"/>
  <c r="CRV30" i="21"/>
  <c r="CRU30" i="21"/>
  <c r="CRT30" i="21"/>
  <c r="CRS30" i="21"/>
  <c r="CRR30" i="21"/>
  <c r="CRQ30" i="21"/>
  <c r="CRP30" i="21"/>
  <c r="CRO30" i="21"/>
  <c r="CRN30" i="21"/>
  <c r="CRM30" i="21"/>
  <c r="CRL30" i="21"/>
  <c r="CRK30" i="21"/>
  <c r="CRJ30" i="21"/>
  <c r="CRI30" i="21"/>
  <c r="CRH30" i="21"/>
  <c r="CRG30" i="21"/>
  <c r="CRF30" i="21"/>
  <c r="CRE30" i="21"/>
  <c r="CRD30" i="21"/>
  <c r="CRC30" i="21"/>
  <c r="CRB30" i="21"/>
  <c r="CRA30" i="21"/>
  <c r="CQZ30" i="21"/>
  <c r="CQY30" i="21"/>
  <c r="CQX30" i="21"/>
  <c r="CQW30" i="21"/>
  <c r="CQV30" i="21"/>
  <c r="CQU30" i="21"/>
  <c r="CQT30" i="21"/>
  <c r="CQS30" i="21"/>
  <c r="CQR30" i="21"/>
  <c r="CQQ30" i="21"/>
  <c r="CQP30" i="21"/>
  <c r="CQO30" i="21"/>
  <c r="CQN30" i="21"/>
  <c r="CQM30" i="21"/>
  <c r="CQL30" i="21"/>
  <c r="CQK30" i="21"/>
  <c r="CQJ30" i="21"/>
  <c r="CQI30" i="21"/>
  <c r="CQH30" i="21"/>
  <c r="CQG30" i="21"/>
  <c r="CQF30" i="21"/>
  <c r="CQE30" i="21"/>
  <c r="CQD30" i="21"/>
  <c r="CQC30" i="21"/>
  <c r="CQB30" i="21"/>
  <c r="CQA30" i="21"/>
  <c r="CPZ30" i="21"/>
  <c r="CPY30" i="21"/>
  <c r="CPX30" i="21"/>
  <c r="CPW30" i="21"/>
  <c r="CPV30" i="21"/>
  <c r="CPU30" i="21"/>
  <c r="CPT30" i="21"/>
  <c r="CPS30" i="21"/>
  <c r="CPR30" i="21"/>
  <c r="CPQ30" i="21"/>
  <c r="CPP30" i="21"/>
  <c r="CPO30" i="21"/>
  <c r="CPN30" i="21"/>
  <c r="CPM30" i="21"/>
  <c r="CPL30" i="21"/>
  <c r="CPK30" i="21"/>
  <c r="CPJ30" i="21"/>
  <c r="CPI30" i="21"/>
  <c r="CPH30" i="21"/>
  <c r="CPG30" i="21"/>
  <c r="CPF30" i="21"/>
  <c r="CPE30" i="21"/>
  <c r="CPD30" i="21"/>
  <c r="CPC30" i="21"/>
  <c r="CPB30" i="21"/>
  <c r="CPA30" i="21"/>
  <c r="COZ30" i="21"/>
  <c r="COY30" i="21"/>
  <c r="COX30" i="21"/>
  <c r="COW30" i="21"/>
  <c r="COV30" i="21"/>
  <c r="COU30" i="21"/>
  <c r="COT30" i="21"/>
  <c r="COS30" i="21"/>
  <c r="COR30" i="21"/>
  <c r="COQ30" i="21"/>
  <c r="COP30" i="21"/>
  <c r="COO30" i="21"/>
  <c r="CON30" i="21"/>
  <c r="COM30" i="21"/>
  <c r="COL30" i="21"/>
  <c r="COK30" i="21"/>
  <c r="COJ30" i="21"/>
  <c r="COI30" i="21"/>
  <c r="COH30" i="21"/>
  <c r="COG30" i="21"/>
  <c r="COF30" i="21"/>
  <c r="COE30" i="21"/>
  <c r="COD30" i="21"/>
  <c r="COC30" i="21"/>
  <c r="COB30" i="21"/>
  <c r="COA30" i="21"/>
  <c r="CNZ30" i="21"/>
  <c r="CNY30" i="21"/>
  <c r="CNX30" i="21"/>
  <c r="CNW30" i="21"/>
  <c r="CNV30" i="21"/>
  <c r="CNU30" i="21"/>
  <c r="CNT30" i="21"/>
  <c r="CNS30" i="21"/>
  <c r="CNR30" i="21"/>
  <c r="CNQ30" i="21"/>
  <c r="CNP30" i="21"/>
  <c r="CNO30" i="21"/>
  <c r="CNN30" i="21"/>
  <c r="CNM30" i="21"/>
  <c r="CNL30" i="21"/>
  <c r="CNK30" i="21"/>
  <c r="CNJ30" i="21"/>
  <c r="CNI30" i="21"/>
  <c r="CNH30" i="21"/>
  <c r="CNG30" i="21"/>
  <c r="CNF30" i="21"/>
  <c r="CNE30" i="21"/>
  <c r="CND30" i="21"/>
  <c r="CNC30" i="21"/>
  <c r="CNB30" i="21"/>
  <c r="CNA30" i="21"/>
  <c r="CMZ30" i="21"/>
  <c r="CMY30" i="21"/>
  <c r="CMX30" i="21"/>
  <c r="CMW30" i="21"/>
  <c r="CMV30" i="21"/>
  <c r="CMU30" i="21"/>
  <c r="CMT30" i="21"/>
  <c r="CMS30" i="21"/>
  <c r="CMR30" i="21"/>
  <c r="CMQ30" i="21"/>
  <c r="CMP30" i="21"/>
  <c r="CMO30" i="21"/>
  <c r="CMN30" i="21"/>
  <c r="CMM30" i="21"/>
  <c r="CML30" i="21"/>
  <c r="CMK30" i="21"/>
  <c r="CMJ30" i="21"/>
  <c r="CMI30" i="21"/>
  <c r="CMH30" i="21"/>
  <c r="CMG30" i="21"/>
  <c r="CMF30" i="21"/>
  <c r="CME30" i="21"/>
  <c r="CMD30" i="21"/>
  <c r="CMC30" i="21"/>
  <c r="CMB30" i="21"/>
  <c r="CMA30" i="21"/>
  <c r="CLZ30" i="21"/>
  <c r="CLY30" i="21"/>
  <c r="CLX30" i="21"/>
  <c r="CLW30" i="21"/>
  <c r="CLV30" i="21"/>
  <c r="CLU30" i="21"/>
  <c r="CLT30" i="21"/>
  <c r="CLS30" i="21"/>
  <c r="CLR30" i="21"/>
  <c r="CLQ30" i="21"/>
  <c r="CLP30" i="21"/>
  <c r="CLO30" i="21"/>
  <c r="CLN30" i="21"/>
  <c r="CLM30" i="21"/>
  <c r="CLL30" i="21"/>
  <c r="CLK30" i="21"/>
  <c r="CLJ30" i="21"/>
  <c r="CLI30" i="21"/>
  <c r="CLH30" i="21"/>
  <c r="CLG30" i="21"/>
  <c r="CLF30" i="21"/>
  <c r="CLE30" i="21"/>
  <c r="CLD30" i="21"/>
  <c r="CLC30" i="21"/>
  <c r="CLB30" i="21"/>
  <c r="CLA30" i="21"/>
  <c r="CKZ30" i="21"/>
  <c r="CKY30" i="21"/>
  <c r="CKX30" i="21"/>
  <c r="CKW30" i="21"/>
  <c r="CKV30" i="21"/>
  <c r="CKU30" i="21"/>
  <c r="CKT30" i="21"/>
  <c r="CKS30" i="21"/>
  <c r="CKR30" i="21"/>
  <c r="CKQ30" i="21"/>
  <c r="CKP30" i="21"/>
  <c r="CKO30" i="21"/>
  <c r="CKN30" i="21"/>
  <c r="CKM30" i="21"/>
  <c r="CKL30" i="21"/>
  <c r="CKK30" i="21"/>
  <c r="CKJ30" i="21"/>
  <c r="CKI30" i="21"/>
  <c r="CKH30" i="21"/>
  <c r="CKG30" i="21"/>
  <c r="CKF30" i="21"/>
  <c r="CKE30" i="21"/>
  <c r="CKD30" i="21"/>
  <c r="CKC30" i="21"/>
  <c r="CKB30" i="21"/>
  <c r="CKA30" i="21"/>
  <c r="CJZ30" i="21"/>
  <c r="CJY30" i="21"/>
  <c r="CJX30" i="21"/>
  <c r="CJW30" i="21"/>
  <c r="CJV30" i="21"/>
  <c r="CJU30" i="21"/>
  <c r="CJT30" i="21"/>
  <c r="CJS30" i="21"/>
  <c r="CJR30" i="21"/>
  <c r="CJQ30" i="21"/>
  <c r="CJP30" i="21"/>
  <c r="CJO30" i="21"/>
  <c r="CJN30" i="21"/>
  <c r="CJM30" i="21"/>
  <c r="CJL30" i="21"/>
  <c r="CJK30" i="21"/>
  <c r="CJJ30" i="21"/>
  <c r="CJI30" i="21"/>
  <c r="CJH30" i="21"/>
  <c r="CJG30" i="21"/>
  <c r="CJF30" i="21"/>
  <c r="CJE30" i="21"/>
  <c r="CJD30" i="21"/>
  <c r="CJC30" i="21"/>
  <c r="CJB30" i="21"/>
  <c r="CJA30" i="21"/>
  <c r="CIZ30" i="21"/>
  <c r="CIY30" i="21"/>
  <c r="CIX30" i="21"/>
  <c r="CIW30" i="21"/>
  <c r="CIV30" i="21"/>
  <c r="CIU30" i="21"/>
  <c r="CIT30" i="21"/>
  <c r="CIS30" i="21"/>
  <c r="CIR30" i="21"/>
  <c r="CIQ30" i="21"/>
  <c r="CIP30" i="21"/>
  <c r="CIO30" i="21"/>
  <c r="CIN30" i="21"/>
  <c r="CIM30" i="21"/>
  <c r="CIL30" i="21"/>
  <c r="CIK30" i="21"/>
  <c r="CIJ30" i="21"/>
  <c r="CII30" i="21"/>
  <c r="CIH30" i="21"/>
  <c r="CIG30" i="21"/>
  <c r="CIF30" i="21"/>
  <c r="CIE30" i="21"/>
  <c r="CID30" i="21"/>
  <c r="CIC30" i="21"/>
  <c r="CIB30" i="21"/>
  <c r="CIA30" i="21"/>
  <c r="CHZ30" i="21"/>
  <c r="CHY30" i="21"/>
  <c r="CHX30" i="21"/>
  <c r="CHW30" i="21"/>
  <c r="CHV30" i="21"/>
  <c r="CHU30" i="21"/>
  <c r="CHT30" i="21"/>
  <c r="CHS30" i="21"/>
  <c r="CHR30" i="21"/>
  <c r="CHQ30" i="21"/>
  <c r="CHP30" i="21"/>
  <c r="CHO30" i="21"/>
  <c r="CHN30" i="21"/>
  <c r="CHM30" i="21"/>
  <c r="CHL30" i="21"/>
  <c r="CHK30" i="21"/>
  <c r="CHJ30" i="21"/>
  <c r="CHI30" i="21"/>
  <c r="CHH30" i="21"/>
  <c r="CHG30" i="21"/>
  <c r="CHF30" i="21"/>
  <c r="CHE30" i="21"/>
  <c r="CHD30" i="21"/>
  <c r="CHC30" i="21"/>
  <c r="CHB30" i="21"/>
  <c r="CHA30" i="21"/>
  <c r="CGZ30" i="21"/>
  <c r="CGY30" i="21"/>
  <c r="CGX30" i="21"/>
  <c r="CGW30" i="21"/>
  <c r="CGV30" i="21"/>
  <c r="CGU30" i="21"/>
  <c r="CGT30" i="21"/>
  <c r="CGS30" i="21"/>
  <c r="CGR30" i="21"/>
  <c r="CGQ30" i="21"/>
  <c r="CGP30" i="21"/>
  <c r="CGO30" i="21"/>
  <c r="CGN30" i="21"/>
  <c r="CGM30" i="21"/>
  <c r="CGL30" i="21"/>
  <c r="CGK30" i="21"/>
  <c r="CGJ30" i="21"/>
  <c r="CGI30" i="21"/>
  <c r="CGH30" i="21"/>
  <c r="CGG30" i="21"/>
  <c r="CGF30" i="21"/>
  <c r="CGE30" i="21"/>
  <c r="CGD30" i="21"/>
  <c r="CGC30" i="21"/>
  <c r="CGB30" i="21"/>
  <c r="CGA30" i="21"/>
  <c r="CFZ30" i="21"/>
  <c r="CFY30" i="21"/>
  <c r="CFX30" i="21"/>
  <c r="CFW30" i="21"/>
  <c r="CFV30" i="21"/>
  <c r="CFU30" i="21"/>
  <c r="CFT30" i="21"/>
  <c r="CFS30" i="21"/>
  <c r="CFR30" i="21"/>
  <c r="CFQ30" i="21"/>
  <c r="CFP30" i="21"/>
  <c r="CFO30" i="21"/>
  <c r="CFN30" i="21"/>
  <c r="CFM30" i="21"/>
  <c r="CFL30" i="21"/>
  <c r="CFK30" i="21"/>
  <c r="CFJ30" i="21"/>
  <c r="CFI30" i="21"/>
  <c r="CFH30" i="21"/>
  <c r="CFG30" i="21"/>
  <c r="CFF30" i="21"/>
  <c r="CFE30" i="21"/>
  <c r="CFD30" i="21"/>
  <c r="CFC30" i="21"/>
  <c r="CFB30" i="21"/>
  <c r="CFA30" i="21"/>
  <c r="CEZ30" i="21"/>
  <c r="CEY30" i="21"/>
  <c r="CEX30" i="21"/>
  <c r="CEW30" i="21"/>
  <c r="CEV30" i="21"/>
  <c r="CEU30" i="21"/>
  <c r="CET30" i="21"/>
  <c r="CES30" i="21"/>
  <c r="CER30" i="21"/>
  <c r="CEQ30" i="21"/>
  <c r="CEP30" i="21"/>
  <c r="CEO30" i="21"/>
  <c r="CEN30" i="21"/>
  <c r="CEM30" i="21"/>
  <c r="CEL30" i="21"/>
  <c r="CEK30" i="21"/>
  <c r="CEJ30" i="21"/>
  <c r="CEI30" i="21"/>
  <c r="CEH30" i="21"/>
  <c r="CEG30" i="21"/>
  <c r="CEF30" i="21"/>
  <c r="CEE30" i="21"/>
  <c r="CED30" i="21"/>
  <c r="CEC30" i="21"/>
  <c r="CEB30" i="21"/>
  <c r="CEA30" i="21"/>
  <c r="CDZ30" i="21"/>
  <c r="CDY30" i="21"/>
  <c r="CDX30" i="21"/>
  <c r="CDW30" i="21"/>
  <c r="CDV30" i="21"/>
  <c r="CDU30" i="21"/>
  <c r="CDT30" i="21"/>
  <c r="CDS30" i="21"/>
  <c r="CDR30" i="21"/>
  <c r="CDQ30" i="21"/>
  <c r="CDP30" i="21"/>
  <c r="CDO30" i="21"/>
  <c r="CDN30" i="21"/>
  <c r="CDM30" i="21"/>
  <c r="CDL30" i="21"/>
  <c r="CDK30" i="21"/>
  <c r="CDJ30" i="21"/>
  <c r="CDI30" i="21"/>
  <c r="CDH30" i="21"/>
  <c r="CDG30" i="21"/>
  <c r="CDF30" i="21"/>
  <c r="CDE30" i="21"/>
  <c r="CDD30" i="21"/>
  <c r="CDC30" i="21"/>
  <c r="CDB30" i="21"/>
  <c r="CDA30" i="21"/>
  <c r="CCZ30" i="21"/>
  <c r="CCY30" i="21"/>
  <c r="CCX30" i="21"/>
  <c r="CCW30" i="21"/>
  <c r="CCV30" i="21"/>
  <c r="CCU30" i="21"/>
  <c r="CCT30" i="21"/>
  <c r="CCS30" i="21"/>
  <c r="CCR30" i="21"/>
  <c r="CCQ30" i="21"/>
  <c r="CCP30" i="21"/>
  <c r="CCO30" i="21"/>
  <c r="CCN30" i="21"/>
  <c r="CCM30" i="21"/>
  <c r="CCL30" i="21"/>
  <c r="CCK30" i="21"/>
  <c r="CCJ30" i="21"/>
  <c r="CCI30" i="21"/>
  <c r="CCH30" i="21"/>
  <c r="CCG30" i="21"/>
  <c r="CCF30" i="21"/>
  <c r="CCE30" i="21"/>
  <c r="CCD30" i="21"/>
  <c r="CCC30" i="21"/>
  <c r="CCB30" i="21"/>
  <c r="CCA30" i="21"/>
  <c r="CBZ30" i="21"/>
  <c r="CBY30" i="21"/>
  <c r="CBX30" i="21"/>
  <c r="CBW30" i="21"/>
  <c r="CBV30" i="21"/>
  <c r="CBU30" i="21"/>
  <c r="CBT30" i="21"/>
  <c r="CBS30" i="21"/>
  <c r="CBR30" i="21"/>
  <c r="CBQ30" i="21"/>
  <c r="CBP30" i="21"/>
  <c r="CBO30" i="21"/>
  <c r="CBN30" i="21"/>
  <c r="CBM30" i="21"/>
  <c r="CBL30" i="21"/>
  <c r="CBK30" i="21"/>
  <c r="CBJ30" i="21"/>
  <c r="CBI30" i="21"/>
  <c r="CBH30" i="21"/>
  <c r="CBG30" i="21"/>
  <c r="CBF30" i="21"/>
  <c r="CBE30" i="21"/>
  <c r="CBD30" i="21"/>
  <c r="CBC30" i="21"/>
  <c r="CBB30" i="21"/>
  <c r="CBA30" i="21"/>
  <c r="CAZ30" i="21"/>
  <c r="CAY30" i="21"/>
  <c r="CAX30" i="21"/>
  <c r="CAW30" i="21"/>
  <c r="CAV30" i="21"/>
  <c r="CAU30" i="21"/>
  <c r="CAT30" i="21"/>
  <c r="CAS30" i="21"/>
  <c r="CAR30" i="21"/>
  <c r="CAQ30" i="21"/>
  <c r="CAP30" i="21"/>
  <c r="CAO30" i="21"/>
  <c r="CAN30" i="21"/>
  <c r="CAM30" i="21"/>
  <c r="CAL30" i="21"/>
  <c r="CAK30" i="21"/>
  <c r="CAJ30" i="21"/>
  <c r="CAI30" i="21"/>
  <c r="CAH30" i="21"/>
  <c r="CAG30" i="21"/>
  <c r="CAF30" i="21"/>
  <c r="CAE30" i="21"/>
  <c r="CAD30" i="21"/>
  <c r="CAC30" i="21"/>
  <c r="CAB30" i="21"/>
  <c r="CAA30" i="21"/>
  <c r="BZZ30" i="21"/>
  <c r="BZY30" i="21"/>
  <c r="BZX30" i="21"/>
  <c r="BZW30" i="21"/>
  <c r="BZV30" i="21"/>
  <c r="BZU30" i="21"/>
  <c r="BZT30" i="21"/>
  <c r="BZS30" i="21"/>
  <c r="BZR30" i="21"/>
  <c r="BZQ30" i="21"/>
  <c r="BZP30" i="21"/>
  <c r="BZO30" i="21"/>
  <c r="BZN30" i="21"/>
  <c r="BZM30" i="21"/>
  <c r="BZL30" i="21"/>
  <c r="BZK30" i="21"/>
  <c r="BZJ30" i="21"/>
  <c r="BZI30" i="21"/>
  <c r="BZH30" i="21"/>
  <c r="BZG30" i="21"/>
  <c r="BZF30" i="21"/>
  <c r="BZE30" i="21"/>
  <c r="BZD30" i="21"/>
  <c r="BZC30" i="21"/>
  <c r="BZB30" i="21"/>
  <c r="BZA30" i="21"/>
  <c r="BYZ30" i="21"/>
  <c r="BYY30" i="21"/>
  <c r="BYX30" i="21"/>
  <c r="BYW30" i="21"/>
  <c r="BYV30" i="21"/>
  <c r="BYU30" i="21"/>
  <c r="BYT30" i="21"/>
  <c r="BYS30" i="21"/>
  <c r="BYR30" i="21"/>
  <c r="BYQ30" i="21"/>
  <c r="BYP30" i="21"/>
  <c r="BYO30" i="21"/>
  <c r="BYN30" i="21"/>
  <c r="BYM30" i="21"/>
  <c r="BYL30" i="21"/>
  <c r="BYK30" i="21"/>
  <c r="BYJ30" i="21"/>
  <c r="BYI30" i="21"/>
  <c r="BYH30" i="21"/>
  <c r="BYG30" i="21"/>
  <c r="BYF30" i="21"/>
  <c r="BYE30" i="21"/>
  <c r="BYD30" i="21"/>
  <c r="BYC30" i="21"/>
  <c r="BYB30" i="21"/>
  <c r="BYA30" i="21"/>
  <c r="BXZ30" i="21"/>
  <c r="BXY30" i="21"/>
  <c r="BXX30" i="21"/>
  <c r="BXW30" i="21"/>
  <c r="BXV30" i="21"/>
  <c r="BXU30" i="21"/>
  <c r="BXT30" i="21"/>
  <c r="BXS30" i="21"/>
  <c r="BXR30" i="21"/>
  <c r="BXQ30" i="21"/>
  <c r="BXP30" i="21"/>
  <c r="BXO30" i="21"/>
  <c r="BXN30" i="21"/>
  <c r="BXM30" i="21"/>
  <c r="BXL30" i="21"/>
  <c r="BXK30" i="21"/>
  <c r="BXJ30" i="21"/>
  <c r="BXI30" i="21"/>
  <c r="BXH30" i="21"/>
  <c r="BXG30" i="21"/>
  <c r="BXF30" i="21"/>
  <c r="BXE30" i="21"/>
  <c r="BXD30" i="21"/>
  <c r="BXC30" i="21"/>
  <c r="BXB30" i="21"/>
  <c r="BXA30" i="21"/>
  <c r="BWZ30" i="21"/>
  <c r="BWY30" i="21"/>
  <c r="BWX30" i="21"/>
  <c r="BWW30" i="21"/>
  <c r="BWV30" i="21"/>
  <c r="BWU30" i="21"/>
  <c r="BWT30" i="21"/>
  <c r="BWS30" i="21"/>
  <c r="BWR30" i="21"/>
  <c r="BWQ30" i="21"/>
  <c r="BWP30" i="21"/>
  <c r="BWO30" i="21"/>
  <c r="BWN30" i="21"/>
  <c r="BWM30" i="21"/>
  <c r="BWL30" i="21"/>
  <c r="BWK30" i="21"/>
  <c r="BWJ30" i="21"/>
  <c r="BWI30" i="21"/>
  <c r="BWH30" i="21"/>
  <c r="BWG30" i="21"/>
  <c r="BWF30" i="21"/>
  <c r="BWE30" i="21"/>
  <c r="BWD30" i="21"/>
  <c r="BWC30" i="21"/>
  <c r="BWB30" i="21"/>
  <c r="BWA30" i="21"/>
  <c r="BVZ30" i="21"/>
  <c r="BVY30" i="21"/>
  <c r="BVX30" i="21"/>
  <c r="BVW30" i="21"/>
  <c r="BVV30" i="21"/>
  <c r="BVU30" i="21"/>
  <c r="BVT30" i="21"/>
  <c r="BVS30" i="21"/>
  <c r="BVR30" i="21"/>
  <c r="BVQ30" i="21"/>
  <c r="BVP30" i="21"/>
  <c r="BVO30" i="21"/>
  <c r="BVN30" i="21"/>
  <c r="BVM30" i="21"/>
  <c r="BVL30" i="21"/>
  <c r="BVK30" i="21"/>
  <c r="BVJ30" i="21"/>
  <c r="BVI30" i="21"/>
  <c r="BVH30" i="21"/>
  <c r="BVG30" i="21"/>
  <c r="BVF30" i="21"/>
  <c r="BVE30" i="21"/>
  <c r="BVD30" i="21"/>
  <c r="BVC30" i="21"/>
  <c r="BVB30" i="21"/>
  <c r="BVA30" i="21"/>
  <c r="BUZ30" i="21"/>
  <c r="BUY30" i="21"/>
  <c r="BUX30" i="21"/>
  <c r="BUW30" i="21"/>
  <c r="BUV30" i="21"/>
  <c r="BUU30" i="21"/>
  <c r="BUT30" i="21"/>
  <c r="BUS30" i="21"/>
  <c r="BUR30" i="21"/>
  <c r="BUQ30" i="21"/>
  <c r="BUP30" i="21"/>
  <c r="BUO30" i="21"/>
  <c r="BUN30" i="21"/>
  <c r="BUM30" i="21"/>
  <c r="BUL30" i="21"/>
  <c r="BUK30" i="21"/>
  <c r="BUJ30" i="21"/>
  <c r="BUI30" i="21"/>
  <c r="BUH30" i="21"/>
  <c r="BUG30" i="21"/>
  <c r="BUF30" i="21"/>
  <c r="BUE30" i="21"/>
  <c r="BUD30" i="21"/>
  <c r="BUC30" i="21"/>
  <c r="BUB30" i="21"/>
  <c r="BUA30" i="21"/>
  <c r="BTZ30" i="21"/>
  <c r="BTY30" i="21"/>
  <c r="BTX30" i="21"/>
  <c r="BTW30" i="21"/>
  <c r="BTV30" i="21"/>
  <c r="BTU30" i="21"/>
  <c r="BTT30" i="21"/>
  <c r="BTS30" i="21"/>
  <c r="BTR30" i="21"/>
  <c r="BTQ30" i="21"/>
  <c r="BTP30" i="21"/>
  <c r="BTO30" i="21"/>
  <c r="BTN30" i="21"/>
  <c r="BTM30" i="21"/>
  <c r="BTL30" i="21"/>
  <c r="BTK30" i="21"/>
  <c r="BTJ30" i="21"/>
  <c r="BTI30" i="21"/>
  <c r="BTH30" i="21"/>
  <c r="BTG30" i="21"/>
  <c r="BTF30" i="21"/>
  <c r="BTE30" i="21"/>
  <c r="BTD30" i="21"/>
  <c r="BTC30" i="21"/>
  <c r="BTB30" i="21"/>
  <c r="BTA30" i="21"/>
  <c r="BSZ30" i="21"/>
  <c r="BSY30" i="21"/>
  <c r="BSX30" i="21"/>
  <c r="BSW30" i="21"/>
  <c r="BSV30" i="21"/>
  <c r="BSU30" i="21"/>
  <c r="BST30" i="21"/>
  <c r="BSS30" i="21"/>
  <c r="BSR30" i="21"/>
  <c r="BSQ30" i="21"/>
  <c r="BSP30" i="21"/>
  <c r="BSO30" i="21"/>
  <c r="BSN30" i="21"/>
  <c r="BSM30" i="21"/>
  <c r="BSL30" i="21"/>
  <c r="BSK30" i="21"/>
  <c r="BSJ30" i="21"/>
  <c r="BSI30" i="21"/>
  <c r="BSH30" i="21"/>
  <c r="BSG30" i="21"/>
  <c r="BSF30" i="21"/>
  <c r="BSE30" i="21"/>
  <c r="BSD30" i="21"/>
  <c r="BSC30" i="21"/>
  <c r="BSB30" i="21"/>
  <c r="BSA30" i="21"/>
  <c r="BRZ30" i="21"/>
  <c r="BRY30" i="21"/>
  <c r="BRX30" i="21"/>
  <c r="BRW30" i="21"/>
  <c r="BRV30" i="21"/>
  <c r="BRU30" i="21"/>
  <c r="BRT30" i="21"/>
  <c r="BRS30" i="21"/>
  <c r="BRR30" i="21"/>
  <c r="BRQ30" i="21"/>
  <c r="BRP30" i="21"/>
  <c r="BRO30" i="21"/>
  <c r="BRN30" i="21"/>
  <c r="BRM30" i="21"/>
  <c r="BRL30" i="21"/>
  <c r="BRK30" i="21"/>
  <c r="BRJ30" i="21"/>
  <c r="BRI30" i="21"/>
  <c r="BRH30" i="21"/>
  <c r="BRG30" i="21"/>
  <c r="BRF30" i="21"/>
  <c r="BRE30" i="21"/>
  <c r="BRD30" i="21"/>
  <c r="BRC30" i="21"/>
  <c r="BRB30" i="21"/>
  <c r="BRA30" i="21"/>
  <c r="BQZ30" i="21"/>
  <c r="BQY30" i="21"/>
  <c r="BQX30" i="21"/>
  <c r="BQW30" i="21"/>
  <c r="BQV30" i="21"/>
  <c r="BQU30" i="21"/>
  <c r="BQT30" i="21"/>
  <c r="BQS30" i="21"/>
  <c r="BQR30" i="21"/>
  <c r="BQQ30" i="21"/>
  <c r="BQP30" i="21"/>
  <c r="BQO30" i="21"/>
  <c r="BQN30" i="21"/>
  <c r="BQM30" i="21"/>
  <c r="BQL30" i="21"/>
  <c r="BQK30" i="21"/>
  <c r="BQJ30" i="21"/>
  <c r="BQI30" i="21"/>
  <c r="BQH30" i="21"/>
  <c r="BQG30" i="21"/>
  <c r="BQF30" i="21"/>
  <c r="BQE30" i="21"/>
  <c r="BQD30" i="21"/>
  <c r="BQC30" i="21"/>
  <c r="BQB30" i="21"/>
  <c r="BQA30" i="21"/>
  <c r="BPZ30" i="21"/>
  <c r="BPY30" i="21"/>
  <c r="BPX30" i="21"/>
  <c r="BPW30" i="21"/>
  <c r="BPV30" i="21"/>
  <c r="BPU30" i="21"/>
  <c r="BPT30" i="21"/>
  <c r="BPS30" i="21"/>
  <c r="BPR30" i="21"/>
  <c r="BPQ30" i="21"/>
  <c r="BPP30" i="21"/>
  <c r="BPO30" i="21"/>
  <c r="BPN30" i="21"/>
  <c r="BPM30" i="21"/>
  <c r="BPL30" i="21"/>
  <c r="BPK30" i="21"/>
  <c r="BPJ30" i="21"/>
  <c r="BPI30" i="21"/>
  <c r="BPH30" i="21"/>
  <c r="BPG30" i="21"/>
  <c r="BPF30" i="21"/>
  <c r="BPE30" i="21"/>
  <c r="BPD30" i="21"/>
  <c r="BPC30" i="21"/>
  <c r="BPB30" i="21"/>
  <c r="BPA30" i="21"/>
  <c r="BOZ30" i="21"/>
  <c r="BOY30" i="21"/>
  <c r="BOX30" i="21"/>
  <c r="BOW30" i="21"/>
  <c r="BOV30" i="21"/>
  <c r="BOU30" i="21"/>
  <c r="BOT30" i="21"/>
  <c r="BOS30" i="21"/>
  <c r="BOR30" i="21"/>
  <c r="BOQ30" i="21"/>
  <c r="BOP30" i="21"/>
  <c r="BOO30" i="21"/>
  <c r="BON30" i="21"/>
  <c r="BOM30" i="21"/>
  <c r="BOL30" i="21"/>
  <c r="BOK30" i="21"/>
  <c r="BOJ30" i="21"/>
  <c r="BOI30" i="21"/>
  <c r="BOH30" i="21"/>
  <c r="BOG30" i="21"/>
  <c r="BOF30" i="21"/>
  <c r="BOE30" i="21"/>
  <c r="BOD30" i="21"/>
  <c r="BOC30" i="21"/>
  <c r="BOB30" i="21"/>
  <c r="BOA30" i="21"/>
  <c r="BNZ30" i="21"/>
  <c r="BNY30" i="21"/>
  <c r="BNX30" i="21"/>
  <c r="BNW30" i="21"/>
  <c r="BNV30" i="21"/>
  <c r="BNU30" i="21"/>
  <c r="BNT30" i="21"/>
  <c r="BNS30" i="21"/>
  <c r="BNR30" i="21"/>
  <c r="BNQ30" i="21"/>
  <c r="BNP30" i="21"/>
  <c r="BNO30" i="21"/>
  <c r="BNN30" i="21"/>
  <c r="BNM30" i="21"/>
  <c r="BNL30" i="21"/>
  <c r="BNK30" i="21"/>
  <c r="BNJ30" i="21"/>
  <c r="BNI30" i="21"/>
  <c r="BNH30" i="21"/>
  <c r="BNG30" i="21"/>
  <c r="BNF30" i="21"/>
  <c r="BNE30" i="21"/>
  <c r="BND30" i="21"/>
  <c r="BNC30" i="21"/>
  <c r="BNB30" i="21"/>
  <c r="BNA30" i="21"/>
  <c r="BMZ30" i="21"/>
  <c r="BMY30" i="21"/>
  <c r="BMX30" i="21"/>
  <c r="BMW30" i="21"/>
  <c r="BMV30" i="21"/>
  <c r="BMU30" i="21"/>
  <c r="BMT30" i="21"/>
  <c r="BMS30" i="21"/>
  <c r="BMR30" i="21"/>
  <c r="BMQ30" i="21"/>
  <c r="BMP30" i="21"/>
  <c r="BMO30" i="21"/>
  <c r="BMN30" i="21"/>
  <c r="BMM30" i="21"/>
  <c r="BML30" i="21"/>
  <c r="BMK30" i="21"/>
  <c r="BMJ30" i="21"/>
  <c r="BMI30" i="21"/>
  <c r="BMH30" i="21"/>
  <c r="BMG30" i="21"/>
  <c r="BMF30" i="21"/>
  <c r="BME30" i="21"/>
  <c r="BMD30" i="21"/>
  <c r="BMC30" i="21"/>
  <c r="BMB30" i="21"/>
  <c r="BMA30" i="21"/>
  <c r="BLZ30" i="21"/>
  <c r="BLY30" i="21"/>
  <c r="BLX30" i="21"/>
  <c r="BLW30" i="21"/>
  <c r="BLV30" i="21"/>
  <c r="BLU30" i="21"/>
  <c r="BLT30" i="21"/>
  <c r="BLS30" i="21"/>
  <c r="BLR30" i="21"/>
  <c r="BLQ30" i="21"/>
  <c r="BLP30" i="21"/>
  <c r="BLO30" i="21"/>
  <c r="BLN30" i="21"/>
  <c r="BLM30" i="21"/>
  <c r="BLL30" i="21"/>
  <c r="BLK30" i="21"/>
  <c r="BLJ30" i="21"/>
  <c r="BLI30" i="21"/>
  <c r="BLH30" i="21"/>
  <c r="BLG30" i="21"/>
  <c r="BLF30" i="21"/>
  <c r="BLE30" i="21"/>
  <c r="BLD30" i="21"/>
  <c r="BLC30" i="21"/>
  <c r="BLB30" i="21"/>
  <c r="BLA30" i="21"/>
  <c r="BKZ30" i="21"/>
  <c r="BKY30" i="21"/>
  <c r="BKX30" i="21"/>
  <c r="BKW30" i="21"/>
  <c r="BKV30" i="21"/>
  <c r="BKU30" i="21"/>
  <c r="BKT30" i="21"/>
  <c r="BKS30" i="21"/>
  <c r="BKR30" i="21"/>
  <c r="BKQ30" i="21"/>
  <c r="BKP30" i="21"/>
  <c r="BKO30" i="21"/>
  <c r="BKN30" i="21"/>
  <c r="BKM30" i="21"/>
  <c r="BKL30" i="21"/>
  <c r="BKK30" i="21"/>
  <c r="BKJ30" i="21"/>
  <c r="BKI30" i="21"/>
  <c r="BKH30" i="21"/>
  <c r="BKG30" i="21"/>
  <c r="BKF30" i="21"/>
  <c r="BKE30" i="21"/>
  <c r="BKD30" i="21"/>
  <c r="BKC30" i="21"/>
  <c r="BKB30" i="21"/>
  <c r="BKA30" i="21"/>
  <c r="BJZ30" i="21"/>
  <c r="BJY30" i="21"/>
  <c r="BJX30" i="21"/>
  <c r="BJW30" i="21"/>
  <c r="BJV30" i="21"/>
  <c r="BJU30" i="21"/>
  <c r="BJT30" i="21"/>
  <c r="BJS30" i="21"/>
  <c r="BJR30" i="21"/>
  <c r="BJQ30" i="21"/>
  <c r="BJP30" i="21"/>
  <c r="BJO30" i="21"/>
  <c r="BJN30" i="21"/>
  <c r="BJM30" i="21"/>
  <c r="BJL30" i="21"/>
  <c r="BJK30" i="21"/>
  <c r="BJJ30" i="21"/>
  <c r="BJI30" i="21"/>
  <c r="BJH30" i="21"/>
  <c r="BJG30" i="21"/>
  <c r="BJF30" i="21"/>
  <c r="BJE30" i="21"/>
  <c r="BJD30" i="21"/>
  <c r="BJC30" i="21"/>
  <c r="BJB30" i="21"/>
  <c r="BJA30" i="21"/>
  <c r="BIZ30" i="21"/>
  <c r="BIY30" i="21"/>
  <c r="BIX30" i="21"/>
  <c r="BIW30" i="21"/>
  <c r="BIV30" i="21"/>
  <c r="BIU30" i="21"/>
  <c r="BIT30" i="21"/>
  <c r="BIS30" i="21"/>
  <c r="BIR30" i="21"/>
  <c r="BIQ30" i="21"/>
  <c r="BIP30" i="21"/>
  <c r="BIO30" i="21"/>
  <c r="BIN30" i="21"/>
  <c r="BIM30" i="21"/>
  <c r="BIL30" i="21"/>
  <c r="BIK30" i="21"/>
  <c r="BIJ30" i="21"/>
  <c r="BII30" i="21"/>
  <c r="BIH30" i="21"/>
  <c r="BIG30" i="21"/>
  <c r="BIF30" i="21"/>
  <c r="BIE30" i="21"/>
  <c r="BID30" i="21"/>
  <c r="BIC30" i="21"/>
  <c r="BIB30" i="21"/>
  <c r="BIA30" i="21"/>
  <c r="BHZ30" i="21"/>
  <c r="BHY30" i="21"/>
  <c r="BHX30" i="21"/>
  <c r="BHW30" i="21"/>
  <c r="BHV30" i="21"/>
  <c r="BHU30" i="21"/>
  <c r="BHT30" i="21"/>
  <c r="BHS30" i="21"/>
  <c r="BHR30" i="21"/>
  <c r="BHQ30" i="21"/>
  <c r="BHP30" i="21"/>
  <c r="BHO30" i="21"/>
  <c r="BHN30" i="21"/>
  <c r="BHM30" i="21"/>
  <c r="BHL30" i="21"/>
  <c r="BHK30" i="21"/>
  <c r="BHJ30" i="21"/>
  <c r="BHI30" i="21"/>
  <c r="BHH30" i="21"/>
  <c r="BHG30" i="21"/>
  <c r="BHF30" i="21"/>
  <c r="BHE30" i="21"/>
  <c r="BHD30" i="21"/>
  <c r="BHC30" i="21"/>
  <c r="BHB30" i="21"/>
  <c r="BHA30" i="21"/>
  <c r="BGZ30" i="21"/>
  <c r="BGY30" i="21"/>
  <c r="BGX30" i="21"/>
  <c r="BGW30" i="21"/>
  <c r="BGV30" i="21"/>
  <c r="BGU30" i="21"/>
  <c r="BGT30" i="21"/>
  <c r="BGS30" i="21"/>
  <c r="BGR30" i="21"/>
  <c r="BGQ30" i="21"/>
  <c r="BGP30" i="21"/>
  <c r="BGO30" i="21"/>
  <c r="BGN30" i="21"/>
  <c r="BGM30" i="21"/>
  <c r="BGL30" i="21"/>
  <c r="BGK30" i="21"/>
  <c r="BGJ30" i="21"/>
  <c r="BGI30" i="21"/>
  <c r="BGH30" i="21"/>
  <c r="BGG30" i="21"/>
  <c r="BGF30" i="21"/>
  <c r="BGE30" i="21"/>
  <c r="BGD30" i="21"/>
  <c r="BGC30" i="21"/>
  <c r="BGB30" i="21"/>
  <c r="BGA30" i="21"/>
  <c r="BFZ30" i="21"/>
  <c r="BFY30" i="21"/>
  <c r="BFX30" i="21"/>
  <c r="BFW30" i="21"/>
  <c r="BFV30" i="21"/>
  <c r="BFU30" i="21"/>
  <c r="BFT30" i="21"/>
  <c r="BFS30" i="21"/>
  <c r="BFR30" i="21"/>
  <c r="BFQ30" i="21"/>
  <c r="BFP30" i="21"/>
  <c r="BFO30" i="21"/>
  <c r="BFN30" i="21"/>
  <c r="BFM30" i="21"/>
  <c r="BFL30" i="21"/>
  <c r="BFK30" i="21"/>
  <c r="BFJ30" i="21"/>
  <c r="BFI30" i="21"/>
  <c r="BFH30" i="21"/>
  <c r="BFG30" i="21"/>
  <c r="BFF30" i="21"/>
  <c r="BFE30" i="21"/>
  <c r="BFD30" i="21"/>
  <c r="BFC30" i="21"/>
  <c r="BFB30" i="21"/>
  <c r="BFA30" i="21"/>
  <c r="BEZ30" i="21"/>
  <c r="BEY30" i="21"/>
  <c r="BEX30" i="21"/>
  <c r="BEW30" i="21"/>
  <c r="BEV30" i="21"/>
  <c r="BEU30" i="21"/>
  <c r="BET30" i="21"/>
  <c r="BES30" i="21"/>
  <c r="BER30" i="21"/>
  <c r="BEQ30" i="21"/>
  <c r="BEP30" i="21"/>
  <c r="BEO30" i="21"/>
  <c r="BEN30" i="21"/>
  <c r="BEM30" i="21"/>
  <c r="BEL30" i="21"/>
  <c r="BEK30" i="21"/>
  <c r="BEJ30" i="21"/>
  <c r="BEI30" i="21"/>
  <c r="BEH30" i="21"/>
  <c r="BEG30" i="21"/>
  <c r="BEF30" i="21"/>
  <c r="BEE30" i="21"/>
  <c r="BED30" i="21"/>
  <c r="BEC30" i="21"/>
  <c r="BEB30" i="21"/>
  <c r="BEA30" i="21"/>
  <c r="BDZ30" i="21"/>
  <c r="BDY30" i="21"/>
  <c r="BDX30" i="21"/>
  <c r="BDW30" i="21"/>
  <c r="BDV30" i="21"/>
  <c r="BDU30" i="21"/>
  <c r="BDT30" i="21"/>
  <c r="BDS30" i="21"/>
  <c r="BDR30" i="21"/>
  <c r="BDQ30" i="21"/>
  <c r="BDP30" i="21"/>
  <c r="BDO30" i="21"/>
  <c r="BDN30" i="21"/>
  <c r="BDM30" i="21"/>
  <c r="BDL30" i="21"/>
  <c r="BDK30" i="21"/>
  <c r="BDJ30" i="21"/>
  <c r="BDI30" i="21"/>
  <c r="BDH30" i="21"/>
  <c r="BDG30" i="21"/>
  <c r="BDF30" i="21"/>
  <c r="BDE30" i="21"/>
  <c r="BDD30" i="21"/>
  <c r="BDC30" i="21"/>
  <c r="BDB30" i="21"/>
  <c r="BDA30" i="21"/>
  <c r="BCZ30" i="21"/>
  <c r="BCY30" i="21"/>
  <c r="BCX30" i="21"/>
  <c r="BCW30" i="21"/>
  <c r="BCV30" i="21"/>
  <c r="BCU30" i="21"/>
  <c r="BCT30" i="21"/>
  <c r="BCS30" i="21"/>
  <c r="BCR30" i="21"/>
  <c r="BCQ30" i="21"/>
  <c r="BCP30" i="21"/>
  <c r="BCO30" i="21"/>
  <c r="BCN30" i="21"/>
  <c r="BCM30" i="21"/>
  <c r="BCL30" i="21"/>
  <c r="BCK30" i="21"/>
  <c r="BCJ30" i="21"/>
  <c r="BCI30" i="21"/>
  <c r="BCH30" i="21"/>
  <c r="BCG30" i="21"/>
  <c r="BCF30" i="21"/>
  <c r="BCE30" i="21"/>
  <c r="BCD30" i="21"/>
  <c r="BCC30" i="21"/>
  <c r="BCB30" i="21"/>
  <c r="BCA30" i="21"/>
  <c r="BBZ30" i="21"/>
  <c r="BBY30" i="21"/>
  <c r="BBX30" i="21"/>
  <c r="BBW30" i="21"/>
  <c r="BBV30" i="21"/>
  <c r="BBU30" i="21"/>
  <c r="BBT30" i="21"/>
  <c r="BBS30" i="21"/>
  <c r="BBR30" i="21"/>
  <c r="BBQ30" i="21"/>
  <c r="BBP30" i="21"/>
  <c r="BBO30" i="21"/>
  <c r="BBN30" i="21"/>
  <c r="BBM30" i="21"/>
  <c r="BBL30" i="21"/>
  <c r="BBK30" i="21"/>
  <c r="BBJ30" i="21"/>
  <c r="BBI30" i="21"/>
  <c r="BBH30" i="21"/>
  <c r="BBG30" i="21"/>
  <c r="BBF30" i="21"/>
  <c r="BBE30" i="21"/>
  <c r="BBD30" i="21"/>
  <c r="BBC30" i="21"/>
  <c r="BBB30" i="21"/>
  <c r="BBA30" i="21"/>
  <c r="BAZ30" i="21"/>
  <c r="BAY30" i="21"/>
  <c r="BAX30" i="21"/>
  <c r="BAW30" i="21"/>
  <c r="BAV30" i="21"/>
  <c r="BAU30" i="21"/>
  <c r="BAT30" i="21"/>
  <c r="BAS30" i="21"/>
  <c r="BAR30" i="21"/>
  <c r="BAQ30" i="21"/>
  <c r="BAP30" i="21"/>
  <c r="BAO30" i="21"/>
  <c r="BAN30" i="21"/>
  <c r="BAM30" i="21"/>
  <c r="BAL30" i="21"/>
  <c r="BAK30" i="21"/>
  <c r="BAJ30" i="21"/>
  <c r="BAI30" i="21"/>
  <c r="BAH30" i="21"/>
  <c r="BAG30" i="21"/>
  <c r="BAF30" i="21"/>
  <c r="BAE30" i="21"/>
  <c r="BAD30" i="21"/>
  <c r="BAC30" i="21"/>
  <c r="BAB30" i="21"/>
  <c r="BAA30" i="21"/>
  <c r="AZZ30" i="21"/>
  <c r="AZY30" i="21"/>
  <c r="AZX30" i="21"/>
  <c r="AZW30" i="21"/>
  <c r="AZV30" i="21"/>
  <c r="AZU30" i="21"/>
  <c r="AZT30" i="21"/>
  <c r="AZS30" i="21"/>
  <c r="AZR30" i="21"/>
  <c r="AZQ30" i="21"/>
  <c r="AZP30" i="21"/>
  <c r="AZO30" i="21"/>
  <c r="AZN30" i="21"/>
  <c r="AZM30" i="21"/>
  <c r="AZL30" i="21"/>
  <c r="AZK30" i="21"/>
  <c r="AZJ30" i="21"/>
  <c r="AZI30" i="21"/>
  <c r="AZH30" i="21"/>
  <c r="AZG30" i="21"/>
  <c r="AZF30" i="21"/>
  <c r="AZE30" i="21"/>
  <c r="AZD30" i="21"/>
  <c r="AZC30" i="21"/>
  <c r="AZB30" i="21"/>
  <c r="AZA30" i="21"/>
  <c r="AYZ30" i="21"/>
  <c r="AYY30" i="21"/>
  <c r="AYX30" i="21"/>
  <c r="AYW30" i="21"/>
  <c r="AYV30" i="21"/>
  <c r="AYU30" i="21"/>
  <c r="AYT30" i="21"/>
  <c r="AYS30" i="21"/>
  <c r="AYR30" i="21"/>
  <c r="AYQ30" i="21"/>
  <c r="AYP30" i="21"/>
  <c r="AYO30" i="21"/>
  <c r="AYN30" i="21"/>
  <c r="AYM30" i="21"/>
  <c r="AYL30" i="21"/>
  <c r="AYK30" i="21"/>
  <c r="AYJ30" i="21"/>
  <c r="AYI30" i="21"/>
  <c r="AYH30" i="21"/>
  <c r="AYG30" i="21"/>
  <c r="AYF30" i="21"/>
  <c r="AYE30" i="21"/>
  <c r="AYD30" i="21"/>
  <c r="AYC30" i="21"/>
  <c r="AYB30" i="21"/>
  <c r="AYA30" i="21"/>
  <c r="AXZ30" i="21"/>
  <c r="AXY30" i="21"/>
  <c r="AXX30" i="21"/>
  <c r="AXW30" i="21"/>
  <c r="AXV30" i="21"/>
  <c r="AXU30" i="21"/>
  <c r="AXT30" i="21"/>
  <c r="AXS30" i="21"/>
  <c r="AXR30" i="21"/>
  <c r="AXQ30" i="21"/>
  <c r="AXP30" i="21"/>
  <c r="AXO30" i="21"/>
  <c r="AXN30" i="21"/>
  <c r="AXM30" i="21"/>
  <c r="AXL30" i="21"/>
  <c r="AXK30" i="21"/>
  <c r="AXJ30" i="21"/>
  <c r="AXI30" i="21"/>
  <c r="AXH30" i="21"/>
  <c r="AXG30" i="21"/>
  <c r="AXF30" i="21"/>
  <c r="AXE30" i="21"/>
  <c r="AXD30" i="21"/>
  <c r="AXC30" i="21"/>
  <c r="AXB30" i="21"/>
  <c r="AXA30" i="21"/>
  <c r="AWZ30" i="21"/>
  <c r="AWY30" i="21"/>
  <c r="AWX30" i="21"/>
  <c r="AWW30" i="21"/>
  <c r="AWV30" i="21"/>
  <c r="AWU30" i="21"/>
  <c r="AWT30" i="21"/>
  <c r="AWS30" i="21"/>
  <c r="AWR30" i="21"/>
  <c r="AWQ30" i="21"/>
  <c r="AWP30" i="21"/>
  <c r="AWO30" i="21"/>
  <c r="AWN30" i="21"/>
  <c r="AWM30" i="21"/>
  <c r="AWL30" i="21"/>
  <c r="AWK30" i="21"/>
  <c r="AWJ30" i="21"/>
  <c r="AWI30" i="21"/>
  <c r="AWH30" i="21"/>
  <c r="AWG30" i="21"/>
  <c r="AWF30" i="21"/>
  <c r="AWE30" i="21"/>
  <c r="AWD30" i="21"/>
  <c r="AWC30" i="21"/>
  <c r="AWB30" i="21"/>
  <c r="AWA30" i="21"/>
  <c r="AVZ30" i="21"/>
  <c r="AVY30" i="21"/>
  <c r="AVX30" i="21"/>
  <c r="AVW30" i="21"/>
  <c r="AVV30" i="21"/>
  <c r="AVU30" i="21"/>
  <c r="AVT30" i="21"/>
  <c r="AVS30" i="21"/>
  <c r="AVR30" i="21"/>
  <c r="AVQ30" i="21"/>
  <c r="AVP30" i="21"/>
  <c r="AVO30" i="21"/>
  <c r="AVN30" i="21"/>
  <c r="AVM30" i="21"/>
  <c r="AVL30" i="21"/>
  <c r="AVK30" i="21"/>
  <c r="AVJ30" i="21"/>
  <c r="AVI30" i="21"/>
  <c r="AVH30" i="21"/>
  <c r="AVG30" i="21"/>
  <c r="AVF30" i="21"/>
  <c r="AVE30" i="21"/>
  <c r="AVD30" i="21"/>
  <c r="AVC30" i="21"/>
  <c r="AVB30" i="21"/>
  <c r="AVA30" i="21"/>
  <c r="AUZ30" i="21"/>
  <c r="AUY30" i="21"/>
  <c r="AUX30" i="21"/>
  <c r="AUW30" i="21"/>
  <c r="AUV30" i="21"/>
  <c r="AUU30" i="21"/>
  <c r="AUT30" i="21"/>
  <c r="AUS30" i="21"/>
  <c r="AUR30" i="21"/>
  <c r="AUQ30" i="21"/>
  <c r="AUP30" i="21"/>
  <c r="AUO30" i="21"/>
  <c r="AUN30" i="21"/>
  <c r="AUM30" i="21"/>
  <c r="AUL30" i="21"/>
  <c r="AUK30" i="21"/>
  <c r="AUJ30" i="21"/>
  <c r="AUI30" i="21"/>
  <c r="AUH30" i="21"/>
  <c r="AUG30" i="21"/>
  <c r="AUF30" i="21"/>
  <c r="AUE30" i="21"/>
  <c r="AUD30" i="21"/>
  <c r="AUC30" i="21"/>
  <c r="AUB30" i="21"/>
  <c r="AUA30" i="21"/>
  <c r="ATZ30" i="21"/>
  <c r="ATY30" i="21"/>
  <c r="ATX30" i="21"/>
  <c r="ATW30" i="21"/>
  <c r="ATV30" i="21"/>
  <c r="ATU30" i="21"/>
  <c r="ATT30" i="21"/>
  <c r="ATS30" i="21"/>
  <c r="ATR30" i="21"/>
  <c r="ATQ30" i="21"/>
  <c r="ATP30" i="21"/>
  <c r="ATO30" i="21"/>
  <c r="ATN30" i="21"/>
  <c r="ATM30" i="21"/>
  <c r="ATL30" i="21"/>
  <c r="ATK30" i="21"/>
  <c r="ATJ30" i="21"/>
  <c r="ATI30" i="21"/>
  <c r="ATH30" i="21"/>
  <c r="ATG30" i="21"/>
  <c r="ATF30" i="21"/>
  <c r="ATE30" i="21"/>
  <c r="ATD30" i="21"/>
  <c r="ATC30" i="21"/>
  <c r="ATB30" i="21"/>
  <c r="ATA30" i="21"/>
  <c r="ASZ30" i="21"/>
  <c r="ASY30" i="21"/>
  <c r="ASX30" i="21"/>
  <c r="ASW30" i="21"/>
  <c r="ASV30" i="21"/>
  <c r="ASU30" i="21"/>
  <c r="AST30" i="21"/>
  <c r="ASS30" i="21"/>
  <c r="ASR30" i="21"/>
  <c r="ASQ30" i="21"/>
  <c r="ASP30" i="21"/>
  <c r="ASO30" i="21"/>
  <c r="ASN30" i="21"/>
  <c r="ASM30" i="21"/>
  <c r="ASL30" i="21"/>
  <c r="ASK30" i="21"/>
  <c r="ASJ30" i="21"/>
  <c r="ASI30" i="21"/>
  <c r="ASH30" i="21"/>
  <c r="ASG30" i="21"/>
  <c r="ASF30" i="21"/>
  <c r="ASE30" i="21"/>
  <c r="ASD30" i="21"/>
  <c r="ASC30" i="21"/>
  <c r="ASB30" i="21"/>
  <c r="ASA30" i="21"/>
  <c r="ARZ30" i="21"/>
  <c r="ARY30" i="21"/>
  <c r="ARX30" i="21"/>
  <c r="ARW30" i="21"/>
  <c r="ARV30" i="21"/>
  <c r="ARU30" i="21"/>
  <c r="ART30" i="21"/>
  <c r="ARS30" i="21"/>
  <c r="ARR30" i="21"/>
  <c r="ARQ30" i="21"/>
  <c r="ARP30" i="21"/>
  <c r="ARO30" i="21"/>
  <c r="ARN30" i="21"/>
  <c r="ARM30" i="21"/>
  <c r="ARL30" i="21"/>
  <c r="ARK30" i="21"/>
  <c r="ARJ30" i="21"/>
  <c r="ARI30" i="21"/>
  <c r="ARH30" i="21"/>
  <c r="ARG30" i="21"/>
  <c r="ARF30" i="21"/>
  <c r="ARE30" i="21"/>
  <c r="ARD30" i="21"/>
  <c r="ARC30" i="21"/>
  <c r="ARB30" i="21"/>
  <c r="ARA30" i="21"/>
  <c r="AQZ30" i="21"/>
  <c r="AQY30" i="21"/>
  <c r="AQX30" i="21"/>
  <c r="AQW30" i="21"/>
  <c r="AQV30" i="21"/>
  <c r="AQU30" i="21"/>
  <c r="AQT30" i="21"/>
  <c r="AQS30" i="21"/>
  <c r="AQR30" i="21"/>
  <c r="AQQ30" i="21"/>
  <c r="AQP30" i="21"/>
  <c r="AQO30" i="21"/>
  <c r="AQN30" i="21"/>
  <c r="AQM30" i="21"/>
  <c r="AQL30" i="21"/>
  <c r="AQK30" i="21"/>
  <c r="AQJ30" i="21"/>
  <c r="AQI30" i="21"/>
  <c r="AQH30" i="21"/>
  <c r="AQG30" i="21"/>
  <c r="AQF30" i="21"/>
  <c r="AQE30" i="21"/>
  <c r="AQD30" i="21"/>
  <c r="AQC30" i="21"/>
  <c r="AQB30" i="21"/>
  <c r="AQA30" i="21"/>
  <c r="APZ30" i="21"/>
  <c r="APY30" i="21"/>
  <c r="APX30" i="21"/>
  <c r="APW30" i="21"/>
  <c r="APV30" i="21"/>
  <c r="APU30" i="21"/>
  <c r="APT30" i="21"/>
  <c r="APS30" i="21"/>
  <c r="APR30" i="21"/>
  <c r="APQ30" i="21"/>
  <c r="APP30" i="21"/>
  <c r="APO30" i="21"/>
  <c r="APN30" i="21"/>
  <c r="APM30" i="21"/>
  <c r="APL30" i="21"/>
  <c r="APK30" i="21"/>
  <c r="APJ30" i="21"/>
  <c r="API30" i="21"/>
  <c r="APH30" i="21"/>
  <c r="APG30" i="21"/>
  <c r="APF30" i="21"/>
  <c r="APE30" i="21"/>
  <c r="APD30" i="21"/>
  <c r="APC30" i="21"/>
  <c r="APB30" i="21"/>
  <c r="APA30" i="21"/>
  <c r="AOZ30" i="21"/>
  <c r="AOY30" i="21"/>
  <c r="AOX30" i="21"/>
  <c r="AOW30" i="21"/>
  <c r="AOV30" i="21"/>
  <c r="AOU30" i="21"/>
  <c r="AOT30" i="21"/>
  <c r="AOS30" i="21"/>
  <c r="AOR30" i="21"/>
  <c r="AOQ30" i="21"/>
  <c r="AOP30" i="21"/>
  <c r="AOO30" i="21"/>
  <c r="AON30" i="21"/>
  <c r="AOM30" i="21"/>
  <c r="AOL30" i="21"/>
  <c r="AOK30" i="21"/>
  <c r="AOJ30" i="21"/>
  <c r="AOI30" i="21"/>
  <c r="AOH30" i="21"/>
  <c r="AOG30" i="21"/>
  <c r="AOF30" i="21"/>
  <c r="AOE30" i="21"/>
  <c r="AOD30" i="21"/>
  <c r="AOC30" i="21"/>
  <c r="AOB30" i="21"/>
  <c r="AOA30" i="21"/>
  <c r="ANZ30" i="21"/>
  <c r="ANY30" i="21"/>
  <c r="ANX30" i="21"/>
  <c r="ANW30" i="21"/>
  <c r="ANV30" i="21"/>
  <c r="ANU30" i="21"/>
  <c r="ANT30" i="21"/>
  <c r="ANS30" i="21"/>
  <c r="ANR30" i="21"/>
  <c r="ANQ30" i="21"/>
  <c r="ANP30" i="21"/>
  <c r="ANO30" i="21"/>
  <c r="ANN30" i="21"/>
  <c r="ANM30" i="21"/>
  <c r="ANL30" i="21"/>
  <c r="ANK30" i="21"/>
  <c r="ANJ30" i="21"/>
  <c r="ANI30" i="21"/>
  <c r="ANH30" i="21"/>
  <c r="ANG30" i="21"/>
  <c r="ANF30" i="21"/>
  <c r="ANE30" i="21"/>
  <c r="AND30" i="21"/>
  <c r="ANC30" i="21"/>
  <c r="ANB30" i="21"/>
  <c r="ANA30" i="21"/>
  <c r="AMZ30" i="21"/>
  <c r="AMY30" i="21"/>
  <c r="AMX30" i="21"/>
  <c r="AMW30" i="21"/>
  <c r="AMV30" i="21"/>
  <c r="AMU30" i="21"/>
  <c r="AMT30" i="21"/>
  <c r="AMS30" i="21"/>
  <c r="AMR30" i="21"/>
  <c r="AMQ30" i="21"/>
  <c r="AMP30" i="21"/>
  <c r="AMO30" i="21"/>
  <c r="AMN30" i="21"/>
  <c r="AMM30" i="21"/>
  <c r="AML30" i="21"/>
  <c r="AMK30" i="21"/>
  <c r="AMJ30" i="21"/>
  <c r="AMI30" i="21"/>
  <c r="AMH30" i="21"/>
  <c r="AMG30" i="21"/>
  <c r="AMF30" i="21"/>
  <c r="AME30" i="21"/>
  <c r="AMD30" i="21"/>
  <c r="AMC30" i="21"/>
  <c r="AMB30" i="21"/>
  <c r="AMA30" i="21"/>
  <c r="ALZ30" i="21"/>
  <c r="ALY30" i="21"/>
  <c r="ALX30" i="21"/>
  <c r="ALW30" i="21"/>
  <c r="ALV30" i="21"/>
  <c r="ALU30" i="21"/>
  <c r="ALT30" i="21"/>
  <c r="ALS30" i="21"/>
  <c r="ALR30" i="21"/>
  <c r="ALQ30" i="21"/>
  <c r="ALP30" i="21"/>
  <c r="ALO30" i="21"/>
  <c r="ALN30" i="21"/>
  <c r="ALM30" i="21"/>
  <c r="ALL30" i="21"/>
  <c r="ALK30" i="21"/>
  <c r="ALJ30" i="21"/>
  <c r="ALI30" i="21"/>
  <c r="ALH30" i="21"/>
  <c r="ALG30" i="21"/>
  <c r="ALF30" i="21"/>
  <c r="ALE30" i="21"/>
  <c r="ALD30" i="21"/>
  <c r="ALC30" i="21"/>
  <c r="ALB30" i="21"/>
  <c r="ALA30" i="21"/>
  <c r="AKZ30" i="21"/>
  <c r="AKY30" i="21"/>
  <c r="AKX30" i="21"/>
  <c r="AKW30" i="21"/>
  <c r="AKV30" i="21"/>
  <c r="AKU30" i="21"/>
  <c r="AKT30" i="21"/>
  <c r="AKS30" i="21"/>
  <c r="AKR30" i="21"/>
  <c r="AKQ30" i="21"/>
  <c r="AKP30" i="21"/>
  <c r="AKO30" i="21"/>
  <c r="AKN30" i="21"/>
  <c r="AKM30" i="21"/>
  <c r="AKL30" i="21"/>
  <c r="AKK30" i="21"/>
  <c r="AKJ30" i="21"/>
  <c r="AKI30" i="21"/>
  <c r="AKH30" i="21"/>
  <c r="AKG30" i="21"/>
  <c r="AKF30" i="21"/>
  <c r="AKE30" i="21"/>
  <c r="AKD30" i="21"/>
  <c r="AKC30" i="21"/>
  <c r="AKB30" i="21"/>
  <c r="AKA30" i="21"/>
  <c r="AJZ30" i="21"/>
  <c r="AJY30" i="21"/>
  <c r="AJX30" i="21"/>
  <c r="AJW30" i="21"/>
  <c r="AJV30" i="21"/>
  <c r="AJU30" i="21"/>
  <c r="AJT30" i="21"/>
  <c r="AJS30" i="21"/>
  <c r="AJR30" i="21"/>
  <c r="AJQ30" i="21"/>
  <c r="AJP30" i="21"/>
  <c r="AJO30" i="21"/>
  <c r="AJN30" i="21"/>
  <c r="AJM30" i="21"/>
  <c r="AJL30" i="21"/>
  <c r="AJK30" i="21"/>
  <c r="AJJ30" i="21"/>
  <c r="AJI30" i="21"/>
  <c r="AJH30" i="21"/>
  <c r="AJG30" i="21"/>
  <c r="AJF30" i="21"/>
  <c r="AJE30" i="21"/>
  <c r="AJD30" i="21"/>
  <c r="AJC30" i="21"/>
  <c r="AJB30" i="21"/>
  <c r="AJA30" i="21"/>
  <c r="AIZ30" i="21"/>
  <c r="AIY30" i="21"/>
  <c r="AIX30" i="21"/>
  <c r="AIW30" i="21"/>
  <c r="AIV30" i="21"/>
  <c r="AIU30" i="21"/>
  <c r="AIT30" i="21"/>
  <c r="AIS30" i="21"/>
  <c r="AIR30" i="21"/>
  <c r="AIQ30" i="21"/>
  <c r="AIP30" i="21"/>
  <c r="AIO30" i="21"/>
  <c r="AIN30" i="21"/>
  <c r="AIM30" i="21"/>
  <c r="AIL30" i="21"/>
  <c r="AIK30" i="21"/>
  <c r="AIJ30" i="21"/>
  <c r="AII30" i="21"/>
  <c r="AIH30" i="21"/>
  <c r="AIG30" i="21"/>
  <c r="AIF30" i="21"/>
  <c r="AIE30" i="21"/>
  <c r="AID30" i="21"/>
  <c r="AIC30" i="21"/>
  <c r="AIB30" i="21"/>
  <c r="AIA30" i="21"/>
  <c r="AHZ30" i="21"/>
  <c r="AHY30" i="21"/>
  <c r="AHX30" i="21"/>
  <c r="AHW30" i="21"/>
  <c r="AHV30" i="21"/>
  <c r="AHU30" i="21"/>
  <c r="AHT30" i="21"/>
  <c r="AHS30" i="21"/>
  <c r="AHR30" i="21"/>
  <c r="AHQ30" i="21"/>
  <c r="AHP30" i="21"/>
  <c r="AHO30" i="21"/>
  <c r="AHN30" i="21"/>
  <c r="AHM30" i="21"/>
  <c r="AHL30" i="21"/>
  <c r="AHK30" i="21"/>
  <c r="AHJ30" i="21"/>
  <c r="AHI30" i="21"/>
  <c r="AHH30" i="21"/>
  <c r="AHG30" i="21"/>
  <c r="AHF30" i="21"/>
  <c r="AHE30" i="21"/>
  <c r="AHD30" i="21"/>
  <c r="AHC30" i="21"/>
  <c r="AHB30" i="21"/>
  <c r="AHA30" i="21"/>
  <c r="AGZ30" i="21"/>
  <c r="AGY30" i="21"/>
  <c r="AGX30" i="21"/>
  <c r="AGW30" i="21"/>
  <c r="AGV30" i="21"/>
  <c r="AGU30" i="21"/>
  <c r="AGT30" i="21"/>
  <c r="AGS30" i="21"/>
  <c r="AGR30" i="21"/>
  <c r="AGQ30" i="21"/>
  <c r="AGP30" i="21"/>
  <c r="AGO30" i="21"/>
  <c r="AGN30" i="21"/>
  <c r="AGM30" i="21"/>
  <c r="AGL30" i="21"/>
  <c r="AGK30" i="21"/>
  <c r="AGJ30" i="21"/>
  <c r="AGI30" i="21"/>
  <c r="AGH30" i="21"/>
  <c r="AGG30" i="21"/>
  <c r="AGF30" i="21"/>
  <c r="AGE30" i="21"/>
  <c r="AGD30" i="21"/>
  <c r="AGC30" i="21"/>
  <c r="AGB30" i="21"/>
  <c r="AGA30" i="21"/>
  <c r="AFZ30" i="21"/>
  <c r="AFY30" i="21"/>
  <c r="AFX30" i="21"/>
  <c r="AFW30" i="21"/>
  <c r="AFV30" i="21"/>
  <c r="AFU30" i="21"/>
  <c r="AFT30" i="21"/>
  <c r="AFS30" i="21"/>
  <c r="AFR30" i="21"/>
  <c r="AFQ30" i="21"/>
  <c r="AFP30" i="21"/>
  <c r="AFO30" i="21"/>
  <c r="AFN30" i="21"/>
  <c r="AFM30" i="21"/>
  <c r="AFL30" i="21"/>
  <c r="AFK30" i="21"/>
  <c r="AFJ30" i="21"/>
  <c r="AFI30" i="21"/>
  <c r="AFH30" i="21"/>
  <c r="AFG30" i="21"/>
  <c r="AFF30" i="21"/>
  <c r="AFE30" i="21"/>
  <c r="AFD30" i="21"/>
  <c r="AFC30" i="21"/>
  <c r="AFB30" i="21"/>
  <c r="AFA30" i="21"/>
  <c r="AEZ30" i="21"/>
  <c r="AEY30" i="21"/>
  <c r="AEX30" i="21"/>
  <c r="AEW30" i="21"/>
  <c r="AEV30" i="21"/>
  <c r="AEU30" i="21"/>
  <c r="AET30" i="21"/>
  <c r="AES30" i="21"/>
  <c r="AER30" i="21"/>
  <c r="AEQ30" i="21"/>
  <c r="AEP30" i="21"/>
  <c r="AEO30" i="21"/>
  <c r="AEN30" i="21"/>
  <c r="AEM30" i="21"/>
  <c r="AEL30" i="21"/>
  <c r="AEK30" i="21"/>
  <c r="AEJ30" i="21"/>
  <c r="AEI30" i="21"/>
  <c r="AEH30" i="21"/>
  <c r="AEG30" i="21"/>
  <c r="AEF30" i="21"/>
  <c r="AEE30" i="21"/>
  <c r="AED30" i="21"/>
  <c r="AEC30" i="21"/>
  <c r="AEB30" i="21"/>
  <c r="AEA30" i="21"/>
  <c r="ADZ30" i="21"/>
  <c r="ADY30" i="21"/>
  <c r="ADX30" i="21"/>
  <c r="ADW30" i="21"/>
  <c r="ADV30" i="21"/>
  <c r="ADU30" i="21"/>
  <c r="ADT30" i="21"/>
  <c r="ADS30" i="21"/>
  <c r="ADR30" i="21"/>
  <c r="ADQ30" i="21"/>
  <c r="ADP30" i="21"/>
  <c r="ADO30" i="21"/>
  <c r="ADN30" i="21"/>
  <c r="ADM30" i="21"/>
  <c r="ADL30" i="21"/>
  <c r="ADK30" i="21"/>
  <c r="ADJ30" i="21"/>
  <c r="ADI30" i="21"/>
  <c r="ADH30" i="21"/>
  <c r="ADG30" i="21"/>
  <c r="ADF30" i="21"/>
  <c r="ADE30" i="21"/>
  <c r="ADD30" i="21"/>
  <c r="ADC30" i="21"/>
  <c r="ADB30" i="21"/>
  <c r="ADA30" i="21"/>
  <c r="ACZ30" i="21"/>
  <c r="ACY30" i="21"/>
  <c r="ACX30" i="21"/>
  <c r="ACW30" i="21"/>
  <c r="ACV30" i="21"/>
  <c r="ACU30" i="21"/>
  <c r="ACT30" i="21"/>
  <c r="ACS30" i="21"/>
  <c r="ACR30" i="21"/>
  <c r="ACQ30" i="21"/>
  <c r="ACP30" i="21"/>
  <c r="ACO30" i="21"/>
  <c r="ACN30" i="21"/>
  <c r="ACM30" i="21"/>
  <c r="ACL30" i="21"/>
  <c r="ACK30" i="21"/>
  <c r="ACJ30" i="21"/>
  <c r="ACI30" i="21"/>
  <c r="ACH30" i="21"/>
  <c r="ACG30" i="21"/>
  <c r="ACF30" i="21"/>
  <c r="ACE30" i="21"/>
  <c r="ACD30" i="21"/>
  <c r="ACC30" i="21"/>
  <c r="ACB30" i="21"/>
  <c r="ACA30" i="21"/>
  <c r="ABZ30" i="21"/>
  <c r="ABY30" i="21"/>
  <c r="ABX30" i="21"/>
  <c r="ABW30" i="21"/>
  <c r="ABV30" i="21"/>
  <c r="ABU30" i="21"/>
  <c r="ABT30" i="21"/>
  <c r="ABS30" i="21"/>
  <c r="ABR30" i="21"/>
  <c r="ABQ30" i="21"/>
  <c r="ABP30" i="21"/>
  <c r="ABO30" i="21"/>
  <c r="ABN30" i="21"/>
  <c r="ABM30" i="21"/>
  <c r="ABL30" i="21"/>
  <c r="ABK30" i="21"/>
  <c r="ABJ30" i="21"/>
  <c r="ABI30" i="21"/>
  <c r="ABH30" i="21"/>
  <c r="ABG30" i="21"/>
  <c r="ABF30" i="21"/>
  <c r="ABE30" i="21"/>
  <c r="ABD30" i="21"/>
  <c r="ABC30" i="21"/>
  <c r="ABB30" i="21"/>
  <c r="ABA30" i="21"/>
  <c r="AAZ30" i="21"/>
  <c r="AAY30" i="21"/>
  <c r="AAX30" i="21"/>
  <c r="AAW30" i="21"/>
  <c r="AAV30" i="21"/>
  <c r="AAU30" i="21"/>
  <c r="AAT30" i="21"/>
  <c r="AAS30" i="21"/>
  <c r="AAR30" i="21"/>
  <c r="AAQ30" i="21"/>
  <c r="AAP30" i="21"/>
  <c r="AAO30" i="21"/>
  <c r="AAN30" i="21"/>
  <c r="AAM30" i="21"/>
  <c r="AAL30" i="21"/>
  <c r="AAK30" i="21"/>
  <c r="AAJ30" i="21"/>
  <c r="AAI30" i="21"/>
  <c r="AAH30" i="21"/>
  <c r="AAG30" i="21"/>
  <c r="AAF30" i="21"/>
  <c r="AAE30" i="21"/>
  <c r="AAD30" i="21"/>
  <c r="AAC30" i="21"/>
  <c r="AAB30" i="21"/>
  <c r="AAA30" i="21"/>
  <c r="ZZ30" i="21"/>
  <c r="ZY30" i="21"/>
  <c r="ZX30" i="21"/>
  <c r="ZW30" i="21"/>
  <c r="ZV30" i="21"/>
  <c r="ZU30" i="21"/>
  <c r="ZT30" i="21"/>
  <c r="ZS30" i="21"/>
  <c r="ZR30" i="21"/>
  <c r="ZQ30" i="21"/>
  <c r="ZP30" i="21"/>
  <c r="ZO30" i="21"/>
  <c r="ZN30" i="21"/>
  <c r="ZM30" i="21"/>
  <c r="ZL30" i="21"/>
  <c r="ZK30" i="21"/>
  <c r="ZJ30" i="21"/>
  <c r="ZI30" i="21"/>
  <c r="ZH30" i="21"/>
  <c r="ZG30" i="21"/>
  <c r="ZF30" i="21"/>
  <c r="ZE30" i="21"/>
  <c r="ZD30" i="21"/>
  <c r="ZC30" i="21"/>
  <c r="ZB30" i="21"/>
  <c r="ZA30" i="21"/>
  <c r="YZ30" i="21"/>
  <c r="YY30" i="21"/>
  <c r="YX30" i="21"/>
  <c r="YW30" i="21"/>
  <c r="YV30" i="21"/>
  <c r="YU30" i="21"/>
  <c r="YT30" i="21"/>
  <c r="YS30" i="21"/>
  <c r="YR30" i="21"/>
  <c r="YQ30" i="21"/>
  <c r="YP30" i="21"/>
  <c r="YO30" i="21"/>
  <c r="YN30" i="21"/>
  <c r="YM30" i="21"/>
  <c r="YL30" i="21"/>
  <c r="YK30" i="21"/>
  <c r="YJ30" i="21"/>
  <c r="YI30" i="21"/>
  <c r="YH30" i="21"/>
  <c r="YG30" i="21"/>
  <c r="YF30" i="21"/>
  <c r="YE30" i="21"/>
  <c r="YD30" i="21"/>
  <c r="YC30" i="21"/>
  <c r="YB30" i="21"/>
  <c r="YA30" i="21"/>
  <c r="XZ30" i="21"/>
  <c r="XY30" i="21"/>
  <c r="XX30" i="21"/>
  <c r="XW30" i="21"/>
  <c r="XV30" i="21"/>
  <c r="XU30" i="21"/>
  <c r="XT30" i="21"/>
  <c r="XS30" i="21"/>
  <c r="XR30" i="21"/>
  <c r="XQ30" i="21"/>
  <c r="XP30" i="21"/>
  <c r="XO30" i="21"/>
  <c r="XN30" i="21"/>
  <c r="XM30" i="21"/>
  <c r="XL30" i="21"/>
  <c r="XK30" i="21"/>
  <c r="XJ30" i="21"/>
  <c r="XI30" i="21"/>
  <c r="XH30" i="21"/>
  <c r="XG30" i="21"/>
  <c r="XF30" i="21"/>
  <c r="XE30" i="21"/>
  <c r="XD30" i="21"/>
  <c r="XC30" i="21"/>
  <c r="XB30" i="21"/>
  <c r="XA30" i="21"/>
  <c r="WZ30" i="21"/>
  <c r="WY30" i="21"/>
  <c r="WX30" i="21"/>
  <c r="WW30" i="21"/>
  <c r="WV30" i="21"/>
  <c r="WU30" i="21"/>
  <c r="WT30" i="21"/>
  <c r="WS30" i="21"/>
  <c r="WR30" i="21"/>
  <c r="WQ30" i="21"/>
  <c r="WP30" i="21"/>
  <c r="WO30" i="21"/>
  <c r="WN30" i="21"/>
  <c r="WM30" i="21"/>
  <c r="WL30" i="21"/>
  <c r="WK30" i="21"/>
  <c r="WJ30" i="21"/>
  <c r="WI30" i="21"/>
  <c r="WH30" i="21"/>
  <c r="WG30" i="21"/>
  <c r="WF30" i="21"/>
  <c r="WE30" i="21"/>
  <c r="WD30" i="21"/>
  <c r="WC30" i="21"/>
  <c r="WB30" i="21"/>
  <c r="WA30" i="21"/>
  <c r="VZ30" i="21"/>
  <c r="VY30" i="21"/>
  <c r="VX30" i="21"/>
  <c r="VW30" i="21"/>
  <c r="VV30" i="21"/>
  <c r="VU30" i="21"/>
  <c r="VT30" i="21"/>
  <c r="VS30" i="21"/>
  <c r="VR30" i="21"/>
  <c r="VQ30" i="21"/>
  <c r="VP30" i="21"/>
  <c r="VO30" i="21"/>
  <c r="VN30" i="21"/>
  <c r="VM30" i="21"/>
  <c r="VL30" i="21"/>
  <c r="VK30" i="21"/>
  <c r="VJ30" i="21"/>
  <c r="VI30" i="21"/>
  <c r="VH30" i="21"/>
  <c r="VG30" i="21"/>
  <c r="VF30" i="21"/>
  <c r="VE30" i="21"/>
  <c r="VD30" i="21"/>
  <c r="VC30" i="21"/>
  <c r="VB30" i="21"/>
  <c r="VA30" i="21"/>
  <c r="UZ30" i="21"/>
  <c r="UY30" i="21"/>
  <c r="UX30" i="21"/>
  <c r="UW30" i="21"/>
  <c r="UV30" i="21"/>
  <c r="UU30" i="21"/>
  <c r="UT30" i="21"/>
  <c r="US30" i="21"/>
  <c r="UR30" i="21"/>
  <c r="UQ30" i="21"/>
  <c r="UP30" i="21"/>
  <c r="UO30" i="21"/>
  <c r="UN30" i="21"/>
  <c r="UM30" i="21"/>
  <c r="UL30" i="21"/>
  <c r="UK30" i="21"/>
  <c r="UJ30" i="21"/>
  <c r="UI30" i="21"/>
  <c r="UH30" i="21"/>
  <c r="UG30" i="21"/>
  <c r="UF30" i="21"/>
  <c r="UE30" i="21"/>
  <c r="UD30" i="21"/>
  <c r="UC30" i="21"/>
  <c r="UB30" i="21"/>
  <c r="UA30" i="21"/>
  <c r="TZ30" i="21"/>
  <c r="TY30" i="21"/>
  <c r="TX30" i="21"/>
  <c r="TW30" i="21"/>
  <c r="TV30" i="21"/>
  <c r="TU30" i="21"/>
  <c r="TT30" i="21"/>
  <c r="TS30" i="21"/>
  <c r="TR30" i="21"/>
  <c r="TQ30" i="21"/>
  <c r="TP30" i="21"/>
  <c r="TO30" i="21"/>
  <c r="TN30" i="21"/>
  <c r="TM30" i="21"/>
  <c r="TL30" i="21"/>
  <c r="TK30" i="21"/>
  <c r="TJ30" i="21"/>
  <c r="TI30" i="21"/>
  <c r="TH30" i="21"/>
  <c r="TG30" i="21"/>
  <c r="TF30" i="21"/>
  <c r="TE30" i="21"/>
  <c r="TD30" i="21"/>
  <c r="TC30" i="21"/>
  <c r="TB30" i="21"/>
  <c r="TA30" i="21"/>
  <c r="SZ30" i="21"/>
  <c r="SY30" i="21"/>
  <c r="SX30" i="21"/>
  <c r="SW30" i="21"/>
  <c r="SV30" i="21"/>
  <c r="SU30" i="21"/>
  <c r="ST30" i="21"/>
  <c r="SS30" i="21"/>
  <c r="SR30" i="21"/>
  <c r="SQ30" i="21"/>
  <c r="SP30" i="21"/>
  <c r="SO30" i="21"/>
  <c r="SN30" i="21"/>
  <c r="SM30" i="21"/>
  <c r="SL30" i="21"/>
  <c r="SK30" i="21"/>
  <c r="SJ30" i="21"/>
  <c r="SI30" i="21"/>
  <c r="SH30" i="21"/>
  <c r="SG30" i="21"/>
  <c r="SF30" i="21"/>
  <c r="SE30" i="21"/>
  <c r="SD30" i="21"/>
  <c r="SC30" i="21"/>
  <c r="SB30" i="21"/>
  <c r="SA30" i="21"/>
  <c r="RZ30" i="21"/>
  <c r="RY30" i="21"/>
  <c r="RX30" i="21"/>
  <c r="RW30" i="21"/>
  <c r="RV30" i="21"/>
  <c r="RU30" i="21"/>
  <c r="RT30" i="21"/>
  <c r="RS30" i="21"/>
  <c r="RR30" i="21"/>
  <c r="RQ30" i="21"/>
  <c r="RP30" i="21"/>
  <c r="RO30" i="21"/>
  <c r="RN30" i="21"/>
  <c r="RM30" i="21"/>
  <c r="RL30" i="21"/>
  <c r="RK30" i="21"/>
  <c r="RJ30" i="21"/>
  <c r="RI30" i="21"/>
  <c r="RH30" i="21"/>
  <c r="RG30" i="21"/>
  <c r="RF30" i="21"/>
  <c r="RE30" i="21"/>
  <c r="RD30" i="21"/>
  <c r="RC30" i="21"/>
  <c r="RB30" i="21"/>
  <c r="RA30" i="21"/>
  <c r="QZ30" i="21"/>
  <c r="QY30" i="21"/>
  <c r="QX30" i="21"/>
  <c r="QW30" i="21"/>
  <c r="QV30" i="21"/>
  <c r="QU30" i="21"/>
  <c r="QT30" i="21"/>
  <c r="QS30" i="21"/>
  <c r="QR30" i="21"/>
  <c r="QQ30" i="21"/>
  <c r="QP30" i="21"/>
  <c r="QO30" i="21"/>
  <c r="QN30" i="21"/>
  <c r="QM30" i="21"/>
  <c r="QL30" i="21"/>
  <c r="QK30" i="21"/>
  <c r="QJ30" i="21"/>
  <c r="QI30" i="21"/>
  <c r="QH30" i="21"/>
  <c r="QG30" i="21"/>
  <c r="QF30" i="21"/>
  <c r="QE30" i="21"/>
  <c r="QD30" i="21"/>
  <c r="QC30" i="21"/>
  <c r="QB30" i="21"/>
  <c r="QA30" i="21"/>
  <c r="PZ30" i="21"/>
  <c r="PY30" i="21"/>
  <c r="PX30" i="21"/>
  <c r="PW30" i="21"/>
  <c r="PV30" i="21"/>
  <c r="PU30" i="21"/>
  <c r="PT30" i="21"/>
  <c r="PS30" i="21"/>
  <c r="PR30" i="21"/>
  <c r="PQ30" i="21"/>
  <c r="PP30" i="21"/>
  <c r="PO30" i="21"/>
  <c r="PN30" i="21"/>
  <c r="PM30" i="21"/>
  <c r="PL30" i="21"/>
  <c r="PK30" i="21"/>
  <c r="PJ30" i="21"/>
  <c r="PI30" i="21"/>
  <c r="PH30" i="21"/>
  <c r="PG30" i="21"/>
  <c r="PF30" i="21"/>
  <c r="PE30" i="21"/>
  <c r="PD30" i="21"/>
  <c r="PC30" i="21"/>
  <c r="PB30" i="21"/>
  <c r="PA30" i="21"/>
  <c r="OZ30" i="21"/>
  <c r="OY30" i="21"/>
  <c r="OX30" i="21"/>
  <c r="OW30" i="21"/>
  <c r="OV30" i="21"/>
  <c r="OU30" i="21"/>
  <c r="OT30" i="21"/>
  <c r="OS30" i="21"/>
  <c r="OR30" i="21"/>
  <c r="OQ30" i="21"/>
  <c r="OP30" i="21"/>
  <c r="OO30" i="21"/>
  <c r="ON30" i="21"/>
  <c r="OM30" i="21"/>
  <c r="OL30" i="21"/>
  <c r="OK30" i="21"/>
  <c r="OJ30" i="21"/>
  <c r="OI30" i="21"/>
  <c r="OH30" i="21"/>
  <c r="OG30" i="21"/>
  <c r="OF30" i="21"/>
  <c r="OE30" i="21"/>
  <c r="OD30" i="21"/>
  <c r="OC30" i="21"/>
  <c r="OB30" i="21"/>
  <c r="OA30" i="21"/>
  <c r="NZ30" i="21"/>
  <c r="NY30" i="21"/>
  <c r="NX30" i="21"/>
  <c r="NW30" i="21"/>
  <c r="NV30" i="21"/>
  <c r="NU30" i="21"/>
  <c r="NT30" i="21"/>
  <c r="NS30" i="21"/>
  <c r="NR30" i="21"/>
  <c r="NQ30" i="21"/>
  <c r="NP30" i="21"/>
  <c r="NO30" i="21"/>
  <c r="NN30" i="21"/>
  <c r="NM30" i="21"/>
  <c r="NL30" i="21"/>
  <c r="NK30" i="21"/>
  <c r="NJ30" i="21"/>
  <c r="NI30" i="21"/>
  <c r="NH30" i="21"/>
  <c r="NG30" i="21"/>
  <c r="NF30" i="21"/>
  <c r="NE30" i="21"/>
  <c r="ND30" i="21"/>
  <c r="NC30" i="21"/>
  <c r="NB30" i="21"/>
  <c r="NA30" i="21"/>
  <c r="MZ30" i="21"/>
  <c r="MY30" i="21"/>
  <c r="MX30" i="21"/>
  <c r="MW30" i="21"/>
  <c r="MV30" i="21"/>
  <c r="MU30" i="21"/>
  <c r="MT30" i="21"/>
  <c r="MS30" i="21"/>
  <c r="MR30" i="21"/>
  <c r="MQ30" i="21"/>
  <c r="MP30" i="21"/>
  <c r="MO30" i="21"/>
  <c r="MN30" i="21"/>
  <c r="MM30" i="21"/>
  <c r="ML30" i="21"/>
  <c r="MK30" i="21"/>
  <c r="MJ30" i="21"/>
  <c r="MI30" i="21"/>
  <c r="MH30" i="21"/>
  <c r="MG30" i="21"/>
  <c r="MF30" i="21"/>
  <c r="ME30" i="21"/>
  <c r="MD30" i="21"/>
  <c r="MC30" i="21"/>
  <c r="MB30" i="21"/>
  <c r="MA30" i="21"/>
  <c r="LZ30" i="21"/>
  <c r="LY30" i="21"/>
  <c r="LX30" i="21"/>
  <c r="LW30" i="21"/>
  <c r="LV30" i="21"/>
  <c r="LU30" i="21"/>
  <c r="LT30" i="21"/>
  <c r="LS30" i="21"/>
  <c r="LR30" i="21"/>
  <c r="LQ30" i="21"/>
  <c r="LP30" i="21"/>
  <c r="LO30" i="21"/>
  <c r="LN30" i="21"/>
  <c r="LM30" i="21"/>
  <c r="LL30" i="21"/>
  <c r="LK30" i="21"/>
  <c r="LJ30" i="21"/>
  <c r="LI30" i="21"/>
  <c r="LH30" i="21"/>
  <c r="LG30" i="21"/>
  <c r="LF30" i="21"/>
  <c r="LE30" i="21"/>
  <c r="LD30" i="21"/>
  <c r="LC30" i="21"/>
  <c r="LB30" i="21"/>
  <c r="LA30" i="21"/>
  <c r="KZ30" i="21"/>
  <c r="KY30" i="21"/>
  <c r="KX30" i="21"/>
  <c r="KW30" i="21"/>
  <c r="KV30" i="21"/>
  <c r="KU30" i="21"/>
  <c r="KT30" i="21"/>
  <c r="KS30" i="21"/>
  <c r="KR30" i="21"/>
  <c r="KQ30" i="21"/>
  <c r="KP30" i="21"/>
  <c r="KO30" i="21"/>
  <c r="KN30" i="21"/>
  <c r="KM30" i="21"/>
  <c r="KL30" i="21"/>
  <c r="KK30" i="21"/>
  <c r="KJ30" i="21"/>
  <c r="KI30" i="21"/>
  <c r="KH30" i="21"/>
  <c r="KG30" i="21"/>
  <c r="KF30" i="21"/>
  <c r="KE30" i="21"/>
  <c r="KD30" i="21"/>
  <c r="KC30" i="21"/>
  <c r="KB30" i="21"/>
  <c r="KA30" i="21"/>
  <c r="JZ30" i="21"/>
  <c r="JY30" i="21"/>
  <c r="JX30" i="21"/>
  <c r="JW30" i="21"/>
  <c r="JV30" i="21"/>
  <c r="JU30" i="21"/>
  <c r="JT30" i="21"/>
  <c r="JS30" i="21"/>
  <c r="JR30" i="21"/>
  <c r="JQ30" i="21"/>
  <c r="JP30" i="21"/>
  <c r="JO30" i="21"/>
  <c r="JN30" i="21"/>
  <c r="JM30" i="21"/>
  <c r="JL30" i="21"/>
  <c r="JK30" i="21"/>
  <c r="JJ30" i="21"/>
  <c r="JI30" i="21"/>
  <c r="JH30" i="21"/>
  <c r="JG30" i="21"/>
  <c r="JF30" i="21"/>
  <c r="JE30" i="21"/>
  <c r="JD30" i="21"/>
  <c r="JC30" i="21"/>
  <c r="JB30" i="21"/>
  <c r="JA30" i="21"/>
  <c r="IZ30" i="21"/>
  <c r="IY30" i="21"/>
  <c r="IX30" i="21"/>
  <c r="IW30" i="21"/>
  <c r="IV30" i="21"/>
  <c r="IU30" i="21"/>
  <c r="IT30" i="21"/>
  <c r="IS30" i="21"/>
  <c r="IR30" i="21"/>
  <c r="IQ30" i="21"/>
  <c r="IP30" i="21"/>
  <c r="IO30" i="21"/>
  <c r="IN30" i="21"/>
  <c r="IM30" i="21"/>
  <c r="IL30" i="21"/>
  <c r="IK30" i="21"/>
  <c r="IJ30" i="21"/>
  <c r="II30" i="21"/>
  <c r="IH30" i="21"/>
  <c r="IG30" i="21"/>
  <c r="IF30" i="21"/>
  <c r="IE30" i="21"/>
  <c r="ID30" i="21"/>
  <c r="IC30" i="21"/>
  <c r="IB30" i="21"/>
  <c r="IA30" i="21"/>
  <c r="HZ30" i="21"/>
  <c r="HY30" i="21"/>
  <c r="HX30" i="21"/>
  <c r="HW30" i="21"/>
  <c r="HV30" i="21"/>
  <c r="HU30" i="21"/>
  <c r="HT30" i="21"/>
  <c r="HS30" i="21"/>
  <c r="HR30" i="21"/>
  <c r="HQ30" i="21"/>
  <c r="HP30" i="21"/>
  <c r="HO30" i="21"/>
  <c r="HN30" i="21"/>
  <c r="HM30" i="21"/>
  <c r="HL30" i="21"/>
  <c r="HK30" i="21"/>
  <c r="HJ30" i="21"/>
  <c r="HI30" i="21"/>
  <c r="HH30" i="21"/>
  <c r="HG30" i="21"/>
  <c r="HF30" i="21"/>
  <c r="HE30" i="21"/>
  <c r="HD30" i="21"/>
  <c r="HC30" i="21"/>
  <c r="HB30" i="21"/>
  <c r="HA30" i="21"/>
  <c r="GZ30" i="21"/>
  <c r="GY30" i="21"/>
  <c r="GX30" i="21"/>
  <c r="GW30" i="21"/>
  <c r="GV30" i="21"/>
  <c r="GU30" i="21"/>
  <c r="GT30" i="21"/>
  <c r="GS30" i="21"/>
  <c r="GR30" i="21"/>
  <c r="GQ30" i="21"/>
  <c r="GP30" i="21"/>
  <c r="GO30" i="21"/>
  <c r="GN30" i="21"/>
  <c r="GM30" i="21"/>
  <c r="GL30" i="21"/>
  <c r="GK30" i="21"/>
  <c r="GJ30" i="21"/>
  <c r="GI30" i="21"/>
  <c r="GH30" i="21"/>
  <c r="GG30" i="21"/>
  <c r="GF30" i="21"/>
  <c r="GE30" i="21"/>
  <c r="GD30" i="21"/>
  <c r="GC30" i="21"/>
  <c r="GB30" i="21"/>
  <c r="GA30" i="21"/>
  <c r="FZ30" i="21"/>
  <c r="FY30" i="21"/>
  <c r="FX30" i="21"/>
  <c r="FW30" i="21"/>
  <c r="FV30" i="21"/>
  <c r="FU30" i="21"/>
  <c r="FT30" i="21"/>
  <c r="FS30" i="21"/>
  <c r="FR30" i="21"/>
  <c r="FQ30" i="21"/>
  <c r="FP30" i="21"/>
  <c r="FO30" i="21"/>
  <c r="FN30" i="21"/>
  <c r="FM30" i="21"/>
  <c r="FL30" i="21"/>
  <c r="FK30" i="21"/>
  <c r="FJ30" i="21"/>
  <c r="FI30" i="21"/>
  <c r="FH30" i="21"/>
  <c r="FG30" i="21"/>
  <c r="FF30" i="21"/>
  <c r="FE30" i="21"/>
  <c r="FD30" i="21"/>
  <c r="FC30" i="21"/>
  <c r="FB30" i="21"/>
  <c r="FA30" i="21"/>
  <c r="EZ30" i="21"/>
  <c r="EY30" i="21"/>
  <c r="EX30" i="21"/>
  <c r="EW30" i="21"/>
  <c r="EV30" i="21"/>
  <c r="EU30" i="21"/>
  <c r="ET30" i="21"/>
  <c r="ES30" i="21"/>
  <c r="ER30" i="21"/>
  <c r="EQ30" i="21"/>
  <c r="EP30" i="21"/>
  <c r="EO30" i="21"/>
  <c r="EN30" i="21"/>
  <c r="EM30" i="21"/>
  <c r="EL30" i="21"/>
  <c r="EK30" i="21"/>
  <c r="EJ30" i="21"/>
  <c r="EI30" i="21"/>
  <c r="EH30" i="21"/>
  <c r="EG30" i="21"/>
  <c r="EF30" i="21"/>
  <c r="EE30" i="21"/>
  <c r="ED30" i="21"/>
  <c r="EC30" i="21"/>
  <c r="EB30" i="21"/>
  <c r="EA30" i="21"/>
  <c r="DZ30" i="21"/>
  <c r="DY30" i="21"/>
  <c r="DX30" i="21"/>
  <c r="DW30" i="21"/>
  <c r="DV30" i="21"/>
  <c r="DU30" i="21"/>
  <c r="DT30" i="21"/>
  <c r="DS30" i="21"/>
  <c r="DR30" i="21"/>
  <c r="DQ30" i="21"/>
  <c r="DP30" i="21"/>
  <c r="DO30" i="21"/>
  <c r="DN30" i="21"/>
  <c r="DM30" i="21"/>
  <c r="DL30" i="21"/>
  <c r="DK30" i="21"/>
  <c r="DJ30" i="21"/>
  <c r="DI30" i="21"/>
  <c r="DH30" i="21"/>
  <c r="DG30" i="21"/>
  <c r="DF30" i="21"/>
  <c r="DE30" i="21"/>
  <c r="DD30" i="21"/>
  <c r="DC30" i="21"/>
  <c r="DB30" i="21"/>
  <c r="DA30" i="21"/>
  <c r="CZ30" i="21"/>
  <c r="CY30" i="21"/>
  <c r="CX30" i="21"/>
  <c r="CW30" i="21"/>
  <c r="CV30" i="21"/>
  <c r="CU30" i="21"/>
  <c r="CT30" i="21"/>
  <c r="CS30" i="21"/>
  <c r="CR30" i="21"/>
  <c r="CQ30" i="21"/>
  <c r="CP30" i="21"/>
  <c r="CO30" i="21"/>
  <c r="CN30" i="21"/>
  <c r="CM30" i="21"/>
  <c r="CL30" i="21"/>
  <c r="CK30" i="21"/>
  <c r="CJ30" i="21"/>
  <c r="CI30" i="21"/>
  <c r="CH30" i="21"/>
  <c r="CG30"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L30" i="21"/>
  <c r="E30" i="11"/>
  <c r="E30" i="15" s="1"/>
  <c r="E30" i="18" s="1"/>
  <c r="E30" i="21" s="1"/>
  <c r="D30" i="11"/>
  <c r="D30" i="15" s="1"/>
  <c r="D30" i="18" s="1"/>
  <c r="D30" i="21" s="1"/>
  <c r="C30" i="11"/>
  <c r="C30" i="15" s="1"/>
  <c r="C30" i="18" s="1"/>
  <c r="C30" i="21" s="1"/>
  <c r="XFD29" i="21"/>
  <c r="XFC29" i="21"/>
  <c r="XFB29" i="21"/>
  <c r="XFA29" i="21"/>
  <c r="XEZ29" i="21"/>
  <c r="XEY29" i="21"/>
  <c r="XEX29" i="21"/>
  <c r="XEW29" i="21"/>
  <c r="XEV29" i="21"/>
  <c r="XEU29" i="21"/>
  <c r="XET29" i="21"/>
  <c r="XES29" i="21"/>
  <c r="XER29" i="21"/>
  <c r="XEQ29" i="21"/>
  <c r="XEP29" i="21"/>
  <c r="XEO29" i="21"/>
  <c r="XEN29" i="21"/>
  <c r="XEM29" i="21"/>
  <c r="XEL29" i="21"/>
  <c r="XEK29" i="21"/>
  <c r="XEJ29" i="21"/>
  <c r="XEI29" i="21"/>
  <c r="XEH29" i="21"/>
  <c r="XEG29" i="21"/>
  <c r="XEF29" i="21"/>
  <c r="XEE29" i="21"/>
  <c r="XED29" i="21"/>
  <c r="XEC29" i="21"/>
  <c r="XEB29" i="21"/>
  <c r="XEA29" i="21"/>
  <c r="XDZ29" i="21"/>
  <c r="XDY29" i="21"/>
  <c r="XDX29" i="21"/>
  <c r="XDW29" i="21"/>
  <c r="XDV29" i="21"/>
  <c r="XDU29" i="21"/>
  <c r="XDT29" i="21"/>
  <c r="XDS29" i="21"/>
  <c r="XDR29" i="21"/>
  <c r="XDQ29" i="21"/>
  <c r="XDP29" i="21"/>
  <c r="XDO29" i="21"/>
  <c r="XDN29" i="21"/>
  <c r="XDM29" i="21"/>
  <c r="XDL29" i="21"/>
  <c r="XDK29" i="21"/>
  <c r="XDJ29" i="21"/>
  <c r="XDI29" i="21"/>
  <c r="XDH29" i="21"/>
  <c r="XDG29" i="21"/>
  <c r="XDF29" i="21"/>
  <c r="XDE29" i="21"/>
  <c r="XDD29" i="21"/>
  <c r="XDC29" i="21"/>
  <c r="XDB29" i="21"/>
  <c r="XDA29" i="21"/>
  <c r="XCZ29" i="21"/>
  <c r="XCY29" i="21"/>
  <c r="XCX29" i="21"/>
  <c r="XCW29" i="21"/>
  <c r="XCV29" i="21"/>
  <c r="XCU29" i="21"/>
  <c r="XCT29" i="21"/>
  <c r="XCS29" i="21"/>
  <c r="XCR29" i="21"/>
  <c r="XCQ29" i="21"/>
  <c r="XCP29" i="21"/>
  <c r="XCO29" i="21"/>
  <c r="XCN29" i="21"/>
  <c r="XCM29" i="21"/>
  <c r="XCL29" i="21"/>
  <c r="XCK29" i="21"/>
  <c r="XCJ29" i="21"/>
  <c r="XCI29" i="21"/>
  <c r="XCH29" i="21"/>
  <c r="XCG29" i="21"/>
  <c r="XCF29" i="21"/>
  <c r="XCE29" i="21"/>
  <c r="XCD29" i="21"/>
  <c r="XCC29" i="21"/>
  <c r="XCB29" i="21"/>
  <c r="XCA29" i="21"/>
  <c r="XBZ29" i="21"/>
  <c r="XBY29" i="21"/>
  <c r="XBX29" i="21"/>
  <c r="XBW29" i="21"/>
  <c r="XBV29" i="21"/>
  <c r="XBU29" i="21"/>
  <c r="XBT29" i="21"/>
  <c r="XBS29" i="21"/>
  <c r="XBR29" i="21"/>
  <c r="XBQ29" i="21"/>
  <c r="XBP29" i="21"/>
  <c r="XBO29" i="21"/>
  <c r="XBN29" i="21"/>
  <c r="XBM29" i="21"/>
  <c r="XBL29" i="21"/>
  <c r="XBK29" i="21"/>
  <c r="XBJ29" i="21"/>
  <c r="XBI29" i="21"/>
  <c r="XBH29" i="21"/>
  <c r="XBG29" i="21"/>
  <c r="XBF29" i="21"/>
  <c r="XBE29" i="21"/>
  <c r="XBD29" i="21"/>
  <c r="XBC29" i="21"/>
  <c r="XBB29" i="21"/>
  <c r="XBA29" i="21"/>
  <c r="XAZ29" i="21"/>
  <c r="XAY29" i="21"/>
  <c r="XAX29" i="21"/>
  <c r="XAW29" i="21"/>
  <c r="XAV29" i="21"/>
  <c r="XAU29" i="21"/>
  <c r="XAT29" i="21"/>
  <c r="XAS29" i="21"/>
  <c r="XAR29" i="21"/>
  <c r="XAQ29" i="21"/>
  <c r="XAP29" i="21"/>
  <c r="XAO29" i="21"/>
  <c r="XAN29" i="21"/>
  <c r="XAM29" i="21"/>
  <c r="XAL29" i="21"/>
  <c r="XAK29" i="21"/>
  <c r="XAJ29" i="21"/>
  <c r="XAI29" i="21"/>
  <c r="XAH29" i="21"/>
  <c r="XAG29" i="21"/>
  <c r="XAF29" i="21"/>
  <c r="XAE29" i="21"/>
  <c r="XAD29" i="21"/>
  <c r="XAC29" i="21"/>
  <c r="XAB29" i="21"/>
  <c r="XAA29" i="21"/>
  <c r="WZZ29" i="21"/>
  <c r="WZY29" i="21"/>
  <c r="WZX29" i="21"/>
  <c r="WZW29" i="21"/>
  <c r="WZV29" i="21"/>
  <c r="WZU29" i="21"/>
  <c r="WZT29" i="21"/>
  <c r="WZS29" i="21"/>
  <c r="WZR29" i="21"/>
  <c r="WZQ29" i="21"/>
  <c r="WZP29" i="21"/>
  <c r="WZO29" i="21"/>
  <c r="WZN29" i="21"/>
  <c r="WZM29" i="21"/>
  <c r="WZL29" i="21"/>
  <c r="WZK29" i="21"/>
  <c r="WZJ29" i="21"/>
  <c r="WZI29" i="21"/>
  <c r="WZH29" i="21"/>
  <c r="WZG29" i="21"/>
  <c r="WZF29" i="21"/>
  <c r="WZE29" i="21"/>
  <c r="WZD29" i="21"/>
  <c r="WZC29" i="21"/>
  <c r="WZB29" i="21"/>
  <c r="WZA29" i="21"/>
  <c r="WYZ29" i="21"/>
  <c r="WYY29" i="21"/>
  <c r="WYX29" i="21"/>
  <c r="WYW29" i="21"/>
  <c r="WYV29" i="21"/>
  <c r="WYU29" i="21"/>
  <c r="WYT29" i="21"/>
  <c r="WYS29" i="21"/>
  <c r="WYR29" i="21"/>
  <c r="WYQ29" i="21"/>
  <c r="WYP29" i="21"/>
  <c r="WYO29" i="21"/>
  <c r="WYN29" i="21"/>
  <c r="WYM29" i="21"/>
  <c r="WYL29" i="21"/>
  <c r="WYK29" i="21"/>
  <c r="WYJ29" i="21"/>
  <c r="WYI29" i="21"/>
  <c r="WYH29" i="21"/>
  <c r="WYG29" i="21"/>
  <c r="WYF29" i="21"/>
  <c r="WYE29" i="21"/>
  <c r="WYD29" i="21"/>
  <c r="WYC29" i="21"/>
  <c r="WYB29" i="21"/>
  <c r="WYA29" i="21"/>
  <c r="WXZ29" i="21"/>
  <c r="WXY29" i="21"/>
  <c r="WXX29" i="21"/>
  <c r="WXW29" i="21"/>
  <c r="WXV29" i="21"/>
  <c r="WXU29" i="21"/>
  <c r="WXT29" i="21"/>
  <c r="WXS29" i="21"/>
  <c r="WXR29" i="21"/>
  <c r="WXQ29" i="21"/>
  <c r="WXP29" i="21"/>
  <c r="WXO29" i="21"/>
  <c r="WXN29" i="21"/>
  <c r="WXM29" i="21"/>
  <c r="WXL29" i="21"/>
  <c r="WXK29" i="21"/>
  <c r="WXJ29" i="21"/>
  <c r="WXI29" i="21"/>
  <c r="WXH29" i="21"/>
  <c r="WXG29" i="21"/>
  <c r="WXF29" i="21"/>
  <c r="WXE29" i="21"/>
  <c r="WXD29" i="21"/>
  <c r="WXC29" i="21"/>
  <c r="WXB29" i="21"/>
  <c r="WXA29" i="21"/>
  <c r="WWZ29" i="21"/>
  <c r="WWY29" i="21"/>
  <c r="WWX29" i="21"/>
  <c r="WWW29" i="21"/>
  <c r="WWV29" i="21"/>
  <c r="WWU29" i="21"/>
  <c r="WWT29" i="21"/>
  <c r="WWS29" i="21"/>
  <c r="WWR29" i="21"/>
  <c r="WWQ29" i="21"/>
  <c r="WWP29" i="21"/>
  <c r="WWO29" i="21"/>
  <c r="WWN29" i="21"/>
  <c r="WWM29" i="21"/>
  <c r="WWL29" i="21"/>
  <c r="WWK29" i="21"/>
  <c r="WWJ29" i="21"/>
  <c r="WWI29" i="21"/>
  <c r="WWH29" i="21"/>
  <c r="WWG29" i="21"/>
  <c r="WWF29" i="21"/>
  <c r="WWE29" i="21"/>
  <c r="WWD29" i="21"/>
  <c r="WWC29" i="21"/>
  <c r="WWB29" i="21"/>
  <c r="WWA29" i="21"/>
  <c r="WVZ29" i="21"/>
  <c r="WVY29" i="21"/>
  <c r="WVX29" i="21"/>
  <c r="WVW29" i="21"/>
  <c r="WVV29" i="21"/>
  <c r="WVU29" i="21"/>
  <c r="WVT29" i="21"/>
  <c r="WVS29" i="21"/>
  <c r="WVR29" i="21"/>
  <c r="WVQ29" i="21"/>
  <c r="WVP29" i="21"/>
  <c r="WVO29" i="21"/>
  <c r="WVN29" i="21"/>
  <c r="WVM29" i="21"/>
  <c r="WVL29" i="21"/>
  <c r="WVK29" i="21"/>
  <c r="WVJ29" i="21"/>
  <c r="WVI29" i="21"/>
  <c r="WVH29" i="21"/>
  <c r="WVG29" i="21"/>
  <c r="WVF29" i="21"/>
  <c r="WVE29" i="21"/>
  <c r="WVD29" i="21"/>
  <c r="WVC29" i="21"/>
  <c r="WVB29" i="21"/>
  <c r="WVA29" i="21"/>
  <c r="WUZ29" i="21"/>
  <c r="WUY29" i="21"/>
  <c r="WUX29" i="21"/>
  <c r="WUW29" i="21"/>
  <c r="WUV29" i="21"/>
  <c r="WUU29" i="21"/>
  <c r="WUT29" i="21"/>
  <c r="WUS29" i="21"/>
  <c r="WUR29" i="21"/>
  <c r="WUQ29" i="21"/>
  <c r="WUP29" i="21"/>
  <c r="WUO29" i="21"/>
  <c r="WUN29" i="21"/>
  <c r="WUM29" i="21"/>
  <c r="WUL29" i="21"/>
  <c r="WUK29" i="21"/>
  <c r="WUJ29" i="21"/>
  <c r="WUI29" i="21"/>
  <c r="WUH29" i="21"/>
  <c r="WUG29" i="21"/>
  <c r="WUF29" i="21"/>
  <c r="WUE29" i="21"/>
  <c r="WUD29" i="21"/>
  <c r="WUC29" i="21"/>
  <c r="WUB29" i="21"/>
  <c r="WUA29" i="21"/>
  <c r="WTZ29" i="21"/>
  <c r="WTY29" i="21"/>
  <c r="WTX29" i="21"/>
  <c r="WTW29" i="21"/>
  <c r="WTV29" i="21"/>
  <c r="WTU29" i="21"/>
  <c r="WTT29" i="21"/>
  <c r="WTS29" i="21"/>
  <c r="WTR29" i="21"/>
  <c r="WTQ29" i="21"/>
  <c r="WTP29" i="21"/>
  <c r="WTO29" i="21"/>
  <c r="WTN29" i="21"/>
  <c r="WTM29" i="21"/>
  <c r="WTL29" i="21"/>
  <c r="WTK29" i="21"/>
  <c r="WTJ29" i="21"/>
  <c r="WTI29" i="21"/>
  <c r="WTH29" i="21"/>
  <c r="WTG29" i="21"/>
  <c r="WTF29" i="21"/>
  <c r="WTE29" i="21"/>
  <c r="WTD29" i="21"/>
  <c r="WTC29" i="21"/>
  <c r="WTB29" i="21"/>
  <c r="WTA29" i="21"/>
  <c r="WSZ29" i="21"/>
  <c r="WSY29" i="21"/>
  <c r="WSX29" i="21"/>
  <c r="WSW29" i="21"/>
  <c r="WSV29" i="21"/>
  <c r="WSU29" i="21"/>
  <c r="WST29" i="21"/>
  <c r="WSS29" i="21"/>
  <c r="WSR29" i="21"/>
  <c r="WSQ29" i="21"/>
  <c r="WSP29" i="21"/>
  <c r="WSO29" i="21"/>
  <c r="WSN29" i="21"/>
  <c r="WSM29" i="21"/>
  <c r="WSL29" i="21"/>
  <c r="WSK29" i="21"/>
  <c r="WSJ29" i="21"/>
  <c r="WSI29" i="21"/>
  <c r="WSH29" i="21"/>
  <c r="WSG29" i="21"/>
  <c r="WSF29" i="21"/>
  <c r="WSE29" i="21"/>
  <c r="WSD29" i="21"/>
  <c r="WSC29" i="21"/>
  <c r="WSB29" i="21"/>
  <c r="WSA29" i="21"/>
  <c r="WRZ29" i="21"/>
  <c r="WRY29" i="21"/>
  <c r="WRX29" i="21"/>
  <c r="WRW29" i="21"/>
  <c r="WRV29" i="21"/>
  <c r="WRU29" i="21"/>
  <c r="WRT29" i="21"/>
  <c r="WRS29" i="21"/>
  <c r="WRR29" i="21"/>
  <c r="WRQ29" i="21"/>
  <c r="WRP29" i="21"/>
  <c r="WRO29" i="21"/>
  <c r="WRN29" i="21"/>
  <c r="WRM29" i="21"/>
  <c r="WRL29" i="21"/>
  <c r="WRK29" i="21"/>
  <c r="WRJ29" i="21"/>
  <c r="WRI29" i="21"/>
  <c r="WRH29" i="21"/>
  <c r="WRG29" i="21"/>
  <c r="WRF29" i="21"/>
  <c r="WRE29" i="21"/>
  <c r="WRD29" i="21"/>
  <c r="WRC29" i="21"/>
  <c r="WRB29" i="21"/>
  <c r="WRA29" i="21"/>
  <c r="WQZ29" i="21"/>
  <c r="WQY29" i="21"/>
  <c r="WQX29" i="21"/>
  <c r="WQW29" i="21"/>
  <c r="WQV29" i="21"/>
  <c r="WQU29" i="21"/>
  <c r="WQT29" i="21"/>
  <c r="WQS29" i="21"/>
  <c r="WQR29" i="21"/>
  <c r="WQQ29" i="21"/>
  <c r="WQP29" i="21"/>
  <c r="WQO29" i="21"/>
  <c r="WQN29" i="21"/>
  <c r="WQM29" i="21"/>
  <c r="WQL29" i="21"/>
  <c r="WQK29" i="21"/>
  <c r="WQJ29" i="21"/>
  <c r="WQI29" i="21"/>
  <c r="WQH29" i="21"/>
  <c r="WQG29" i="21"/>
  <c r="WQF29" i="21"/>
  <c r="WQE29" i="21"/>
  <c r="WQD29" i="21"/>
  <c r="WQC29" i="21"/>
  <c r="WQB29" i="21"/>
  <c r="WQA29" i="21"/>
  <c r="WPZ29" i="21"/>
  <c r="WPY29" i="21"/>
  <c r="WPX29" i="21"/>
  <c r="WPW29" i="21"/>
  <c r="WPV29" i="21"/>
  <c r="WPU29" i="21"/>
  <c r="WPT29" i="21"/>
  <c r="WPS29" i="21"/>
  <c r="WPR29" i="21"/>
  <c r="WPQ29" i="21"/>
  <c r="WPP29" i="21"/>
  <c r="WPO29" i="21"/>
  <c r="WPN29" i="21"/>
  <c r="WPM29" i="21"/>
  <c r="WPL29" i="21"/>
  <c r="WPK29" i="21"/>
  <c r="WPJ29" i="21"/>
  <c r="WPI29" i="21"/>
  <c r="WPH29" i="21"/>
  <c r="WPG29" i="21"/>
  <c r="WPF29" i="21"/>
  <c r="WPE29" i="21"/>
  <c r="WPD29" i="21"/>
  <c r="WPC29" i="21"/>
  <c r="WPB29" i="21"/>
  <c r="WPA29" i="21"/>
  <c r="WOZ29" i="21"/>
  <c r="WOY29" i="21"/>
  <c r="WOX29" i="21"/>
  <c r="WOW29" i="21"/>
  <c r="WOV29" i="21"/>
  <c r="WOU29" i="21"/>
  <c r="WOT29" i="21"/>
  <c r="WOS29" i="21"/>
  <c r="WOR29" i="21"/>
  <c r="WOQ29" i="21"/>
  <c r="WOP29" i="21"/>
  <c r="WOO29" i="21"/>
  <c r="WON29" i="21"/>
  <c r="WOM29" i="21"/>
  <c r="WOL29" i="21"/>
  <c r="WOK29" i="21"/>
  <c r="WOJ29" i="21"/>
  <c r="WOI29" i="21"/>
  <c r="WOH29" i="21"/>
  <c r="WOG29" i="21"/>
  <c r="WOF29" i="21"/>
  <c r="WOE29" i="21"/>
  <c r="WOD29" i="21"/>
  <c r="WOC29" i="21"/>
  <c r="WOB29" i="21"/>
  <c r="WOA29" i="21"/>
  <c r="WNZ29" i="21"/>
  <c r="WNY29" i="21"/>
  <c r="WNX29" i="21"/>
  <c r="WNW29" i="21"/>
  <c r="WNV29" i="21"/>
  <c r="WNU29" i="21"/>
  <c r="WNT29" i="21"/>
  <c r="WNS29" i="21"/>
  <c r="WNR29" i="21"/>
  <c r="WNQ29" i="21"/>
  <c r="WNP29" i="21"/>
  <c r="WNO29" i="21"/>
  <c r="WNN29" i="21"/>
  <c r="WNM29" i="21"/>
  <c r="WNL29" i="21"/>
  <c r="WNK29" i="21"/>
  <c r="WNJ29" i="21"/>
  <c r="WNI29" i="21"/>
  <c r="WNH29" i="21"/>
  <c r="WNG29" i="21"/>
  <c r="WNF29" i="21"/>
  <c r="WNE29" i="21"/>
  <c r="WND29" i="21"/>
  <c r="WNC29" i="21"/>
  <c r="WNB29" i="21"/>
  <c r="WNA29" i="21"/>
  <c r="WMZ29" i="21"/>
  <c r="WMY29" i="21"/>
  <c r="WMX29" i="21"/>
  <c r="WMW29" i="21"/>
  <c r="WMV29" i="21"/>
  <c r="WMU29" i="21"/>
  <c r="WMT29" i="21"/>
  <c r="WMS29" i="21"/>
  <c r="WMR29" i="21"/>
  <c r="WMQ29" i="21"/>
  <c r="WMP29" i="21"/>
  <c r="WMO29" i="21"/>
  <c r="WMN29" i="21"/>
  <c r="WMM29" i="21"/>
  <c r="WML29" i="21"/>
  <c r="WMK29" i="21"/>
  <c r="WMJ29" i="21"/>
  <c r="WMI29" i="21"/>
  <c r="WMH29" i="21"/>
  <c r="WMG29" i="21"/>
  <c r="WMF29" i="21"/>
  <c r="WME29" i="21"/>
  <c r="WMD29" i="21"/>
  <c r="WMC29" i="21"/>
  <c r="WMB29" i="21"/>
  <c r="WMA29" i="21"/>
  <c r="WLZ29" i="21"/>
  <c r="WLY29" i="21"/>
  <c r="WLX29" i="21"/>
  <c r="WLW29" i="21"/>
  <c r="WLV29" i="21"/>
  <c r="WLU29" i="21"/>
  <c r="WLT29" i="21"/>
  <c r="WLS29" i="21"/>
  <c r="WLR29" i="21"/>
  <c r="WLQ29" i="21"/>
  <c r="WLP29" i="21"/>
  <c r="WLO29" i="21"/>
  <c r="WLN29" i="21"/>
  <c r="WLM29" i="21"/>
  <c r="WLL29" i="21"/>
  <c r="WLK29" i="21"/>
  <c r="WLJ29" i="21"/>
  <c r="WLI29" i="21"/>
  <c r="WLH29" i="21"/>
  <c r="WLG29" i="21"/>
  <c r="WLF29" i="21"/>
  <c r="WLE29" i="21"/>
  <c r="WLD29" i="21"/>
  <c r="WLC29" i="21"/>
  <c r="WLB29" i="21"/>
  <c r="WLA29" i="21"/>
  <c r="WKZ29" i="21"/>
  <c r="WKY29" i="21"/>
  <c r="WKX29" i="21"/>
  <c r="WKW29" i="21"/>
  <c r="WKV29" i="21"/>
  <c r="WKU29" i="21"/>
  <c r="WKT29" i="21"/>
  <c r="WKS29" i="21"/>
  <c r="WKR29" i="21"/>
  <c r="WKQ29" i="21"/>
  <c r="WKP29" i="21"/>
  <c r="WKO29" i="21"/>
  <c r="WKN29" i="21"/>
  <c r="WKM29" i="21"/>
  <c r="WKL29" i="21"/>
  <c r="WKK29" i="21"/>
  <c r="WKJ29" i="21"/>
  <c r="WKI29" i="21"/>
  <c r="WKH29" i="21"/>
  <c r="WKG29" i="21"/>
  <c r="WKF29" i="21"/>
  <c r="WKE29" i="21"/>
  <c r="WKD29" i="21"/>
  <c r="WKC29" i="21"/>
  <c r="WKB29" i="21"/>
  <c r="WKA29" i="21"/>
  <c r="WJZ29" i="21"/>
  <c r="WJY29" i="21"/>
  <c r="WJX29" i="21"/>
  <c r="WJW29" i="21"/>
  <c r="WJV29" i="21"/>
  <c r="WJU29" i="21"/>
  <c r="WJT29" i="21"/>
  <c r="WJS29" i="21"/>
  <c r="WJR29" i="21"/>
  <c r="WJQ29" i="21"/>
  <c r="WJP29" i="21"/>
  <c r="WJO29" i="21"/>
  <c r="WJN29" i="21"/>
  <c r="WJM29" i="21"/>
  <c r="WJL29" i="21"/>
  <c r="WJK29" i="21"/>
  <c r="WJJ29" i="21"/>
  <c r="WJI29" i="21"/>
  <c r="WJH29" i="21"/>
  <c r="WJG29" i="21"/>
  <c r="WJF29" i="21"/>
  <c r="WJE29" i="21"/>
  <c r="WJD29" i="21"/>
  <c r="WJC29" i="21"/>
  <c r="WJB29" i="21"/>
  <c r="WJA29" i="21"/>
  <c r="WIZ29" i="21"/>
  <c r="WIY29" i="21"/>
  <c r="WIX29" i="21"/>
  <c r="WIW29" i="21"/>
  <c r="WIV29" i="21"/>
  <c r="WIU29" i="21"/>
  <c r="WIT29" i="21"/>
  <c r="WIS29" i="21"/>
  <c r="WIR29" i="21"/>
  <c r="WIQ29" i="21"/>
  <c r="WIP29" i="21"/>
  <c r="WIO29" i="21"/>
  <c r="WIN29" i="21"/>
  <c r="WIM29" i="21"/>
  <c r="WIL29" i="21"/>
  <c r="WIK29" i="21"/>
  <c r="WIJ29" i="21"/>
  <c r="WII29" i="21"/>
  <c r="WIH29" i="21"/>
  <c r="WIG29" i="21"/>
  <c r="WIF29" i="21"/>
  <c r="WIE29" i="21"/>
  <c r="WID29" i="21"/>
  <c r="WIC29" i="21"/>
  <c r="WIB29" i="21"/>
  <c r="WIA29" i="21"/>
  <c r="WHZ29" i="21"/>
  <c r="WHY29" i="21"/>
  <c r="WHX29" i="21"/>
  <c r="WHW29" i="21"/>
  <c r="WHV29" i="21"/>
  <c r="WHU29" i="21"/>
  <c r="WHT29" i="21"/>
  <c r="WHS29" i="21"/>
  <c r="WHR29" i="21"/>
  <c r="WHQ29" i="21"/>
  <c r="WHP29" i="21"/>
  <c r="WHO29" i="21"/>
  <c r="WHN29" i="21"/>
  <c r="WHM29" i="21"/>
  <c r="WHL29" i="21"/>
  <c r="WHK29" i="21"/>
  <c r="WHJ29" i="21"/>
  <c r="WHI29" i="21"/>
  <c r="WHH29" i="21"/>
  <c r="WHG29" i="21"/>
  <c r="WHF29" i="21"/>
  <c r="WHE29" i="21"/>
  <c r="WHD29" i="21"/>
  <c r="WHC29" i="21"/>
  <c r="WHB29" i="21"/>
  <c r="WHA29" i="21"/>
  <c r="WGZ29" i="21"/>
  <c r="WGY29" i="21"/>
  <c r="WGX29" i="21"/>
  <c r="WGW29" i="21"/>
  <c r="WGV29" i="21"/>
  <c r="WGU29" i="21"/>
  <c r="WGT29" i="21"/>
  <c r="WGS29" i="21"/>
  <c r="WGR29" i="21"/>
  <c r="WGQ29" i="21"/>
  <c r="WGP29" i="21"/>
  <c r="WGO29" i="21"/>
  <c r="WGN29" i="21"/>
  <c r="WGM29" i="21"/>
  <c r="WGL29" i="21"/>
  <c r="WGK29" i="21"/>
  <c r="WGJ29" i="21"/>
  <c r="WGI29" i="21"/>
  <c r="WGH29" i="21"/>
  <c r="WGG29" i="21"/>
  <c r="WGF29" i="21"/>
  <c r="WGE29" i="21"/>
  <c r="WGD29" i="21"/>
  <c r="WGC29" i="21"/>
  <c r="WGB29" i="21"/>
  <c r="WGA29" i="21"/>
  <c r="WFZ29" i="21"/>
  <c r="WFY29" i="21"/>
  <c r="WFX29" i="21"/>
  <c r="WFW29" i="21"/>
  <c r="WFV29" i="21"/>
  <c r="WFU29" i="21"/>
  <c r="WFT29" i="21"/>
  <c r="WFS29" i="21"/>
  <c r="WFR29" i="21"/>
  <c r="WFQ29" i="21"/>
  <c r="WFP29" i="21"/>
  <c r="WFO29" i="21"/>
  <c r="WFN29" i="21"/>
  <c r="WFM29" i="21"/>
  <c r="WFL29" i="21"/>
  <c r="WFK29" i="21"/>
  <c r="WFJ29" i="21"/>
  <c r="WFI29" i="21"/>
  <c r="WFH29" i="21"/>
  <c r="WFG29" i="21"/>
  <c r="WFF29" i="21"/>
  <c r="WFE29" i="21"/>
  <c r="WFD29" i="21"/>
  <c r="WFC29" i="21"/>
  <c r="WFB29" i="21"/>
  <c r="WFA29" i="21"/>
  <c r="WEZ29" i="21"/>
  <c r="WEY29" i="21"/>
  <c r="WEX29" i="21"/>
  <c r="WEW29" i="21"/>
  <c r="WEV29" i="21"/>
  <c r="WEU29" i="21"/>
  <c r="WET29" i="21"/>
  <c r="WES29" i="21"/>
  <c r="WER29" i="21"/>
  <c r="WEQ29" i="21"/>
  <c r="WEP29" i="21"/>
  <c r="WEO29" i="21"/>
  <c r="WEN29" i="21"/>
  <c r="WEM29" i="21"/>
  <c r="WEL29" i="21"/>
  <c r="WEK29" i="21"/>
  <c r="WEJ29" i="21"/>
  <c r="WEI29" i="21"/>
  <c r="WEH29" i="21"/>
  <c r="WEG29" i="21"/>
  <c r="WEF29" i="21"/>
  <c r="WEE29" i="21"/>
  <c r="WED29" i="21"/>
  <c r="WEC29" i="21"/>
  <c r="WEB29" i="21"/>
  <c r="WEA29" i="21"/>
  <c r="WDZ29" i="21"/>
  <c r="WDY29" i="21"/>
  <c r="WDX29" i="21"/>
  <c r="WDW29" i="21"/>
  <c r="WDV29" i="21"/>
  <c r="WDU29" i="21"/>
  <c r="WDT29" i="21"/>
  <c r="WDS29" i="21"/>
  <c r="WDR29" i="21"/>
  <c r="WDQ29" i="21"/>
  <c r="WDP29" i="21"/>
  <c r="WDO29" i="21"/>
  <c r="WDN29" i="21"/>
  <c r="WDM29" i="21"/>
  <c r="WDL29" i="21"/>
  <c r="WDK29" i="21"/>
  <c r="WDJ29" i="21"/>
  <c r="WDI29" i="21"/>
  <c r="WDH29" i="21"/>
  <c r="WDG29" i="21"/>
  <c r="WDF29" i="21"/>
  <c r="WDE29" i="21"/>
  <c r="WDD29" i="21"/>
  <c r="WDC29" i="21"/>
  <c r="WDB29" i="21"/>
  <c r="WDA29" i="21"/>
  <c r="WCZ29" i="21"/>
  <c r="WCY29" i="21"/>
  <c r="WCX29" i="21"/>
  <c r="WCW29" i="21"/>
  <c r="WCV29" i="21"/>
  <c r="WCU29" i="21"/>
  <c r="WCT29" i="21"/>
  <c r="WCS29" i="21"/>
  <c r="WCR29" i="21"/>
  <c r="WCQ29" i="21"/>
  <c r="WCP29" i="21"/>
  <c r="WCO29" i="21"/>
  <c r="WCN29" i="21"/>
  <c r="WCM29" i="21"/>
  <c r="WCL29" i="21"/>
  <c r="WCK29" i="21"/>
  <c r="WCJ29" i="21"/>
  <c r="WCI29" i="21"/>
  <c r="WCH29" i="21"/>
  <c r="WCG29" i="21"/>
  <c r="WCF29" i="21"/>
  <c r="WCE29" i="21"/>
  <c r="WCD29" i="21"/>
  <c r="WCC29" i="21"/>
  <c r="WCB29" i="21"/>
  <c r="WCA29" i="21"/>
  <c r="WBZ29" i="21"/>
  <c r="WBY29" i="21"/>
  <c r="WBX29" i="21"/>
  <c r="WBW29" i="21"/>
  <c r="WBV29" i="21"/>
  <c r="WBU29" i="21"/>
  <c r="WBT29" i="21"/>
  <c r="WBS29" i="21"/>
  <c r="WBR29" i="21"/>
  <c r="WBQ29" i="21"/>
  <c r="WBP29" i="21"/>
  <c r="WBO29" i="21"/>
  <c r="WBN29" i="21"/>
  <c r="WBM29" i="21"/>
  <c r="WBL29" i="21"/>
  <c r="WBK29" i="21"/>
  <c r="WBJ29" i="21"/>
  <c r="WBI29" i="21"/>
  <c r="WBH29" i="21"/>
  <c r="WBG29" i="21"/>
  <c r="WBF29" i="21"/>
  <c r="WBE29" i="21"/>
  <c r="WBD29" i="21"/>
  <c r="WBC29" i="21"/>
  <c r="WBB29" i="21"/>
  <c r="WBA29" i="21"/>
  <c r="WAZ29" i="21"/>
  <c r="WAY29" i="21"/>
  <c r="WAX29" i="21"/>
  <c r="WAW29" i="21"/>
  <c r="WAV29" i="21"/>
  <c r="WAU29" i="21"/>
  <c r="WAT29" i="21"/>
  <c r="WAS29" i="21"/>
  <c r="WAR29" i="21"/>
  <c r="WAQ29" i="21"/>
  <c r="WAP29" i="21"/>
  <c r="WAO29" i="21"/>
  <c r="WAN29" i="21"/>
  <c r="WAM29" i="21"/>
  <c r="WAL29" i="21"/>
  <c r="WAK29" i="21"/>
  <c r="WAJ29" i="21"/>
  <c r="WAI29" i="21"/>
  <c r="WAH29" i="21"/>
  <c r="WAG29" i="21"/>
  <c r="WAF29" i="21"/>
  <c r="WAE29" i="21"/>
  <c r="WAD29" i="21"/>
  <c r="WAC29" i="21"/>
  <c r="WAB29" i="21"/>
  <c r="WAA29" i="21"/>
  <c r="VZZ29" i="21"/>
  <c r="VZY29" i="21"/>
  <c r="VZX29" i="21"/>
  <c r="VZW29" i="21"/>
  <c r="VZV29" i="21"/>
  <c r="VZU29" i="21"/>
  <c r="VZT29" i="21"/>
  <c r="VZS29" i="21"/>
  <c r="VZR29" i="21"/>
  <c r="VZQ29" i="21"/>
  <c r="VZP29" i="21"/>
  <c r="VZO29" i="21"/>
  <c r="VZN29" i="21"/>
  <c r="VZM29" i="21"/>
  <c r="VZL29" i="21"/>
  <c r="VZK29" i="21"/>
  <c r="VZJ29" i="21"/>
  <c r="VZI29" i="21"/>
  <c r="VZH29" i="21"/>
  <c r="VZG29" i="21"/>
  <c r="VZF29" i="21"/>
  <c r="VZE29" i="21"/>
  <c r="VZD29" i="21"/>
  <c r="VZC29" i="21"/>
  <c r="VZB29" i="21"/>
  <c r="VZA29" i="21"/>
  <c r="VYZ29" i="21"/>
  <c r="VYY29" i="21"/>
  <c r="VYX29" i="21"/>
  <c r="VYW29" i="21"/>
  <c r="VYV29" i="21"/>
  <c r="VYU29" i="21"/>
  <c r="VYT29" i="21"/>
  <c r="VYS29" i="21"/>
  <c r="VYR29" i="21"/>
  <c r="VYQ29" i="21"/>
  <c r="VYP29" i="21"/>
  <c r="VYO29" i="21"/>
  <c r="VYN29" i="21"/>
  <c r="VYM29" i="21"/>
  <c r="VYL29" i="21"/>
  <c r="VYK29" i="21"/>
  <c r="VYJ29" i="21"/>
  <c r="VYI29" i="21"/>
  <c r="VYH29" i="21"/>
  <c r="VYG29" i="21"/>
  <c r="VYF29" i="21"/>
  <c r="VYE29" i="21"/>
  <c r="VYD29" i="21"/>
  <c r="VYC29" i="21"/>
  <c r="VYB29" i="21"/>
  <c r="VYA29" i="21"/>
  <c r="VXZ29" i="21"/>
  <c r="VXY29" i="21"/>
  <c r="VXX29" i="21"/>
  <c r="VXW29" i="21"/>
  <c r="VXV29" i="21"/>
  <c r="VXU29" i="21"/>
  <c r="VXT29" i="21"/>
  <c r="VXS29" i="21"/>
  <c r="VXR29" i="21"/>
  <c r="VXQ29" i="21"/>
  <c r="VXP29" i="21"/>
  <c r="VXO29" i="21"/>
  <c r="VXN29" i="21"/>
  <c r="VXM29" i="21"/>
  <c r="VXL29" i="21"/>
  <c r="VXK29" i="21"/>
  <c r="VXJ29" i="21"/>
  <c r="VXI29" i="21"/>
  <c r="VXH29" i="21"/>
  <c r="VXG29" i="21"/>
  <c r="VXF29" i="21"/>
  <c r="VXE29" i="21"/>
  <c r="VXD29" i="21"/>
  <c r="VXC29" i="21"/>
  <c r="VXB29" i="21"/>
  <c r="VXA29" i="21"/>
  <c r="VWZ29" i="21"/>
  <c r="VWY29" i="21"/>
  <c r="VWX29" i="21"/>
  <c r="VWW29" i="21"/>
  <c r="VWV29" i="21"/>
  <c r="VWU29" i="21"/>
  <c r="VWT29" i="21"/>
  <c r="VWS29" i="21"/>
  <c r="VWR29" i="21"/>
  <c r="VWQ29" i="21"/>
  <c r="VWP29" i="21"/>
  <c r="VWO29" i="21"/>
  <c r="VWN29" i="21"/>
  <c r="VWM29" i="21"/>
  <c r="VWL29" i="21"/>
  <c r="VWK29" i="21"/>
  <c r="VWJ29" i="21"/>
  <c r="VWI29" i="21"/>
  <c r="VWH29" i="21"/>
  <c r="VWG29" i="21"/>
  <c r="VWF29" i="21"/>
  <c r="VWE29" i="21"/>
  <c r="VWD29" i="21"/>
  <c r="VWC29" i="21"/>
  <c r="VWB29" i="21"/>
  <c r="VWA29" i="21"/>
  <c r="VVZ29" i="21"/>
  <c r="VVY29" i="21"/>
  <c r="VVX29" i="21"/>
  <c r="VVW29" i="21"/>
  <c r="VVV29" i="21"/>
  <c r="VVU29" i="21"/>
  <c r="VVT29" i="21"/>
  <c r="VVS29" i="21"/>
  <c r="VVR29" i="21"/>
  <c r="VVQ29" i="21"/>
  <c r="VVP29" i="21"/>
  <c r="VVO29" i="21"/>
  <c r="VVN29" i="21"/>
  <c r="VVM29" i="21"/>
  <c r="VVL29" i="21"/>
  <c r="VVK29" i="21"/>
  <c r="VVJ29" i="21"/>
  <c r="VVI29" i="21"/>
  <c r="VVH29" i="21"/>
  <c r="VVG29" i="21"/>
  <c r="VVF29" i="21"/>
  <c r="VVE29" i="21"/>
  <c r="VVD29" i="21"/>
  <c r="VVC29" i="21"/>
  <c r="VVB29" i="21"/>
  <c r="VVA29" i="21"/>
  <c r="VUZ29" i="21"/>
  <c r="VUY29" i="21"/>
  <c r="VUX29" i="21"/>
  <c r="VUW29" i="21"/>
  <c r="VUV29" i="21"/>
  <c r="VUU29" i="21"/>
  <c r="VUT29" i="21"/>
  <c r="VUS29" i="21"/>
  <c r="VUR29" i="21"/>
  <c r="VUQ29" i="21"/>
  <c r="VUP29" i="21"/>
  <c r="VUO29" i="21"/>
  <c r="VUN29" i="21"/>
  <c r="VUM29" i="21"/>
  <c r="VUL29" i="21"/>
  <c r="VUK29" i="21"/>
  <c r="VUJ29" i="21"/>
  <c r="VUI29" i="21"/>
  <c r="VUH29" i="21"/>
  <c r="VUG29" i="21"/>
  <c r="VUF29" i="21"/>
  <c r="VUE29" i="21"/>
  <c r="VUD29" i="21"/>
  <c r="VUC29" i="21"/>
  <c r="VUB29" i="21"/>
  <c r="VUA29" i="21"/>
  <c r="VTZ29" i="21"/>
  <c r="VTY29" i="21"/>
  <c r="VTX29" i="21"/>
  <c r="VTW29" i="21"/>
  <c r="VTV29" i="21"/>
  <c r="VTU29" i="21"/>
  <c r="VTT29" i="21"/>
  <c r="VTS29" i="21"/>
  <c r="VTR29" i="21"/>
  <c r="VTQ29" i="21"/>
  <c r="VTP29" i="21"/>
  <c r="VTO29" i="21"/>
  <c r="VTN29" i="21"/>
  <c r="VTM29" i="21"/>
  <c r="VTL29" i="21"/>
  <c r="VTK29" i="21"/>
  <c r="VTJ29" i="21"/>
  <c r="VTI29" i="21"/>
  <c r="VTH29" i="21"/>
  <c r="VTG29" i="21"/>
  <c r="VTF29" i="21"/>
  <c r="VTE29" i="21"/>
  <c r="VTD29" i="21"/>
  <c r="VTC29" i="21"/>
  <c r="VTB29" i="21"/>
  <c r="VTA29" i="21"/>
  <c r="VSZ29" i="21"/>
  <c r="VSY29" i="21"/>
  <c r="VSX29" i="21"/>
  <c r="VSW29" i="21"/>
  <c r="VSV29" i="21"/>
  <c r="VSU29" i="21"/>
  <c r="VST29" i="21"/>
  <c r="VSS29" i="21"/>
  <c r="VSR29" i="21"/>
  <c r="VSQ29" i="21"/>
  <c r="VSP29" i="21"/>
  <c r="VSO29" i="21"/>
  <c r="VSN29" i="21"/>
  <c r="VSM29" i="21"/>
  <c r="VSL29" i="21"/>
  <c r="VSK29" i="21"/>
  <c r="VSJ29" i="21"/>
  <c r="VSI29" i="21"/>
  <c r="VSH29" i="21"/>
  <c r="VSG29" i="21"/>
  <c r="VSF29" i="21"/>
  <c r="VSE29" i="21"/>
  <c r="VSD29" i="21"/>
  <c r="VSC29" i="21"/>
  <c r="VSB29" i="21"/>
  <c r="VSA29" i="21"/>
  <c r="VRZ29" i="21"/>
  <c r="VRY29" i="21"/>
  <c r="VRX29" i="21"/>
  <c r="VRW29" i="21"/>
  <c r="VRV29" i="21"/>
  <c r="VRU29" i="21"/>
  <c r="VRT29" i="21"/>
  <c r="VRS29" i="21"/>
  <c r="VRR29" i="21"/>
  <c r="VRQ29" i="21"/>
  <c r="VRP29" i="21"/>
  <c r="VRO29" i="21"/>
  <c r="VRN29" i="21"/>
  <c r="VRM29" i="21"/>
  <c r="VRL29" i="21"/>
  <c r="VRK29" i="21"/>
  <c r="VRJ29" i="21"/>
  <c r="VRI29" i="21"/>
  <c r="VRH29" i="21"/>
  <c r="VRG29" i="21"/>
  <c r="VRF29" i="21"/>
  <c r="VRE29" i="21"/>
  <c r="VRD29" i="21"/>
  <c r="VRC29" i="21"/>
  <c r="VRB29" i="21"/>
  <c r="VRA29" i="21"/>
  <c r="VQZ29" i="21"/>
  <c r="VQY29" i="21"/>
  <c r="VQX29" i="21"/>
  <c r="VQW29" i="21"/>
  <c r="VQV29" i="21"/>
  <c r="VQU29" i="21"/>
  <c r="VQT29" i="21"/>
  <c r="VQS29" i="21"/>
  <c r="VQR29" i="21"/>
  <c r="VQQ29" i="21"/>
  <c r="VQP29" i="21"/>
  <c r="VQO29" i="21"/>
  <c r="VQN29" i="21"/>
  <c r="VQM29" i="21"/>
  <c r="VQL29" i="21"/>
  <c r="VQK29" i="21"/>
  <c r="VQJ29" i="21"/>
  <c r="VQI29" i="21"/>
  <c r="VQH29" i="21"/>
  <c r="VQG29" i="21"/>
  <c r="VQF29" i="21"/>
  <c r="VQE29" i="21"/>
  <c r="VQD29" i="21"/>
  <c r="VQC29" i="21"/>
  <c r="VQB29" i="21"/>
  <c r="VQA29" i="21"/>
  <c r="VPZ29" i="21"/>
  <c r="VPY29" i="21"/>
  <c r="VPX29" i="21"/>
  <c r="VPW29" i="21"/>
  <c r="VPV29" i="21"/>
  <c r="VPU29" i="21"/>
  <c r="VPT29" i="21"/>
  <c r="VPS29" i="21"/>
  <c r="VPR29" i="21"/>
  <c r="VPQ29" i="21"/>
  <c r="VPP29" i="21"/>
  <c r="VPO29" i="21"/>
  <c r="VPN29" i="21"/>
  <c r="VPM29" i="21"/>
  <c r="VPL29" i="21"/>
  <c r="VPK29" i="21"/>
  <c r="VPJ29" i="21"/>
  <c r="VPI29" i="21"/>
  <c r="VPH29" i="21"/>
  <c r="VPG29" i="21"/>
  <c r="VPF29" i="21"/>
  <c r="VPE29" i="21"/>
  <c r="VPD29" i="21"/>
  <c r="VPC29" i="21"/>
  <c r="VPB29" i="21"/>
  <c r="VPA29" i="21"/>
  <c r="VOZ29" i="21"/>
  <c r="VOY29" i="21"/>
  <c r="VOX29" i="21"/>
  <c r="VOW29" i="21"/>
  <c r="VOV29" i="21"/>
  <c r="VOU29" i="21"/>
  <c r="VOT29" i="21"/>
  <c r="VOS29" i="21"/>
  <c r="VOR29" i="21"/>
  <c r="VOQ29" i="21"/>
  <c r="VOP29" i="21"/>
  <c r="VOO29" i="21"/>
  <c r="VON29" i="21"/>
  <c r="VOM29" i="21"/>
  <c r="VOL29" i="21"/>
  <c r="VOK29" i="21"/>
  <c r="VOJ29" i="21"/>
  <c r="VOI29" i="21"/>
  <c r="VOH29" i="21"/>
  <c r="VOG29" i="21"/>
  <c r="VOF29" i="21"/>
  <c r="VOE29" i="21"/>
  <c r="VOD29" i="21"/>
  <c r="VOC29" i="21"/>
  <c r="VOB29" i="21"/>
  <c r="VOA29" i="21"/>
  <c r="VNZ29" i="21"/>
  <c r="VNY29" i="21"/>
  <c r="VNX29" i="21"/>
  <c r="VNW29" i="21"/>
  <c r="VNV29" i="21"/>
  <c r="VNU29" i="21"/>
  <c r="VNT29" i="21"/>
  <c r="VNS29" i="21"/>
  <c r="VNR29" i="21"/>
  <c r="VNQ29" i="21"/>
  <c r="VNP29" i="21"/>
  <c r="VNO29" i="21"/>
  <c r="VNN29" i="21"/>
  <c r="VNM29" i="21"/>
  <c r="VNL29" i="21"/>
  <c r="VNK29" i="21"/>
  <c r="VNJ29" i="21"/>
  <c r="VNI29" i="21"/>
  <c r="VNH29" i="21"/>
  <c r="VNG29" i="21"/>
  <c r="VNF29" i="21"/>
  <c r="VNE29" i="21"/>
  <c r="VND29" i="21"/>
  <c r="VNC29" i="21"/>
  <c r="VNB29" i="21"/>
  <c r="VNA29" i="21"/>
  <c r="VMZ29" i="21"/>
  <c r="VMY29" i="21"/>
  <c r="VMX29" i="21"/>
  <c r="VMW29" i="21"/>
  <c r="VMV29" i="21"/>
  <c r="VMU29" i="21"/>
  <c r="VMT29" i="21"/>
  <c r="VMS29" i="21"/>
  <c r="VMR29" i="21"/>
  <c r="VMQ29" i="21"/>
  <c r="VMP29" i="21"/>
  <c r="VMO29" i="21"/>
  <c r="VMN29" i="21"/>
  <c r="VMM29" i="21"/>
  <c r="VML29" i="21"/>
  <c r="VMK29" i="21"/>
  <c r="VMJ29" i="21"/>
  <c r="VMI29" i="21"/>
  <c r="VMH29" i="21"/>
  <c r="VMG29" i="21"/>
  <c r="VMF29" i="21"/>
  <c r="VME29" i="21"/>
  <c r="VMD29" i="21"/>
  <c r="VMC29" i="21"/>
  <c r="VMB29" i="21"/>
  <c r="VMA29" i="21"/>
  <c r="VLZ29" i="21"/>
  <c r="VLY29" i="21"/>
  <c r="VLX29" i="21"/>
  <c r="VLW29" i="21"/>
  <c r="VLV29" i="21"/>
  <c r="VLU29" i="21"/>
  <c r="VLT29" i="21"/>
  <c r="VLS29" i="21"/>
  <c r="VLR29" i="21"/>
  <c r="VLQ29" i="21"/>
  <c r="VLP29" i="21"/>
  <c r="VLO29" i="21"/>
  <c r="VLN29" i="21"/>
  <c r="VLM29" i="21"/>
  <c r="VLL29" i="21"/>
  <c r="VLK29" i="21"/>
  <c r="VLJ29" i="21"/>
  <c r="VLI29" i="21"/>
  <c r="VLH29" i="21"/>
  <c r="VLG29" i="21"/>
  <c r="VLF29" i="21"/>
  <c r="VLE29" i="21"/>
  <c r="VLD29" i="21"/>
  <c r="VLC29" i="21"/>
  <c r="VLB29" i="21"/>
  <c r="VLA29" i="21"/>
  <c r="VKZ29" i="21"/>
  <c r="VKY29" i="21"/>
  <c r="VKX29" i="21"/>
  <c r="VKW29" i="21"/>
  <c r="VKV29" i="21"/>
  <c r="VKU29" i="21"/>
  <c r="VKT29" i="21"/>
  <c r="VKS29" i="21"/>
  <c r="VKR29" i="21"/>
  <c r="VKQ29" i="21"/>
  <c r="VKP29" i="21"/>
  <c r="VKO29" i="21"/>
  <c r="VKN29" i="21"/>
  <c r="VKM29" i="21"/>
  <c r="VKL29" i="21"/>
  <c r="VKK29" i="21"/>
  <c r="VKJ29" i="21"/>
  <c r="VKI29" i="21"/>
  <c r="VKH29" i="21"/>
  <c r="VKG29" i="21"/>
  <c r="VKF29" i="21"/>
  <c r="VKE29" i="21"/>
  <c r="VKD29" i="21"/>
  <c r="VKC29" i="21"/>
  <c r="VKB29" i="21"/>
  <c r="VKA29" i="21"/>
  <c r="VJZ29" i="21"/>
  <c r="VJY29" i="21"/>
  <c r="VJX29" i="21"/>
  <c r="VJW29" i="21"/>
  <c r="VJV29" i="21"/>
  <c r="VJU29" i="21"/>
  <c r="VJT29" i="21"/>
  <c r="VJS29" i="21"/>
  <c r="VJR29" i="21"/>
  <c r="VJQ29" i="21"/>
  <c r="VJP29" i="21"/>
  <c r="VJO29" i="21"/>
  <c r="VJN29" i="21"/>
  <c r="VJM29" i="21"/>
  <c r="VJL29" i="21"/>
  <c r="VJK29" i="21"/>
  <c r="VJJ29" i="21"/>
  <c r="VJI29" i="21"/>
  <c r="VJH29" i="21"/>
  <c r="VJG29" i="21"/>
  <c r="VJF29" i="21"/>
  <c r="VJE29" i="21"/>
  <c r="VJD29" i="21"/>
  <c r="VJC29" i="21"/>
  <c r="VJB29" i="21"/>
  <c r="VJA29" i="21"/>
  <c r="VIZ29" i="21"/>
  <c r="VIY29" i="21"/>
  <c r="VIX29" i="21"/>
  <c r="VIW29" i="21"/>
  <c r="VIV29" i="21"/>
  <c r="VIU29" i="21"/>
  <c r="VIT29" i="21"/>
  <c r="VIS29" i="21"/>
  <c r="VIR29" i="21"/>
  <c r="VIQ29" i="21"/>
  <c r="VIP29" i="21"/>
  <c r="VIO29" i="21"/>
  <c r="VIN29" i="21"/>
  <c r="VIM29" i="21"/>
  <c r="VIL29" i="21"/>
  <c r="VIK29" i="21"/>
  <c r="VIJ29" i="21"/>
  <c r="VII29" i="21"/>
  <c r="VIH29" i="21"/>
  <c r="VIG29" i="21"/>
  <c r="VIF29" i="21"/>
  <c r="VIE29" i="21"/>
  <c r="VID29" i="21"/>
  <c r="VIC29" i="21"/>
  <c r="VIB29" i="21"/>
  <c r="VIA29" i="21"/>
  <c r="VHZ29" i="21"/>
  <c r="VHY29" i="21"/>
  <c r="VHX29" i="21"/>
  <c r="VHW29" i="21"/>
  <c r="VHV29" i="21"/>
  <c r="VHU29" i="21"/>
  <c r="VHT29" i="21"/>
  <c r="VHS29" i="21"/>
  <c r="VHR29" i="21"/>
  <c r="VHQ29" i="21"/>
  <c r="VHP29" i="21"/>
  <c r="VHO29" i="21"/>
  <c r="VHN29" i="21"/>
  <c r="VHM29" i="21"/>
  <c r="VHL29" i="21"/>
  <c r="VHK29" i="21"/>
  <c r="VHJ29" i="21"/>
  <c r="VHI29" i="21"/>
  <c r="VHH29" i="21"/>
  <c r="VHG29" i="21"/>
  <c r="VHF29" i="21"/>
  <c r="VHE29" i="21"/>
  <c r="VHD29" i="21"/>
  <c r="VHC29" i="21"/>
  <c r="VHB29" i="21"/>
  <c r="VHA29" i="21"/>
  <c r="VGZ29" i="21"/>
  <c r="VGY29" i="21"/>
  <c r="VGX29" i="21"/>
  <c r="VGW29" i="21"/>
  <c r="VGV29" i="21"/>
  <c r="VGU29" i="21"/>
  <c r="VGT29" i="21"/>
  <c r="VGS29" i="21"/>
  <c r="VGR29" i="21"/>
  <c r="VGQ29" i="21"/>
  <c r="VGP29" i="21"/>
  <c r="VGO29" i="21"/>
  <c r="VGN29" i="21"/>
  <c r="VGM29" i="21"/>
  <c r="VGL29" i="21"/>
  <c r="VGK29" i="21"/>
  <c r="VGJ29" i="21"/>
  <c r="VGI29" i="21"/>
  <c r="VGH29" i="21"/>
  <c r="VGG29" i="21"/>
  <c r="VGF29" i="21"/>
  <c r="VGE29" i="21"/>
  <c r="VGD29" i="21"/>
  <c r="VGC29" i="21"/>
  <c r="VGB29" i="21"/>
  <c r="VGA29" i="21"/>
  <c r="VFZ29" i="21"/>
  <c r="VFY29" i="21"/>
  <c r="VFX29" i="21"/>
  <c r="VFW29" i="21"/>
  <c r="VFV29" i="21"/>
  <c r="VFU29" i="21"/>
  <c r="VFT29" i="21"/>
  <c r="VFS29" i="21"/>
  <c r="VFR29" i="21"/>
  <c r="VFQ29" i="21"/>
  <c r="VFP29" i="21"/>
  <c r="VFO29" i="21"/>
  <c r="VFN29" i="21"/>
  <c r="VFM29" i="21"/>
  <c r="VFL29" i="21"/>
  <c r="VFK29" i="21"/>
  <c r="VFJ29" i="21"/>
  <c r="VFI29" i="21"/>
  <c r="VFH29" i="21"/>
  <c r="VFG29" i="21"/>
  <c r="VFF29" i="21"/>
  <c r="VFE29" i="21"/>
  <c r="VFD29" i="21"/>
  <c r="VFC29" i="21"/>
  <c r="VFB29" i="21"/>
  <c r="VFA29" i="21"/>
  <c r="VEZ29" i="21"/>
  <c r="VEY29" i="21"/>
  <c r="VEX29" i="21"/>
  <c r="VEW29" i="21"/>
  <c r="VEV29" i="21"/>
  <c r="VEU29" i="21"/>
  <c r="VET29" i="21"/>
  <c r="VES29" i="21"/>
  <c r="VER29" i="21"/>
  <c r="VEQ29" i="21"/>
  <c r="VEP29" i="21"/>
  <c r="VEO29" i="21"/>
  <c r="VEN29" i="21"/>
  <c r="VEM29" i="21"/>
  <c r="VEL29" i="21"/>
  <c r="VEK29" i="21"/>
  <c r="VEJ29" i="21"/>
  <c r="VEI29" i="21"/>
  <c r="VEH29" i="21"/>
  <c r="VEG29" i="21"/>
  <c r="VEF29" i="21"/>
  <c r="VEE29" i="21"/>
  <c r="VED29" i="21"/>
  <c r="VEC29" i="21"/>
  <c r="VEB29" i="21"/>
  <c r="VEA29" i="21"/>
  <c r="VDZ29" i="21"/>
  <c r="VDY29" i="21"/>
  <c r="VDX29" i="21"/>
  <c r="VDW29" i="21"/>
  <c r="VDV29" i="21"/>
  <c r="VDU29" i="21"/>
  <c r="VDT29" i="21"/>
  <c r="VDS29" i="21"/>
  <c r="VDR29" i="21"/>
  <c r="VDQ29" i="21"/>
  <c r="VDP29" i="21"/>
  <c r="VDO29" i="21"/>
  <c r="VDN29" i="21"/>
  <c r="VDM29" i="21"/>
  <c r="VDL29" i="21"/>
  <c r="VDK29" i="21"/>
  <c r="VDJ29" i="21"/>
  <c r="VDI29" i="21"/>
  <c r="VDH29" i="21"/>
  <c r="VDG29" i="21"/>
  <c r="VDF29" i="21"/>
  <c r="VDE29" i="21"/>
  <c r="VDD29" i="21"/>
  <c r="VDC29" i="21"/>
  <c r="VDB29" i="21"/>
  <c r="VDA29" i="21"/>
  <c r="VCZ29" i="21"/>
  <c r="VCY29" i="21"/>
  <c r="VCX29" i="21"/>
  <c r="VCW29" i="21"/>
  <c r="VCV29" i="21"/>
  <c r="VCU29" i="21"/>
  <c r="VCT29" i="21"/>
  <c r="VCS29" i="21"/>
  <c r="VCR29" i="21"/>
  <c r="VCQ29" i="21"/>
  <c r="VCP29" i="21"/>
  <c r="VCO29" i="21"/>
  <c r="VCN29" i="21"/>
  <c r="VCM29" i="21"/>
  <c r="VCL29" i="21"/>
  <c r="VCK29" i="21"/>
  <c r="VCJ29" i="21"/>
  <c r="VCI29" i="21"/>
  <c r="VCH29" i="21"/>
  <c r="VCG29" i="21"/>
  <c r="VCF29" i="21"/>
  <c r="VCE29" i="21"/>
  <c r="VCD29" i="21"/>
  <c r="VCC29" i="21"/>
  <c r="VCB29" i="21"/>
  <c r="VCA29" i="21"/>
  <c r="VBZ29" i="21"/>
  <c r="VBY29" i="21"/>
  <c r="VBX29" i="21"/>
  <c r="VBW29" i="21"/>
  <c r="VBV29" i="21"/>
  <c r="VBU29" i="21"/>
  <c r="VBT29" i="21"/>
  <c r="VBS29" i="21"/>
  <c r="VBR29" i="21"/>
  <c r="VBQ29" i="21"/>
  <c r="VBP29" i="21"/>
  <c r="VBO29" i="21"/>
  <c r="VBN29" i="21"/>
  <c r="VBM29" i="21"/>
  <c r="VBL29" i="21"/>
  <c r="VBK29" i="21"/>
  <c r="VBJ29" i="21"/>
  <c r="VBI29" i="21"/>
  <c r="VBH29" i="21"/>
  <c r="VBG29" i="21"/>
  <c r="VBF29" i="21"/>
  <c r="VBE29" i="21"/>
  <c r="VBD29" i="21"/>
  <c r="VBC29" i="21"/>
  <c r="VBB29" i="21"/>
  <c r="VBA29" i="21"/>
  <c r="VAZ29" i="21"/>
  <c r="VAY29" i="21"/>
  <c r="VAX29" i="21"/>
  <c r="VAW29" i="21"/>
  <c r="VAV29" i="21"/>
  <c r="VAU29" i="21"/>
  <c r="VAT29" i="21"/>
  <c r="VAS29" i="21"/>
  <c r="VAR29" i="21"/>
  <c r="VAQ29" i="21"/>
  <c r="VAP29" i="21"/>
  <c r="VAO29" i="21"/>
  <c r="VAN29" i="21"/>
  <c r="VAM29" i="21"/>
  <c r="VAL29" i="21"/>
  <c r="VAK29" i="21"/>
  <c r="VAJ29" i="21"/>
  <c r="VAI29" i="21"/>
  <c r="VAH29" i="21"/>
  <c r="VAG29" i="21"/>
  <c r="VAF29" i="21"/>
  <c r="VAE29" i="21"/>
  <c r="VAD29" i="21"/>
  <c r="VAC29" i="21"/>
  <c r="VAB29" i="21"/>
  <c r="VAA29" i="21"/>
  <c r="UZZ29" i="21"/>
  <c r="UZY29" i="21"/>
  <c r="UZX29" i="21"/>
  <c r="UZW29" i="21"/>
  <c r="UZV29" i="21"/>
  <c r="UZU29" i="21"/>
  <c r="UZT29" i="21"/>
  <c r="UZS29" i="21"/>
  <c r="UZR29" i="21"/>
  <c r="UZQ29" i="21"/>
  <c r="UZP29" i="21"/>
  <c r="UZO29" i="21"/>
  <c r="UZN29" i="21"/>
  <c r="UZM29" i="21"/>
  <c r="UZL29" i="21"/>
  <c r="UZK29" i="21"/>
  <c r="UZJ29" i="21"/>
  <c r="UZI29" i="21"/>
  <c r="UZH29" i="21"/>
  <c r="UZG29" i="21"/>
  <c r="UZF29" i="21"/>
  <c r="UZE29" i="21"/>
  <c r="UZD29" i="21"/>
  <c r="UZC29" i="21"/>
  <c r="UZB29" i="21"/>
  <c r="UZA29" i="21"/>
  <c r="UYZ29" i="21"/>
  <c r="UYY29" i="21"/>
  <c r="UYX29" i="21"/>
  <c r="UYW29" i="21"/>
  <c r="UYV29" i="21"/>
  <c r="UYU29" i="21"/>
  <c r="UYT29" i="21"/>
  <c r="UYS29" i="21"/>
  <c r="UYR29" i="21"/>
  <c r="UYQ29" i="21"/>
  <c r="UYP29" i="21"/>
  <c r="UYO29" i="21"/>
  <c r="UYN29" i="21"/>
  <c r="UYM29" i="21"/>
  <c r="UYL29" i="21"/>
  <c r="UYK29" i="21"/>
  <c r="UYJ29" i="21"/>
  <c r="UYI29" i="21"/>
  <c r="UYH29" i="21"/>
  <c r="UYG29" i="21"/>
  <c r="UYF29" i="21"/>
  <c r="UYE29" i="21"/>
  <c r="UYD29" i="21"/>
  <c r="UYC29" i="21"/>
  <c r="UYB29" i="21"/>
  <c r="UYA29" i="21"/>
  <c r="UXZ29" i="21"/>
  <c r="UXY29" i="21"/>
  <c r="UXX29" i="21"/>
  <c r="UXW29" i="21"/>
  <c r="UXV29" i="21"/>
  <c r="UXU29" i="21"/>
  <c r="UXT29" i="21"/>
  <c r="UXS29" i="21"/>
  <c r="UXR29" i="21"/>
  <c r="UXQ29" i="21"/>
  <c r="UXP29" i="21"/>
  <c r="UXO29" i="21"/>
  <c r="UXN29" i="21"/>
  <c r="UXM29" i="21"/>
  <c r="UXL29" i="21"/>
  <c r="UXK29" i="21"/>
  <c r="UXJ29" i="21"/>
  <c r="UXI29" i="21"/>
  <c r="UXH29" i="21"/>
  <c r="UXG29" i="21"/>
  <c r="UXF29" i="21"/>
  <c r="UXE29" i="21"/>
  <c r="UXD29" i="21"/>
  <c r="UXC29" i="21"/>
  <c r="UXB29" i="21"/>
  <c r="UXA29" i="21"/>
  <c r="UWZ29" i="21"/>
  <c r="UWY29" i="21"/>
  <c r="UWX29" i="21"/>
  <c r="UWW29" i="21"/>
  <c r="UWV29" i="21"/>
  <c r="UWU29" i="21"/>
  <c r="UWT29" i="21"/>
  <c r="UWS29" i="21"/>
  <c r="UWR29" i="21"/>
  <c r="UWQ29" i="21"/>
  <c r="UWP29" i="21"/>
  <c r="UWO29" i="21"/>
  <c r="UWN29" i="21"/>
  <c r="UWM29" i="21"/>
  <c r="UWL29" i="21"/>
  <c r="UWK29" i="21"/>
  <c r="UWJ29" i="21"/>
  <c r="UWI29" i="21"/>
  <c r="UWH29" i="21"/>
  <c r="UWG29" i="21"/>
  <c r="UWF29" i="21"/>
  <c r="UWE29" i="21"/>
  <c r="UWD29" i="21"/>
  <c r="UWC29" i="21"/>
  <c r="UWB29" i="21"/>
  <c r="UWA29" i="21"/>
  <c r="UVZ29" i="21"/>
  <c r="UVY29" i="21"/>
  <c r="UVX29" i="21"/>
  <c r="UVW29" i="21"/>
  <c r="UVV29" i="21"/>
  <c r="UVU29" i="21"/>
  <c r="UVT29" i="21"/>
  <c r="UVS29" i="21"/>
  <c r="UVR29" i="21"/>
  <c r="UVQ29" i="21"/>
  <c r="UVP29" i="21"/>
  <c r="UVO29" i="21"/>
  <c r="UVN29" i="21"/>
  <c r="UVM29" i="21"/>
  <c r="UVL29" i="21"/>
  <c r="UVK29" i="21"/>
  <c r="UVJ29" i="21"/>
  <c r="UVI29" i="21"/>
  <c r="UVH29" i="21"/>
  <c r="UVG29" i="21"/>
  <c r="UVF29" i="21"/>
  <c r="UVE29" i="21"/>
  <c r="UVD29" i="21"/>
  <c r="UVC29" i="21"/>
  <c r="UVB29" i="21"/>
  <c r="UVA29" i="21"/>
  <c r="UUZ29" i="21"/>
  <c r="UUY29" i="21"/>
  <c r="UUX29" i="21"/>
  <c r="UUW29" i="21"/>
  <c r="UUV29" i="21"/>
  <c r="UUU29" i="21"/>
  <c r="UUT29" i="21"/>
  <c r="UUS29" i="21"/>
  <c r="UUR29" i="21"/>
  <c r="UUQ29" i="21"/>
  <c r="UUP29" i="21"/>
  <c r="UUO29" i="21"/>
  <c r="UUN29" i="21"/>
  <c r="UUM29" i="21"/>
  <c r="UUL29" i="21"/>
  <c r="UUK29" i="21"/>
  <c r="UUJ29" i="21"/>
  <c r="UUI29" i="21"/>
  <c r="UUH29" i="21"/>
  <c r="UUG29" i="21"/>
  <c r="UUF29" i="21"/>
  <c r="UUE29" i="21"/>
  <c r="UUD29" i="21"/>
  <c r="UUC29" i="21"/>
  <c r="UUB29" i="21"/>
  <c r="UUA29" i="21"/>
  <c r="UTZ29" i="21"/>
  <c r="UTY29" i="21"/>
  <c r="UTX29" i="21"/>
  <c r="UTW29" i="21"/>
  <c r="UTV29" i="21"/>
  <c r="UTU29" i="21"/>
  <c r="UTT29" i="21"/>
  <c r="UTS29" i="21"/>
  <c r="UTR29" i="21"/>
  <c r="UTQ29" i="21"/>
  <c r="UTP29" i="21"/>
  <c r="UTO29" i="21"/>
  <c r="UTN29" i="21"/>
  <c r="UTM29" i="21"/>
  <c r="UTL29" i="21"/>
  <c r="UTK29" i="21"/>
  <c r="UTJ29" i="21"/>
  <c r="UTI29" i="21"/>
  <c r="UTH29" i="21"/>
  <c r="UTG29" i="21"/>
  <c r="UTF29" i="21"/>
  <c r="UTE29" i="21"/>
  <c r="UTD29" i="21"/>
  <c r="UTC29" i="21"/>
  <c r="UTB29" i="21"/>
  <c r="UTA29" i="21"/>
  <c r="USZ29" i="21"/>
  <c r="USY29" i="21"/>
  <c r="USX29" i="21"/>
  <c r="USW29" i="21"/>
  <c r="USV29" i="21"/>
  <c r="USU29" i="21"/>
  <c r="UST29" i="21"/>
  <c r="USS29" i="21"/>
  <c r="USR29" i="21"/>
  <c r="USQ29" i="21"/>
  <c r="USP29" i="21"/>
  <c r="USO29" i="21"/>
  <c r="USN29" i="21"/>
  <c r="USM29" i="21"/>
  <c r="USL29" i="21"/>
  <c r="USK29" i="21"/>
  <c r="USJ29" i="21"/>
  <c r="USI29" i="21"/>
  <c r="USH29" i="21"/>
  <c r="USG29" i="21"/>
  <c r="USF29" i="21"/>
  <c r="USE29" i="21"/>
  <c r="USD29" i="21"/>
  <c r="USC29" i="21"/>
  <c r="USB29" i="21"/>
  <c r="USA29" i="21"/>
  <c r="URZ29" i="21"/>
  <c r="URY29" i="21"/>
  <c r="URX29" i="21"/>
  <c r="URW29" i="21"/>
  <c r="URV29" i="21"/>
  <c r="URU29" i="21"/>
  <c r="URT29" i="21"/>
  <c r="URS29" i="21"/>
  <c r="URR29" i="21"/>
  <c r="URQ29" i="21"/>
  <c r="URP29" i="21"/>
  <c r="URO29" i="21"/>
  <c r="URN29" i="21"/>
  <c r="URM29" i="21"/>
  <c r="URL29" i="21"/>
  <c r="URK29" i="21"/>
  <c r="URJ29" i="21"/>
  <c r="URI29" i="21"/>
  <c r="URH29" i="21"/>
  <c r="URG29" i="21"/>
  <c r="URF29" i="21"/>
  <c r="URE29" i="21"/>
  <c r="URD29" i="21"/>
  <c r="URC29" i="21"/>
  <c r="URB29" i="21"/>
  <c r="URA29" i="21"/>
  <c r="UQZ29" i="21"/>
  <c r="UQY29" i="21"/>
  <c r="UQX29" i="21"/>
  <c r="UQW29" i="21"/>
  <c r="UQV29" i="21"/>
  <c r="UQU29" i="21"/>
  <c r="UQT29" i="21"/>
  <c r="UQS29" i="21"/>
  <c r="UQR29" i="21"/>
  <c r="UQQ29" i="21"/>
  <c r="UQP29" i="21"/>
  <c r="UQO29" i="21"/>
  <c r="UQN29" i="21"/>
  <c r="UQM29" i="21"/>
  <c r="UQL29" i="21"/>
  <c r="UQK29" i="21"/>
  <c r="UQJ29" i="21"/>
  <c r="UQI29" i="21"/>
  <c r="UQH29" i="21"/>
  <c r="UQG29" i="21"/>
  <c r="UQF29" i="21"/>
  <c r="UQE29" i="21"/>
  <c r="UQD29" i="21"/>
  <c r="UQC29" i="21"/>
  <c r="UQB29" i="21"/>
  <c r="UQA29" i="21"/>
  <c r="UPZ29" i="21"/>
  <c r="UPY29" i="21"/>
  <c r="UPX29" i="21"/>
  <c r="UPW29" i="21"/>
  <c r="UPV29" i="21"/>
  <c r="UPU29" i="21"/>
  <c r="UPT29" i="21"/>
  <c r="UPS29" i="21"/>
  <c r="UPR29" i="21"/>
  <c r="UPQ29" i="21"/>
  <c r="UPP29" i="21"/>
  <c r="UPO29" i="21"/>
  <c r="UPN29" i="21"/>
  <c r="UPM29" i="21"/>
  <c r="UPL29" i="21"/>
  <c r="UPK29" i="21"/>
  <c r="UPJ29" i="21"/>
  <c r="UPI29" i="21"/>
  <c r="UPH29" i="21"/>
  <c r="UPG29" i="21"/>
  <c r="UPF29" i="21"/>
  <c r="UPE29" i="21"/>
  <c r="UPD29" i="21"/>
  <c r="UPC29" i="21"/>
  <c r="UPB29" i="21"/>
  <c r="UPA29" i="21"/>
  <c r="UOZ29" i="21"/>
  <c r="UOY29" i="21"/>
  <c r="UOX29" i="21"/>
  <c r="UOW29" i="21"/>
  <c r="UOV29" i="21"/>
  <c r="UOU29" i="21"/>
  <c r="UOT29" i="21"/>
  <c r="UOS29" i="21"/>
  <c r="UOR29" i="21"/>
  <c r="UOQ29" i="21"/>
  <c r="UOP29" i="21"/>
  <c r="UOO29" i="21"/>
  <c r="UON29" i="21"/>
  <c r="UOM29" i="21"/>
  <c r="UOL29" i="21"/>
  <c r="UOK29" i="21"/>
  <c r="UOJ29" i="21"/>
  <c r="UOI29" i="21"/>
  <c r="UOH29" i="21"/>
  <c r="UOG29" i="21"/>
  <c r="UOF29" i="21"/>
  <c r="UOE29" i="21"/>
  <c r="UOD29" i="21"/>
  <c r="UOC29" i="21"/>
  <c r="UOB29" i="21"/>
  <c r="UOA29" i="21"/>
  <c r="UNZ29" i="21"/>
  <c r="UNY29" i="21"/>
  <c r="UNX29" i="21"/>
  <c r="UNW29" i="21"/>
  <c r="UNV29" i="21"/>
  <c r="UNU29" i="21"/>
  <c r="UNT29" i="21"/>
  <c r="UNS29" i="21"/>
  <c r="UNR29" i="21"/>
  <c r="UNQ29" i="21"/>
  <c r="UNP29" i="21"/>
  <c r="UNO29" i="21"/>
  <c r="UNN29" i="21"/>
  <c r="UNM29" i="21"/>
  <c r="UNL29" i="21"/>
  <c r="UNK29" i="21"/>
  <c r="UNJ29" i="21"/>
  <c r="UNI29" i="21"/>
  <c r="UNH29" i="21"/>
  <c r="UNG29" i="21"/>
  <c r="UNF29" i="21"/>
  <c r="UNE29" i="21"/>
  <c r="UND29" i="21"/>
  <c r="UNC29" i="21"/>
  <c r="UNB29" i="21"/>
  <c r="UNA29" i="21"/>
  <c r="UMZ29" i="21"/>
  <c r="UMY29" i="21"/>
  <c r="UMX29" i="21"/>
  <c r="UMW29" i="21"/>
  <c r="UMV29" i="21"/>
  <c r="UMU29" i="21"/>
  <c r="UMT29" i="21"/>
  <c r="UMS29" i="21"/>
  <c r="UMR29" i="21"/>
  <c r="UMQ29" i="21"/>
  <c r="UMP29" i="21"/>
  <c r="UMO29" i="21"/>
  <c r="UMN29" i="21"/>
  <c r="UMM29" i="21"/>
  <c r="UML29" i="21"/>
  <c r="UMK29" i="21"/>
  <c r="UMJ29" i="21"/>
  <c r="UMI29" i="21"/>
  <c r="UMH29" i="21"/>
  <c r="UMG29" i="21"/>
  <c r="UMF29" i="21"/>
  <c r="UME29" i="21"/>
  <c r="UMD29" i="21"/>
  <c r="UMC29" i="21"/>
  <c r="UMB29" i="21"/>
  <c r="UMA29" i="21"/>
  <c r="ULZ29" i="21"/>
  <c r="ULY29" i="21"/>
  <c r="ULX29" i="21"/>
  <c r="ULW29" i="21"/>
  <c r="ULV29" i="21"/>
  <c r="ULU29" i="21"/>
  <c r="ULT29" i="21"/>
  <c r="ULS29" i="21"/>
  <c r="ULR29" i="21"/>
  <c r="ULQ29" i="21"/>
  <c r="ULP29" i="21"/>
  <c r="ULO29" i="21"/>
  <c r="ULN29" i="21"/>
  <c r="ULM29" i="21"/>
  <c r="ULL29" i="21"/>
  <c r="ULK29" i="21"/>
  <c r="ULJ29" i="21"/>
  <c r="ULI29" i="21"/>
  <c r="ULH29" i="21"/>
  <c r="ULG29" i="21"/>
  <c r="ULF29" i="21"/>
  <c r="ULE29" i="21"/>
  <c r="ULD29" i="21"/>
  <c r="ULC29" i="21"/>
  <c r="ULB29" i="21"/>
  <c r="ULA29" i="21"/>
  <c r="UKZ29" i="21"/>
  <c r="UKY29" i="21"/>
  <c r="UKX29" i="21"/>
  <c r="UKW29" i="21"/>
  <c r="UKV29" i="21"/>
  <c r="UKU29" i="21"/>
  <c r="UKT29" i="21"/>
  <c r="UKS29" i="21"/>
  <c r="UKR29" i="21"/>
  <c r="UKQ29" i="21"/>
  <c r="UKP29" i="21"/>
  <c r="UKO29" i="21"/>
  <c r="UKN29" i="21"/>
  <c r="UKM29" i="21"/>
  <c r="UKL29" i="21"/>
  <c r="UKK29" i="21"/>
  <c r="UKJ29" i="21"/>
  <c r="UKI29" i="21"/>
  <c r="UKH29" i="21"/>
  <c r="UKG29" i="21"/>
  <c r="UKF29" i="21"/>
  <c r="UKE29" i="21"/>
  <c r="UKD29" i="21"/>
  <c r="UKC29" i="21"/>
  <c r="UKB29" i="21"/>
  <c r="UKA29" i="21"/>
  <c r="UJZ29" i="21"/>
  <c r="UJY29" i="21"/>
  <c r="UJX29" i="21"/>
  <c r="UJW29" i="21"/>
  <c r="UJV29" i="21"/>
  <c r="UJU29" i="21"/>
  <c r="UJT29" i="21"/>
  <c r="UJS29" i="21"/>
  <c r="UJR29" i="21"/>
  <c r="UJQ29" i="21"/>
  <c r="UJP29" i="21"/>
  <c r="UJO29" i="21"/>
  <c r="UJN29" i="21"/>
  <c r="UJM29" i="21"/>
  <c r="UJL29" i="21"/>
  <c r="UJK29" i="21"/>
  <c r="UJJ29" i="21"/>
  <c r="UJI29" i="21"/>
  <c r="UJH29" i="21"/>
  <c r="UJG29" i="21"/>
  <c r="UJF29" i="21"/>
  <c r="UJE29" i="21"/>
  <c r="UJD29" i="21"/>
  <c r="UJC29" i="21"/>
  <c r="UJB29" i="21"/>
  <c r="UJA29" i="21"/>
  <c r="UIZ29" i="21"/>
  <c r="UIY29" i="21"/>
  <c r="UIX29" i="21"/>
  <c r="UIW29" i="21"/>
  <c r="UIV29" i="21"/>
  <c r="UIU29" i="21"/>
  <c r="UIT29" i="21"/>
  <c r="UIS29" i="21"/>
  <c r="UIR29" i="21"/>
  <c r="UIQ29" i="21"/>
  <c r="UIP29" i="21"/>
  <c r="UIO29" i="21"/>
  <c r="UIN29" i="21"/>
  <c r="UIM29" i="21"/>
  <c r="UIL29" i="21"/>
  <c r="UIK29" i="21"/>
  <c r="UIJ29" i="21"/>
  <c r="UII29" i="21"/>
  <c r="UIH29" i="21"/>
  <c r="UIG29" i="21"/>
  <c r="UIF29" i="21"/>
  <c r="UIE29" i="21"/>
  <c r="UID29" i="21"/>
  <c r="UIC29" i="21"/>
  <c r="UIB29" i="21"/>
  <c r="UIA29" i="21"/>
  <c r="UHZ29" i="21"/>
  <c r="UHY29" i="21"/>
  <c r="UHX29" i="21"/>
  <c r="UHW29" i="21"/>
  <c r="UHV29" i="21"/>
  <c r="UHU29" i="21"/>
  <c r="UHT29" i="21"/>
  <c r="UHS29" i="21"/>
  <c r="UHR29" i="21"/>
  <c r="UHQ29" i="21"/>
  <c r="UHP29" i="21"/>
  <c r="UHO29" i="21"/>
  <c r="UHN29" i="21"/>
  <c r="UHM29" i="21"/>
  <c r="UHL29" i="21"/>
  <c r="UHK29" i="21"/>
  <c r="UHJ29" i="21"/>
  <c r="UHI29" i="21"/>
  <c r="UHH29" i="21"/>
  <c r="UHG29" i="21"/>
  <c r="UHF29" i="21"/>
  <c r="UHE29" i="21"/>
  <c r="UHD29" i="21"/>
  <c r="UHC29" i="21"/>
  <c r="UHB29" i="21"/>
  <c r="UHA29" i="21"/>
  <c r="UGZ29" i="21"/>
  <c r="UGY29" i="21"/>
  <c r="UGX29" i="21"/>
  <c r="UGW29" i="21"/>
  <c r="UGV29" i="21"/>
  <c r="UGU29" i="21"/>
  <c r="UGT29" i="21"/>
  <c r="UGS29" i="21"/>
  <c r="UGR29" i="21"/>
  <c r="UGQ29" i="21"/>
  <c r="UGP29" i="21"/>
  <c r="UGO29" i="21"/>
  <c r="UGN29" i="21"/>
  <c r="UGM29" i="21"/>
  <c r="UGL29" i="21"/>
  <c r="UGK29" i="21"/>
  <c r="UGJ29" i="21"/>
  <c r="UGI29" i="21"/>
  <c r="UGH29" i="21"/>
  <c r="UGG29" i="21"/>
  <c r="UGF29" i="21"/>
  <c r="UGE29" i="21"/>
  <c r="UGD29" i="21"/>
  <c r="UGC29" i="21"/>
  <c r="UGB29" i="21"/>
  <c r="UGA29" i="21"/>
  <c r="UFZ29" i="21"/>
  <c r="UFY29" i="21"/>
  <c r="UFX29" i="21"/>
  <c r="UFW29" i="21"/>
  <c r="UFV29" i="21"/>
  <c r="UFU29" i="21"/>
  <c r="UFT29" i="21"/>
  <c r="UFS29" i="21"/>
  <c r="UFR29" i="21"/>
  <c r="UFQ29" i="21"/>
  <c r="UFP29" i="21"/>
  <c r="UFO29" i="21"/>
  <c r="UFN29" i="21"/>
  <c r="UFM29" i="21"/>
  <c r="UFL29" i="21"/>
  <c r="UFK29" i="21"/>
  <c r="UFJ29" i="21"/>
  <c r="UFI29" i="21"/>
  <c r="UFH29" i="21"/>
  <c r="UFG29" i="21"/>
  <c r="UFF29" i="21"/>
  <c r="UFE29" i="21"/>
  <c r="UFD29" i="21"/>
  <c r="UFC29" i="21"/>
  <c r="UFB29" i="21"/>
  <c r="UFA29" i="21"/>
  <c r="UEZ29" i="21"/>
  <c r="UEY29" i="21"/>
  <c r="UEX29" i="21"/>
  <c r="UEW29" i="21"/>
  <c r="UEV29" i="21"/>
  <c r="UEU29" i="21"/>
  <c r="UET29" i="21"/>
  <c r="UES29" i="21"/>
  <c r="UER29" i="21"/>
  <c r="UEQ29" i="21"/>
  <c r="UEP29" i="21"/>
  <c r="UEO29" i="21"/>
  <c r="UEN29" i="21"/>
  <c r="UEM29" i="21"/>
  <c r="UEL29" i="21"/>
  <c r="UEK29" i="21"/>
  <c r="UEJ29" i="21"/>
  <c r="UEI29" i="21"/>
  <c r="UEH29" i="21"/>
  <c r="UEG29" i="21"/>
  <c r="UEF29" i="21"/>
  <c r="UEE29" i="21"/>
  <c r="UED29" i="21"/>
  <c r="UEC29" i="21"/>
  <c r="UEB29" i="21"/>
  <c r="UEA29" i="21"/>
  <c r="UDZ29" i="21"/>
  <c r="UDY29" i="21"/>
  <c r="UDX29" i="21"/>
  <c r="UDW29" i="21"/>
  <c r="UDV29" i="21"/>
  <c r="UDU29" i="21"/>
  <c r="UDT29" i="21"/>
  <c r="UDS29" i="21"/>
  <c r="UDR29" i="21"/>
  <c r="UDQ29" i="21"/>
  <c r="UDP29" i="21"/>
  <c r="UDO29" i="21"/>
  <c r="UDN29" i="21"/>
  <c r="UDM29" i="21"/>
  <c r="UDL29" i="21"/>
  <c r="UDK29" i="21"/>
  <c r="UDJ29" i="21"/>
  <c r="UDI29" i="21"/>
  <c r="UDH29" i="21"/>
  <c r="UDG29" i="21"/>
  <c r="UDF29" i="21"/>
  <c r="UDE29" i="21"/>
  <c r="UDD29" i="21"/>
  <c r="UDC29" i="21"/>
  <c r="UDB29" i="21"/>
  <c r="UDA29" i="21"/>
  <c r="UCZ29" i="21"/>
  <c r="UCY29" i="21"/>
  <c r="UCX29" i="21"/>
  <c r="UCW29" i="21"/>
  <c r="UCV29" i="21"/>
  <c r="UCU29" i="21"/>
  <c r="UCT29" i="21"/>
  <c r="UCS29" i="21"/>
  <c r="UCR29" i="21"/>
  <c r="UCQ29" i="21"/>
  <c r="UCP29" i="21"/>
  <c r="UCO29" i="21"/>
  <c r="UCN29" i="21"/>
  <c r="UCM29" i="21"/>
  <c r="UCL29" i="21"/>
  <c r="UCK29" i="21"/>
  <c r="UCJ29" i="21"/>
  <c r="UCI29" i="21"/>
  <c r="UCH29" i="21"/>
  <c r="UCG29" i="21"/>
  <c r="UCF29" i="21"/>
  <c r="UCE29" i="21"/>
  <c r="UCD29" i="21"/>
  <c r="UCC29" i="21"/>
  <c r="UCB29" i="21"/>
  <c r="UCA29" i="21"/>
  <c r="UBZ29" i="21"/>
  <c r="UBY29" i="21"/>
  <c r="UBX29" i="21"/>
  <c r="UBW29" i="21"/>
  <c r="UBV29" i="21"/>
  <c r="UBU29" i="21"/>
  <c r="UBT29" i="21"/>
  <c r="UBS29" i="21"/>
  <c r="UBR29" i="21"/>
  <c r="UBQ29" i="21"/>
  <c r="UBP29" i="21"/>
  <c r="UBO29" i="21"/>
  <c r="UBN29" i="21"/>
  <c r="UBM29" i="21"/>
  <c r="UBL29" i="21"/>
  <c r="UBK29" i="21"/>
  <c r="UBJ29" i="21"/>
  <c r="UBI29" i="21"/>
  <c r="UBH29" i="21"/>
  <c r="UBG29" i="21"/>
  <c r="UBF29" i="21"/>
  <c r="UBE29" i="21"/>
  <c r="UBD29" i="21"/>
  <c r="UBC29" i="21"/>
  <c r="UBB29" i="21"/>
  <c r="UBA29" i="21"/>
  <c r="UAZ29" i="21"/>
  <c r="UAY29" i="21"/>
  <c r="UAX29" i="21"/>
  <c r="UAW29" i="21"/>
  <c r="UAV29" i="21"/>
  <c r="UAU29" i="21"/>
  <c r="UAT29" i="21"/>
  <c r="UAS29" i="21"/>
  <c r="UAR29" i="21"/>
  <c r="UAQ29" i="21"/>
  <c r="UAP29" i="21"/>
  <c r="UAO29" i="21"/>
  <c r="UAN29" i="21"/>
  <c r="UAM29" i="21"/>
  <c r="UAL29" i="21"/>
  <c r="UAK29" i="21"/>
  <c r="UAJ29" i="21"/>
  <c r="UAI29" i="21"/>
  <c r="UAH29" i="21"/>
  <c r="UAG29" i="21"/>
  <c r="UAF29" i="21"/>
  <c r="UAE29" i="21"/>
  <c r="UAD29" i="21"/>
  <c r="UAC29" i="21"/>
  <c r="UAB29" i="21"/>
  <c r="UAA29" i="21"/>
  <c r="TZZ29" i="21"/>
  <c r="TZY29" i="21"/>
  <c r="TZX29" i="21"/>
  <c r="TZW29" i="21"/>
  <c r="TZV29" i="21"/>
  <c r="TZU29" i="21"/>
  <c r="TZT29" i="21"/>
  <c r="TZS29" i="21"/>
  <c r="TZR29" i="21"/>
  <c r="TZQ29" i="21"/>
  <c r="TZP29" i="21"/>
  <c r="TZO29" i="21"/>
  <c r="TZN29" i="21"/>
  <c r="TZM29" i="21"/>
  <c r="TZL29" i="21"/>
  <c r="TZK29" i="21"/>
  <c r="TZJ29" i="21"/>
  <c r="TZI29" i="21"/>
  <c r="TZH29" i="21"/>
  <c r="TZG29" i="21"/>
  <c r="TZF29" i="21"/>
  <c r="TZE29" i="21"/>
  <c r="TZD29" i="21"/>
  <c r="TZC29" i="21"/>
  <c r="TZB29" i="21"/>
  <c r="TZA29" i="21"/>
  <c r="TYZ29" i="21"/>
  <c r="TYY29" i="21"/>
  <c r="TYX29" i="21"/>
  <c r="TYW29" i="21"/>
  <c r="TYV29" i="21"/>
  <c r="TYU29" i="21"/>
  <c r="TYT29" i="21"/>
  <c r="TYS29" i="21"/>
  <c r="TYR29" i="21"/>
  <c r="TYQ29" i="21"/>
  <c r="TYP29" i="21"/>
  <c r="TYO29" i="21"/>
  <c r="TYN29" i="21"/>
  <c r="TYM29" i="21"/>
  <c r="TYL29" i="21"/>
  <c r="TYK29" i="21"/>
  <c r="TYJ29" i="21"/>
  <c r="TYI29" i="21"/>
  <c r="TYH29" i="21"/>
  <c r="TYG29" i="21"/>
  <c r="TYF29" i="21"/>
  <c r="TYE29" i="21"/>
  <c r="TYD29" i="21"/>
  <c r="TYC29" i="21"/>
  <c r="TYB29" i="21"/>
  <c r="TYA29" i="21"/>
  <c r="TXZ29" i="21"/>
  <c r="TXY29" i="21"/>
  <c r="TXX29" i="21"/>
  <c r="TXW29" i="21"/>
  <c r="TXV29" i="21"/>
  <c r="TXU29" i="21"/>
  <c r="TXT29" i="21"/>
  <c r="TXS29" i="21"/>
  <c r="TXR29" i="21"/>
  <c r="TXQ29" i="21"/>
  <c r="TXP29" i="21"/>
  <c r="TXO29" i="21"/>
  <c r="TXN29" i="21"/>
  <c r="TXM29" i="21"/>
  <c r="TXL29" i="21"/>
  <c r="TXK29" i="21"/>
  <c r="TXJ29" i="21"/>
  <c r="TXI29" i="21"/>
  <c r="TXH29" i="21"/>
  <c r="TXG29" i="21"/>
  <c r="TXF29" i="21"/>
  <c r="TXE29" i="21"/>
  <c r="TXD29" i="21"/>
  <c r="TXC29" i="21"/>
  <c r="TXB29" i="21"/>
  <c r="TXA29" i="21"/>
  <c r="TWZ29" i="21"/>
  <c r="TWY29" i="21"/>
  <c r="TWX29" i="21"/>
  <c r="TWW29" i="21"/>
  <c r="TWV29" i="21"/>
  <c r="TWU29" i="21"/>
  <c r="TWT29" i="21"/>
  <c r="TWS29" i="21"/>
  <c r="TWR29" i="21"/>
  <c r="TWQ29" i="21"/>
  <c r="TWP29" i="21"/>
  <c r="TWO29" i="21"/>
  <c r="TWN29" i="21"/>
  <c r="TWM29" i="21"/>
  <c r="TWL29" i="21"/>
  <c r="TWK29" i="21"/>
  <c r="TWJ29" i="21"/>
  <c r="TWI29" i="21"/>
  <c r="TWH29" i="21"/>
  <c r="TWG29" i="21"/>
  <c r="TWF29" i="21"/>
  <c r="TWE29" i="21"/>
  <c r="TWD29" i="21"/>
  <c r="TWC29" i="21"/>
  <c r="TWB29" i="21"/>
  <c r="TWA29" i="21"/>
  <c r="TVZ29" i="21"/>
  <c r="TVY29" i="21"/>
  <c r="TVX29" i="21"/>
  <c r="TVW29" i="21"/>
  <c r="TVV29" i="21"/>
  <c r="TVU29" i="21"/>
  <c r="TVT29" i="21"/>
  <c r="TVS29" i="21"/>
  <c r="TVR29" i="21"/>
  <c r="TVQ29" i="21"/>
  <c r="TVP29" i="21"/>
  <c r="TVO29" i="21"/>
  <c r="TVN29" i="21"/>
  <c r="TVM29" i="21"/>
  <c r="TVL29" i="21"/>
  <c r="TVK29" i="21"/>
  <c r="TVJ29" i="21"/>
  <c r="TVI29" i="21"/>
  <c r="TVH29" i="21"/>
  <c r="TVG29" i="21"/>
  <c r="TVF29" i="21"/>
  <c r="TVE29" i="21"/>
  <c r="TVD29" i="21"/>
  <c r="TVC29" i="21"/>
  <c r="TVB29" i="21"/>
  <c r="TVA29" i="21"/>
  <c r="TUZ29" i="21"/>
  <c r="TUY29" i="21"/>
  <c r="TUX29" i="21"/>
  <c r="TUW29" i="21"/>
  <c r="TUV29" i="21"/>
  <c r="TUU29" i="21"/>
  <c r="TUT29" i="21"/>
  <c r="TUS29" i="21"/>
  <c r="TUR29" i="21"/>
  <c r="TUQ29" i="21"/>
  <c r="TUP29" i="21"/>
  <c r="TUO29" i="21"/>
  <c r="TUN29" i="21"/>
  <c r="TUM29" i="21"/>
  <c r="TUL29" i="21"/>
  <c r="TUK29" i="21"/>
  <c r="TUJ29" i="21"/>
  <c r="TUI29" i="21"/>
  <c r="TUH29" i="21"/>
  <c r="TUG29" i="21"/>
  <c r="TUF29" i="21"/>
  <c r="TUE29" i="21"/>
  <c r="TUD29" i="21"/>
  <c r="TUC29" i="21"/>
  <c r="TUB29" i="21"/>
  <c r="TUA29" i="21"/>
  <c r="TTZ29" i="21"/>
  <c r="TTY29" i="21"/>
  <c r="TTX29" i="21"/>
  <c r="TTW29" i="21"/>
  <c r="TTV29" i="21"/>
  <c r="TTU29" i="21"/>
  <c r="TTT29" i="21"/>
  <c r="TTS29" i="21"/>
  <c r="TTR29" i="21"/>
  <c r="TTQ29" i="21"/>
  <c r="TTP29" i="21"/>
  <c r="TTO29" i="21"/>
  <c r="TTN29" i="21"/>
  <c r="TTM29" i="21"/>
  <c r="TTL29" i="21"/>
  <c r="TTK29" i="21"/>
  <c r="TTJ29" i="21"/>
  <c r="TTI29" i="21"/>
  <c r="TTH29" i="21"/>
  <c r="TTG29" i="21"/>
  <c r="TTF29" i="21"/>
  <c r="TTE29" i="21"/>
  <c r="TTD29" i="21"/>
  <c r="TTC29" i="21"/>
  <c r="TTB29" i="21"/>
  <c r="TTA29" i="21"/>
  <c r="TSZ29" i="21"/>
  <c r="TSY29" i="21"/>
  <c r="TSX29" i="21"/>
  <c r="TSW29" i="21"/>
  <c r="TSV29" i="21"/>
  <c r="TSU29" i="21"/>
  <c r="TST29" i="21"/>
  <c r="TSS29" i="21"/>
  <c r="TSR29" i="21"/>
  <c r="TSQ29" i="21"/>
  <c r="TSP29" i="21"/>
  <c r="TSO29" i="21"/>
  <c r="TSN29" i="21"/>
  <c r="TSM29" i="21"/>
  <c r="TSL29" i="21"/>
  <c r="TSK29" i="21"/>
  <c r="TSJ29" i="21"/>
  <c r="TSI29" i="21"/>
  <c r="TSH29" i="21"/>
  <c r="TSG29" i="21"/>
  <c r="TSF29" i="21"/>
  <c r="TSE29" i="21"/>
  <c r="TSD29" i="21"/>
  <c r="TSC29" i="21"/>
  <c r="TSB29" i="21"/>
  <c r="TSA29" i="21"/>
  <c r="TRZ29" i="21"/>
  <c r="TRY29" i="21"/>
  <c r="TRX29" i="21"/>
  <c r="TRW29" i="21"/>
  <c r="TRV29" i="21"/>
  <c r="TRU29" i="21"/>
  <c r="TRT29" i="21"/>
  <c r="TRS29" i="21"/>
  <c r="TRR29" i="21"/>
  <c r="TRQ29" i="21"/>
  <c r="TRP29" i="21"/>
  <c r="TRO29" i="21"/>
  <c r="TRN29" i="21"/>
  <c r="TRM29" i="21"/>
  <c r="TRL29" i="21"/>
  <c r="TRK29" i="21"/>
  <c r="TRJ29" i="21"/>
  <c r="TRI29" i="21"/>
  <c r="TRH29" i="21"/>
  <c r="TRG29" i="21"/>
  <c r="TRF29" i="21"/>
  <c r="TRE29" i="21"/>
  <c r="TRD29" i="21"/>
  <c r="TRC29" i="21"/>
  <c r="TRB29" i="21"/>
  <c r="TRA29" i="21"/>
  <c r="TQZ29" i="21"/>
  <c r="TQY29" i="21"/>
  <c r="TQX29" i="21"/>
  <c r="TQW29" i="21"/>
  <c r="TQV29" i="21"/>
  <c r="TQU29" i="21"/>
  <c r="TQT29" i="21"/>
  <c r="TQS29" i="21"/>
  <c r="TQR29" i="21"/>
  <c r="TQQ29" i="21"/>
  <c r="TQP29" i="21"/>
  <c r="TQO29" i="21"/>
  <c r="TQN29" i="21"/>
  <c r="TQM29" i="21"/>
  <c r="TQL29" i="21"/>
  <c r="TQK29" i="21"/>
  <c r="TQJ29" i="21"/>
  <c r="TQI29" i="21"/>
  <c r="TQH29" i="21"/>
  <c r="TQG29" i="21"/>
  <c r="TQF29" i="21"/>
  <c r="TQE29" i="21"/>
  <c r="TQD29" i="21"/>
  <c r="TQC29" i="21"/>
  <c r="TQB29" i="21"/>
  <c r="TQA29" i="21"/>
  <c r="TPZ29" i="21"/>
  <c r="TPY29" i="21"/>
  <c r="TPX29" i="21"/>
  <c r="TPW29" i="21"/>
  <c r="TPV29" i="21"/>
  <c r="TPU29" i="21"/>
  <c r="TPT29" i="21"/>
  <c r="TPS29" i="21"/>
  <c r="TPR29" i="21"/>
  <c r="TPQ29" i="21"/>
  <c r="TPP29" i="21"/>
  <c r="TPO29" i="21"/>
  <c r="TPN29" i="21"/>
  <c r="TPM29" i="21"/>
  <c r="TPL29" i="21"/>
  <c r="TPK29" i="21"/>
  <c r="TPJ29" i="21"/>
  <c r="TPI29" i="21"/>
  <c r="TPH29" i="21"/>
  <c r="TPG29" i="21"/>
  <c r="TPF29" i="21"/>
  <c r="TPE29" i="21"/>
  <c r="TPD29" i="21"/>
  <c r="TPC29" i="21"/>
  <c r="TPB29" i="21"/>
  <c r="TPA29" i="21"/>
  <c r="TOZ29" i="21"/>
  <c r="TOY29" i="21"/>
  <c r="TOX29" i="21"/>
  <c r="TOW29" i="21"/>
  <c r="TOV29" i="21"/>
  <c r="TOU29" i="21"/>
  <c r="TOT29" i="21"/>
  <c r="TOS29" i="21"/>
  <c r="TOR29" i="21"/>
  <c r="TOQ29" i="21"/>
  <c r="TOP29" i="21"/>
  <c r="TOO29" i="21"/>
  <c r="TON29" i="21"/>
  <c r="TOM29" i="21"/>
  <c r="TOL29" i="21"/>
  <c r="TOK29" i="21"/>
  <c r="TOJ29" i="21"/>
  <c r="TOI29" i="21"/>
  <c r="TOH29" i="21"/>
  <c r="TOG29" i="21"/>
  <c r="TOF29" i="21"/>
  <c r="TOE29" i="21"/>
  <c r="TOD29" i="21"/>
  <c r="TOC29" i="21"/>
  <c r="TOB29" i="21"/>
  <c r="TOA29" i="21"/>
  <c r="TNZ29" i="21"/>
  <c r="TNY29" i="21"/>
  <c r="TNX29" i="21"/>
  <c r="TNW29" i="21"/>
  <c r="TNV29" i="21"/>
  <c r="TNU29" i="21"/>
  <c r="TNT29" i="21"/>
  <c r="TNS29" i="21"/>
  <c r="TNR29" i="21"/>
  <c r="TNQ29" i="21"/>
  <c r="TNP29" i="21"/>
  <c r="TNO29" i="21"/>
  <c r="TNN29" i="21"/>
  <c r="TNM29" i="21"/>
  <c r="TNL29" i="21"/>
  <c r="TNK29" i="21"/>
  <c r="TNJ29" i="21"/>
  <c r="TNI29" i="21"/>
  <c r="TNH29" i="21"/>
  <c r="TNG29" i="21"/>
  <c r="TNF29" i="21"/>
  <c r="TNE29" i="21"/>
  <c r="TND29" i="21"/>
  <c r="TNC29" i="21"/>
  <c r="TNB29" i="21"/>
  <c r="TNA29" i="21"/>
  <c r="TMZ29" i="21"/>
  <c r="TMY29" i="21"/>
  <c r="TMX29" i="21"/>
  <c r="TMW29" i="21"/>
  <c r="TMV29" i="21"/>
  <c r="TMU29" i="21"/>
  <c r="TMT29" i="21"/>
  <c r="TMS29" i="21"/>
  <c r="TMR29" i="21"/>
  <c r="TMQ29" i="21"/>
  <c r="TMP29" i="21"/>
  <c r="TMO29" i="21"/>
  <c r="TMN29" i="21"/>
  <c r="TMM29" i="21"/>
  <c r="TML29" i="21"/>
  <c r="TMK29" i="21"/>
  <c r="TMJ29" i="21"/>
  <c r="TMI29" i="21"/>
  <c r="TMH29" i="21"/>
  <c r="TMG29" i="21"/>
  <c r="TMF29" i="21"/>
  <c r="TME29" i="21"/>
  <c r="TMD29" i="21"/>
  <c r="TMC29" i="21"/>
  <c r="TMB29" i="21"/>
  <c r="TMA29" i="21"/>
  <c r="TLZ29" i="21"/>
  <c r="TLY29" i="21"/>
  <c r="TLX29" i="21"/>
  <c r="TLW29" i="21"/>
  <c r="TLV29" i="21"/>
  <c r="TLU29" i="21"/>
  <c r="TLT29" i="21"/>
  <c r="TLS29" i="21"/>
  <c r="TLR29" i="21"/>
  <c r="TLQ29" i="21"/>
  <c r="TLP29" i="21"/>
  <c r="TLO29" i="21"/>
  <c r="TLN29" i="21"/>
  <c r="TLM29" i="21"/>
  <c r="TLL29" i="21"/>
  <c r="TLK29" i="21"/>
  <c r="TLJ29" i="21"/>
  <c r="TLI29" i="21"/>
  <c r="TLH29" i="21"/>
  <c r="TLG29" i="21"/>
  <c r="TLF29" i="21"/>
  <c r="TLE29" i="21"/>
  <c r="TLD29" i="21"/>
  <c r="TLC29" i="21"/>
  <c r="TLB29" i="21"/>
  <c r="TLA29" i="21"/>
  <c r="TKZ29" i="21"/>
  <c r="TKY29" i="21"/>
  <c r="TKX29" i="21"/>
  <c r="TKW29" i="21"/>
  <c r="TKV29" i="21"/>
  <c r="TKU29" i="21"/>
  <c r="TKT29" i="21"/>
  <c r="TKS29" i="21"/>
  <c r="TKR29" i="21"/>
  <c r="TKQ29" i="21"/>
  <c r="TKP29" i="21"/>
  <c r="TKO29" i="21"/>
  <c r="TKN29" i="21"/>
  <c r="TKM29" i="21"/>
  <c r="TKL29" i="21"/>
  <c r="TKK29" i="21"/>
  <c r="TKJ29" i="21"/>
  <c r="TKI29" i="21"/>
  <c r="TKH29" i="21"/>
  <c r="TKG29" i="21"/>
  <c r="TKF29" i="21"/>
  <c r="TKE29" i="21"/>
  <c r="TKD29" i="21"/>
  <c r="TKC29" i="21"/>
  <c r="TKB29" i="21"/>
  <c r="TKA29" i="21"/>
  <c r="TJZ29" i="21"/>
  <c r="TJY29" i="21"/>
  <c r="TJX29" i="21"/>
  <c r="TJW29" i="21"/>
  <c r="TJV29" i="21"/>
  <c r="TJU29" i="21"/>
  <c r="TJT29" i="21"/>
  <c r="TJS29" i="21"/>
  <c r="TJR29" i="21"/>
  <c r="TJQ29" i="21"/>
  <c r="TJP29" i="21"/>
  <c r="TJO29" i="21"/>
  <c r="TJN29" i="21"/>
  <c r="TJM29" i="21"/>
  <c r="TJL29" i="21"/>
  <c r="TJK29" i="21"/>
  <c r="TJJ29" i="21"/>
  <c r="TJI29" i="21"/>
  <c r="TJH29" i="21"/>
  <c r="TJG29" i="21"/>
  <c r="TJF29" i="21"/>
  <c r="TJE29" i="21"/>
  <c r="TJD29" i="21"/>
  <c r="TJC29" i="21"/>
  <c r="TJB29" i="21"/>
  <c r="TJA29" i="21"/>
  <c r="TIZ29" i="21"/>
  <c r="TIY29" i="21"/>
  <c r="TIX29" i="21"/>
  <c r="TIW29" i="21"/>
  <c r="TIV29" i="21"/>
  <c r="TIU29" i="21"/>
  <c r="TIT29" i="21"/>
  <c r="TIS29" i="21"/>
  <c r="TIR29" i="21"/>
  <c r="TIQ29" i="21"/>
  <c r="TIP29" i="21"/>
  <c r="TIO29" i="21"/>
  <c r="TIN29" i="21"/>
  <c r="TIM29" i="21"/>
  <c r="TIL29" i="21"/>
  <c r="TIK29" i="21"/>
  <c r="TIJ29" i="21"/>
  <c r="TII29" i="21"/>
  <c r="TIH29" i="21"/>
  <c r="TIG29" i="21"/>
  <c r="TIF29" i="21"/>
  <c r="TIE29" i="21"/>
  <c r="TID29" i="21"/>
  <c r="TIC29" i="21"/>
  <c r="TIB29" i="21"/>
  <c r="TIA29" i="21"/>
  <c r="THZ29" i="21"/>
  <c r="THY29" i="21"/>
  <c r="THX29" i="21"/>
  <c r="THW29" i="21"/>
  <c r="THV29" i="21"/>
  <c r="THU29" i="21"/>
  <c r="THT29" i="21"/>
  <c r="THS29" i="21"/>
  <c r="THR29" i="21"/>
  <c r="THQ29" i="21"/>
  <c r="THP29" i="21"/>
  <c r="THO29" i="21"/>
  <c r="THN29" i="21"/>
  <c r="THM29" i="21"/>
  <c r="THL29" i="21"/>
  <c r="THK29" i="21"/>
  <c r="THJ29" i="21"/>
  <c r="THI29" i="21"/>
  <c r="THH29" i="21"/>
  <c r="THG29" i="21"/>
  <c r="THF29" i="21"/>
  <c r="THE29" i="21"/>
  <c r="THD29" i="21"/>
  <c r="THC29" i="21"/>
  <c r="THB29" i="21"/>
  <c r="THA29" i="21"/>
  <c r="TGZ29" i="21"/>
  <c r="TGY29" i="21"/>
  <c r="TGX29" i="21"/>
  <c r="TGW29" i="21"/>
  <c r="TGV29" i="21"/>
  <c r="TGU29" i="21"/>
  <c r="TGT29" i="21"/>
  <c r="TGS29" i="21"/>
  <c r="TGR29" i="21"/>
  <c r="TGQ29" i="21"/>
  <c r="TGP29" i="21"/>
  <c r="TGO29" i="21"/>
  <c r="TGN29" i="21"/>
  <c r="TGM29" i="21"/>
  <c r="TGL29" i="21"/>
  <c r="TGK29" i="21"/>
  <c r="TGJ29" i="21"/>
  <c r="TGI29" i="21"/>
  <c r="TGH29" i="21"/>
  <c r="TGG29" i="21"/>
  <c r="TGF29" i="21"/>
  <c r="TGE29" i="21"/>
  <c r="TGD29" i="21"/>
  <c r="TGC29" i="21"/>
  <c r="TGB29" i="21"/>
  <c r="TGA29" i="21"/>
  <c r="TFZ29" i="21"/>
  <c r="TFY29" i="21"/>
  <c r="TFX29" i="21"/>
  <c r="TFW29" i="21"/>
  <c r="TFV29" i="21"/>
  <c r="TFU29" i="21"/>
  <c r="TFT29" i="21"/>
  <c r="TFS29" i="21"/>
  <c r="TFR29" i="21"/>
  <c r="TFQ29" i="21"/>
  <c r="TFP29" i="21"/>
  <c r="TFO29" i="21"/>
  <c r="TFN29" i="21"/>
  <c r="TFM29" i="21"/>
  <c r="TFL29" i="21"/>
  <c r="TFK29" i="21"/>
  <c r="TFJ29" i="21"/>
  <c r="TFI29" i="21"/>
  <c r="TFH29" i="21"/>
  <c r="TFG29" i="21"/>
  <c r="TFF29" i="21"/>
  <c r="TFE29" i="21"/>
  <c r="TFD29" i="21"/>
  <c r="TFC29" i="21"/>
  <c r="TFB29" i="21"/>
  <c r="TFA29" i="21"/>
  <c r="TEZ29" i="21"/>
  <c r="TEY29" i="21"/>
  <c r="TEX29" i="21"/>
  <c r="TEW29" i="21"/>
  <c r="TEV29" i="21"/>
  <c r="TEU29" i="21"/>
  <c r="TET29" i="21"/>
  <c r="TES29" i="21"/>
  <c r="TER29" i="21"/>
  <c r="TEQ29" i="21"/>
  <c r="TEP29" i="21"/>
  <c r="TEO29" i="21"/>
  <c r="TEN29" i="21"/>
  <c r="TEM29" i="21"/>
  <c r="TEL29" i="21"/>
  <c r="TEK29" i="21"/>
  <c r="TEJ29" i="21"/>
  <c r="TEI29" i="21"/>
  <c r="TEH29" i="21"/>
  <c r="TEG29" i="21"/>
  <c r="TEF29" i="21"/>
  <c r="TEE29" i="21"/>
  <c r="TED29" i="21"/>
  <c r="TEC29" i="21"/>
  <c r="TEB29" i="21"/>
  <c r="TEA29" i="21"/>
  <c r="TDZ29" i="21"/>
  <c r="TDY29" i="21"/>
  <c r="TDX29" i="21"/>
  <c r="TDW29" i="21"/>
  <c r="TDV29" i="21"/>
  <c r="TDU29" i="21"/>
  <c r="TDT29" i="21"/>
  <c r="TDS29" i="21"/>
  <c r="TDR29" i="21"/>
  <c r="TDQ29" i="21"/>
  <c r="TDP29" i="21"/>
  <c r="TDO29" i="21"/>
  <c r="TDN29" i="21"/>
  <c r="TDM29" i="21"/>
  <c r="TDL29" i="21"/>
  <c r="TDK29" i="21"/>
  <c r="TDJ29" i="21"/>
  <c r="TDI29" i="21"/>
  <c r="TDH29" i="21"/>
  <c r="TDG29" i="21"/>
  <c r="TDF29" i="21"/>
  <c r="TDE29" i="21"/>
  <c r="TDD29" i="21"/>
  <c r="TDC29" i="21"/>
  <c r="TDB29" i="21"/>
  <c r="TDA29" i="21"/>
  <c r="TCZ29" i="21"/>
  <c r="TCY29" i="21"/>
  <c r="TCX29" i="21"/>
  <c r="TCW29" i="21"/>
  <c r="TCV29" i="21"/>
  <c r="TCU29" i="21"/>
  <c r="TCT29" i="21"/>
  <c r="TCS29" i="21"/>
  <c r="TCR29" i="21"/>
  <c r="TCQ29" i="21"/>
  <c r="TCP29" i="21"/>
  <c r="TCO29" i="21"/>
  <c r="TCN29" i="21"/>
  <c r="TCM29" i="21"/>
  <c r="TCL29" i="21"/>
  <c r="TCK29" i="21"/>
  <c r="TCJ29" i="21"/>
  <c r="TCI29" i="21"/>
  <c r="TCH29" i="21"/>
  <c r="TCG29" i="21"/>
  <c r="TCF29" i="21"/>
  <c r="TCE29" i="21"/>
  <c r="TCD29" i="21"/>
  <c r="TCC29" i="21"/>
  <c r="TCB29" i="21"/>
  <c r="TCA29" i="21"/>
  <c r="TBZ29" i="21"/>
  <c r="TBY29" i="21"/>
  <c r="TBX29" i="21"/>
  <c r="TBW29" i="21"/>
  <c r="TBV29" i="21"/>
  <c r="TBU29" i="21"/>
  <c r="TBT29" i="21"/>
  <c r="TBS29" i="21"/>
  <c r="TBR29" i="21"/>
  <c r="TBQ29" i="21"/>
  <c r="TBP29" i="21"/>
  <c r="TBO29" i="21"/>
  <c r="TBN29" i="21"/>
  <c r="TBM29" i="21"/>
  <c r="TBL29" i="21"/>
  <c r="TBK29" i="21"/>
  <c r="TBJ29" i="21"/>
  <c r="TBI29" i="21"/>
  <c r="TBH29" i="21"/>
  <c r="TBG29" i="21"/>
  <c r="TBF29" i="21"/>
  <c r="TBE29" i="21"/>
  <c r="TBD29" i="21"/>
  <c r="TBC29" i="21"/>
  <c r="TBB29" i="21"/>
  <c r="TBA29" i="21"/>
  <c r="TAZ29" i="21"/>
  <c r="TAY29" i="21"/>
  <c r="TAX29" i="21"/>
  <c r="TAW29" i="21"/>
  <c r="TAV29" i="21"/>
  <c r="TAU29" i="21"/>
  <c r="TAT29" i="21"/>
  <c r="TAS29" i="21"/>
  <c r="TAR29" i="21"/>
  <c r="TAQ29" i="21"/>
  <c r="TAP29" i="21"/>
  <c r="TAO29" i="21"/>
  <c r="TAN29" i="21"/>
  <c r="TAM29" i="21"/>
  <c r="TAL29" i="21"/>
  <c r="TAK29" i="21"/>
  <c r="TAJ29" i="21"/>
  <c r="TAI29" i="21"/>
  <c r="TAH29" i="21"/>
  <c r="TAG29" i="21"/>
  <c r="TAF29" i="21"/>
  <c r="TAE29" i="21"/>
  <c r="TAD29" i="21"/>
  <c r="TAC29" i="21"/>
  <c r="TAB29" i="21"/>
  <c r="TAA29" i="21"/>
  <c r="SZZ29" i="21"/>
  <c r="SZY29" i="21"/>
  <c r="SZX29" i="21"/>
  <c r="SZW29" i="21"/>
  <c r="SZV29" i="21"/>
  <c r="SZU29" i="21"/>
  <c r="SZT29" i="21"/>
  <c r="SZS29" i="21"/>
  <c r="SZR29" i="21"/>
  <c r="SZQ29" i="21"/>
  <c r="SZP29" i="21"/>
  <c r="SZO29" i="21"/>
  <c r="SZN29" i="21"/>
  <c r="SZM29" i="21"/>
  <c r="SZL29" i="21"/>
  <c r="SZK29" i="21"/>
  <c r="SZJ29" i="21"/>
  <c r="SZI29" i="21"/>
  <c r="SZH29" i="21"/>
  <c r="SZG29" i="21"/>
  <c r="SZF29" i="21"/>
  <c r="SZE29" i="21"/>
  <c r="SZD29" i="21"/>
  <c r="SZC29" i="21"/>
  <c r="SZB29" i="21"/>
  <c r="SZA29" i="21"/>
  <c r="SYZ29" i="21"/>
  <c r="SYY29" i="21"/>
  <c r="SYX29" i="21"/>
  <c r="SYW29" i="21"/>
  <c r="SYV29" i="21"/>
  <c r="SYU29" i="21"/>
  <c r="SYT29" i="21"/>
  <c r="SYS29" i="21"/>
  <c r="SYR29" i="21"/>
  <c r="SYQ29" i="21"/>
  <c r="SYP29" i="21"/>
  <c r="SYO29" i="21"/>
  <c r="SYN29" i="21"/>
  <c r="SYM29" i="21"/>
  <c r="SYL29" i="21"/>
  <c r="SYK29" i="21"/>
  <c r="SYJ29" i="21"/>
  <c r="SYI29" i="21"/>
  <c r="SYH29" i="21"/>
  <c r="SYG29" i="21"/>
  <c r="SYF29" i="21"/>
  <c r="SYE29" i="21"/>
  <c r="SYD29" i="21"/>
  <c r="SYC29" i="21"/>
  <c r="SYB29" i="21"/>
  <c r="SYA29" i="21"/>
  <c r="SXZ29" i="21"/>
  <c r="SXY29" i="21"/>
  <c r="SXX29" i="21"/>
  <c r="SXW29" i="21"/>
  <c r="SXV29" i="21"/>
  <c r="SXU29" i="21"/>
  <c r="SXT29" i="21"/>
  <c r="SXS29" i="21"/>
  <c r="SXR29" i="21"/>
  <c r="SXQ29" i="21"/>
  <c r="SXP29" i="21"/>
  <c r="SXO29" i="21"/>
  <c r="SXN29" i="21"/>
  <c r="SXM29" i="21"/>
  <c r="SXL29" i="21"/>
  <c r="SXK29" i="21"/>
  <c r="SXJ29" i="21"/>
  <c r="SXI29" i="21"/>
  <c r="SXH29" i="21"/>
  <c r="SXG29" i="21"/>
  <c r="SXF29" i="21"/>
  <c r="SXE29" i="21"/>
  <c r="SXD29" i="21"/>
  <c r="SXC29" i="21"/>
  <c r="SXB29" i="21"/>
  <c r="SXA29" i="21"/>
  <c r="SWZ29" i="21"/>
  <c r="SWY29" i="21"/>
  <c r="SWX29" i="21"/>
  <c r="SWW29" i="21"/>
  <c r="SWV29" i="21"/>
  <c r="SWU29" i="21"/>
  <c r="SWT29" i="21"/>
  <c r="SWS29" i="21"/>
  <c r="SWR29" i="21"/>
  <c r="SWQ29" i="21"/>
  <c r="SWP29" i="21"/>
  <c r="SWO29" i="21"/>
  <c r="SWN29" i="21"/>
  <c r="SWM29" i="21"/>
  <c r="SWL29" i="21"/>
  <c r="SWK29" i="21"/>
  <c r="SWJ29" i="21"/>
  <c r="SWI29" i="21"/>
  <c r="SWH29" i="21"/>
  <c r="SWG29" i="21"/>
  <c r="SWF29" i="21"/>
  <c r="SWE29" i="21"/>
  <c r="SWD29" i="21"/>
  <c r="SWC29" i="21"/>
  <c r="SWB29" i="21"/>
  <c r="SWA29" i="21"/>
  <c r="SVZ29" i="21"/>
  <c r="SVY29" i="21"/>
  <c r="SVX29" i="21"/>
  <c r="SVW29" i="21"/>
  <c r="SVV29" i="21"/>
  <c r="SVU29" i="21"/>
  <c r="SVT29" i="21"/>
  <c r="SVS29" i="21"/>
  <c r="SVR29" i="21"/>
  <c r="SVQ29" i="21"/>
  <c r="SVP29" i="21"/>
  <c r="SVO29" i="21"/>
  <c r="SVN29" i="21"/>
  <c r="SVM29" i="21"/>
  <c r="SVL29" i="21"/>
  <c r="SVK29" i="21"/>
  <c r="SVJ29" i="21"/>
  <c r="SVI29" i="21"/>
  <c r="SVH29" i="21"/>
  <c r="SVG29" i="21"/>
  <c r="SVF29" i="21"/>
  <c r="SVE29" i="21"/>
  <c r="SVD29" i="21"/>
  <c r="SVC29" i="21"/>
  <c r="SVB29" i="21"/>
  <c r="SVA29" i="21"/>
  <c r="SUZ29" i="21"/>
  <c r="SUY29" i="21"/>
  <c r="SUX29" i="21"/>
  <c r="SUW29" i="21"/>
  <c r="SUV29" i="21"/>
  <c r="SUU29" i="21"/>
  <c r="SUT29" i="21"/>
  <c r="SUS29" i="21"/>
  <c r="SUR29" i="21"/>
  <c r="SUQ29" i="21"/>
  <c r="SUP29" i="21"/>
  <c r="SUO29" i="21"/>
  <c r="SUN29" i="21"/>
  <c r="SUM29" i="21"/>
  <c r="SUL29" i="21"/>
  <c r="SUK29" i="21"/>
  <c r="SUJ29" i="21"/>
  <c r="SUI29" i="21"/>
  <c r="SUH29" i="21"/>
  <c r="SUG29" i="21"/>
  <c r="SUF29" i="21"/>
  <c r="SUE29" i="21"/>
  <c r="SUD29" i="21"/>
  <c r="SUC29" i="21"/>
  <c r="SUB29" i="21"/>
  <c r="SUA29" i="21"/>
  <c r="STZ29" i="21"/>
  <c r="STY29" i="21"/>
  <c r="STX29" i="21"/>
  <c r="STW29" i="21"/>
  <c r="STV29" i="21"/>
  <c r="STU29" i="21"/>
  <c r="STT29" i="21"/>
  <c r="STS29" i="21"/>
  <c r="STR29" i="21"/>
  <c r="STQ29" i="21"/>
  <c r="STP29" i="21"/>
  <c r="STO29" i="21"/>
  <c r="STN29" i="21"/>
  <c r="STM29" i="21"/>
  <c r="STL29" i="21"/>
  <c r="STK29" i="21"/>
  <c r="STJ29" i="21"/>
  <c r="STI29" i="21"/>
  <c r="STH29" i="21"/>
  <c r="STG29" i="21"/>
  <c r="STF29" i="21"/>
  <c r="STE29" i="21"/>
  <c r="STD29" i="21"/>
  <c r="STC29" i="21"/>
  <c r="STB29" i="21"/>
  <c r="STA29" i="21"/>
  <c r="SSZ29" i="21"/>
  <c r="SSY29" i="21"/>
  <c r="SSX29" i="21"/>
  <c r="SSW29" i="21"/>
  <c r="SSV29" i="21"/>
  <c r="SSU29" i="21"/>
  <c r="SST29" i="21"/>
  <c r="SSS29" i="21"/>
  <c r="SSR29" i="21"/>
  <c r="SSQ29" i="21"/>
  <c r="SSP29" i="21"/>
  <c r="SSO29" i="21"/>
  <c r="SSN29" i="21"/>
  <c r="SSM29" i="21"/>
  <c r="SSL29" i="21"/>
  <c r="SSK29" i="21"/>
  <c r="SSJ29" i="21"/>
  <c r="SSI29" i="21"/>
  <c r="SSH29" i="21"/>
  <c r="SSG29" i="21"/>
  <c r="SSF29" i="21"/>
  <c r="SSE29" i="21"/>
  <c r="SSD29" i="21"/>
  <c r="SSC29" i="21"/>
  <c r="SSB29" i="21"/>
  <c r="SSA29" i="21"/>
  <c r="SRZ29" i="21"/>
  <c r="SRY29" i="21"/>
  <c r="SRX29" i="21"/>
  <c r="SRW29" i="21"/>
  <c r="SRV29" i="21"/>
  <c r="SRU29" i="21"/>
  <c r="SRT29" i="21"/>
  <c r="SRS29" i="21"/>
  <c r="SRR29" i="21"/>
  <c r="SRQ29" i="21"/>
  <c r="SRP29" i="21"/>
  <c r="SRO29" i="21"/>
  <c r="SRN29" i="21"/>
  <c r="SRM29" i="21"/>
  <c r="SRL29" i="21"/>
  <c r="SRK29" i="21"/>
  <c r="SRJ29" i="21"/>
  <c r="SRI29" i="21"/>
  <c r="SRH29" i="21"/>
  <c r="SRG29" i="21"/>
  <c r="SRF29" i="21"/>
  <c r="SRE29" i="21"/>
  <c r="SRD29" i="21"/>
  <c r="SRC29" i="21"/>
  <c r="SRB29" i="21"/>
  <c r="SRA29" i="21"/>
  <c r="SQZ29" i="21"/>
  <c r="SQY29" i="21"/>
  <c r="SQX29" i="21"/>
  <c r="SQW29" i="21"/>
  <c r="SQV29" i="21"/>
  <c r="SQU29" i="21"/>
  <c r="SQT29" i="21"/>
  <c r="SQS29" i="21"/>
  <c r="SQR29" i="21"/>
  <c r="SQQ29" i="21"/>
  <c r="SQP29" i="21"/>
  <c r="SQO29" i="21"/>
  <c r="SQN29" i="21"/>
  <c r="SQM29" i="21"/>
  <c r="SQL29" i="21"/>
  <c r="SQK29" i="21"/>
  <c r="SQJ29" i="21"/>
  <c r="SQI29" i="21"/>
  <c r="SQH29" i="21"/>
  <c r="SQG29" i="21"/>
  <c r="SQF29" i="21"/>
  <c r="SQE29" i="21"/>
  <c r="SQD29" i="21"/>
  <c r="SQC29" i="21"/>
  <c r="SQB29" i="21"/>
  <c r="SQA29" i="21"/>
  <c r="SPZ29" i="21"/>
  <c r="SPY29" i="21"/>
  <c r="SPX29" i="21"/>
  <c r="SPW29" i="21"/>
  <c r="SPV29" i="21"/>
  <c r="SPU29" i="21"/>
  <c r="SPT29" i="21"/>
  <c r="SPS29" i="21"/>
  <c r="SPR29" i="21"/>
  <c r="SPQ29" i="21"/>
  <c r="SPP29" i="21"/>
  <c r="SPO29" i="21"/>
  <c r="SPN29" i="21"/>
  <c r="SPM29" i="21"/>
  <c r="SPL29" i="21"/>
  <c r="SPK29" i="21"/>
  <c r="SPJ29" i="21"/>
  <c r="SPI29" i="21"/>
  <c r="SPH29" i="21"/>
  <c r="SPG29" i="21"/>
  <c r="SPF29" i="21"/>
  <c r="SPE29" i="21"/>
  <c r="SPD29" i="21"/>
  <c r="SPC29" i="21"/>
  <c r="SPB29" i="21"/>
  <c r="SPA29" i="21"/>
  <c r="SOZ29" i="21"/>
  <c r="SOY29" i="21"/>
  <c r="SOX29" i="21"/>
  <c r="SOW29" i="21"/>
  <c r="SOV29" i="21"/>
  <c r="SOU29" i="21"/>
  <c r="SOT29" i="21"/>
  <c r="SOS29" i="21"/>
  <c r="SOR29" i="21"/>
  <c r="SOQ29" i="21"/>
  <c r="SOP29" i="21"/>
  <c r="SOO29" i="21"/>
  <c r="SON29" i="21"/>
  <c r="SOM29" i="21"/>
  <c r="SOL29" i="21"/>
  <c r="SOK29" i="21"/>
  <c r="SOJ29" i="21"/>
  <c r="SOI29" i="21"/>
  <c r="SOH29" i="21"/>
  <c r="SOG29" i="21"/>
  <c r="SOF29" i="21"/>
  <c r="SOE29" i="21"/>
  <c r="SOD29" i="21"/>
  <c r="SOC29" i="21"/>
  <c r="SOB29" i="21"/>
  <c r="SOA29" i="21"/>
  <c r="SNZ29" i="21"/>
  <c r="SNY29" i="21"/>
  <c r="SNX29" i="21"/>
  <c r="SNW29" i="21"/>
  <c r="SNV29" i="21"/>
  <c r="SNU29" i="21"/>
  <c r="SNT29" i="21"/>
  <c r="SNS29" i="21"/>
  <c r="SNR29" i="21"/>
  <c r="SNQ29" i="21"/>
  <c r="SNP29" i="21"/>
  <c r="SNO29" i="21"/>
  <c r="SNN29" i="21"/>
  <c r="SNM29" i="21"/>
  <c r="SNL29" i="21"/>
  <c r="SNK29" i="21"/>
  <c r="SNJ29" i="21"/>
  <c r="SNI29" i="21"/>
  <c r="SNH29" i="21"/>
  <c r="SNG29" i="21"/>
  <c r="SNF29" i="21"/>
  <c r="SNE29" i="21"/>
  <c r="SND29" i="21"/>
  <c r="SNC29" i="21"/>
  <c r="SNB29" i="21"/>
  <c r="SNA29" i="21"/>
  <c r="SMZ29" i="21"/>
  <c r="SMY29" i="21"/>
  <c r="SMX29" i="21"/>
  <c r="SMW29" i="21"/>
  <c r="SMV29" i="21"/>
  <c r="SMU29" i="21"/>
  <c r="SMT29" i="21"/>
  <c r="SMS29" i="21"/>
  <c r="SMR29" i="21"/>
  <c r="SMQ29" i="21"/>
  <c r="SMP29" i="21"/>
  <c r="SMO29" i="21"/>
  <c r="SMN29" i="21"/>
  <c r="SMM29" i="21"/>
  <c r="SML29" i="21"/>
  <c r="SMK29" i="21"/>
  <c r="SMJ29" i="21"/>
  <c r="SMI29" i="21"/>
  <c r="SMH29" i="21"/>
  <c r="SMG29" i="21"/>
  <c r="SMF29" i="21"/>
  <c r="SME29" i="21"/>
  <c r="SMD29" i="21"/>
  <c r="SMC29" i="21"/>
  <c r="SMB29" i="21"/>
  <c r="SMA29" i="21"/>
  <c r="SLZ29" i="21"/>
  <c r="SLY29" i="21"/>
  <c r="SLX29" i="21"/>
  <c r="SLW29" i="21"/>
  <c r="SLV29" i="21"/>
  <c r="SLU29" i="21"/>
  <c r="SLT29" i="21"/>
  <c r="SLS29" i="21"/>
  <c r="SLR29" i="21"/>
  <c r="SLQ29" i="21"/>
  <c r="SLP29" i="21"/>
  <c r="SLO29" i="21"/>
  <c r="SLN29" i="21"/>
  <c r="SLM29" i="21"/>
  <c r="SLL29" i="21"/>
  <c r="SLK29" i="21"/>
  <c r="SLJ29" i="21"/>
  <c r="SLI29" i="21"/>
  <c r="SLH29" i="21"/>
  <c r="SLG29" i="21"/>
  <c r="SLF29" i="21"/>
  <c r="SLE29" i="21"/>
  <c r="SLD29" i="21"/>
  <c r="SLC29" i="21"/>
  <c r="SLB29" i="21"/>
  <c r="SLA29" i="21"/>
  <c r="SKZ29" i="21"/>
  <c r="SKY29" i="21"/>
  <c r="SKX29" i="21"/>
  <c r="SKW29" i="21"/>
  <c r="SKV29" i="21"/>
  <c r="SKU29" i="21"/>
  <c r="SKT29" i="21"/>
  <c r="SKS29" i="21"/>
  <c r="SKR29" i="21"/>
  <c r="SKQ29" i="21"/>
  <c r="SKP29" i="21"/>
  <c r="SKO29" i="21"/>
  <c r="SKN29" i="21"/>
  <c r="SKM29" i="21"/>
  <c r="SKL29" i="21"/>
  <c r="SKK29" i="21"/>
  <c r="SKJ29" i="21"/>
  <c r="SKI29" i="21"/>
  <c r="SKH29" i="21"/>
  <c r="SKG29" i="21"/>
  <c r="SKF29" i="21"/>
  <c r="SKE29" i="21"/>
  <c r="SKD29" i="21"/>
  <c r="SKC29" i="21"/>
  <c r="SKB29" i="21"/>
  <c r="SKA29" i="21"/>
  <c r="SJZ29" i="21"/>
  <c r="SJY29" i="21"/>
  <c r="SJX29" i="21"/>
  <c r="SJW29" i="21"/>
  <c r="SJV29" i="21"/>
  <c r="SJU29" i="21"/>
  <c r="SJT29" i="21"/>
  <c r="SJS29" i="21"/>
  <c r="SJR29" i="21"/>
  <c r="SJQ29" i="21"/>
  <c r="SJP29" i="21"/>
  <c r="SJO29" i="21"/>
  <c r="SJN29" i="21"/>
  <c r="SJM29" i="21"/>
  <c r="SJL29" i="21"/>
  <c r="SJK29" i="21"/>
  <c r="SJJ29" i="21"/>
  <c r="SJI29" i="21"/>
  <c r="SJH29" i="21"/>
  <c r="SJG29" i="21"/>
  <c r="SJF29" i="21"/>
  <c r="SJE29" i="21"/>
  <c r="SJD29" i="21"/>
  <c r="SJC29" i="21"/>
  <c r="SJB29" i="21"/>
  <c r="SJA29" i="21"/>
  <c r="SIZ29" i="21"/>
  <c r="SIY29" i="21"/>
  <c r="SIX29" i="21"/>
  <c r="SIW29" i="21"/>
  <c r="SIV29" i="21"/>
  <c r="SIU29" i="21"/>
  <c r="SIT29" i="21"/>
  <c r="SIS29" i="21"/>
  <c r="SIR29" i="21"/>
  <c r="SIQ29" i="21"/>
  <c r="SIP29" i="21"/>
  <c r="SIO29" i="21"/>
  <c r="SIN29" i="21"/>
  <c r="SIM29" i="21"/>
  <c r="SIL29" i="21"/>
  <c r="SIK29" i="21"/>
  <c r="SIJ29" i="21"/>
  <c r="SII29" i="21"/>
  <c r="SIH29" i="21"/>
  <c r="SIG29" i="21"/>
  <c r="SIF29" i="21"/>
  <c r="SIE29" i="21"/>
  <c r="SID29" i="21"/>
  <c r="SIC29" i="21"/>
  <c r="SIB29" i="21"/>
  <c r="SIA29" i="21"/>
  <c r="SHZ29" i="21"/>
  <c r="SHY29" i="21"/>
  <c r="SHX29" i="21"/>
  <c r="SHW29" i="21"/>
  <c r="SHV29" i="21"/>
  <c r="SHU29" i="21"/>
  <c r="SHT29" i="21"/>
  <c r="SHS29" i="21"/>
  <c r="SHR29" i="21"/>
  <c r="SHQ29" i="21"/>
  <c r="SHP29" i="21"/>
  <c r="SHO29" i="21"/>
  <c r="SHN29" i="21"/>
  <c r="SHM29" i="21"/>
  <c r="SHL29" i="21"/>
  <c r="SHK29" i="21"/>
  <c r="SHJ29" i="21"/>
  <c r="SHI29" i="21"/>
  <c r="SHH29" i="21"/>
  <c r="SHG29" i="21"/>
  <c r="SHF29" i="21"/>
  <c r="SHE29" i="21"/>
  <c r="SHD29" i="21"/>
  <c r="SHC29" i="21"/>
  <c r="SHB29" i="21"/>
  <c r="SHA29" i="21"/>
  <c r="SGZ29" i="21"/>
  <c r="SGY29" i="21"/>
  <c r="SGX29" i="21"/>
  <c r="SGW29" i="21"/>
  <c r="SGV29" i="21"/>
  <c r="SGU29" i="21"/>
  <c r="SGT29" i="21"/>
  <c r="SGS29" i="21"/>
  <c r="SGR29" i="21"/>
  <c r="SGQ29" i="21"/>
  <c r="SGP29" i="21"/>
  <c r="SGO29" i="21"/>
  <c r="SGN29" i="21"/>
  <c r="SGM29" i="21"/>
  <c r="SGL29" i="21"/>
  <c r="SGK29" i="21"/>
  <c r="SGJ29" i="21"/>
  <c r="SGI29" i="21"/>
  <c r="SGH29" i="21"/>
  <c r="SGG29" i="21"/>
  <c r="SGF29" i="21"/>
  <c r="SGE29" i="21"/>
  <c r="SGD29" i="21"/>
  <c r="SGC29" i="21"/>
  <c r="SGB29" i="21"/>
  <c r="SGA29" i="21"/>
  <c r="SFZ29" i="21"/>
  <c r="SFY29" i="21"/>
  <c r="SFX29" i="21"/>
  <c r="SFW29" i="21"/>
  <c r="SFV29" i="21"/>
  <c r="SFU29" i="21"/>
  <c r="SFT29" i="21"/>
  <c r="SFS29" i="21"/>
  <c r="SFR29" i="21"/>
  <c r="SFQ29" i="21"/>
  <c r="SFP29" i="21"/>
  <c r="SFO29" i="21"/>
  <c r="SFN29" i="21"/>
  <c r="SFM29" i="21"/>
  <c r="SFL29" i="21"/>
  <c r="SFK29" i="21"/>
  <c r="SFJ29" i="21"/>
  <c r="SFI29" i="21"/>
  <c r="SFH29" i="21"/>
  <c r="SFG29" i="21"/>
  <c r="SFF29" i="21"/>
  <c r="SFE29" i="21"/>
  <c r="SFD29" i="21"/>
  <c r="SFC29" i="21"/>
  <c r="SFB29" i="21"/>
  <c r="SFA29" i="21"/>
  <c r="SEZ29" i="21"/>
  <c r="SEY29" i="21"/>
  <c r="SEX29" i="21"/>
  <c r="SEW29" i="21"/>
  <c r="SEV29" i="21"/>
  <c r="SEU29" i="21"/>
  <c r="SET29" i="21"/>
  <c r="SES29" i="21"/>
  <c r="SER29" i="21"/>
  <c r="SEQ29" i="21"/>
  <c r="SEP29" i="21"/>
  <c r="SEO29" i="21"/>
  <c r="SEN29" i="21"/>
  <c r="SEM29" i="21"/>
  <c r="SEL29" i="21"/>
  <c r="SEK29" i="21"/>
  <c r="SEJ29" i="21"/>
  <c r="SEI29" i="21"/>
  <c r="SEH29" i="21"/>
  <c r="SEG29" i="21"/>
  <c r="SEF29" i="21"/>
  <c r="SEE29" i="21"/>
  <c r="SED29" i="21"/>
  <c r="SEC29" i="21"/>
  <c r="SEB29" i="21"/>
  <c r="SEA29" i="21"/>
  <c r="SDZ29" i="21"/>
  <c r="SDY29" i="21"/>
  <c r="SDX29" i="21"/>
  <c r="SDW29" i="21"/>
  <c r="SDV29" i="21"/>
  <c r="SDU29" i="21"/>
  <c r="SDT29" i="21"/>
  <c r="SDS29" i="21"/>
  <c r="SDR29" i="21"/>
  <c r="SDQ29" i="21"/>
  <c r="SDP29" i="21"/>
  <c r="SDO29" i="21"/>
  <c r="SDN29" i="21"/>
  <c r="SDM29" i="21"/>
  <c r="SDL29" i="21"/>
  <c r="SDK29" i="21"/>
  <c r="SDJ29" i="21"/>
  <c r="SDI29" i="21"/>
  <c r="SDH29" i="21"/>
  <c r="SDG29" i="21"/>
  <c r="SDF29" i="21"/>
  <c r="SDE29" i="21"/>
  <c r="SDD29" i="21"/>
  <c r="SDC29" i="21"/>
  <c r="SDB29" i="21"/>
  <c r="SDA29" i="21"/>
  <c r="SCZ29" i="21"/>
  <c r="SCY29" i="21"/>
  <c r="SCX29" i="21"/>
  <c r="SCW29" i="21"/>
  <c r="SCV29" i="21"/>
  <c r="SCU29" i="21"/>
  <c r="SCT29" i="21"/>
  <c r="SCS29" i="21"/>
  <c r="SCR29" i="21"/>
  <c r="SCQ29" i="21"/>
  <c r="SCP29" i="21"/>
  <c r="SCO29" i="21"/>
  <c r="SCN29" i="21"/>
  <c r="SCM29" i="21"/>
  <c r="SCL29" i="21"/>
  <c r="SCK29" i="21"/>
  <c r="SCJ29" i="21"/>
  <c r="SCI29" i="21"/>
  <c r="SCH29" i="21"/>
  <c r="SCG29" i="21"/>
  <c r="SCF29" i="21"/>
  <c r="SCE29" i="21"/>
  <c r="SCD29" i="21"/>
  <c r="SCC29" i="21"/>
  <c r="SCB29" i="21"/>
  <c r="SCA29" i="21"/>
  <c r="SBZ29" i="21"/>
  <c r="SBY29" i="21"/>
  <c r="SBX29" i="21"/>
  <c r="SBW29" i="21"/>
  <c r="SBV29" i="21"/>
  <c r="SBU29" i="21"/>
  <c r="SBT29" i="21"/>
  <c r="SBS29" i="21"/>
  <c r="SBR29" i="21"/>
  <c r="SBQ29" i="21"/>
  <c r="SBP29" i="21"/>
  <c r="SBO29" i="21"/>
  <c r="SBN29" i="21"/>
  <c r="SBM29" i="21"/>
  <c r="SBL29" i="21"/>
  <c r="SBK29" i="21"/>
  <c r="SBJ29" i="21"/>
  <c r="SBI29" i="21"/>
  <c r="SBH29" i="21"/>
  <c r="SBG29" i="21"/>
  <c r="SBF29" i="21"/>
  <c r="SBE29" i="21"/>
  <c r="SBD29" i="21"/>
  <c r="SBC29" i="21"/>
  <c r="SBB29" i="21"/>
  <c r="SBA29" i="21"/>
  <c r="SAZ29" i="21"/>
  <c r="SAY29" i="21"/>
  <c r="SAX29" i="21"/>
  <c r="SAW29" i="21"/>
  <c r="SAV29" i="21"/>
  <c r="SAU29" i="21"/>
  <c r="SAT29" i="21"/>
  <c r="SAS29" i="21"/>
  <c r="SAR29" i="21"/>
  <c r="SAQ29" i="21"/>
  <c r="SAP29" i="21"/>
  <c r="SAO29" i="21"/>
  <c r="SAN29" i="21"/>
  <c r="SAM29" i="21"/>
  <c r="SAL29" i="21"/>
  <c r="SAK29" i="21"/>
  <c r="SAJ29" i="21"/>
  <c r="SAI29" i="21"/>
  <c r="SAH29" i="21"/>
  <c r="SAG29" i="21"/>
  <c r="SAF29" i="21"/>
  <c r="SAE29" i="21"/>
  <c r="SAD29" i="21"/>
  <c r="SAC29" i="21"/>
  <c r="SAB29" i="21"/>
  <c r="SAA29" i="21"/>
  <c r="RZZ29" i="21"/>
  <c r="RZY29" i="21"/>
  <c r="RZX29" i="21"/>
  <c r="RZW29" i="21"/>
  <c r="RZV29" i="21"/>
  <c r="RZU29" i="21"/>
  <c r="RZT29" i="21"/>
  <c r="RZS29" i="21"/>
  <c r="RZR29" i="21"/>
  <c r="RZQ29" i="21"/>
  <c r="RZP29" i="21"/>
  <c r="RZO29" i="21"/>
  <c r="RZN29" i="21"/>
  <c r="RZM29" i="21"/>
  <c r="RZL29" i="21"/>
  <c r="RZK29" i="21"/>
  <c r="RZJ29" i="21"/>
  <c r="RZI29" i="21"/>
  <c r="RZH29" i="21"/>
  <c r="RZG29" i="21"/>
  <c r="RZF29" i="21"/>
  <c r="RZE29" i="21"/>
  <c r="RZD29" i="21"/>
  <c r="RZC29" i="21"/>
  <c r="RZB29" i="21"/>
  <c r="RZA29" i="21"/>
  <c r="RYZ29" i="21"/>
  <c r="RYY29" i="21"/>
  <c r="RYX29" i="21"/>
  <c r="RYW29" i="21"/>
  <c r="RYV29" i="21"/>
  <c r="RYU29" i="21"/>
  <c r="RYT29" i="21"/>
  <c r="RYS29" i="21"/>
  <c r="RYR29" i="21"/>
  <c r="RYQ29" i="21"/>
  <c r="RYP29" i="21"/>
  <c r="RYO29" i="21"/>
  <c r="RYN29" i="21"/>
  <c r="RYM29" i="21"/>
  <c r="RYL29" i="21"/>
  <c r="RYK29" i="21"/>
  <c r="RYJ29" i="21"/>
  <c r="RYI29" i="21"/>
  <c r="RYH29" i="21"/>
  <c r="RYG29" i="21"/>
  <c r="RYF29" i="21"/>
  <c r="RYE29" i="21"/>
  <c r="RYD29" i="21"/>
  <c r="RYC29" i="21"/>
  <c r="RYB29" i="21"/>
  <c r="RYA29" i="21"/>
  <c r="RXZ29" i="21"/>
  <c r="RXY29" i="21"/>
  <c r="RXX29" i="21"/>
  <c r="RXW29" i="21"/>
  <c r="RXV29" i="21"/>
  <c r="RXU29" i="21"/>
  <c r="RXT29" i="21"/>
  <c r="RXS29" i="21"/>
  <c r="RXR29" i="21"/>
  <c r="RXQ29" i="21"/>
  <c r="RXP29" i="21"/>
  <c r="RXO29" i="21"/>
  <c r="RXN29" i="21"/>
  <c r="RXM29" i="21"/>
  <c r="RXL29" i="21"/>
  <c r="RXK29" i="21"/>
  <c r="RXJ29" i="21"/>
  <c r="RXI29" i="21"/>
  <c r="RXH29" i="21"/>
  <c r="RXG29" i="21"/>
  <c r="RXF29" i="21"/>
  <c r="RXE29" i="21"/>
  <c r="RXD29" i="21"/>
  <c r="RXC29" i="21"/>
  <c r="RXB29" i="21"/>
  <c r="RXA29" i="21"/>
  <c r="RWZ29" i="21"/>
  <c r="RWY29" i="21"/>
  <c r="RWX29" i="21"/>
  <c r="RWW29" i="21"/>
  <c r="RWV29" i="21"/>
  <c r="RWU29" i="21"/>
  <c r="RWT29" i="21"/>
  <c r="RWS29" i="21"/>
  <c r="RWR29" i="21"/>
  <c r="RWQ29" i="21"/>
  <c r="RWP29" i="21"/>
  <c r="RWO29" i="21"/>
  <c r="RWN29" i="21"/>
  <c r="RWM29" i="21"/>
  <c r="RWL29" i="21"/>
  <c r="RWK29" i="21"/>
  <c r="RWJ29" i="21"/>
  <c r="RWI29" i="21"/>
  <c r="RWH29" i="21"/>
  <c r="RWG29" i="21"/>
  <c r="RWF29" i="21"/>
  <c r="RWE29" i="21"/>
  <c r="RWD29" i="21"/>
  <c r="RWC29" i="21"/>
  <c r="RWB29" i="21"/>
  <c r="RWA29" i="21"/>
  <c r="RVZ29" i="21"/>
  <c r="RVY29" i="21"/>
  <c r="RVX29" i="21"/>
  <c r="RVW29" i="21"/>
  <c r="RVV29" i="21"/>
  <c r="RVU29" i="21"/>
  <c r="RVT29" i="21"/>
  <c r="RVS29" i="21"/>
  <c r="RVR29" i="21"/>
  <c r="RVQ29" i="21"/>
  <c r="RVP29" i="21"/>
  <c r="RVO29" i="21"/>
  <c r="RVN29" i="21"/>
  <c r="RVM29" i="21"/>
  <c r="RVL29" i="21"/>
  <c r="RVK29" i="21"/>
  <c r="RVJ29" i="21"/>
  <c r="RVI29" i="21"/>
  <c r="RVH29" i="21"/>
  <c r="RVG29" i="21"/>
  <c r="RVF29" i="21"/>
  <c r="RVE29" i="21"/>
  <c r="RVD29" i="21"/>
  <c r="RVC29" i="21"/>
  <c r="RVB29" i="21"/>
  <c r="RVA29" i="21"/>
  <c r="RUZ29" i="21"/>
  <c r="RUY29" i="21"/>
  <c r="RUX29" i="21"/>
  <c r="RUW29" i="21"/>
  <c r="RUV29" i="21"/>
  <c r="RUU29" i="21"/>
  <c r="RUT29" i="21"/>
  <c r="RUS29" i="21"/>
  <c r="RUR29" i="21"/>
  <c r="RUQ29" i="21"/>
  <c r="RUP29" i="21"/>
  <c r="RUO29" i="21"/>
  <c r="RUN29" i="21"/>
  <c r="RUM29" i="21"/>
  <c r="RUL29" i="21"/>
  <c r="RUK29" i="21"/>
  <c r="RUJ29" i="21"/>
  <c r="RUI29" i="21"/>
  <c r="RUH29" i="21"/>
  <c r="RUG29" i="21"/>
  <c r="RUF29" i="21"/>
  <c r="RUE29" i="21"/>
  <c r="RUD29" i="21"/>
  <c r="RUC29" i="21"/>
  <c r="RUB29" i="21"/>
  <c r="RUA29" i="21"/>
  <c r="RTZ29" i="21"/>
  <c r="RTY29" i="21"/>
  <c r="RTX29" i="21"/>
  <c r="RTW29" i="21"/>
  <c r="RTV29" i="21"/>
  <c r="RTU29" i="21"/>
  <c r="RTT29" i="21"/>
  <c r="RTS29" i="21"/>
  <c r="RTR29" i="21"/>
  <c r="RTQ29" i="21"/>
  <c r="RTP29" i="21"/>
  <c r="RTO29" i="21"/>
  <c r="RTN29" i="21"/>
  <c r="RTM29" i="21"/>
  <c r="RTL29" i="21"/>
  <c r="RTK29" i="21"/>
  <c r="RTJ29" i="21"/>
  <c r="RTI29" i="21"/>
  <c r="RTH29" i="21"/>
  <c r="RTG29" i="21"/>
  <c r="RTF29" i="21"/>
  <c r="RTE29" i="21"/>
  <c r="RTD29" i="21"/>
  <c r="RTC29" i="21"/>
  <c r="RTB29" i="21"/>
  <c r="RTA29" i="21"/>
  <c r="RSZ29" i="21"/>
  <c r="RSY29" i="21"/>
  <c r="RSX29" i="21"/>
  <c r="RSW29" i="21"/>
  <c r="RSV29" i="21"/>
  <c r="RSU29" i="21"/>
  <c r="RST29" i="21"/>
  <c r="RSS29" i="21"/>
  <c r="RSR29" i="21"/>
  <c r="RSQ29" i="21"/>
  <c r="RSP29" i="21"/>
  <c r="RSO29" i="21"/>
  <c r="RSN29" i="21"/>
  <c r="RSM29" i="21"/>
  <c r="RSL29" i="21"/>
  <c r="RSK29" i="21"/>
  <c r="RSJ29" i="21"/>
  <c r="RSI29" i="21"/>
  <c r="RSH29" i="21"/>
  <c r="RSG29" i="21"/>
  <c r="RSF29" i="21"/>
  <c r="RSE29" i="21"/>
  <c r="RSD29" i="21"/>
  <c r="RSC29" i="21"/>
  <c r="RSB29" i="21"/>
  <c r="RSA29" i="21"/>
  <c r="RRZ29" i="21"/>
  <c r="RRY29" i="21"/>
  <c r="RRX29" i="21"/>
  <c r="RRW29" i="21"/>
  <c r="RRV29" i="21"/>
  <c r="RRU29" i="21"/>
  <c r="RRT29" i="21"/>
  <c r="RRS29" i="21"/>
  <c r="RRR29" i="21"/>
  <c r="RRQ29" i="21"/>
  <c r="RRP29" i="21"/>
  <c r="RRO29" i="21"/>
  <c r="RRN29" i="21"/>
  <c r="RRM29" i="21"/>
  <c r="RRL29" i="21"/>
  <c r="RRK29" i="21"/>
  <c r="RRJ29" i="21"/>
  <c r="RRI29" i="21"/>
  <c r="RRH29" i="21"/>
  <c r="RRG29" i="21"/>
  <c r="RRF29" i="21"/>
  <c r="RRE29" i="21"/>
  <c r="RRD29" i="21"/>
  <c r="RRC29" i="21"/>
  <c r="RRB29" i="21"/>
  <c r="RRA29" i="21"/>
  <c r="RQZ29" i="21"/>
  <c r="RQY29" i="21"/>
  <c r="RQX29" i="21"/>
  <c r="RQW29" i="21"/>
  <c r="RQV29" i="21"/>
  <c r="RQU29" i="21"/>
  <c r="RQT29" i="21"/>
  <c r="RQS29" i="21"/>
  <c r="RQR29" i="21"/>
  <c r="RQQ29" i="21"/>
  <c r="RQP29" i="21"/>
  <c r="RQO29" i="21"/>
  <c r="RQN29" i="21"/>
  <c r="RQM29" i="21"/>
  <c r="RQL29" i="21"/>
  <c r="RQK29" i="21"/>
  <c r="RQJ29" i="21"/>
  <c r="RQI29" i="21"/>
  <c r="RQH29" i="21"/>
  <c r="RQG29" i="21"/>
  <c r="RQF29" i="21"/>
  <c r="RQE29" i="21"/>
  <c r="RQD29" i="21"/>
  <c r="RQC29" i="21"/>
  <c r="RQB29" i="21"/>
  <c r="RQA29" i="21"/>
  <c r="RPZ29" i="21"/>
  <c r="RPY29" i="21"/>
  <c r="RPX29" i="21"/>
  <c r="RPW29" i="21"/>
  <c r="RPV29" i="21"/>
  <c r="RPU29" i="21"/>
  <c r="RPT29" i="21"/>
  <c r="RPS29" i="21"/>
  <c r="RPR29" i="21"/>
  <c r="RPQ29" i="21"/>
  <c r="RPP29" i="21"/>
  <c r="RPO29" i="21"/>
  <c r="RPN29" i="21"/>
  <c r="RPM29" i="21"/>
  <c r="RPL29" i="21"/>
  <c r="RPK29" i="21"/>
  <c r="RPJ29" i="21"/>
  <c r="RPI29" i="21"/>
  <c r="RPH29" i="21"/>
  <c r="RPG29" i="21"/>
  <c r="RPF29" i="21"/>
  <c r="RPE29" i="21"/>
  <c r="RPD29" i="21"/>
  <c r="RPC29" i="21"/>
  <c r="RPB29" i="21"/>
  <c r="RPA29" i="21"/>
  <c r="ROZ29" i="21"/>
  <c r="ROY29" i="21"/>
  <c r="ROX29" i="21"/>
  <c r="ROW29" i="21"/>
  <c r="ROV29" i="21"/>
  <c r="ROU29" i="21"/>
  <c r="ROT29" i="21"/>
  <c r="ROS29" i="21"/>
  <c r="ROR29" i="21"/>
  <c r="ROQ29" i="21"/>
  <c r="ROP29" i="21"/>
  <c r="ROO29" i="21"/>
  <c r="RON29" i="21"/>
  <c r="ROM29" i="21"/>
  <c r="ROL29" i="21"/>
  <c r="ROK29" i="21"/>
  <c r="ROJ29" i="21"/>
  <c r="ROI29" i="21"/>
  <c r="ROH29" i="21"/>
  <c r="ROG29" i="21"/>
  <c r="ROF29" i="21"/>
  <c r="ROE29" i="21"/>
  <c r="ROD29" i="21"/>
  <c r="ROC29" i="21"/>
  <c r="ROB29" i="21"/>
  <c r="ROA29" i="21"/>
  <c r="RNZ29" i="21"/>
  <c r="RNY29" i="21"/>
  <c r="RNX29" i="21"/>
  <c r="RNW29" i="21"/>
  <c r="RNV29" i="21"/>
  <c r="RNU29" i="21"/>
  <c r="RNT29" i="21"/>
  <c r="RNS29" i="21"/>
  <c r="RNR29" i="21"/>
  <c r="RNQ29" i="21"/>
  <c r="RNP29" i="21"/>
  <c r="RNO29" i="21"/>
  <c r="RNN29" i="21"/>
  <c r="RNM29" i="21"/>
  <c r="RNL29" i="21"/>
  <c r="RNK29" i="21"/>
  <c r="RNJ29" i="21"/>
  <c r="RNI29" i="21"/>
  <c r="RNH29" i="21"/>
  <c r="RNG29" i="21"/>
  <c r="RNF29" i="21"/>
  <c r="RNE29" i="21"/>
  <c r="RND29" i="21"/>
  <c r="RNC29" i="21"/>
  <c r="RNB29" i="21"/>
  <c r="RNA29" i="21"/>
  <c r="RMZ29" i="21"/>
  <c r="RMY29" i="21"/>
  <c r="RMX29" i="21"/>
  <c r="RMW29" i="21"/>
  <c r="RMV29" i="21"/>
  <c r="RMU29" i="21"/>
  <c r="RMT29" i="21"/>
  <c r="RMS29" i="21"/>
  <c r="RMR29" i="21"/>
  <c r="RMQ29" i="21"/>
  <c r="RMP29" i="21"/>
  <c r="RMO29" i="21"/>
  <c r="RMN29" i="21"/>
  <c r="RMM29" i="21"/>
  <c r="RML29" i="21"/>
  <c r="RMK29" i="21"/>
  <c r="RMJ29" i="21"/>
  <c r="RMI29" i="21"/>
  <c r="RMH29" i="21"/>
  <c r="RMG29" i="21"/>
  <c r="RMF29" i="21"/>
  <c r="RME29" i="21"/>
  <c r="RMD29" i="21"/>
  <c r="RMC29" i="21"/>
  <c r="RMB29" i="21"/>
  <c r="RMA29" i="21"/>
  <c r="RLZ29" i="21"/>
  <c r="RLY29" i="21"/>
  <c r="RLX29" i="21"/>
  <c r="RLW29" i="21"/>
  <c r="RLV29" i="21"/>
  <c r="RLU29" i="21"/>
  <c r="RLT29" i="21"/>
  <c r="RLS29" i="21"/>
  <c r="RLR29" i="21"/>
  <c r="RLQ29" i="21"/>
  <c r="RLP29" i="21"/>
  <c r="RLO29" i="21"/>
  <c r="RLN29" i="21"/>
  <c r="RLM29" i="21"/>
  <c r="RLL29" i="21"/>
  <c r="RLK29" i="21"/>
  <c r="RLJ29" i="21"/>
  <c r="RLI29" i="21"/>
  <c r="RLH29" i="21"/>
  <c r="RLG29" i="21"/>
  <c r="RLF29" i="21"/>
  <c r="RLE29" i="21"/>
  <c r="RLD29" i="21"/>
  <c r="RLC29" i="21"/>
  <c r="RLB29" i="21"/>
  <c r="RLA29" i="21"/>
  <c r="RKZ29" i="21"/>
  <c r="RKY29" i="21"/>
  <c r="RKX29" i="21"/>
  <c r="RKW29" i="21"/>
  <c r="RKV29" i="21"/>
  <c r="RKU29" i="21"/>
  <c r="RKT29" i="21"/>
  <c r="RKS29" i="21"/>
  <c r="RKR29" i="21"/>
  <c r="RKQ29" i="21"/>
  <c r="RKP29" i="21"/>
  <c r="RKO29" i="21"/>
  <c r="RKN29" i="21"/>
  <c r="RKM29" i="21"/>
  <c r="RKL29" i="21"/>
  <c r="RKK29" i="21"/>
  <c r="RKJ29" i="21"/>
  <c r="RKI29" i="21"/>
  <c r="RKH29" i="21"/>
  <c r="RKG29" i="21"/>
  <c r="RKF29" i="21"/>
  <c r="RKE29" i="21"/>
  <c r="RKD29" i="21"/>
  <c r="RKC29" i="21"/>
  <c r="RKB29" i="21"/>
  <c r="RKA29" i="21"/>
  <c r="RJZ29" i="21"/>
  <c r="RJY29" i="21"/>
  <c r="RJX29" i="21"/>
  <c r="RJW29" i="21"/>
  <c r="RJV29" i="21"/>
  <c r="RJU29" i="21"/>
  <c r="RJT29" i="21"/>
  <c r="RJS29" i="21"/>
  <c r="RJR29" i="21"/>
  <c r="RJQ29" i="21"/>
  <c r="RJP29" i="21"/>
  <c r="RJO29" i="21"/>
  <c r="RJN29" i="21"/>
  <c r="RJM29" i="21"/>
  <c r="RJL29" i="21"/>
  <c r="RJK29" i="21"/>
  <c r="RJJ29" i="21"/>
  <c r="RJI29" i="21"/>
  <c r="RJH29" i="21"/>
  <c r="RJG29" i="21"/>
  <c r="RJF29" i="21"/>
  <c r="RJE29" i="21"/>
  <c r="RJD29" i="21"/>
  <c r="RJC29" i="21"/>
  <c r="RJB29" i="21"/>
  <c r="RJA29" i="21"/>
  <c r="RIZ29" i="21"/>
  <c r="RIY29" i="21"/>
  <c r="RIX29" i="21"/>
  <c r="RIW29" i="21"/>
  <c r="RIV29" i="21"/>
  <c r="RIU29" i="21"/>
  <c r="RIT29" i="21"/>
  <c r="RIS29" i="21"/>
  <c r="RIR29" i="21"/>
  <c r="RIQ29" i="21"/>
  <c r="RIP29" i="21"/>
  <c r="RIO29" i="21"/>
  <c r="RIN29" i="21"/>
  <c r="RIM29" i="21"/>
  <c r="RIL29" i="21"/>
  <c r="RIK29" i="21"/>
  <c r="RIJ29" i="21"/>
  <c r="RII29" i="21"/>
  <c r="RIH29" i="21"/>
  <c r="RIG29" i="21"/>
  <c r="RIF29" i="21"/>
  <c r="RIE29" i="21"/>
  <c r="RID29" i="21"/>
  <c r="RIC29" i="21"/>
  <c r="RIB29" i="21"/>
  <c r="RIA29" i="21"/>
  <c r="RHZ29" i="21"/>
  <c r="RHY29" i="21"/>
  <c r="RHX29" i="21"/>
  <c r="RHW29" i="21"/>
  <c r="RHV29" i="21"/>
  <c r="RHU29" i="21"/>
  <c r="RHT29" i="21"/>
  <c r="RHS29" i="21"/>
  <c r="RHR29" i="21"/>
  <c r="RHQ29" i="21"/>
  <c r="RHP29" i="21"/>
  <c r="RHO29" i="21"/>
  <c r="RHN29" i="21"/>
  <c r="RHM29" i="21"/>
  <c r="RHL29" i="21"/>
  <c r="RHK29" i="21"/>
  <c r="RHJ29" i="21"/>
  <c r="RHI29" i="21"/>
  <c r="RHH29" i="21"/>
  <c r="RHG29" i="21"/>
  <c r="RHF29" i="21"/>
  <c r="RHE29" i="21"/>
  <c r="RHD29" i="21"/>
  <c r="RHC29" i="21"/>
  <c r="RHB29" i="21"/>
  <c r="RHA29" i="21"/>
  <c r="RGZ29" i="21"/>
  <c r="RGY29" i="21"/>
  <c r="RGX29" i="21"/>
  <c r="RGW29" i="21"/>
  <c r="RGV29" i="21"/>
  <c r="RGU29" i="21"/>
  <c r="RGT29" i="21"/>
  <c r="RGS29" i="21"/>
  <c r="RGR29" i="21"/>
  <c r="RGQ29" i="21"/>
  <c r="RGP29" i="21"/>
  <c r="RGO29" i="21"/>
  <c r="RGN29" i="21"/>
  <c r="RGM29" i="21"/>
  <c r="RGL29" i="21"/>
  <c r="RGK29" i="21"/>
  <c r="RGJ29" i="21"/>
  <c r="RGI29" i="21"/>
  <c r="RGH29" i="21"/>
  <c r="RGG29" i="21"/>
  <c r="RGF29" i="21"/>
  <c r="RGE29" i="21"/>
  <c r="RGD29" i="21"/>
  <c r="RGC29" i="21"/>
  <c r="RGB29" i="21"/>
  <c r="RGA29" i="21"/>
  <c r="RFZ29" i="21"/>
  <c r="RFY29" i="21"/>
  <c r="RFX29" i="21"/>
  <c r="RFW29" i="21"/>
  <c r="RFV29" i="21"/>
  <c r="RFU29" i="21"/>
  <c r="RFT29" i="21"/>
  <c r="RFS29" i="21"/>
  <c r="RFR29" i="21"/>
  <c r="RFQ29" i="21"/>
  <c r="RFP29" i="21"/>
  <c r="RFO29" i="21"/>
  <c r="RFN29" i="21"/>
  <c r="RFM29" i="21"/>
  <c r="RFL29" i="21"/>
  <c r="RFK29" i="21"/>
  <c r="RFJ29" i="21"/>
  <c r="RFI29" i="21"/>
  <c r="RFH29" i="21"/>
  <c r="RFG29" i="21"/>
  <c r="RFF29" i="21"/>
  <c r="RFE29" i="21"/>
  <c r="RFD29" i="21"/>
  <c r="RFC29" i="21"/>
  <c r="RFB29" i="21"/>
  <c r="RFA29" i="21"/>
  <c r="REZ29" i="21"/>
  <c r="REY29" i="21"/>
  <c r="REX29" i="21"/>
  <c r="REW29" i="21"/>
  <c r="REV29" i="21"/>
  <c r="REU29" i="21"/>
  <c r="RET29" i="21"/>
  <c r="RES29" i="21"/>
  <c r="RER29" i="21"/>
  <c r="REQ29" i="21"/>
  <c r="REP29" i="21"/>
  <c r="REO29" i="21"/>
  <c r="REN29" i="21"/>
  <c r="REM29" i="21"/>
  <c r="REL29" i="21"/>
  <c r="REK29" i="21"/>
  <c r="REJ29" i="21"/>
  <c r="REI29" i="21"/>
  <c r="REH29" i="21"/>
  <c r="REG29" i="21"/>
  <c r="REF29" i="21"/>
  <c r="REE29" i="21"/>
  <c r="RED29" i="21"/>
  <c r="REC29" i="21"/>
  <c r="REB29" i="21"/>
  <c r="REA29" i="21"/>
  <c r="RDZ29" i="21"/>
  <c r="RDY29" i="21"/>
  <c r="RDX29" i="21"/>
  <c r="RDW29" i="21"/>
  <c r="RDV29" i="21"/>
  <c r="RDU29" i="21"/>
  <c r="RDT29" i="21"/>
  <c r="RDS29" i="21"/>
  <c r="RDR29" i="21"/>
  <c r="RDQ29" i="21"/>
  <c r="RDP29" i="21"/>
  <c r="RDO29" i="21"/>
  <c r="RDN29" i="21"/>
  <c r="RDM29" i="21"/>
  <c r="RDL29" i="21"/>
  <c r="RDK29" i="21"/>
  <c r="RDJ29" i="21"/>
  <c r="RDI29" i="21"/>
  <c r="RDH29" i="21"/>
  <c r="RDG29" i="21"/>
  <c r="RDF29" i="21"/>
  <c r="RDE29" i="21"/>
  <c r="RDD29" i="21"/>
  <c r="RDC29" i="21"/>
  <c r="RDB29" i="21"/>
  <c r="RDA29" i="21"/>
  <c r="RCZ29" i="21"/>
  <c r="RCY29" i="21"/>
  <c r="RCX29" i="21"/>
  <c r="RCW29" i="21"/>
  <c r="RCV29" i="21"/>
  <c r="RCU29" i="21"/>
  <c r="RCT29" i="21"/>
  <c r="RCS29" i="21"/>
  <c r="RCR29" i="21"/>
  <c r="RCQ29" i="21"/>
  <c r="RCP29" i="21"/>
  <c r="RCO29" i="21"/>
  <c r="RCN29" i="21"/>
  <c r="RCM29" i="21"/>
  <c r="RCL29" i="21"/>
  <c r="RCK29" i="21"/>
  <c r="RCJ29" i="21"/>
  <c r="RCI29" i="21"/>
  <c r="RCH29" i="21"/>
  <c r="RCG29" i="21"/>
  <c r="RCF29" i="21"/>
  <c r="RCE29" i="21"/>
  <c r="RCD29" i="21"/>
  <c r="RCC29" i="21"/>
  <c r="RCB29" i="21"/>
  <c r="RCA29" i="21"/>
  <c r="RBZ29" i="21"/>
  <c r="RBY29" i="21"/>
  <c r="RBX29" i="21"/>
  <c r="RBW29" i="21"/>
  <c r="RBV29" i="21"/>
  <c r="RBU29" i="21"/>
  <c r="RBT29" i="21"/>
  <c r="RBS29" i="21"/>
  <c r="RBR29" i="21"/>
  <c r="RBQ29" i="21"/>
  <c r="RBP29" i="21"/>
  <c r="RBO29" i="21"/>
  <c r="RBN29" i="21"/>
  <c r="RBM29" i="21"/>
  <c r="RBL29" i="21"/>
  <c r="RBK29" i="21"/>
  <c r="RBJ29" i="21"/>
  <c r="RBI29" i="21"/>
  <c r="RBH29" i="21"/>
  <c r="RBG29" i="21"/>
  <c r="RBF29" i="21"/>
  <c r="RBE29" i="21"/>
  <c r="RBD29" i="21"/>
  <c r="RBC29" i="21"/>
  <c r="RBB29" i="21"/>
  <c r="RBA29" i="21"/>
  <c r="RAZ29" i="21"/>
  <c r="RAY29" i="21"/>
  <c r="RAX29" i="21"/>
  <c r="RAW29" i="21"/>
  <c r="RAV29" i="21"/>
  <c r="RAU29" i="21"/>
  <c r="RAT29" i="21"/>
  <c r="RAS29" i="21"/>
  <c r="RAR29" i="21"/>
  <c r="RAQ29" i="21"/>
  <c r="RAP29" i="21"/>
  <c r="RAO29" i="21"/>
  <c r="RAN29" i="21"/>
  <c r="RAM29" i="21"/>
  <c r="RAL29" i="21"/>
  <c r="RAK29" i="21"/>
  <c r="RAJ29" i="21"/>
  <c r="RAI29" i="21"/>
  <c r="RAH29" i="21"/>
  <c r="RAG29" i="21"/>
  <c r="RAF29" i="21"/>
  <c r="RAE29" i="21"/>
  <c r="RAD29" i="21"/>
  <c r="RAC29" i="21"/>
  <c r="RAB29" i="21"/>
  <c r="RAA29" i="21"/>
  <c r="QZZ29" i="21"/>
  <c r="QZY29" i="21"/>
  <c r="QZX29" i="21"/>
  <c r="QZW29" i="21"/>
  <c r="QZV29" i="21"/>
  <c r="QZU29" i="21"/>
  <c r="QZT29" i="21"/>
  <c r="QZS29" i="21"/>
  <c r="QZR29" i="21"/>
  <c r="QZQ29" i="21"/>
  <c r="QZP29" i="21"/>
  <c r="QZO29" i="21"/>
  <c r="QZN29" i="21"/>
  <c r="QZM29" i="21"/>
  <c r="QZL29" i="21"/>
  <c r="QZK29" i="21"/>
  <c r="QZJ29" i="21"/>
  <c r="QZI29" i="21"/>
  <c r="QZH29" i="21"/>
  <c r="QZG29" i="21"/>
  <c r="QZF29" i="21"/>
  <c r="QZE29" i="21"/>
  <c r="QZD29" i="21"/>
  <c r="QZC29" i="21"/>
  <c r="QZB29" i="21"/>
  <c r="QZA29" i="21"/>
  <c r="QYZ29" i="21"/>
  <c r="QYY29" i="21"/>
  <c r="QYX29" i="21"/>
  <c r="QYW29" i="21"/>
  <c r="QYV29" i="21"/>
  <c r="QYU29" i="21"/>
  <c r="QYT29" i="21"/>
  <c r="QYS29" i="21"/>
  <c r="QYR29" i="21"/>
  <c r="QYQ29" i="21"/>
  <c r="QYP29" i="21"/>
  <c r="QYO29" i="21"/>
  <c r="QYN29" i="21"/>
  <c r="QYM29" i="21"/>
  <c r="QYL29" i="21"/>
  <c r="QYK29" i="21"/>
  <c r="QYJ29" i="21"/>
  <c r="QYI29" i="21"/>
  <c r="QYH29" i="21"/>
  <c r="QYG29" i="21"/>
  <c r="QYF29" i="21"/>
  <c r="QYE29" i="21"/>
  <c r="QYD29" i="21"/>
  <c r="QYC29" i="21"/>
  <c r="QYB29" i="21"/>
  <c r="QYA29" i="21"/>
  <c r="QXZ29" i="21"/>
  <c r="QXY29" i="21"/>
  <c r="QXX29" i="21"/>
  <c r="QXW29" i="21"/>
  <c r="QXV29" i="21"/>
  <c r="QXU29" i="21"/>
  <c r="QXT29" i="21"/>
  <c r="QXS29" i="21"/>
  <c r="QXR29" i="21"/>
  <c r="QXQ29" i="21"/>
  <c r="QXP29" i="21"/>
  <c r="QXO29" i="21"/>
  <c r="QXN29" i="21"/>
  <c r="QXM29" i="21"/>
  <c r="QXL29" i="21"/>
  <c r="QXK29" i="21"/>
  <c r="QXJ29" i="21"/>
  <c r="QXI29" i="21"/>
  <c r="QXH29" i="21"/>
  <c r="QXG29" i="21"/>
  <c r="QXF29" i="21"/>
  <c r="QXE29" i="21"/>
  <c r="QXD29" i="21"/>
  <c r="QXC29" i="21"/>
  <c r="QXB29" i="21"/>
  <c r="QXA29" i="21"/>
  <c r="QWZ29" i="21"/>
  <c r="QWY29" i="21"/>
  <c r="QWX29" i="21"/>
  <c r="QWW29" i="21"/>
  <c r="QWV29" i="21"/>
  <c r="QWU29" i="21"/>
  <c r="QWT29" i="21"/>
  <c r="QWS29" i="21"/>
  <c r="QWR29" i="21"/>
  <c r="QWQ29" i="21"/>
  <c r="QWP29" i="21"/>
  <c r="QWO29" i="21"/>
  <c r="QWN29" i="21"/>
  <c r="QWM29" i="21"/>
  <c r="QWL29" i="21"/>
  <c r="QWK29" i="21"/>
  <c r="QWJ29" i="21"/>
  <c r="QWI29" i="21"/>
  <c r="QWH29" i="21"/>
  <c r="QWG29" i="21"/>
  <c r="QWF29" i="21"/>
  <c r="QWE29" i="21"/>
  <c r="QWD29" i="21"/>
  <c r="QWC29" i="21"/>
  <c r="QWB29" i="21"/>
  <c r="QWA29" i="21"/>
  <c r="QVZ29" i="21"/>
  <c r="QVY29" i="21"/>
  <c r="QVX29" i="21"/>
  <c r="QVW29" i="21"/>
  <c r="QVV29" i="21"/>
  <c r="QVU29" i="21"/>
  <c r="QVT29" i="21"/>
  <c r="QVS29" i="21"/>
  <c r="QVR29" i="21"/>
  <c r="QVQ29" i="21"/>
  <c r="QVP29" i="21"/>
  <c r="QVO29" i="21"/>
  <c r="QVN29" i="21"/>
  <c r="QVM29" i="21"/>
  <c r="QVL29" i="21"/>
  <c r="QVK29" i="21"/>
  <c r="QVJ29" i="21"/>
  <c r="QVI29" i="21"/>
  <c r="QVH29" i="21"/>
  <c r="QVG29" i="21"/>
  <c r="QVF29" i="21"/>
  <c r="QVE29" i="21"/>
  <c r="QVD29" i="21"/>
  <c r="QVC29" i="21"/>
  <c r="QVB29" i="21"/>
  <c r="QVA29" i="21"/>
  <c r="QUZ29" i="21"/>
  <c r="QUY29" i="21"/>
  <c r="QUX29" i="21"/>
  <c r="QUW29" i="21"/>
  <c r="QUV29" i="21"/>
  <c r="QUU29" i="21"/>
  <c r="QUT29" i="21"/>
  <c r="QUS29" i="21"/>
  <c r="QUR29" i="21"/>
  <c r="QUQ29" i="21"/>
  <c r="QUP29" i="21"/>
  <c r="QUO29" i="21"/>
  <c r="QUN29" i="21"/>
  <c r="QUM29" i="21"/>
  <c r="QUL29" i="21"/>
  <c r="QUK29" i="21"/>
  <c r="QUJ29" i="21"/>
  <c r="QUI29" i="21"/>
  <c r="QUH29" i="21"/>
  <c r="QUG29" i="21"/>
  <c r="QUF29" i="21"/>
  <c r="QUE29" i="21"/>
  <c r="QUD29" i="21"/>
  <c r="QUC29" i="21"/>
  <c r="QUB29" i="21"/>
  <c r="QUA29" i="21"/>
  <c r="QTZ29" i="21"/>
  <c r="QTY29" i="21"/>
  <c r="QTX29" i="21"/>
  <c r="QTW29" i="21"/>
  <c r="QTV29" i="21"/>
  <c r="QTU29" i="21"/>
  <c r="QTT29" i="21"/>
  <c r="QTS29" i="21"/>
  <c r="QTR29" i="21"/>
  <c r="QTQ29" i="21"/>
  <c r="QTP29" i="21"/>
  <c r="QTO29" i="21"/>
  <c r="QTN29" i="21"/>
  <c r="QTM29" i="21"/>
  <c r="QTL29" i="21"/>
  <c r="QTK29" i="21"/>
  <c r="QTJ29" i="21"/>
  <c r="QTI29" i="21"/>
  <c r="QTH29" i="21"/>
  <c r="QTG29" i="21"/>
  <c r="QTF29" i="21"/>
  <c r="QTE29" i="21"/>
  <c r="QTD29" i="21"/>
  <c r="QTC29" i="21"/>
  <c r="QTB29" i="21"/>
  <c r="QTA29" i="21"/>
  <c r="QSZ29" i="21"/>
  <c r="QSY29" i="21"/>
  <c r="QSX29" i="21"/>
  <c r="QSW29" i="21"/>
  <c r="QSV29" i="21"/>
  <c r="QSU29" i="21"/>
  <c r="QST29" i="21"/>
  <c r="QSS29" i="21"/>
  <c r="QSR29" i="21"/>
  <c r="QSQ29" i="21"/>
  <c r="QSP29" i="21"/>
  <c r="QSO29" i="21"/>
  <c r="QSN29" i="21"/>
  <c r="QSM29" i="21"/>
  <c r="QSL29" i="21"/>
  <c r="QSK29" i="21"/>
  <c r="QSJ29" i="21"/>
  <c r="QSI29" i="21"/>
  <c r="QSH29" i="21"/>
  <c r="QSG29" i="21"/>
  <c r="QSF29" i="21"/>
  <c r="QSE29" i="21"/>
  <c r="QSD29" i="21"/>
  <c r="QSC29" i="21"/>
  <c r="QSB29" i="21"/>
  <c r="QSA29" i="21"/>
  <c r="QRZ29" i="21"/>
  <c r="QRY29" i="21"/>
  <c r="QRX29" i="21"/>
  <c r="QRW29" i="21"/>
  <c r="QRV29" i="21"/>
  <c r="QRU29" i="21"/>
  <c r="QRT29" i="21"/>
  <c r="QRS29" i="21"/>
  <c r="QRR29" i="21"/>
  <c r="QRQ29" i="21"/>
  <c r="QRP29" i="21"/>
  <c r="QRO29" i="21"/>
  <c r="QRN29" i="21"/>
  <c r="QRM29" i="21"/>
  <c r="QRL29" i="21"/>
  <c r="QRK29" i="21"/>
  <c r="QRJ29" i="21"/>
  <c r="QRI29" i="21"/>
  <c r="QRH29" i="21"/>
  <c r="QRG29" i="21"/>
  <c r="QRF29" i="21"/>
  <c r="QRE29" i="21"/>
  <c r="QRD29" i="21"/>
  <c r="QRC29" i="21"/>
  <c r="QRB29" i="21"/>
  <c r="QRA29" i="21"/>
  <c r="QQZ29" i="21"/>
  <c r="QQY29" i="21"/>
  <c r="QQX29" i="21"/>
  <c r="QQW29" i="21"/>
  <c r="QQV29" i="21"/>
  <c r="QQU29" i="21"/>
  <c r="QQT29" i="21"/>
  <c r="QQS29" i="21"/>
  <c r="QQR29" i="21"/>
  <c r="QQQ29" i="21"/>
  <c r="QQP29" i="21"/>
  <c r="QQO29" i="21"/>
  <c r="QQN29" i="21"/>
  <c r="QQM29" i="21"/>
  <c r="QQL29" i="21"/>
  <c r="QQK29" i="21"/>
  <c r="QQJ29" i="21"/>
  <c r="QQI29" i="21"/>
  <c r="QQH29" i="21"/>
  <c r="QQG29" i="21"/>
  <c r="QQF29" i="21"/>
  <c r="QQE29" i="21"/>
  <c r="QQD29" i="21"/>
  <c r="QQC29" i="21"/>
  <c r="QQB29" i="21"/>
  <c r="QQA29" i="21"/>
  <c r="QPZ29" i="21"/>
  <c r="QPY29" i="21"/>
  <c r="QPX29" i="21"/>
  <c r="QPW29" i="21"/>
  <c r="QPV29" i="21"/>
  <c r="QPU29" i="21"/>
  <c r="QPT29" i="21"/>
  <c r="QPS29" i="21"/>
  <c r="QPR29" i="21"/>
  <c r="QPQ29" i="21"/>
  <c r="QPP29" i="21"/>
  <c r="QPO29" i="21"/>
  <c r="QPN29" i="21"/>
  <c r="QPM29" i="21"/>
  <c r="QPL29" i="21"/>
  <c r="QPK29" i="21"/>
  <c r="QPJ29" i="21"/>
  <c r="QPI29" i="21"/>
  <c r="QPH29" i="21"/>
  <c r="QPG29" i="21"/>
  <c r="QPF29" i="21"/>
  <c r="QPE29" i="21"/>
  <c r="QPD29" i="21"/>
  <c r="QPC29" i="21"/>
  <c r="QPB29" i="21"/>
  <c r="QPA29" i="21"/>
  <c r="QOZ29" i="21"/>
  <c r="QOY29" i="21"/>
  <c r="QOX29" i="21"/>
  <c r="QOW29" i="21"/>
  <c r="QOV29" i="21"/>
  <c r="QOU29" i="21"/>
  <c r="QOT29" i="21"/>
  <c r="QOS29" i="21"/>
  <c r="QOR29" i="21"/>
  <c r="QOQ29" i="21"/>
  <c r="QOP29" i="21"/>
  <c r="QOO29" i="21"/>
  <c r="QON29" i="21"/>
  <c r="QOM29" i="21"/>
  <c r="QOL29" i="21"/>
  <c r="QOK29" i="21"/>
  <c r="QOJ29" i="21"/>
  <c r="QOI29" i="21"/>
  <c r="QOH29" i="21"/>
  <c r="QOG29" i="21"/>
  <c r="QOF29" i="21"/>
  <c r="QOE29" i="21"/>
  <c r="QOD29" i="21"/>
  <c r="QOC29" i="21"/>
  <c r="QOB29" i="21"/>
  <c r="QOA29" i="21"/>
  <c r="QNZ29" i="21"/>
  <c r="QNY29" i="21"/>
  <c r="QNX29" i="21"/>
  <c r="QNW29" i="21"/>
  <c r="QNV29" i="21"/>
  <c r="QNU29" i="21"/>
  <c r="QNT29" i="21"/>
  <c r="QNS29" i="21"/>
  <c r="QNR29" i="21"/>
  <c r="QNQ29" i="21"/>
  <c r="QNP29" i="21"/>
  <c r="QNO29" i="21"/>
  <c r="QNN29" i="21"/>
  <c r="QNM29" i="21"/>
  <c r="QNL29" i="21"/>
  <c r="QNK29" i="21"/>
  <c r="QNJ29" i="21"/>
  <c r="QNI29" i="21"/>
  <c r="QNH29" i="21"/>
  <c r="QNG29" i="21"/>
  <c r="QNF29" i="21"/>
  <c r="QNE29" i="21"/>
  <c r="QND29" i="21"/>
  <c r="QNC29" i="21"/>
  <c r="QNB29" i="21"/>
  <c r="QNA29" i="21"/>
  <c r="QMZ29" i="21"/>
  <c r="QMY29" i="21"/>
  <c r="QMX29" i="21"/>
  <c r="QMW29" i="21"/>
  <c r="QMV29" i="21"/>
  <c r="QMU29" i="21"/>
  <c r="QMT29" i="21"/>
  <c r="QMS29" i="21"/>
  <c r="QMR29" i="21"/>
  <c r="QMQ29" i="21"/>
  <c r="QMP29" i="21"/>
  <c r="QMO29" i="21"/>
  <c r="QMN29" i="21"/>
  <c r="QMM29" i="21"/>
  <c r="QML29" i="21"/>
  <c r="QMK29" i="21"/>
  <c r="QMJ29" i="21"/>
  <c r="QMI29" i="21"/>
  <c r="QMH29" i="21"/>
  <c r="QMG29" i="21"/>
  <c r="QMF29" i="21"/>
  <c r="QME29" i="21"/>
  <c r="QMD29" i="21"/>
  <c r="QMC29" i="21"/>
  <c r="QMB29" i="21"/>
  <c r="QMA29" i="21"/>
  <c r="QLZ29" i="21"/>
  <c r="QLY29" i="21"/>
  <c r="QLX29" i="21"/>
  <c r="QLW29" i="21"/>
  <c r="QLV29" i="21"/>
  <c r="QLU29" i="21"/>
  <c r="QLT29" i="21"/>
  <c r="QLS29" i="21"/>
  <c r="QLR29" i="21"/>
  <c r="QLQ29" i="21"/>
  <c r="QLP29" i="21"/>
  <c r="QLO29" i="21"/>
  <c r="QLN29" i="21"/>
  <c r="QLM29" i="21"/>
  <c r="QLL29" i="21"/>
  <c r="QLK29" i="21"/>
  <c r="QLJ29" i="21"/>
  <c r="QLI29" i="21"/>
  <c r="QLH29" i="21"/>
  <c r="QLG29" i="21"/>
  <c r="QLF29" i="21"/>
  <c r="QLE29" i="21"/>
  <c r="QLD29" i="21"/>
  <c r="QLC29" i="21"/>
  <c r="QLB29" i="21"/>
  <c r="QLA29" i="21"/>
  <c r="QKZ29" i="21"/>
  <c r="QKY29" i="21"/>
  <c r="QKX29" i="21"/>
  <c r="QKW29" i="21"/>
  <c r="QKV29" i="21"/>
  <c r="QKU29" i="21"/>
  <c r="QKT29" i="21"/>
  <c r="QKS29" i="21"/>
  <c r="QKR29" i="21"/>
  <c r="QKQ29" i="21"/>
  <c r="QKP29" i="21"/>
  <c r="QKO29" i="21"/>
  <c r="QKN29" i="21"/>
  <c r="QKM29" i="21"/>
  <c r="QKL29" i="21"/>
  <c r="QKK29" i="21"/>
  <c r="QKJ29" i="21"/>
  <c r="QKI29" i="21"/>
  <c r="QKH29" i="21"/>
  <c r="QKG29" i="21"/>
  <c r="QKF29" i="21"/>
  <c r="QKE29" i="21"/>
  <c r="QKD29" i="21"/>
  <c r="QKC29" i="21"/>
  <c r="QKB29" i="21"/>
  <c r="QKA29" i="21"/>
  <c r="QJZ29" i="21"/>
  <c r="QJY29" i="21"/>
  <c r="QJX29" i="21"/>
  <c r="QJW29" i="21"/>
  <c r="QJV29" i="21"/>
  <c r="QJU29" i="21"/>
  <c r="QJT29" i="21"/>
  <c r="QJS29" i="21"/>
  <c r="QJR29" i="21"/>
  <c r="QJQ29" i="21"/>
  <c r="QJP29" i="21"/>
  <c r="QJO29" i="21"/>
  <c r="QJN29" i="21"/>
  <c r="QJM29" i="21"/>
  <c r="QJL29" i="21"/>
  <c r="QJK29" i="21"/>
  <c r="QJJ29" i="21"/>
  <c r="QJI29" i="21"/>
  <c r="QJH29" i="21"/>
  <c r="QJG29" i="21"/>
  <c r="QJF29" i="21"/>
  <c r="QJE29" i="21"/>
  <c r="QJD29" i="21"/>
  <c r="QJC29" i="21"/>
  <c r="QJB29" i="21"/>
  <c r="QJA29" i="21"/>
  <c r="QIZ29" i="21"/>
  <c r="QIY29" i="21"/>
  <c r="QIX29" i="21"/>
  <c r="QIW29" i="21"/>
  <c r="QIV29" i="21"/>
  <c r="QIU29" i="21"/>
  <c r="QIT29" i="21"/>
  <c r="QIS29" i="21"/>
  <c r="QIR29" i="21"/>
  <c r="QIQ29" i="21"/>
  <c r="QIP29" i="21"/>
  <c r="QIO29" i="21"/>
  <c r="QIN29" i="21"/>
  <c r="QIM29" i="21"/>
  <c r="QIL29" i="21"/>
  <c r="QIK29" i="21"/>
  <c r="QIJ29" i="21"/>
  <c r="QII29" i="21"/>
  <c r="QIH29" i="21"/>
  <c r="QIG29" i="21"/>
  <c r="QIF29" i="21"/>
  <c r="QIE29" i="21"/>
  <c r="QID29" i="21"/>
  <c r="QIC29" i="21"/>
  <c r="QIB29" i="21"/>
  <c r="QIA29" i="21"/>
  <c r="QHZ29" i="21"/>
  <c r="QHY29" i="21"/>
  <c r="QHX29" i="21"/>
  <c r="QHW29" i="21"/>
  <c r="QHV29" i="21"/>
  <c r="QHU29" i="21"/>
  <c r="QHT29" i="21"/>
  <c r="QHS29" i="21"/>
  <c r="QHR29" i="21"/>
  <c r="QHQ29" i="21"/>
  <c r="QHP29" i="21"/>
  <c r="QHO29" i="21"/>
  <c r="QHN29" i="21"/>
  <c r="QHM29" i="21"/>
  <c r="QHL29" i="21"/>
  <c r="QHK29" i="21"/>
  <c r="QHJ29" i="21"/>
  <c r="QHI29" i="21"/>
  <c r="QHH29" i="21"/>
  <c r="QHG29" i="21"/>
  <c r="QHF29" i="21"/>
  <c r="QHE29" i="21"/>
  <c r="QHD29" i="21"/>
  <c r="QHC29" i="21"/>
  <c r="QHB29" i="21"/>
  <c r="QHA29" i="21"/>
  <c r="QGZ29" i="21"/>
  <c r="QGY29" i="21"/>
  <c r="QGX29" i="21"/>
  <c r="QGW29" i="21"/>
  <c r="QGV29" i="21"/>
  <c r="QGU29" i="21"/>
  <c r="QGT29" i="21"/>
  <c r="QGS29" i="21"/>
  <c r="QGR29" i="21"/>
  <c r="QGQ29" i="21"/>
  <c r="QGP29" i="21"/>
  <c r="QGO29" i="21"/>
  <c r="QGN29" i="21"/>
  <c r="QGM29" i="21"/>
  <c r="QGL29" i="21"/>
  <c r="QGK29" i="21"/>
  <c r="QGJ29" i="21"/>
  <c r="QGI29" i="21"/>
  <c r="QGH29" i="21"/>
  <c r="QGG29" i="21"/>
  <c r="QGF29" i="21"/>
  <c r="QGE29" i="21"/>
  <c r="QGD29" i="21"/>
  <c r="QGC29" i="21"/>
  <c r="QGB29" i="21"/>
  <c r="QGA29" i="21"/>
  <c r="QFZ29" i="21"/>
  <c r="QFY29" i="21"/>
  <c r="QFX29" i="21"/>
  <c r="QFW29" i="21"/>
  <c r="QFV29" i="21"/>
  <c r="QFU29" i="21"/>
  <c r="QFT29" i="21"/>
  <c r="QFS29" i="21"/>
  <c r="QFR29" i="21"/>
  <c r="QFQ29" i="21"/>
  <c r="QFP29" i="21"/>
  <c r="QFO29" i="21"/>
  <c r="QFN29" i="21"/>
  <c r="QFM29" i="21"/>
  <c r="QFL29" i="21"/>
  <c r="QFK29" i="21"/>
  <c r="QFJ29" i="21"/>
  <c r="QFI29" i="21"/>
  <c r="QFH29" i="21"/>
  <c r="QFG29" i="21"/>
  <c r="QFF29" i="21"/>
  <c r="QFE29" i="21"/>
  <c r="QFD29" i="21"/>
  <c r="QFC29" i="21"/>
  <c r="QFB29" i="21"/>
  <c r="QFA29" i="21"/>
  <c r="QEZ29" i="21"/>
  <c r="QEY29" i="21"/>
  <c r="QEX29" i="21"/>
  <c r="QEW29" i="21"/>
  <c r="QEV29" i="21"/>
  <c r="QEU29" i="21"/>
  <c r="QET29" i="21"/>
  <c r="QES29" i="21"/>
  <c r="QER29" i="21"/>
  <c r="QEQ29" i="21"/>
  <c r="QEP29" i="21"/>
  <c r="QEO29" i="21"/>
  <c r="QEN29" i="21"/>
  <c r="QEM29" i="21"/>
  <c r="QEL29" i="21"/>
  <c r="QEK29" i="21"/>
  <c r="QEJ29" i="21"/>
  <c r="QEI29" i="21"/>
  <c r="QEH29" i="21"/>
  <c r="QEG29" i="21"/>
  <c r="QEF29" i="21"/>
  <c r="QEE29" i="21"/>
  <c r="QED29" i="21"/>
  <c r="QEC29" i="21"/>
  <c r="QEB29" i="21"/>
  <c r="QEA29" i="21"/>
  <c r="QDZ29" i="21"/>
  <c r="QDY29" i="21"/>
  <c r="QDX29" i="21"/>
  <c r="QDW29" i="21"/>
  <c r="QDV29" i="21"/>
  <c r="QDU29" i="21"/>
  <c r="QDT29" i="21"/>
  <c r="QDS29" i="21"/>
  <c r="QDR29" i="21"/>
  <c r="QDQ29" i="21"/>
  <c r="QDP29" i="21"/>
  <c r="QDO29" i="21"/>
  <c r="QDN29" i="21"/>
  <c r="QDM29" i="21"/>
  <c r="QDL29" i="21"/>
  <c r="QDK29" i="21"/>
  <c r="QDJ29" i="21"/>
  <c r="QDI29" i="21"/>
  <c r="QDH29" i="21"/>
  <c r="QDG29" i="21"/>
  <c r="QDF29" i="21"/>
  <c r="QDE29" i="21"/>
  <c r="QDD29" i="21"/>
  <c r="QDC29" i="21"/>
  <c r="QDB29" i="21"/>
  <c r="QDA29" i="21"/>
  <c r="QCZ29" i="21"/>
  <c r="QCY29" i="21"/>
  <c r="QCX29" i="21"/>
  <c r="QCW29" i="21"/>
  <c r="QCV29" i="21"/>
  <c r="QCU29" i="21"/>
  <c r="QCT29" i="21"/>
  <c r="QCS29" i="21"/>
  <c r="QCR29" i="21"/>
  <c r="QCQ29" i="21"/>
  <c r="QCP29" i="21"/>
  <c r="QCO29" i="21"/>
  <c r="QCN29" i="21"/>
  <c r="QCM29" i="21"/>
  <c r="QCL29" i="21"/>
  <c r="QCK29" i="21"/>
  <c r="QCJ29" i="21"/>
  <c r="QCI29" i="21"/>
  <c r="QCH29" i="21"/>
  <c r="QCG29" i="21"/>
  <c r="QCF29" i="21"/>
  <c r="QCE29" i="21"/>
  <c r="QCD29" i="21"/>
  <c r="QCC29" i="21"/>
  <c r="QCB29" i="21"/>
  <c r="QCA29" i="21"/>
  <c r="QBZ29" i="21"/>
  <c r="QBY29" i="21"/>
  <c r="QBX29" i="21"/>
  <c r="QBW29" i="21"/>
  <c r="QBV29" i="21"/>
  <c r="QBU29" i="21"/>
  <c r="QBT29" i="21"/>
  <c r="QBS29" i="21"/>
  <c r="QBR29" i="21"/>
  <c r="QBQ29" i="21"/>
  <c r="QBP29" i="21"/>
  <c r="QBO29" i="21"/>
  <c r="QBN29" i="21"/>
  <c r="QBM29" i="21"/>
  <c r="QBL29" i="21"/>
  <c r="QBK29" i="21"/>
  <c r="QBJ29" i="21"/>
  <c r="QBI29" i="21"/>
  <c r="QBH29" i="21"/>
  <c r="QBG29" i="21"/>
  <c r="QBF29" i="21"/>
  <c r="QBE29" i="21"/>
  <c r="QBD29" i="21"/>
  <c r="QBC29" i="21"/>
  <c r="QBB29" i="21"/>
  <c r="QBA29" i="21"/>
  <c r="QAZ29" i="21"/>
  <c r="QAY29" i="21"/>
  <c r="QAX29" i="21"/>
  <c r="QAW29" i="21"/>
  <c r="QAV29" i="21"/>
  <c r="QAU29" i="21"/>
  <c r="QAT29" i="21"/>
  <c r="QAS29" i="21"/>
  <c r="QAR29" i="21"/>
  <c r="QAQ29" i="21"/>
  <c r="QAP29" i="21"/>
  <c r="QAO29" i="21"/>
  <c r="QAN29" i="21"/>
  <c r="QAM29" i="21"/>
  <c r="QAL29" i="21"/>
  <c r="QAK29" i="21"/>
  <c r="QAJ29" i="21"/>
  <c r="QAI29" i="21"/>
  <c r="QAH29" i="21"/>
  <c r="QAG29" i="21"/>
  <c r="QAF29" i="21"/>
  <c r="QAE29" i="21"/>
  <c r="QAD29" i="21"/>
  <c r="QAC29" i="21"/>
  <c r="QAB29" i="21"/>
  <c r="QAA29" i="21"/>
  <c r="PZZ29" i="21"/>
  <c r="PZY29" i="21"/>
  <c r="PZX29" i="21"/>
  <c r="PZW29" i="21"/>
  <c r="PZV29" i="21"/>
  <c r="PZU29" i="21"/>
  <c r="PZT29" i="21"/>
  <c r="PZS29" i="21"/>
  <c r="PZR29" i="21"/>
  <c r="PZQ29" i="21"/>
  <c r="PZP29" i="21"/>
  <c r="PZO29" i="21"/>
  <c r="PZN29" i="21"/>
  <c r="PZM29" i="21"/>
  <c r="PZL29" i="21"/>
  <c r="PZK29" i="21"/>
  <c r="PZJ29" i="21"/>
  <c r="PZI29" i="21"/>
  <c r="PZH29" i="21"/>
  <c r="PZG29" i="21"/>
  <c r="PZF29" i="21"/>
  <c r="PZE29" i="21"/>
  <c r="PZD29" i="21"/>
  <c r="PZC29" i="21"/>
  <c r="PZB29" i="21"/>
  <c r="PZA29" i="21"/>
  <c r="PYZ29" i="21"/>
  <c r="PYY29" i="21"/>
  <c r="PYX29" i="21"/>
  <c r="PYW29" i="21"/>
  <c r="PYV29" i="21"/>
  <c r="PYU29" i="21"/>
  <c r="PYT29" i="21"/>
  <c r="PYS29" i="21"/>
  <c r="PYR29" i="21"/>
  <c r="PYQ29" i="21"/>
  <c r="PYP29" i="21"/>
  <c r="PYO29" i="21"/>
  <c r="PYN29" i="21"/>
  <c r="PYM29" i="21"/>
  <c r="PYL29" i="21"/>
  <c r="PYK29" i="21"/>
  <c r="PYJ29" i="21"/>
  <c r="PYI29" i="21"/>
  <c r="PYH29" i="21"/>
  <c r="PYG29" i="21"/>
  <c r="PYF29" i="21"/>
  <c r="PYE29" i="21"/>
  <c r="PYD29" i="21"/>
  <c r="PYC29" i="21"/>
  <c r="PYB29" i="21"/>
  <c r="PYA29" i="21"/>
  <c r="PXZ29" i="21"/>
  <c r="PXY29" i="21"/>
  <c r="PXX29" i="21"/>
  <c r="PXW29" i="21"/>
  <c r="PXV29" i="21"/>
  <c r="PXU29" i="21"/>
  <c r="PXT29" i="21"/>
  <c r="PXS29" i="21"/>
  <c r="PXR29" i="21"/>
  <c r="PXQ29" i="21"/>
  <c r="PXP29" i="21"/>
  <c r="PXO29" i="21"/>
  <c r="PXN29" i="21"/>
  <c r="PXM29" i="21"/>
  <c r="PXL29" i="21"/>
  <c r="PXK29" i="21"/>
  <c r="PXJ29" i="21"/>
  <c r="PXI29" i="21"/>
  <c r="PXH29" i="21"/>
  <c r="PXG29" i="21"/>
  <c r="PXF29" i="21"/>
  <c r="PXE29" i="21"/>
  <c r="PXD29" i="21"/>
  <c r="PXC29" i="21"/>
  <c r="PXB29" i="21"/>
  <c r="PXA29" i="21"/>
  <c r="PWZ29" i="21"/>
  <c r="PWY29" i="21"/>
  <c r="PWX29" i="21"/>
  <c r="PWW29" i="21"/>
  <c r="PWV29" i="21"/>
  <c r="PWU29" i="21"/>
  <c r="PWT29" i="21"/>
  <c r="PWS29" i="21"/>
  <c r="PWR29" i="21"/>
  <c r="PWQ29" i="21"/>
  <c r="PWP29" i="21"/>
  <c r="PWO29" i="21"/>
  <c r="PWN29" i="21"/>
  <c r="PWM29" i="21"/>
  <c r="PWL29" i="21"/>
  <c r="PWK29" i="21"/>
  <c r="PWJ29" i="21"/>
  <c r="PWI29" i="21"/>
  <c r="PWH29" i="21"/>
  <c r="PWG29" i="21"/>
  <c r="PWF29" i="21"/>
  <c r="PWE29" i="21"/>
  <c r="PWD29" i="21"/>
  <c r="PWC29" i="21"/>
  <c r="PWB29" i="21"/>
  <c r="PWA29" i="21"/>
  <c r="PVZ29" i="21"/>
  <c r="PVY29" i="21"/>
  <c r="PVX29" i="21"/>
  <c r="PVW29" i="21"/>
  <c r="PVV29" i="21"/>
  <c r="PVU29" i="21"/>
  <c r="PVT29" i="21"/>
  <c r="PVS29" i="21"/>
  <c r="PVR29" i="21"/>
  <c r="PVQ29" i="21"/>
  <c r="PVP29" i="21"/>
  <c r="PVO29" i="21"/>
  <c r="PVN29" i="21"/>
  <c r="PVM29" i="21"/>
  <c r="PVL29" i="21"/>
  <c r="PVK29" i="21"/>
  <c r="PVJ29" i="21"/>
  <c r="PVI29" i="21"/>
  <c r="PVH29" i="21"/>
  <c r="PVG29" i="21"/>
  <c r="PVF29" i="21"/>
  <c r="PVE29" i="21"/>
  <c r="PVD29" i="21"/>
  <c r="PVC29" i="21"/>
  <c r="PVB29" i="21"/>
  <c r="PVA29" i="21"/>
  <c r="PUZ29" i="21"/>
  <c r="PUY29" i="21"/>
  <c r="PUX29" i="21"/>
  <c r="PUW29" i="21"/>
  <c r="PUV29" i="21"/>
  <c r="PUU29" i="21"/>
  <c r="PUT29" i="21"/>
  <c r="PUS29" i="21"/>
  <c r="PUR29" i="21"/>
  <c r="PUQ29" i="21"/>
  <c r="PUP29" i="21"/>
  <c r="PUO29" i="21"/>
  <c r="PUN29" i="21"/>
  <c r="PUM29" i="21"/>
  <c r="PUL29" i="21"/>
  <c r="PUK29" i="21"/>
  <c r="PUJ29" i="21"/>
  <c r="PUI29" i="21"/>
  <c r="PUH29" i="21"/>
  <c r="PUG29" i="21"/>
  <c r="PUF29" i="21"/>
  <c r="PUE29" i="21"/>
  <c r="PUD29" i="21"/>
  <c r="PUC29" i="21"/>
  <c r="PUB29" i="21"/>
  <c r="PUA29" i="21"/>
  <c r="PTZ29" i="21"/>
  <c r="PTY29" i="21"/>
  <c r="PTX29" i="21"/>
  <c r="PTW29" i="21"/>
  <c r="PTV29" i="21"/>
  <c r="PTU29" i="21"/>
  <c r="PTT29" i="21"/>
  <c r="PTS29" i="21"/>
  <c r="PTR29" i="21"/>
  <c r="PTQ29" i="21"/>
  <c r="PTP29" i="21"/>
  <c r="PTO29" i="21"/>
  <c r="PTN29" i="21"/>
  <c r="PTM29" i="21"/>
  <c r="PTL29" i="21"/>
  <c r="PTK29" i="21"/>
  <c r="PTJ29" i="21"/>
  <c r="PTI29" i="21"/>
  <c r="PTH29" i="21"/>
  <c r="PTG29" i="21"/>
  <c r="PTF29" i="21"/>
  <c r="PTE29" i="21"/>
  <c r="PTD29" i="21"/>
  <c r="PTC29" i="21"/>
  <c r="PTB29" i="21"/>
  <c r="PTA29" i="21"/>
  <c r="PSZ29" i="21"/>
  <c r="PSY29" i="21"/>
  <c r="PSX29" i="21"/>
  <c r="PSW29" i="21"/>
  <c r="PSV29" i="21"/>
  <c r="PSU29" i="21"/>
  <c r="PST29" i="21"/>
  <c r="PSS29" i="21"/>
  <c r="PSR29" i="21"/>
  <c r="PSQ29" i="21"/>
  <c r="PSP29" i="21"/>
  <c r="PSO29" i="21"/>
  <c r="PSN29" i="21"/>
  <c r="PSM29" i="21"/>
  <c r="PSL29" i="21"/>
  <c r="PSK29" i="21"/>
  <c r="PSJ29" i="21"/>
  <c r="PSI29" i="21"/>
  <c r="PSH29" i="21"/>
  <c r="PSG29" i="21"/>
  <c r="PSF29" i="21"/>
  <c r="PSE29" i="21"/>
  <c r="PSD29" i="21"/>
  <c r="PSC29" i="21"/>
  <c r="PSB29" i="21"/>
  <c r="PSA29" i="21"/>
  <c r="PRZ29" i="21"/>
  <c r="PRY29" i="21"/>
  <c r="PRX29" i="21"/>
  <c r="PRW29" i="21"/>
  <c r="PRV29" i="21"/>
  <c r="PRU29" i="21"/>
  <c r="PRT29" i="21"/>
  <c r="PRS29" i="21"/>
  <c r="PRR29" i="21"/>
  <c r="PRQ29" i="21"/>
  <c r="PRP29" i="21"/>
  <c r="PRO29" i="21"/>
  <c r="PRN29" i="21"/>
  <c r="PRM29" i="21"/>
  <c r="PRL29" i="21"/>
  <c r="PRK29" i="21"/>
  <c r="PRJ29" i="21"/>
  <c r="PRI29" i="21"/>
  <c r="PRH29" i="21"/>
  <c r="PRG29" i="21"/>
  <c r="PRF29" i="21"/>
  <c r="PRE29" i="21"/>
  <c r="PRD29" i="21"/>
  <c r="PRC29" i="21"/>
  <c r="PRB29" i="21"/>
  <c r="PRA29" i="21"/>
  <c r="PQZ29" i="21"/>
  <c r="PQY29" i="21"/>
  <c r="PQX29" i="21"/>
  <c r="PQW29" i="21"/>
  <c r="PQV29" i="21"/>
  <c r="PQU29" i="21"/>
  <c r="PQT29" i="21"/>
  <c r="PQS29" i="21"/>
  <c r="PQR29" i="21"/>
  <c r="PQQ29" i="21"/>
  <c r="PQP29" i="21"/>
  <c r="PQO29" i="21"/>
  <c r="PQN29" i="21"/>
  <c r="PQM29" i="21"/>
  <c r="PQL29" i="21"/>
  <c r="PQK29" i="21"/>
  <c r="PQJ29" i="21"/>
  <c r="PQI29" i="21"/>
  <c r="PQH29" i="21"/>
  <c r="PQG29" i="21"/>
  <c r="PQF29" i="21"/>
  <c r="PQE29" i="21"/>
  <c r="PQD29" i="21"/>
  <c r="PQC29" i="21"/>
  <c r="PQB29" i="21"/>
  <c r="PQA29" i="21"/>
  <c r="PPZ29" i="21"/>
  <c r="PPY29" i="21"/>
  <c r="PPX29" i="21"/>
  <c r="PPW29" i="21"/>
  <c r="PPV29" i="21"/>
  <c r="PPU29" i="21"/>
  <c r="PPT29" i="21"/>
  <c r="PPS29" i="21"/>
  <c r="PPR29" i="21"/>
  <c r="PPQ29" i="21"/>
  <c r="PPP29" i="21"/>
  <c r="PPO29" i="21"/>
  <c r="PPN29" i="21"/>
  <c r="PPM29" i="21"/>
  <c r="PPL29" i="21"/>
  <c r="PPK29" i="21"/>
  <c r="PPJ29" i="21"/>
  <c r="PPI29" i="21"/>
  <c r="PPH29" i="21"/>
  <c r="PPG29" i="21"/>
  <c r="PPF29" i="21"/>
  <c r="PPE29" i="21"/>
  <c r="PPD29" i="21"/>
  <c r="PPC29" i="21"/>
  <c r="PPB29" i="21"/>
  <c r="PPA29" i="21"/>
  <c r="POZ29" i="21"/>
  <c r="POY29" i="21"/>
  <c r="POX29" i="21"/>
  <c r="POW29" i="21"/>
  <c r="POV29" i="21"/>
  <c r="POU29" i="21"/>
  <c r="POT29" i="21"/>
  <c r="POS29" i="21"/>
  <c r="POR29" i="21"/>
  <c r="POQ29" i="21"/>
  <c r="POP29" i="21"/>
  <c r="POO29" i="21"/>
  <c r="PON29" i="21"/>
  <c r="POM29" i="21"/>
  <c r="POL29" i="21"/>
  <c r="POK29" i="21"/>
  <c r="POJ29" i="21"/>
  <c r="POI29" i="21"/>
  <c r="POH29" i="21"/>
  <c r="POG29" i="21"/>
  <c r="POF29" i="21"/>
  <c r="POE29" i="21"/>
  <c r="POD29" i="21"/>
  <c r="POC29" i="21"/>
  <c r="POB29" i="21"/>
  <c r="POA29" i="21"/>
  <c r="PNZ29" i="21"/>
  <c r="PNY29" i="21"/>
  <c r="PNX29" i="21"/>
  <c r="PNW29" i="21"/>
  <c r="PNV29" i="21"/>
  <c r="PNU29" i="21"/>
  <c r="PNT29" i="21"/>
  <c r="PNS29" i="21"/>
  <c r="PNR29" i="21"/>
  <c r="PNQ29" i="21"/>
  <c r="PNP29" i="21"/>
  <c r="PNO29" i="21"/>
  <c r="PNN29" i="21"/>
  <c r="PNM29" i="21"/>
  <c r="PNL29" i="21"/>
  <c r="PNK29" i="21"/>
  <c r="PNJ29" i="21"/>
  <c r="PNI29" i="21"/>
  <c r="PNH29" i="21"/>
  <c r="PNG29" i="21"/>
  <c r="PNF29" i="21"/>
  <c r="PNE29" i="21"/>
  <c r="PND29" i="21"/>
  <c r="PNC29" i="21"/>
  <c r="PNB29" i="21"/>
  <c r="PNA29" i="21"/>
  <c r="PMZ29" i="21"/>
  <c r="PMY29" i="21"/>
  <c r="PMX29" i="21"/>
  <c r="PMW29" i="21"/>
  <c r="PMV29" i="21"/>
  <c r="PMU29" i="21"/>
  <c r="PMT29" i="21"/>
  <c r="PMS29" i="21"/>
  <c r="PMR29" i="21"/>
  <c r="PMQ29" i="21"/>
  <c r="PMP29" i="21"/>
  <c r="PMO29" i="21"/>
  <c r="PMN29" i="21"/>
  <c r="PMM29" i="21"/>
  <c r="PML29" i="21"/>
  <c r="PMK29" i="21"/>
  <c r="PMJ29" i="21"/>
  <c r="PMI29" i="21"/>
  <c r="PMH29" i="21"/>
  <c r="PMG29" i="21"/>
  <c r="PMF29" i="21"/>
  <c r="PME29" i="21"/>
  <c r="PMD29" i="21"/>
  <c r="PMC29" i="21"/>
  <c r="PMB29" i="21"/>
  <c r="PMA29" i="21"/>
  <c r="PLZ29" i="21"/>
  <c r="PLY29" i="21"/>
  <c r="PLX29" i="21"/>
  <c r="PLW29" i="21"/>
  <c r="PLV29" i="21"/>
  <c r="PLU29" i="21"/>
  <c r="PLT29" i="21"/>
  <c r="PLS29" i="21"/>
  <c r="PLR29" i="21"/>
  <c r="PLQ29" i="21"/>
  <c r="PLP29" i="21"/>
  <c r="PLO29" i="21"/>
  <c r="PLN29" i="21"/>
  <c r="PLM29" i="21"/>
  <c r="PLL29" i="21"/>
  <c r="PLK29" i="21"/>
  <c r="PLJ29" i="21"/>
  <c r="PLI29" i="21"/>
  <c r="PLH29" i="21"/>
  <c r="PLG29" i="21"/>
  <c r="PLF29" i="21"/>
  <c r="PLE29" i="21"/>
  <c r="PLD29" i="21"/>
  <c r="PLC29" i="21"/>
  <c r="PLB29" i="21"/>
  <c r="PLA29" i="21"/>
  <c r="PKZ29" i="21"/>
  <c r="PKY29" i="21"/>
  <c r="PKX29" i="21"/>
  <c r="PKW29" i="21"/>
  <c r="PKV29" i="21"/>
  <c r="PKU29" i="21"/>
  <c r="PKT29" i="21"/>
  <c r="PKS29" i="21"/>
  <c r="PKR29" i="21"/>
  <c r="PKQ29" i="21"/>
  <c r="PKP29" i="21"/>
  <c r="PKO29" i="21"/>
  <c r="PKN29" i="21"/>
  <c r="PKM29" i="21"/>
  <c r="PKL29" i="21"/>
  <c r="PKK29" i="21"/>
  <c r="PKJ29" i="21"/>
  <c r="PKI29" i="21"/>
  <c r="PKH29" i="21"/>
  <c r="PKG29" i="21"/>
  <c r="PKF29" i="21"/>
  <c r="PKE29" i="21"/>
  <c r="PKD29" i="21"/>
  <c r="PKC29" i="21"/>
  <c r="PKB29" i="21"/>
  <c r="PKA29" i="21"/>
  <c r="PJZ29" i="21"/>
  <c r="PJY29" i="21"/>
  <c r="PJX29" i="21"/>
  <c r="PJW29" i="21"/>
  <c r="PJV29" i="21"/>
  <c r="PJU29" i="21"/>
  <c r="PJT29" i="21"/>
  <c r="PJS29" i="21"/>
  <c r="PJR29" i="21"/>
  <c r="PJQ29" i="21"/>
  <c r="PJP29" i="21"/>
  <c r="PJO29" i="21"/>
  <c r="PJN29" i="21"/>
  <c r="PJM29" i="21"/>
  <c r="PJL29" i="21"/>
  <c r="PJK29" i="21"/>
  <c r="PJJ29" i="21"/>
  <c r="PJI29" i="21"/>
  <c r="PJH29" i="21"/>
  <c r="PJG29" i="21"/>
  <c r="PJF29" i="21"/>
  <c r="PJE29" i="21"/>
  <c r="PJD29" i="21"/>
  <c r="PJC29" i="21"/>
  <c r="PJB29" i="21"/>
  <c r="PJA29" i="21"/>
  <c r="PIZ29" i="21"/>
  <c r="PIY29" i="21"/>
  <c r="PIX29" i="21"/>
  <c r="PIW29" i="21"/>
  <c r="PIV29" i="21"/>
  <c r="PIU29" i="21"/>
  <c r="PIT29" i="21"/>
  <c r="PIS29" i="21"/>
  <c r="PIR29" i="21"/>
  <c r="PIQ29" i="21"/>
  <c r="PIP29" i="21"/>
  <c r="PIO29" i="21"/>
  <c r="PIN29" i="21"/>
  <c r="PIM29" i="21"/>
  <c r="PIL29" i="21"/>
  <c r="PIK29" i="21"/>
  <c r="PIJ29" i="21"/>
  <c r="PII29" i="21"/>
  <c r="PIH29" i="21"/>
  <c r="PIG29" i="21"/>
  <c r="PIF29" i="21"/>
  <c r="PIE29" i="21"/>
  <c r="PID29" i="21"/>
  <c r="PIC29" i="21"/>
  <c r="PIB29" i="21"/>
  <c r="PIA29" i="21"/>
  <c r="PHZ29" i="21"/>
  <c r="PHY29" i="21"/>
  <c r="PHX29" i="21"/>
  <c r="PHW29" i="21"/>
  <c r="PHV29" i="21"/>
  <c r="PHU29" i="21"/>
  <c r="PHT29" i="21"/>
  <c r="PHS29" i="21"/>
  <c r="PHR29" i="21"/>
  <c r="PHQ29" i="21"/>
  <c r="PHP29" i="21"/>
  <c r="PHO29" i="21"/>
  <c r="PHN29" i="21"/>
  <c r="PHM29" i="21"/>
  <c r="PHL29" i="21"/>
  <c r="PHK29" i="21"/>
  <c r="PHJ29" i="21"/>
  <c r="PHI29" i="21"/>
  <c r="PHH29" i="21"/>
  <c r="PHG29" i="21"/>
  <c r="PHF29" i="21"/>
  <c r="PHE29" i="21"/>
  <c r="PHD29" i="21"/>
  <c r="PHC29" i="21"/>
  <c r="PHB29" i="21"/>
  <c r="PHA29" i="21"/>
  <c r="PGZ29" i="21"/>
  <c r="PGY29" i="21"/>
  <c r="PGX29" i="21"/>
  <c r="PGW29" i="21"/>
  <c r="PGV29" i="21"/>
  <c r="PGU29" i="21"/>
  <c r="PGT29" i="21"/>
  <c r="PGS29" i="21"/>
  <c r="PGR29" i="21"/>
  <c r="PGQ29" i="21"/>
  <c r="PGP29" i="21"/>
  <c r="PGO29" i="21"/>
  <c r="PGN29" i="21"/>
  <c r="PGM29" i="21"/>
  <c r="PGL29" i="21"/>
  <c r="PGK29" i="21"/>
  <c r="PGJ29" i="21"/>
  <c r="PGI29" i="21"/>
  <c r="PGH29" i="21"/>
  <c r="PGG29" i="21"/>
  <c r="PGF29" i="21"/>
  <c r="PGE29" i="21"/>
  <c r="PGD29" i="21"/>
  <c r="PGC29" i="21"/>
  <c r="PGB29" i="21"/>
  <c r="PGA29" i="21"/>
  <c r="PFZ29" i="21"/>
  <c r="PFY29" i="21"/>
  <c r="PFX29" i="21"/>
  <c r="PFW29" i="21"/>
  <c r="PFV29" i="21"/>
  <c r="PFU29" i="21"/>
  <c r="PFT29" i="21"/>
  <c r="PFS29" i="21"/>
  <c r="PFR29" i="21"/>
  <c r="PFQ29" i="21"/>
  <c r="PFP29" i="21"/>
  <c r="PFO29" i="21"/>
  <c r="PFN29" i="21"/>
  <c r="PFM29" i="21"/>
  <c r="PFL29" i="21"/>
  <c r="PFK29" i="21"/>
  <c r="PFJ29" i="21"/>
  <c r="PFI29" i="21"/>
  <c r="PFH29" i="21"/>
  <c r="PFG29" i="21"/>
  <c r="PFF29" i="21"/>
  <c r="PFE29" i="21"/>
  <c r="PFD29" i="21"/>
  <c r="PFC29" i="21"/>
  <c r="PFB29" i="21"/>
  <c r="PFA29" i="21"/>
  <c r="PEZ29" i="21"/>
  <c r="PEY29" i="21"/>
  <c r="PEX29" i="21"/>
  <c r="PEW29" i="21"/>
  <c r="PEV29" i="21"/>
  <c r="PEU29" i="21"/>
  <c r="PET29" i="21"/>
  <c r="PES29" i="21"/>
  <c r="PER29" i="21"/>
  <c r="PEQ29" i="21"/>
  <c r="PEP29" i="21"/>
  <c r="PEO29" i="21"/>
  <c r="PEN29" i="21"/>
  <c r="PEM29" i="21"/>
  <c r="PEL29" i="21"/>
  <c r="PEK29" i="21"/>
  <c r="PEJ29" i="21"/>
  <c r="PEI29" i="21"/>
  <c r="PEH29" i="21"/>
  <c r="PEG29" i="21"/>
  <c r="PEF29" i="21"/>
  <c r="PEE29" i="21"/>
  <c r="PED29" i="21"/>
  <c r="PEC29" i="21"/>
  <c r="PEB29" i="21"/>
  <c r="PEA29" i="21"/>
  <c r="PDZ29" i="21"/>
  <c r="PDY29" i="21"/>
  <c r="PDX29" i="21"/>
  <c r="PDW29" i="21"/>
  <c r="PDV29" i="21"/>
  <c r="PDU29" i="21"/>
  <c r="PDT29" i="21"/>
  <c r="PDS29" i="21"/>
  <c r="PDR29" i="21"/>
  <c r="PDQ29" i="21"/>
  <c r="PDP29" i="21"/>
  <c r="PDO29" i="21"/>
  <c r="PDN29" i="21"/>
  <c r="PDM29" i="21"/>
  <c r="PDL29" i="21"/>
  <c r="PDK29" i="21"/>
  <c r="PDJ29" i="21"/>
  <c r="PDI29" i="21"/>
  <c r="PDH29" i="21"/>
  <c r="PDG29" i="21"/>
  <c r="PDF29" i="21"/>
  <c r="PDE29" i="21"/>
  <c r="PDD29" i="21"/>
  <c r="PDC29" i="21"/>
  <c r="PDB29" i="21"/>
  <c r="PDA29" i="21"/>
  <c r="PCZ29" i="21"/>
  <c r="PCY29" i="21"/>
  <c r="PCX29" i="21"/>
  <c r="PCW29" i="21"/>
  <c r="PCV29" i="21"/>
  <c r="PCU29" i="21"/>
  <c r="PCT29" i="21"/>
  <c r="PCS29" i="21"/>
  <c r="PCR29" i="21"/>
  <c r="PCQ29" i="21"/>
  <c r="PCP29" i="21"/>
  <c r="PCO29" i="21"/>
  <c r="PCN29" i="21"/>
  <c r="PCM29" i="21"/>
  <c r="PCL29" i="21"/>
  <c r="PCK29" i="21"/>
  <c r="PCJ29" i="21"/>
  <c r="PCI29" i="21"/>
  <c r="PCH29" i="21"/>
  <c r="PCG29" i="21"/>
  <c r="PCF29" i="21"/>
  <c r="PCE29" i="21"/>
  <c r="PCD29" i="21"/>
  <c r="PCC29" i="21"/>
  <c r="PCB29" i="21"/>
  <c r="PCA29" i="21"/>
  <c r="PBZ29" i="21"/>
  <c r="PBY29" i="21"/>
  <c r="PBX29" i="21"/>
  <c r="PBW29" i="21"/>
  <c r="PBV29" i="21"/>
  <c r="PBU29" i="21"/>
  <c r="PBT29" i="21"/>
  <c r="PBS29" i="21"/>
  <c r="PBR29" i="21"/>
  <c r="PBQ29" i="21"/>
  <c r="PBP29" i="21"/>
  <c r="PBO29" i="21"/>
  <c r="PBN29" i="21"/>
  <c r="PBM29" i="21"/>
  <c r="PBL29" i="21"/>
  <c r="PBK29" i="21"/>
  <c r="PBJ29" i="21"/>
  <c r="PBI29" i="21"/>
  <c r="PBH29" i="21"/>
  <c r="PBG29" i="21"/>
  <c r="PBF29" i="21"/>
  <c r="PBE29" i="21"/>
  <c r="PBD29" i="21"/>
  <c r="PBC29" i="21"/>
  <c r="PBB29" i="21"/>
  <c r="PBA29" i="21"/>
  <c r="PAZ29" i="21"/>
  <c r="PAY29" i="21"/>
  <c r="PAX29" i="21"/>
  <c r="PAW29" i="21"/>
  <c r="PAV29" i="21"/>
  <c r="PAU29" i="21"/>
  <c r="PAT29" i="21"/>
  <c r="PAS29" i="21"/>
  <c r="PAR29" i="21"/>
  <c r="PAQ29" i="21"/>
  <c r="PAP29" i="21"/>
  <c r="PAO29" i="21"/>
  <c r="PAN29" i="21"/>
  <c r="PAM29" i="21"/>
  <c r="PAL29" i="21"/>
  <c r="PAK29" i="21"/>
  <c r="PAJ29" i="21"/>
  <c r="PAI29" i="21"/>
  <c r="PAH29" i="21"/>
  <c r="PAG29" i="21"/>
  <c r="PAF29" i="21"/>
  <c r="PAE29" i="21"/>
  <c r="PAD29" i="21"/>
  <c r="PAC29" i="21"/>
  <c r="PAB29" i="21"/>
  <c r="PAA29" i="21"/>
  <c r="OZZ29" i="21"/>
  <c r="OZY29" i="21"/>
  <c r="OZX29" i="21"/>
  <c r="OZW29" i="21"/>
  <c r="OZV29" i="21"/>
  <c r="OZU29" i="21"/>
  <c r="OZT29" i="21"/>
  <c r="OZS29" i="21"/>
  <c r="OZR29" i="21"/>
  <c r="OZQ29" i="21"/>
  <c r="OZP29" i="21"/>
  <c r="OZO29" i="21"/>
  <c r="OZN29" i="21"/>
  <c r="OZM29" i="21"/>
  <c r="OZL29" i="21"/>
  <c r="OZK29" i="21"/>
  <c r="OZJ29" i="21"/>
  <c r="OZI29" i="21"/>
  <c r="OZH29" i="21"/>
  <c r="OZG29" i="21"/>
  <c r="OZF29" i="21"/>
  <c r="OZE29" i="21"/>
  <c r="OZD29" i="21"/>
  <c r="OZC29" i="21"/>
  <c r="OZB29" i="21"/>
  <c r="OZA29" i="21"/>
  <c r="OYZ29" i="21"/>
  <c r="OYY29" i="21"/>
  <c r="OYX29" i="21"/>
  <c r="OYW29" i="21"/>
  <c r="OYV29" i="21"/>
  <c r="OYU29" i="21"/>
  <c r="OYT29" i="21"/>
  <c r="OYS29" i="21"/>
  <c r="OYR29" i="21"/>
  <c r="OYQ29" i="21"/>
  <c r="OYP29" i="21"/>
  <c r="OYO29" i="21"/>
  <c r="OYN29" i="21"/>
  <c r="OYM29" i="21"/>
  <c r="OYL29" i="21"/>
  <c r="OYK29" i="21"/>
  <c r="OYJ29" i="21"/>
  <c r="OYI29" i="21"/>
  <c r="OYH29" i="21"/>
  <c r="OYG29" i="21"/>
  <c r="OYF29" i="21"/>
  <c r="OYE29" i="21"/>
  <c r="OYD29" i="21"/>
  <c r="OYC29" i="21"/>
  <c r="OYB29" i="21"/>
  <c r="OYA29" i="21"/>
  <c r="OXZ29" i="21"/>
  <c r="OXY29" i="21"/>
  <c r="OXX29" i="21"/>
  <c r="OXW29" i="21"/>
  <c r="OXV29" i="21"/>
  <c r="OXU29" i="21"/>
  <c r="OXT29" i="21"/>
  <c r="OXS29" i="21"/>
  <c r="OXR29" i="21"/>
  <c r="OXQ29" i="21"/>
  <c r="OXP29" i="21"/>
  <c r="OXO29" i="21"/>
  <c r="OXN29" i="21"/>
  <c r="OXM29" i="21"/>
  <c r="OXL29" i="21"/>
  <c r="OXK29" i="21"/>
  <c r="OXJ29" i="21"/>
  <c r="OXI29" i="21"/>
  <c r="OXH29" i="21"/>
  <c r="OXG29" i="21"/>
  <c r="OXF29" i="21"/>
  <c r="OXE29" i="21"/>
  <c r="OXD29" i="21"/>
  <c r="OXC29" i="21"/>
  <c r="OXB29" i="21"/>
  <c r="OXA29" i="21"/>
  <c r="OWZ29" i="21"/>
  <c r="OWY29" i="21"/>
  <c r="OWX29" i="21"/>
  <c r="OWW29" i="21"/>
  <c r="OWV29" i="21"/>
  <c r="OWU29" i="21"/>
  <c r="OWT29" i="21"/>
  <c r="OWS29" i="21"/>
  <c r="OWR29" i="21"/>
  <c r="OWQ29" i="21"/>
  <c r="OWP29" i="21"/>
  <c r="OWO29" i="21"/>
  <c r="OWN29" i="21"/>
  <c r="OWM29" i="21"/>
  <c r="OWL29" i="21"/>
  <c r="OWK29" i="21"/>
  <c r="OWJ29" i="21"/>
  <c r="OWI29" i="21"/>
  <c r="OWH29" i="21"/>
  <c r="OWG29" i="21"/>
  <c r="OWF29" i="21"/>
  <c r="OWE29" i="21"/>
  <c r="OWD29" i="21"/>
  <c r="OWC29" i="21"/>
  <c r="OWB29" i="21"/>
  <c r="OWA29" i="21"/>
  <c r="OVZ29" i="21"/>
  <c r="OVY29" i="21"/>
  <c r="OVX29" i="21"/>
  <c r="OVW29" i="21"/>
  <c r="OVV29" i="21"/>
  <c r="OVU29" i="21"/>
  <c r="OVT29" i="21"/>
  <c r="OVS29" i="21"/>
  <c r="OVR29" i="21"/>
  <c r="OVQ29" i="21"/>
  <c r="OVP29" i="21"/>
  <c r="OVO29" i="21"/>
  <c r="OVN29" i="21"/>
  <c r="OVM29" i="21"/>
  <c r="OVL29" i="21"/>
  <c r="OVK29" i="21"/>
  <c r="OVJ29" i="21"/>
  <c r="OVI29" i="21"/>
  <c r="OVH29" i="21"/>
  <c r="OVG29" i="21"/>
  <c r="OVF29" i="21"/>
  <c r="OVE29" i="21"/>
  <c r="OVD29" i="21"/>
  <c r="OVC29" i="21"/>
  <c r="OVB29" i="21"/>
  <c r="OVA29" i="21"/>
  <c r="OUZ29" i="21"/>
  <c r="OUY29" i="21"/>
  <c r="OUX29" i="21"/>
  <c r="OUW29" i="21"/>
  <c r="OUV29" i="21"/>
  <c r="OUU29" i="21"/>
  <c r="OUT29" i="21"/>
  <c r="OUS29" i="21"/>
  <c r="OUR29" i="21"/>
  <c r="OUQ29" i="21"/>
  <c r="OUP29" i="21"/>
  <c r="OUO29" i="21"/>
  <c r="OUN29" i="21"/>
  <c r="OUM29" i="21"/>
  <c r="OUL29" i="21"/>
  <c r="OUK29" i="21"/>
  <c r="OUJ29" i="21"/>
  <c r="OUI29" i="21"/>
  <c r="OUH29" i="21"/>
  <c r="OUG29" i="21"/>
  <c r="OUF29" i="21"/>
  <c r="OUE29" i="21"/>
  <c r="OUD29" i="21"/>
  <c r="OUC29" i="21"/>
  <c r="OUB29" i="21"/>
  <c r="OUA29" i="21"/>
  <c r="OTZ29" i="21"/>
  <c r="OTY29" i="21"/>
  <c r="OTX29" i="21"/>
  <c r="OTW29" i="21"/>
  <c r="OTV29" i="21"/>
  <c r="OTU29" i="21"/>
  <c r="OTT29" i="21"/>
  <c r="OTS29" i="21"/>
  <c r="OTR29" i="21"/>
  <c r="OTQ29" i="21"/>
  <c r="OTP29" i="21"/>
  <c r="OTO29" i="21"/>
  <c r="OTN29" i="21"/>
  <c r="OTM29" i="21"/>
  <c r="OTL29" i="21"/>
  <c r="OTK29" i="21"/>
  <c r="OTJ29" i="21"/>
  <c r="OTI29" i="21"/>
  <c r="OTH29" i="21"/>
  <c r="OTG29" i="21"/>
  <c r="OTF29" i="21"/>
  <c r="OTE29" i="21"/>
  <c r="OTD29" i="21"/>
  <c r="OTC29" i="21"/>
  <c r="OTB29" i="21"/>
  <c r="OTA29" i="21"/>
  <c r="OSZ29" i="21"/>
  <c r="OSY29" i="21"/>
  <c r="OSX29" i="21"/>
  <c r="OSW29" i="21"/>
  <c r="OSV29" i="21"/>
  <c r="OSU29" i="21"/>
  <c r="OST29" i="21"/>
  <c r="OSS29" i="21"/>
  <c r="OSR29" i="21"/>
  <c r="OSQ29" i="21"/>
  <c r="OSP29" i="21"/>
  <c r="OSO29" i="21"/>
  <c r="OSN29" i="21"/>
  <c r="OSM29" i="21"/>
  <c r="OSL29" i="21"/>
  <c r="OSK29" i="21"/>
  <c r="OSJ29" i="21"/>
  <c r="OSI29" i="21"/>
  <c r="OSH29" i="21"/>
  <c r="OSG29" i="21"/>
  <c r="OSF29" i="21"/>
  <c r="OSE29" i="21"/>
  <c r="OSD29" i="21"/>
  <c r="OSC29" i="21"/>
  <c r="OSB29" i="21"/>
  <c r="OSA29" i="21"/>
  <c r="ORZ29" i="21"/>
  <c r="ORY29" i="21"/>
  <c r="ORX29" i="21"/>
  <c r="ORW29" i="21"/>
  <c r="ORV29" i="21"/>
  <c r="ORU29" i="21"/>
  <c r="ORT29" i="21"/>
  <c r="ORS29" i="21"/>
  <c r="ORR29" i="21"/>
  <c r="ORQ29" i="21"/>
  <c r="ORP29" i="21"/>
  <c r="ORO29" i="21"/>
  <c r="ORN29" i="21"/>
  <c r="ORM29" i="21"/>
  <c r="ORL29" i="21"/>
  <c r="ORK29" i="21"/>
  <c r="ORJ29" i="21"/>
  <c r="ORI29" i="21"/>
  <c r="ORH29" i="21"/>
  <c r="ORG29" i="21"/>
  <c r="ORF29" i="21"/>
  <c r="ORE29" i="21"/>
  <c r="ORD29" i="21"/>
  <c r="ORC29" i="21"/>
  <c r="ORB29" i="21"/>
  <c r="ORA29" i="21"/>
  <c r="OQZ29" i="21"/>
  <c r="OQY29" i="21"/>
  <c r="OQX29" i="21"/>
  <c r="OQW29" i="21"/>
  <c r="OQV29" i="21"/>
  <c r="OQU29" i="21"/>
  <c r="OQT29" i="21"/>
  <c r="OQS29" i="21"/>
  <c r="OQR29" i="21"/>
  <c r="OQQ29" i="21"/>
  <c r="OQP29" i="21"/>
  <c r="OQO29" i="21"/>
  <c r="OQN29" i="21"/>
  <c r="OQM29" i="21"/>
  <c r="OQL29" i="21"/>
  <c r="OQK29" i="21"/>
  <c r="OQJ29" i="21"/>
  <c r="OQI29" i="21"/>
  <c r="OQH29" i="21"/>
  <c r="OQG29" i="21"/>
  <c r="OQF29" i="21"/>
  <c r="OQE29" i="21"/>
  <c r="OQD29" i="21"/>
  <c r="OQC29" i="21"/>
  <c r="OQB29" i="21"/>
  <c r="OQA29" i="21"/>
  <c r="OPZ29" i="21"/>
  <c r="OPY29" i="21"/>
  <c r="OPX29" i="21"/>
  <c r="OPW29" i="21"/>
  <c r="OPV29" i="21"/>
  <c r="OPU29" i="21"/>
  <c r="OPT29" i="21"/>
  <c r="OPS29" i="21"/>
  <c r="OPR29" i="21"/>
  <c r="OPQ29" i="21"/>
  <c r="OPP29" i="21"/>
  <c r="OPO29" i="21"/>
  <c r="OPN29" i="21"/>
  <c r="OPM29" i="21"/>
  <c r="OPL29" i="21"/>
  <c r="OPK29" i="21"/>
  <c r="OPJ29" i="21"/>
  <c r="OPI29" i="21"/>
  <c r="OPH29" i="21"/>
  <c r="OPG29" i="21"/>
  <c r="OPF29" i="21"/>
  <c r="OPE29" i="21"/>
  <c r="OPD29" i="21"/>
  <c r="OPC29" i="21"/>
  <c r="OPB29" i="21"/>
  <c r="OPA29" i="21"/>
  <c r="OOZ29" i="21"/>
  <c r="OOY29" i="21"/>
  <c r="OOX29" i="21"/>
  <c r="OOW29" i="21"/>
  <c r="OOV29" i="21"/>
  <c r="OOU29" i="21"/>
  <c r="OOT29" i="21"/>
  <c r="OOS29" i="21"/>
  <c r="OOR29" i="21"/>
  <c r="OOQ29" i="21"/>
  <c r="OOP29" i="21"/>
  <c r="OOO29" i="21"/>
  <c r="OON29" i="21"/>
  <c r="OOM29" i="21"/>
  <c r="OOL29" i="21"/>
  <c r="OOK29" i="21"/>
  <c r="OOJ29" i="21"/>
  <c r="OOI29" i="21"/>
  <c r="OOH29" i="21"/>
  <c r="OOG29" i="21"/>
  <c r="OOF29" i="21"/>
  <c r="OOE29" i="21"/>
  <c r="OOD29" i="21"/>
  <c r="OOC29" i="21"/>
  <c r="OOB29" i="21"/>
  <c r="OOA29" i="21"/>
  <c r="ONZ29" i="21"/>
  <c r="ONY29" i="21"/>
  <c r="ONX29" i="21"/>
  <c r="ONW29" i="21"/>
  <c r="ONV29" i="21"/>
  <c r="ONU29" i="21"/>
  <c r="ONT29" i="21"/>
  <c r="ONS29" i="21"/>
  <c r="ONR29" i="21"/>
  <c r="ONQ29" i="21"/>
  <c r="ONP29" i="21"/>
  <c r="ONO29" i="21"/>
  <c r="ONN29" i="21"/>
  <c r="ONM29" i="21"/>
  <c r="ONL29" i="21"/>
  <c r="ONK29" i="21"/>
  <c r="ONJ29" i="21"/>
  <c r="ONI29" i="21"/>
  <c r="ONH29" i="21"/>
  <c r="ONG29" i="21"/>
  <c r="ONF29" i="21"/>
  <c r="ONE29" i="21"/>
  <c r="OND29" i="21"/>
  <c r="ONC29" i="21"/>
  <c r="ONB29" i="21"/>
  <c r="ONA29" i="21"/>
  <c r="OMZ29" i="21"/>
  <c r="OMY29" i="21"/>
  <c r="OMX29" i="21"/>
  <c r="OMW29" i="21"/>
  <c r="OMV29" i="21"/>
  <c r="OMU29" i="21"/>
  <c r="OMT29" i="21"/>
  <c r="OMS29" i="21"/>
  <c r="OMR29" i="21"/>
  <c r="OMQ29" i="21"/>
  <c r="OMP29" i="21"/>
  <c r="OMO29" i="21"/>
  <c r="OMN29" i="21"/>
  <c r="OMM29" i="21"/>
  <c r="OML29" i="21"/>
  <c r="OMK29" i="21"/>
  <c r="OMJ29" i="21"/>
  <c r="OMI29" i="21"/>
  <c r="OMH29" i="21"/>
  <c r="OMG29" i="21"/>
  <c r="OMF29" i="21"/>
  <c r="OME29" i="21"/>
  <c r="OMD29" i="21"/>
  <c r="OMC29" i="21"/>
  <c r="OMB29" i="21"/>
  <c r="OMA29" i="21"/>
  <c r="OLZ29" i="21"/>
  <c r="OLY29" i="21"/>
  <c r="OLX29" i="21"/>
  <c r="OLW29" i="21"/>
  <c r="OLV29" i="21"/>
  <c r="OLU29" i="21"/>
  <c r="OLT29" i="21"/>
  <c r="OLS29" i="21"/>
  <c r="OLR29" i="21"/>
  <c r="OLQ29" i="21"/>
  <c r="OLP29" i="21"/>
  <c r="OLO29" i="21"/>
  <c r="OLN29" i="21"/>
  <c r="OLM29" i="21"/>
  <c r="OLL29" i="21"/>
  <c r="OLK29" i="21"/>
  <c r="OLJ29" i="21"/>
  <c r="OLI29" i="21"/>
  <c r="OLH29" i="21"/>
  <c r="OLG29" i="21"/>
  <c r="OLF29" i="21"/>
  <c r="OLE29" i="21"/>
  <c r="OLD29" i="21"/>
  <c r="OLC29" i="21"/>
  <c r="OLB29" i="21"/>
  <c r="OLA29" i="21"/>
  <c r="OKZ29" i="21"/>
  <c r="OKY29" i="21"/>
  <c r="OKX29" i="21"/>
  <c r="OKW29" i="21"/>
  <c r="OKV29" i="21"/>
  <c r="OKU29" i="21"/>
  <c r="OKT29" i="21"/>
  <c r="OKS29" i="21"/>
  <c r="OKR29" i="21"/>
  <c r="OKQ29" i="21"/>
  <c r="OKP29" i="21"/>
  <c r="OKO29" i="21"/>
  <c r="OKN29" i="21"/>
  <c r="OKM29" i="21"/>
  <c r="OKL29" i="21"/>
  <c r="OKK29" i="21"/>
  <c r="OKJ29" i="21"/>
  <c r="OKI29" i="21"/>
  <c r="OKH29" i="21"/>
  <c r="OKG29" i="21"/>
  <c r="OKF29" i="21"/>
  <c r="OKE29" i="21"/>
  <c r="OKD29" i="21"/>
  <c r="OKC29" i="21"/>
  <c r="OKB29" i="21"/>
  <c r="OKA29" i="21"/>
  <c r="OJZ29" i="21"/>
  <c r="OJY29" i="21"/>
  <c r="OJX29" i="21"/>
  <c r="OJW29" i="21"/>
  <c r="OJV29" i="21"/>
  <c r="OJU29" i="21"/>
  <c r="OJT29" i="21"/>
  <c r="OJS29" i="21"/>
  <c r="OJR29" i="21"/>
  <c r="OJQ29" i="21"/>
  <c r="OJP29" i="21"/>
  <c r="OJO29" i="21"/>
  <c r="OJN29" i="21"/>
  <c r="OJM29" i="21"/>
  <c r="OJL29" i="21"/>
  <c r="OJK29" i="21"/>
  <c r="OJJ29" i="21"/>
  <c r="OJI29" i="21"/>
  <c r="OJH29" i="21"/>
  <c r="OJG29" i="21"/>
  <c r="OJF29" i="21"/>
  <c r="OJE29" i="21"/>
  <c r="OJD29" i="21"/>
  <c r="OJC29" i="21"/>
  <c r="OJB29" i="21"/>
  <c r="OJA29" i="21"/>
  <c r="OIZ29" i="21"/>
  <c r="OIY29" i="21"/>
  <c r="OIX29" i="21"/>
  <c r="OIW29" i="21"/>
  <c r="OIV29" i="21"/>
  <c r="OIU29" i="21"/>
  <c r="OIT29" i="21"/>
  <c r="OIS29" i="21"/>
  <c r="OIR29" i="21"/>
  <c r="OIQ29" i="21"/>
  <c r="OIP29" i="21"/>
  <c r="OIO29" i="21"/>
  <c r="OIN29" i="21"/>
  <c r="OIM29" i="21"/>
  <c r="OIL29" i="21"/>
  <c r="OIK29" i="21"/>
  <c r="OIJ29" i="21"/>
  <c r="OII29" i="21"/>
  <c r="OIH29" i="21"/>
  <c r="OIG29" i="21"/>
  <c r="OIF29" i="21"/>
  <c r="OIE29" i="21"/>
  <c r="OID29" i="21"/>
  <c r="OIC29" i="21"/>
  <c r="OIB29" i="21"/>
  <c r="OIA29" i="21"/>
  <c r="OHZ29" i="21"/>
  <c r="OHY29" i="21"/>
  <c r="OHX29" i="21"/>
  <c r="OHW29" i="21"/>
  <c r="OHV29" i="21"/>
  <c r="OHU29" i="21"/>
  <c r="OHT29" i="21"/>
  <c r="OHS29" i="21"/>
  <c r="OHR29" i="21"/>
  <c r="OHQ29" i="21"/>
  <c r="OHP29" i="21"/>
  <c r="OHO29" i="21"/>
  <c r="OHN29" i="21"/>
  <c r="OHM29" i="21"/>
  <c r="OHL29" i="21"/>
  <c r="OHK29" i="21"/>
  <c r="OHJ29" i="21"/>
  <c r="OHI29" i="21"/>
  <c r="OHH29" i="21"/>
  <c r="OHG29" i="21"/>
  <c r="OHF29" i="21"/>
  <c r="OHE29" i="21"/>
  <c r="OHD29" i="21"/>
  <c r="OHC29" i="21"/>
  <c r="OHB29" i="21"/>
  <c r="OHA29" i="21"/>
  <c r="OGZ29" i="21"/>
  <c r="OGY29" i="21"/>
  <c r="OGX29" i="21"/>
  <c r="OGW29" i="21"/>
  <c r="OGV29" i="21"/>
  <c r="OGU29" i="21"/>
  <c r="OGT29" i="21"/>
  <c r="OGS29" i="21"/>
  <c r="OGR29" i="21"/>
  <c r="OGQ29" i="21"/>
  <c r="OGP29" i="21"/>
  <c r="OGO29" i="21"/>
  <c r="OGN29" i="21"/>
  <c r="OGM29" i="21"/>
  <c r="OGL29" i="21"/>
  <c r="OGK29" i="21"/>
  <c r="OGJ29" i="21"/>
  <c r="OGI29" i="21"/>
  <c r="OGH29" i="21"/>
  <c r="OGG29" i="21"/>
  <c r="OGF29" i="21"/>
  <c r="OGE29" i="21"/>
  <c r="OGD29" i="21"/>
  <c r="OGC29" i="21"/>
  <c r="OGB29" i="21"/>
  <c r="OGA29" i="21"/>
  <c r="OFZ29" i="21"/>
  <c r="OFY29" i="21"/>
  <c r="OFX29" i="21"/>
  <c r="OFW29" i="21"/>
  <c r="OFV29" i="21"/>
  <c r="OFU29" i="21"/>
  <c r="OFT29" i="21"/>
  <c r="OFS29" i="21"/>
  <c r="OFR29" i="21"/>
  <c r="OFQ29" i="21"/>
  <c r="OFP29" i="21"/>
  <c r="OFO29" i="21"/>
  <c r="OFN29" i="21"/>
  <c r="OFM29" i="21"/>
  <c r="OFL29" i="21"/>
  <c r="OFK29" i="21"/>
  <c r="OFJ29" i="21"/>
  <c r="OFI29" i="21"/>
  <c r="OFH29" i="21"/>
  <c r="OFG29" i="21"/>
  <c r="OFF29" i="21"/>
  <c r="OFE29" i="21"/>
  <c r="OFD29" i="21"/>
  <c r="OFC29" i="21"/>
  <c r="OFB29" i="21"/>
  <c r="OFA29" i="21"/>
  <c r="OEZ29" i="21"/>
  <c r="OEY29" i="21"/>
  <c r="OEX29" i="21"/>
  <c r="OEW29" i="21"/>
  <c r="OEV29" i="21"/>
  <c r="OEU29" i="21"/>
  <c r="OET29" i="21"/>
  <c r="OES29" i="21"/>
  <c r="OER29" i="21"/>
  <c r="OEQ29" i="21"/>
  <c r="OEP29" i="21"/>
  <c r="OEO29" i="21"/>
  <c r="OEN29" i="21"/>
  <c r="OEM29" i="21"/>
  <c r="OEL29" i="21"/>
  <c r="OEK29" i="21"/>
  <c r="OEJ29" i="21"/>
  <c r="OEI29" i="21"/>
  <c r="OEH29" i="21"/>
  <c r="OEG29" i="21"/>
  <c r="OEF29" i="21"/>
  <c r="OEE29" i="21"/>
  <c r="OED29" i="21"/>
  <c r="OEC29" i="21"/>
  <c r="OEB29" i="21"/>
  <c r="OEA29" i="21"/>
  <c r="ODZ29" i="21"/>
  <c r="ODY29" i="21"/>
  <c r="ODX29" i="21"/>
  <c r="ODW29" i="21"/>
  <c r="ODV29" i="21"/>
  <c r="ODU29" i="21"/>
  <c r="ODT29" i="21"/>
  <c r="ODS29" i="21"/>
  <c r="ODR29" i="21"/>
  <c r="ODQ29" i="21"/>
  <c r="ODP29" i="21"/>
  <c r="ODO29" i="21"/>
  <c r="ODN29" i="21"/>
  <c r="ODM29" i="21"/>
  <c r="ODL29" i="21"/>
  <c r="ODK29" i="21"/>
  <c r="ODJ29" i="21"/>
  <c r="ODI29" i="21"/>
  <c r="ODH29" i="21"/>
  <c r="ODG29" i="21"/>
  <c r="ODF29" i="21"/>
  <c r="ODE29" i="21"/>
  <c r="ODD29" i="21"/>
  <c r="ODC29" i="21"/>
  <c r="ODB29" i="21"/>
  <c r="ODA29" i="21"/>
  <c r="OCZ29" i="21"/>
  <c r="OCY29" i="21"/>
  <c r="OCX29" i="21"/>
  <c r="OCW29" i="21"/>
  <c r="OCV29" i="21"/>
  <c r="OCU29" i="21"/>
  <c r="OCT29" i="21"/>
  <c r="OCS29" i="21"/>
  <c r="OCR29" i="21"/>
  <c r="OCQ29" i="21"/>
  <c r="OCP29" i="21"/>
  <c r="OCO29" i="21"/>
  <c r="OCN29" i="21"/>
  <c r="OCM29" i="21"/>
  <c r="OCL29" i="21"/>
  <c r="OCK29" i="21"/>
  <c r="OCJ29" i="21"/>
  <c r="OCI29" i="21"/>
  <c r="OCH29" i="21"/>
  <c r="OCG29" i="21"/>
  <c r="OCF29" i="21"/>
  <c r="OCE29" i="21"/>
  <c r="OCD29" i="21"/>
  <c r="OCC29" i="21"/>
  <c r="OCB29" i="21"/>
  <c r="OCA29" i="21"/>
  <c r="OBZ29" i="21"/>
  <c r="OBY29" i="21"/>
  <c r="OBX29" i="21"/>
  <c r="OBW29" i="21"/>
  <c r="OBV29" i="21"/>
  <c r="OBU29" i="21"/>
  <c r="OBT29" i="21"/>
  <c r="OBS29" i="21"/>
  <c r="OBR29" i="21"/>
  <c r="OBQ29" i="21"/>
  <c r="OBP29" i="21"/>
  <c r="OBO29" i="21"/>
  <c r="OBN29" i="21"/>
  <c r="OBM29" i="21"/>
  <c r="OBL29" i="21"/>
  <c r="OBK29" i="21"/>
  <c r="OBJ29" i="21"/>
  <c r="OBI29" i="21"/>
  <c r="OBH29" i="21"/>
  <c r="OBG29" i="21"/>
  <c r="OBF29" i="21"/>
  <c r="OBE29" i="21"/>
  <c r="OBD29" i="21"/>
  <c r="OBC29" i="21"/>
  <c r="OBB29" i="21"/>
  <c r="OBA29" i="21"/>
  <c r="OAZ29" i="21"/>
  <c r="OAY29" i="21"/>
  <c r="OAX29" i="21"/>
  <c r="OAW29" i="21"/>
  <c r="OAV29" i="21"/>
  <c r="OAU29" i="21"/>
  <c r="OAT29" i="21"/>
  <c r="OAS29" i="21"/>
  <c r="OAR29" i="21"/>
  <c r="OAQ29" i="21"/>
  <c r="OAP29" i="21"/>
  <c r="OAO29" i="21"/>
  <c r="OAN29" i="21"/>
  <c r="OAM29" i="21"/>
  <c r="OAL29" i="21"/>
  <c r="OAK29" i="21"/>
  <c r="OAJ29" i="21"/>
  <c r="OAI29" i="21"/>
  <c r="OAH29" i="21"/>
  <c r="OAG29" i="21"/>
  <c r="OAF29" i="21"/>
  <c r="OAE29" i="21"/>
  <c r="OAD29" i="21"/>
  <c r="OAC29" i="21"/>
  <c r="OAB29" i="21"/>
  <c r="OAA29" i="21"/>
  <c r="NZZ29" i="21"/>
  <c r="NZY29" i="21"/>
  <c r="NZX29" i="21"/>
  <c r="NZW29" i="21"/>
  <c r="NZV29" i="21"/>
  <c r="NZU29" i="21"/>
  <c r="NZT29" i="21"/>
  <c r="NZS29" i="21"/>
  <c r="NZR29" i="21"/>
  <c r="NZQ29" i="21"/>
  <c r="NZP29" i="21"/>
  <c r="NZO29" i="21"/>
  <c r="NZN29" i="21"/>
  <c r="NZM29" i="21"/>
  <c r="NZL29" i="21"/>
  <c r="NZK29" i="21"/>
  <c r="NZJ29" i="21"/>
  <c r="NZI29" i="21"/>
  <c r="NZH29" i="21"/>
  <c r="NZG29" i="21"/>
  <c r="NZF29" i="21"/>
  <c r="NZE29" i="21"/>
  <c r="NZD29" i="21"/>
  <c r="NZC29" i="21"/>
  <c r="NZB29" i="21"/>
  <c r="NZA29" i="21"/>
  <c r="NYZ29" i="21"/>
  <c r="NYY29" i="21"/>
  <c r="NYX29" i="21"/>
  <c r="NYW29" i="21"/>
  <c r="NYV29" i="21"/>
  <c r="NYU29" i="21"/>
  <c r="NYT29" i="21"/>
  <c r="NYS29" i="21"/>
  <c r="NYR29" i="21"/>
  <c r="NYQ29" i="21"/>
  <c r="NYP29" i="21"/>
  <c r="NYO29" i="21"/>
  <c r="NYN29" i="21"/>
  <c r="NYM29" i="21"/>
  <c r="NYL29" i="21"/>
  <c r="NYK29" i="21"/>
  <c r="NYJ29" i="21"/>
  <c r="NYI29" i="21"/>
  <c r="NYH29" i="21"/>
  <c r="NYG29" i="21"/>
  <c r="NYF29" i="21"/>
  <c r="NYE29" i="21"/>
  <c r="NYD29" i="21"/>
  <c r="NYC29" i="21"/>
  <c r="NYB29" i="21"/>
  <c r="NYA29" i="21"/>
  <c r="NXZ29" i="21"/>
  <c r="NXY29" i="21"/>
  <c r="NXX29" i="21"/>
  <c r="NXW29" i="21"/>
  <c r="NXV29" i="21"/>
  <c r="NXU29" i="21"/>
  <c r="NXT29" i="21"/>
  <c r="NXS29" i="21"/>
  <c r="NXR29" i="21"/>
  <c r="NXQ29" i="21"/>
  <c r="NXP29" i="21"/>
  <c r="NXO29" i="21"/>
  <c r="NXN29" i="21"/>
  <c r="NXM29" i="21"/>
  <c r="NXL29" i="21"/>
  <c r="NXK29" i="21"/>
  <c r="NXJ29" i="21"/>
  <c r="NXI29" i="21"/>
  <c r="NXH29" i="21"/>
  <c r="NXG29" i="21"/>
  <c r="NXF29" i="21"/>
  <c r="NXE29" i="21"/>
  <c r="NXD29" i="21"/>
  <c r="NXC29" i="21"/>
  <c r="NXB29" i="21"/>
  <c r="NXA29" i="21"/>
  <c r="NWZ29" i="21"/>
  <c r="NWY29" i="21"/>
  <c r="NWX29" i="21"/>
  <c r="NWW29" i="21"/>
  <c r="NWV29" i="21"/>
  <c r="NWU29" i="21"/>
  <c r="NWT29" i="21"/>
  <c r="NWS29" i="21"/>
  <c r="NWR29" i="21"/>
  <c r="NWQ29" i="21"/>
  <c r="NWP29" i="21"/>
  <c r="NWO29" i="21"/>
  <c r="NWN29" i="21"/>
  <c r="NWM29" i="21"/>
  <c r="NWL29" i="21"/>
  <c r="NWK29" i="21"/>
  <c r="NWJ29" i="21"/>
  <c r="NWI29" i="21"/>
  <c r="NWH29" i="21"/>
  <c r="NWG29" i="21"/>
  <c r="NWF29" i="21"/>
  <c r="NWE29" i="21"/>
  <c r="NWD29" i="21"/>
  <c r="NWC29" i="21"/>
  <c r="NWB29" i="21"/>
  <c r="NWA29" i="21"/>
  <c r="NVZ29" i="21"/>
  <c r="NVY29" i="21"/>
  <c r="NVX29" i="21"/>
  <c r="NVW29" i="21"/>
  <c r="NVV29" i="21"/>
  <c r="NVU29" i="21"/>
  <c r="NVT29" i="21"/>
  <c r="NVS29" i="21"/>
  <c r="NVR29" i="21"/>
  <c r="NVQ29" i="21"/>
  <c r="NVP29" i="21"/>
  <c r="NVO29" i="21"/>
  <c r="NVN29" i="21"/>
  <c r="NVM29" i="21"/>
  <c r="NVL29" i="21"/>
  <c r="NVK29" i="21"/>
  <c r="NVJ29" i="21"/>
  <c r="NVI29" i="21"/>
  <c r="NVH29" i="21"/>
  <c r="NVG29" i="21"/>
  <c r="NVF29" i="21"/>
  <c r="NVE29" i="21"/>
  <c r="NVD29" i="21"/>
  <c r="NVC29" i="21"/>
  <c r="NVB29" i="21"/>
  <c r="NVA29" i="21"/>
  <c r="NUZ29" i="21"/>
  <c r="NUY29" i="21"/>
  <c r="NUX29" i="21"/>
  <c r="NUW29" i="21"/>
  <c r="NUV29" i="21"/>
  <c r="NUU29" i="21"/>
  <c r="NUT29" i="21"/>
  <c r="NUS29" i="21"/>
  <c r="NUR29" i="21"/>
  <c r="NUQ29" i="21"/>
  <c r="NUP29" i="21"/>
  <c r="NUO29" i="21"/>
  <c r="NUN29" i="21"/>
  <c r="NUM29" i="21"/>
  <c r="NUL29" i="21"/>
  <c r="NUK29" i="21"/>
  <c r="NUJ29" i="21"/>
  <c r="NUI29" i="21"/>
  <c r="NUH29" i="21"/>
  <c r="NUG29" i="21"/>
  <c r="NUF29" i="21"/>
  <c r="NUE29" i="21"/>
  <c r="NUD29" i="21"/>
  <c r="NUC29" i="21"/>
  <c r="NUB29" i="21"/>
  <c r="NUA29" i="21"/>
  <c r="NTZ29" i="21"/>
  <c r="NTY29" i="21"/>
  <c r="NTX29" i="21"/>
  <c r="NTW29" i="21"/>
  <c r="NTV29" i="21"/>
  <c r="NTU29" i="21"/>
  <c r="NTT29" i="21"/>
  <c r="NTS29" i="21"/>
  <c r="NTR29" i="21"/>
  <c r="NTQ29" i="21"/>
  <c r="NTP29" i="21"/>
  <c r="NTO29" i="21"/>
  <c r="NTN29" i="21"/>
  <c r="NTM29" i="21"/>
  <c r="NTL29" i="21"/>
  <c r="NTK29" i="21"/>
  <c r="NTJ29" i="21"/>
  <c r="NTI29" i="21"/>
  <c r="NTH29" i="21"/>
  <c r="NTG29" i="21"/>
  <c r="NTF29" i="21"/>
  <c r="NTE29" i="21"/>
  <c r="NTD29" i="21"/>
  <c r="NTC29" i="21"/>
  <c r="NTB29" i="21"/>
  <c r="NTA29" i="21"/>
  <c r="NSZ29" i="21"/>
  <c r="NSY29" i="21"/>
  <c r="NSX29" i="21"/>
  <c r="NSW29" i="21"/>
  <c r="NSV29" i="21"/>
  <c r="NSU29" i="21"/>
  <c r="NST29" i="21"/>
  <c r="NSS29" i="21"/>
  <c r="NSR29" i="21"/>
  <c r="NSQ29" i="21"/>
  <c r="NSP29" i="21"/>
  <c r="NSO29" i="21"/>
  <c r="NSN29" i="21"/>
  <c r="NSM29" i="21"/>
  <c r="NSL29" i="21"/>
  <c r="NSK29" i="21"/>
  <c r="NSJ29" i="21"/>
  <c r="NSI29" i="21"/>
  <c r="NSH29" i="21"/>
  <c r="NSG29" i="21"/>
  <c r="NSF29" i="21"/>
  <c r="NSE29" i="21"/>
  <c r="NSD29" i="21"/>
  <c r="NSC29" i="21"/>
  <c r="NSB29" i="21"/>
  <c r="NSA29" i="21"/>
  <c r="NRZ29" i="21"/>
  <c r="NRY29" i="21"/>
  <c r="NRX29" i="21"/>
  <c r="NRW29" i="21"/>
  <c r="NRV29" i="21"/>
  <c r="NRU29" i="21"/>
  <c r="NRT29" i="21"/>
  <c r="NRS29" i="21"/>
  <c r="NRR29" i="21"/>
  <c r="NRQ29" i="21"/>
  <c r="NRP29" i="21"/>
  <c r="NRO29" i="21"/>
  <c r="NRN29" i="21"/>
  <c r="NRM29" i="21"/>
  <c r="NRL29" i="21"/>
  <c r="NRK29" i="21"/>
  <c r="NRJ29" i="21"/>
  <c r="NRI29" i="21"/>
  <c r="NRH29" i="21"/>
  <c r="NRG29" i="21"/>
  <c r="NRF29" i="21"/>
  <c r="NRE29" i="21"/>
  <c r="NRD29" i="21"/>
  <c r="NRC29" i="21"/>
  <c r="NRB29" i="21"/>
  <c r="NRA29" i="21"/>
  <c r="NQZ29" i="21"/>
  <c r="NQY29" i="21"/>
  <c r="NQX29" i="21"/>
  <c r="NQW29" i="21"/>
  <c r="NQV29" i="21"/>
  <c r="NQU29" i="21"/>
  <c r="NQT29" i="21"/>
  <c r="NQS29" i="21"/>
  <c r="NQR29" i="21"/>
  <c r="NQQ29" i="21"/>
  <c r="NQP29" i="21"/>
  <c r="NQO29" i="21"/>
  <c r="NQN29" i="21"/>
  <c r="NQM29" i="21"/>
  <c r="NQL29" i="21"/>
  <c r="NQK29" i="21"/>
  <c r="NQJ29" i="21"/>
  <c r="NQI29" i="21"/>
  <c r="NQH29" i="21"/>
  <c r="NQG29" i="21"/>
  <c r="NQF29" i="21"/>
  <c r="NQE29" i="21"/>
  <c r="NQD29" i="21"/>
  <c r="NQC29" i="21"/>
  <c r="NQB29" i="21"/>
  <c r="NQA29" i="21"/>
  <c r="NPZ29" i="21"/>
  <c r="NPY29" i="21"/>
  <c r="NPX29" i="21"/>
  <c r="NPW29" i="21"/>
  <c r="NPV29" i="21"/>
  <c r="NPU29" i="21"/>
  <c r="NPT29" i="21"/>
  <c r="NPS29" i="21"/>
  <c r="NPR29" i="21"/>
  <c r="NPQ29" i="21"/>
  <c r="NPP29" i="21"/>
  <c r="NPO29" i="21"/>
  <c r="NPN29" i="21"/>
  <c r="NPM29" i="21"/>
  <c r="NPL29" i="21"/>
  <c r="NPK29" i="21"/>
  <c r="NPJ29" i="21"/>
  <c r="NPI29" i="21"/>
  <c r="NPH29" i="21"/>
  <c r="NPG29" i="21"/>
  <c r="NPF29" i="21"/>
  <c r="NPE29" i="21"/>
  <c r="NPD29" i="21"/>
  <c r="NPC29" i="21"/>
  <c r="NPB29" i="21"/>
  <c r="NPA29" i="21"/>
  <c r="NOZ29" i="21"/>
  <c r="NOY29" i="21"/>
  <c r="NOX29" i="21"/>
  <c r="NOW29" i="21"/>
  <c r="NOV29" i="21"/>
  <c r="NOU29" i="21"/>
  <c r="NOT29" i="21"/>
  <c r="NOS29" i="21"/>
  <c r="NOR29" i="21"/>
  <c r="NOQ29" i="21"/>
  <c r="NOP29" i="21"/>
  <c r="NOO29" i="21"/>
  <c r="NON29" i="21"/>
  <c r="NOM29" i="21"/>
  <c r="NOL29" i="21"/>
  <c r="NOK29" i="21"/>
  <c r="NOJ29" i="21"/>
  <c r="NOI29" i="21"/>
  <c r="NOH29" i="21"/>
  <c r="NOG29" i="21"/>
  <c r="NOF29" i="21"/>
  <c r="NOE29" i="21"/>
  <c r="NOD29" i="21"/>
  <c r="NOC29" i="21"/>
  <c r="NOB29" i="21"/>
  <c r="NOA29" i="21"/>
  <c r="NNZ29" i="21"/>
  <c r="NNY29" i="21"/>
  <c r="NNX29" i="21"/>
  <c r="NNW29" i="21"/>
  <c r="NNV29" i="21"/>
  <c r="NNU29" i="21"/>
  <c r="NNT29" i="21"/>
  <c r="NNS29" i="21"/>
  <c r="NNR29" i="21"/>
  <c r="NNQ29" i="21"/>
  <c r="NNP29" i="21"/>
  <c r="NNO29" i="21"/>
  <c r="NNN29" i="21"/>
  <c r="NNM29" i="21"/>
  <c r="NNL29" i="21"/>
  <c r="NNK29" i="21"/>
  <c r="NNJ29" i="21"/>
  <c r="NNI29" i="21"/>
  <c r="NNH29" i="21"/>
  <c r="NNG29" i="21"/>
  <c r="NNF29" i="21"/>
  <c r="NNE29" i="21"/>
  <c r="NND29" i="21"/>
  <c r="NNC29" i="21"/>
  <c r="NNB29" i="21"/>
  <c r="NNA29" i="21"/>
  <c r="NMZ29" i="21"/>
  <c r="NMY29" i="21"/>
  <c r="NMX29" i="21"/>
  <c r="NMW29" i="21"/>
  <c r="NMV29" i="21"/>
  <c r="NMU29" i="21"/>
  <c r="NMT29" i="21"/>
  <c r="NMS29" i="21"/>
  <c r="NMR29" i="21"/>
  <c r="NMQ29" i="21"/>
  <c r="NMP29" i="21"/>
  <c r="NMO29" i="21"/>
  <c r="NMN29" i="21"/>
  <c r="NMM29" i="21"/>
  <c r="NML29" i="21"/>
  <c r="NMK29" i="21"/>
  <c r="NMJ29" i="21"/>
  <c r="NMI29" i="21"/>
  <c r="NMH29" i="21"/>
  <c r="NMG29" i="21"/>
  <c r="NMF29" i="21"/>
  <c r="NME29" i="21"/>
  <c r="NMD29" i="21"/>
  <c r="NMC29" i="21"/>
  <c r="NMB29" i="21"/>
  <c r="NMA29" i="21"/>
  <c r="NLZ29" i="21"/>
  <c r="NLY29" i="21"/>
  <c r="NLX29" i="21"/>
  <c r="NLW29" i="21"/>
  <c r="NLV29" i="21"/>
  <c r="NLU29" i="21"/>
  <c r="NLT29" i="21"/>
  <c r="NLS29" i="21"/>
  <c r="NLR29" i="21"/>
  <c r="NLQ29" i="21"/>
  <c r="NLP29" i="21"/>
  <c r="NLO29" i="21"/>
  <c r="NLN29" i="21"/>
  <c r="NLM29" i="21"/>
  <c r="NLL29" i="21"/>
  <c r="NLK29" i="21"/>
  <c r="NLJ29" i="21"/>
  <c r="NLI29" i="21"/>
  <c r="NLH29" i="21"/>
  <c r="NLG29" i="21"/>
  <c r="NLF29" i="21"/>
  <c r="NLE29" i="21"/>
  <c r="NLD29" i="21"/>
  <c r="NLC29" i="21"/>
  <c r="NLB29" i="21"/>
  <c r="NLA29" i="21"/>
  <c r="NKZ29" i="21"/>
  <c r="NKY29" i="21"/>
  <c r="NKX29" i="21"/>
  <c r="NKW29" i="21"/>
  <c r="NKV29" i="21"/>
  <c r="NKU29" i="21"/>
  <c r="NKT29" i="21"/>
  <c r="NKS29" i="21"/>
  <c r="NKR29" i="21"/>
  <c r="NKQ29" i="21"/>
  <c r="NKP29" i="21"/>
  <c r="NKO29" i="21"/>
  <c r="NKN29" i="21"/>
  <c r="NKM29" i="21"/>
  <c r="NKL29" i="21"/>
  <c r="NKK29" i="21"/>
  <c r="NKJ29" i="21"/>
  <c r="NKI29" i="21"/>
  <c r="NKH29" i="21"/>
  <c r="NKG29" i="21"/>
  <c r="NKF29" i="21"/>
  <c r="NKE29" i="21"/>
  <c r="NKD29" i="21"/>
  <c r="NKC29" i="21"/>
  <c r="NKB29" i="21"/>
  <c r="NKA29" i="21"/>
  <c r="NJZ29" i="21"/>
  <c r="NJY29" i="21"/>
  <c r="NJX29" i="21"/>
  <c r="NJW29" i="21"/>
  <c r="NJV29" i="21"/>
  <c r="NJU29" i="21"/>
  <c r="NJT29" i="21"/>
  <c r="NJS29" i="21"/>
  <c r="NJR29" i="21"/>
  <c r="NJQ29" i="21"/>
  <c r="NJP29" i="21"/>
  <c r="NJO29" i="21"/>
  <c r="NJN29" i="21"/>
  <c r="NJM29" i="21"/>
  <c r="NJL29" i="21"/>
  <c r="NJK29" i="21"/>
  <c r="NJJ29" i="21"/>
  <c r="NJI29" i="21"/>
  <c r="NJH29" i="21"/>
  <c r="NJG29" i="21"/>
  <c r="NJF29" i="21"/>
  <c r="NJE29" i="21"/>
  <c r="NJD29" i="21"/>
  <c r="NJC29" i="21"/>
  <c r="NJB29" i="21"/>
  <c r="NJA29" i="21"/>
  <c r="NIZ29" i="21"/>
  <c r="NIY29" i="21"/>
  <c r="NIX29" i="21"/>
  <c r="NIW29" i="21"/>
  <c r="NIV29" i="21"/>
  <c r="NIU29" i="21"/>
  <c r="NIT29" i="21"/>
  <c r="NIS29" i="21"/>
  <c r="NIR29" i="21"/>
  <c r="NIQ29" i="21"/>
  <c r="NIP29" i="21"/>
  <c r="NIO29" i="21"/>
  <c r="NIN29" i="21"/>
  <c r="NIM29" i="21"/>
  <c r="NIL29" i="21"/>
  <c r="NIK29" i="21"/>
  <c r="NIJ29" i="21"/>
  <c r="NII29" i="21"/>
  <c r="NIH29" i="21"/>
  <c r="NIG29" i="21"/>
  <c r="NIF29" i="21"/>
  <c r="NIE29" i="21"/>
  <c r="NID29" i="21"/>
  <c r="NIC29" i="21"/>
  <c r="NIB29" i="21"/>
  <c r="NIA29" i="21"/>
  <c r="NHZ29" i="21"/>
  <c r="NHY29" i="21"/>
  <c r="NHX29" i="21"/>
  <c r="NHW29" i="21"/>
  <c r="NHV29" i="21"/>
  <c r="NHU29" i="21"/>
  <c r="NHT29" i="21"/>
  <c r="NHS29" i="21"/>
  <c r="NHR29" i="21"/>
  <c r="NHQ29" i="21"/>
  <c r="NHP29" i="21"/>
  <c r="NHO29" i="21"/>
  <c r="NHN29" i="21"/>
  <c r="NHM29" i="21"/>
  <c r="NHL29" i="21"/>
  <c r="NHK29" i="21"/>
  <c r="NHJ29" i="21"/>
  <c r="NHI29" i="21"/>
  <c r="NHH29" i="21"/>
  <c r="NHG29" i="21"/>
  <c r="NHF29" i="21"/>
  <c r="NHE29" i="21"/>
  <c r="NHD29" i="21"/>
  <c r="NHC29" i="21"/>
  <c r="NHB29" i="21"/>
  <c r="NHA29" i="21"/>
  <c r="NGZ29" i="21"/>
  <c r="NGY29" i="21"/>
  <c r="NGX29" i="21"/>
  <c r="NGW29" i="21"/>
  <c r="NGV29" i="21"/>
  <c r="NGU29" i="21"/>
  <c r="NGT29" i="21"/>
  <c r="NGS29" i="21"/>
  <c r="NGR29" i="21"/>
  <c r="NGQ29" i="21"/>
  <c r="NGP29" i="21"/>
  <c r="NGO29" i="21"/>
  <c r="NGN29" i="21"/>
  <c r="NGM29" i="21"/>
  <c r="NGL29" i="21"/>
  <c r="NGK29" i="21"/>
  <c r="NGJ29" i="21"/>
  <c r="NGI29" i="21"/>
  <c r="NGH29" i="21"/>
  <c r="NGG29" i="21"/>
  <c r="NGF29" i="21"/>
  <c r="NGE29" i="21"/>
  <c r="NGD29" i="21"/>
  <c r="NGC29" i="21"/>
  <c r="NGB29" i="21"/>
  <c r="NGA29" i="21"/>
  <c r="NFZ29" i="21"/>
  <c r="NFY29" i="21"/>
  <c r="NFX29" i="21"/>
  <c r="NFW29" i="21"/>
  <c r="NFV29" i="21"/>
  <c r="NFU29" i="21"/>
  <c r="NFT29" i="21"/>
  <c r="NFS29" i="21"/>
  <c r="NFR29" i="21"/>
  <c r="NFQ29" i="21"/>
  <c r="NFP29" i="21"/>
  <c r="NFO29" i="21"/>
  <c r="NFN29" i="21"/>
  <c r="NFM29" i="21"/>
  <c r="NFL29" i="21"/>
  <c r="NFK29" i="21"/>
  <c r="NFJ29" i="21"/>
  <c r="NFI29" i="21"/>
  <c r="NFH29" i="21"/>
  <c r="NFG29" i="21"/>
  <c r="NFF29" i="21"/>
  <c r="NFE29" i="21"/>
  <c r="NFD29" i="21"/>
  <c r="NFC29" i="21"/>
  <c r="NFB29" i="21"/>
  <c r="NFA29" i="21"/>
  <c r="NEZ29" i="21"/>
  <c r="NEY29" i="21"/>
  <c r="NEX29" i="21"/>
  <c r="NEW29" i="21"/>
  <c r="NEV29" i="21"/>
  <c r="NEU29" i="21"/>
  <c r="NET29" i="21"/>
  <c r="NES29" i="21"/>
  <c r="NER29" i="21"/>
  <c r="NEQ29" i="21"/>
  <c r="NEP29" i="21"/>
  <c r="NEO29" i="21"/>
  <c r="NEN29" i="21"/>
  <c r="NEM29" i="21"/>
  <c r="NEL29" i="21"/>
  <c r="NEK29" i="21"/>
  <c r="NEJ29" i="21"/>
  <c r="NEI29" i="21"/>
  <c r="NEH29" i="21"/>
  <c r="NEG29" i="21"/>
  <c r="NEF29" i="21"/>
  <c r="NEE29" i="21"/>
  <c r="NED29" i="21"/>
  <c r="NEC29" i="21"/>
  <c r="NEB29" i="21"/>
  <c r="NEA29" i="21"/>
  <c r="NDZ29" i="21"/>
  <c r="NDY29" i="21"/>
  <c r="NDX29" i="21"/>
  <c r="NDW29" i="21"/>
  <c r="NDV29" i="21"/>
  <c r="NDU29" i="21"/>
  <c r="NDT29" i="21"/>
  <c r="NDS29" i="21"/>
  <c r="NDR29" i="21"/>
  <c r="NDQ29" i="21"/>
  <c r="NDP29" i="21"/>
  <c r="NDO29" i="21"/>
  <c r="NDN29" i="21"/>
  <c r="NDM29" i="21"/>
  <c r="NDL29" i="21"/>
  <c r="NDK29" i="21"/>
  <c r="NDJ29" i="21"/>
  <c r="NDI29" i="21"/>
  <c r="NDH29" i="21"/>
  <c r="NDG29" i="21"/>
  <c r="NDF29" i="21"/>
  <c r="NDE29" i="21"/>
  <c r="NDD29" i="21"/>
  <c r="NDC29" i="21"/>
  <c r="NDB29" i="21"/>
  <c r="NDA29" i="21"/>
  <c r="NCZ29" i="21"/>
  <c r="NCY29" i="21"/>
  <c r="NCX29" i="21"/>
  <c r="NCW29" i="21"/>
  <c r="NCV29" i="21"/>
  <c r="NCU29" i="21"/>
  <c r="NCT29" i="21"/>
  <c r="NCS29" i="21"/>
  <c r="NCR29" i="21"/>
  <c r="NCQ29" i="21"/>
  <c r="NCP29" i="21"/>
  <c r="NCO29" i="21"/>
  <c r="NCN29" i="21"/>
  <c r="NCM29" i="21"/>
  <c r="NCL29" i="21"/>
  <c r="NCK29" i="21"/>
  <c r="NCJ29" i="21"/>
  <c r="NCI29" i="21"/>
  <c r="NCH29" i="21"/>
  <c r="NCG29" i="21"/>
  <c r="NCF29" i="21"/>
  <c r="NCE29" i="21"/>
  <c r="NCD29" i="21"/>
  <c r="NCC29" i="21"/>
  <c r="NCB29" i="21"/>
  <c r="NCA29" i="21"/>
  <c r="NBZ29" i="21"/>
  <c r="NBY29" i="21"/>
  <c r="NBX29" i="21"/>
  <c r="NBW29" i="21"/>
  <c r="NBV29" i="21"/>
  <c r="NBU29" i="21"/>
  <c r="NBT29" i="21"/>
  <c r="NBS29" i="21"/>
  <c r="NBR29" i="21"/>
  <c r="NBQ29" i="21"/>
  <c r="NBP29" i="21"/>
  <c r="NBO29" i="21"/>
  <c r="NBN29" i="21"/>
  <c r="NBM29" i="21"/>
  <c r="NBL29" i="21"/>
  <c r="NBK29" i="21"/>
  <c r="NBJ29" i="21"/>
  <c r="NBI29" i="21"/>
  <c r="NBH29" i="21"/>
  <c r="NBG29" i="21"/>
  <c r="NBF29" i="21"/>
  <c r="NBE29" i="21"/>
  <c r="NBD29" i="21"/>
  <c r="NBC29" i="21"/>
  <c r="NBB29" i="21"/>
  <c r="NBA29" i="21"/>
  <c r="NAZ29" i="21"/>
  <c r="NAY29" i="21"/>
  <c r="NAX29" i="21"/>
  <c r="NAW29" i="21"/>
  <c r="NAV29" i="21"/>
  <c r="NAU29" i="21"/>
  <c r="NAT29" i="21"/>
  <c r="NAS29" i="21"/>
  <c r="NAR29" i="21"/>
  <c r="NAQ29" i="21"/>
  <c r="NAP29" i="21"/>
  <c r="NAO29" i="21"/>
  <c r="NAN29" i="21"/>
  <c r="NAM29" i="21"/>
  <c r="NAL29" i="21"/>
  <c r="NAK29" i="21"/>
  <c r="NAJ29" i="21"/>
  <c r="NAI29" i="21"/>
  <c r="NAH29" i="21"/>
  <c r="NAG29" i="21"/>
  <c r="NAF29" i="21"/>
  <c r="NAE29" i="21"/>
  <c r="NAD29" i="21"/>
  <c r="NAC29" i="21"/>
  <c r="NAB29" i="21"/>
  <c r="NAA29" i="21"/>
  <c r="MZZ29" i="21"/>
  <c r="MZY29" i="21"/>
  <c r="MZX29" i="21"/>
  <c r="MZW29" i="21"/>
  <c r="MZV29" i="21"/>
  <c r="MZU29" i="21"/>
  <c r="MZT29" i="21"/>
  <c r="MZS29" i="21"/>
  <c r="MZR29" i="21"/>
  <c r="MZQ29" i="21"/>
  <c r="MZP29" i="21"/>
  <c r="MZO29" i="21"/>
  <c r="MZN29" i="21"/>
  <c r="MZM29" i="21"/>
  <c r="MZL29" i="21"/>
  <c r="MZK29" i="21"/>
  <c r="MZJ29" i="21"/>
  <c r="MZI29" i="21"/>
  <c r="MZH29" i="21"/>
  <c r="MZG29" i="21"/>
  <c r="MZF29" i="21"/>
  <c r="MZE29" i="21"/>
  <c r="MZD29" i="21"/>
  <c r="MZC29" i="21"/>
  <c r="MZB29" i="21"/>
  <c r="MZA29" i="21"/>
  <c r="MYZ29" i="21"/>
  <c r="MYY29" i="21"/>
  <c r="MYX29" i="21"/>
  <c r="MYW29" i="21"/>
  <c r="MYV29" i="21"/>
  <c r="MYU29" i="21"/>
  <c r="MYT29" i="21"/>
  <c r="MYS29" i="21"/>
  <c r="MYR29" i="21"/>
  <c r="MYQ29" i="21"/>
  <c r="MYP29" i="21"/>
  <c r="MYO29" i="21"/>
  <c r="MYN29" i="21"/>
  <c r="MYM29" i="21"/>
  <c r="MYL29" i="21"/>
  <c r="MYK29" i="21"/>
  <c r="MYJ29" i="21"/>
  <c r="MYI29" i="21"/>
  <c r="MYH29" i="21"/>
  <c r="MYG29" i="21"/>
  <c r="MYF29" i="21"/>
  <c r="MYE29" i="21"/>
  <c r="MYD29" i="21"/>
  <c r="MYC29" i="21"/>
  <c r="MYB29" i="21"/>
  <c r="MYA29" i="21"/>
  <c r="MXZ29" i="21"/>
  <c r="MXY29" i="21"/>
  <c r="MXX29" i="21"/>
  <c r="MXW29" i="21"/>
  <c r="MXV29" i="21"/>
  <c r="MXU29" i="21"/>
  <c r="MXT29" i="21"/>
  <c r="MXS29" i="21"/>
  <c r="MXR29" i="21"/>
  <c r="MXQ29" i="21"/>
  <c r="MXP29" i="21"/>
  <c r="MXO29" i="21"/>
  <c r="MXN29" i="21"/>
  <c r="MXM29" i="21"/>
  <c r="MXL29" i="21"/>
  <c r="MXK29" i="21"/>
  <c r="MXJ29" i="21"/>
  <c r="MXI29" i="21"/>
  <c r="MXH29" i="21"/>
  <c r="MXG29" i="21"/>
  <c r="MXF29" i="21"/>
  <c r="MXE29" i="21"/>
  <c r="MXD29" i="21"/>
  <c r="MXC29" i="21"/>
  <c r="MXB29" i="21"/>
  <c r="MXA29" i="21"/>
  <c r="MWZ29" i="21"/>
  <c r="MWY29" i="21"/>
  <c r="MWX29" i="21"/>
  <c r="MWW29" i="21"/>
  <c r="MWV29" i="21"/>
  <c r="MWU29" i="21"/>
  <c r="MWT29" i="21"/>
  <c r="MWS29" i="21"/>
  <c r="MWR29" i="21"/>
  <c r="MWQ29" i="21"/>
  <c r="MWP29" i="21"/>
  <c r="MWO29" i="21"/>
  <c r="MWN29" i="21"/>
  <c r="MWM29" i="21"/>
  <c r="MWL29" i="21"/>
  <c r="MWK29" i="21"/>
  <c r="MWJ29" i="21"/>
  <c r="MWI29" i="21"/>
  <c r="MWH29" i="21"/>
  <c r="MWG29" i="21"/>
  <c r="MWF29" i="21"/>
  <c r="MWE29" i="21"/>
  <c r="MWD29" i="21"/>
  <c r="MWC29" i="21"/>
  <c r="MWB29" i="21"/>
  <c r="MWA29" i="21"/>
  <c r="MVZ29" i="21"/>
  <c r="MVY29" i="21"/>
  <c r="MVX29" i="21"/>
  <c r="MVW29" i="21"/>
  <c r="MVV29" i="21"/>
  <c r="MVU29" i="21"/>
  <c r="MVT29" i="21"/>
  <c r="MVS29" i="21"/>
  <c r="MVR29" i="21"/>
  <c r="MVQ29" i="21"/>
  <c r="MVP29" i="21"/>
  <c r="MVO29" i="21"/>
  <c r="MVN29" i="21"/>
  <c r="MVM29" i="21"/>
  <c r="MVL29" i="21"/>
  <c r="MVK29" i="21"/>
  <c r="MVJ29" i="21"/>
  <c r="MVI29" i="21"/>
  <c r="MVH29" i="21"/>
  <c r="MVG29" i="21"/>
  <c r="MVF29" i="21"/>
  <c r="MVE29" i="21"/>
  <c r="MVD29" i="21"/>
  <c r="MVC29" i="21"/>
  <c r="MVB29" i="21"/>
  <c r="MVA29" i="21"/>
  <c r="MUZ29" i="21"/>
  <c r="MUY29" i="21"/>
  <c r="MUX29" i="21"/>
  <c r="MUW29" i="21"/>
  <c r="MUV29" i="21"/>
  <c r="MUU29" i="21"/>
  <c r="MUT29" i="21"/>
  <c r="MUS29" i="21"/>
  <c r="MUR29" i="21"/>
  <c r="MUQ29" i="21"/>
  <c r="MUP29" i="21"/>
  <c r="MUO29" i="21"/>
  <c r="MUN29" i="21"/>
  <c r="MUM29" i="21"/>
  <c r="MUL29" i="21"/>
  <c r="MUK29" i="21"/>
  <c r="MUJ29" i="21"/>
  <c r="MUI29" i="21"/>
  <c r="MUH29" i="21"/>
  <c r="MUG29" i="21"/>
  <c r="MUF29" i="21"/>
  <c r="MUE29" i="21"/>
  <c r="MUD29" i="21"/>
  <c r="MUC29" i="21"/>
  <c r="MUB29" i="21"/>
  <c r="MUA29" i="21"/>
  <c r="MTZ29" i="21"/>
  <c r="MTY29" i="21"/>
  <c r="MTX29" i="21"/>
  <c r="MTW29" i="21"/>
  <c r="MTV29" i="21"/>
  <c r="MTU29" i="21"/>
  <c r="MTT29" i="21"/>
  <c r="MTS29" i="21"/>
  <c r="MTR29" i="21"/>
  <c r="MTQ29" i="21"/>
  <c r="MTP29" i="21"/>
  <c r="MTO29" i="21"/>
  <c r="MTN29" i="21"/>
  <c r="MTM29" i="21"/>
  <c r="MTL29" i="21"/>
  <c r="MTK29" i="21"/>
  <c r="MTJ29" i="21"/>
  <c r="MTI29" i="21"/>
  <c r="MTH29" i="21"/>
  <c r="MTG29" i="21"/>
  <c r="MTF29" i="21"/>
  <c r="MTE29" i="21"/>
  <c r="MTD29" i="21"/>
  <c r="MTC29" i="21"/>
  <c r="MTB29" i="21"/>
  <c r="MTA29" i="21"/>
  <c r="MSZ29" i="21"/>
  <c r="MSY29" i="21"/>
  <c r="MSX29" i="21"/>
  <c r="MSW29" i="21"/>
  <c r="MSV29" i="21"/>
  <c r="MSU29" i="21"/>
  <c r="MST29" i="21"/>
  <c r="MSS29" i="21"/>
  <c r="MSR29" i="21"/>
  <c r="MSQ29" i="21"/>
  <c r="MSP29" i="21"/>
  <c r="MSO29" i="21"/>
  <c r="MSN29" i="21"/>
  <c r="MSM29" i="21"/>
  <c r="MSL29" i="21"/>
  <c r="MSK29" i="21"/>
  <c r="MSJ29" i="21"/>
  <c r="MSI29" i="21"/>
  <c r="MSH29" i="21"/>
  <c r="MSG29" i="21"/>
  <c r="MSF29" i="21"/>
  <c r="MSE29" i="21"/>
  <c r="MSD29" i="21"/>
  <c r="MSC29" i="21"/>
  <c r="MSB29" i="21"/>
  <c r="MSA29" i="21"/>
  <c r="MRZ29" i="21"/>
  <c r="MRY29" i="21"/>
  <c r="MRX29" i="21"/>
  <c r="MRW29" i="21"/>
  <c r="MRV29" i="21"/>
  <c r="MRU29" i="21"/>
  <c r="MRT29" i="21"/>
  <c r="MRS29" i="21"/>
  <c r="MRR29" i="21"/>
  <c r="MRQ29" i="21"/>
  <c r="MRP29" i="21"/>
  <c r="MRO29" i="21"/>
  <c r="MRN29" i="21"/>
  <c r="MRM29" i="21"/>
  <c r="MRL29" i="21"/>
  <c r="MRK29" i="21"/>
  <c r="MRJ29" i="21"/>
  <c r="MRI29" i="21"/>
  <c r="MRH29" i="21"/>
  <c r="MRG29" i="21"/>
  <c r="MRF29" i="21"/>
  <c r="MRE29" i="21"/>
  <c r="MRD29" i="21"/>
  <c r="MRC29" i="21"/>
  <c r="MRB29" i="21"/>
  <c r="MRA29" i="21"/>
  <c r="MQZ29" i="21"/>
  <c r="MQY29" i="21"/>
  <c r="MQX29" i="21"/>
  <c r="MQW29" i="21"/>
  <c r="MQV29" i="21"/>
  <c r="MQU29" i="21"/>
  <c r="MQT29" i="21"/>
  <c r="MQS29" i="21"/>
  <c r="MQR29" i="21"/>
  <c r="MQQ29" i="21"/>
  <c r="MQP29" i="21"/>
  <c r="MQO29" i="21"/>
  <c r="MQN29" i="21"/>
  <c r="MQM29" i="21"/>
  <c r="MQL29" i="21"/>
  <c r="MQK29" i="21"/>
  <c r="MQJ29" i="21"/>
  <c r="MQI29" i="21"/>
  <c r="MQH29" i="21"/>
  <c r="MQG29" i="21"/>
  <c r="MQF29" i="21"/>
  <c r="MQE29" i="21"/>
  <c r="MQD29" i="21"/>
  <c r="MQC29" i="21"/>
  <c r="MQB29" i="21"/>
  <c r="MQA29" i="21"/>
  <c r="MPZ29" i="21"/>
  <c r="MPY29" i="21"/>
  <c r="MPX29" i="21"/>
  <c r="MPW29" i="21"/>
  <c r="MPV29" i="21"/>
  <c r="MPU29" i="21"/>
  <c r="MPT29" i="21"/>
  <c r="MPS29" i="21"/>
  <c r="MPR29" i="21"/>
  <c r="MPQ29" i="21"/>
  <c r="MPP29" i="21"/>
  <c r="MPO29" i="21"/>
  <c r="MPN29" i="21"/>
  <c r="MPM29" i="21"/>
  <c r="MPL29" i="21"/>
  <c r="MPK29" i="21"/>
  <c r="MPJ29" i="21"/>
  <c r="MPI29" i="21"/>
  <c r="MPH29" i="21"/>
  <c r="MPG29" i="21"/>
  <c r="MPF29" i="21"/>
  <c r="MPE29" i="21"/>
  <c r="MPD29" i="21"/>
  <c r="MPC29" i="21"/>
  <c r="MPB29" i="21"/>
  <c r="MPA29" i="21"/>
  <c r="MOZ29" i="21"/>
  <c r="MOY29" i="21"/>
  <c r="MOX29" i="21"/>
  <c r="MOW29" i="21"/>
  <c r="MOV29" i="21"/>
  <c r="MOU29" i="21"/>
  <c r="MOT29" i="21"/>
  <c r="MOS29" i="21"/>
  <c r="MOR29" i="21"/>
  <c r="MOQ29" i="21"/>
  <c r="MOP29" i="21"/>
  <c r="MOO29" i="21"/>
  <c r="MON29" i="21"/>
  <c r="MOM29" i="21"/>
  <c r="MOL29" i="21"/>
  <c r="MOK29" i="21"/>
  <c r="MOJ29" i="21"/>
  <c r="MOI29" i="21"/>
  <c r="MOH29" i="21"/>
  <c r="MOG29" i="21"/>
  <c r="MOF29" i="21"/>
  <c r="MOE29" i="21"/>
  <c r="MOD29" i="21"/>
  <c r="MOC29" i="21"/>
  <c r="MOB29" i="21"/>
  <c r="MOA29" i="21"/>
  <c r="MNZ29" i="21"/>
  <c r="MNY29" i="21"/>
  <c r="MNX29" i="21"/>
  <c r="MNW29" i="21"/>
  <c r="MNV29" i="21"/>
  <c r="MNU29" i="21"/>
  <c r="MNT29" i="21"/>
  <c r="MNS29" i="21"/>
  <c r="MNR29" i="21"/>
  <c r="MNQ29" i="21"/>
  <c r="MNP29" i="21"/>
  <c r="MNO29" i="21"/>
  <c r="MNN29" i="21"/>
  <c r="MNM29" i="21"/>
  <c r="MNL29" i="21"/>
  <c r="MNK29" i="21"/>
  <c r="MNJ29" i="21"/>
  <c r="MNI29" i="21"/>
  <c r="MNH29" i="21"/>
  <c r="MNG29" i="21"/>
  <c r="MNF29" i="21"/>
  <c r="MNE29" i="21"/>
  <c r="MND29" i="21"/>
  <c r="MNC29" i="21"/>
  <c r="MNB29" i="21"/>
  <c r="MNA29" i="21"/>
  <c r="MMZ29" i="21"/>
  <c r="MMY29" i="21"/>
  <c r="MMX29" i="21"/>
  <c r="MMW29" i="21"/>
  <c r="MMV29" i="21"/>
  <c r="MMU29" i="21"/>
  <c r="MMT29" i="21"/>
  <c r="MMS29" i="21"/>
  <c r="MMR29" i="21"/>
  <c r="MMQ29" i="21"/>
  <c r="MMP29" i="21"/>
  <c r="MMO29" i="21"/>
  <c r="MMN29" i="21"/>
  <c r="MMM29" i="21"/>
  <c r="MML29" i="21"/>
  <c r="MMK29" i="21"/>
  <c r="MMJ29" i="21"/>
  <c r="MMI29" i="21"/>
  <c r="MMH29" i="21"/>
  <c r="MMG29" i="21"/>
  <c r="MMF29" i="21"/>
  <c r="MME29" i="21"/>
  <c r="MMD29" i="21"/>
  <c r="MMC29" i="21"/>
  <c r="MMB29" i="21"/>
  <c r="MMA29" i="21"/>
  <c r="MLZ29" i="21"/>
  <c r="MLY29" i="21"/>
  <c r="MLX29" i="21"/>
  <c r="MLW29" i="21"/>
  <c r="MLV29" i="21"/>
  <c r="MLU29" i="21"/>
  <c r="MLT29" i="21"/>
  <c r="MLS29" i="21"/>
  <c r="MLR29" i="21"/>
  <c r="MLQ29" i="21"/>
  <c r="MLP29" i="21"/>
  <c r="MLO29" i="21"/>
  <c r="MLN29" i="21"/>
  <c r="MLM29" i="21"/>
  <c r="MLL29" i="21"/>
  <c r="MLK29" i="21"/>
  <c r="MLJ29" i="21"/>
  <c r="MLI29" i="21"/>
  <c r="MLH29" i="21"/>
  <c r="MLG29" i="21"/>
  <c r="MLF29" i="21"/>
  <c r="MLE29" i="21"/>
  <c r="MLD29" i="21"/>
  <c r="MLC29" i="21"/>
  <c r="MLB29" i="21"/>
  <c r="MLA29" i="21"/>
  <c r="MKZ29" i="21"/>
  <c r="MKY29" i="21"/>
  <c r="MKX29" i="21"/>
  <c r="MKW29" i="21"/>
  <c r="MKV29" i="21"/>
  <c r="MKU29" i="21"/>
  <c r="MKT29" i="21"/>
  <c r="MKS29" i="21"/>
  <c r="MKR29" i="21"/>
  <c r="MKQ29" i="21"/>
  <c r="MKP29" i="21"/>
  <c r="MKO29" i="21"/>
  <c r="MKN29" i="21"/>
  <c r="MKM29" i="21"/>
  <c r="MKL29" i="21"/>
  <c r="MKK29" i="21"/>
  <c r="MKJ29" i="21"/>
  <c r="MKI29" i="21"/>
  <c r="MKH29" i="21"/>
  <c r="MKG29" i="21"/>
  <c r="MKF29" i="21"/>
  <c r="MKE29" i="21"/>
  <c r="MKD29" i="21"/>
  <c r="MKC29" i="21"/>
  <c r="MKB29" i="21"/>
  <c r="MKA29" i="21"/>
  <c r="MJZ29" i="21"/>
  <c r="MJY29" i="21"/>
  <c r="MJX29" i="21"/>
  <c r="MJW29" i="21"/>
  <c r="MJV29" i="21"/>
  <c r="MJU29" i="21"/>
  <c r="MJT29" i="21"/>
  <c r="MJS29" i="21"/>
  <c r="MJR29" i="21"/>
  <c r="MJQ29" i="21"/>
  <c r="MJP29" i="21"/>
  <c r="MJO29" i="21"/>
  <c r="MJN29" i="21"/>
  <c r="MJM29" i="21"/>
  <c r="MJL29" i="21"/>
  <c r="MJK29" i="21"/>
  <c r="MJJ29" i="21"/>
  <c r="MJI29" i="21"/>
  <c r="MJH29" i="21"/>
  <c r="MJG29" i="21"/>
  <c r="MJF29" i="21"/>
  <c r="MJE29" i="21"/>
  <c r="MJD29" i="21"/>
  <c r="MJC29" i="21"/>
  <c r="MJB29" i="21"/>
  <c r="MJA29" i="21"/>
  <c r="MIZ29" i="21"/>
  <c r="MIY29" i="21"/>
  <c r="MIX29" i="21"/>
  <c r="MIW29" i="21"/>
  <c r="MIV29" i="21"/>
  <c r="MIU29" i="21"/>
  <c r="MIT29" i="21"/>
  <c r="MIS29" i="21"/>
  <c r="MIR29" i="21"/>
  <c r="MIQ29" i="21"/>
  <c r="MIP29" i="21"/>
  <c r="MIO29" i="21"/>
  <c r="MIN29" i="21"/>
  <c r="MIM29" i="21"/>
  <c r="MIL29" i="21"/>
  <c r="MIK29" i="21"/>
  <c r="MIJ29" i="21"/>
  <c r="MII29" i="21"/>
  <c r="MIH29" i="21"/>
  <c r="MIG29" i="21"/>
  <c r="MIF29" i="21"/>
  <c r="MIE29" i="21"/>
  <c r="MID29" i="21"/>
  <c r="MIC29" i="21"/>
  <c r="MIB29" i="21"/>
  <c r="MIA29" i="21"/>
  <c r="MHZ29" i="21"/>
  <c r="MHY29" i="21"/>
  <c r="MHX29" i="21"/>
  <c r="MHW29" i="21"/>
  <c r="MHV29" i="21"/>
  <c r="MHU29" i="21"/>
  <c r="MHT29" i="21"/>
  <c r="MHS29" i="21"/>
  <c r="MHR29" i="21"/>
  <c r="MHQ29" i="21"/>
  <c r="MHP29" i="21"/>
  <c r="MHO29" i="21"/>
  <c r="MHN29" i="21"/>
  <c r="MHM29" i="21"/>
  <c r="MHL29" i="21"/>
  <c r="MHK29" i="21"/>
  <c r="MHJ29" i="21"/>
  <c r="MHI29" i="21"/>
  <c r="MHH29" i="21"/>
  <c r="MHG29" i="21"/>
  <c r="MHF29" i="21"/>
  <c r="MHE29" i="21"/>
  <c r="MHD29" i="21"/>
  <c r="MHC29" i="21"/>
  <c r="MHB29" i="21"/>
  <c r="MHA29" i="21"/>
  <c r="MGZ29" i="21"/>
  <c r="MGY29" i="21"/>
  <c r="MGX29" i="21"/>
  <c r="MGW29" i="21"/>
  <c r="MGV29" i="21"/>
  <c r="MGU29" i="21"/>
  <c r="MGT29" i="21"/>
  <c r="MGS29" i="21"/>
  <c r="MGR29" i="21"/>
  <c r="MGQ29" i="21"/>
  <c r="MGP29" i="21"/>
  <c r="MGO29" i="21"/>
  <c r="MGN29" i="21"/>
  <c r="MGM29" i="21"/>
  <c r="MGL29" i="21"/>
  <c r="MGK29" i="21"/>
  <c r="MGJ29" i="21"/>
  <c r="MGI29" i="21"/>
  <c r="MGH29" i="21"/>
  <c r="MGG29" i="21"/>
  <c r="MGF29" i="21"/>
  <c r="MGE29" i="21"/>
  <c r="MGD29" i="21"/>
  <c r="MGC29" i="21"/>
  <c r="MGB29" i="21"/>
  <c r="MGA29" i="21"/>
  <c r="MFZ29" i="21"/>
  <c r="MFY29" i="21"/>
  <c r="MFX29" i="21"/>
  <c r="MFW29" i="21"/>
  <c r="MFV29" i="21"/>
  <c r="MFU29" i="21"/>
  <c r="MFT29" i="21"/>
  <c r="MFS29" i="21"/>
  <c r="MFR29" i="21"/>
  <c r="MFQ29" i="21"/>
  <c r="MFP29" i="21"/>
  <c r="MFO29" i="21"/>
  <c r="MFN29" i="21"/>
  <c r="MFM29" i="21"/>
  <c r="MFL29" i="21"/>
  <c r="MFK29" i="21"/>
  <c r="MFJ29" i="21"/>
  <c r="MFI29" i="21"/>
  <c r="MFH29" i="21"/>
  <c r="MFG29" i="21"/>
  <c r="MFF29" i="21"/>
  <c r="MFE29" i="21"/>
  <c r="MFD29" i="21"/>
  <c r="MFC29" i="21"/>
  <c r="MFB29" i="21"/>
  <c r="MFA29" i="21"/>
  <c r="MEZ29" i="21"/>
  <c r="MEY29" i="21"/>
  <c r="MEX29" i="21"/>
  <c r="MEW29" i="21"/>
  <c r="MEV29" i="21"/>
  <c r="MEU29" i="21"/>
  <c r="MET29" i="21"/>
  <c r="MES29" i="21"/>
  <c r="MER29" i="21"/>
  <c r="MEQ29" i="21"/>
  <c r="MEP29" i="21"/>
  <c r="MEO29" i="21"/>
  <c r="MEN29" i="21"/>
  <c r="MEM29" i="21"/>
  <c r="MEL29" i="21"/>
  <c r="MEK29" i="21"/>
  <c r="MEJ29" i="21"/>
  <c r="MEI29" i="21"/>
  <c r="MEH29" i="21"/>
  <c r="MEG29" i="21"/>
  <c r="MEF29" i="21"/>
  <c r="MEE29" i="21"/>
  <c r="MED29" i="21"/>
  <c r="MEC29" i="21"/>
  <c r="MEB29" i="21"/>
  <c r="MEA29" i="21"/>
  <c r="MDZ29" i="21"/>
  <c r="MDY29" i="21"/>
  <c r="MDX29" i="21"/>
  <c r="MDW29" i="21"/>
  <c r="MDV29" i="21"/>
  <c r="MDU29" i="21"/>
  <c r="MDT29" i="21"/>
  <c r="MDS29" i="21"/>
  <c r="MDR29" i="21"/>
  <c r="MDQ29" i="21"/>
  <c r="MDP29" i="21"/>
  <c r="MDO29" i="21"/>
  <c r="MDN29" i="21"/>
  <c r="MDM29" i="21"/>
  <c r="MDL29" i="21"/>
  <c r="MDK29" i="21"/>
  <c r="MDJ29" i="21"/>
  <c r="MDI29" i="21"/>
  <c r="MDH29" i="21"/>
  <c r="MDG29" i="21"/>
  <c r="MDF29" i="21"/>
  <c r="MDE29" i="21"/>
  <c r="MDD29" i="21"/>
  <c r="MDC29" i="21"/>
  <c r="MDB29" i="21"/>
  <c r="MDA29" i="21"/>
  <c r="MCZ29" i="21"/>
  <c r="MCY29" i="21"/>
  <c r="MCX29" i="21"/>
  <c r="MCW29" i="21"/>
  <c r="MCV29" i="21"/>
  <c r="MCU29" i="21"/>
  <c r="MCT29" i="21"/>
  <c r="MCS29" i="21"/>
  <c r="MCR29" i="21"/>
  <c r="MCQ29" i="21"/>
  <c r="MCP29" i="21"/>
  <c r="MCO29" i="21"/>
  <c r="MCN29" i="21"/>
  <c r="MCM29" i="21"/>
  <c r="MCL29" i="21"/>
  <c r="MCK29" i="21"/>
  <c r="MCJ29" i="21"/>
  <c r="MCI29" i="21"/>
  <c r="MCH29" i="21"/>
  <c r="MCG29" i="21"/>
  <c r="MCF29" i="21"/>
  <c r="MCE29" i="21"/>
  <c r="MCD29" i="21"/>
  <c r="MCC29" i="21"/>
  <c r="MCB29" i="21"/>
  <c r="MCA29" i="21"/>
  <c r="MBZ29" i="21"/>
  <c r="MBY29" i="21"/>
  <c r="MBX29" i="21"/>
  <c r="MBW29" i="21"/>
  <c r="MBV29" i="21"/>
  <c r="MBU29" i="21"/>
  <c r="MBT29" i="21"/>
  <c r="MBS29" i="21"/>
  <c r="MBR29" i="21"/>
  <c r="MBQ29" i="21"/>
  <c r="MBP29" i="21"/>
  <c r="MBO29" i="21"/>
  <c r="MBN29" i="21"/>
  <c r="MBM29" i="21"/>
  <c r="MBL29" i="21"/>
  <c r="MBK29" i="21"/>
  <c r="MBJ29" i="21"/>
  <c r="MBI29" i="21"/>
  <c r="MBH29" i="21"/>
  <c r="MBG29" i="21"/>
  <c r="MBF29" i="21"/>
  <c r="MBE29" i="21"/>
  <c r="MBD29" i="21"/>
  <c r="MBC29" i="21"/>
  <c r="MBB29" i="21"/>
  <c r="MBA29" i="21"/>
  <c r="MAZ29" i="21"/>
  <c r="MAY29" i="21"/>
  <c r="MAX29" i="21"/>
  <c r="MAW29" i="21"/>
  <c r="MAV29" i="21"/>
  <c r="MAU29" i="21"/>
  <c r="MAT29" i="21"/>
  <c r="MAS29" i="21"/>
  <c r="MAR29" i="21"/>
  <c r="MAQ29" i="21"/>
  <c r="MAP29" i="21"/>
  <c r="MAO29" i="21"/>
  <c r="MAN29" i="21"/>
  <c r="MAM29" i="21"/>
  <c r="MAL29" i="21"/>
  <c r="MAK29" i="21"/>
  <c r="MAJ29" i="21"/>
  <c r="MAI29" i="21"/>
  <c r="MAH29" i="21"/>
  <c r="MAG29" i="21"/>
  <c r="MAF29" i="21"/>
  <c r="MAE29" i="21"/>
  <c r="MAD29" i="21"/>
  <c r="MAC29" i="21"/>
  <c r="MAB29" i="21"/>
  <c r="MAA29" i="21"/>
  <c r="LZZ29" i="21"/>
  <c r="LZY29" i="21"/>
  <c r="LZX29" i="21"/>
  <c r="LZW29" i="21"/>
  <c r="LZV29" i="21"/>
  <c r="LZU29" i="21"/>
  <c r="LZT29" i="21"/>
  <c r="LZS29" i="21"/>
  <c r="LZR29" i="21"/>
  <c r="LZQ29" i="21"/>
  <c r="LZP29" i="21"/>
  <c r="LZO29" i="21"/>
  <c r="LZN29" i="21"/>
  <c r="LZM29" i="21"/>
  <c r="LZL29" i="21"/>
  <c r="LZK29" i="21"/>
  <c r="LZJ29" i="21"/>
  <c r="LZI29" i="21"/>
  <c r="LZH29" i="21"/>
  <c r="LZG29" i="21"/>
  <c r="LZF29" i="21"/>
  <c r="LZE29" i="21"/>
  <c r="LZD29" i="21"/>
  <c r="LZC29" i="21"/>
  <c r="LZB29" i="21"/>
  <c r="LZA29" i="21"/>
  <c r="LYZ29" i="21"/>
  <c r="LYY29" i="21"/>
  <c r="LYX29" i="21"/>
  <c r="LYW29" i="21"/>
  <c r="LYV29" i="21"/>
  <c r="LYU29" i="21"/>
  <c r="LYT29" i="21"/>
  <c r="LYS29" i="21"/>
  <c r="LYR29" i="21"/>
  <c r="LYQ29" i="21"/>
  <c r="LYP29" i="21"/>
  <c r="LYO29" i="21"/>
  <c r="LYN29" i="21"/>
  <c r="LYM29" i="21"/>
  <c r="LYL29" i="21"/>
  <c r="LYK29" i="21"/>
  <c r="LYJ29" i="21"/>
  <c r="LYI29" i="21"/>
  <c r="LYH29" i="21"/>
  <c r="LYG29" i="21"/>
  <c r="LYF29" i="21"/>
  <c r="LYE29" i="21"/>
  <c r="LYD29" i="21"/>
  <c r="LYC29" i="21"/>
  <c r="LYB29" i="21"/>
  <c r="LYA29" i="21"/>
  <c r="LXZ29" i="21"/>
  <c r="LXY29" i="21"/>
  <c r="LXX29" i="21"/>
  <c r="LXW29" i="21"/>
  <c r="LXV29" i="21"/>
  <c r="LXU29" i="21"/>
  <c r="LXT29" i="21"/>
  <c r="LXS29" i="21"/>
  <c r="LXR29" i="21"/>
  <c r="LXQ29" i="21"/>
  <c r="LXP29" i="21"/>
  <c r="LXO29" i="21"/>
  <c r="LXN29" i="21"/>
  <c r="LXM29" i="21"/>
  <c r="LXL29" i="21"/>
  <c r="LXK29" i="21"/>
  <c r="LXJ29" i="21"/>
  <c r="LXI29" i="21"/>
  <c r="LXH29" i="21"/>
  <c r="LXG29" i="21"/>
  <c r="LXF29" i="21"/>
  <c r="LXE29" i="21"/>
  <c r="LXD29" i="21"/>
  <c r="LXC29" i="21"/>
  <c r="LXB29" i="21"/>
  <c r="LXA29" i="21"/>
  <c r="LWZ29" i="21"/>
  <c r="LWY29" i="21"/>
  <c r="LWX29" i="21"/>
  <c r="LWW29" i="21"/>
  <c r="LWV29" i="21"/>
  <c r="LWU29" i="21"/>
  <c r="LWT29" i="21"/>
  <c r="LWS29" i="21"/>
  <c r="LWR29" i="21"/>
  <c r="LWQ29" i="21"/>
  <c r="LWP29" i="21"/>
  <c r="LWO29" i="21"/>
  <c r="LWN29" i="21"/>
  <c r="LWM29" i="21"/>
  <c r="LWL29" i="21"/>
  <c r="LWK29" i="21"/>
  <c r="LWJ29" i="21"/>
  <c r="LWI29" i="21"/>
  <c r="LWH29" i="21"/>
  <c r="LWG29" i="21"/>
  <c r="LWF29" i="21"/>
  <c r="LWE29" i="21"/>
  <c r="LWD29" i="21"/>
  <c r="LWC29" i="21"/>
  <c r="LWB29" i="21"/>
  <c r="LWA29" i="21"/>
  <c r="LVZ29" i="21"/>
  <c r="LVY29" i="21"/>
  <c r="LVX29" i="21"/>
  <c r="LVW29" i="21"/>
  <c r="LVV29" i="21"/>
  <c r="LVU29" i="21"/>
  <c r="LVT29" i="21"/>
  <c r="LVS29" i="21"/>
  <c r="LVR29" i="21"/>
  <c r="LVQ29" i="21"/>
  <c r="LVP29" i="21"/>
  <c r="LVO29" i="21"/>
  <c r="LVN29" i="21"/>
  <c r="LVM29" i="21"/>
  <c r="LVL29" i="21"/>
  <c r="LVK29" i="21"/>
  <c r="LVJ29" i="21"/>
  <c r="LVI29" i="21"/>
  <c r="LVH29" i="21"/>
  <c r="LVG29" i="21"/>
  <c r="LVF29" i="21"/>
  <c r="LVE29" i="21"/>
  <c r="LVD29" i="21"/>
  <c r="LVC29" i="21"/>
  <c r="LVB29" i="21"/>
  <c r="LVA29" i="21"/>
  <c r="LUZ29" i="21"/>
  <c r="LUY29" i="21"/>
  <c r="LUX29" i="21"/>
  <c r="LUW29" i="21"/>
  <c r="LUV29" i="21"/>
  <c r="LUU29" i="21"/>
  <c r="LUT29" i="21"/>
  <c r="LUS29" i="21"/>
  <c r="LUR29" i="21"/>
  <c r="LUQ29" i="21"/>
  <c r="LUP29" i="21"/>
  <c r="LUO29" i="21"/>
  <c r="LUN29" i="21"/>
  <c r="LUM29" i="21"/>
  <c r="LUL29" i="21"/>
  <c r="LUK29" i="21"/>
  <c r="LUJ29" i="21"/>
  <c r="LUI29" i="21"/>
  <c r="LUH29" i="21"/>
  <c r="LUG29" i="21"/>
  <c r="LUF29" i="21"/>
  <c r="LUE29" i="21"/>
  <c r="LUD29" i="21"/>
  <c r="LUC29" i="21"/>
  <c r="LUB29" i="21"/>
  <c r="LUA29" i="21"/>
  <c r="LTZ29" i="21"/>
  <c r="LTY29" i="21"/>
  <c r="LTX29" i="21"/>
  <c r="LTW29" i="21"/>
  <c r="LTV29" i="21"/>
  <c r="LTU29" i="21"/>
  <c r="LTT29" i="21"/>
  <c r="LTS29" i="21"/>
  <c r="LTR29" i="21"/>
  <c r="LTQ29" i="21"/>
  <c r="LTP29" i="21"/>
  <c r="LTO29" i="21"/>
  <c r="LTN29" i="21"/>
  <c r="LTM29" i="21"/>
  <c r="LTL29" i="21"/>
  <c r="LTK29" i="21"/>
  <c r="LTJ29" i="21"/>
  <c r="LTI29" i="21"/>
  <c r="LTH29" i="21"/>
  <c r="LTG29" i="21"/>
  <c r="LTF29" i="21"/>
  <c r="LTE29" i="21"/>
  <c r="LTD29" i="21"/>
  <c r="LTC29" i="21"/>
  <c r="LTB29" i="21"/>
  <c r="LTA29" i="21"/>
  <c r="LSZ29" i="21"/>
  <c r="LSY29" i="21"/>
  <c r="LSX29" i="21"/>
  <c r="LSW29" i="21"/>
  <c r="LSV29" i="21"/>
  <c r="LSU29" i="21"/>
  <c r="LST29" i="21"/>
  <c r="LSS29" i="21"/>
  <c r="LSR29" i="21"/>
  <c r="LSQ29" i="21"/>
  <c r="LSP29" i="21"/>
  <c r="LSO29" i="21"/>
  <c r="LSN29" i="21"/>
  <c r="LSM29" i="21"/>
  <c r="LSL29" i="21"/>
  <c r="LSK29" i="21"/>
  <c r="LSJ29" i="21"/>
  <c r="LSI29" i="21"/>
  <c r="LSH29" i="21"/>
  <c r="LSG29" i="21"/>
  <c r="LSF29" i="21"/>
  <c r="LSE29" i="21"/>
  <c r="LSD29" i="21"/>
  <c r="LSC29" i="21"/>
  <c r="LSB29" i="21"/>
  <c r="LSA29" i="21"/>
  <c r="LRZ29" i="21"/>
  <c r="LRY29" i="21"/>
  <c r="LRX29" i="21"/>
  <c r="LRW29" i="21"/>
  <c r="LRV29" i="21"/>
  <c r="LRU29" i="21"/>
  <c r="LRT29" i="21"/>
  <c r="LRS29" i="21"/>
  <c r="LRR29" i="21"/>
  <c r="LRQ29" i="21"/>
  <c r="LRP29" i="21"/>
  <c r="LRO29" i="21"/>
  <c r="LRN29" i="21"/>
  <c r="LRM29" i="21"/>
  <c r="LRL29" i="21"/>
  <c r="LRK29" i="21"/>
  <c r="LRJ29" i="21"/>
  <c r="LRI29" i="21"/>
  <c r="LRH29" i="21"/>
  <c r="LRG29" i="21"/>
  <c r="LRF29" i="21"/>
  <c r="LRE29" i="21"/>
  <c r="LRD29" i="21"/>
  <c r="LRC29" i="21"/>
  <c r="LRB29" i="21"/>
  <c r="LRA29" i="21"/>
  <c r="LQZ29" i="21"/>
  <c r="LQY29" i="21"/>
  <c r="LQX29" i="21"/>
  <c r="LQW29" i="21"/>
  <c r="LQV29" i="21"/>
  <c r="LQU29" i="21"/>
  <c r="LQT29" i="21"/>
  <c r="LQS29" i="21"/>
  <c r="LQR29" i="21"/>
  <c r="LQQ29" i="21"/>
  <c r="LQP29" i="21"/>
  <c r="LQO29" i="21"/>
  <c r="LQN29" i="21"/>
  <c r="LQM29" i="21"/>
  <c r="LQL29" i="21"/>
  <c r="LQK29" i="21"/>
  <c r="LQJ29" i="21"/>
  <c r="LQI29" i="21"/>
  <c r="LQH29" i="21"/>
  <c r="LQG29" i="21"/>
  <c r="LQF29" i="21"/>
  <c r="LQE29" i="21"/>
  <c r="LQD29" i="21"/>
  <c r="LQC29" i="21"/>
  <c r="LQB29" i="21"/>
  <c r="LQA29" i="21"/>
  <c r="LPZ29" i="21"/>
  <c r="LPY29" i="21"/>
  <c r="LPX29" i="21"/>
  <c r="LPW29" i="21"/>
  <c r="LPV29" i="21"/>
  <c r="LPU29" i="21"/>
  <c r="LPT29" i="21"/>
  <c r="LPS29" i="21"/>
  <c r="LPR29" i="21"/>
  <c r="LPQ29" i="21"/>
  <c r="LPP29" i="21"/>
  <c r="LPO29" i="21"/>
  <c r="LPN29" i="21"/>
  <c r="LPM29" i="21"/>
  <c r="LPL29" i="21"/>
  <c r="LPK29" i="21"/>
  <c r="LPJ29" i="21"/>
  <c r="LPI29" i="21"/>
  <c r="LPH29" i="21"/>
  <c r="LPG29" i="21"/>
  <c r="LPF29" i="21"/>
  <c r="LPE29" i="21"/>
  <c r="LPD29" i="21"/>
  <c r="LPC29" i="21"/>
  <c r="LPB29" i="21"/>
  <c r="LPA29" i="21"/>
  <c r="LOZ29" i="21"/>
  <c r="LOY29" i="21"/>
  <c r="LOX29" i="21"/>
  <c r="LOW29" i="21"/>
  <c r="LOV29" i="21"/>
  <c r="LOU29" i="21"/>
  <c r="LOT29" i="21"/>
  <c r="LOS29" i="21"/>
  <c r="LOR29" i="21"/>
  <c r="LOQ29" i="21"/>
  <c r="LOP29" i="21"/>
  <c r="LOO29" i="21"/>
  <c r="LON29" i="21"/>
  <c r="LOM29" i="21"/>
  <c r="LOL29" i="21"/>
  <c r="LOK29" i="21"/>
  <c r="LOJ29" i="21"/>
  <c r="LOI29" i="21"/>
  <c r="LOH29" i="21"/>
  <c r="LOG29" i="21"/>
  <c r="LOF29" i="21"/>
  <c r="LOE29" i="21"/>
  <c r="LOD29" i="21"/>
  <c r="LOC29" i="21"/>
  <c r="LOB29" i="21"/>
  <c r="LOA29" i="21"/>
  <c r="LNZ29" i="21"/>
  <c r="LNY29" i="21"/>
  <c r="LNX29" i="21"/>
  <c r="LNW29" i="21"/>
  <c r="LNV29" i="21"/>
  <c r="LNU29" i="21"/>
  <c r="LNT29" i="21"/>
  <c r="LNS29" i="21"/>
  <c r="LNR29" i="21"/>
  <c r="LNQ29" i="21"/>
  <c r="LNP29" i="21"/>
  <c r="LNO29" i="21"/>
  <c r="LNN29" i="21"/>
  <c r="LNM29" i="21"/>
  <c r="LNL29" i="21"/>
  <c r="LNK29" i="21"/>
  <c r="LNJ29" i="21"/>
  <c r="LNI29" i="21"/>
  <c r="LNH29" i="21"/>
  <c r="LNG29" i="21"/>
  <c r="LNF29" i="21"/>
  <c r="LNE29" i="21"/>
  <c r="LND29" i="21"/>
  <c r="LNC29" i="21"/>
  <c r="LNB29" i="21"/>
  <c r="LNA29" i="21"/>
  <c r="LMZ29" i="21"/>
  <c r="LMY29" i="21"/>
  <c r="LMX29" i="21"/>
  <c r="LMW29" i="21"/>
  <c r="LMV29" i="21"/>
  <c r="LMU29" i="21"/>
  <c r="LMT29" i="21"/>
  <c r="LMS29" i="21"/>
  <c r="LMR29" i="21"/>
  <c r="LMQ29" i="21"/>
  <c r="LMP29" i="21"/>
  <c r="LMO29" i="21"/>
  <c r="LMN29" i="21"/>
  <c r="LMM29" i="21"/>
  <c r="LML29" i="21"/>
  <c r="LMK29" i="21"/>
  <c r="LMJ29" i="21"/>
  <c r="LMI29" i="21"/>
  <c r="LMH29" i="21"/>
  <c r="LMG29" i="21"/>
  <c r="LMF29" i="21"/>
  <c r="LME29" i="21"/>
  <c r="LMD29" i="21"/>
  <c r="LMC29" i="21"/>
  <c r="LMB29" i="21"/>
  <c r="LMA29" i="21"/>
  <c r="LLZ29" i="21"/>
  <c r="LLY29" i="21"/>
  <c r="LLX29" i="21"/>
  <c r="LLW29" i="21"/>
  <c r="LLV29" i="21"/>
  <c r="LLU29" i="21"/>
  <c r="LLT29" i="21"/>
  <c r="LLS29" i="21"/>
  <c r="LLR29" i="21"/>
  <c r="LLQ29" i="21"/>
  <c r="LLP29" i="21"/>
  <c r="LLO29" i="21"/>
  <c r="LLN29" i="21"/>
  <c r="LLM29" i="21"/>
  <c r="LLL29" i="21"/>
  <c r="LLK29" i="21"/>
  <c r="LLJ29" i="21"/>
  <c r="LLI29" i="21"/>
  <c r="LLH29" i="21"/>
  <c r="LLG29" i="21"/>
  <c r="LLF29" i="21"/>
  <c r="LLE29" i="21"/>
  <c r="LLD29" i="21"/>
  <c r="LLC29" i="21"/>
  <c r="LLB29" i="21"/>
  <c r="LLA29" i="21"/>
  <c r="LKZ29" i="21"/>
  <c r="LKY29" i="21"/>
  <c r="LKX29" i="21"/>
  <c r="LKW29" i="21"/>
  <c r="LKV29" i="21"/>
  <c r="LKU29" i="21"/>
  <c r="LKT29" i="21"/>
  <c r="LKS29" i="21"/>
  <c r="LKR29" i="21"/>
  <c r="LKQ29" i="21"/>
  <c r="LKP29" i="21"/>
  <c r="LKO29" i="21"/>
  <c r="LKN29" i="21"/>
  <c r="LKM29" i="21"/>
  <c r="LKL29" i="21"/>
  <c r="LKK29" i="21"/>
  <c r="LKJ29" i="21"/>
  <c r="LKI29" i="21"/>
  <c r="LKH29" i="21"/>
  <c r="LKG29" i="21"/>
  <c r="LKF29" i="21"/>
  <c r="LKE29" i="21"/>
  <c r="LKD29" i="21"/>
  <c r="LKC29" i="21"/>
  <c r="LKB29" i="21"/>
  <c r="LKA29" i="21"/>
  <c r="LJZ29" i="21"/>
  <c r="LJY29" i="21"/>
  <c r="LJX29" i="21"/>
  <c r="LJW29" i="21"/>
  <c r="LJV29" i="21"/>
  <c r="LJU29" i="21"/>
  <c r="LJT29" i="21"/>
  <c r="LJS29" i="21"/>
  <c r="LJR29" i="21"/>
  <c r="LJQ29" i="21"/>
  <c r="LJP29" i="21"/>
  <c r="LJO29" i="21"/>
  <c r="LJN29" i="21"/>
  <c r="LJM29" i="21"/>
  <c r="LJL29" i="21"/>
  <c r="LJK29" i="21"/>
  <c r="LJJ29" i="21"/>
  <c r="LJI29" i="21"/>
  <c r="LJH29" i="21"/>
  <c r="LJG29" i="21"/>
  <c r="LJF29" i="21"/>
  <c r="LJE29" i="21"/>
  <c r="LJD29" i="21"/>
  <c r="LJC29" i="21"/>
  <c r="LJB29" i="21"/>
  <c r="LJA29" i="21"/>
  <c r="LIZ29" i="21"/>
  <c r="LIY29" i="21"/>
  <c r="LIX29" i="21"/>
  <c r="LIW29" i="21"/>
  <c r="LIV29" i="21"/>
  <c r="LIU29" i="21"/>
  <c r="LIT29" i="21"/>
  <c r="LIS29" i="21"/>
  <c r="LIR29" i="21"/>
  <c r="LIQ29" i="21"/>
  <c r="LIP29" i="21"/>
  <c r="LIO29" i="21"/>
  <c r="LIN29" i="21"/>
  <c r="LIM29" i="21"/>
  <c r="LIL29" i="21"/>
  <c r="LIK29" i="21"/>
  <c r="LIJ29" i="21"/>
  <c r="LII29" i="21"/>
  <c r="LIH29" i="21"/>
  <c r="LIG29" i="21"/>
  <c r="LIF29" i="21"/>
  <c r="LIE29" i="21"/>
  <c r="LID29" i="21"/>
  <c r="LIC29" i="21"/>
  <c r="LIB29" i="21"/>
  <c r="LIA29" i="21"/>
  <c r="LHZ29" i="21"/>
  <c r="LHY29" i="21"/>
  <c r="LHX29" i="21"/>
  <c r="LHW29" i="21"/>
  <c r="LHV29" i="21"/>
  <c r="LHU29" i="21"/>
  <c r="LHT29" i="21"/>
  <c r="LHS29" i="21"/>
  <c r="LHR29" i="21"/>
  <c r="LHQ29" i="21"/>
  <c r="LHP29" i="21"/>
  <c r="LHO29" i="21"/>
  <c r="LHN29" i="21"/>
  <c r="LHM29" i="21"/>
  <c r="LHL29" i="21"/>
  <c r="LHK29" i="21"/>
  <c r="LHJ29" i="21"/>
  <c r="LHI29" i="21"/>
  <c r="LHH29" i="21"/>
  <c r="LHG29" i="21"/>
  <c r="LHF29" i="21"/>
  <c r="LHE29" i="21"/>
  <c r="LHD29" i="21"/>
  <c r="LHC29" i="21"/>
  <c r="LHB29" i="21"/>
  <c r="LHA29" i="21"/>
  <c r="LGZ29" i="21"/>
  <c r="LGY29" i="21"/>
  <c r="LGX29" i="21"/>
  <c r="LGW29" i="21"/>
  <c r="LGV29" i="21"/>
  <c r="LGU29" i="21"/>
  <c r="LGT29" i="21"/>
  <c r="LGS29" i="21"/>
  <c r="LGR29" i="21"/>
  <c r="LGQ29" i="21"/>
  <c r="LGP29" i="21"/>
  <c r="LGO29" i="21"/>
  <c r="LGN29" i="21"/>
  <c r="LGM29" i="21"/>
  <c r="LGL29" i="21"/>
  <c r="LGK29" i="21"/>
  <c r="LGJ29" i="21"/>
  <c r="LGI29" i="21"/>
  <c r="LGH29" i="21"/>
  <c r="LGG29" i="21"/>
  <c r="LGF29" i="21"/>
  <c r="LGE29" i="21"/>
  <c r="LGD29" i="21"/>
  <c r="LGC29" i="21"/>
  <c r="LGB29" i="21"/>
  <c r="LGA29" i="21"/>
  <c r="LFZ29" i="21"/>
  <c r="LFY29" i="21"/>
  <c r="LFX29" i="21"/>
  <c r="LFW29" i="21"/>
  <c r="LFV29" i="21"/>
  <c r="LFU29" i="21"/>
  <c r="LFT29" i="21"/>
  <c r="LFS29" i="21"/>
  <c r="LFR29" i="21"/>
  <c r="LFQ29" i="21"/>
  <c r="LFP29" i="21"/>
  <c r="LFO29" i="21"/>
  <c r="LFN29" i="21"/>
  <c r="LFM29" i="21"/>
  <c r="LFL29" i="21"/>
  <c r="LFK29" i="21"/>
  <c r="LFJ29" i="21"/>
  <c r="LFI29" i="21"/>
  <c r="LFH29" i="21"/>
  <c r="LFG29" i="21"/>
  <c r="LFF29" i="21"/>
  <c r="LFE29" i="21"/>
  <c r="LFD29" i="21"/>
  <c r="LFC29" i="21"/>
  <c r="LFB29" i="21"/>
  <c r="LFA29" i="21"/>
  <c r="LEZ29" i="21"/>
  <c r="LEY29" i="21"/>
  <c r="LEX29" i="21"/>
  <c r="LEW29" i="21"/>
  <c r="LEV29" i="21"/>
  <c r="LEU29" i="21"/>
  <c r="LET29" i="21"/>
  <c r="LES29" i="21"/>
  <c r="LER29" i="21"/>
  <c r="LEQ29" i="21"/>
  <c r="LEP29" i="21"/>
  <c r="LEO29" i="21"/>
  <c r="LEN29" i="21"/>
  <c r="LEM29" i="21"/>
  <c r="LEL29" i="21"/>
  <c r="LEK29" i="21"/>
  <c r="LEJ29" i="21"/>
  <c r="LEI29" i="21"/>
  <c r="LEH29" i="21"/>
  <c r="LEG29" i="21"/>
  <c r="LEF29" i="21"/>
  <c r="LEE29" i="21"/>
  <c r="LED29" i="21"/>
  <c r="LEC29" i="21"/>
  <c r="LEB29" i="21"/>
  <c r="LEA29" i="21"/>
  <c r="LDZ29" i="21"/>
  <c r="LDY29" i="21"/>
  <c r="LDX29" i="21"/>
  <c r="LDW29" i="21"/>
  <c r="LDV29" i="21"/>
  <c r="LDU29" i="21"/>
  <c r="LDT29" i="21"/>
  <c r="LDS29" i="21"/>
  <c r="LDR29" i="21"/>
  <c r="LDQ29" i="21"/>
  <c r="LDP29" i="21"/>
  <c r="LDO29" i="21"/>
  <c r="LDN29" i="21"/>
  <c r="LDM29" i="21"/>
  <c r="LDL29" i="21"/>
  <c r="LDK29" i="21"/>
  <c r="LDJ29" i="21"/>
  <c r="LDI29" i="21"/>
  <c r="LDH29" i="21"/>
  <c r="LDG29" i="21"/>
  <c r="LDF29" i="21"/>
  <c r="LDE29" i="21"/>
  <c r="LDD29" i="21"/>
  <c r="LDC29" i="21"/>
  <c r="LDB29" i="21"/>
  <c r="LDA29" i="21"/>
  <c r="LCZ29" i="21"/>
  <c r="LCY29" i="21"/>
  <c r="LCX29" i="21"/>
  <c r="LCW29" i="21"/>
  <c r="LCV29" i="21"/>
  <c r="LCU29" i="21"/>
  <c r="LCT29" i="21"/>
  <c r="LCS29" i="21"/>
  <c r="LCR29" i="21"/>
  <c r="LCQ29" i="21"/>
  <c r="LCP29" i="21"/>
  <c r="LCO29" i="21"/>
  <c r="LCN29" i="21"/>
  <c r="LCM29" i="21"/>
  <c r="LCL29" i="21"/>
  <c r="LCK29" i="21"/>
  <c r="LCJ29" i="21"/>
  <c r="LCI29" i="21"/>
  <c r="LCH29" i="21"/>
  <c r="LCG29" i="21"/>
  <c r="LCF29" i="21"/>
  <c r="LCE29" i="21"/>
  <c r="LCD29" i="21"/>
  <c r="LCC29" i="21"/>
  <c r="LCB29" i="21"/>
  <c r="LCA29" i="21"/>
  <c r="LBZ29" i="21"/>
  <c r="LBY29" i="21"/>
  <c r="LBX29" i="21"/>
  <c r="LBW29" i="21"/>
  <c r="LBV29" i="21"/>
  <c r="LBU29" i="21"/>
  <c r="LBT29" i="21"/>
  <c r="LBS29" i="21"/>
  <c r="LBR29" i="21"/>
  <c r="LBQ29" i="21"/>
  <c r="LBP29" i="21"/>
  <c r="LBO29" i="21"/>
  <c r="LBN29" i="21"/>
  <c r="LBM29" i="21"/>
  <c r="LBL29" i="21"/>
  <c r="LBK29" i="21"/>
  <c r="LBJ29" i="21"/>
  <c r="LBI29" i="21"/>
  <c r="LBH29" i="21"/>
  <c r="LBG29" i="21"/>
  <c r="LBF29" i="21"/>
  <c r="LBE29" i="21"/>
  <c r="LBD29" i="21"/>
  <c r="LBC29" i="21"/>
  <c r="LBB29" i="21"/>
  <c r="LBA29" i="21"/>
  <c r="LAZ29" i="21"/>
  <c r="LAY29" i="21"/>
  <c r="LAX29" i="21"/>
  <c r="LAW29" i="21"/>
  <c r="LAV29" i="21"/>
  <c r="LAU29" i="21"/>
  <c r="LAT29" i="21"/>
  <c r="LAS29" i="21"/>
  <c r="LAR29" i="21"/>
  <c r="LAQ29" i="21"/>
  <c r="LAP29" i="21"/>
  <c r="LAO29" i="21"/>
  <c r="LAN29" i="21"/>
  <c r="LAM29" i="21"/>
  <c r="LAL29" i="21"/>
  <c r="LAK29" i="21"/>
  <c r="LAJ29" i="21"/>
  <c r="LAI29" i="21"/>
  <c r="LAH29" i="21"/>
  <c r="LAG29" i="21"/>
  <c r="LAF29" i="21"/>
  <c r="LAE29" i="21"/>
  <c r="LAD29" i="21"/>
  <c r="LAC29" i="21"/>
  <c r="LAB29" i="21"/>
  <c r="LAA29" i="21"/>
  <c r="KZZ29" i="21"/>
  <c r="KZY29" i="21"/>
  <c r="KZX29" i="21"/>
  <c r="KZW29" i="21"/>
  <c r="KZV29" i="21"/>
  <c r="KZU29" i="21"/>
  <c r="KZT29" i="21"/>
  <c r="KZS29" i="21"/>
  <c r="KZR29" i="21"/>
  <c r="KZQ29" i="21"/>
  <c r="KZP29" i="21"/>
  <c r="KZO29" i="21"/>
  <c r="KZN29" i="21"/>
  <c r="KZM29" i="21"/>
  <c r="KZL29" i="21"/>
  <c r="KZK29" i="21"/>
  <c r="KZJ29" i="21"/>
  <c r="KZI29" i="21"/>
  <c r="KZH29" i="21"/>
  <c r="KZG29" i="21"/>
  <c r="KZF29" i="21"/>
  <c r="KZE29" i="21"/>
  <c r="KZD29" i="21"/>
  <c r="KZC29" i="21"/>
  <c r="KZB29" i="21"/>
  <c r="KZA29" i="21"/>
  <c r="KYZ29" i="21"/>
  <c r="KYY29" i="21"/>
  <c r="KYX29" i="21"/>
  <c r="KYW29" i="21"/>
  <c r="KYV29" i="21"/>
  <c r="KYU29" i="21"/>
  <c r="KYT29" i="21"/>
  <c r="KYS29" i="21"/>
  <c r="KYR29" i="21"/>
  <c r="KYQ29" i="21"/>
  <c r="KYP29" i="21"/>
  <c r="KYO29" i="21"/>
  <c r="KYN29" i="21"/>
  <c r="KYM29" i="21"/>
  <c r="KYL29" i="21"/>
  <c r="KYK29" i="21"/>
  <c r="KYJ29" i="21"/>
  <c r="KYI29" i="21"/>
  <c r="KYH29" i="21"/>
  <c r="KYG29" i="21"/>
  <c r="KYF29" i="21"/>
  <c r="KYE29" i="21"/>
  <c r="KYD29" i="21"/>
  <c r="KYC29" i="21"/>
  <c r="KYB29" i="21"/>
  <c r="KYA29" i="21"/>
  <c r="KXZ29" i="21"/>
  <c r="KXY29" i="21"/>
  <c r="KXX29" i="21"/>
  <c r="KXW29" i="21"/>
  <c r="KXV29" i="21"/>
  <c r="KXU29" i="21"/>
  <c r="KXT29" i="21"/>
  <c r="KXS29" i="21"/>
  <c r="KXR29" i="21"/>
  <c r="KXQ29" i="21"/>
  <c r="KXP29" i="21"/>
  <c r="KXO29" i="21"/>
  <c r="KXN29" i="21"/>
  <c r="KXM29" i="21"/>
  <c r="KXL29" i="21"/>
  <c r="KXK29" i="21"/>
  <c r="KXJ29" i="21"/>
  <c r="KXI29" i="21"/>
  <c r="KXH29" i="21"/>
  <c r="KXG29" i="21"/>
  <c r="KXF29" i="21"/>
  <c r="KXE29" i="21"/>
  <c r="KXD29" i="21"/>
  <c r="KXC29" i="21"/>
  <c r="KXB29" i="21"/>
  <c r="KXA29" i="21"/>
  <c r="KWZ29" i="21"/>
  <c r="KWY29" i="21"/>
  <c r="KWX29" i="21"/>
  <c r="KWW29" i="21"/>
  <c r="KWV29" i="21"/>
  <c r="KWU29" i="21"/>
  <c r="KWT29" i="21"/>
  <c r="KWS29" i="21"/>
  <c r="KWR29" i="21"/>
  <c r="KWQ29" i="21"/>
  <c r="KWP29" i="21"/>
  <c r="KWO29" i="21"/>
  <c r="KWN29" i="21"/>
  <c r="KWM29" i="21"/>
  <c r="KWL29" i="21"/>
  <c r="KWK29" i="21"/>
  <c r="KWJ29" i="21"/>
  <c r="KWI29" i="21"/>
  <c r="KWH29" i="21"/>
  <c r="KWG29" i="21"/>
  <c r="KWF29" i="21"/>
  <c r="KWE29" i="21"/>
  <c r="KWD29" i="21"/>
  <c r="KWC29" i="21"/>
  <c r="KWB29" i="21"/>
  <c r="KWA29" i="21"/>
  <c r="KVZ29" i="21"/>
  <c r="KVY29" i="21"/>
  <c r="KVX29" i="21"/>
  <c r="KVW29" i="21"/>
  <c r="KVV29" i="21"/>
  <c r="KVU29" i="21"/>
  <c r="KVT29" i="21"/>
  <c r="KVS29" i="21"/>
  <c r="KVR29" i="21"/>
  <c r="KVQ29" i="21"/>
  <c r="KVP29" i="21"/>
  <c r="KVO29" i="21"/>
  <c r="KVN29" i="21"/>
  <c r="KVM29" i="21"/>
  <c r="KVL29" i="21"/>
  <c r="KVK29" i="21"/>
  <c r="KVJ29" i="21"/>
  <c r="KVI29" i="21"/>
  <c r="KVH29" i="21"/>
  <c r="KVG29" i="21"/>
  <c r="KVF29" i="21"/>
  <c r="KVE29" i="21"/>
  <c r="KVD29" i="21"/>
  <c r="KVC29" i="21"/>
  <c r="KVB29" i="21"/>
  <c r="KVA29" i="21"/>
  <c r="KUZ29" i="21"/>
  <c r="KUY29" i="21"/>
  <c r="KUX29" i="21"/>
  <c r="KUW29" i="21"/>
  <c r="KUV29" i="21"/>
  <c r="KUU29" i="21"/>
  <c r="KUT29" i="21"/>
  <c r="KUS29" i="21"/>
  <c r="KUR29" i="21"/>
  <c r="KUQ29" i="21"/>
  <c r="KUP29" i="21"/>
  <c r="KUO29" i="21"/>
  <c r="KUN29" i="21"/>
  <c r="KUM29" i="21"/>
  <c r="KUL29" i="21"/>
  <c r="KUK29" i="21"/>
  <c r="KUJ29" i="21"/>
  <c r="KUI29" i="21"/>
  <c r="KUH29" i="21"/>
  <c r="KUG29" i="21"/>
  <c r="KUF29" i="21"/>
  <c r="KUE29" i="21"/>
  <c r="KUD29" i="21"/>
  <c r="KUC29" i="21"/>
  <c r="KUB29" i="21"/>
  <c r="KUA29" i="21"/>
  <c r="KTZ29" i="21"/>
  <c r="KTY29" i="21"/>
  <c r="KTX29" i="21"/>
  <c r="KTW29" i="21"/>
  <c r="KTV29" i="21"/>
  <c r="KTU29" i="21"/>
  <c r="KTT29" i="21"/>
  <c r="KTS29" i="21"/>
  <c r="KTR29" i="21"/>
  <c r="KTQ29" i="21"/>
  <c r="KTP29" i="21"/>
  <c r="KTO29" i="21"/>
  <c r="KTN29" i="21"/>
  <c r="KTM29" i="21"/>
  <c r="KTL29" i="21"/>
  <c r="KTK29" i="21"/>
  <c r="KTJ29" i="21"/>
  <c r="KTI29" i="21"/>
  <c r="KTH29" i="21"/>
  <c r="KTG29" i="21"/>
  <c r="KTF29" i="21"/>
  <c r="KTE29" i="21"/>
  <c r="KTD29" i="21"/>
  <c r="KTC29" i="21"/>
  <c r="KTB29" i="21"/>
  <c r="KTA29" i="21"/>
  <c r="KSZ29" i="21"/>
  <c r="KSY29" i="21"/>
  <c r="KSX29" i="21"/>
  <c r="KSW29" i="21"/>
  <c r="KSV29" i="21"/>
  <c r="KSU29" i="21"/>
  <c r="KST29" i="21"/>
  <c r="KSS29" i="21"/>
  <c r="KSR29" i="21"/>
  <c r="KSQ29" i="21"/>
  <c r="KSP29" i="21"/>
  <c r="KSO29" i="21"/>
  <c r="KSN29" i="21"/>
  <c r="KSM29" i="21"/>
  <c r="KSL29" i="21"/>
  <c r="KSK29" i="21"/>
  <c r="KSJ29" i="21"/>
  <c r="KSI29" i="21"/>
  <c r="KSH29" i="21"/>
  <c r="KSG29" i="21"/>
  <c r="KSF29" i="21"/>
  <c r="KSE29" i="21"/>
  <c r="KSD29" i="21"/>
  <c r="KSC29" i="21"/>
  <c r="KSB29" i="21"/>
  <c r="KSA29" i="21"/>
  <c r="KRZ29" i="21"/>
  <c r="KRY29" i="21"/>
  <c r="KRX29" i="21"/>
  <c r="KRW29" i="21"/>
  <c r="KRV29" i="21"/>
  <c r="KRU29" i="21"/>
  <c r="KRT29" i="21"/>
  <c r="KRS29" i="21"/>
  <c r="KRR29" i="21"/>
  <c r="KRQ29" i="21"/>
  <c r="KRP29" i="21"/>
  <c r="KRO29" i="21"/>
  <c r="KRN29" i="21"/>
  <c r="KRM29" i="21"/>
  <c r="KRL29" i="21"/>
  <c r="KRK29" i="21"/>
  <c r="KRJ29" i="21"/>
  <c r="KRI29" i="21"/>
  <c r="KRH29" i="21"/>
  <c r="KRG29" i="21"/>
  <c r="KRF29" i="21"/>
  <c r="KRE29" i="21"/>
  <c r="KRD29" i="21"/>
  <c r="KRC29" i="21"/>
  <c r="KRB29" i="21"/>
  <c r="KRA29" i="21"/>
  <c r="KQZ29" i="21"/>
  <c r="KQY29" i="21"/>
  <c r="KQX29" i="21"/>
  <c r="KQW29" i="21"/>
  <c r="KQV29" i="21"/>
  <c r="KQU29" i="21"/>
  <c r="KQT29" i="21"/>
  <c r="KQS29" i="21"/>
  <c r="KQR29" i="21"/>
  <c r="KQQ29" i="21"/>
  <c r="KQP29" i="21"/>
  <c r="KQO29" i="21"/>
  <c r="KQN29" i="21"/>
  <c r="KQM29" i="21"/>
  <c r="KQL29" i="21"/>
  <c r="KQK29" i="21"/>
  <c r="KQJ29" i="21"/>
  <c r="KQI29" i="21"/>
  <c r="KQH29" i="21"/>
  <c r="KQG29" i="21"/>
  <c r="KQF29" i="21"/>
  <c r="KQE29" i="21"/>
  <c r="KQD29" i="21"/>
  <c r="KQC29" i="21"/>
  <c r="KQB29" i="21"/>
  <c r="KQA29" i="21"/>
  <c r="KPZ29" i="21"/>
  <c r="KPY29" i="21"/>
  <c r="KPX29" i="21"/>
  <c r="KPW29" i="21"/>
  <c r="KPV29" i="21"/>
  <c r="KPU29" i="21"/>
  <c r="KPT29" i="21"/>
  <c r="KPS29" i="21"/>
  <c r="KPR29" i="21"/>
  <c r="KPQ29" i="21"/>
  <c r="KPP29" i="21"/>
  <c r="KPO29" i="21"/>
  <c r="KPN29" i="21"/>
  <c r="KPM29" i="21"/>
  <c r="KPL29" i="21"/>
  <c r="KPK29" i="21"/>
  <c r="KPJ29" i="21"/>
  <c r="KPI29" i="21"/>
  <c r="KPH29" i="21"/>
  <c r="KPG29" i="21"/>
  <c r="KPF29" i="21"/>
  <c r="KPE29" i="21"/>
  <c r="KPD29" i="21"/>
  <c r="KPC29" i="21"/>
  <c r="KPB29" i="21"/>
  <c r="KPA29" i="21"/>
  <c r="KOZ29" i="21"/>
  <c r="KOY29" i="21"/>
  <c r="KOX29" i="21"/>
  <c r="KOW29" i="21"/>
  <c r="KOV29" i="21"/>
  <c r="KOU29" i="21"/>
  <c r="KOT29" i="21"/>
  <c r="KOS29" i="21"/>
  <c r="KOR29" i="21"/>
  <c r="KOQ29" i="21"/>
  <c r="KOP29" i="21"/>
  <c r="KOO29" i="21"/>
  <c r="KON29" i="21"/>
  <c r="KOM29" i="21"/>
  <c r="KOL29" i="21"/>
  <c r="KOK29" i="21"/>
  <c r="KOJ29" i="21"/>
  <c r="KOI29" i="21"/>
  <c r="KOH29" i="21"/>
  <c r="KOG29" i="21"/>
  <c r="KOF29" i="21"/>
  <c r="KOE29" i="21"/>
  <c r="KOD29" i="21"/>
  <c r="KOC29" i="21"/>
  <c r="KOB29" i="21"/>
  <c r="KOA29" i="21"/>
  <c r="KNZ29" i="21"/>
  <c r="KNY29" i="21"/>
  <c r="KNX29" i="21"/>
  <c r="KNW29" i="21"/>
  <c r="KNV29" i="21"/>
  <c r="KNU29" i="21"/>
  <c r="KNT29" i="21"/>
  <c r="KNS29" i="21"/>
  <c r="KNR29" i="21"/>
  <c r="KNQ29" i="21"/>
  <c r="KNP29" i="21"/>
  <c r="KNO29" i="21"/>
  <c r="KNN29" i="21"/>
  <c r="KNM29" i="21"/>
  <c r="KNL29" i="21"/>
  <c r="KNK29" i="21"/>
  <c r="KNJ29" i="21"/>
  <c r="KNI29" i="21"/>
  <c r="KNH29" i="21"/>
  <c r="KNG29" i="21"/>
  <c r="KNF29" i="21"/>
  <c r="KNE29" i="21"/>
  <c r="KND29" i="21"/>
  <c r="KNC29" i="21"/>
  <c r="KNB29" i="21"/>
  <c r="KNA29" i="21"/>
  <c r="KMZ29" i="21"/>
  <c r="KMY29" i="21"/>
  <c r="KMX29" i="21"/>
  <c r="KMW29" i="21"/>
  <c r="KMV29" i="21"/>
  <c r="KMU29" i="21"/>
  <c r="KMT29" i="21"/>
  <c r="KMS29" i="21"/>
  <c r="KMR29" i="21"/>
  <c r="KMQ29" i="21"/>
  <c r="KMP29" i="21"/>
  <c r="KMO29" i="21"/>
  <c r="KMN29" i="21"/>
  <c r="KMM29" i="21"/>
  <c r="KML29" i="21"/>
  <c r="KMK29" i="21"/>
  <c r="KMJ29" i="21"/>
  <c r="KMI29" i="21"/>
  <c r="KMH29" i="21"/>
  <c r="KMG29" i="21"/>
  <c r="KMF29" i="21"/>
  <c r="KME29" i="21"/>
  <c r="KMD29" i="21"/>
  <c r="KMC29" i="21"/>
  <c r="KMB29" i="21"/>
  <c r="KMA29" i="21"/>
  <c r="KLZ29" i="21"/>
  <c r="KLY29" i="21"/>
  <c r="KLX29" i="21"/>
  <c r="KLW29" i="21"/>
  <c r="KLV29" i="21"/>
  <c r="KLU29" i="21"/>
  <c r="KLT29" i="21"/>
  <c r="KLS29" i="21"/>
  <c r="KLR29" i="21"/>
  <c r="KLQ29" i="21"/>
  <c r="KLP29" i="21"/>
  <c r="KLO29" i="21"/>
  <c r="KLN29" i="21"/>
  <c r="KLM29" i="21"/>
  <c r="KLL29" i="21"/>
  <c r="KLK29" i="21"/>
  <c r="KLJ29" i="21"/>
  <c r="KLI29" i="21"/>
  <c r="KLH29" i="21"/>
  <c r="KLG29" i="21"/>
  <c r="KLF29" i="21"/>
  <c r="KLE29" i="21"/>
  <c r="KLD29" i="21"/>
  <c r="KLC29" i="21"/>
  <c r="KLB29" i="21"/>
  <c r="KLA29" i="21"/>
  <c r="KKZ29" i="21"/>
  <c r="KKY29" i="21"/>
  <c r="KKX29" i="21"/>
  <c r="KKW29" i="21"/>
  <c r="KKV29" i="21"/>
  <c r="KKU29" i="21"/>
  <c r="KKT29" i="21"/>
  <c r="KKS29" i="21"/>
  <c r="KKR29" i="21"/>
  <c r="KKQ29" i="21"/>
  <c r="KKP29" i="21"/>
  <c r="KKO29" i="21"/>
  <c r="KKN29" i="21"/>
  <c r="KKM29" i="21"/>
  <c r="KKL29" i="21"/>
  <c r="KKK29" i="21"/>
  <c r="KKJ29" i="21"/>
  <c r="KKI29" i="21"/>
  <c r="KKH29" i="21"/>
  <c r="KKG29" i="21"/>
  <c r="KKF29" i="21"/>
  <c r="KKE29" i="21"/>
  <c r="KKD29" i="21"/>
  <c r="KKC29" i="21"/>
  <c r="KKB29" i="21"/>
  <c r="KKA29" i="21"/>
  <c r="KJZ29" i="21"/>
  <c r="KJY29" i="21"/>
  <c r="KJX29" i="21"/>
  <c r="KJW29" i="21"/>
  <c r="KJV29" i="21"/>
  <c r="KJU29" i="21"/>
  <c r="KJT29" i="21"/>
  <c r="KJS29" i="21"/>
  <c r="KJR29" i="21"/>
  <c r="KJQ29" i="21"/>
  <c r="KJP29" i="21"/>
  <c r="KJO29" i="21"/>
  <c r="KJN29" i="21"/>
  <c r="KJM29" i="21"/>
  <c r="KJL29" i="21"/>
  <c r="KJK29" i="21"/>
  <c r="KJJ29" i="21"/>
  <c r="KJI29" i="21"/>
  <c r="KJH29" i="21"/>
  <c r="KJG29" i="21"/>
  <c r="KJF29" i="21"/>
  <c r="KJE29" i="21"/>
  <c r="KJD29" i="21"/>
  <c r="KJC29" i="21"/>
  <c r="KJB29" i="21"/>
  <c r="KJA29" i="21"/>
  <c r="KIZ29" i="21"/>
  <c r="KIY29" i="21"/>
  <c r="KIX29" i="21"/>
  <c r="KIW29" i="21"/>
  <c r="KIV29" i="21"/>
  <c r="KIU29" i="21"/>
  <c r="KIT29" i="21"/>
  <c r="KIS29" i="21"/>
  <c r="KIR29" i="21"/>
  <c r="KIQ29" i="21"/>
  <c r="KIP29" i="21"/>
  <c r="KIO29" i="21"/>
  <c r="KIN29" i="21"/>
  <c r="KIM29" i="21"/>
  <c r="KIL29" i="21"/>
  <c r="KIK29" i="21"/>
  <c r="KIJ29" i="21"/>
  <c r="KII29" i="21"/>
  <c r="KIH29" i="21"/>
  <c r="KIG29" i="21"/>
  <c r="KIF29" i="21"/>
  <c r="KIE29" i="21"/>
  <c r="KID29" i="21"/>
  <c r="KIC29" i="21"/>
  <c r="KIB29" i="21"/>
  <c r="KIA29" i="21"/>
  <c r="KHZ29" i="21"/>
  <c r="KHY29" i="21"/>
  <c r="KHX29" i="21"/>
  <c r="KHW29" i="21"/>
  <c r="KHV29" i="21"/>
  <c r="KHU29" i="21"/>
  <c r="KHT29" i="21"/>
  <c r="KHS29" i="21"/>
  <c r="KHR29" i="21"/>
  <c r="KHQ29" i="21"/>
  <c r="KHP29" i="21"/>
  <c r="KHO29" i="21"/>
  <c r="KHN29" i="21"/>
  <c r="KHM29" i="21"/>
  <c r="KHL29" i="21"/>
  <c r="KHK29" i="21"/>
  <c r="KHJ29" i="21"/>
  <c r="KHI29" i="21"/>
  <c r="KHH29" i="21"/>
  <c r="KHG29" i="21"/>
  <c r="KHF29" i="21"/>
  <c r="KHE29" i="21"/>
  <c r="KHD29" i="21"/>
  <c r="KHC29" i="21"/>
  <c r="KHB29" i="21"/>
  <c r="KHA29" i="21"/>
  <c r="KGZ29" i="21"/>
  <c r="KGY29" i="21"/>
  <c r="KGX29" i="21"/>
  <c r="KGW29" i="21"/>
  <c r="KGV29" i="21"/>
  <c r="KGU29" i="21"/>
  <c r="KGT29" i="21"/>
  <c r="KGS29" i="21"/>
  <c r="KGR29" i="21"/>
  <c r="KGQ29" i="21"/>
  <c r="KGP29" i="21"/>
  <c r="KGO29" i="21"/>
  <c r="KGN29" i="21"/>
  <c r="KGM29" i="21"/>
  <c r="KGL29" i="21"/>
  <c r="KGK29" i="21"/>
  <c r="KGJ29" i="21"/>
  <c r="KGI29" i="21"/>
  <c r="KGH29" i="21"/>
  <c r="KGG29" i="21"/>
  <c r="KGF29" i="21"/>
  <c r="KGE29" i="21"/>
  <c r="KGD29" i="21"/>
  <c r="KGC29" i="21"/>
  <c r="KGB29" i="21"/>
  <c r="KGA29" i="21"/>
  <c r="KFZ29" i="21"/>
  <c r="KFY29" i="21"/>
  <c r="KFX29" i="21"/>
  <c r="KFW29" i="21"/>
  <c r="KFV29" i="21"/>
  <c r="KFU29" i="21"/>
  <c r="KFT29" i="21"/>
  <c r="KFS29" i="21"/>
  <c r="KFR29" i="21"/>
  <c r="KFQ29" i="21"/>
  <c r="KFP29" i="21"/>
  <c r="KFO29" i="21"/>
  <c r="KFN29" i="21"/>
  <c r="KFM29" i="21"/>
  <c r="KFL29" i="21"/>
  <c r="KFK29" i="21"/>
  <c r="KFJ29" i="21"/>
  <c r="KFI29" i="21"/>
  <c r="KFH29" i="21"/>
  <c r="KFG29" i="21"/>
  <c r="KFF29" i="21"/>
  <c r="KFE29" i="21"/>
  <c r="KFD29" i="21"/>
  <c r="KFC29" i="21"/>
  <c r="KFB29" i="21"/>
  <c r="KFA29" i="21"/>
  <c r="KEZ29" i="21"/>
  <c r="KEY29" i="21"/>
  <c r="KEX29" i="21"/>
  <c r="KEW29" i="21"/>
  <c r="KEV29" i="21"/>
  <c r="KEU29" i="21"/>
  <c r="KET29" i="21"/>
  <c r="KES29" i="21"/>
  <c r="KER29" i="21"/>
  <c r="KEQ29" i="21"/>
  <c r="KEP29" i="21"/>
  <c r="KEO29" i="21"/>
  <c r="KEN29" i="21"/>
  <c r="KEM29" i="21"/>
  <c r="KEL29" i="21"/>
  <c r="KEK29" i="21"/>
  <c r="KEJ29" i="21"/>
  <c r="KEI29" i="21"/>
  <c r="KEH29" i="21"/>
  <c r="KEG29" i="21"/>
  <c r="KEF29" i="21"/>
  <c r="KEE29" i="21"/>
  <c r="KED29" i="21"/>
  <c r="KEC29" i="21"/>
  <c r="KEB29" i="21"/>
  <c r="KEA29" i="21"/>
  <c r="KDZ29" i="21"/>
  <c r="KDY29" i="21"/>
  <c r="KDX29" i="21"/>
  <c r="KDW29" i="21"/>
  <c r="KDV29" i="21"/>
  <c r="KDU29" i="21"/>
  <c r="KDT29" i="21"/>
  <c r="KDS29" i="21"/>
  <c r="KDR29" i="21"/>
  <c r="KDQ29" i="21"/>
  <c r="KDP29" i="21"/>
  <c r="KDO29" i="21"/>
  <c r="KDN29" i="21"/>
  <c r="KDM29" i="21"/>
  <c r="KDL29" i="21"/>
  <c r="KDK29" i="21"/>
  <c r="KDJ29" i="21"/>
  <c r="KDI29" i="21"/>
  <c r="KDH29" i="21"/>
  <c r="KDG29" i="21"/>
  <c r="KDF29" i="21"/>
  <c r="KDE29" i="21"/>
  <c r="KDD29" i="21"/>
  <c r="KDC29" i="21"/>
  <c r="KDB29" i="21"/>
  <c r="KDA29" i="21"/>
  <c r="KCZ29" i="21"/>
  <c r="KCY29" i="21"/>
  <c r="KCX29" i="21"/>
  <c r="KCW29" i="21"/>
  <c r="KCV29" i="21"/>
  <c r="KCU29" i="21"/>
  <c r="KCT29" i="21"/>
  <c r="KCS29" i="21"/>
  <c r="KCR29" i="21"/>
  <c r="KCQ29" i="21"/>
  <c r="KCP29" i="21"/>
  <c r="KCO29" i="21"/>
  <c r="KCN29" i="21"/>
  <c r="KCM29" i="21"/>
  <c r="KCL29" i="21"/>
  <c r="KCK29" i="21"/>
  <c r="KCJ29" i="21"/>
  <c r="KCI29" i="21"/>
  <c r="KCH29" i="21"/>
  <c r="KCG29" i="21"/>
  <c r="KCF29" i="21"/>
  <c r="KCE29" i="21"/>
  <c r="KCD29" i="21"/>
  <c r="KCC29" i="21"/>
  <c r="KCB29" i="21"/>
  <c r="KCA29" i="21"/>
  <c r="KBZ29" i="21"/>
  <c r="KBY29" i="21"/>
  <c r="KBX29" i="21"/>
  <c r="KBW29" i="21"/>
  <c r="KBV29" i="21"/>
  <c r="KBU29" i="21"/>
  <c r="KBT29" i="21"/>
  <c r="KBS29" i="21"/>
  <c r="KBR29" i="21"/>
  <c r="KBQ29" i="21"/>
  <c r="KBP29" i="21"/>
  <c r="KBO29" i="21"/>
  <c r="KBN29" i="21"/>
  <c r="KBM29" i="21"/>
  <c r="KBL29" i="21"/>
  <c r="KBK29" i="21"/>
  <c r="KBJ29" i="21"/>
  <c r="KBI29" i="21"/>
  <c r="KBH29" i="21"/>
  <c r="KBG29" i="21"/>
  <c r="KBF29" i="21"/>
  <c r="KBE29" i="21"/>
  <c r="KBD29" i="21"/>
  <c r="KBC29" i="21"/>
  <c r="KBB29" i="21"/>
  <c r="KBA29" i="21"/>
  <c r="KAZ29" i="21"/>
  <c r="KAY29" i="21"/>
  <c r="KAX29" i="21"/>
  <c r="KAW29" i="21"/>
  <c r="KAV29" i="21"/>
  <c r="KAU29" i="21"/>
  <c r="KAT29" i="21"/>
  <c r="KAS29" i="21"/>
  <c r="KAR29" i="21"/>
  <c r="KAQ29" i="21"/>
  <c r="KAP29" i="21"/>
  <c r="KAO29" i="21"/>
  <c r="KAN29" i="21"/>
  <c r="KAM29" i="21"/>
  <c r="KAL29" i="21"/>
  <c r="KAK29" i="21"/>
  <c r="KAJ29" i="21"/>
  <c r="KAI29" i="21"/>
  <c r="KAH29" i="21"/>
  <c r="KAG29" i="21"/>
  <c r="KAF29" i="21"/>
  <c r="KAE29" i="21"/>
  <c r="KAD29" i="21"/>
  <c r="KAC29" i="21"/>
  <c r="KAB29" i="21"/>
  <c r="KAA29" i="21"/>
  <c r="JZZ29" i="21"/>
  <c r="JZY29" i="21"/>
  <c r="JZX29" i="21"/>
  <c r="JZW29" i="21"/>
  <c r="JZV29" i="21"/>
  <c r="JZU29" i="21"/>
  <c r="JZT29" i="21"/>
  <c r="JZS29" i="21"/>
  <c r="JZR29" i="21"/>
  <c r="JZQ29" i="21"/>
  <c r="JZP29" i="21"/>
  <c r="JZO29" i="21"/>
  <c r="JZN29" i="21"/>
  <c r="JZM29" i="21"/>
  <c r="JZL29" i="21"/>
  <c r="JZK29" i="21"/>
  <c r="JZJ29" i="21"/>
  <c r="JZI29" i="21"/>
  <c r="JZH29" i="21"/>
  <c r="JZG29" i="21"/>
  <c r="JZF29" i="21"/>
  <c r="JZE29" i="21"/>
  <c r="JZD29" i="21"/>
  <c r="JZC29" i="21"/>
  <c r="JZB29" i="21"/>
  <c r="JZA29" i="21"/>
  <c r="JYZ29" i="21"/>
  <c r="JYY29" i="21"/>
  <c r="JYX29" i="21"/>
  <c r="JYW29" i="21"/>
  <c r="JYV29" i="21"/>
  <c r="JYU29" i="21"/>
  <c r="JYT29" i="21"/>
  <c r="JYS29" i="21"/>
  <c r="JYR29" i="21"/>
  <c r="JYQ29" i="21"/>
  <c r="JYP29" i="21"/>
  <c r="JYO29" i="21"/>
  <c r="JYN29" i="21"/>
  <c r="JYM29" i="21"/>
  <c r="JYL29" i="21"/>
  <c r="JYK29" i="21"/>
  <c r="JYJ29" i="21"/>
  <c r="JYI29" i="21"/>
  <c r="JYH29" i="21"/>
  <c r="JYG29" i="21"/>
  <c r="JYF29" i="21"/>
  <c r="JYE29" i="21"/>
  <c r="JYD29" i="21"/>
  <c r="JYC29" i="21"/>
  <c r="JYB29" i="21"/>
  <c r="JYA29" i="21"/>
  <c r="JXZ29" i="21"/>
  <c r="JXY29" i="21"/>
  <c r="JXX29" i="21"/>
  <c r="JXW29" i="21"/>
  <c r="JXV29" i="21"/>
  <c r="JXU29" i="21"/>
  <c r="JXT29" i="21"/>
  <c r="JXS29" i="21"/>
  <c r="JXR29" i="21"/>
  <c r="JXQ29" i="21"/>
  <c r="JXP29" i="21"/>
  <c r="JXO29" i="21"/>
  <c r="JXN29" i="21"/>
  <c r="JXM29" i="21"/>
  <c r="JXL29" i="21"/>
  <c r="JXK29" i="21"/>
  <c r="JXJ29" i="21"/>
  <c r="JXI29" i="21"/>
  <c r="JXH29" i="21"/>
  <c r="JXG29" i="21"/>
  <c r="JXF29" i="21"/>
  <c r="JXE29" i="21"/>
  <c r="JXD29" i="21"/>
  <c r="JXC29" i="21"/>
  <c r="JXB29" i="21"/>
  <c r="JXA29" i="21"/>
  <c r="JWZ29" i="21"/>
  <c r="JWY29" i="21"/>
  <c r="JWX29" i="21"/>
  <c r="JWW29" i="21"/>
  <c r="JWV29" i="21"/>
  <c r="JWU29" i="21"/>
  <c r="JWT29" i="21"/>
  <c r="JWS29" i="21"/>
  <c r="JWR29" i="21"/>
  <c r="JWQ29" i="21"/>
  <c r="JWP29" i="21"/>
  <c r="JWO29" i="21"/>
  <c r="JWN29" i="21"/>
  <c r="JWM29" i="21"/>
  <c r="JWL29" i="21"/>
  <c r="JWK29" i="21"/>
  <c r="JWJ29" i="21"/>
  <c r="JWI29" i="21"/>
  <c r="JWH29" i="21"/>
  <c r="JWG29" i="21"/>
  <c r="JWF29" i="21"/>
  <c r="JWE29" i="21"/>
  <c r="JWD29" i="21"/>
  <c r="JWC29" i="21"/>
  <c r="JWB29" i="21"/>
  <c r="JWA29" i="21"/>
  <c r="JVZ29" i="21"/>
  <c r="JVY29" i="21"/>
  <c r="JVX29" i="21"/>
  <c r="JVW29" i="21"/>
  <c r="JVV29" i="21"/>
  <c r="JVU29" i="21"/>
  <c r="JVT29" i="21"/>
  <c r="JVS29" i="21"/>
  <c r="JVR29" i="21"/>
  <c r="JVQ29" i="21"/>
  <c r="JVP29" i="21"/>
  <c r="JVO29" i="21"/>
  <c r="JVN29" i="21"/>
  <c r="JVM29" i="21"/>
  <c r="JVL29" i="21"/>
  <c r="JVK29" i="21"/>
  <c r="JVJ29" i="21"/>
  <c r="JVI29" i="21"/>
  <c r="JVH29" i="21"/>
  <c r="JVG29" i="21"/>
  <c r="JVF29" i="21"/>
  <c r="JVE29" i="21"/>
  <c r="JVD29" i="21"/>
  <c r="JVC29" i="21"/>
  <c r="JVB29" i="21"/>
  <c r="JVA29" i="21"/>
  <c r="JUZ29" i="21"/>
  <c r="JUY29" i="21"/>
  <c r="JUX29" i="21"/>
  <c r="JUW29" i="21"/>
  <c r="JUV29" i="21"/>
  <c r="JUU29" i="21"/>
  <c r="JUT29" i="21"/>
  <c r="JUS29" i="21"/>
  <c r="JUR29" i="21"/>
  <c r="JUQ29" i="21"/>
  <c r="JUP29" i="21"/>
  <c r="JUO29" i="21"/>
  <c r="JUN29" i="21"/>
  <c r="JUM29" i="21"/>
  <c r="JUL29" i="21"/>
  <c r="JUK29" i="21"/>
  <c r="JUJ29" i="21"/>
  <c r="JUI29" i="21"/>
  <c r="JUH29" i="21"/>
  <c r="JUG29" i="21"/>
  <c r="JUF29" i="21"/>
  <c r="JUE29" i="21"/>
  <c r="JUD29" i="21"/>
  <c r="JUC29" i="21"/>
  <c r="JUB29" i="21"/>
  <c r="JUA29" i="21"/>
  <c r="JTZ29" i="21"/>
  <c r="JTY29" i="21"/>
  <c r="JTX29" i="21"/>
  <c r="JTW29" i="21"/>
  <c r="JTV29" i="21"/>
  <c r="JTU29" i="21"/>
  <c r="JTT29" i="21"/>
  <c r="JTS29" i="21"/>
  <c r="JTR29" i="21"/>
  <c r="JTQ29" i="21"/>
  <c r="JTP29" i="21"/>
  <c r="JTO29" i="21"/>
  <c r="JTN29" i="21"/>
  <c r="JTM29" i="21"/>
  <c r="JTL29" i="21"/>
  <c r="JTK29" i="21"/>
  <c r="JTJ29" i="21"/>
  <c r="JTI29" i="21"/>
  <c r="JTH29" i="21"/>
  <c r="JTG29" i="21"/>
  <c r="JTF29" i="21"/>
  <c r="JTE29" i="21"/>
  <c r="JTD29" i="21"/>
  <c r="JTC29" i="21"/>
  <c r="JTB29" i="21"/>
  <c r="JTA29" i="21"/>
  <c r="JSZ29" i="21"/>
  <c r="JSY29" i="21"/>
  <c r="JSX29" i="21"/>
  <c r="JSW29" i="21"/>
  <c r="JSV29" i="21"/>
  <c r="JSU29" i="21"/>
  <c r="JST29" i="21"/>
  <c r="JSS29" i="21"/>
  <c r="JSR29" i="21"/>
  <c r="JSQ29" i="21"/>
  <c r="JSP29" i="21"/>
  <c r="JSO29" i="21"/>
  <c r="JSN29" i="21"/>
  <c r="JSM29" i="21"/>
  <c r="JSL29" i="21"/>
  <c r="JSK29" i="21"/>
  <c r="JSJ29" i="21"/>
  <c r="JSI29" i="21"/>
  <c r="JSH29" i="21"/>
  <c r="JSG29" i="21"/>
  <c r="JSF29" i="21"/>
  <c r="JSE29" i="21"/>
  <c r="JSD29" i="21"/>
  <c r="JSC29" i="21"/>
  <c r="JSB29" i="21"/>
  <c r="JSA29" i="21"/>
  <c r="JRZ29" i="21"/>
  <c r="JRY29" i="21"/>
  <c r="JRX29" i="21"/>
  <c r="JRW29" i="21"/>
  <c r="JRV29" i="21"/>
  <c r="JRU29" i="21"/>
  <c r="JRT29" i="21"/>
  <c r="JRS29" i="21"/>
  <c r="JRR29" i="21"/>
  <c r="JRQ29" i="21"/>
  <c r="JRP29" i="21"/>
  <c r="JRO29" i="21"/>
  <c r="JRN29" i="21"/>
  <c r="JRM29" i="21"/>
  <c r="JRL29" i="21"/>
  <c r="JRK29" i="21"/>
  <c r="JRJ29" i="21"/>
  <c r="JRI29" i="21"/>
  <c r="JRH29" i="21"/>
  <c r="JRG29" i="21"/>
  <c r="JRF29" i="21"/>
  <c r="JRE29" i="21"/>
  <c r="JRD29" i="21"/>
  <c r="JRC29" i="21"/>
  <c r="JRB29" i="21"/>
  <c r="JRA29" i="21"/>
  <c r="JQZ29" i="21"/>
  <c r="JQY29" i="21"/>
  <c r="JQX29" i="21"/>
  <c r="JQW29" i="21"/>
  <c r="JQV29" i="21"/>
  <c r="JQU29" i="21"/>
  <c r="JQT29" i="21"/>
  <c r="JQS29" i="21"/>
  <c r="JQR29" i="21"/>
  <c r="JQQ29" i="21"/>
  <c r="JQP29" i="21"/>
  <c r="JQO29" i="21"/>
  <c r="JQN29" i="21"/>
  <c r="JQM29" i="21"/>
  <c r="JQL29" i="21"/>
  <c r="JQK29" i="21"/>
  <c r="JQJ29" i="21"/>
  <c r="JQI29" i="21"/>
  <c r="JQH29" i="21"/>
  <c r="JQG29" i="21"/>
  <c r="JQF29" i="21"/>
  <c r="JQE29" i="21"/>
  <c r="JQD29" i="21"/>
  <c r="JQC29" i="21"/>
  <c r="JQB29" i="21"/>
  <c r="JQA29" i="21"/>
  <c r="JPZ29" i="21"/>
  <c r="JPY29" i="21"/>
  <c r="JPX29" i="21"/>
  <c r="JPW29" i="21"/>
  <c r="JPV29" i="21"/>
  <c r="JPU29" i="21"/>
  <c r="JPT29" i="21"/>
  <c r="JPS29" i="21"/>
  <c r="JPR29" i="21"/>
  <c r="JPQ29" i="21"/>
  <c r="JPP29" i="21"/>
  <c r="JPO29" i="21"/>
  <c r="JPN29" i="21"/>
  <c r="JPM29" i="21"/>
  <c r="JPL29" i="21"/>
  <c r="JPK29" i="21"/>
  <c r="JPJ29" i="21"/>
  <c r="JPI29" i="21"/>
  <c r="JPH29" i="21"/>
  <c r="JPG29" i="21"/>
  <c r="JPF29" i="21"/>
  <c r="JPE29" i="21"/>
  <c r="JPD29" i="21"/>
  <c r="JPC29" i="21"/>
  <c r="JPB29" i="21"/>
  <c r="JPA29" i="21"/>
  <c r="JOZ29" i="21"/>
  <c r="JOY29" i="21"/>
  <c r="JOX29" i="21"/>
  <c r="JOW29" i="21"/>
  <c r="JOV29" i="21"/>
  <c r="JOU29" i="21"/>
  <c r="JOT29" i="21"/>
  <c r="JOS29" i="21"/>
  <c r="JOR29" i="21"/>
  <c r="JOQ29" i="21"/>
  <c r="JOP29" i="21"/>
  <c r="JOO29" i="21"/>
  <c r="JON29" i="21"/>
  <c r="JOM29" i="21"/>
  <c r="JOL29" i="21"/>
  <c r="JOK29" i="21"/>
  <c r="JOJ29" i="21"/>
  <c r="JOI29" i="21"/>
  <c r="JOH29" i="21"/>
  <c r="JOG29" i="21"/>
  <c r="JOF29" i="21"/>
  <c r="JOE29" i="21"/>
  <c r="JOD29" i="21"/>
  <c r="JOC29" i="21"/>
  <c r="JOB29" i="21"/>
  <c r="JOA29" i="21"/>
  <c r="JNZ29" i="21"/>
  <c r="JNY29" i="21"/>
  <c r="JNX29" i="21"/>
  <c r="JNW29" i="21"/>
  <c r="JNV29" i="21"/>
  <c r="JNU29" i="21"/>
  <c r="JNT29" i="21"/>
  <c r="JNS29" i="21"/>
  <c r="JNR29" i="21"/>
  <c r="JNQ29" i="21"/>
  <c r="JNP29" i="21"/>
  <c r="JNO29" i="21"/>
  <c r="JNN29" i="21"/>
  <c r="JNM29" i="21"/>
  <c r="JNL29" i="21"/>
  <c r="JNK29" i="21"/>
  <c r="JNJ29" i="21"/>
  <c r="JNI29" i="21"/>
  <c r="JNH29" i="21"/>
  <c r="JNG29" i="21"/>
  <c r="JNF29" i="21"/>
  <c r="JNE29" i="21"/>
  <c r="JND29" i="21"/>
  <c r="JNC29" i="21"/>
  <c r="JNB29" i="21"/>
  <c r="JNA29" i="21"/>
  <c r="JMZ29" i="21"/>
  <c r="JMY29" i="21"/>
  <c r="JMX29" i="21"/>
  <c r="JMW29" i="21"/>
  <c r="JMV29" i="21"/>
  <c r="JMU29" i="21"/>
  <c r="JMT29" i="21"/>
  <c r="JMS29" i="21"/>
  <c r="JMR29" i="21"/>
  <c r="JMQ29" i="21"/>
  <c r="JMP29" i="21"/>
  <c r="JMO29" i="21"/>
  <c r="JMN29" i="21"/>
  <c r="JMM29" i="21"/>
  <c r="JML29" i="21"/>
  <c r="JMK29" i="21"/>
  <c r="JMJ29" i="21"/>
  <c r="JMI29" i="21"/>
  <c r="JMH29" i="21"/>
  <c r="JMG29" i="21"/>
  <c r="JMF29" i="21"/>
  <c r="JME29" i="21"/>
  <c r="JMD29" i="21"/>
  <c r="JMC29" i="21"/>
  <c r="JMB29" i="21"/>
  <c r="JMA29" i="21"/>
  <c r="JLZ29" i="21"/>
  <c r="JLY29" i="21"/>
  <c r="JLX29" i="21"/>
  <c r="JLW29" i="21"/>
  <c r="JLV29" i="21"/>
  <c r="JLU29" i="21"/>
  <c r="JLT29" i="21"/>
  <c r="JLS29" i="21"/>
  <c r="JLR29" i="21"/>
  <c r="JLQ29" i="21"/>
  <c r="JLP29" i="21"/>
  <c r="JLO29" i="21"/>
  <c r="JLN29" i="21"/>
  <c r="JLM29" i="21"/>
  <c r="JLL29" i="21"/>
  <c r="JLK29" i="21"/>
  <c r="JLJ29" i="21"/>
  <c r="JLI29" i="21"/>
  <c r="JLH29" i="21"/>
  <c r="JLG29" i="21"/>
  <c r="JLF29" i="21"/>
  <c r="JLE29" i="21"/>
  <c r="JLD29" i="21"/>
  <c r="JLC29" i="21"/>
  <c r="JLB29" i="21"/>
  <c r="JLA29" i="21"/>
  <c r="JKZ29" i="21"/>
  <c r="JKY29" i="21"/>
  <c r="JKX29" i="21"/>
  <c r="JKW29" i="21"/>
  <c r="JKV29" i="21"/>
  <c r="JKU29" i="21"/>
  <c r="JKT29" i="21"/>
  <c r="JKS29" i="21"/>
  <c r="JKR29" i="21"/>
  <c r="JKQ29" i="21"/>
  <c r="JKP29" i="21"/>
  <c r="JKO29" i="21"/>
  <c r="JKN29" i="21"/>
  <c r="JKM29" i="21"/>
  <c r="JKL29" i="21"/>
  <c r="JKK29" i="21"/>
  <c r="JKJ29" i="21"/>
  <c r="JKI29" i="21"/>
  <c r="JKH29" i="21"/>
  <c r="JKG29" i="21"/>
  <c r="JKF29" i="21"/>
  <c r="JKE29" i="21"/>
  <c r="JKD29" i="21"/>
  <c r="JKC29" i="21"/>
  <c r="JKB29" i="21"/>
  <c r="JKA29" i="21"/>
  <c r="JJZ29" i="21"/>
  <c r="JJY29" i="21"/>
  <c r="JJX29" i="21"/>
  <c r="JJW29" i="21"/>
  <c r="JJV29" i="21"/>
  <c r="JJU29" i="21"/>
  <c r="JJT29" i="21"/>
  <c r="JJS29" i="21"/>
  <c r="JJR29" i="21"/>
  <c r="JJQ29" i="21"/>
  <c r="JJP29" i="21"/>
  <c r="JJO29" i="21"/>
  <c r="JJN29" i="21"/>
  <c r="JJM29" i="21"/>
  <c r="JJL29" i="21"/>
  <c r="JJK29" i="21"/>
  <c r="JJJ29" i="21"/>
  <c r="JJI29" i="21"/>
  <c r="JJH29" i="21"/>
  <c r="JJG29" i="21"/>
  <c r="JJF29" i="21"/>
  <c r="JJE29" i="21"/>
  <c r="JJD29" i="21"/>
  <c r="JJC29" i="21"/>
  <c r="JJB29" i="21"/>
  <c r="JJA29" i="21"/>
  <c r="JIZ29" i="21"/>
  <c r="JIY29" i="21"/>
  <c r="JIX29" i="21"/>
  <c r="JIW29" i="21"/>
  <c r="JIV29" i="21"/>
  <c r="JIU29" i="21"/>
  <c r="JIT29" i="21"/>
  <c r="JIS29" i="21"/>
  <c r="JIR29" i="21"/>
  <c r="JIQ29" i="21"/>
  <c r="JIP29" i="21"/>
  <c r="JIO29" i="21"/>
  <c r="JIN29" i="21"/>
  <c r="JIM29" i="21"/>
  <c r="JIL29" i="21"/>
  <c r="JIK29" i="21"/>
  <c r="JIJ29" i="21"/>
  <c r="JII29" i="21"/>
  <c r="JIH29" i="21"/>
  <c r="JIG29" i="21"/>
  <c r="JIF29" i="21"/>
  <c r="JIE29" i="21"/>
  <c r="JID29" i="21"/>
  <c r="JIC29" i="21"/>
  <c r="JIB29" i="21"/>
  <c r="JIA29" i="21"/>
  <c r="JHZ29" i="21"/>
  <c r="JHY29" i="21"/>
  <c r="JHX29" i="21"/>
  <c r="JHW29" i="21"/>
  <c r="JHV29" i="21"/>
  <c r="JHU29" i="21"/>
  <c r="JHT29" i="21"/>
  <c r="JHS29" i="21"/>
  <c r="JHR29" i="21"/>
  <c r="JHQ29" i="21"/>
  <c r="JHP29" i="21"/>
  <c r="JHO29" i="21"/>
  <c r="JHN29" i="21"/>
  <c r="JHM29" i="21"/>
  <c r="JHL29" i="21"/>
  <c r="JHK29" i="21"/>
  <c r="JHJ29" i="21"/>
  <c r="JHI29" i="21"/>
  <c r="JHH29" i="21"/>
  <c r="JHG29" i="21"/>
  <c r="JHF29" i="21"/>
  <c r="JHE29" i="21"/>
  <c r="JHD29" i="21"/>
  <c r="JHC29" i="21"/>
  <c r="JHB29" i="21"/>
  <c r="JHA29" i="21"/>
  <c r="JGZ29" i="21"/>
  <c r="JGY29" i="21"/>
  <c r="JGX29" i="21"/>
  <c r="JGW29" i="21"/>
  <c r="JGV29" i="21"/>
  <c r="JGU29" i="21"/>
  <c r="JGT29" i="21"/>
  <c r="JGS29" i="21"/>
  <c r="JGR29" i="21"/>
  <c r="JGQ29" i="21"/>
  <c r="JGP29" i="21"/>
  <c r="JGO29" i="21"/>
  <c r="JGN29" i="21"/>
  <c r="JGM29" i="21"/>
  <c r="JGL29" i="21"/>
  <c r="JGK29" i="21"/>
  <c r="JGJ29" i="21"/>
  <c r="JGI29" i="21"/>
  <c r="JGH29" i="21"/>
  <c r="JGG29" i="21"/>
  <c r="JGF29" i="21"/>
  <c r="JGE29" i="21"/>
  <c r="JGD29" i="21"/>
  <c r="JGC29" i="21"/>
  <c r="JGB29" i="21"/>
  <c r="JGA29" i="21"/>
  <c r="JFZ29" i="21"/>
  <c r="JFY29" i="21"/>
  <c r="JFX29" i="21"/>
  <c r="JFW29" i="21"/>
  <c r="JFV29" i="21"/>
  <c r="JFU29" i="21"/>
  <c r="JFT29" i="21"/>
  <c r="JFS29" i="21"/>
  <c r="JFR29" i="21"/>
  <c r="JFQ29" i="21"/>
  <c r="JFP29" i="21"/>
  <c r="JFO29" i="21"/>
  <c r="JFN29" i="21"/>
  <c r="JFM29" i="21"/>
  <c r="JFL29" i="21"/>
  <c r="JFK29" i="21"/>
  <c r="JFJ29" i="21"/>
  <c r="JFI29" i="21"/>
  <c r="JFH29" i="21"/>
  <c r="JFG29" i="21"/>
  <c r="JFF29" i="21"/>
  <c r="JFE29" i="21"/>
  <c r="JFD29" i="21"/>
  <c r="JFC29" i="21"/>
  <c r="JFB29" i="21"/>
  <c r="JFA29" i="21"/>
  <c r="JEZ29" i="21"/>
  <c r="JEY29" i="21"/>
  <c r="JEX29" i="21"/>
  <c r="JEW29" i="21"/>
  <c r="JEV29" i="21"/>
  <c r="JEU29" i="21"/>
  <c r="JET29" i="21"/>
  <c r="JES29" i="21"/>
  <c r="JER29" i="21"/>
  <c r="JEQ29" i="21"/>
  <c r="JEP29" i="21"/>
  <c r="JEO29" i="21"/>
  <c r="JEN29" i="21"/>
  <c r="JEM29" i="21"/>
  <c r="JEL29" i="21"/>
  <c r="JEK29" i="21"/>
  <c r="JEJ29" i="21"/>
  <c r="JEI29" i="21"/>
  <c r="JEH29" i="21"/>
  <c r="JEG29" i="21"/>
  <c r="JEF29" i="21"/>
  <c r="JEE29" i="21"/>
  <c r="JED29" i="21"/>
  <c r="JEC29" i="21"/>
  <c r="JEB29" i="21"/>
  <c r="JEA29" i="21"/>
  <c r="JDZ29" i="21"/>
  <c r="JDY29" i="21"/>
  <c r="JDX29" i="21"/>
  <c r="JDW29" i="21"/>
  <c r="JDV29" i="21"/>
  <c r="JDU29" i="21"/>
  <c r="JDT29" i="21"/>
  <c r="JDS29" i="21"/>
  <c r="JDR29" i="21"/>
  <c r="JDQ29" i="21"/>
  <c r="JDP29" i="21"/>
  <c r="JDO29" i="21"/>
  <c r="JDN29" i="21"/>
  <c r="JDM29" i="21"/>
  <c r="JDL29" i="21"/>
  <c r="JDK29" i="21"/>
  <c r="JDJ29" i="21"/>
  <c r="JDI29" i="21"/>
  <c r="JDH29" i="21"/>
  <c r="JDG29" i="21"/>
  <c r="JDF29" i="21"/>
  <c r="JDE29" i="21"/>
  <c r="JDD29" i="21"/>
  <c r="JDC29" i="21"/>
  <c r="JDB29" i="21"/>
  <c r="JDA29" i="21"/>
  <c r="JCZ29" i="21"/>
  <c r="JCY29" i="21"/>
  <c r="JCX29" i="21"/>
  <c r="JCW29" i="21"/>
  <c r="JCV29" i="21"/>
  <c r="JCU29" i="21"/>
  <c r="JCT29" i="21"/>
  <c r="JCS29" i="21"/>
  <c r="JCR29" i="21"/>
  <c r="JCQ29" i="21"/>
  <c r="JCP29" i="21"/>
  <c r="JCO29" i="21"/>
  <c r="JCN29" i="21"/>
  <c r="JCM29" i="21"/>
  <c r="JCL29" i="21"/>
  <c r="JCK29" i="21"/>
  <c r="JCJ29" i="21"/>
  <c r="JCI29" i="21"/>
  <c r="JCH29" i="21"/>
  <c r="JCG29" i="21"/>
  <c r="JCF29" i="21"/>
  <c r="JCE29" i="21"/>
  <c r="JCD29" i="21"/>
  <c r="JCC29" i="21"/>
  <c r="JCB29" i="21"/>
  <c r="JCA29" i="21"/>
  <c r="JBZ29" i="21"/>
  <c r="JBY29" i="21"/>
  <c r="JBX29" i="21"/>
  <c r="JBW29" i="21"/>
  <c r="JBV29" i="21"/>
  <c r="JBU29" i="21"/>
  <c r="JBT29" i="21"/>
  <c r="JBS29" i="21"/>
  <c r="JBR29" i="21"/>
  <c r="JBQ29" i="21"/>
  <c r="JBP29" i="21"/>
  <c r="JBO29" i="21"/>
  <c r="JBN29" i="21"/>
  <c r="JBM29" i="21"/>
  <c r="JBL29" i="21"/>
  <c r="JBK29" i="21"/>
  <c r="JBJ29" i="21"/>
  <c r="JBI29" i="21"/>
  <c r="JBH29" i="21"/>
  <c r="JBG29" i="21"/>
  <c r="JBF29" i="21"/>
  <c r="JBE29" i="21"/>
  <c r="JBD29" i="21"/>
  <c r="JBC29" i="21"/>
  <c r="JBB29" i="21"/>
  <c r="JBA29" i="21"/>
  <c r="JAZ29" i="21"/>
  <c r="JAY29" i="21"/>
  <c r="JAX29" i="21"/>
  <c r="JAW29" i="21"/>
  <c r="JAV29" i="21"/>
  <c r="JAU29" i="21"/>
  <c r="JAT29" i="21"/>
  <c r="JAS29" i="21"/>
  <c r="JAR29" i="21"/>
  <c r="JAQ29" i="21"/>
  <c r="JAP29" i="21"/>
  <c r="JAO29" i="21"/>
  <c r="JAN29" i="21"/>
  <c r="JAM29" i="21"/>
  <c r="JAL29" i="21"/>
  <c r="JAK29" i="21"/>
  <c r="JAJ29" i="21"/>
  <c r="JAI29" i="21"/>
  <c r="JAH29" i="21"/>
  <c r="JAG29" i="21"/>
  <c r="JAF29" i="21"/>
  <c r="JAE29" i="21"/>
  <c r="JAD29" i="21"/>
  <c r="JAC29" i="21"/>
  <c r="JAB29" i="21"/>
  <c r="JAA29" i="21"/>
  <c r="IZZ29" i="21"/>
  <c r="IZY29" i="21"/>
  <c r="IZX29" i="21"/>
  <c r="IZW29" i="21"/>
  <c r="IZV29" i="21"/>
  <c r="IZU29" i="21"/>
  <c r="IZT29" i="21"/>
  <c r="IZS29" i="21"/>
  <c r="IZR29" i="21"/>
  <c r="IZQ29" i="21"/>
  <c r="IZP29" i="21"/>
  <c r="IZO29" i="21"/>
  <c r="IZN29" i="21"/>
  <c r="IZM29" i="21"/>
  <c r="IZL29" i="21"/>
  <c r="IZK29" i="21"/>
  <c r="IZJ29" i="21"/>
  <c r="IZI29" i="21"/>
  <c r="IZH29" i="21"/>
  <c r="IZG29" i="21"/>
  <c r="IZF29" i="21"/>
  <c r="IZE29" i="21"/>
  <c r="IZD29" i="21"/>
  <c r="IZC29" i="21"/>
  <c r="IZB29" i="21"/>
  <c r="IZA29" i="21"/>
  <c r="IYZ29" i="21"/>
  <c r="IYY29" i="21"/>
  <c r="IYX29" i="21"/>
  <c r="IYW29" i="21"/>
  <c r="IYV29" i="21"/>
  <c r="IYU29" i="21"/>
  <c r="IYT29" i="21"/>
  <c r="IYS29" i="21"/>
  <c r="IYR29" i="21"/>
  <c r="IYQ29" i="21"/>
  <c r="IYP29" i="21"/>
  <c r="IYO29" i="21"/>
  <c r="IYN29" i="21"/>
  <c r="IYM29" i="21"/>
  <c r="IYL29" i="21"/>
  <c r="IYK29" i="21"/>
  <c r="IYJ29" i="21"/>
  <c r="IYI29" i="21"/>
  <c r="IYH29" i="21"/>
  <c r="IYG29" i="21"/>
  <c r="IYF29" i="21"/>
  <c r="IYE29" i="21"/>
  <c r="IYD29" i="21"/>
  <c r="IYC29" i="21"/>
  <c r="IYB29" i="21"/>
  <c r="IYA29" i="21"/>
  <c r="IXZ29" i="21"/>
  <c r="IXY29" i="21"/>
  <c r="IXX29" i="21"/>
  <c r="IXW29" i="21"/>
  <c r="IXV29" i="21"/>
  <c r="IXU29" i="21"/>
  <c r="IXT29" i="21"/>
  <c r="IXS29" i="21"/>
  <c r="IXR29" i="21"/>
  <c r="IXQ29" i="21"/>
  <c r="IXP29" i="21"/>
  <c r="IXO29" i="21"/>
  <c r="IXN29" i="21"/>
  <c r="IXM29" i="21"/>
  <c r="IXL29" i="21"/>
  <c r="IXK29" i="21"/>
  <c r="IXJ29" i="21"/>
  <c r="IXI29" i="21"/>
  <c r="IXH29" i="21"/>
  <c r="IXG29" i="21"/>
  <c r="IXF29" i="21"/>
  <c r="IXE29" i="21"/>
  <c r="IXD29" i="21"/>
  <c r="IXC29" i="21"/>
  <c r="IXB29" i="21"/>
  <c r="IXA29" i="21"/>
  <c r="IWZ29" i="21"/>
  <c r="IWY29" i="21"/>
  <c r="IWX29" i="21"/>
  <c r="IWW29" i="21"/>
  <c r="IWV29" i="21"/>
  <c r="IWU29" i="21"/>
  <c r="IWT29" i="21"/>
  <c r="IWS29" i="21"/>
  <c r="IWR29" i="21"/>
  <c r="IWQ29" i="21"/>
  <c r="IWP29" i="21"/>
  <c r="IWO29" i="21"/>
  <c r="IWN29" i="21"/>
  <c r="IWM29" i="21"/>
  <c r="IWL29" i="21"/>
  <c r="IWK29" i="21"/>
  <c r="IWJ29" i="21"/>
  <c r="IWI29" i="21"/>
  <c r="IWH29" i="21"/>
  <c r="IWG29" i="21"/>
  <c r="IWF29" i="21"/>
  <c r="IWE29" i="21"/>
  <c r="IWD29" i="21"/>
  <c r="IWC29" i="21"/>
  <c r="IWB29" i="21"/>
  <c r="IWA29" i="21"/>
  <c r="IVZ29" i="21"/>
  <c r="IVY29" i="21"/>
  <c r="IVX29" i="21"/>
  <c r="IVW29" i="21"/>
  <c r="IVV29" i="21"/>
  <c r="IVU29" i="21"/>
  <c r="IVT29" i="21"/>
  <c r="IVS29" i="21"/>
  <c r="IVR29" i="21"/>
  <c r="IVQ29" i="21"/>
  <c r="IVP29" i="21"/>
  <c r="IVO29" i="21"/>
  <c r="IVN29" i="21"/>
  <c r="IVM29" i="21"/>
  <c r="IVL29" i="21"/>
  <c r="IVK29" i="21"/>
  <c r="IVJ29" i="21"/>
  <c r="IVI29" i="21"/>
  <c r="IVH29" i="21"/>
  <c r="IVG29" i="21"/>
  <c r="IVF29" i="21"/>
  <c r="IVE29" i="21"/>
  <c r="IVD29" i="21"/>
  <c r="IVC29" i="21"/>
  <c r="IVB29" i="21"/>
  <c r="IVA29" i="21"/>
  <c r="IUZ29" i="21"/>
  <c r="IUY29" i="21"/>
  <c r="IUX29" i="21"/>
  <c r="IUW29" i="21"/>
  <c r="IUV29" i="21"/>
  <c r="IUU29" i="21"/>
  <c r="IUT29" i="21"/>
  <c r="IUS29" i="21"/>
  <c r="IUR29" i="21"/>
  <c r="IUQ29" i="21"/>
  <c r="IUP29" i="21"/>
  <c r="IUO29" i="21"/>
  <c r="IUN29" i="21"/>
  <c r="IUM29" i="21"/>
  <c r="IUL29" i="21"/>
  <c r="IUK29" i="21"/>
  <c r="IUJ29" i="21"/>
  <c r="IUI29" i="21"/>
  <c r="IUH29" i="21"/>
  <c r="IUG29" i="21"/>
  <c r="IUF29" i="21"/>
  <c r="IUE29" i="21"/>
  <c r="IUD29" i="21"/>
  <c r="IUC29" i="21"/>
  <c r="IUB29" i="21"/>
  <c r="IUA29" i="21"/>
  <c r="ITZ29" i="21"/>
  <c r="ITY29" i="21"/>
  <c r="ITX29" i="21"/>
  <c r="ITW29" i="21"/>
  <c r="ITV29" i="21"/>
  <c r="ITU29" i="21"/>
  <c r="ITT29" i="21"/>
  <c r="ITS29" i="21"/>
  <c r="ITR29" i="21"/>
  <c r="ITQ29" i="21"/>
  <c r="ITP29" i="21"/>
  <c r="ITO29" i="21"/>
  <c r="ITN29" i="21"/>
  <c r="ITM29" i="21"/>
  <c r="ITL29" i="21"/>
  <c r="ITK29" i="21"/>
  <c r="ITJ29" i="21"/>
  <c r="ITI29" i="21"/>
  <c r="ITH29" i="21"/>
  <c r="ITG29" i="21"/>
  <c r="ITF29" i="21"/>
  <c r="ITE29" i="21"/>
  <c r="ITD29" i="21"/>
  <c r="ITC29" i="21"/>
  <c r="ITB29" i="21"/>
  <c r="ITA29" i="21"/>
  <c r="ISZ29" i="21"/>
  <c r="ISY29" i="21"/>
  <c r="ISX29" i="21"/>
  <c r="ISW29" i="21"/>
  <c r="ISV29" i="21"/>
  <c r="ISU29" i="21"/>
  <c r="IST29" i="21"/>
  <c r="ISS29" i="21"/>
  <c r="ISR29" i="21"/>
  <c r="ISQ29" i="21"/>
  <c r="ISP29" i="21"/>
  <c r="ISO29" i="21"/>
  <c r="ISN29" i="21"/>
  <c r="ISM29" i="21"/>
  <c r="ISL29" i="21"/>
  <c r="ISK29" i="21"/>
  <c r="ISJ29" i="21"/>
  <c r="ISI29" i="21"/>
  <c r="ISH29" i="21"/>
  <c r="ISG29" i="21"/>
  <c r="ISF29" i="21"/>
  <c r="ISE29" i="21"/>
  <c r="ISD29" i="21"/>
  <c r="ISC29" i="21"/>
  <c r="ISB29" i="21"/>
  <c r="ISA29" i="21"/>
  <c r="IRZ29" i="21"/>
  <c r="IRY29" i="21"/>
  <c r="IRX29" i="21"/>
  <c r="IRW29" i="21"/>
  <c r="IRV29" i="21"/>
  <c r="IRU29" i="21"/>
  <c r="IRT29" i="21"/>
  <c r="IRS29" i="21"/>
  <c r="IRR29" i="21"/>
  <c r="IRQ29" i="21"/>
  <c r="IRP29" i="21"/>
  <c r="IRO29" i="21"/>
  <c r="IRN29" i="21"/>
  <c r="IRM29" i="21"/>
  <c r="IRL29" i="21"/>
  <c r="IRK29" i="21"/>
  <c r="IRJ29" i="21"/>
  <c r="IRI29" i="21"/>
  <c r="IRH29" i="21"/>
  <c r="IRG29" i="21"/>
  <c r="IRF29" i="21"/>
  <c r="IRE29" i="21"/>
  <c r="IRD29" i="21"/>
  <c r="IRC29" i="21"/>
  <c r="IRB29" i="21"/>
  <c r="IRA29" i="21"/>
  <c r="IQZ29" i="21"/>
  <c r="IQY29" i="21"/>
  <c r="IQX29" i="21"/>
  <c r="IQW29" i="21"/>
  <c r="IQV29" i="21"/>
  <c r="IQU29" i="21"/>
  <c r="IQT29" i="21"/>
  <c r="IQS29" i="21"/>
  <c r="IQR29" i="21"/>
  <c r="IQQ29" i="21"/>
  <c r="IQP29" i="21"/>
  <c r="IQO29" i="21"/>
  <c r="IQN29" i="21"/>
  <c r="IQM29" i="21"/>
  <c r="IQL29" i="21"/>
  <c r="IQK29" i="21"/>
  <c r="IQJ29" i="21"/>
  <c r="IQI29" i="21"/>
  <c r="IQH29" i="21"/>
  <c r="IQG29" i="21"/>
  <c r="IQF29" i="21"/>
  <c r="IQE29" i="21"/>
  <c r="IQD29" i="21"/>
  <c r="IQC29" i="21"/>
  <c r="IQB29" i="21"/>
  <c r="IQA29" i="21"/>
  <c r="IPZ29" i="21"/>
  <c r="IPY29" i="21"/>
  <c r="IPX29" i="21"/>
  <c r="IPW29" i="21"/>
  <c r="IPV29" i="21"/>
  <c r="IPU29" i="21"/>
  <c r="IPT29" i="21"/>
  <c r="IPS29" i="21"/>
  <c r="IPR29" i="21"/>
  <c r="IPQ29" i="21"/>
  <c r="IPP29" i="21"/>
  <c r="IPO29" i="21"/>
  <c r="IPN29" i="21"/>
  <c r="IPM29" i="21"/>
  <c r="IPL29" i="21"/>
  <c r="IPK29" i="21"/>
  <c r="IPJ29" i="21"/>
  <c r="IPI29" i="21"/>
  <c r="IPH29" i="21"/>
  <c r="IPG29" i="21"/>
  <c r="IPF29" i="21"/>
  <c r="IPE29" i="21"/>
  <c r="IPD29" i="21"/>
  <c r="IPC29" i="21"/>
  <c r="IPB29" i="21"/>
  <c r="IPA29" i="21"/>
  <c r="IOZ29" i="21"/>
  <c r="IOY29" i="21"/>
  <c r="IOX29" i="21"/>
  <c r="IOW29" i="21"/>
  <c r="IOV29" i="21"/>
  <c r="IOU29" i="21"/>
  <c r="IOT29" i="21"/>
  <c r="IOS29" i="21"/>
  <c r="IOR29" i="21"/>
  <c r="IOQ29" i="21"/>
  <c r="IOP29" i="21"/>
  <c r="IOO29" i="21"/>
  <c r="ION29" i="21"/>
  <c r="IOM29" i="21"/>
  <c r="IOL29" i="21"/>
  <c r="IOK29" i="21"/>
  <c r="IOJ29" i="21"/>
  <c r="IOI29" i="21"/>
  <c r="IOH29" i="21"/>
  <c r="IOG29" i="21"/>
  <c r="IOF29" i="21"/>
  <c r="IOE29" i="21"/>
  <c r="IOD29" i="21"/>
  <c r="IOC29" i="21"/>
  <c r="IOB29" i="21"/>
  <c r="IOA29" i="21"/>
  <c r="INZ29" i="21"/>
  <c r="INY29" i="21"/>
  <c r="INX29" i="21"/>
  <c r="INW29" i="21"/>
  <c r="INV29" i="21"/>
  <c r="INU29" i="21"/>
  <c r="INT29" i="21"/>
  <c r="INS29" i="21"/>
  <c r="INR29" i="21"/>
  <c r="INQ29" i="21"/>
  <c r="INP29" i="21"/>
  <c r="INO29" i="21"/>
  <c r="INN29" i="21"/>
  <c r="INM29" i="21"/>
  <c r="INL29" i="21"/>
  <c r="INK29" i="21"/>
  <c r="INJ29" i="21"/>
  <c r="INI29" i="21"/>
  <c r="INH29" i="21"/>
  <c r="ING29" i="21"/>
  <c r="INF29" i="21"/>
  <c r="INE29" i="21"/>
  <c r="IND29" i="21"/>
  <c r="INC29" i="21"/>
  <c r="INB29" i="21"/>
  <c r="INA29" i="21"/>
  <c r="IMZ29" i="21"/>
  <c r="IMY29" i="21"/>
  <c r="IMX29" i="21"/>
  <c r="IMW29" i="21"/>
  <c r="IMV29" i="21"/>
  <c r="IMU29" i="21"/>
  <c r="IMT29" i="21"/>
  <c r="IMS29" i="21"/>
  <c r="IMR29" i="21"/>
  <c r="IMQ29" i="21"/>
  <c r="IMP29" i="21"/>
  <c r="IMO29" i="21"/>
  <c r="IMN29" i="21"/>
  <c r="IMM29" i="21"/>
  <c r="IML29" i="21"/>
  <c r="IMK29" i="21"/>
  <c r="IMJ29" i="21"/>
  <c r="IMI29" i="21"/>
  <c r="IMH29" i="21"/>
  <c r="IMG29" i="21"/>
  <c r="IMF29" i="21"/>
  <c r="IME29" i="21"/>
  <c r="IMD29" i="21"/>
  <c r="IMC29" i="21"/>
  <c r="IMB29" i="21"/>
  <c r="IMA29" i="21"/>
  <c r="ILZ29" i="21"/>
  <c r="ILY29" i="21"/>
  <c r="ILX29" i="21"/>
  <c r="ILW29" i="21"/>
  <c r="ILV29" i="21"/>
  <c r="ILU29" i="21"/>
  <c r="ILT29" i="21"/>
  <c r="ILS29" i="21"/>
  <c r="ILR29" i="21"/>
  <c r="ILQ29" i="21"/>
  <c r="ILP29" i="21"/>
  <c r="ILO29" i="21"/>
  <c r="ILN29" i="21"/>
  <c r="ILM29" i="21"/>
  <c r="ILL29" i="21"/>
  <c r="ILK29" i="21"/>
  <c r="ILJ29" i="21"/>
  <c r="ILI29" i="21"/>
  <c r="ILH29" i="21"/>
  <c r="ILG29" i="21"/>
  <c r="ILF29" i="21"/>
  <c r="ILE29" i="21"/>
  <c r="ILD29" i="21"/>
  <c r="ILC29" i="21"/>
  <c r="ILB29" i="21"/>
  <c r="ILA29" i="21"/>
  <c r="IKZ29" i="21"/>
  <c r="IKY29" i="21"/>
  <c r="IKX29" i="21"/>
  <c r="IKW29" i="21"/>
  <c r="IKV29" i="21"/>
  <c r="IKU29" i="21"/>
  <c r="IKT29" i="21"/>
  <c r="IKS29" i="21"/>
  <c r="IKR29" i="21"/>
  <c r="IKQ29" i="21"/>
  <c r="IKP29" i="21"/>
  <c r="IKO29" i="21"/>
  <c r="IKN29" i="21"/>
  <c r="IKM29" i="21"/>
  <c r="IKL29" i="21"/>
  <c r="IKK29" i="21"/>
  <c r="IKJ29" i="21"/>
  <c r="IKI29" i="21"/>
  <c r="IKH29" i="21"/>
  <c r="IKG29" i="21"/>
  <c r="IKF29" i="21"/>
  <c r="IKE29" i="21"/>
  <c r="IKD29" i="21"/>
  <c r="IKC29" i="21"/>
  <c r="IKB29" i="21"/>
  <c r="IKA29" i="21"/>
  <c r="IJZ29" i="21"/>
  <c r="IJY29" i="21"/>
  <c r="IJX29" i="21"/>
  <c r="IJW29" i="21"/>
  <c r="IJV29" i="21"/>
  <c r="IJU29" i="21"/>
  <c r="IJT29" i="21"/>
  <c r="IJS29" i="21"/>
  <c r="IJR29" i="21"/>
  <c r="IJQ29" i="21"/>
  <c r="IJP29" i="21"/>
  <c r="IJO29" i="21"/>
  <c r="IJN29" i="21"/>
  <c r="IJM29" i="21"/>
  <c r="IJL29" i="21"/>
  <c r="IJK29" i="21"/>
  <c r="IJJ29" i="21"/>
  <c r="IJI29" i="21"/>
  <c r="IJH29" i="21"/>
  <c r="IJG29" i="21"/>
  <c r="IJF29" i="21"/>
  <c r="IJE29" i="21"/>
  <c r="IJD29" i="21"/>
  <c r="IJC29" i="21"/>
  <c r="IJB29" i="21"/>
  <c r="IJA29" i="21"/>
  <c r="IIZ29" i="21"/>
  <c r="IIY29" i="21"/>
  <c r="IIX29" i="21"/>
  <c r="IIW29" i="21"/>
  <c r="IIV29" i="21"/>
  <c r="IIU29" i="21"/>
  <c r="IIT29" i="21"/>
  <c r="IIS29" i="21"/>
  <c r="IIR29" i="21"/>
  <c r="IIQ29" i="21"/>
  <c r="IIP29" i="21"/>
  <c r="IIO29" i="21"/>
  <c r="IIN29" i="21"/>
  <c r="IIM29" i="21"/>
  <c r="IIL29" i="21"/>
  <c r="IIK29" i="21"/>
  <c r="IIJ29" i="21"/>
  <c r="III29" i="21"/>
  <c r="IIH29" i="21"/>
  <c r="IIG29" i="21"/>
  <c r="IIF29" i="21"/>
  <c r="IIE29" i="21"/>
  <c r="IID29" i="21"/>
  <c r="IIC29" i="21"/>
  <c r="IIB29" i="21"/>
  <c r="IIA29" i="21"/>
  <c r="IHZ29" i="21"/>
  <c r="IHY29" i="21"/>
  <c r="IHX29" i="21"/>
  <c r="IHW29" i="21"/>
  <c r="IHV29" i="21"/>
  <c r="IHU29" i="21"/>
  <c r="IHT29" i="21"/>
  <c r="IHS29" i="21"/>
  <c r="IHR29" i="21"/>
  <c r="IHQ29" i="21"/>
  <c r="IHP29" i="21"/>
  <c r="IHO29" i="21"/>
  <c r="IHN29" i="21"/>
  <c r="IHM29" i="21"/>
  <c r="IHL29" i="21"/>
  <c r="IHK29" i="21"/>
  <c r="IHJ29" i="21"/>
  <c r="IHI29" i="21"/>
  <c r="IHH29" i="21"/>
  <c r="IHG29" i="21"/>
  <c r="IHF29" i="21"/>
  <c r="IHE29" i="21"/>
  <c r="IHD29" i="21"/>
  <c r="IHC29" i="21"/>
  <c r="IHB29" i="21"/>
  <c r="IHA29" i="21"/>
  <c r="IGZ29" i="21"/>
  <c r="IGY29" i="21"/>
  <c r="IGX29" i="21"/>
  <c r="IGW29" i="21"/>
  <c r="IGV29" i="21"/>
  <c r="IGU29" i="21"/>
  <c r="IGT29" i="21"/>
  <c r="IGS29" i="21"/>
  <c r="IGR29" i="21"/>
  <c r="IGQ29" i="21"/>
  <c r="IGP29" i="21"/>
  <c r="IGO29" i="21"/>
  <c r="IGN29" i="21"/>
  <c r="IGM29" i="21"/>
  <c r="IGL29" i="21"/>
  <c r="IGK29" i="21"/>
  <c r="IGJ29" i="21"/>
  <c r="IGI29" i="21"/>
  <c r="IGH29" i="21"/>
  <c r="IGG29" i="21"/>
  <c r="IGF29" i="21"/>
  <c r="IGE29" i="21"/>
  <c r="IGD29" i="21"/>
  <c r="IGC29" i="21"/>
  <c r="IGB29" i="21"/>
  <c r="IGA29" i="21"/>
  <c r="IFZ29" i="21"/>
  <c r="IFY29" i="21"/>
  <c r="IFX29" i="21"/>
  <c r="IFW29" i="21"/>
  <c r="IFV29" i="21"/>
  <c r="IFU29" i="21"/>
  <c r="IFT29" i="21"/>
  <c r="IFS29" i="21"/>
  <c r="IFR29" i="21"/>
  <c r="IFQ29" i="21"/>
  <c r="IFP29" i="21"/>
  <c r="IFO29" i="21"/>
  <c r="IFN29" i="21"/>
  <c r="IFM29" i="21"/>
  <c r="IFL29" i="21"/>
  <c r="IFK29" i="21"/>
  <c r="IFJ29" i="21"/>
  <c r="IFI29" i="21"/>
  <c r="IFH29" i="21"/>
  <c r="IFG29" i="21"/>
  <c r="IFF29" i="21"/>
  <c r="IFE29" i="21"/>
  <c r="IFD29" i="21"/>
  <c r="IFC29" i="21"/>
  <c r="IFB29" i="21"/>
  <c r="IFA29" i="21"/>
  <c r="IEZ29" i="21"/>
  <c r="IEY29" i="21"/>
  <c r="IEX29" i="21"/>
  <c r="IEW29" i="21"/>
  <c r="IEV29" i="21"/>
  <c r="IEU29" i="21"/>
  <c r="IET29" i="21"/>
  <c r="IES29" i="21"/>
  <c r="IER29" i="21"/>
  <c r="IEQ29" i="21"/>
  <c r="IEP29" i="21"/>
  <c r="IEO29" i="21"/>
  <c r="IEN29" i="21"/>
  <c r="IEM29" i="21"/>
  <c r="IEL29" i="21"/>
  <c r="IEK29" i="21"/>
  <c r="IEJ29" i="21"/>
  <c r="IEI29" i="21"/>
  <c r="IEH29" i="21"/>
  <c r="IEG29" i="21"/>
  <c r="IEF29" i="21"/>
  <c r="IEE29" i="21"/>
  <c r="IED29" i="21"/>
  <c r="IEC29" i="21"/>
  <c r="IEB29" i="21"/>
  <c r="IEA29" i="21"/>
  <c r="IDZ29" i="21"/>
  <c r="IDY29" i="21"/>
  <c r="IDX29" i="21"/>
  <c r="IDW29" i="21"/>
  <c r="IDV29" i="21"/>
  <c r="IDU29" i="21"/>
  <c r="IDT29" i="21"/>
  <c r="IDS29" i="21"/>
  <c r="IDR29" i="21"/>
  <c r="IDQ29" i="21"/>
  <c r="IDP29" i="21"/>
  <c r="IDO29" i="21"/>
  <c r="IDN29" i="21"/>
  <c r="IDM29" i="21"/>
  <c r="IDL29" i="21"/>
  <c r="IDK29" i="21"/>
  <c r="IDJ29" i="21"/>
  <c r="IDI29" i="21"/>
  <c r="IDH29" i="21"/>
  <c r="IDG29" i="21"/>
  <c r="IDF29" i="21"/>
  <c r="IDE29" i="21"/>
  <c r="IDD29" i="21"/>
  <c r="IDC29" i="21"/>
  <c r="IDB29" i="21"/>
  <c r="IDA29" i="21"/>
  <c r="ICZ29" i="21"/>
  <c r="ICY29" i="21"/>
  <c r="ICX29" i="21"/>
  <c r="ICW29" i="21"/>
  <c r="ICV29" i="21"/>
  <c r="ICU29" i="21"/>
  <c r="ICT29" i="21"/>
  <c r="ICS29" i="21"/>
  <c r="ICR29" i="21"/>
  <c r="ICQ29" i="21"/>
  <c r="ICP29" i="21"/>
  <c r="ICO29" i="21"/>
  <c r="ICN29" i="21"/>
  <c r="ICM29" i="21"/>
  <c r="ICL29" i="21"/>
  <c r="ICK29" i="21"/>
  <c r="ICJ29" i="21"/>
  <c r="ICI29" i="21"/>
  <c r="ICH29" i="21"/>
  <c r="ICG29" i="21"/>
  <c r="ICF29" i="21"/>
  <c r="ICE29" i="21"/>
  <c r="ICD29" i="21"/>
  <c r="ICC29" i="21"/>
  <c r="ICB29" i="21"/>
  <c r="ICA29" i="21"/>
  <c r="IBZ29" i="21"/>
  <c r="IBY29" i="21"/>
  <c r="IBX29" i="21"/>
  <c r="IBW29" i="21"/>
  <c r="IBV29" i="21"/>
  <c r="IBU29" i="21"/>
  <c r="IBT29" i="21"/>
  <c r="IBS29" i="21"/>
  <c r="IBR29" i="21"/>
  <c r="IBQ29" i="21"/>
  <c r="IBP29" i="21"/>
  <c r="IBO29" i="21"/>
  <c r="IBN29" i="21"/>
  <c r="IBM29" i="21"/>
  <c r="IBL29" i="21"/>
  <c r="IBK29" i="21"/>
  <c r="IBJ29" i="21"/>
  <c r="IBI29" i="21"/>
  <c r="IBH29" i="21"/>
  <c r="IBG29" i="21"/>
  <c r="IBF29" i="21"/>
  <c r="IBE29" i="21"/>
  <c r="IBD29" i="21"/>
  <c r="IBC29" i="21"/>
  <c r="IBB29" i="21"/>
  <c r="IBA29" i="21"/>
  <c r="IAZ29" i="21"/>
  <c r="IAY29" i="21"/>
  <c r="IAX29" i="21"/>
  <c r="IAW29" i="21"/>
  <c r="IAV29" i="21"/>
  <c r="IAU29" i="21"/>
  <c r="IAT29" i="21"/>
  <c r="IAS29" i="21"/>
  <c r="IAR29" i="21"/>
  <c r="IAQ29" i="21"/>
  <c r="IAP29" i="21"/>
  <c r="IAO29" i="21"/>
  <c r="IAN29" i="21"/>
  <c r="IAM29" i="21"/>
  <c r="IAL29" i="21"/>
  <c r="IAK29" i="21"/>
  <c r="IAJ29" i="21"/>
  <c r="IAI29" i="21"/>
  <c r="IAH29" i="21"/>
  <c r="IAG29" i="21"/>
  <c r="IAF29" i="21"/>
  <c r="IAE29" i="21"/>
  <c r="IAD29" i="21"/>
  <c r="IAC29" i="21"/>
  <c r="IAB29" i="21"/>
  <c r="IAA29" i="21"/>
  <c r="HZZ29" i="21"/>
  <c r="HZY29" i="21"/>
  <c r="HZX29" i="21"/>
  <c r="HZW29" i="21"/>
  <c r="HZV29" i="21"/>
  <c r="HZU29" i="21"/>
  <c r="HZT29" i="21"/>
  <c r="HZS29" i="21"/>
  <c r="HZR29" i="21"/>
  <c r="HZQ29" i="21"/>
  <c r="HZP29" i="21"/>
  <c r="HZO29" i="21"/>
  <c r="HZN29" i="21"/>
  <c r="HZM29" i="21"/>
  <c r="HZL29" i="21"/>
  <c r="HZK29" i="21"/>
  <c r="HZJ29" i="21"/>
  <c r="HZI29" i="21"/>
  <c r="HZH29" i="21"/>
  <c r="HZG29" i="21"/>
  <c r="HZF29" i="21"/>
  <c r="HZE29" i="21"/>
  <c r="HZD29" i="21"/>
  <c r="HZC29" i="21"/>
  <c r="HZB29" i="21"/>
  <c r="HZA29" i="21"/>
  <c r="HYZ29" i="21"/>
  <c r="HYY29" i="21"/>
  <c r="HYX29" i="21"/>
  <c r="HYW29" i="21"/>
  <c r="HYV29" i="21"/>
  <c r="HYU29" i="21"/>
  <c r="HYT29" i="21"/>
  <c r="HYS29" i="21"/>
  <c r="HYR29" i="21"/>
  <c r="HYQ29" i="21"/>
  <c r="HYP29" i="21"/>
  <c r="HYO29" i="21"/>
  <c r="HYN29" i="21"/>
  <c r="HYM29" i="21"/>
  <c r="HYL29" i="21"/>
  <c r="HYK29" i="21"/>
  <c r="HYJ29" i="21"/>
  <c r="HYI29" i="21"/>
  <c r="HYH29" i="21"/>
  <c r="HYG29" i="21"/>
  <c r="HYF29" i="21"/>
  <c r="HYE29" i="21"/>
  <c r="HYD29" i="21"/>
  <c r="HYC29" i="21"/>
  <c r="HYB29" i="21"/>
  <c r="HYA29" i="21"/>
  <c r="HXZ29" i="21"/>
  <c r="HXY29" i="21"/>
  <c r="HXX29" i="21"/>
  <c r="HXW29" i="21"/>
  <c r="HXV29" i="21"/>
  <c r="HXU29" i="21"/>
  <c r="HXT29" i="21"/>
  <c r="HXS29" i="21"/>
  <c r="HXR29" i="21"/>
  <c r="HXQ29" i="21"/>
  <c r="HXP29" i="21"/>
  <c r="HXO29" i="21"/>
  <c r="HXN29" i="21"/>
  <c r="HXM29" i="21"/>
  <c r="HXL29" i="21"/>
  <c r="HXK29" i="21"/>
  <c r="HXJ29" i="21"/>
  <c r="HXI29" i="21"/>
  <c r="HXH29" i="21"/>
  <c r="HXG29" i="21"/>
  <c r="HXF29" i="21"/>
  <c r="HXE29" i="21"/>
  <c r="HXD29" i="21"/>
  <c r="HXC29" i="21"/>
  <c r="HXB29" i="21"/>
  <c r="HXA29" i="21"/>
  <c r="HWZ29" i="21"/>
  <c r="HWY29" i="21"/>
  <c r="HWX29" i="21"/>
  <c r="HWW29" i="21"/>
  <c r="HWV29" i="21"/>
  <c r="HWU29" i="21"/>
  <c r="HWT29" i="21"/>
  <c r="HWS29" i="21"/>
  <c r="HWR29" i="21"/>
  <c r="HWQ29" i="21"/>
  <c r="HWP29" i="21"/>
  <c r="HWO29" i="21"/>
  <c r="HWN29" i="21"/>
  <c r="HWM29" i="21"/>
  <c r="HWL29" i="21"/>
  <c r="HWK29" i="21"/>
  <c r="HWJ29" i="21"/>
  <c r="HWI29" i="21"/>
  <c r="HWH29" i="21"/>
  <c r="HWG29" i="21"/>
  <c r="HWF29" i="21"/>
  <c r="HWE29" i="21"/>
  <c r="HWD29" i="21"/>
  <c r="HWC29" i="21"/>
  <c r="HWB29" i="21"/>
  <c r="HWA29" i="21"/>
  <c r="HVZ29" i="21"/>
  <c r="HVY29" i="21"/>
  <c r="HVX29" i="21"/>
  <c r="HVW29" i="21"/>
  <c r="HVV29" i="21"/>
  <c r="HVU29" i="21"/>
  <c r="HVT29" i="21"/>
  <c r="HVS29" i="21"/>
  <c r="HVR29" i="21"/>
  <c r="HVQ29" i="21"/>
  <c r="HVP29" i="21"/>
  <c r="HVO29" i="21"/>
  <c r="HVN29" i="21"/>
  <c r="HVM29" i="21"/>
  <c r="HVL29" i="21"/>
  <c r="HVK29" i="21"/>
  <c r="HVJ29" i="21"/>
  <c r="HVI29" i="21"/>
  <c r="HVH29" i="21"/>
  <c r="HVG29" i="21"/>
  <c r="HVF29" i="21"/>
  <c r="HVE29" i="21"/>
  <c r="HVD29" i="21"/>
  <c r="HVC29" i="21"/>
  <c r="HVB29" i="21"/>
  <c r="HVA29" i="21"/>
  <c r="HUZ29" i="21"/>
  <c r="HUY29" i="21"/>
  <c r="HUX29" i="21"/>
  <c r="HUW29" i="21"/>
  <c r="HUV29" i="21"/>
  <c r="HUU29" i="21"/>
  <c r="HUT29" i="21"/>
  <c r="HUS29" i="21"/>
  <c r="HUR29" i="21"/>
  <c r="HUQ29" i="21"/>
  <c r="HUP29" i="21"/>
  <c r="HUO29" i="21"/>
  <c r="HUN29" i="21"/>
  <c r="HUM29" i="21"/>
  <c r="HUL29" i="21"/>
  <c r="HUK29" i="21"/>
  <c r="HUJ29" i="21"/>
  <c r="HUI29" i="21"/>
  <c r="HUH29" i="21"/>
  <c r="HUG29" i="21"/>
  <c r="HUF29" i="21"/>
  <c r="HUE29" i="21"/>
  <c r="HUD29" i="21"/>
  <c r="HUC29" i="21"/>
  <c r="HUB29" i="21"/>
  <c r="HUA29" i="21"/>
  <c r="HTZ29" i="21"/>
  <c r="HTY29" i="21"/>
  <c r="HTX29" i="21"/>
  <c r="HTW29" i="21"/>
  <c r="HTV29" i="21"/>
  <c r="HTU29" i="21"/>
  <c r="HTT29" i="21"/>
  <c r="HTS29" i="21"/>
  <c r="HTR29" i="21"/>
  <c r="HTQ29" i="21"/>
  <c r="HTP29" i="21"/>
  <c r="HTO29" i="21"/>
  <c r="HTN29" i="21"/>
  <c r="HTM29" i="21"/>
  <c r="HTL29" i="21"/>
  <c r="HTK29" i="21"/>
  <c r="HTJ29" i="21"/>
  <c r="HTI29" i="21"/>
  <c r="HTH29" i="21"/>
  <c r="HTG29" i="21"/>
  <c r="HTF29" i="21"/>
  <c r="HTE29" i="21"/>
  <c r="HTD29" i="21"/>
  <c r="HTC29" i="21"/>
  <c r="HTB29" i="21"/>
  <c r="HTA29" i="21"/>
  <c r="HSZ29" i="21"/>
  <c r="HSY29" i="21"/>
  <c r="HSX29" i="21"/>
  <c r="HSW29" i="21"/>
  <c r="HSV29" i="21"/>
  <c r="HSU29" i="21"/>
  <c r="HST29" i="21"/>
  <c r="HSS29" i="21"/>
  <c r="HSR29" i="21"/>
  <c r="HSQ29" i="21"/>
  <c r="HSP29" i="21"/>
  <c r="HSO29" i="21"/>
  <c r="HSN29" i="21"/>
  <c r="HSM29" i="21"/>
  <c r="HSL29" i="21"/>
  <c r="HSK29" i="21"/>
  <c r="HSJ29" i="21"/>
  <c r="HSI29" i="21"/>
  <c r="HSH29" i="21"/>
  <c r="HSG29" i="21"/>
  <c r="HSF29" i="21"/>
  <c r="HSE29" i="21"/>
  <c r="HSD29" i="21"/>
  <c r="HSC29" i="21"/>
  <c r="HSB29" i="21"/>
  <c r="HSA29" i="21"/>
  <c r="HRZ29" i="21"/>
  <c r="HRY29" i="21"/>
  <c r="HRX29" i="21"/>
  <c r="HRW29" i="21"/>
  <c r="HRV29" i="21"/>
  <c r="HRU29" i="21"/>
  <c r="HRT29" i="21"/>
  <c r="HRS29" i="21"/>
  <c r="HRR29" i="21"/>
  <c r="HRQ29" i="21"/>
  <c r="HRP29" i="21"/>
  <c r="HRO29" i="21"/>
  <c r="HRN29" i="21"/>
  <c r="HRM29" i="21"/>
  <c r="HRL29" i="21"/>
  <c r="HRK29" i="21"/>
  <c r="HRJ29" i="21"/>
  <c r="HRI29" i="21"/>
  <c r="HRH29" i="21"/>
  <c r="HRG29" i="21"/>
  <c r="HRF29" i="21"/>
  <c r="HRE29" i="21"/>
  <c r="HRD29" i="21"/>
  <c r="HRC29" i="21"/>
  <c r="HRB29" i="21"/>
  <c r="HRA29" i="21"/>
  <c r="HQZ29" i="21"/>
  <c r="HQY29" i="21"/>
  <c r="HQX29" i="21"/>
  <c r="HQW29" i="21"/>
  <c r="HQV29" i="21"/>
  <c r="HQU29" i="21"/>
  <c r="HQT29" i="21"/>
  <c r="HQS29" i="21"/>
  <c r="HQR29" i="21"/>
  <c r="HQQ29" i="21"/>
  <c r="HQP29" i="21"/>
  <c r="HQO29" i="21"/>
  <c r="HQN29" i="21"/>
  <c r="HQM29" i="21"/>
  <c r="HQL29" i="21"/>
  <c r="HQK29" i="21"/>
  <c r="HQJ29" i="21"/>
  <c r="HQI29" i="21"/>
  <c r="HQH29" i="21"/>
  <c r="HQG29" i="21"/>
  <c r="HQF29" i="21"/>
  <c r="HQE29" i="21"/>
  <c r="HQD29" i="21"/>
  <c r="HQC29" i="21"/>
  <c r="HQB29" i="21"/>
  <c r="HQA29" i="21"/>
  <c r="HPZ29" i="21"/>
  <c r="HPY29" i="21"/>
  <c r="HPX29" i="21"/>
  <c r="HPW29" i="21"/>
  <c r="HPV29" i="21"/>
  <c r="HPU29" i="21"/>
  <c r="HPT29" i="21"/>
  <c r="HPS29" i="21"/>
  <c r="HPR29" i="21"/>
  <c r="HPQ29" i="21"/>
  <c r="HPP29" i="21"/>
  <c r="HPO29" i="21"/>
  <c r="HPN29" i="21"/>
  <c r="HPM29" i="21"/>
  <c r="HPL29" i="21"/>
  <c r="HPK29" i="21"/>
  <c r="HPJ29" i="21"/>
  <c r="HPI29" i="21"/>
  <c r="HPH29" i="21"/>
  <c r="HPG29" i="21"/>
  <c r="HPF29" i="21"/>
  <c r="HPE29" i="21"/>
  <c r="HPD29" i="21"/>
  <c r="HPC29" i="21"/>
  <c r="HPB29" i="21"/>
  <c r="HPA29" i="21"/>
  <c r="HOZ29" i="21"/>
  <c r="HOY29" i="21"/>
  <c r="HOX29" i="21"/>
  <c r="HOW29" i="21"/>
  <c r="HOV29" i="21"/>
  <c r="HOU29" i="21"/>
  <c r="HOT29" i="21"/>
  <c r="HOS29" i="21"/>
  <c r="HOR29" i="21"/>
  <c r="HOQ29" i="21"/>
  <c r="HOP29" i="21"/>
  <c r="HOO29" i="21"/>
  <c r="HON29" i="21"/>
  <c r="HOM29" i="21"/>
  <c r="HOL29" i="21"/>
  <c r="HOK29" i="21"/>
  <c r="HOJ29" i="21"/>
  <c r="HOI29" i="21"/>
  <c r="HOH29" i="21"/>
  <c r="HOG29" i="21"/>
  <c r="HOF29" i="21"/>
  <c r="HOE29" i="21"/>
  <c r="HOD29" i="21"/>
  <c r="HOC29" i="21"/>
  <c r="HOB29" i="21"/>
  <c r="HOA29" i="21"/>
  <c r="HNZ29" i="21"/>
  <c r="HNY29" i="21"/>
  <c r="HNX29" i="21"/>
  <c r="HNW29" i="21"/>
  <c r="HNV29" i="21"/>
  <c r="HNU29" i="21"/>
  <c r="HNT29" i="21"/>
  <c r="HNS29" i="21"/>
  <c r="HNR29" i="21"/>
  <c r="HNQ29" i="21"/>
  <c r="HNP29" i="21"/>
  <c r="HNO29" i="21"/>
  <c r="HNN29" i="21"/>
  <c r="HNM29" i="21"/>
  <c r="HNL29" i="21"/>
  <c r="HNK29" i="21"/>
  <c r="HNJ29" i="21"/>
  <c r="HNI29" i="21"/>
  <c r="HNH29" i="21"/>
  <c r="HNG29" i="21"/>
  <c r="HNF29" i="21"/>
  <c r="HNE29" i="21"/>
  <c r="HND29" i="21"/>
  <c r="HNC29" i="21"/>
  <c r="HNB29" i="21"/>
  <c r="HNA29" i="21"/>
  <c r="HMZ29" i="21"/>
  <c r="HMY29" i="21"/>
  <c r="HMX29" i="21"/>
  <c r="HMW29" i="21"/>
  <c r="HMV29" i="21"/>
  <c r="HMU29" i="21"/>
  <c r="HMT29" i="21"/>
  <c r="HMS29" i="21"/>
  <c r="HMR29" i="21"/>
  <c r="HMQ29" i="21"/>
  <c r="HMP29" i="21"/>
  <c r="HMO29" i="21"/>
  <c r="HMN29" i="21"/>
  <c r="HMM29" i="21"/>
  <c r="HML29" i="21"/>
  <c r="HMK29" i="21"/>
  <c r="HMJ29" i="21"/>
  <c r="HMI29" i="21"/>
  <c r="HMH29" i="21"/>
  <c r="HMG29" i="21"/>
  <c r="HMF29" i="21"/>
  <c r="HME29" i="21"/>
  <c r="HMD29" i="21"/>
  <c r="HMC29" i="21"/>
  <c r="HMB29" i="21"/>
  <c r="HMA29" i="21"/>
  <c r="HLZ29" i="21"/>
  <c r="HLY29" i="21"/>
  <c r="HLX29" i="21"/>
  <c r="HLW29" i="21"/>
  <c r="HLV29" i="21"/>
  <c r="HLU29" i="21"/>
  <c r="HLT29" i="21"/>
  <c r="HLS29" i="21"/>
  <c r="HLR29" i="21"/>
  <c r="HLQ29" i="21"/>
  <c r="HLP29" i="21"/>
  <c r="HLO29" i="21"/>
  <c r="HLN29" i="21"/>
  <c r="HLM29" i="21"/>
  <c r="HLL29" i="21"/>
  <c r="HLK29" i="21"/>
  <c r="HLJ29" i="21"/>
  <c r="HLI29" i="21"/>
  <c r="HLH29" i="21"/>
  <c r="HLG29" i="21"/>
  <c r="HLF29" i="21"/>
  <c r="HLE29" i="21"/>
  <c r="HLD29" i="21"/>
  <c r="HLC29" i="21"/>
  <c r="HLB29" i="21"/>
  <c r="HLA29" i="21"/>
  <c r="HKZ29" i="21"/>
  <c r="HKY29" i="21"/>
  <c r="HKX29" i="21"/>
  <c r="HKW29" i="21"/>
  <c r="HKV29" i="21"/>
  <c r="HKU29" i="21"/>
  <c r="HKT29" i="21"/>
  <c r="HKS29" i="21"/>
  <c r="HKR29" i="21"/>
  <c r="HKQ29" i="21"/>
  <c r="HKP29" i="21"/>
  <c r="HKO29" i="21"/>
  <c r="HKN29" i="21"/>
  <c r="HKM29" i="21"/>
  <c r="HKL29" i="21"/>
  <c r="HKK29" i="21"/>
  <c r="HKJ29" i="21"/>
  <c r="HKI29" i="21"/>
  <c r="HKH29" i="21"/>
  <c r="HKG29" i="21"/>
  <c r="HKF29" i="21"/>
  <c r="HKE29" i="21"/>
  <c r="HKD29" i="21"/>
  <c r="HKC29" i="21"/>
  <c r="HKB29" i="21"/>
  <c r="HKA29" i="21"/>
  <c r="HJZ29" i="21"/>
  <c r="HJY29" i="21"/>
  <c r="HJX29" i="21"/>
  <c r="HJW29" i="21"/>
  <c r="HJV29" i="21"/>
  <c r="HJU29" i="21"/>
  <c r="HJT29" i="21"/>
  <c r="HJS29" i="21"/>
  <c r="HJR29" i="21"/>
  <c r="HJQ29" i="21"/>
  <c r="HJP29" i="21"/>
  <c r="HJO29" i="21"/>
  <c r="HJN29" i="21"/>
  <c r="HJM29" i="21"/>
  <c r="HJL29" i="21"/>
  <c r="HJK29" i="21"/>
  <c r="HJJ29" i="21"/>
  <c r="HJI29" i="21"/>
  <c r="HJH29" i="21"/>
  <c r="HJG29" i="21"/>
  <c r="HJF29" i="21"/>
  <c r="HJE29" i="21"/>
  <c r="HJD29" i="21"/>
  <c r="HJC29" i="21"/>
  <c r="HJB29" i="21"/>
  <c r="HJA29" i="21"/>
  <c r="HIZ29" i="21"/>
  <c r="HIY29" i="21"/>
  <c r="HIX29" i="21"/>
  <c r="HIW29" i="21"/>
  <c r="HIV29" i="21"/>
  <c r="HIU29" i="21"/>
  <c r="HIT29" i="21"/>
  <c r="HIS29" i="21"/>
  <c r="HIR29" i="21"/>
  <c r="HIQ29" i="21"/>
  <c r="HIP29" i="21"/>
  <c r="HIO29" i="21"/>
  <c r="HIN29" i="21"/>
  <c r="HIM29" i="21"/>
  <c r="HIL29" i="21"/>
  <c r="HIK29" i="21"/>
  <c r="HIJ29" i="21"/>
  <c r="HII29" i="21"/>
  <c r="HIH29" i="21"/>
  <c r="HIG29" i="21"/>
  <c r="HIF29" i="21"/>
  <c r="HIE29" i="21"/>
  <c r="HID29" i="21"/>
  <c r="HIC29" i="21"/>
  <c r="HIB29" i="21"/>
  <c r="HIA29" i="21"/>
  <c r="HHZ29" i="21"/>
  <c r="HHY29" i="21"/>
  <c r="HHX29" i="21"/>
  <c r="HHW29" i="21"/>
  <c r="HHV29" i="21"/>
  <c r="HHU29" i="21"/>
  <c r="HHT29" i="21"/>
  <c r="HHS29" i="21"/>
  <c r="HHR29" i="21"/>
  <c r="HHQ29" i="21"/>
  <c r="HHP29" i="21"/>
  <c r="HHO29" i="21"/>
  <c r="HHN29" i="21"/>
  <c r="HHM29" i="21"/>
  <c r="HHL29" i="21"/>
  <c r="HHK29" i="21"/>
  <c r="HHJ29" i="21"/>
  <c r="HHI29" i="21"/>
  <c r="HHH29" i="21"/>
  <c r="HHG29" i="21"/>
  <c r="HHF29" i="21"/>
  <c r="HHE29" i="21"/>
  <c r="HHD29" i="21"/>
  <c r="HHC29" i="21"/>
  <c r="HHB29" i="21"/>
  <c r="HHA29" i="21"/>
  <c r="HGZ29" i="21"/>
  <c r="HGY29" i="21"/>
  <c r="HGX29" i="21"/>
  <c r="HGW29" i="21"/>
  <c r="HGV29" i="21"/>
  <c r="HGU29" i="21"/>
  <c r="HGT29" i="21"/>
  <c r="HGS29" i="21"/>
  <c r="HGR29" i="21"/>
  <c r="HGQ29" i="21"/>
  <c r="HGP29" i="21"/>
  <c r="HGO29" i="21"/>
  <c r="HGN29" i="21"/>
  <c r="HGM29" i="21"/>
  <c r="HGL29" i="21"/>
  <c r="HGK29" i="21"/>
  <c r="HGJ29" i="21"/>
  <c r="HGI29" i="21"/>
  <c r="HGH29" i="21"/>
  <c r="HGG29" i="21"/>
  <c r="HGF29" i="21"/>
  <c r="HGE29" i="21"/>
  <c r="HGD29" i="21"/>
  <c r="HGC29" i="21"/>
  <c r="HGB29" i="21"/>
  <c r="HGA29" i="21"/>
  <c r="HFZ29" i="21"/>
  <c r="HFY29" i="21"/>
  <c r="HFX29" i="21"/>
  <c r="HFW29" i="21"/>
  <c r="HFV29" i="21"/>
  <c r="HFU29" i="21"/>
  <c r="HFT29" i="21"/>
  <c r="HFS29" i="21"/>
  <c r="HFR29" i="21"/>
  <c r="HFQ29" i="21"/>
  <c r="HFP29" i="21"/>
  <c r="HFO29" i="21"/>
  <c r="HFN29" i="21"/>
  <c r="HFM29" i="21"/>
  <c r="HFL29" i="21"/>
  <c r="HFK29" i="21"/>
  <c r="HFJ29" i="21"/>
  <c r="HFI29" i="21"/>
  <c r="HFH29" i="21"/>
  <c r="HFG29" i="21"/>
  <c r="HFF29" i="21"/>
  <c r="HFE29" i="21"/>
  <c r="HFD29" i="21"/>
  <c r="HFC29" i="21"/>
  <c r="HFB29" i="21"/>
  <c r="HFA29" i="21"/>
  <c r="HEZ29" i="21"/>
  <c r="HEY29" i="21"/>
  <c r="HEX29" i="21"/>
  <c r="HEW29" i="21"/>
  <c r="HEV29" i="21"/>
  <c r="HEU29" i="21"/>
  <c r="HET29" i="21"/>
  <c r="HES29" i="21"/>
  <c r="HER29" i="21"/>
  <c r="HEQ29" i="21"/>
  <c r="HEP29" i="21"/>
  <c r="HEO29" i="21"/>
  <c r="HEN29" i="21"/>
  <c r="HEM29" i="21"/>
  <c r="HEL29" i="21"/>
  <c r="HEK29" i="21"/>
  <c r="HEJ29" i="21"/>
  <c r="HEI29" i="21"/>
  <c r="HEH29" i="21"/>
  <c r="HEG29" i="21"/>
  <c r="HEF29" i="21"/>
  <c r="HEE29" i="21"/>
  <c r="HED29" i="21"/>
  <c r="HEC29" i="21"/>
  <c r="HEB29" i="21"/>
  <c r="HEA29" i="21"/>
  <c r="HDZ29" i="21"/>
  <c r="HDY29" i="21"/>
  <c r="HDX29" i="21"/>
  <c r="HDW29" i="21"/>
  <c r="HDV29" i="21"/>
  <c r="HDU29" i="21"/>
  <c r="HDT29" i="21"/>
  <c r="HDS29" i="21"/>
  <c r="HDR29" i="21"/>
  <c r="HDQ29" i="21"/>
  <c r="HDP29" i="21"/>
  <c r="HDO29" i="21"/>
  <c r="HDN29" i="21"/>
  <c r="HDM29" i="21"/>
  <c r="HDL29" i="21"/>
  <c r="HDK29" i="21"/>
  <c r="HDJ29" i="21"/>
  <c r="HDI29" i="21"/>
  <c r="HDH29" i="21"/>
  <c r="HDG29" i="21"/>
  <c r="HDF29" i="21"/>
  <c r="HDE29" i="21"/>
  <c r="HDD29" i="21"/>
  <c r="HDC29" i="21"/>
  <c r="HDB29" i="21"/>
  <c r="HDA29" i="21"/>
  <c r="HCZ29" i="21"/>
  <c r="HCY29" i="21"/>
  <c r="HCX29" i="21"/>
  <c r="HCW29" i="21"/>
  <c r="HCV29" i="21"/>
  <c r="HCU29" i="21"/>
  <c r="HCT29" i="21"/>
  <c r="HCS29" i="21"/>
  <c r="HCR29" i="21"/>
  <c r="HCQ29" i="21"/>
  <c r="HCP29" i="21"/>
  <c r="HCO29" i="21"/>
  <c r="HCN29" i="21"/>
  <c r="HCM29" i="21"/>
  <c r="HCL29" i="21"/>
  <c r="HCK29" i="21"/>
  <c r="HCJ29" i="21"/>
  <c r="HCI29" i="21"/>
  <c r="HCH29" i="21"/>
  <c r="HCG29" i="21"/>
  <c r="HCF29" i="21"/>
  <c r="HCE29" i="21"/>
  <c r="HCD29" i="21"/>
  <c r="HCC29" i="21"/>
  <c r="HCB29" i="21"/>
  <c r="HCA29" i="21"/>
  <c r="HBZ29" i="21"/>
  <c r="HBY29" i="21"/>
  <c r="HBX29" i="21"/>
  <c r="HBW29" i="21"/>
  <c r="HBV29" i="21"/>
  <c r="HBU29" i="21"/>
  <c r="HBT29" i="21"/>
  <c r="HBS29" i="21"/>
  <c r="HBR29" i="21"/>
  <c r="HBQ29" i="21"/>
  <c r="HBP29" i="21"/>
  <c r="HBO29" i="21"/>
  <c r="HBN29" i="21"/>
  <c r="HBM29" i="21"/>
  <c r="HBL29" i="21"/>
  <c r="HBK29" i="21"/>
  <c r="HBJ29" i="21"/>
  <c r="HBI29" i="21"/>
  <c r="HBH29" i="21"/>
  <c r="HBG29" i="21"/>
  <c r="HBF29" i="21"/>
  <c r="HBE29" i="21"/>
  <c r="HBD29" i="21"/>
  <c r="HBC29" i="21"/>
  <c r="HBB29" i="21"/>
  <c r="HBA29" i="21"/>
  <c r="HAZ29" i="21"/>
  <c r="HAY29" i="21"/>
  <c r="HAX29" i="21"/>
  <c r="HAW29" i="21"/>
  <c r="HAV29" i="21"/>
  <c r="HAU29" i="21"/>
  <c r="HAT29" i="21"/>
  <c r="HAS29" i="21"/>
  <c r="HAR29" i="21"/>
  <c r="HAQ29" i="21"/>
  <c r="HAP29" i="21"/>
  <c r="HAO29" i="21"/>
  <c r="HAN29" i="21"/>
  <c r="HAM29" i="21"/>
  <c r="HAL29" i="21"/>
  <c r="HAK29" i="21"/>
  <c r="HAJ29" i="21"/>
  <c r="HAI29" i="21"/>
  <c r="HAH29" i="21"/>
  <c r="HAG29" i="21"/>
  <c r="HAF29" i="21"/>
  <c r="HAE29" i="21"/>
  <c r="HAD29" i="21"/>
  <c r="HAC29" i="21"/>
  <c r="HAB29" i="21"/>
  <c r="HAA29" i="21"/>
  <c r="GZZ29" i="21"/>
  <c r="GZY29" i="21"/>
  <c r="GZX29" i="21"/>
  <c r="GZW29" i="21"/>
  <c r="GZV29" i="21"/>
  <c r="GZU29" i="21"/>
  <c r="GZT29" i="21"/>
  <c r="GZS29" i="21"/>
  <c r="GZR29" i="21"/>
  <c r="GZQ29" i="21"/>
  <c r="GZP29" i="21"/>
  <c r="GZO29" i="21"/>
  <c r="GZN29" i="21"/>
  <c r="GZM29" i="21"/>
  <c r="GZL29" i="21"/>
  <c r="GZK29" i="21"/>
  <c r="GZJ29" i="21"/>
  <c r="GZI29" i="21"/>
  <c r="GZH29" i="21"/>
  <c r="GZG29" i="21"/>
  <c r="GZF29" i="21"/>
  <c r="GZE29" i="21"/>
  <c r="GZD29" i="21"/>
  <c r="GZC29" i="21"/>
  <c r="GZB29" i="21"/>
  <c r="GZA29" i="21"/>
  <c r="GYZ29" i="21"/>
  <c r="GYY29" i="21"/>
  <c r="GYX29" i="21"/>
  <c r="GYW29" i="21"/>
  <c r="GYV29" i="21"/>
  <c r="GYU29" i="21"/>
  <c r="GYT29" i="21"/>
  <c r="GYS29" i="21"/>
  <c r="GYR29" i="21"/>
  <c r="GYQ29" i="21"/>
  <c r="GYP29" i="21"/>
  <c r="GYO29" i="21"/>
  <c r="GYN29" i="21"/>
  <c r="GYM29" i="21"/>
  <c r="GYL29" i="21"/>
  <c r="GYK29" i="21"/>
  <c r="GYJ29" i="21"/>
  <c r="GYI29" i="21"/>
  <c r="GYH29" i="21"/>
  <c r="GYG29" i="21"/>
  <c r="GYF29" i="21"/>
  <c r="GYE29" i="21"/>
  <c r="GYD29" i="21"/>
  <c r="GYC29" i="21"/>
  <c r="GYB29" i="21"/>
  <c r="GYA29" i="21"/>
  <c r="GXZ29" i="21"/>
  <c r="GXY29" i="21"/>
  <c r="GXX29" i="21"/>
  <c r="GXW29" i="21"/>
  <c r="GXV29" i="21"/>
  <c r="GXU29" i="21"/>
  <c r="GXT29" i="21"/>
  <c r="GXS29" i="21"/>
  <c r="GXR29" i="21"/>
  <c r="GXQ29" i="21"/>
  <c r="GXP29" i="21"/>
  <c r="GXO29" i="21"/>
  <c r="GXN29" i="21"/>
  <c r="GXM29" i="21"/>
  <c r="GXL29" i="21"/>
  <c r="GXK29" i="21"/>
  <c r="GXJ29" i="21"/>
  <c r="GXI29" i="21"/>
  <c r="GXH29" i="21"/>
  <c r="GXG29" i="21"/>
  <c r="GXF29" i="21"/>
  <c r="GXE29" i="21"/>
  <c r="GXD29" i="21"/>
  <c r="GXC29" i="21"/>
  <c r="GXB29" i="21"/>
  <c r="GXA29" i="21"/>
  <c r="GWZ29" i="21"/>
  <c r="GWY29" i="21"/>
  <c r="GWX29" i="21"/>
  <c r="GWW29" i="21"/>
  <c r="GWV29" i="21"/>
  <c r="GWU29" i="21"/>
  <c r="GWT29" i="21"/>
  <c r="GWS29" i="21"/>
  <c r="GWR29" i="21"/>
  <c r="GWQ29" i="21"/>
  <c r="GWP29" i="21"/>
  <c r="GWO29" i="21"/>
  <c r="GWN29" i="21"/>
  <c r="GWM29" i="21"/>
  <c r="GWL29" i="21"/>
  <c r="GWK29" i="21"/>
  <c r="GWJ29" i="21"/>
  <c r="GWI29" i="21"/>
  <c r="GWH29" i="21"/>
  <c r="GWG29" i="21"/>
  <c r="GWF29" i="21"/>
  <c r="GWE29" i="21"/>
  <c r="GWD29" i="21"/>
  <c r="GWC29" i="21"/>
  <c r="GWB29" i="21"/>
  <c r="GWA29" i="21"/>
  <c r="GVZ29" i="21"/>
  <c r="GVY29" i="21"/>
  <c r="GVX29" i="21"/>
  <c r="GVW29" i="21"/>
  <c r="GVV29" i="21"/>
  <c r="GVU29" i="21"/>
  <c r="GVT29" i="21"/>
  <c r="GVS29" i="21"/>
  <c r="GVR29" i="21"/>
  <c r="GVQ29" i="21"/>
  <c r="GVP29" i="21"/>
  <c r="GVO29" i="21"/>
  <c r="GVN29" i="21"/>
  <c r="GVM29" i="21"/>
  <c r="GVL29" i="21"/>
  <c r="GVK29" i="21"/>
  <c r="GVJ29" i="21"/>
  <c r="GVI29" i="21"/>
  <c r="GVH29" i="21"/>
  <c r="GVG29" i="21"/>
  <c r="GVF29" i="21"/>
  <c r="GVE29" i="21"/>
  <c r="GVD29" i="21"/>
  <c r="GVC29" i="21"/>
  <c r="GVB29" i="21"/>
  <c r="GVA29" i="21"/>
  <c r="GUZ29" i="21"/>
  <c r="GUY29" i="21"/>
  <c r="GUX29" i="21"/>
  <c r="GUW29" i="21"/>
  <c r="GUV29" i="21"/>
  <c r="GUU29" i="21"/>
  <c r="GUT29" i="21"/>
  <c r="GUS29" i="21"/>
  <c r="GUR29" i="21"/>
  <c r="GUQ29" i="21"/>
  <c r="GUP29" i="21"/>
  <c r="GUO29" i="21"/>
  <c r="GUN29" i="21"/>
  <c r="GUM29" i="21"/>
  <c r="GUL29" i="21"/>
  <c r="GUK29" i="21"/>
  <c r="GUJ29" i="21"/>
  <c r="GUI29" i="21"/>
  <c r="GUH29" i="21"/>
  <c r="GUG29" i="21"/>
  <c r="GUF29" i="21"/>
  <c r="GUE29" i="21"/>
  <c r="GUD29" i="21"/>
  <c r="GUC29" i="21"/>
  <c r="GUB29" i="21"/>
  <c r="GUA29" i="21"/>
  <c r="GTZ29" i="21"/>
  <c r="GTY29" i="21"/>
  <c r="GTX29" i="21"/>
  <c r="GTW29" i="21"/>
  <c r="GTV29" i="21"/>
  <c r="GTU29" i="21"/>
  <c r="GTT29" i="21"/>
  <c r="GTS29" i="21"/>
  <c r="GTR29" i="21"/>
  <c r="GTQ29" i="21"/>
  <c r="GTP29" i="21"/>
  <c r="GTO29" i="21"/>
  <c r="GTN29" i="21"/>
  <c r="GTM29" i="21"/>
  <c r="GTL29" i="21"/>
  <c r="GTK29" i="21"/>
  <c r="GTJ29" i="21"/>
  <c r="GTI29" i="21"/>
  <c r="GTH29" i="21"/>
  <c r="GTG29" i="21"/>
  <c r="GTF29" i="21"/>
  <c r="GTE29" i="21"/>
  <c r="GTD29" i="21"/>
  <c r="GTC29" i="21"/>
  <c r="GTB29" i="21"/>
  <c r="GTA29" i="21"/>
  <c r="GSZ29" i="21"/>
  <c r="GSY29" i="21"/>
  <c r="GSX29" i="21"/>
  <c r="GSW29" i="21"/>
  <c r="GSV29" i="21"/>
  <c r="GSU29" i="21"/>
  <c r="GST29" i="21"/>
  <c r="GSS29" i="21"/>
  <c r="GSR29" i="21"/>
  <c r="GSQ29" i="21"/>
  <c r="GSP29" i="21"/>
  <c r="GSO29" i="21"/>
  <c r="GSN29" i="21"/>
  <c r="GSM29" i="21"/>
  <c r="GSL29" i="21"/>
  <c r="GSK29" i="21"/>
  <c r="GSJ29" i="21"/>
  <c r="GSI29" i="21"/>
  <c r="GSH29" i="21"/>
  <c r="GSG29" i="21"/>
  <c r="GSF29" i="21"/>
  <c r="GSE29" i="21"/>
  <c r="GSD29" i="21"/>
  <c r="GSC29" i="21"/>
  <c r="GSB29" i="21"/>
  <c r="GSA29" i="21"/>
  <c r="GRZ29" i="21"/>
  <c r="GRY29" i="21"/>
  <c r="GRX29" i="21"/>
  <c r="GRW29" i="21"/>
  <c r="GRV29" i="21"/>
  <c r="GRU29" i="21"/>
  <c r="GRT29" i="21"/>
  <c r="GRS29" i="21"/>
  <c r="GRR29" i="21"/>
  <c r="GRQ29" i="21"/>
  <c r="GRP29" i="21"/>
  <c r="GRO29" i="21"/>
  <c r="GRN29" i="21"/>
  <c r="GRM29" i="21"/>
  <c r="GRL29" i="21"/>
  <c r="GRK29" i="21"/>
  <c r="GRJ29" i="21"/>
  <c r="GRI29" i="21"/>
  <c r="GRH29" i="21"/>
  <c r="GRG29" i="21"/>
  <c r="GRF29" i="21"/>
  <c r="GRE29" i="21"/>
  <c r="GRD29" i="21"/>
  <c r="GRC29" i="21"/>
  <c r="GRB29" i="21"/>
  <c r="GRA29" i="21"/>
  <c r="GQZ29" i="21"/>
  <c r="GQY29" i="21"/>
  <c r="GQX29" i="21"/>
  <c r="GQW29" i="21"/>
  <c r="GQV29" i="21"/>
  <c r="GQU29" i="21"/>
  <c r="GQT29" i="21"/>
  <c r="GQS29" i="21"/>
  <c r="GQR29" i="21"/>
  <c r="GQQ29" i="21"/>
  <c r="GQP29" i="21"/>
  <c r="GQO29" i="21"/>
  <c r="GQN29" i="21"/>
  <c r="GQM29" i="21"/>
  <c r="GQL29" i="21"/>
  <c r="GQK29" i="21"/>
  <c r="GQJ29" i="21"/>
  <c r="GQI29" i="21"/>
  <c r="GQH29" i="21"/>
  <c r="GQG29" i="21"/>
  <c r="GQF29" i="21"/>
  <c r="GQE29" i="21"/>
  <c r="GQD29" i="21"/>
  <c r="GQC29" i="21"/>
  <c r="GQB29" i="21"/>
  <c r="GQA29" i="21"/>
  <c r="GPZ29" i="21"/>
  <c r="GPY29" i="21"/>
  <c r="GPX29" i="21"/>
  <c r="GPW29" i="21"/>
  <c r="GPV29" i="21"/>
  <c r="GPU29" i="21"/>
  <c r="GPT29" i="21"/>
  <c r="GPS29" i="21"/>
  <c r="GPR29" i="21"/>
  <c r="GPQ29" i="21"/>
  <c r="GPP29" i="21"/>
  <c r="GPO29" i="21"/>
  <c r="GPN29" i="21"/>
  <c r="GPM29" i="21"/>
  <c r="GPL29" i="21"/>
  <c r="GPK29" i="21"/>
  <c r="GPJ29" i="21"/>
  <c r="GPI29" i="21"/>
  <c r="GPH29" i="21"/>
  <c r="GPG29" i="21"/>
  <c r="GPF29" i="21"/>
  <c r="GPE29" i="21"/>
  <c r="GPD29" i="21"/>
  <c r="GPC29" i="21"/>
  <c r="GPB29" i="21"/>
  <c r="GPA29" i="21"/>
  <c r="GOZ29" i="21"/>
  <c r="GOY29" i="21"/>
  <c r="GOX29" i="21"/>
  <c r="GOW29" i="21"/>
  <c r="GOV29" i="21"/>
  <c r="GOU29" i="21"/>
  <c r="GOT29" i="21"/>
  <c r="GOS29" i="21"/>
  <c r="GOR29" i="21"/>
  <c r="GOQ29" i="21"/>
  <c r="GOP29" i="21"/>
  <c r="GOO29" i="21"/>
  <c r="GON29" i="21"/>
  <c r="GOM29" i="21"/>
  <c r="GOL29" i="21"/>
  <c r="GOK29" i="21"/>
  <c r="GOJ29" i="21"/>
  <c r="GOI29" i="21"/>
  <c r="GOH29" i="21"/>
  <c r="GOG29" i="21"/>
  <c r="GOF29" i="21"/>
  <c r="GOE29" i="21"/>
  <c r="GOD29" i="21"/>
  <c r="GOC29" i="21"/>
  <c r="GOB29" i="21"/>
  <c r="GOA29" i="21"/>
  <c r="GNZ29" i="21"/>
  <c r="GNY29" i="21"/>
  <c r="GNX29" i="21"/>
  <c r="GNW29" i="21"/>
  <c r="GNV29" i="21"/>
  <c r="GNU29" i="21"/>
  <c r="GNT29" i="21"/>
  <c r="GNS29" i="21"/>
  <c r="GNR29" i="21"/>
  <c r="GNQ29" i="21"/>
  <c r="GNP29" i="21"/>
  <c r="GNO29" i="21"/>
  <c r="GNN29" i="21"/>
  <c r="GNM29" i="21"/>
  <c r="GNL29" i="21"/>
  <c r="GNK29" i="21"/>
  <c r="GNJ29" i="21"/>
  <c r="GNI29" i="21"/>
  <c r="GNH29" i="21"/>
  <c r="GNG29" i="21"/>
  <c r="GNF29" i="21"/>
  <c r="GNE29" i="21"/>
  <c r="GND29" i="21"/>
  <c r="GNC29" i="21"/>
  <c r="GNB29" i="21"/>
  <c r="GNA29" i="21"/>
  <c r="GMZ29" i="21"/>
  <c r="GMY29" i="21"/>
  <c r="GMX29" i="21"/>
  <c r="GMW29" i="21"/>
  <c r="GMV29" i="21"/>
  <c r="GMU29" i="21"/>
  <c r="GMT29" i="21"/>
  <c r="GMS29" i="21"/>
  <c r="GMR29" i="21"/>
  <c r="GMQ29" i="21"/>
  <c r="GMP29" i="21"/>
  <c r="GMO29" i="21"/>
  <c r="GMN29" i="21"/>
  <c r="GMM29" i="21"/>
  <c r="GML29" i="21"/>
  <c r="GMK29" i="21"/>
  <c r="GMJ29" i="21"/>
  <c r="GMI29" i="21"/>
  <c r="GMH29" i="21"/>
  <c r="GMG29" i="21"/>
  <c r="GMF29" i="21"/>
  <c r="GME29" i="21"/>
  <c r="GMD29" i="21"/>
  <c r="GMC29" i="21"/>
  <c r="GMB29" i="21"/>
  <c r="GMA29" i="21"/>
  <c r="GLZ29" i="21"/>
  <c r="GLY29" i="21"/>
  <c r="GLX29" i="21"/>
  <c r="GLW29" i="21"/>
  <c r="GLV29" i="21"/>
  <c r="GLU29" i="21"/>
  <c r="GLT29" i="21"/>
  <c r="GLS29" i="21"/>
  <c r="GLR29" i="21"/>
  <c r="GLQ29" i="21"/>
  <c r="GLP29" i="21"/>
  <c r="GLO29" i="21"/>
  <c r="GLN29" i="21"/>
  <c r="GLM29" i="21"/>
  <c r="GLL29" i="21"/>
  <c r="GLK29" i="21"/>
  <c r="GLJ29" i="21"/>
  <c r="GLI29" i="21"/>
  <c r="GLH29" i="21"/>
  <c r="GLG29" i="21"/>
  <c r="GLF29" i="21"/>
  <c r="GLE29" i="21"/>
  <c r="GLD29" i="21"/>
  <c r="GLC29" i="21"/>
  <c r="GLB29" i="21"/>
  <c r="GLA29" i="21"/>
  <c r="GKZ29" i="21"/>
  <c r="GKY29" i="21"/>
  <c r="GKX29" i="21"/>
  <c r="GKW29" i="21"/>
  <c r="GKV29" i="21"/>
  <c r="GKU29" i="21"/>
  <c r="GKT29" i="21"/>
  <c r="GKS29" i="21"/>
  <c r="GKR29" i="21"/>
  <c r="GKQ29" i="21"/>
  <c r="GKP29" i="21"/>
  <c r="GKO29" i="21"/>
  <c r="GKN29" i="21"/>
  <c r="GKM29" i="21"/>
  <c r="GKL29" i="21"/>
  <c r="GKK29" i="21"/>
  <c r="GKJ29" i="21"/>
  <c r="GKI29" i="21"/>
  <c r="GKH29" i="21"/>
  <c r="GKG29" i="21"/>
  <c r="GKF29" i="21"/>
  <c r="GKE29" i="21"/>
  <c r="GKD29" i="21"/>
  <c r="GKC29" i="21"/>
  <c r="GKB29" i="21"/>
  <c r="GKA29" i="21"/>
  <c r="GJZ29" i="21"/>
  <c r="GJY29" i="21"/>
  <c r="GJX29" i="21"/>
  <c r="GJW29" i="21"/>
  <c r="GJV29" i="21"/>
  <c r="GJU29" i="21"/>
  <c r="GJT29" i="21"/>
  <c r="GJS29" i="21"/>
  <c r="GJR29" i="21"/>
  <c r="GJQ29" i="21"/>
  <c r="GJP29" i="21"/>
  <c r="GJO29" i="21"/>
  <c r="GJN29" i="21"/>
  <c r="GJM29" i="21"/>
  <c r="GJL29" i="21"/>
  <c r="GJK29" i="21"/>
  <c r="GJJ29" i="21"/>
  <c r="GJI29" i="21"/>
  <c r="GJH29" i="21"/>
  <c r="GJG29" i="21"/>
  <c r="GJF29" i="21"/>
  <c r="GJE29" i="21"/>
  <c r="GJD29" i="21"/>
  <c r="GJC29" i="21"/>
  <c r="GJB29" i="21"/>
  <c r="GJA29" i="21"/>
  <c r="GIZ29" i="21"/>
  <c r="GIY29" i="21"/>
  <c r="GIX29" i="21"/>
  <c r="GIW29" i="21"/>
  <c r="GIV29" i="21"/>
  <c r="GIU29" i="21"/>
  <c r="GIT29" i="21"/>
  <c r="GIS29" i="21"/>
  <c r="GIR29" i="21"/>
  <c r="GIQ29" i="21"/>
  <c r="GIP29" i="21"/>
  <c r="GIO29" i="21"/>
  <c r="GIN29" i="21"/>
  <c r="GIM29" i="21"/>
  <c r="GIL29" i="21"/>
  <c r="GIK29" i="21"/>
  <c r="GIJ29" i="21"/>
  <c r="GII29" i="21"/>
  <c r="GIH29" i="21"/>
  <c r="GIG29" i="21"/>
  <c r="GIF29" i="21"/>
  <c r="GIE29" i="21"/>
  <c r="GID29" i="21"/>
  <c r="GIC29" i="21"/>
  <c r="GIB29" i="21"/>
  <c r="GIA29" i="21"/>
  <c r="GHZ29" i="21"/>
  <c r="GHY29" i="21"/>
  <c r="GHX29" i="21"/>
  <c r="GHW29" i="21"/>
  <c r="GHV29" i="21"/>
  <c r="GHU29" i="21"/>
  <c r="GHT29" i="21"/>
  <c r="GHS29" i="21"/>
  <c r="GHR29" i="21"/>
  <c r="GHQ29" i="21"/>
  <c r="GHP29" i="21"/>
  <c r="GHO29" i="21"/>
  <c r="GHN29" i="21"/>
  <c r="GHM29" i="21"/>
  <c r="GHL29" i="21"/>
  <c r="GHK29" i="21"/>
  <c r="GHJ29" i="21"/>
  <c r="GHI29" i="21"/>
  <c r="GHH29" i="21"/>
  <c r="GHG29" i="21"/>
  <c r="GHF29" i="21"/>
  <c r="GHE29" i="21"/>
  <c r="GHD29" i="21"/>
  <c r="GHC29" i="21"/>
  <c r="GHB29" i="21"/>
  <c r="GHA29" i="21"/>
  <c r="GGZ29" i="21"/>
  <c r="GGY29" i="21"/>
  <c r="GGX29" i="21"/>
  <c r="GGW29" i="21"/>
  <c r="GGV29" i="21"/>
  <c r="GGU29" i="21"/>
  <c r="GGT29" i="21"/>
  <c r="GGS29" i="21"/>
  <c r="GGR29" i="21"/>
  <c r="GGQ29" i="21"/>
  <c r="GGP29" i="21"/>
  <c r="GGO29" i="21"/>
  <c r="GGN29" i="21"/>
  <c r="GGM29" i="21"/>
  <c r="GGL29" i="21"/>
  <c r="GGK29" i="21"/>
  <c r="GGJ29" i="21"/>
  <c r="GGI29" i="21"/>
  <c r="GGH29" i="21"/>
  <c r="GGG29" i="21"/>
  <c r="GGF29" i="21"/>
  <c r="GGE29" i="21"/>
  <c r="GGD29" i="21"/>
  <c r="GGC29" i="21"/>
  <c r="GGB29" i="21"/>
  <c r="GGA29" i="21"/>
  <c r="GFZ29" i="21"/>
  <c r="GFY29" i="21"/>
  <c r="GFX29" i="21"/>
  <c r="GFW29" i="21"/>
  <c r="GFV29" i="21"/>
  <c r="GFU29" i="21"/>
  <c r="GFT29" i="21"/>
  <c r="GFS29" i="21"/>
  <c r="GFR29" i="21"/>
  <c r="GFQ29" i="21"/>
  <c r="GFP29" i="21"/>
  <c r="GFO29" i="21"/>
  <c r="GFN29" i="21"/>
  <c r="GFM29" i="21"/>
  <c r="GFL29" i="21"/>
  <c r="GFK29" i="21"/>
  <c r="GFJ29" i="21"/>
  <c r="GFI29" i="21"/>
  <c r="GFH29" i="21"/>
  <c r="GFG29" i="21"/>
  <c r="GFF29" i="21"/>
  <c r="GFE29" i="21"/>
  <c r="GFD29" i="21"/>
  <c r="GFC29" i="21"/>
  <c r="GFB29" i="21"/>
  <c r="GFA29" i="21"/>
  <c r="GEZ29" i="21"/>
  <c r="GEY29" i="21"/>
  <c r="GEX29" i="21"/>
  <c r="GEW29" i="21"/>
  <c r="GEV29" i="21"/>
  <c r="GEU29" i="21"/>
  <c r="GET29" i="21"/>
  <c r="GES29" i="21"/>
  <c r="GER29" i="21"/>
  <c r="GEQ29" i="21"/>
  <c r="GEP29" i="21"/>
  <c r="GEO29" i="21"/>
  <c r="GEN29" i="21"/>
  <c r="GEM29" i="21"/>
  <c r="GEL29" i="21"/>
  <c r="GEK29" i="21"/>
  <c r="GEJ29" i="21"/>
  <c r="GEI29" i="21"/>
  <c r="GEH29" i="21"/>
  <c r="GEG29" i="21"/>
  <c r="GEF29" i="21"/>
  <c r="GEE29" i="21"/>
  <c r="GED29" i="21"/>
  <c r="GEC29" i="21"/>
  <c r="GEB29" i="21"/>
  <c r="GEA29" i="21"/>
  <c r="GDZ29" i="21"/>
  <c r="GDY29" i="21"/>
  <c r="GDX29" i="21"/>
  <c r="GDW29" i="21"/>
  <c r="GDV29" i="21"/>
  <c r="GDU29" i="21"/>
  <c r="GDT29" i="21"/>
  <c r="GDS29" i="21"/>
  <c r="GDR29" i="21"/>
  <c r="GDQ29" i="21"/>
  <c r="GDP29" i="21"/>
  <c r="GDO29" i="21"/>
  <c r="GDN29" i="21"/>
  <c r="GDM29" i="21"/>
  <c r="GDL29" i="21"/>
  <c r="GDK29" i="21"/>
  <c r="GDJ29" i="21"/>
  <c r="GDI29" i="21"/>
  <c r="GDH29" i="21"/>
  <c r="GDG29" i="21"/>
  <c r="GDF29" i="21"/>
  <c r="GDE29" i="21"/>
  <c r="GDD29" i="21"/>
  <c r="GDC29" i="21"/>
  <c r="GDB29" i="21"/>
  <c r="GDA29" i="21"/>
  <c r="GCZ29" i="21"/>
  <c r="GCY29" i="21"/>
  <c r="GCX29" i="21"/>
  <c r="GCW29" i="21"/>
  <c r="GCV29" i="21"/>
  <c r="GCU29" i="21"/>
  <c r="GCT29" i="21"/>
  <c r="GCS29" i="21"/>
  <c r="GCR29" i="21"/>
  <c r="GCQ29" i="21"/>
  <c r="GCP29" i="21"/>
  <c r="GCO29" i="21"/>
  <c r="GCN29" i="21"/>
  <c r="GCM29" i="21"/>
  <c r="GCL29" i="21"/>
  <c r="GCK29" i="21"/>
  <c r="GCJ29" i="21"/>
  <c r="GCI29" i="21"/>
  <c r="GCH29" i="21"/>
  <c r="GCG29" i="21"/>
  <c r="GCF29" i="21"/>
  <c r="GCE29" i="21"/>
  <c r="GCD29" i="21"/>
  <c r="GCC29" i="21"/>
  <c r="GCB29" i="21"/>
  <c r="GCA29" i="21"/>
  <c r="GBZ29" i="21"/>
  <c r="GBY29" i="21"/>
  <c r="GBX29" i="21"/>
  <c r="GBW29" i="21"/>
  <c r="GBV29" i="21"/>
  <c r="GBU29" i="21"/>
  <c r="GBT29" i="21"/>
  <c r="GBS29" i="21"/>
  <c r="GBR29" i="21"/>
  <c r="GBQ29" i="21"/>
  <c r="GBP29" i="21"/>
  <c r="GBO29" i="21"/>
  <c r="GBN29" i="21"/>
  <c r="GBM29" i="21"/>
  <c r="GBL29" i="21"/>
  <c r="GBK29" i="21"/>
  <c r="GBJ29" i="21"/>
  <c r="GBI29" i="21"/>
  <c r="GBH29" i="21"/>
  <c r="GBG29" i="21"/>
  <c r="GBF29" i="21"/>
  <c r="GBE29" i="21"/>
  <c r="GBD29" i="21"/>
  <c r="GBC29" i="21"/>
  <c r="GBB29" i="21"/>
  <c r="GBA29" i="21"/>
  <c r="GAZ29" i="21"/>
  <c r="GAY29" i="21"/>
  <c r="GAX29" i="21"/>
  <c r="GAW29" i="21"/>
  <c r="GAV29" i="21"/>
  <c r="GAU29" i="21"/>
  <c r="GAT29" i="21"/>
  <c r="GAS29" i="21"/>
  <c r="GAR29" i="21"/>
  <c r="GAQ29" i="21"/>
  <c r="GAP29" i="21"/>
  <c r="GAO29" i="21"/>
  <c r="GAN29" i="21"/>
  <c r="GAM29" i="21"/>
  <c r="GAL29" i="21"/>
  <c r="GAK29" i="21"/>
  <c r="GAJ29" i="21"/>
  <c r="GAI29" i="21"/>
  <c r="GAH29" i="21"/>
  <c r="GAG29" i="21"/>
  <c r="GAF29" i="21"/>
  <c r="GAE29" i="21"/>
  <c r="GAD29" i="21"/>
  <c r="GAC29" i="21"/>
  <c r="GAB29" i="21"/>
  <c r="GAA29" i="21"/>
  <c r="FZZ29" i="21"/>
  <c r="FZY29" i="21"/>
  <c r="FZX29" i="21"/>
  <c r="FZW29" i="21"/>
  <c r="FZV29" i="21"/>
  <c r="FZU29" i="21"/>
  <c r="FZT29" i="21"/>
  <c r="FZS29" i="21"/>
  <c r="FZR29" i="21"/>
  <c r="FZQ29" i="21"/>
  <c r="FZP29" i="21"/>
  <c r="FZO29" i="21"/>
  <c r="FZN29" i="21"/>
  <c r="FZM29" i="21"/>
  <c r="FZL29" i="21"/>
  <c r="FZK29" i="21"/>
  <c r="FZJ29" i="21"/>
  <c r="FZI29" i="21"/>
  <c r="FZH29" i="21"/>
  <c r="FZG29" i="21"/>
  <c r="FZF29" i="21"/>
  <c r="FZE29" i="21"/>
  <c r="FZD29" i="21"/>
  <c r="FZC29" i="21"/>
  <c r="FZB29" i="21"/>
  <c r="FZA29" i="21"/>
  <c r="FYZ29" i="21"/>
  <c r="FYY29" i="21"/>
  <c r="FYX29" i="21"/>
  <c r="FYW29" i="21"/>
  <c r="FYV29" i="21"/>
  <c r="FYU29" i="21"/>
  <c r="FYT29" i="21"/>
  <c r="FYS29" i="21"/>
  <c r="FYR29" i="21"/>
  <c r="FYQ29" i="21"/>
  <c r="FYP29" i="21"/>
  <c r="FYO29" i="21"/>
  <c r="FYN29" i="21"/>
  <c r="FYM29" i="21"/>
  <c r="FYL29" i="21"/>
  <c r="FYK29" i="21"/>
  <c r="FYJ29" i="21"/>
  <c r="FYI29" i="21"/>
  <c r="FYH29" i="21"/>
  <c r="FYG29" i="21"/>
  <c r="FYF29" i="21"/>
  <c r="FYE29" i="21"/>
  <c r="FYD29" i="21"/>
  <c r="FYC29" i="21"/>
  <c r="FYB29" i="21"/>
  <c r="FYA29" i="21"/>
  <c r="FXZ29" i="21"/>
  <c r="FXY29" i="21"/>
  <c r="FXX29" i="21"/>
  <c r="FXW29" i="21"/>
  <c r="FXV29" i="21"/>
  <c r="FXU29" i="21"/>
  <c r="FXT29" i="21"/>
  <c r="FXS29" i="21"/>
  <c r="FXR29" i="21"/>
  <c r="FXQ29" i="21"/>
  <c r="FXP29" i="21"/>
  <c r="FXO29" i="21"/>
  <c r="FXN29" i="21"/>
  <c r="FXM29" i="21"/>
  <c r="FXL29" i="21"/>
  <c r="FXK29" i="21"/>
  <c r="FXJ29" i="21"/>
  <c r="FXI29" i="21"/>
  <c r="FXH29" i="21"/>
  <c r="FXG29" i="21"/>
  <c r="FXF29" i="21"/>
  <c r="FXE29" i="21"/>
  <c r="FXD29" i="21"/>
  <c r="FXC29" i="21"/>
  <c r="FXB29" i="21"/>
  <c r="FXA29" i="21"/>
  <c r="FWZ29" i="21"/>
  <c r="FWY29" i="21"/>
  <c r="FWX29" i="21"/>
  <c r="FWW29" i="21"/>
  <c r="FWV29" i="21"/>
  <c r="FWU29" i="21"/>
  <c r="FWT29" i="21"/>
  <c r="FWS29" i="21"/>
  <c r="FWR29" i="21"/>
  <c r="FWQ29" i="21"/>
  <c r="FWP29" i="21"/>
  <c r="FWO29" i="21"/>
  <c r="FWN29" i="21"/>
  <c r="FWM29" i="21"/>
  <c r="FWL29" i="21"/>
  <c r="FWK29" i="21"/>
  <c r="FWJ29" i="21"/>
  <c r="FWI29" i="21"/>
  <c r="FWH29" i="21"/>
  <c r="FWG29" i="21"/>
  <c r="FWF29" i="21"/>
  <c r="FWE29" i="21"/>
  <c r="FWD29" i="21"/>
  <c r="FWC29" i="21"/>
  <c r="FWB29" i="21"/>
  <c r="FWA29" i="21"/>
  <c r="FVZ29" i="21"/>
  <c r="FVY29" i="21"/>
  <c r="FVX29" i="21"/>
  <c r="FVW29" i="21"/>
  <c r="FVV29" i="21"/>
  <c r="FVU29" i="21"/>
  <c r="FVT29" i="21"/>
  <c r="FVS29" i="21"/>
  <c r="FVR29" i="21"/>
  <c r="FVQ29" i="21"/>
  <c r="FVP29" i="21"/>
  <c r="FVO29" i="21"/>
  <c r="FVN29" i="21"/>
  <c r="FVM29" i="21"/>
  <c r="FVL29" i="21"/>
  <c r="FVK29" i="21"/>
  <c r="FVJ29" i="21"/>
  <c r="FVI29" i="21"/>
  <c r="FVH29" i="21"/>
  <c r="FVG29" i="21"/>
  <c r="FVF29" i="21"/>
  <c r="FVE29" i="21"/>
  <c r="FVD29" i="21"/>
  <c r="FVC29" i="21"/>
  <c r="FVB29" i="21"/>
  <c r="FVA29" i="21"/>
  <c r="FUZ29" i="21"/>
  <c r="FUY29" i="21"/>
  <c r="FUX29" i="21"/>
  <c r="FUW29" i="21"/>
  <c r="FUV29" i="21"/>
  <c r="FUU29" i="21"/>
  <c r="FUT29" i="21"/>
  <c r="FUS29" i="21"/>
  <c r="FUR29" i="21"/>
  <c r="FUQ29" i="21"/>
  <c r="FUP29" i="21"/>
  <c r="FUO29" i="21"/>
  <c r="FUN29" i="21"/>
  <c r="FUM29" i="21"/>
  <c r="FUL29" i="21"/>
  <c r="FUK29" i="21"/>
  <c r="FUJ29" i="21"/>
  <c r="FUI29" i="21"/>
  <c r="FUH29" i="21"/>
  <c r="FUG29" i="21"/>
  <c r="FUF29" i="21"/>
  <c r="FUE29" i="21"/>
  <c r="FUD29" i="21"/>
  <c r="FUC29" i="21"/>
  <c r="FUB29" i="21"/>
  <c r="FUA29" i="21"/>
  <c r="FTZ29" i="21"/>
  <c r="FTY29" i="21"/>
  <c r="FTX29" i="21"/>
  <c r="FTW29" i="21"/>
  <c r="FTV29" i="21"/>
  <c r="FTU29" i="21"/>
  <c r="FTT29" i="21"/>
  <c r="FTS29" i="21"/>
  <c r="FTR29" i="21"/>
  <c r="FTQ29" i="21"/>
  <c r="FTP29" i="21"/>
  <c r="FTO29" i="21"/>
  <c r="FTN29" i="21"/>
  <c r="FTM29" i="21"/>
  <c r="FTL29" i="21"/>
  <c r="FTK29" i="21"/>
  <c r="FTJ29" i="21"/>
  <c r="FTI29" i="21"/>
  <c r="FTH29" i="21"/>
  <c r="FTG29" i="21"/>
  <c r="FTF29" i="21"/>
  <c r="FTE29" i="21"/>
  <c r="FTD29" i="21"/>
  <c r="FTC29" i="21"/>
  <c r="FTB29" i="21"/>
  <c r="FTA29" i="21"/>
  <c r="FSZ29" i="21"/>
  <c r="FSY29" i="21"/>
  <c r="FSX29" i="21"/>
  <c r="FSW29" i="21"/>
  <c r="FSV29" i="21"/>
  <c r="FSU29" i="21"/>
  <c r="FST29" i="21"/>
  <c r="FSS29" i="21"/>
  <c r="FSR29" i="21"/>
  <c r="FSQ29" i="21"/>
  <c r="FSP29" i="21"/>
  <c r="FSO29" i="21"/>
  <c r="FSN29" i="21"/>
  <c r="FSM29" i="21"/>
  <c r="FSL29" i="21"/>
  <c r="FSK29" i="21"/>
  <c r="FSJ29" i="21"/>
  <c r="FSI29" i="21"/>
  <c r="FSH29" i="21"/>
  <c r="FSG29" i="21"/>
  <c r="FSF29" i="21"/>
  <c r="FSE29" i="21"/>
  <c r="FSD29" i="21"/>
  <c r="FSC29" i="21"/>
  <c r="FSB29" i="21"/>
  <c r="FSA29" i="21"/>
  <c r="FRZ29" i="21"/>
  <c r="FRY29" i="21"/>
  <c r="FRX29" i="21"/>
  <c r="FRW29" i="21"/>
  <c r="FRV29" i="21"/>
  <c r="FRU29" i="21"/>
  <c r="FRT29" i="21"/>
  <c r="FRS29" i="21"/>
  <c r="FRR29" i="21"/>
  <c r="FRQ29" i="21"/>
  <c r="FRP29" i="21"/>
  <c r="FRO29" i="21"/>
  <c r="FRN29" i="21"/>
  <c r="FRM29" i="21"/>
  <c r="FRL29" i="21"/>
  <c r="FRK29" i="21"/>
  <c r="FRJ29" i="21"/>
  <c r="FRI29" i="21"/>
  <c r="FRH29" i="21"/>
  <c r="FRG29" i="21"/>
  <c r="FRF29" i="21"/>
  <c r="FRE29" i="21"/>
  <c r="FRD29" i="21"/>
  <c r="FRC29" i="21"/>
  <c r="FRB29" i="21"/>
  <c r="FRA29" i="21"/>
  <c r="FQZ29" i="21"/>
  <c r="FQY29" i="21"/>
  <c r="FQX29" i="21"/>
  <c r="FQW29" i="21"/>
  <c r="FQV29" i="21"/>
  <c r="FQU29" i="21"/>
  <c r="FQT29" i="21"/>
  <c r="FQS29" i="21"/>
  <c r="FQR29" i="21"/>
  <c r="FQQ29" i="21"/>
  <c r="FQP29" i="21"/>
  <c r="FQO29" i="21"/>
  <c r="FQN29" i="21"/>
  <c r="FQM29" i="21"/>
  <c r="FQL29" i="21"/>
  <c r="FQK29" i="21"/>
  <c r="FQJ29" i="21"/>
  <c r="FQI29" i="21"/>
  <c r="FQH29" i="21"/>
  <c r="FQG29" i="21"/>
  <c r="FQF29" i="21"/>
  <c r="FQE29" i="21"/>
  <c r="FQD29" i="21"/>
  <c r="FQC29" i="21"/>
  <c r="FQB29" i="21"/>
  <c r="FQA29" i="21"/>
  <c r="FPZ29" i="21"/>
  <c r="FPY29" i="21"/>
  <c r="FPX29" i="21"/>
  <c r="FPW29" i="21"/>
  <c r="FPV29" i="21"/>
  <c r="FPU29" i="21"/>
  <c r="FPT29" i="21"/>
  <c r="FPS29" i="21"/>
  <c r="FPR29" i="21"/>
  <c r="FPQ29" i="21"/>
  <c r="FPP29" i="21"/>
  <c r="FPO29" i="21"/>
  <c r="FPN29" i="21"/>
  <c r="FPM29" i="21"/>
  <c r="FPL29" i="21"/>
  <c r="FPK29" i="21"/>
  <c r="FPJ29" i="21"/>
  <c r="FPI29" i="21"/>
  <c r="FPH29" i="21"/>
  <c r="FPG29" i="21"/>
  <c r="FPF29" i="21"/>
  <c r="FPE29" i="21"/>
  <c r="FPD29" i="21"/>
  <c r="FPC29" i="21"/>
  <c r="FPB29" i="21"/>
  <c r="FPA29" i="21"/>
  <c r="FOZ29" i="21"/>
  <c r="FOY29" i="21"/>
  <c r="FOX29" i="21"/>
  <c r="FOW29" i="21"/>
  <c r="FOV29" i="21"/>
  <c r="FOU29" i="21"/>
  <c r="FOT29" i="21"/>
  <c r="FOS29" i="21"/>
  <c r="FOR29" i="21"/>
  <c r="FOQ29" i="21"/>
  <c r="FOP29" i="21"/>
  <c r="FOO29" i="21"/>
  <c r="FON29" i="21"/>
  <c r="FOM29" i="21"/>
  <c r="FOL29" i="21"/>
  <c r="FOK29" i="21"/>
  <c r="FOJ29" i="21"/>
  <c r="FOI29" i="21"/>
  <c r="FOH29" i="21"/>
  <c r="FOG29" i="21"/>
  <c r="FOF29" i="21"/>
  <c r="FOE29" i="21"/>
  <c r="FOD29" i="21"/>
  <c r="FOC29" i="21"/>
  <c r="FOB29" i="21"/>
  <c r="FOA29" i="21"/>
  <c r="FNZ29" i="21"/>
  <c r="FNY29" i="21"/>
  <c r="FNX29" i="21"/>
  <c r="FNW29" i="21"/>
  <c r="FNV29" i="21"/>
  <c r="FNU29" i="21"/>
  <c r="FNT29" i="21"/>
  <c r="FNS29" i="21"/>
  <c r="FNR29" i="21"/>
  <c r="FNQ29" i="21"/>
  <c r="FNP29" i="21"/>
  <c r="FNO29" i="21"/>
  <c r="FNN29" i="21"/>
  <c r="FNM29" i="21"/>
  <c r="FNL29" i="21"/>
  <c r="FNK29" i="21"/>
  <c r="FNJ29" i="21"/>
  <c r="FNI29" i="21"/>
  <c r="FNH29" i="21"/>
  <c r="FNG29" i="21"/>
  <c r="FNF29" i="21"/>
  <c r="FNE29" i="21"/>
  <c r="FND29" i="21"/>
  <c r="FNC29" i="21"/>
  <c r="FNB29" i="21"/>
  <c r="FNA29" i="21"/>
  <c r="FMZ29" i="21"/>
  <c r="FMY29" i="21"/>
  <c r="FMX29" i="21"/>
  <c r="FMW29" i="21"/>
  <c r="FMV29" i="21"/>
  <c r="FMU29" i="21"/>
  <c r="FMT29" i="21"/>
  <c r="FMS29" i="21"/>
  <c r="FMR29" i="21"/>
  <c r="FMQ29" i="21"/>
  <c r="FMP29" i="21"/>
  <c r="FMO29" i="21"/>
  <c r="FMN29" i="21"/>
  <c r="FMM29" i="21"/>
  <c r="FML29" i="21"/>
  <c r="FMK29" i="21"/>
  <c r="FMJ29" i="21"/>
  <c r="FMI29" i="21"/>
  <c r="FMH29" i="21"/>
  <c r="FMG29" i="21"/>
  <c r="FMF29" i="21"/>
  <c r="FME29" i="21"/>
  <c r="FMD29" i="21"/>
  <c r="FMC29" i="21"/>
  <c r="FMB29" i="21"/>
  <c r="FMA29" i="21"/>
  <c r="FLZ29" i="21"/>
  <c r="FLY29" i="21"/>
  <c r="FLX29" i="21"/>
  <c r="FLW29" i="21"/>
  <c r="FLV29" i="21"/>
  <c r="FLU29" i="21"/>
  <c r="FLT29" i="21"/>
  <c r="FLS29" i="21"/>
  <c r="FLR29" i="21"/>
  <c r="FLQ29" i="21"/>
  <c r="FLP29" i="21"/>
  <c r="FLO29" i="21"/>
  <c r="FLN29" i="21"/>
  <c r="FLM29" i="21"/>
  <c r="FLL29" i="21"/>
  <c r="FLK29" i="21"/>
  <c r="FLJ29" i="21"/>
  <c r="FLI29" i="21"/>
  <c r="FLH29" i="21"/>
  <c r="FLG29" i="21"/>
  <c r="FLF29" i="21"/>
  <c r="FLE29" i="21"/>
  <c r="FLD29" i="21"/>
  <c r="FLC29" i="21"/>
  <c r="FLB29" i="21"/>
  <c r="FLA29" i="21"/>
  <c r="FKZ29" i="21"/>
  <c r="FKY29" i="21"/>
  <c r="FKX29" i="21"/>
  <c r="FKW29" i="21"/>
  <c r="FKV29" i="21"/>
  <c r="FKU29" i="21"/>
  <c r="FKT29" i="21"/>
  <c r="FKS29" i="21"/>
  <c r="FKR29" i="21"/>
  <c r="FKQ29" i="21"/>
  <c r="FKP29" i="21"/>
  <c r="FKO29" i="21"/>
  <c r="FKN29" i="21"/>
  <c r="FKM29" i="21"/>
  <c r="FKL29" i="21"/>
  <c r="FKK29" i="21"/>
  <c r="FKJ29" i="21"/>
  <c r="FKI29" i="21"/>
  <c r="FKH29" i="21"/>
  <c r="FKG29" i="21"/>
  <c r="FKF29" i="21"/>
  <c r="FKE29" i="21"/>
  <c r="FKD29" i="21"/>
  <c r="FKC29" i="21"/>
  <c r="FKB29" i="21"/>
  <c r="FKA29" i="21"/>
  <c r="FJZ29" i="21"/>
  <c r="FJY29" i="21"/>
  <c r="FJX29" i="21"/>
  <c r="FJW29" i="21"/>
  <c r="FJV29" i="21"/>
  <c r="FJU29" i="21"/>
  <c r="FJT29" i="21"/>
  <c r="FJS29" i="21"/>
  <c r="FJR29" i="21"/>
  <c r="FJQ29" i="21"/>
  <c r="FJP29" i="21"/>
  <c r="FJO29" i="21"/>
  <c r="FJN29" i="21"/>
  <c r="FJM29" i="21"/>
  <c r="FJL29" i="21"/>
  <c r="FJK29" i="21"/>
  <c r="FJJ29" i="21"/>
  <c r="FJI29" i="21"/>
  <c r="FJH29" i="21"/>
  <c r="FJG29" i="21"/>
  <c r="FJF29" i="21"/>
  <c r="FJE29" i="21"/>
  <c r="FJD29" i="21"/>
  <c r="FJC29" i="21"/>
  <c r="FJB29" i="21"/>
  <c r="FJA29" i="21"/>
  <c r="FIZ29" i="21"/>
  <c r="FIY29" i="21"/>
  <c r="FIX29" i="21"/>
  <c r="FIW29" i="21"/>
  <c r="FIV29" i="21"/>
  <c r="FIU29" i="21"/>
  <c r="FIT29" i="21"/>
  <c r="FIS29" i="21"/>
  <c r="FIR29" i="21"/>
  <c r="FIQ29" i="21"/>
  <c r="FIP29" i="21"/>
  <c r="FIO29" i="21"/>
  <c r="FIN29" i="21"/>
  <c r="FIM29" i="21"/>
  <c r="FIL29" i="21"/>
  <c r="FIK29" i="21"/>
  <c r="FIJ29" i="21"/>
  <c r="FII29" i="21"/>
  <c r="FIH29" i="21"/>
  <c r="FIG29" i="21"/>
  <c r="FIF29" i="21"/>
  <c r="FIE29" i="21"/>
  <c r="FID29" i="21"/>
  <c r="FIC29" i="21"/>
  <c r="FIB29" i="21"/>
  <c r="FIA29" i="21"/>
  <c r="FHZ29" i="21"/>
  <c r="FHY29" i="21"/>
  <c r="FHX29" i="21"/>
  <c r="FHW29" i="21"/>
  <c r="FHV29" i="21"/>
  <c r="FHU29" i="21"/>
  <c r="FHT29" i="21"/>
  <c r="FHS29" i="21"/>
  <c r="FHR29" i="21"/>
  <c r="FHQ29" i="21"/>
  <c r="FHP29" i="21"/>
  <c r="FHO29" i="21"/>
  <c r="FHN29" i="21"/>
  <c r="FHM29" i="21"/>
  <c r="FHL29" i="21"/>
  <c r="FHK29" i="21"/>
  <c r="FHJ29" i="21"/>
  <c r="FHI29" i="21"/>
  <c r="FHH29" i="21"/>
  <c r="FHG29" i="21"/>
  <c r="FHF29" i="21"/>
  <c r="FHE29" i="21"/>
  <c r="FHD29" i="21"/>
  <c r="FHC29" i="21"/>
  <c r="FHB29" i="21"/>
  <c r="FHA29" i="21"/>
  <c r="FGZ29" i="21"/>
  <c r="FGY29" i="21"/>
  <c r="FGX29" i="21"/>
  <c r="FGW29" i="21"/>
  <c r="FGV29" i="21"/>
  <c r="FGU29" i="21"/>
  <c r="FGT29" i="21"/>
  <c r="FGS29" i="21"/>
  <c r="FGR29" i="21"/>
  <c r="FGQ29" i="21"/>
  <c r="FGP29" i="21"/>
  <c r="FGO29" i="21"/>
  <c r="FGN29" i="21"/>
  <c r="FGM29" i="21"/>
  <c r="FGL29" i="21"/>
  <c r="FGK29" i="21"/>
  <c r="FGJ29" i="21"/>
  <c r="FGI29" i="21"/>
  <c r="FGH29" i="21"/>
  <c r="FGG29" i="21"/>
  <c r="FGF29" i="21"/>
  <c r="FGE29" i="21"/>
  <c r="FGD29" i="21"/>
  <c r="FGC29" i="21"/>
  <c r="FGB29" i="21"/>
  <c r="FGA29" i="21"/>
  <c r="FFZ29" i="21"/>
  <c r="FFY29" i="21"/>
  <c r="FFX29" i="21"/>
  <c r="FFW29" i="21"/>
  <c r="FFV29" i="21"/>
  <c r="FFU29" i="21"/>
  <c r="FFT29" i="21"/>
  <c r="FFS29" i="21"/>
  <c r="FFR29" i="21"/>
  <c r="FFQ29" i="21"/>
  <c r="FFP29" i="21"/>
  <c r="FFO29" i="21"/>
  <c r="FFN29" i="21"/>
  <c r="FFM29" i="21"/>
  <c r="FFL29" i="21"/>
  <c r="FFK29" i="21"/>
  <c r="FFJ29" i="21"/>
  <c r="FFI29" i="21"/>
  <c r="FFH29" i="21"/>
  <c r="FFG29" i="21"/>
  <c r="FFF29" i="21"/>
  <c r="FFE29" i="21"/>
  <c r="FFD29" i="21"/>
  <c r="FFC29" i="21"/>
  <c r="FFB29" i="21"/>
  <c r="FFA29" i="21"/>
  <c r="FEZ29" i="21"/>
  <c r="FEY29" i="21"/>
  <c r="FEX29" i="21"/>
  <c r="FEW29" i="21"/>
  <c r="FEV29" i="21"/>
  <c r="FEU29" i="21"/>
  <c r="FET29" i="21"/>
  <c r="FES29" i="21"/>
  <c r="FER29" i="21"/>
  <c r="FEQ29" i="21"/>
  <c r="FEP29" i="21"/>
  <c r="FEO29" i="21"/>
  <c r="FEN29" i="21"/>
  <c r="FEM29" i="21"/>
  <c r="FEL29" i="21"/>
  <c r="FEK29" i="21"/>
  <c r="FEJ29" i="21"/>
  <c r="FEI29" i="21"/>
  <c r="FEH29" i="21"/>
  <c r="FEG29" i="21"/>
  <c r="FEF29" i="21"/>
  <c r="FEE29" i="21"/>
  <c r="FED29" i="21"/>
  <c r="FEC29" i="21"/>
  <c r="FEB29" i="21"/>
  <c r="FEA29" i="21"/>
  <c r="FDZ29" i="21"/>
  <c r="FDY29" i="21"/>
  <c r="FDX29" i="21"/>
  <c r="FDW29" i="21"/>
  <c r="FDV29" i="21"/>
  <c r="FDU29" i="21"/>
  <c r="FDT29" i="21"/>
  <c r="FDS29" i="21"/>
  <c r="FDR29" i="21"/>
  <c r="FDQ29" i="21"/>
  <c r="FDP29" i="21"/>
  <c r="FDO29" i="21"/>
  <c r="FDN29" i="21"/>
  <c r="FDM29" i="21"/>
  <c r="FDL29" i="21"/>
  <c r="FDK29" i="21"/>
  <c r="FDJ29" i="21"/>
  <c r="FDI29" i="21"/>
  <c r="FDH29" i="21"/>
  <c r="FDG29" i="21"/>
  <c r="FDF29" i="21"/>
  <c r="FDE29" i="21"/>
  <c r="FDD29" i="21"/>
  <c r="FDC29" i="21"/>
  <c r="FDB29" i="21"/>
  <c r="FDA29" i="21"/>
  <c r="FCZ29" i="21"/>
  <c r="FCY29" i="21"/>
  <c r="FCX29" i="21"/>
  <c r="FCW29" i="21"/>
  <c r="FCV29" i="21"/>
  <c r="FCU29" i="21"/>
  <c r="FCT29" i="21"/>
  <c r="FCS29" i="21"/>
  <c r="FCR29" i="21"/>
  <c r="FCQ29" i="21"/>
  <c r="FCP29" i="21"/>
  <c r="FCO29" i="21"/>
  <c r="FCN29" i="21"/>
  <c r="FCM29" i="21"/>
  <c r="FCL29" i="21"/>
  <c r="FCK29" i="21"/>
  <c r="FCJ29" i="21"/>
  <c r="FCI29" i="21"/>
  <c r="FCH29" i="21"/>
  <c r="FCG29" i="21"/>
  <c r="FCF29" i="21"/>
  <c r="FCE29" i="21"/>
  <c r="FCD29" i="21"/>
  <c r="FCC29" i="21"/>
  <c r="FCB29" i="21"/>
  <c r="FCA29" i="21"/>
  <c r="FBZ29" i="21"/>
  <c r="FBY29" i="21"/>
  <c r="FBX29" i="21"/>
  <c r="FBW29" i="21"/>
  <c r="FBV29" i="21"/>
  <c r="FBU29" i="21"/>
  <c r="FBT29" i="21"/>
  <c r="FBS29" i="21"/>
  <c r="FBR29" i="21"/>
  <c r="FBQ29" i="21"/>
  <c r="FBP29" i="21"/>
  <c r="FBO29" i="21"/>
  <c r="FBN29" i="21"/>
  <c r="FBM29" i="21"/>
  <c r="FBL29" i="21"/>
  <c r="FBK29" i="21"/>
  <c r="FBJ29" i="21"/>
  <c r="FBI29" i="21"/>
  <c r="FBH29" i="21"/>
  <c r="FBG29" i="21"/>
  <c r="FBF29" i="21"/>
  <c r="FBE29" i="21"/>
  <c r="FBD29" i="21"/>
  <c r="FBC29" i="21"/>
  <c r="FBB29" i="21"/>
  <c r="FBA29" i="21"/>
  <c r="FAZ29" i="21"/>
  <c r="FAY29" i="21"/>
  <c r="FAX29" i="21"/>
  <c r="FAW29" i="21"/>
  <c r="FAV29" i="21"/>
  <c r="FAU29" i="21"/>
  <c r="FAT29" i="21"/>
  <c r="FAS29" i="21"/>
  <c r="FAR29" i="21"/>
  <c r="FAQ29" i="21"/>
  <c r="FAP29" i="21"/>
  <c r="FAO29" i="21"/>
  <c r="FAN29" i="21"/>
  <c r="FAM29" i="21"/>
  <c r="FAL29" i="21"/>
  <c r="FAK29" i="21"/>
  <c r="FAJ29" i="21"/>
  <c r="FAI29" i="21"/>
  <c r="FAH29" i="21"/>
  <c r="FAG29" i="21"/>
  <c r="FAF29" i="21"/>
  <c r="FAE29" i="21"/>
  <c r="FAD29" i="21"/>
  <c r="FAC29" i="21"/>
  <c r="FAB29" i="21"/>
  <c r="FAA29" i="21"/>
  <c r="EZZ29" i="21"/>
  <c r="EZY29" i="21"/>
  <c r="EZX29" i="21"/>
  <c r="EZW29" i="21"/>
  <c r="EZV29" i="21"/>
  <c r="EZU29" i="21"/>
  <c r="EZT29" i="21"/>
  <c r="EZS29" i="21"/>
  <c r="EZR29" i="21"/>
  <c r="EZQ29" i="21"/>
  <c r="EZP29" i="21"/>
  <c r="EZO29" i="21"/>
  <c r="EZN29" i="21"/>
  <c r="EZM29" i="21"/>
  <c r="EZL29" i="21"/>
  <c r="EZK29" i="21"/>
  <c r="EZJ29" i="21"/>
  <c r="EZI29" i="21"/>
  <c r="EZH29" i="21"/>
  <c r="EZG29" i="21"/>
  <c r="EZF29" i="21"/>
  <c r="EZE29" i="21"/>
  <c r="EZD29" i="21"/>
  <c r="EZC29" i="21"/>
  <c r="EZB29" i="21"/>
  <c r="EZA29" i="21"/>
  <c r="EYZ29" i="21"/>
  <c r="EYY29" i="21"/>
  <c r="EYX29" i="21"/>
  <c r="EYW29" i="21"/>
  <c r="EYV29" i="21"/>
  <c r="EYU29" i="21"/>
  <c r="EYT29" i="21"/>
  <c r="EYS29" i="21"/>
  <c r="EYR29" i="21"/>
  <c r="EYQ29" i="21"/>
  <c r="EYP29" i="21"/>
  <c r="EYO29" i="21"/>
  <c r="EYN29" i="21"/>
  <c r="EYM29" i="21"/>
  <c r="EYL29" i="21"/>
  <c r="EYK29" i="21"/>
  <c r="EYJ29" i="21"/>
  <c r="EYI29" i="21"/>
  <c r="EYH29" i="21"/>
  <c r="EYG29" i="21"/>
  <c r="EYF29" i="21"/>
  <c r="EYE29" i="21"/>
  <c r="EYD29" i="21"/>
  <c r="EYC29" i="21"/>
  <c r="EYB29" i="21"/>
  <c r="EYA29" i="21"/>
  <c r="EXZ29" i="21"/>
  <c r="EXY29" i="21"/>
  <c r="EXX29" i="21"/>
  <c r="EXW29" i="21"/>
  <c r="EXV29" i="21"/>
  <c r="EXU29" i="21"/>
  <c r="EXT29" i="21"/>
  <c r="EXS29" i="21"/>
  <c r="EXR29" i="21"/>
  <c r="EXQ29" i="21"/>
  <c r="EXP29" i="21"/>
  <c r="EXO29" i="21"/>
  <c r="EXN29" i="21"/>
  <c r="EXM29" i="21"/>
  <c r="EXL29" i="21"/>
  <c r="EXK29" i="21"/>
  <c r="EXJ29" i="21"/>
  <c r="EXI29" i="21"/>
  <c r="EXH29" i="21"/>
  <c r="EXG29" i="21"/>
  <c r="EXF29" i="21"/>
  <c r="EXE29" i="21"/>
  <c r="EXD29" i="21"/>
  <c r="EXC29" i="21"/>
  <c r="EXB29" i="21"/>
  <c r="EXA29" i="21"/>
  <c r="EWZ29" i="21"/>
  <c r="EWY29" i="21"/>
  <c r="EWX29" i="21"/>
  <c r="EWW29" i="21"/>
  <c r="EWV29" i="21"/>
  <c r="EWU29" i="21"/>
  <c r="EWT29" i="21"/>
  <c r="EWS29" i="21"/>
  <c r="EWR29" i="21"/>
  <c r="EWQ29" i="21"/>
  <c r="EWP29" i="21"/>
  <c r="EWO29" i="21"/>
  <c r="EWN29" i="21"/>
  <c r="EWM29" i="21"/>
  <c r="EWL29" i="21"/>
  <c r="EWK29" i="21"/>
  <c r="EWJ29" i="21"/>
  <c r="EWI29" i="21"/>
  <c r="EWH29" i="21"/>
  <c r="EWG29" i="21"/>
  <c r="EWF29" i="21"/>
  <c r="EWE29" i="21"/>
  <c r="EWD29" i="21"/>
  <c r="EWC29" i="21"/>
  <c r="EWB29" i="21"/>
  <c r="EWA29" i="21"/>
  <c r="EVZ29" i="21"/>
  <c r="EVY29" i="21"/>
  <c r="EVX29" i="21"/>
  <c r="EVW29" i="21"/>
  <c r="EVV29" i="21"/>
  <c r="EVU29" i="21"/>
  <c r="EVT29" i="21"/>
  <c r="EVS29" i="21"/>
  <c r="EVR29" i="21"/>
  <c r="EVQ29" i="21"/>
  <c r="EVP29" i="21"/>
  <c r="EVO29" i="21"/>
  <c r="EVN29" i="21"/>
  <c r="EVM29" i="21"/>
  <c r="EVL29" i="21"/>
  <c r="EVK29" i="21"/>
  <c r="EVJ29" i="21"/>
  <c r="EVI29" i="21"/>
  <c r="EVH29" i="21"/>
  <c r="EVG29" i="21"/>
  <c r="EVF29" i="21"/>
  <c r="EVE29" i="21"/>
  <c r="EVD29" i="21"/>
  <c r="EVC29" i="21"/>
  <c r="EVB29" i="21"/>
  <c r="EVA29" i="21"/>
  <c r="EUZ29" i="21"/>
  <c r="EUY29" i="21"/>
  <c r="EUX29" i="21"/>
  <c r="EUW29" i="21"/>
  <c r="EUV29" i="21"/>
  <c r="EUU29" i="21"/>
  <c r="EUT29" i="21"/>
  <c r="EUS29" i="21"/>
  <c r="EUR29" i="21"/>
  <c r="EUQ29" i="21"/>
  <c r="EUP29" i="21"/>
  <c r="EUO29" i="21"/>
  <c r="EUN29" i="21"/>
  <c r="EUM29" i="21"/>
  <c r="EUL29" i="21"/>
  <c r="EUK29" i="21"/>
  <c r="EUJ29" i="21"/>
  <c r="EUI29" i="21"/>
  <c r="EUH29" i="21"/>
  <c r="EUG29" i="21"/>
  <c r="EUF29" i="21"/>
  <c r="EUE29" i="21"/>
  <c r="EUD29" i="21"/>
  <c r="EUC29" i="21"/>
  <c r="EUB29" i="21"/>
  <c r="EUA29" i="21"/>
  <c r="ETZ29" i="21"/>
  <c r="ETY29" i="21"/>
  <c r="ETX29" i="21"/>
  <c r="ETW29" i="21"/>
  <c r="ETV29" i="21"/>
  <c r="ETU29" i="21"/>
  <c r="ETT29" i="21"/>
  <c r="ETS29" i="21"/>
  <c r="ETR29" i="21"/>
  <c r="ETQ29" i="21"/>
  <c r="ETP29" i="21"/>
  <c r="ETO29" i="21"/>
  <c r="ETN29" i="21"/>
  <c r="ETM29" i="21"/>
  <c r="ETL29" i="21"/>
  <c r="ETK29" i="21"/>
  <c r="ETJ29" i="21"/>
  <c r="ETI29" i="21"/>
  <c r="ETH29" i="21"/>
  <c r="ETG29" i="21"/>
  <c r="ETF29" i="21"/>
  <c r="ETE29" i="21"/>
  <c r="ETD29" i="21"/>
  <c r="ETC29" i="21"/>
  <c r="ETB29" i="21"/>
  <c r="ETA29" i="21"/>
  <c r="ESZ29" i="21"/>
  <c r="ESY29" i="21"/>
  <c r="ESX29" i="21"/>
  <c r="ESW29" i="21"/>
  <c r="ESV29" i="21"/>
  <c r="ESU29" i="21"/>
  <c r="EST29" i="21"/>
  <c r="ESS29" i="21"/>
  <c r="ESR29" i="21"/>
  <c r="ESQ29" i="21"/>
  <c r="ESP29" i="21"/>
  <c r="ESO29" i="21"/>
  <c r="ESN29" i="21"/>
  <c r="ESM29" i="21"/>
  <c r="ESL29" i="21"/>
  <c r="ESK29" i="21"/>
  <c r="ESJ29" i="21"/>
  <c r="ESI29" i="21"/>
  <c r="ESH29" i="21"/>
  <c r="ESG29" i="21"/>
  <c r="ESF29" i="21"/>
  <c r="ESE29" i="21"/>
  <c r="ESD29" i="21"/>
  <c r="ESC29" i="21"/>
  <c r="ESB29" i="21"/>
  <c r="ESA29" i="21"/>
  <c r="ERZ29" i="21"/>
  <c r="ERY29" i="21"/>
  <c r="ERX29" i="21"/>
  <c r="ERW29" i="21"/>
  <c r="ERV29" i="21"/>
  <c r="ERU29" i="21"/>
  <c r="ERT29" i="21"/>
  <c r="ERS29" i="21"/>
  <c r="ERR29" i="21"/>
  <c r="ERQ29" i="21"/>
  <c r="ERP29" i="21"/>
  <c r="ERO29" i="21"/>
  <c r="ERN29" i="21"/>
  <c r="ERM29" i="21"/>
  <c r="ERL29" i="21"/>
  <c r="ERK29" i="21"/>
  <c r="ERJ29" i="21"/>
  <c r="ERI29" i="21"/>
  <c r="ERH29" i="21"/>
  <c r="ERG29" i="21"/>
  <c r="ERF29" i="21"/>
  <c r="ERE29" i="21"/>
  <c r="ERD29" i="21"/>
  <c r="ERC29" i="21"/>
  <c r="ERB29" i="21"/>
  <c r="ERA29" i="21"/>
  <c r="EQZ29" i="21"/>
  <c r="EQY29" i="21"/>
  <c r="EQX29" i="21"/>
  <c r="EQW29" i="21"/>
  <c r="EQV29" i="21"/>
  <c r="EQU29" i="21"/>
  <c r="EQT29" i="21"/>
  <c r="EQS29" i="21"/>
  <c r="EQR29" i="21"/>
  <c r="EQQ29" i="21"/>
  <c r="EQP29" i="21"/>
  <c r="EQO29" i="21"/>
  <c r="EQN29" i="21"/>
  <c r="EQM29" i="21"/>
  <c r="EQL29" i="21"/>
  <c r="EQK29" i="21"/>
  <c r="EQJ29" i="21"/>
  <c r="EQI29" i="21"/>
  <c r="EQH29" i="21"/>
  <c r="EQG29" i="21"/>
  <c r="EQF29" i="21"/>
  <c r="EQE29" i="21"/>
  <c r="EQD29" i="21"/>
  <c r="EQC29" i="21"/>
  <c r="EQB29" i="21"/>
  <c r="EQA29" i="21"/>
  <c r="EPZ29" i="21"/>
  <c r="EPY29" i="21"/>
  <c r="EPX29" i="21"/>
  <c r="EPW29" i="21"/>
  <c r="EPV29" i="21"/>
  <c r="EPU29" i="21"/>
  <c r="EPT29" i="21"/>
  <c r="EPS29" i="21"/>
  <c r="EPR29" i="21"/>
  <c r="EPQ29" i="21"/>
  <c r="EPP29" i="21"/>
  <c r="EPO29" i="21"/>
  <c r="EPN29" i="21"/>
  <c r="EPM29" i="21"/>
  <c r="EPL29" i="21"/>
  <c r="EPK29" i="21"/>
  <c r="EPJ29" i="21"/>
  <c r="EPI29" i="21"/>
  <c r="EPH29" i="21"/>
  <c r="EPG29" i="21"/>
  <c r="EPF29" i="21"/>
  <c r="EPE29" i="21"/>
  <c r="EPD29" i="21"/>
  <c r="EPC29" i="21"/>
  <c r="EPB29" i="21"/>
  <c r="EPA29" i="21"/>
  <c r="EOZ29" i="21"/>
  <c r="EOY29" i="21"/>
  <c r="EOX29" i="21"/>
  <c r="EOW29" i="21"/>
  <c r="EOV29" i="21"/>
  <c r="EOU29" i="21"/>
  <c r="EOT29" i="21"/>
  <c r="EOS29" i="21"/>
  <c r="EOR29" i="21"/>
  <c r="EOQ29" i="21"/>
  <c r="EOP29" i="21"/>
  <c r="EOO29" i="21"/>
  <c r="EON29" i="21"/>
  <c r="EOM29" i="21"/>
  <c r="EOL29" i="21"/>
  <c r="EOK29" i="21"/>
  <c r="EOJ29" i="21"/>
  <c r="EOI29" i="21"/>
  <c r="EOH29" i="21"/>
  <c r="EOG29" i="21"/>
  <c r="EOF29" i="21"/>
  <c r="EOE29" i="21"/>
  <c r="EOD29" i="21"/>
  <c r="EOC29" i="21"/>
  <c r="EOB29" i="21"/>
  <c r="EOA29" i="21"/>
  <c r="ENZ29" i="21"/>
  <c r="ENY29" i="21"/>
  <c r="ENX29" i="21"/>
  <c r="ENW29" i="21"/>
  <c r="ENV29" i="21"/>
  <c r="ENU29" i="21"/>
  <c r="ENT29" i="21"/>
  <c r="ENS29" i="21"/>
  <c r="ENR29" i="21"/>
  <c r="ENQ29" i="21"/>
  <c r="ENP29" i="21"/>
  <c r="ENO29" i="21"/>
  <c r="ENN29" i="21"/>
  <c r="ENM29" i="21"/>
  <c r="ENL29" i="21"/>
  <c r="ENK29" i="21"/>
  <c r="ENJ29" i="21"/>
  <c r="ENI29" i="21"/>
  <c r="ENH29" i="21"/>
  <c r="ENG29" i="21"/>
  <c r="ENF29" i="21"/>
  <c r="ENE29" i="21"/>
  <c r="END29" i="21"/>
  <c r="ENC29" i="21"/>
  <c r="ENB29" i="21"/>
  <c r="ENA29" i="21"/>
  <c r="EMZ29" i="21"/>
  <c r="EMY29" i="21"/>
  <c r="EMX29" i="21"/>
  <c r="EMW29" i="21"/>
  <c r="EMV29" i="21"/>
  <c r="EMU29" i="21"/>
  <c r="EMT29" i="21"/>
  <c r="EMS29" i="21"/>
  <c r="EMR29" i="21"/>
  <c r="EMQ29" i="21"/>
  <c r="EMP29" i="21"/>
  <c r="EMO29" i="21"/>
  <c r="EMN29" i="21"/>
  <c r="EMM29" i="21"/>
  <c r="EML29" i="21"/>
  <c r="EMK29" i="21"/>
  <c r="EMJ29" i="21"/>
  <c r="EMI29" i="21"/>
  <c r="EMH29" i="21"/>
  <c r="EMG29" i="21"/>
  <c r="EMF29" i="21"/>
  <c r="EME29" i="21"/>
  <c r="EMD29" i="21"/>
  <c r="EMC29" i="21"/>
  <c r="EMB29" i="21"/>
  <c r="EMA29" i="21"/>
  <c r="ELZ29" i="21"/>
  <c r="ELY29" i="21"/>
  <c r="ELX29" i="21"/>
  <c r="ELW29" i="21"/>
  <c r="ELV29" i="21"/>
  <c r="ELU29" i="21"/>
  <c r="ELT29" i="21"/>
  <c r="ELS29" i="21"/>
  <c r="ELR29" i="21"/>
  <c r="ELQ29" i="21"/>
  <c r="ELP29" i="21"/>
  <c r="ELO29" i="21"/>
  <c r="ELN29" i="21"/>
  <c r="ELM29" i="21"/>
  <c r="ELL29" i="21"/>
  <c r="ELK29" i="21"/>
  <c r="ELJ29" i="21"/>
  <c r="ELI29" i="21"/>
  <c r="ELH29" i="21"/>
  <c r="ELG29" i="21"/>
  <c r="ELF29" i="21"/>
  <c r="ELE29" i="21"/>
  <c r="ELD29" i="21"/>
  <c r="ELC29" i="21"/>
  <c r="ELB29" i="21"/>
  <c r="ELA29" i="21"/>
  <c r="EKZ29" i="21"/>
  <c r="EKY29" i="21"/>
  <c r="EKX29" i="21"/>
  <c r="EKW29" i="21"/>
  <c r="EKV29" i="21"/>
  <c r="EKU29" i="21"/>
  <c r="EKT29" i="21"/>
  <c r="EKS29" i="21"/>
  <c r="EKR29" i="21"/>
  <c r="EKQ29" i="21"/>
  <c r="EKP29" i="21"/>
  <c r="EKO29" i="21"/>
  <c r="EKN29" i="21"/>
  <c r="EKM29" i="21"/>
  <c r="EKL29" i="21"/>
  <c r="EKK29" i="21"/>
  <c r="EKJ29" i="21"/>
  <c r="EKI29" i="21"/>
  <c r="EKH29" i="21"/>
  <c r="EKG29" i="21"/>
  <c r="EKF29" i="21"/>
  <c r="EKE29" i="21"/>
  <c r="EKD29" i="21"/>
  <c r="EKC29" i="21"/>
  <c r="EKB29" i="21"/>
  <c r="EKA29" i="21"/>
  <c r="EJZ29" i="21"/>
  <c r="EJY29" i="21"/>
  <c r="EJX29" i="21"/>
  <c r="EJW29" i="21"/>
  <c r="EJV29" i="21"/>
  <c r="EJU29" i="21"/>
  <c r="EJT29" i="21"/>
  <c r="EJS29" i="21"/>
  <c r="EJR29" i="21"/>
  <c r="EJQ29" i="21"/>
  <c r="EJP29" i="21"/>
  <c r="EJO29" i="21"/>
  <c r="EJN29" i="21"/>
  <c r="EJM29" i="21"/>
  <c r="EJL29" i="21"/>
  <c r="EJK29" i="21"/>
  <c r="EJJ29" i="21"/>
  <c r="EJI29" i="21"/>
  <c r="EJH29" i="21"/>
  <c r="EJG29" i="21"/>
  <c r="EJF29" i="21"/>
  <c r="EJE29" i="21"/>
  <c r="EJD29" i="21"/>
  <c r="EJC29" i="21"/>
  <c r="EJB29" i="21"/>
  <c r="EJA29" i="21"/>
  <c r="EIZ29" i="21"/>
  <c r="EIY29" i="21"/>
  <c r="EIX29" i="21"/>
  <c r="EIW29" i="21"/>
  <c r="EIV29" i="21"/>
  <c r="EIU29" i="21"/>
  <c r="EIT29" i="21"/>
  <c r="EIS29" i="21"/>
  <c r="EIR29" i="21"/>
  <c r="EIQ29" i="21"/>
  <c r="EIP29" i="21"/>
  <c r="EIO29" i="21"/>
  <c r="EIN29" i="21"/>
  <c r="EIM29" i="21"/>
  <c r="EIL29" i="21"/>
  <c r="EIK29" i="21"/>
  <c r="EIJ29" i="21"/>
  <c r="EII29" i="21"/>
  <c r="EIH29" i="21"/>
  <c r="EIG29" i="21"/>
  <c r="EIF29" i="21"/>
  <c r="EIE29" i="21"/>
  <c r="EID29" i="21"/>
  <c r="EIC29" i="21"/>
  <c r="EIB29" i="21"/>
  <c r="EIA29" i="21"/>
  <c r="EHZ29" i="21"/>
  <c r="EHY29" i="21"/>
  <c r="EHX29" i="21"/>
  <c r="EHW29" i="21"/>
  <c r="EHV29" i="21"/>
  <c r="EHU29" i="21"/>
  <c r="EHT29" i="21"/>
  <c r="EHS29" i="21"/>
  <c r="EHR29" i="21"/>
  <c r="EHQ29" i="21"/>
  <c r="EHP29" i="21"/>
  <c r="EHO29" i="21"/>
  <c r="EHN29" i="21"/>
  <c r="EHM29" i="21"/>
  <c r="EHL29" i="21"/>
  <c r="EHK29" i="21"/>
  <c r="EHJ29" i="21"/>
  <c r="EHI29" i="21"/>
  <c r="EHH29" i="21"/>
  <c r="EHG29" i="21"/>
  <c r="EHF29" i="21"/>
  <c r="EHE29" i="21"/>
  <c r="EHD29" i="21"/>
  <c r="EHC29" i="21"/>
  <c r="EHB29" i="21"/>
  <c r="EHA29" i="21"/>
  <c r="EGZ29" i="21"/>
  <c r="EGY29" i="21"/>
  <c r="EGX29" i="21"/>
  <c r="EGW29" i="21"/>
  <c r="EGV29" i="21"/>
  <c r="EGU29" i="21"/>
  <c r="EGT29" i="21"/>
  <c r="EGS29" i="21"/>
  <c r="EGR29" i="21"/>
  <c r="EGQ29" i="21"/>
  <c r="EGP29" i="21"/>
  <c r="EGO29" i="21"/>
  <c r="EGN29" i="21"/>
  <c r="EGM29" i="21"/>
  <c r="EGL29" i="21"/>
  <c r="EGK29" i="21"/>
  <c r="EGJ29" i="21"/>
  <c r="EGI29" i="21"/>
  <c r="EGH29" i="21"/>
  <c r="EGG29" i="21"/>
  <c r="EGF29" i="21"/>
  <c r="EGE29" i="21"/>
  <c r="EGD29" i="21"/>
  <c r="EGC29" i="21"/>
  <c r="EGB29" i="21"/>
  <c r="EGA29" i="21"/>
  <c r="EFZ29" i="21"/>
  <c r="EFY29" i="21"/>
  <c r="EFX29" i="21"/>
  <c r="EFW29" i="21"/>
  <c r="EFV29" i="21"/>
  <c r="EFU29" i="21"/>
  <c r="EFT29" i="21"/>
  <c r="EFS29" i="21"/>
  <c r="EFR29" i="21"/>
  <c r="EFQ29" i="21"/>
  <c r="EFP29" i="21"/>
  <c r="EFO29" i="21"/>
  <c r="EFN29" i="21"/>
  <c r="EFM29" i="21"/>
  <c r="EFL29" i="21"/>
  <c r="EFK29" i="21"/>
  <c r="EFJ29" i="21"/>
  <c r="EFI29" i="21"/>
  <c r="EFH29" i="21"/>
  <c r="EFG29" i="21"/>
  <c r="EFF29" i="21"/>
  <c r="EFE29" i="21"/>
  <c r="EFD29" i="21"/>
  <c r="EFC29" i="21"/>
  <c r="EFB29" i="21"/>
  <c r="EFA29" i="21"/>
  <c r="EEZ29" i="21"/>
  <c r="EEY29" i="21"/>
  <c r="EEX29" i="21"/>
  <c r="EEW29" i="21"/>
  <c r="EEV29" i="21"/>
  <c r="EEU29" i="21"/>
  <c r="EET29" i="21"/>
  <c r="EES29" i="21"/>
  <c r="EER29" i="21"/>
  <c r="EEQ29" i="21"/>
  <c r="EEP29" i="21"/>
  <c r="EEO29" i="21"/>
  <c r="EEN29" i="21"/>
  <c r="EEM29" i="21"/>
  <c r="EEL29" i="21"/>
  <c r="EEK29" i="21"/>
  <c r="EEJ29" i="21"/>
  <c r="EEI29" i="21"/>
  <c r="EEH29" i="21"/>
  <c r="EEG29" i="21"/>
  <c r="EEF29" i="21"/>
  <c r="EEE29" i="21"/>
  <c r="EED29" i="21"/>
  <c r="EEC29" i="21"/>
  <c r="EEB29" i="21"/>
  <c r="EEA29" i="21"/>
  <c r="EDZ29" i="21"/>
  <c r="EDY29" i="21"/>
  <c r="EDX29" i="21"/>
  <c r="EDW29" i="21"/>
  <c r="EDV29" i="21"/>
  <c r="EDU29" i="21"/>
  <c r="EDT29" i="21"/>
  <c r="EDS29" i="21"/>
  <c r="EDR29" i="21"/>
  <c r="EDQ29" i="21"/>
  <c r="EDP29" i="21"/>
  <c r="EDO29" i="21"/>
  <c r="EDN29" i="21"/>
  <c r="EDM29" i="21"/>
  <c r="EDL29" i="21"/>
  <c r="EDK29" i="21"/>
  <c r="EDJ29" i="21"/>
  <c r="EDI29" i="21"/>
  <c r="EDH29" i="21"/>
  <c r="EDG29" i="21"/>
  <c r="EDF29" i="21"/>
  <c r="EDE29" i="21"/>
  <c r="EDD29" i="21"/>
  <c r="EDC29" i="21"/>
  <c r="EDB29" i="21"/>
  <c r="EDA29" i="21"/>
  <c r="ECZ29" i="21"/>
  <c r="ECY29" i="21"/>
  <c r="ECX29" i="21"/>
  <c r="ECW29" i="21"/>
  <c r="ECV29" i="21"/>
  <c r="ECU29" i="21"/>
  <c r="ECT29" i="21"/>
  <c r="ECS29" i="21"/>
  <c r="ECR29" i="21"/>
  <c r="ECQ29" i="21"/>
  <c r="ECP29" i="21"/>
  <c r="ECO29" i="21"/>
  <c r="ECN29" i="21"/>
  <c r="ECM29" i="21"/>
  <c r="ECL29" i="21"/>
  <c r="ECK29" i="21"/>
  <c r="ECJ29" i="21"/>
  <c r="ECI29" i="21"/>
  <c r="ECH29" i="21"/>
  <c r="ECG29" i="21"/>
  <c r="ECF29" i="21"/>
  <c r="ECE29" i="21"/>
  <c r="ECD29" i="21"/>
  <c r="ECC29" i="21"/>
  <c r="ECB29" i="21"/>
  <c r="ECA29" i="21"/>
  <c r="EBZ29" i="21"/>
  <c r="EBY29" i="21"/>
  <c r="EBX29" i="21"/>
  <c r="EBW29" i="21"/>
  <c r="EBV29" i="21"/>
  <c r="EBU29" i="21"/>
  <c r="EBT29" i="21"/>
  <c r="EBS29" i="21"/>
  <c r="EBR29" i="21"/>
  <c r="EBQ29" i="21"/>
  <c r="EBP29" i="21"/>
  <c r="EBO29" i="21"/>
  <c r="EBN29" i="21"/>
  <c r="EBM29" i="21"/>
  <c r="EBL29" i="21"/>
  <c r="EBK29" i="21"/>
  <c r="EBJ29" i="21"/>
  <c r="EBI29" i="21"/>
  <c r="EBH29" i="21"/>
  <c r="EBG29" i="21"/>
  <c r="EBF29" i="21"/>
  <c r="EBE29" i="21"/>
  <c r="EBD29" i="21"/>
  <c r="EBC29" i="21"/>
  <c r="EBB29" i="21"/>
  <c r="EBA29" i="21"/>
  <c r="EAZ29" i="21"/>
  <c r="EAY29" i="21"/>
  <c r="EAX29" i="21"/>
  <c r="EAW29" i="21"/>
  <c r="EAV29" i="21"/>
  <c r="EAU29" i="21"/>
  <c r="EAT29" i="21"/>
  <c r="EAS29" i="21"/>
  <c r="EAR29" i="21"/>
  <c r="EAQ29" i="21"/>
  <c r="EAP29" i="21"/>
  <c r="EAO29" i="21"/>
  <c r="EAN29" i="21"/>
  <c r="EAM29" i="21"/>
  <c r="EAL29" i="21"/>
  <c r="EAK29" i="21"/>
  <c r="EAJ29" i="21"/>
  <c r="EAI29" i="21"/>
  <c r="EAH29" i="21"/>
  <c r="EAG29" i="21"/>
  <c r="EAF29" i="21"/>
  <c r="EAE29" i="21"/>
  <c r="EAD29" i="21"/>
  <c r="EAC29" i="21"/>
  <c r="EAB29" i="21"/>
  <c r="EAA29" i="21"/>
  <c r="DZZ29" i="21"/>
  <c r="DZY29" i="21"/>
  <c r="DZX29" i="21"/>
  <c r="DZW29" i="21"/>
  <c r="DZV29" i="21"/>
  <c r="DZU29" i="21"/>
  <c r="DZT29" i="21"/>
  <c r="DZS29" i="21"/>
  <c r="DZR29" i="21"/>
  <c r="DZQ29" i="21"/>
  <c r="DZP29" i="21"/>
  <c r="DZO29" i="21"/>
  <c r="DZN29" i="21"/>
  <c r="DZM29" i="21"/>
  <c r="DZL29" i="21"/>
  <c r="DZK29" i="21"/>
  <c r="DZJ29" i="21"/>
  <c r="DZI29" i="21"/>
  <c r="DZH29" i="21"/>
  <c r="DZG29" i="21"/>
  <c r="DZF29" i="21"/>
  <c r="DZE29" i="21"/>
  <c r="DZD29" i="21"/>
  <c r="DZC29" i="21"/>
  <c r="DZB29" i="21"/>
  <c r="DZA29" i="21"/>
  <c r="DYZ29" i="21"/>
  <c r="DYY29" i="21"/>
  <c r="DYX29" i="21"/>
  <c r="DYW29" i="21"/>
  <c r="DYV29" i="21"/>
  <c r="DYU29" i="21"/>
  <c r="DYT29" i="21"/>
  <c r="DYS29" i="21"/>
  <c r="DYR29" i="21"/>
  <c r="DYQ29" i="21"/>
  <c r="DYP29" i="21"/>
  <c r="DYO29" i="21"/>
  <c r="DYN29" i="21"/>
  <c r="DYM29" i="21"/>
  <c r="DYL29" i="21"/>
  <c r="DYK29" i="21"/>
  <c r="DYJ29" i="21"/>
  <c r="DYI29" i="21"/>
  <c r="DYH29" i="21"/>
  <c r="DYG29" i="21"/>
  <c r="DYF29" i="21"/>
  <c r="DYE29" i="21"/>
  <c r="DYD29" i="21"/>
  <c r="DYC29" i="21"/>
  <c r="DYB29" i="21"/>
  <c r="DYA29" i="21"/>
  <c r="DXZ29" i="21"/>
  <c r="DXY29" i="21"/>
  <c r="DXX29" i="21"/>
  <c r="DXW29" i="21"/>
  <c r="DXV29" i="21"/>
  <c r="DXU29" i="21"/>
  <c r="DXT29" i="21"/>
  <c r="DXS29" i="21"/>
  <c r="DXR29" i="21"/>
  <c r="DXQ29" i="21"/>
  <c r="DXP29" i="21"/>
  <c r="DXO29" i="21"/>
  <c r="DXN29" i="21"/>
  <c r="DXM29" i="21"/>
  <c r="DXL29" i="21"/>
  <c r="DXK29" i="21"/>
  <c r="DXJ29" i="21"/>
  <c r="DXI29" i="21"/>
  <c r="DXH29" i="21"/>
  <c r="DXG29" i="21"/>
  <c r="DXF29" i="21"/>
  <c r="DXE29" i="21"/>
  <c r="DXD29" i="21"/>
  <c r="DXC29" i="21"/>
  <c r="DXB29" i="21"/>
  <c r="DXA29" i="21"/>
  <c r="DWZ29" i="21"/>
  <c r="DWY29" i="21"/>
  <c r="DWX29" i="21"/>
  <c r="DWW29" i="21"/>
  <c r="DWV29" i="21"/>
  <c r="DWU29" i="21"/>
  <c r="DWT29" i="21"/>
  <c r="DWS29" i="21"/>
  <c r="DWR29" i="21"/>
  <c r="DWQ29" i="21"/>
  <c r="DWP29" i="21"/>
  <c r="DWO29" i="21"/>
  <c r="DWN29" i="21"/>
  <c r="DWM29" i="21"/>
  <c r="DWL29" i="21"/>
  <c r="DWK29" i="21"/>
  <c r="DWJ29" i="21"/>
  <c r="DWI29" i="21"/>
  <c r="DWH29" i="21"/>
  <c r="DWG29" i="21"/>
  <c r="DWF29" i="21"/>
  <c r="DWE29" i="21"/>
  <c r="DWD29" i="21"/>
  <c r="DWC29" i="21"/>
  <c r="DWB29" i="21"/>
  <c r="DWA29" i="21"/>
  <c r="DVZ29" i="21"/>
  <c r="DVY29" i="21"/>
  <c r="DVX29" i="21"/>
  <c r="DVW29" i="21"/>
  <c r="DVV29" i="21"/>
  <c r="DVU29" i="21"/>
  <c r="DVT29" i="21"/>
  <c r="DVS29" i="21"/>
  <c r="DVR29" i="21"/>
  <c r="DVQ29" i="21"/>
  <c r="DVP29" i="21"/>
  <c r="DVO29" i="21"/>
  <c r="DVN29" i="21"/>
  <c r="DVM29" i="21"/>
  <c r="DVL29" i="21"/>
  <c r="DVK29" i="21"/>
  <c r="DVJ29" i="21"/>
  <c r="DVI29" i="21"/>
  <c r="DVH29" i="21"/>
  <c r="DVG29" i="21"/>
  <c r="DVF29" i="21"/>
  <c r="DVE29" i="21"/>
  <c r="DVD29" i="21"/>
  <c r="DVC29" i="21"/>
  <c r="DVB29" i="21"/>
  <c r="DVA29" i="21"/>
  <c r="DUZ29" i="21"/>
  <c r="DUY29" i="21"/>
  <c r="DUX29" i="21"/>
  <c r="DUW29" i="21"/>
  <c r="DUV29" i="21"/>
  <c r="DUU29" i="21"/>
  <c r="DUT29" i="21"/>
  <c r="DUS29" i="21"/>
  <c r="DUR29" i="21"/>
  <c r="DUQ29" i="21"/>
  <c r="DUP29" i="21"/>
  <c r="DUO29" i="21"/>
  <c r="DUN29" i="21"/>
  <c r="DUM29" i="21"/>
  <c r="DUL29" i="21"/>
  <c r="DUK29" i="21"/>
  <c r="DUJ29" i="21"/>
  <c r="DUI29" i="21"/>
  <c r="DUH29" i="21"/>
  <c r="DUG29" i="21"/>
  <c r="DUF29" i="21"/>
  <c r="DUE29" i="21"/>
  <c r="DUD29" i="21"/>
  <c r="DUC29" i="21"/>
  <c r="DUB29" i="21"/>
  <c r="DUA29" i="21"/>
  <c r="DTZ29" i="21"/>
  <c r="DTY29" i="21"/>
  <c r="DTX29" i="21"/>
  <c r="DTW29" i="21"/>
  <c r="DTV29" i="21"/>
  <c r="DTU29" i="21"/>
  <c r="DTT29" i="21"/>
  <c r="DTS29" i="21"/>
  <c r="DTR29" i="21"/>
  <c r="DTQ29" i="21"/>
  <c r="DTP29" i="21"/>
  <c r="DTO29" i="21"/>
  <c r="DTN29" i="21"/>
  <c r="DTM29" i="21"/>
  <c r="DTL29" i="21"/>
  <c r="DTK29" i="21"/>
  <c r="DTJ29" i="21"/>
  <c r="DTI29" i="21"/>
  <c r="DTH29" i="21"/>
  <c r="DTG29" i="21"/>
  <c r="DTF29" i="21"/>
  <c r="DTE29" i="21"/>
  <c r="DTD29" i="21"/>
  <c r="DTC29" i="21"/>
  <c r="DTB29" i="21"/>
  <c r="DTA29" i="21"/>
  <c r="DSZ29" i="21"/>
  <c r="DSY29" i="21"/>
  <c r="DSX29" i="21"/>
  <c r="DSW29" i="21"/>
  <c r="DSV29" i="21"/>
  <c r="DSU29" i="21"/>
  <c r="DST29" i="21"/>
  <c r="DSS29" i="21"/>
  <c r="DSR29" i="21"/>
  <c r="DSQ29" i="21"/>
  <c r="DSP29" i="21"/>
  <c r="DSO29" i="21"/>
  <c r="DSN29" i="21"/>
  <c r="DSM29" i="21"/>
  <c r="DSL29" i="21"/>
  <c r="DSK29" i="21"/>
  <c r="DSJ29" i="21"/>
  <c r="DSI29" i="21"/>
  <c r="DSH29" i="21"/>
  <c r="DSG29" i="21"/>
  <c r="DSF29" i="21"/>
  <c r="DSE29" i="21"/>
  <c r="DSD29" i="21"/>
  <c r="DSC29" i="21"/>
  <c r="DSB29" i="21"/>
  <c r="DSA29" i="21"/>
  <c r="DRZ29" i="21"/>
  <c r="DRY29" i="21"/>
  <c r="DRX29" i="21"/>
  <c r="DRW29" i="21"/>
  <c r="DRV29" i="21"/>
  <c r="DRU29" i="21"/>
  <c r="DRT29" i="21"/>
  <c r="DRS29" i="21"/>
  <c r="DRR29" i="21"/>
  <c r="DRQ29" i="21"/>
  <c r="DRP29" i="21"/>
  <c r="DRO29" i="21"/>
  <c r="DRN29" i="21"/>
  <c r="DRM29" i="21"/>
  <c r="DRL29" i="21"/>
  <c r="DRK29" i="21"/>
  <c r="DRJ29" i="21"/>
  <c r="DRI29" i="21"/>
  <c r="DRH29" i="21"/>
  <c r="DRG29" i="21"/>
  <c r="DRF29" i="21"/>
  <c r="DRE29" i="21"/>
  <c r="DRD29" i="21"/>
  <c r="DRC29" i="21"/>
  <c r="DRB29" i="21"/>
  <c r="DRA29" i="21"/>
  <c r="DQZ29" i="21"/>
  <c r="DQY29" i="21"/>
  <c r="DQX29" i="21"/>
  <c r="DQW29" i="21"/>
  <c r="DQV29" i="21"/>
  <c r="DQU29" i="21"/>
  <c r="DQT29" i="21"/>
  <c r="DQS29" i="21"/>
  <c r="DQR29" i="21"/>
  <c r="DQQ29" i="21"/>
  <c r="DQP29" i="21"/>
  <c r="DQO29" i="21"/>
  <c r="DQN29" i="21"/>
  <c r="DQM29" i="21"/>
  <c r="DQL29" i="21"/>
  <c r="DQK29" i="21"/>
  <c r="DQJ29" i="21"/>
  <c r="DQI29" i="21"/>
  <c r="DQH29" i="21"/>
  <c r="DQG29" i="21"/>
  <c r="DQF29" i="21"/>
  <c r="DQE29" i="21"/>
  <c r="DQD29" i="21"/>
  <c r="DQC29" i="21"/>
  <c r="DQB29" i="21"/>
  <c r="DQA29" i="21"/>
  <c r="DPZ29" i="21"/>
  <c r="DPY29" i="21"/>
  <c r="DPX29" i="21"/>
  <c r="DPW29" i="21"/>
  <c r="DPV29" i="21"/>
  <c r="DPU29" i="21"/>
  <c r="DPT29" i="21"/>
  <c r="DPS29" i="21"/>
  <c r="DPR29" i="21"/>
  <c r="DPQ29" i="21"/>
  <c r="DPP29" i="21"/>
  <c r="DPO29" i="21"/>
  <c r="DPN29" i="21"/>
  <c r="DPM29" i="21"/>
  <c r="DPL29" i="21"/>
  <c r="DPK29" i="21"/>
  <c r="DPJ29" i="21"/>
  <c r="DPI29" i="21"/>
  <c r="DPH29" i="21"/>
  <c r="DPG29" i="21"/>
  <c r="DPF29" i="21"/>
  <c r="DPE29" i="21"/>
  <c r="DPD29" i="21"/>
  <c r="DPC29" i="21"/>
  <c r="DPB29" i="21"/>
  <c r="DPA29" i="21"/>
  <c r="DOZ29" i="21"/>
  <c r="DOY29" i="21"/>
  <c r="DOX29" i="21"/>
  <c r="DOW29" i="21"/>
  <c r="DOV29" i="21"/>
  <c r="DOU29" i="21"/>
  <c r="DOT29" i="21"/>
  <c r="DOS29" i="21"/>
  <c r="DOR29" i="21"/>
  <c r="DOQ29" i="21"/>
  <c r="DOP29" i="21"/>
  <c r="DOO29" i="21"/>
  <c r="DON29" i="21"/>
  <c r="DOM29" i="21"/>
  <c r="DOL29" i="21"/>
  <c r="DOK29" i="21"/>
  <c r="DOJ29" i="21"/>
  <c r="DOI29" i="21"/>
  <c r="DOH29" i="21"/>
  <c r="DOG29" i="21"/>
  <c r="DOF29" i="21"/>
  <c r="DOE29" i="21"/>
  <c r="DOD29" i="21"/>
  <c r="DOC29" i="21"/>
  <c r="DOB29" i="21"/>
  <c r="DOA29" i="21"/>
  <c r="DNZ29" i="21"/>
  <c r="DNY29" i="21"/>
  <c r="DNX29" i="21"/>
  <c r="DNW29" i="21"/>
  <c r="DNV29" i="21"/>
  <c r="DNU29" i="21"/>
  <c r="DNT29" i="21"/>
  <c r="DNS29" i="21"/>
  <c r="DNR29" i="21"/>
  <c r="DNQ29" i="21"/>
  <c r="DNP29" i="21"/>
  <c r="DNO29" i="21"/>
  <c r="DNN29" i="21"/>
  <c r="DNM29" i="21"/>
  <c r="DNL29" i="21"/>
  <c r="DNK29" i="21"/>
  <c r="DNJ29" i="21"/>
  <c r="DNI29" i="21"/>
  <c r="DNH29" i="21"/>
  <c r="DNG29" i="21"/>
  <c r="DNF29" i="21"/>
  <c r="DNE29" i="21"/>
  <c r="DND29" i="21"/>
  <c r="DNC29" i="21"/>
  <c r="DNB29" i="21"/>
  <c r="DNA29" i="21"/>
  <c r="DMZ29" i="21"/>
  <c r="DMY29" i="21"/>
  <c r="DMX29" i="21"/>
  <c r="DMW29" i="21"/>
  <c r="DMV29" i="21"/>
  <c r="DMU29" i="21"/>
  <c r="DMT29" i="21"/>
  <c r="DMS29" i="21"/>
  <c r="DMR29" i="21"/>
  <c r="DMQ29" i="21"/>
  <c r="DMP29" i="21"/>
  <c r="DMO29" i="21"/>
  <c r="DMN29" i="21"/>
  <c r="DMM29" i="21"/>
  <c r="DML29" i="21"/>
  <c r="DMK29" i="21"/>
  <c r="DMJ29" i="21"/>
  <c r="DMI29" i="21"/>
  <c r="DMH29" i="21"/>
  <c r="DMG29" i="21"/>
  <c r="DMF29" i="21"/>
  <c r="DME29" i="21"/>
  <c r="DMD29" i="21"/>
  <c r="DMC29" i="21"/>
  <c r="DMB29" i="21"/>
  <c r="DMA29" i="21"/>
  <c r="DLZ29" i="21"/>
  <c r="DLY29" i="21"/>
  <c r="DLX29" i="21"/>
  <c r="DLW29" i="21"/>
  <c r="DLV29" i="21"/>
  <c r="DLU29" i="21"/>
  <c r="DLT29" i="21"/>
  <c r="DLS29" i="21"/>
  <c r="DLR29" i="21"/>
  <c r="DLQ29" i="21"/>
  <c r="DLP29" i="21"/>
  <c r="DLO29" i="21"/>
  <c r="DLN29" i="21"/>
  <c r="DLM29" i="21"/>
  <c r="DLL29" i="21"/>
  <c r="DLK29" i="21"/>
  <c r="DLJ29" i="21"/>
  <c r="DLI29" i="21"/>
  <c r="DLH29" i="21"/>
  <c r="DLG29" i="21"/>
  <c r="DLF29" i="21"/>
  <c r="DLE29" i="21"/>
  <c r="DLD29" i="21"/>
  <c r="DLC29" i="21"/>
  <c r="DLB29" i="21"/>
  <c r="DLA29" i="21"/>
  <c r="DKZ29" i="21"/>
  <c r="DKY29" i="21"/>
  <c r="DKX29" i="21"/>
  <c r="DKW29" i="21"/>
  <c r="DKV29" i="21"/>
  <c r="DKU29" i="21"/>
  <c r="DKT29" i="21"/>
  <c r="DKS29" i="21"/>
  <c r="DKR29" i="21"/>
  <c r="DKQ29" i="21"/>
  <c r="DKP29" i="21"/>
  <c r="DKO29" i="21"/>
  <c r="DKN29" i="21"/>
  <c r="DKM29" i="21"/>
  <c r="DKL29" i="21"/>
  <c r="DKK29" i="21"/>
  <c r="DKJ29" i="21"/>
  <c r="DKI29" i="21"/>
  <c r="DKH29" i="21"/>
  <c r="DKG29" i="21"/>
  <c r="DKF29" i="21"/>
  <c r="DKE29" i="21"/>
  <c r="DKD29" i="21"/>
  <c r="DKC29" i="21"/>
  <c r="DKB29" i="21"/>
  <c r="DKA29" i="21"/>
  <c r="DJZ29" i="21"/>
  <c r="DJY29" i="21"/>
  <c r="DJX29" i="21"/>
  <c r="DJW29" i="21"/>
  <c r="DJV29" i="21"/>
  <c r="DJU29" i="21"/>
  <c r="DJT29" i="21"/>
  <c r="DJS29" i="21"/>
  <c r="DJR29" i="21"/>
  <c r="DJQ29" i="21"/>
  <c r="DJP29" i="21"/>
  <c r="DJO29" i="21"/>
  <c r="DJN29" i="21"/>
  <c r="DJM29" i="21"/>
  <c r="DJL29" i="21"/>
  <c r="DJK29" i="21"/>
  <c r="DJJ29" i="21"/>
  <c r="DJI29" i="21"/>
  <c r="DJH29" i="21"/>
  <c r="DJG29" i="21"/>
  <c r="DJF29" i="21"/>
  <c r="DJE29" i="21"/>
  <c r="DJD29" i="21"/>
  <c r="DJC29" i="21"/>
  <c r="DJB29" i="21"/>
  <c r="DJA29" i="21"/>
  <c r="DIZ29" i="21"/>
  <c r="DIY29" i="21"/>
  <c r="DIX29" i="21"/>
  <c r="DIW29" i="21"/>
  <c r="DIV29" i="21"/>
  <c r="DIU29" i="21"/>
  <c r="DIT29" i="21"/>
  <c r="DIS29" i="21"/>
  <c r="DIR29" i="21"/>
  <c r="DIQ29" i="21"/>
  <c r="DIP29" i="21"/>
  <c r="DIO29" i="21"/>
  <c r="DIN29" i="21"/>
  <c r="DIM29" i="21"/>
  <c r="DIL29" i="21"/>
  <c r="DIK29" i="21"/>
  <c r="DIJ29" i="21"/>
  <c r="DII29" i="21"/>
  <c r="DIH29" i="21"/>
  <c r="DIG29" i="21"/>
  <c r="DIF29" i="21"/>
  <c r="DIE29" i="21"/>
  <c r="DID29" i="21"/>
  <c r="DIC29" i="21"/>
  <c r="DIB29" i="21"/>
  <c r="DIA29" i="21"/>
  <c r="DHZ29" i="21"/>
  <c r="DHY29" i="21"/>
  <c r="DHX29" i="21"/>
  <c r="DHW29" i="21"/>
  <c r="DHV29" i="21"/>
  <c r="DHU29" i="21"/>
  <c r="DHT29" i="21"/>
  <c r="DHS29" i="21"/>
  <c r="DHR29" i="21"/>
  <c r="DHQ29" i="21"/>
  <c r="DHP29" i="21"/>
  <c r="DHO29" i="21"/>
  <c r="DHN29" i="21"/>
  <c r="DHM29" i="21"/>
  <c r="DHL29" i="21"/>
  <c r="DHK29" i="21"/>
  <c r="DHJ29" i="21"/>
  <c r="DHI29" i="21"/>
  <c r="DHH29" i="21"/>
  <c r="DHG29" i="21"/>
  <c r="DHF29" i="21"/>
  <c r="DHE29" i="21"/>
  <c r="DHD29" i="21"/>
  <c r="DHC29" i="21"/>
  <c r="DHB29" i="21"/>
  <c r="DHA29" i="21"/>
  <c r="DGZ29" i="21"/>
  <c r="DGY29" i="21"/>
  <c r="DGX29" i="21"/>
  <c r="DGW29" i="21"/>
  <c r="DGV29" i="21"/>
  <c r="DGU29" i="21"/>
  <c r="DGT29" i="21"/>
  <c r="DGS29" i="21"/>
  <c r="DGR29" i="21"/>
  <c r="DGQ29" i="21"/>
  <c r="DGP29" i="21"/>
  <c r="DGO29" i="21"/>
  <c r="DGN29" i="21"/>
  <c r="DGM29" i="21"/>
  <c r="DGL29" i="21"/>
  <c r="DGK29" i="21"/>
  <c r="DGJ29" i="21"/>
  <c r="DGI29" i="21"/>
  <c r="DGH29" i="21"/>
  <c r="DGG29" i="21"/>
  <c r="DGF29" i="21"/>
  <c r="DGE29" i="21"/>
  <c r="DGD29" i="21"/>
  <c r="DGC29" i="21"/>
  <c r="DGB29" i="21"/>
  <c r="DGA29" i="21"/>
  <c r="DFZ29" i="21"/>
  <c r="DFY29" i="21"/>
  <c r="DFX29" i="21"/>
  <c r="DFW29" i="21"/>
  <c r="DFV29" i="21"/>
  <c r="DFU29" i="21"/>
  <c r="DFT29" i="21"/>
  <c r="DFS29" i="21"/>
  <c r="DFR29" i="21"/>
  <c r="DFQ29" i="21"/>
  <c r="DFP29" i="21"/>
  <c r="DFO29" i="21"/>
  <c r="DFN29" i="21"/>
  <c r="DFM29" i="21"/>
  <c r="DFL29" i="21"/>
  <c r="DFK29" i="21"/>
  <c r="DFJ29" i="21"/>
  <c r="DFI29" i="21"/>
  <c r="DFH29" i="21"/>
  <c r="DFG29" i="21"/>
  <c r="DFF29" i="21"/>
  <c r="DFE29" i="21"/>
  <c r="DFD29" i="21"/>
  <c r="DFC29" i="21"/>
  <c r="DFB29" i="21"/>
  <c r="DFA29" i="21"/>
  <c r="DEZ29" i="21"/>
  <c r="DEY29" i="21"/>
  <c r="DEX29" i="21"/>
  <c r="DEW29" i="21"/>
  <c r="DEV29" i="21"/>
  <c r="DEU29" i="21"/>
  <c r="DET29" i="21"/>
  <c r="DES29" i="21"/>
  <c r="DER29" i="21"/>
  <c r="DEQ29" i="21"/>
  <c r="DEP29" i="21"/>
  <c r="DEO29" i="21"/>
  <c r="DEN29" i="21"/>
  <c r="DEM29" i="21"/>
  <c r="DEL29" i="21"/>
  <c r="DEK29" i="21"/>
  <c r="DEJ29" i="21"/>
  <c r="DEI29" i="21"/>
  <c r="DEH29" i="21"/>
  <c r="DEG29" i="21"/>
  <c r="DEF29" i="21"/>
  <c r="DEE29" i="21"/>
  <c r="DED29" i="21"/>
  <c r="DEC29" i="21"/>
  <c r="DEB29" i="21"/>
  <c r="DEA29" i="21"/>
  <c r="DDZ29" i="21"/>
  <c r="DDY29" i="21"/>
  <c r="DDX29" i="21"/>
  <c r="DDW29" i="21"/>
  <c r="DDV29" i="21"/>
  <c r="DDU29" i="21"/>
  <c r="DDT29" i="21"/>
  <c r="DDS29" i="21"/>
  <c r="DDR29" i="21"/>
  <c r="DDQ29" i="21"/>
  <c r="DDP29" i="21"/>
  <c r="DDO29" i="21"/>
  <c r="DDN29" i="21"/>
  <c r="DDM29" i="21"/>
  <c r="DDL29" i="21"/>
  <c r="DDK29" i="21"/>
  <c r="DDJ29" i="21"/>
  <c r="DDI29" i="21"/>
  <c r="DDH29" i="21"/>
  <c r="DDG29" i="21"/>
  <c r="DDF29" i="21"/>
  <c r="DDE29" i="21"/>
  <c r="DDD29" i="21"/>
  <c r="DDC29" i="21"/>
  <c r="DDB29" i="21"/>
  <c r="DDA29" i="21"/>
  <c r="DCZ29" i="21"/>
  <c r="DCY29" i="21"/>
  <c r="DCX29" i="21"/>
  <c r="DCW29" i="21"/>
  <c r="DCV29" i="21"/>
  <c r="DCU29" i="21"/>
  <c r="DCT29" i="21"/>
  <c r="DCS29" i="21"/>
  <c r="DCR29" i="21"/>
  <c r="DCQ29" i="21"/>
  <c r="DCP29" i="21"/>
  <c r="DCO29" i="21"/>
  <c r="DCN29" i="21"/>
  <c r="DCM29" i="21"/>
  <c r="DCL29" i="21"/>
  <c r="DCK29" i="21"/>
  <c r="DCJ29" i="21"/>
  <c r="DCI29" i="21"/>
  <c r="DCH29" i="21"/>
  <c r="DCG29" i="21"/>
  <c r="DCF29" i="21"/>
  <c r="DCE29" i="21"/>
  <c r="DCD29" i="21"/>
  <c r="DCC29" i="21"/>
  <c r="DCB29" i="21"/>
  <c r="DCA29" i="21"/>
  <c r="DBZ29" i="21"/>
  <c r="DBY29" i="21"/>
  <c r="DBX29" i="21"/>
  <c r="DBW29" i="21"/>
  <c r="DBV29" i="21"/>
  <c r="DBU29" i="21"/>
  <c r="DBT29" i="21"/>
  <c r="DBS29" i="21"/>
  <c r="DBR29" i="21"/>
  <c r="DBQ29" i="21"/>
  <c r="DBP29" i="21"/>
  <c r="DBO29" i="21"/>
  <c r="DBN29" i="21"/>
  <c r="DBM29" i="21"/>
  <c r="DBL29" i="21"/>
  <c r="DBK29" i="21"/>
  <c r="DBJ29" i="21"/>
  <c r="DBI29" i="21"/>
  <c r="DBH29" i="21"/>
  <c r="DBG29" i="21"/>
  <c r="DBF29" i="21"/>
  <c r="DBE29" i="21"/>
  <c r="DBD29" i="21"/>
  <c r="DBC29" i="21"/>
  <c r="DBB29" i="21"/>
  <c r="DBA29" i="21"/>
  <c r="DAZ29" i="21"/>
  <c r="DAY29" i="21"/>
  <c r="DAX29" i="21"/>
  <c r="DAW29" i="21"/>
  <c r="DAV29" i="21"/>
  <c r="DAU29" i="21"/>
  <c r="DAT29" i="21"/>
  <c r="DAS29" i="21"/>
  <c r="DAR29" i="21"/>
  <c r="DAQ29" i="21"/>
  <c r="DAP29" i="21"/>
  <c r="DAO29" i="21"/>
  <c r="DAN29" i="21"/>
  <c r="DAM29" i="21"/>
  <c r="DAL29" i="21"/>
  <c r="DAK29" i="21"/>
  <c r="DAJ29" i="21"/>
  <c r="DAI29" i="21"/>
  <c r="DAH29" i="21"/>
  <c r="DAG29" i="21"/>
  <c r="DAF29" i="21"/>
  <c r="DAE29" i="21"/>
  <c r="DAD29" i="21"/>
  <c r="DAC29" i="21"/>
  <c r="DAB29" i="21"/>
  <c r="DAA29" i="21"/>
  <c r="CZZ29" i="21"/>
  <c r="CZY29" i="21"/>
  <c r="CZX29" i="21"/>
  <c r="CZW29" i="21"/>
  <c r="CZV29" i="21"/>
  <c r="CZU29" i="21"/>
  <c r="CZT29" i="21"/>
  <c r="CZS29" i="21"/>
  <c r="CZR29" i="21"/>
  <c r="CZQ29" i="21"/>
  <c r="CZP29" i="21"/>
  <c r="CZO29" i="21"/>
  <c r="CZN29" i="21"/>
  <c r="CZM29" i="21"/>
  <c r="CZL29" i="21"/>
  <c r="CZK29" i="21"/>
  <c r="CZJ29" i="21"/>
  <c r="CZI29" i="21"/>
  <c r="CZH29" i="21"/>
  <c r="CZG29" i="21"/>
  <c r="CZF29" i="21"/>
  <c r="CZE29" i="21"/>
  <c r="CZD29" i="21"/>
  <c r="CZC29" i="21"/>
  <c r="CZB29" i="21"/>
  <c r="CZA29" i="21"/>
  <c r="CYZ29" i="21"/>
  <c r="CYY29" i="21"/>
  <c r="CYX29" i="21"/>
  <c r="CYW29" i="21"/>
  <c r="CYV29" i="21"/>
  <c r="CYU29" i="21"/>
  <c r="CYT29" i="21"/>
  <c r="CYS29" i="21"/>
  <c r="CYR29" i="21"/>
  <c r="CYQ29" i="21"/>
  <c r="CYP29" i="21"/>
  <c r="CYO29" i="21"/>
  <c r="CYN29" i="21"/>
  <c r="CYM29" i="21"/>
  <c r="CYL29" i="21"/>
  <c r="CYK29" i="21"/>
  <c r="CYJ29" i="21"/>
  <c r="CYI29" i="21"/>
  <c r="CYH29" i="21"/>
  <c r="CYG29" i="21"/>
  <c r="CYF29" i="21"/>
  <c r="CYE29" i="21"/>
  <c r="CYD29" i="21"/>
  <c r="CYC29" i="21"/>
  <c r="CYB29" i="21"/>
  <c r="CYA29" i="21"/>
  <c r="CXZ29" i="21"/>
  <c r="CXY29" i="21"/>
  <c r="CXX29" i="21"/>
  <c r="CXW29" i="21"/>
  <c r="CXV29" i="21"/>
  <c r="CXU29" i="21"/>
  <c r="CXT29" i="21"/>
  <c r="CXS29" i="21"/>
  <c r="CXR29" i="21"/>
  <c r="CXQ29" i="21"/>
  <c r="CXP29" i="21"/>
  <c r="CXO29" i="21"/>
  <c r="CXN29" i="21"/>
  <c r="CXM29" i="21"/>
  <c r="CXL29" i="21"/>
  <c r="CXK29" i="21"/>
  <c r="CXJ29" i="21"/>
  <c r="CXI29" i="21"/>
  <c r="CXH29" i="21"/>
  <c r="CXG29" i="21"/>
  <c r="CXF29" i="21"/>
  <c r="CXE29" i="21"/>
  <c r="CXD29" i="21"/>
  <c r="CXC29" i="21"/>
  <c r="CXB29" i="21"/>
  <c r="CXA29" i="21"/>
  <c r="CWZ29" i="21"/>
  <c r="CWY29" i="21"/>
  <c r="CWX29" i="21"/>
  <c r="CWW29" i="21"/>
  <c r="CWV29" i="21"/>
  <c r="CWU29" i="21"/>
  <c r="CWT29" i="21"/>
  <c r="CWS29" i="21"/>
  <c r="CWR29" i="21"/>
  <c r="CWQ29" i="21"/>
  <c r="CWP29" i="21"/>
  <c r="CWO29" i="21"/>
  <c r="CWN29" i="21"/>
  <c r="CWM29" i="21"/>
  <c r="CWL29" i="21"/>
  <c r="CWK29" i="21"/>
  <c r="CWJ29" i="21"/>
  <c r="CWI29" i="21"/>
  <c r="CWH29" i="21"/>
  <c r="CWG29" i="21"/>
  <c r="CWF29" i="21"/>
  <c r="CWE29" i="21"/>
  <c r="CWD29" i="21"/>
  <c r="CWC29" i="21"/>
  <c r="CWB29" i="21"/>
  <c r="CWA29" i="21"/>
  <c r="CVZ29" i="21"/>
  <c r="CVY29" i="21"/>
  <c r="CVX29" i="21"/>
  <c r="CVW29" i="21"/>
  <c r="CVV29" i="21"/>
  <c r="CVU29" i="21"/>
  <c r="CVT29" i="21"/>
  <c r="CVS29" i="21"/>
  <c r="CVR29" i="21"/>
  <c r="CVQ29" i="21"/>
  <c r="CVP29" i="21"/>
  <c r="CVO29" i="21"/>
  <c r="CVN29" i="21"/>
  <c r="CVM29" i="21"/>
  <c r="CVL29" i="21"/>
  <c r="CVK29" i="21"/>
  <c r="CVJ29" i="21"/>
  <c r="CVI29" i="21"/>
  <c r="CVH29" i="21"/>
  <c r="CVG29" i="21"/>
  <c r="CVF29" i="21"/>
  <c r="CVE29" i="21"/>
  <c r="CVD29" i="21"/>
  <c r="CVC29" i="21"/>
  <c r="CVB29" i="21"/>
  <c r="CVA29" i="21"/>
  <c r="CUZ29" i="21"/>
  <c r="CUY29" i="21"/>
  <c r="CUX29" i="21"/>
  <c r="CUW29" i="21"/>
  <c r="CUV29" i="21"/>
  <c r="CUU29" i="21"/>
  <c r="CUT29" i="21"/>
  <c r="CUS29" i="21"/>
  <c r="CUR29" i="21"/>
  <c r="CUQ29" i="21"/>
  <c r="CUP29" i="21"/>
  <c r="CUO29" i="21"/>
  <c r="CUN29" i="21"/>
  <c r="CUM29" i="21"/>
  <c r="CUL29" i="21"/>
  <c r="CUK29" i="21"/>
  <c r="CUJ29" i="21"/>
  <c r="CUI29" i="21"/>
  <c r="CUH29" i="21"/>
  <c r="CUG29" i="21"/>
  <c r="CUF29" i="21"/>
  <c r="CUE29" i="21"/>
  <c r="CUD29" i="21"/>
  <c r="CUC29" i="21"/>
  <c r="CUB29" i="21"/>
  <c r="CUA29" i="21"/>
  <c r="CTZ29" i="21"/>
  <c r="CTY29" i="21"/>
  <c r="CTX29" i="21"/>
  <c r="CTW29" i="21"/>
  <c r="CTV29" i="21"/>
  <c r="CTU29" i="21"/>
  <c r="CTT29" i="21"/>
  <c r="CTS29" i="21"/>
  <c r="CTR29" i="21"/>
  <c r="CTQ29" i="21"/>
  <c r="CTP29" i="21"/>
  <c r="CTO29" i="21"/>
  <c r="CTN29" i="21"/>
  <c r="CTM29" i="21"/>
  <c r="CTL29" i="21"/>
  <c r="CTK29" i="21"/>
  <c r="CTJ29" i="21"/>
  <c r="CTI29" i="21"/>
  <c r="CTH29" i="21"/>
  <c r="CTG29" i="21"/>
  <c r="CTF29" i="21"/>
  <c r="CTE29" i="21"/>
  <c r="CTD29" i="21"/>
  <c r="CTC29" i="21"/>
  <c r="CTB29" i="21"/>
  <c r="CTA29" i="21"/>
  <c r="CSZ29" i="21"/>
  <c r="CSY29" i="21"/>
  <c r="CSX29" i="21"/>
  <c r="CSW29" i="21"/>
  <c r="CSV29" i="21"/>
  <c r="CSU29" i="21"/>
  <c r="CST29" i="21"/>
  <c r="CSS29" i="21"/>
  <c r="CSR29" i="21"/>
  <c r="CSQ29" i="21"/>
  <c r="CSP29" i="21"/>
  <c r="CSO29" i="21"/>
  <c r="CSN29" i="21"/>
  <c r="CSM29" i="21"/>
  <c r="CSL29" i="21"/>
  <c r="CSK29" i="21"/>
  <c r="CSJ29" i="21"/>
  <c r="CSI29" i="21"/>
  <c r="CSH29" i="21"/>
  <c r="CSG29" i="21"/>
  <c r="CSF29" i="21"/>
  <c r="CSE29" i="21"/>
  <c r="CSD29" i="21"/>
  <c r="CSC29" i="21"/>
  <c r="CSB29" i="21"/>
  <c r="CSA29" i="21"/>
  <c r="CRZ29" i="21"/>
  <c r="CRY29" i="21"/>
  <c r="CRX29" i="21"/>
  <c r="CRW29" i="21"/>
  <c r="CRV29" i="21"/>
  <c r="CRU29" i="21"/>
  <c r="CRT29" i="21"/>
  <c r="CRS29" i="21"/>
  <c r="CRR29" i="21"/>
  <c r="CRQ29" i="21"/>
  <c r="CRP29" i="21"/>
  <c r="CRO29" i="21"/>
  <c r="CRN29" i="21"/>
  <c r="CRM29" i="21"/>
  <c r="CRL29" i="21"/>
  <c r="CRK29" i="21"/>
  <c r="CRJ29" i="21"/>
  <c r="CRI29" i="21"/>
  <c r="CRH29" i="21"/>
  <c r="CRG29" i="21"/>
  <c r="CRF29" i="21"/>
  <c r="CRE29" i="21"/>
  <c r="CRD29" i="21"/>
  <c r="CRC29" i="21"/>
  <c r="CRB29" i="21"/>
  <c r="CRA29" i="21"/>
  <c r="CQZ29" i="21"/>
  <c r="CQY29" i="21"/>
  <c r="CQX29" i="21"/>
  <c r="CQW29" i="21"/>
  <c r="CQV29" i="21"/>
  <c r="CQU29" i="21"/>
  <c r="CQT29" i="21"/>
  <c r="CQS29" i="21"/>
  <c r="CQR29" i="21"/>
  <c r="CQQ29" i="21"/>
  <c r="CQP29" i="21"/>
  <c r="CQO29" i="21"/>
  <c r="CQN29" i="21"/>
  <c r="CQM29" i="21"/>
  <c r="CQL29" i="21"/>
  <c r="CQK29" i="21"/>
  <c r="CQJ29" i="21"/>
  <c r="CQI29" i="21"/>
  <c r="CQH29" i="21"/>
  <c r="CQG29" i="21"/>
  <c r="CQF29" i="21"/>
  <c r="CQE29" i="21"/>
  <c r="CQD29" i="21"/>
  <c r="CQC29" i="21"/>
  <c r="CQB29" i="21"/>
  <c r="CQA29" i="21"/>
  <c r="CPZ29" i="21"/>
  <c r="CPY29" i="21"/>
  <c r="CPX29" i="21"/>
  <c r="CPW29" i="21"/>
  <c r="CPV29" i="21"/>
  <c r="CPU29" i="21"/>
  <c r="CPT29" i="21"/>
  <c r="CPS29" i="21"/>
  <c r="CPR29" i="21"/>
  <c r="CPQ29" i="21"/>
  <c r="CPP29" i="21"/>
  <c r="CPO29" i="21"/>
  <c r="CPN29" i="21"/>
  <c r="CPM29" i="21"/>
  <c r="CPL29" i="21"/>
  <c r="CPK29" i="21"/>
  <c r="CPJ29" i="21"/>
  <c r="CPI29" i="21"/>
  <c r="CPH29" i="21"/>
  <c r="CPG29" i="21"/>
  <c r="CPF29" i="21"/>
  <c r="CPE29" i="21"/>
  <c r="CPD29" i="21"/>
  <c r="CPC29" i="21"/>
  <c r="CPB29" i="21"/>
  <c r="CPA29" i="21"/>
  <c r="COZ29" i="21"/>
  <c r="COY29" i="21"/>
  <c r="COX29" i="21"/>
  <c r="COW29" i="21"/>
  <c r="COV29" i="21"/>
  <c r="COU29" i="21"/>
  <c r="COT29" i="21"/>
  <c r="COS29" i="21"/>
  <c r="COR29" i="21"/>
  <c r="COQ29" i="21"/>
  <c r="COP29" i="21"/>
  <c r="COO29" i="21"/>
  <c r="CON29" i="21"/>
  <c r="COM29" i="21"/>
  <c r="COL29" i="21"/>
  <c r="COK29" i="21"/>
  <c r="COJ29" i="21"/>
  <c r="COI29" i="21"/>
  <c r="COH29" i="21"/>
  <c r="COG29" i="21"/>
  <c r="COF29" i="21"/>
  <c r="COE29" i="21"/>
  <c r="COD29" i="21"/>
  <c r="COC29" i="21"/>
  <c r="COB29" i="21"/>
  <c r="COA29" i="21"/>
  <c r="CNZ29" i="21"/>
  <c r="CNY29" i="21"/>
  <c r="CNX29" i="21"/>
  <c r="CNW29" i="21"/>
  <c r="CNV29" i="21"/>
  <c r="CNU29" i="21"/>
  <c r="CNT29" i="21"/>
  <c r="CNS29" i="21"/>
  <c r="CNR29" i="21"/>
  <c r="CNQ29" i="21"/>
  <c r="CNP29" i="21"/>
  <c r="CNO29" i="21"/>
  <c r="CNN29" i="21"/>
  <c r="CNM29" i="21"/>
  <c r="CNL29" i="21"/>
  <c r="CNK29" i="21"/>
  <c r="CNJ29" i="21"/>
  <c r="CNI29" i="21"/>
  <c r="CNH29" i="21"/>
  <c r="CNG29" i="21"/>
  <c r="CNF29" i="21"/>
  <c r="CNE29" i="21"/>
  <c r="CND29" i="21"/>
  <c r="CNC29" i="21"/>
  <c r="CNB29" i="21"/>
  <c r="CNA29" i="21"/>
  <c r="CMZ29" i="21"/>
  <c r="CMY29" i="21"/>
  <c r="CMX29" i="21"/>
  <c r="CMW29" i="21"/>
  <c r="CMV29" i="21"/>
  <c r="CMU29" i="21"/>
  <c r="CMT29" i="21"/>
  <c r="CMS29" i="21"/>
  <c r="CMR29" i="21"/>
  <c r="CMQ29" i="21"/>
  <c r="CMP29" i="21"/>
  <c r="CMO29" i="21"/>
  <c r="CMN29" i="21"/>
  <c r="CMM29" i="21"/>
  <c r="CML29" i="21"/>
  <c r="CMK29" i="21"/>
  <c r="CMJ29" i="21"/>
  <c r="CMI29" i="21"/>
  <c r="CMH29" i="21"/>
  <c r="CMG29" i="21"/>
  <c r="CMF29" i="21"/>
  <c r="CME29" i="21"/>
  <c r="CMD29" i="21"/>
  <c r="CMC29" i="21"/>
  <c r="CMB29" i="21"/>
  <c r="CMA29" i="21"/>
  <c r="CLZ29" i="21"/>
  <c r="CLY29" i="21"/>
  <c r="CLX29" i="21"/>
  <c r="CLW29" i="21"/>
  <c r="CLV29" i="21"/>
  <c r="CLU29" i="21"/>
  <c r="CLT29" i="21"/>
  <c r="CLS29" i="21"/>
  <c r="CLR29" i="21"/>
  <c r="CLQ29" i="21"/>
  <c r="CLP29" i="21"/>
  <c r="CLO29" i="21"/>
  <c r="CLN29" i="21"/>
  <c r="CLM29" i="21"/>
  <c r="CLL29" i="21"/>
  <c r="CLK29" i="21"/>
  <c r="CLJ29" i="21"/>
  <c r="CLI29" i="21"/>
  <c r="CLH29" i="21"/>
  <c r="CLG29" i="21"/>
  <c r="CLF29" i="21"/>
  <c r="CLE29" i="21"/>
  <c r="CLD29" i="21"/>
  <c r="CLC29" i="21"/>
  <c r="CLB29" i="21"/>
  <c r="CLA29" i="21"/>
  <c r="CKZ29" i="21"/>
  <c r="CKY29" i="21"/>
  <c r="CKX29" i="21"/>
  <c r="CKW29" i="21"/>
  <c r="CKV29" i="21"/>
  <c r="CKU29" i="21"/>
  <c r="CKT29" i="21"/>
  <c r="CKS29" i="21"/>
  <c r="CKR29" i="21"/>
  <c r="CKQ29" i="21"/>
  <c r="CKP29" i="21"/>
  <c r="CKO29" i="21"/>
  <c r="CKN29" i="21"/>
  <c r="CKM29" i="21"/>
  <c r="CKL29" i="21"/>
  <c r="CKK29" i="21"/>
  <c r="CKJ29" i="21"/>
  <c r="CKI29" i="21"/>
  <c r="CKH29" i="21"/>
  <c r="CKG29" i="21"/>
  <c r="CKF29" i="21"/>
  <c r="CKE29" i="21"/>
  <c r="CKD29" i="21"/>
  <c r="CKC29" i="21"/>
  <c r="CKB29" i="21"/>
  <c r="CKA29" i="21"/>
  <c r="CJZ29" i="21"/>
  <c r="CJY29" i="21"/>
  <c r="CJX29" i="21"/>
  <c r="CJW29" i="21"/>
  <c r="CJV29" i="21"/>
  <c r="CJU29" i="21"/>
  <c r="CJT29" i="21"/>
  <c r="CJS29" i="21"/>
  <c r="CJR29" i="21"/>
  <c r="CJQ29" i="21"/>
  <c r="CJP29" i="21"/>
  <c r="CJO29" i="21"/>
  <c r="CJN29" i="21"/>
  <c r="CJM29" i="21"/>
  <c r="CJL29" i="21"/>
  <c r="CJK29" i="21"/>
  <c r="CJJ29" i="21"/>
  <c r="CJI29" i="21"/>
  <c r="CJH29" i="21"/>
  <c r="CJG29" i="21"/>
  <c r="CJF29" i="21"/>
  <c r="CJE29" i="21"/>
  <c r="CJD29" i="21"/>
  <c r="CJC29" i="21"/>
  <c r="CJB29" i="21"/>
  <c r="CJA29" i="21"/>
  <c r="CIZ29" i="21"/>
  <c r="CIY29" i="21"/>
  <c r="CIX29" i="21"/>
  <c r="CIW29" i="21"/>
  <c r="CIV29" i="21"/>
  <c r="CIU29" i="21"/>
  <c r="CIT29" i="21"/>
  <c r="CIS29" i="21"/>
  <c r="CIR29" i="21"/>
  <c r="CIQ29" i="21"/>
  <c r="CIP29" i="21"/>
  <c r="CIO29" i="21"/>
  <c r="CIN29" i="21"/>
  <c r="CIM29" i="21"/>
  <c r="CIL29" i="21"/>
  <c r="CIK29" i="21"/>
  <c r="CIJ29" i="21"/>
  <c r="CII29" i="21"/>
  <c r="CIH29" i="21"/>
  <c r="CIG29" i="21"/>
  <c r="CIF29" i="21"/>
  <c r="CIE29" i="21"/>
  <c r="CID29" i="21"/>
  <c r="CIC29" i="21"/>
  <c r="CIB29" i="21"/>
  <c r="CIA29" i="21"/>
  <c r="CHZ29" i="21"/>
  <c r="CHY29" i="21"/>
  <c r="CHX29" i="21"/>
  <c r="CHW29" i="21"/>
  <c r="CHV29" i="21"/>
  <c r="CHU29" i="21"/>
  <c r="CHT29" i="21"/>
  <c r="CHS29" i="21"/>
  <c r="CHR29" i="21"/>
  <c r="CHQ29" i="21"/>
  <c r="CHP29" i="21"/>
  <c r="CHO29" i="21"/>
  <c r="CHN29" i="21"/>
  <c r="CHM29" i="21"/>
  <c r="CHL29" i="21"/>
  <c r="CHK29" i="21"/>
  <c r="CHJ29" i="21"/>
  <c r="CHI29" i="21"/>
  <c r="CHH29" i="21"/>
  <c r="CHG29" i="21"/>
  <c r="CHF29" i="21"/>
  <c r="CHE29" i="21"/>
  <c r="CHD29" i="21"/>
  <c r="CHC29" i="21"/>
  <c r="CHB29" i="21"/>
  <c r="CHA29" i="21"/>
  <c r="CGZ29" i="21"/>
  <c r="CGY29" i="21"/>
  <c r="CGX29" i="21"/>
  <c r="CGW29" i="21"/>
  <c r="CGV29" i="21"/>
  <c r="CGU29" i="21"/>
  <c r="CGT29" i="21"/>
  <c r="CGS29" i="21"/>
  <c r="CGR29" i="21"/>
  <c r="CGQ29" i="21"/>
  <c r="CGP29" i="21"/>
  <c r="CGO29" i="21"/>
  <c r="CGN29" i="21"/>
  <c r="CGM29" i="21"/>
  <c r="CGL29" i="21"/>
  <c r="CGK29" i="21"/>
  <c r="CGJ29" i="21"/>
  <c r="CGI29" i="21"/>
  <c r="CGH29" i="21"/>
  <c r="CGG29" i="21"/>
  <c r="CGF29" i="21"/>
  <c r="CGE29" i="21"/>
  <c r="CGD29" i="21"/>
  <c r="CGC29" i="21"/>
  <c r="CGB29" i="21"/>
  <c r="CGA29" i="21"/>
  <c r="CFZ29" i="21"/>
  <c r="CFY29" i="21"/>
  <c r="CFX29" i="21"/>
  <c r="CFW29" i="21"/>
  <c r="CFV29" i="21"/>
  <c r="CFU29" i="21"/>
  <c r="CFT29" i="21"/>
  <c r="CFS29" i="21"/>
  <c r="CFR29" i="21"/>
  <c r="CFQ29" i="21"/>
  <c r="CFP29" i="21"/>
  <c r="CFO29" i="21"/>
  <c r="CFN29" i="21"/>
  <c r="CFM29" i="21"/>
  <c r="CFL29" i="21"/>
  <c r="CFK29" i="21"/>
  <c r="CFJ29" i="21"/>
  <c r="CFI29" i="21"/>
  <c r="CFH29" i="21"/>
  <c r="CFG29" i="21"/>
  <c r="CFF29" i="21"/>
  <c r="CFE29" i="21"/>
  <c r="CFD29" i="21"/>
  <c r="CFC29" i="21"/>
  <c r="CFB29" i="21"/>
  <c r="CFA29" i="21"/>
  <c r="CEZ29" i="21"/>
  <c r="CEY29" i="21"/>
  <c r="CEX29" i="21"/>
  <c r="CEW29" i="21"/>
  <c r="CEV29" i="21"/>
  <c r="CEU29" i="21"/>
  <c r="CET29" i="21"/>
  <c r="CES29" i="21"/>
  <c r="CER29" i="21"/>
  <c r="CEQ29" i="21"/>
  <c r="CEP29" i="21"/>
  <c r="CEO29" i="21"/>
  <c r="CEN29" i="21"/>
  <c r="CEM29" i="21"/>
  <c r="CEL29" i="21"/>
  <c r="CEK29" i="21"/>
  <c r="CEJ29" i="21"/>
  <c r="CEI29" i="21"/>
  <c r="CEH29" i="21"/>
  <c r="CEG29" i="21"/>
  <c r="CEF29" i="21"/>
  <c r="CEE29" i="21"/>
  <c r="CED29" i="21"/>
  <c r="CEC29" i="21"/>
  <c r="CEB29" i="21"/>
  <c r="CEA29" i="21"/>
  <c r="CDZ29" i="21"/>
  <c r="CDY29" i="21"/>
  <c r="CDX29" i="21"/>
  <c r="CDW29" i="21"/>
  <c r="CDV29" i="21"/>
  <c r="CDU29" i="21"/>
  <c r="CDT29" i="21"/>
  <c r="CDS29" i="21"/>
  <c r="CDR29" i="21"/>
  <c r="CDQ29" i="21"/>
  <c r="CDP29" i="21"/>
  <c r="CDO29" i="21"/>
  <c r="CDN29" i="21"/>
  <c r="CDM29" i="21"/>
  <c r="CDL29" i="21"/>
  <c r="CDK29" i="21"/>
  <c r="CDJ29" i="21"/>
  <c r="CDI29" i="21"/>
  <c r="CDH29" i="21"/>
  <c r="CDG29" i="21"/>
  <c r="CDF29" i="21"/>
  <c r="CDE29" i="21"/>
  <c r="CDD29" i="21"/>
  <c r="CDC29" i="21"/>
  <c r="CDB29" i="21"/>
  <c r="CDA29" i="21"/>
  <c r="CCZ29" i="21"/>
  <c r="CCY29" i="21"/>
  <c r="CCX29" i="21"/>
  <c r="CCW29" i="21"/>
  <c r="CCV29" i="21"/>
  <c r="CCU29" i="21"/>
  <c r="CCT29" i="21"/>
  <c r="CCS29" i="21"/>
  <c r="CCR29" i="21"/>
  <c r="CCQ29" i="21"/>
  <c r="CCP29" i="21"/>
  <c r="CCO29" i="21"/>
  <c r="CCN29" i="21"/>
  <c r="CCM29" i="21"/>
  <c r="CCL29" i="21"/>
  <c r="CCK29" i="21"/>
  <c r="CCJ29" i="21"/>
  <c r="CCI29" i="21"/>
  <c r="CCH29" i="21"/>
  <c r="CCG29" i="21"/>
  <c r="CCF29" i="21"/>
  <c r="CCE29" i="21"/>
  <c r="CCD29" i="21"/>
  <c r="CCC29" i="21"/>
  <c r="CCB29" i="21"/>
  <c r="CCA29" i="21"/>
  <c r="CBZ29" i="21"/>
  <c r="CBY29" i="21"/>
  <c r="CBX29" i="21"/>
  <c r="CBW29" i="21"/>
  <c r="CBV29" i="21"/>
  <c r="CBU29" i="21"/>
  <c r="CBT29" i="21"/>
  <c r="CBS29" i="21"/>
  <c r="CBR29" i="21"/>
  <c r="CBQ29" i="21"/>
  <c r="CBP29" i="21"/>
  <c r="CBO29" i="21"/>
  <c r="CBN29" i="21"/>
  <c r="CBM29" i="21"/>
  <c r="CBL29" i="21"/>
  <c r="CBK29" i="21"/>
  <c r="CBJ29" i="21"/>
  <c r="CBI29" i="21"/>
  <c r="CBH29" i="21"/>
  <c r="CBG29" i="21"/>
  <c r="CBF29" i="21"/>
  <c r="CBE29" i="21"/>
  <c r="CBD29" i="21"/>
  <c r="CBC29" i="21"/>
  <c r="CBB29" i="21"/>
  <c r="CBA29" i="21"/>
  <c r="CAZ29" i="21"/>
  <c r="CAY29" i="21"/>
  <c r="CAX29" i="21"/>
  <c r="CAW29" i="21"/>
  <c r="CAV29" i="21"/>
  <c r="CAU29" i="21"/>
  <c r="CAT29" i="21"/>
  <c r="CAS29" i="21"/>
  <c r="CAR29" i="21"/>
  <c r="CAQ29" i="21"/>
  <c r="CAP29" i="21"/>
  <c r="CAO29" i="21"/>
  <c r="CAN29" i="21"/>
  <c r="CAM29" i="21"/>
  <c r="CAL29" i="21"/>
  <c r="CAK29" i="21"/>
  <c r="CAJ29" i="21"/>
  <c r="CAI29" i="21"/>
  <c r="CAH29" i="21"/>
  <c r="CAG29" i="21"/>
  <c r="CAF29" i="21"/>
  <c r="CAE29" i="21"/>
  <c r="CAD29" i="21"/>
  <c r="CAC29" i="21"/>
  <c r="CAB29" i="21"/>
  <c r="CAA29" i="21"/>
  <c r="BZZ29" i="21"/>
  <c r="BZY29" i="21"/>
  <c r="BZX29" i="21"/>
  <c r="BZW29" i="21"/>
  <c r="BZV29" i="21"/>
  <c r="BZU29" i="21"/>
  <c r="BZT29" i="21"/>
  <c r="BZS29" i="21"/>
  <c r="BZR29" i="21"/>
  <c r="BZQ29" i="21"/>
  <c r="BZP29" i="21"/>
  <c r="BZO29" i="21"/>
  <c r="BZN29" i="21"/>
  <c r="BZM29" i="21"/>
  <c r="BZL29" i="21"/>
  <c r="BZK29" i="21"/>
  <c r="BZJ29" i="21"/>
  <c r="BZI29" i="21"/>
  <c r="BZH29" i="21"/>
  <c r="BZG29" i="21"/>
  <c r="BZF29" i="21"/>
  <c r="BZE29" i="21"/>
  <c r="BZD29" i="21"/>
  <c r="BZC29" i="21"/>
  <c r="BZB29" i="21"/>
  <c r="BZA29" i="21"/>
  <c r="BYZ29" i="21"/>
  <c r="BYY29" i="21"/>
  <c r="BYX29" i="21"/>
  <c r="BYW29" i="21"/>
  <c r="BYV29" i="21"/>
  <c r="BYU29" i="21"/>
  <c r="BYT29" i="21"/>
  <c r="BYS29" i="21"/>
  <c r="BYR29" i="21"/>
  <c r="BYQ29" i="21"/>
  <c r="BYP29" i="21"/>
  <c r="BYO29" i="21"/>
  <c r="BYN29" i="21"/>
  <c r="BYM29" i="21"/>
  <c r="BYL29" i="21"/>
  <c r="BYK29" i="21"/>
  <c r="BYJ29" i="21"/>
  <c r="BYI29" i="21"/>
  <c r="BYH29" i="21"/>
  <c r="BYG29" i="21"/>
  <c r="BYF29" i="21"/>
  <c r="BYE29" i="21"/>
  <c r="BYD29" i="21"/>
  <c r="BYC29" i="21"/>
  <c r="BYB29" i="21"/>
  <c r="BYA29" i="21"/>
  <c r="BXZ29" i="21"/>
  <c r="BXY29" i="21"/>
  <c r="BXX29" i="21"/>
  <c r="BXW29" i="21"/>
  <c r="BXV29" i="21"/>
  <c r="BXU29" i="21"/>
  <c r="BXT29" i="21"/>
  <c r="BXS29" i="21"/>
  <c r="BXR29" i="21"/>
  <c r="BXQ29" i="21"/>
  <c r="BXP29" i="21"/>
  <c r="BXO29" i="21"/>
  <c r="BXN29" i="21"/>
  <c r="BXM29" i="21"/>
  <c r="BXL29" i="21"/>
  <c r="BXK29" i="21"/>
  <c r="BXJ29" i="21"/>
  <c r="BXI29" i="21"/>
  <c r="BXH29" i="21"/>
  <c r="BXG29" i="21"/>
  <c r="BXF29" i="21"/>
  <c r="BXE29" i="21"/>
  <c r="BXD29" i="21"/>
  <c r="BXC29" i="21"/>
  <c r="BXB29" i="21"/>
  <c r="BXA29" i="21"/>
  <c r="BWZ29" i="21"/>
  <c r="BWY29" i="21"/>
  <c r="BWX29" i="21"/>
  <c r="BWW29" i="21"/>
  <c r="BWV29" i="21"/>
  <c r="BWU29" i="21"/>
  <c r="BWT29" i="21"/>
  <c r="BWS29" i="21"/>
  <c r="BWR29" i="21"/>
  <c r="BWQ29" i="21"/>
  <c r="BWP29" i="21"/>
  <c r="BWO29" i="21"/>
  <c r="BWN29" i="21"/>
  <c r="BWM29" i="21"/>
  <c r="BWL29" i="21"/>
  <c r="BWK29" i="21"/>
  <c r="BWJ29" i="21"/>
  <c r="BWI29" i="21"/>
  <c r="BWH29" i="21"/>
  <c r="BWG29" i="21"/>
  <c r="BWF29" i="21"/>
  <c r="BWE29" i="21"/>
  <c r="BWD29" i="21"/>
  <c r="BWC29" i="21"/>
  <c r="BWB29" i="21"/>
  <c r="BWA29" i="21"/>
  <c r="BVZ29" i="21"/>
  <c r="BVY29" i="21"/>
  <c r="BVX29" i="21"/>
  <c r="BVW29" i="21"/>
  <c r="BVV29" i="21"/>
  <c r="BVU29" i="21"/>
  <c r="BVT29" i="21"/>
  <c r="BVS29" i="21"/>
  <c r="BVR29" i="21"/>
  <c r="BVQ29" i="21"/>
  <c r="BVP29" i="21"/>
  <c r="BVO29" i="21"/>
  <c r="BVN29" i="21"/>
  <c r="BVM29" i="21"/>
  <c r="BVL29" i="21"/>
  <c r="BVK29" i="21"/>
  <c r="BVJ29" i="21"/>
  <c r="BVI29" i="21"/>
  <c r="BVH29" i="21"/>
  <c r="BVG29" i="21"/>
  <c r="BVF29" i="21"/>
  <c r="BVE29" i="21"/>
  <c r="BVD29" i="21"/>
  <c r="BVC29" i="21"/>
  <c r="BVB29" i="21"/>
  <c r="BVA29" i="21"/>
  <c r="BUZ29" i="21"/>
  <c r="BUY29" i="21"/>
  <c r="BUX29" i="21"/>
  <c r="BUW29" i="21"/>
  <c r="BUV29" i="21"/>
  <c r="BUU29" i="21"/>
  <c r="BUT29" i="21"/>
  <c r="BUS29" i="21"/>
  <c r="BUR29" i="21"/>
  <c r="BUQ29" i="21"/>
  <c r="BUP29" i="21"/>
  <c r="BUO29" i="21"/>
  <c r="BUN29" i="21"/>
  <c r="BUM29" i="21"/>
  <c r="BUL29" i="21"/>
  <c r="BUK29" i="21"/>
  <c r="BUJ29" i="21"/>
  <c r="BUI29" i="21"/>
  <c r="BUH29" i="21"/>
  <c r="BUG29" i="21"/>
  <c r="BUF29" i="21"/>
  <c r="BUE29" i="21"/>
  <c r="BUD29" i="21"/>
  <c r="BUC29" i="21"/>
  <c r="BUB29" i="21"/>
  <c r="BUA29" i="21"/>
  <c r="BTZ29" i="21"/>
  <c r="BTY29" i="21"/>
  <c r="BTX29" i="21"/>
  <c r="BTW29" i="21"/>
  <c r="BTV29" i="21"/>
  <c r="BTU29" i="21"/>
  <c r="BTT29" i="21"/>
  <c r="BTS29" i="21"/>
  <c r="BTR29" i="21"/>
  <c r="BTQ29" i="21"/>
  <c r="BTP29" i="21"/>
  <c r="BTO29" i="21"/>
  <c r="BTN29" i="21"/>
  <c r="BTM29" i="21"/>
  <c r="BTL29" i="21"/>
  <c r="BTK29" i="21"/>
  <c r="BTJ29" i="21"/>
  <c r="BTI29" i="21"/>
  <c r="BTH29" i="21"/>
  <c r="BTG29" i="21"/>
  <c r="BTF29" i="21"/>
  <c r="BTE29" i="21"/>
  <c r="BTD29" i="21"/>
  <c r="BTC29" i="21"/>
  <c r="BTB29" i="21"/>
  <c r="BTA29" i="21"/>
  <c r="BSZ29" i="21"/>
  <c r="BSY29" i="21"/>
  <c r="BSX29" i="21"/>
  <c r="BSW29" i="21"/>
  <c r="BSV29" i="21"/>
  <c r="BSU29" i="21"/>
  <c r="BST29" i="21"/>
  <c r="BSS29" i="21"/>
  <c r="BSR29" i="21"/>
  <c r="BSQ29" i="21"/>
  <c r="BSP29" i="21"/>
  <c r="BSO29" i="21"/>
  <c r="BSN29" i="21"/>
  <c r="BSM29" i="21"/>
  <c r="BSL29" i="21"/>
  <c r="BSK29" i="21"/>
  <c r="BSJ29" i="21"/>
  <c r="BSI29" i="21"/>
  <c r="BSH29" i="21"/>
  <c r="BSG29" i="21"/>
  <c r="BSF29" i="21"/>
  <c r="BSE29" i="21"/>
  <c r="BSD29" i="21"/>
  <c r="BSC29" i="21"/>
  <c r="BSB29" i="21"/>
  <c r="BSA29" i="21"/>
  <c r="BRZ29" i="21"/>
  <c r="BRY29" i="21"/>
  <c r="BRX29" i="21"/>
  <c r="BRW29" i="21"/>
  <c r="BRV29" i="21"/>
  <c r="BRU29" i="21"/>
  <c r="BRT29" i="21"/>
  <c r="BRS29" i="21"/>
  <c r="BRR29" i="21"/>
  <c r="BRQ29" i="21"/>
  <c r="BRP29" i="21"/>
  <c r="BRO29" i="21"/>
  <c r="BRN29" i="21"/>
  <c r="BRM29" i="21"/>
  <c r="BRL29" i="21"/>
  <c r="BRK29" i="21"/>
  <c r="BRJ29" i="21"/>
  <c r="BRI29" i="21"/>
  <c r="BRH29" i="21"/>
  <c r="BRG29" i="21"/>
  <c r="BRF29" i="21"/>
  <c r="BRE29" i="21"/>
  <c r="BRD29" i="21"/>
  <c r="BRC29" i="21"/>
  <c r="BRB29" i="21"/>
  <c r="BRA29" i="21"/>
  <c r="BQZ29" i="21"/>
  <c r="BQY29" i="21"/>
  <c r="BQX29" i="21"/>
  <c r="BQW29" i="21"/>
  <c r="BQV29" i="21"/>
  <c r="BQU29" i="21"/>
  <c r="BQT29" i="21"/>
  <c r="BQS29" i="21"/>
  <c r="BQR29" i="21"/>
  <c r="BQQ29" i="21"/>
  <c r="BQP29" i="21"/>
  <c r="BQO29" i="21"/>
  <c r="BQN29" i="21"/>
  <c r="BQM29" i="21"/>
  <c r="BQL29" i="21"/>
  <c r="BQK29" i="21"/>
  <c r="BQJ29" i="21"/>
  <c r="BQI29" i="21"/>
  <c r="BQH29" i="21"/>
  <c r="BQG29" i="21"/>
  <c r="BQF29" i="21"/>
  <c r="BQE29" i="21"/>
  <c r="BQD29" i="21"/>
  <c r="BQC29" i="21"/>
  <c r="BQB29" i="21"/>
  <c r="BQA29" i="21"/>
  <c r="BPZ29" i="21"/>
  <c r="BPY29" i="21"/>
  <c r="BPX29" i="21"/>
  <c r="BPW29" i="21"/>
  <c r="BPV29" i="21"/>
  <c r="BPU29" i="21"/>
  <c r="BPT29" i="21"/>
  <c r="BPS29" i="21"/>
  <c r="BPR29" i="21"/>
  <c r="BPQ29" i="21"/>
  <c r="BPP29" i="21"/>
  <c r="BPO29" i="21"/>
  <c r="BPN29" i="21"/>
  <c r="BPM29" i="21"/>
  <c r="BPL29" i="21"/>
  <c r="BPK29" i="21"/>
  <c r="BPJ29" i="21"/>
  <c r="BPI29" i="21"/>
  <c r="BPH29" i="21"/>
  <c r="BPG29" i="21"/>
  <c r="BPF29" i="21"/>
  <c r="BPE29" i="21"/>
  <c r="BPD29" i="21"/>
  <c r="BPC29" i="21"/>
  <c r="BPB29" i="21"/>
  <c r="BPA29" i="21"/>
  <c r="BOZ29" i="21"/>
  <c r="BOY29" i="21"/>
  <c r="BOX29" i="21"/>
  <c r="BOW29" i="21"/>
  <c r="BOV29" i="21"/>
  <c r="BOU29" i="21"/>
  <c r="BOT29" i="21"/>
  <c r="BOS29" i="21"/>
  <c r="BOR29" i="21"/>
  <c r="BOQ29" i="21"/>
  <c r="BOP29" i="21"/>
  <c r="BOO29" i="21"/>
  <c r="BON29" i="21"/>
  <c r="BOM29" i="21"/>
  <c r="BOL29" i="21"/>
  <c r="BOK29" i="21"/>
  <c r="BOJ29" i="21"/>
  <c r="BOI29" i="21"/>
  <c r="BOH29" i="21"/>
  <c r="BOG29" i="21"/>
  <c r="BOF29" i="21"/>
  <c r="BOE29" i="21"/>
  <c r="BOD29" i="21"/>
  <c r="BOC29" i="21"/>
  <c r="BOB29" i="21"/>
  <c r="BOA29" i="21"/>
  <c r="BNZ29" i="21"/>
  <c r="BNY29" i="21"/>
  <c r="BNX29" i="21"/>
  <c r="BNW29" i="21"/>
  <c r="BNV29" i="21"/>
  <c r="BNU29" i="21"/>
  <c r="BNT29" i="21"/>
  <c r="BNS29" i="21"/>
  <c r="BNR29" i="21"/>
  <c r="BNQ29" i="21"/>
  <c r="BNP29" i="21"/>
  <c r="BNO29" i="21"/>
  <c r="BNN29" i="21"/>
  <c r="BNM29" i="21"/>
  <c r="BNL29" i="21"/>
  <c r="BNK29" i="21"/>
  <c r="BNJ29" i="21"/>
  <c r="BNI29" i="21"/>
  <c r="BNH29" i="21"/>
  <c r="BNG29" i="21"/>
  <c r="BNF29" i="21"/>
  <c r="BNE29" i="21"/>
  <c r="BND29" i="21"/>
  <c r="BNC29" i="21"/>
  <c r="BNB29" i="21"/>
  <c r="BNA29" i="21"/>
  <c r="BMZ29" i="21"/>
  <c r="BMY29" i="21"/>
  <c r="BMX29" i="21"/>
  <c r="BMW29" i="21"/>
  <c r="BMV29" i="21"/>
  <c r="BMU29" i="21"/>
  <c r="BMT29" i="21"/>
  <c r="BMS29" i="21"/>
  <c r="BMR29" i="21"/>
  <c r="BMQ29" i="21"/>
  <c r="BMP29" i="21"/>
  <c r="BMO29" i="21"/>
  <c r="BMN29" i="21"/>
  <c r="BMM29" i="21"/>
  <c r="BML29" i="21"/>
  <c r="BMK29" i="21"/>
  <c r="BMJ29" i="21"/>
  <c r="BMI29" i="21"/>
  <c r="BMH29" i="21"/>
  <c r="BMG29" i="21"/>
  <c r="BMF29" i="21"/>
  <c r="BME29" i="21"/>
  <c r="BMD29" i="21"/>
  <c r="BMC29" i="21"/>
  <c r="BMB29" i="21"/>
  <c r="BMA29" i="21"/>
  <c r="BLZ29" i="21"/>
  <c r="BLY29" i="21"/>
  <c r="BLX29" i="21"/>
  <c r="BLW29" i="21"/>
  <c r="BLV29" i="21"/>
  <c r="BLU29" i="21"/>
  <c r="BLT29" i="21"/>
  <c r="BLS29" i="21"/>
  <c r="BLR29" i="21"/>
  <c r="BLQ29" i="21"/>
  <c r="BLP29" i="21"/>
  <c r="BLO29" i="21"/>
  <c r="BLN29" i="21"/>
  <c r="BLM29" i="21"/>
  <c r="BLL29" i="21"/>
  <c r="BLK29" i="21"/>
  <c r="BLJ29" i="21"/>
  <c r="BLI29" i="21"/>
  <c r="BLH29" i="21"/>
  <c r="BLG29" i="21"/>
  <c r="BLF29" i="21"/>
  <c r="BLE29" i="21"/>
  <c r="BLD29" i="21"/>
  <c r="BLC29" i="21"/>
  <c r="BLB29" i="21"/>
  <c r="BLA29" i="21"/>
  <c r="BKZ29" i="21"/>
  <c r="BKY29" i="21"/>
  <c r="BKX29" i="21"/>
  <c r="BKW29" i="21"/>
  <c r="BKV29" i="21"/>
  <c r="BKU29" i="21"/>
  <c r="BKT29" i="21"/>
  <c r="BKS29" i="21"/>
  <c r="BKR29" i="21"/>
  <c r="BKQ29" i="21"/>
  <c r="BKP29" i="21"/>
  <c r="BKO29" i="21"/>
  <c r="BKN29" i="21"/>
  <c r="BKM29" i="21"/>
  <c r="BKL29" i="21"/>
  <c r="BKK29" i="21"/>
  <c r="BKJ29" i="21"/>
  <c r="BKI29" i="21"/>
  <c r="BKH29" i="21"/>
  <c r="BKG29" i="21"/>
  <c r="BKF29" i="21"/>
  <c r="BKE29" i="21"/>
  <c r="BKD29" i="21"/>
  <c r="BKC29" i="21"/>
  <c r="BKB29" i="21"/>
  <c r="BKA29" i="21"/>
  <c r="BJZ29" i="21"/>
  <c r="BJY29" i="21"/>
  <c r="BJX29" i="21"/>
  <c r="BJW29" i="21"/>
  <c r="BJV29" i="21"/>
  <c r="BJU29" i="21"/>
  <c r="BJT29" i="21"/>
  <c r="BJS29" i="21"/>
  <c r="BJR29" i="21"/>
  <c r="BJQ29" i="21"/>
  <c r="BJP29" i="21"/>
  <c r="BJO29" i="21"/>
  <c r="BJN29" i="21"/>
  <c r="BJM29" i="21"/>
  <c r="BJL29" i="21"/>
  <c r="BJK29" i="21"/>
  <c r="BJJ29" i="21"/>
  <c r="BJI29" i="21"/>
  <c r="BJH29" i="21"/>
  <c r="BJG29" i="21"/>
  <c r="BJF29" i="21"/>
  <c r="BJE29" i="21"/>
  <c r="BJD29" i="21"/>
  <c r="BJC29" i="21"/>
  <c r="BJB29" i="21"/>
  <c r="BJA29" i="21"/>
  <c r="BIZ29" i="21"/>
  <c r="BIY29" i="21"/>
  <c r="BIX29" i="21"/>
  <c r="BIW29" i="21"/>
  <c r="BIV29" i="21"/>
  <c r="BIU29" i="21"/>
  <c r="BIT29" i="21"/>
  <c r="BIS29" i="21"/>
  <c r="BIR29" i="21"/>
  <c r="BIQ29" i="21"/>
  <c r="BIP29" i="21"/>
  <c r="BIO29" i="21"/>
  <c r="BIN29" i="21"/>
  <c r="BIM29" i="21"/>
  <c r="BIL29" i="21"/>
  <c r="BIK29" i="21"/>
  <c r="BIJ29" i="21"/>
  <c r="BII29" i="21"/>
  <c r="BIH29" i="21"/>
  <c r="BIG29" i="21"/>
  <c r="BIF29" i="21"/>
  <c r="BIE29" i="21"/>
  <c r="BID29" i="21"/>
  <c r="BIC29" i="21"/>
  <c r="BIB29" i="21"/>
  <c r="BIA29" i="21"/>
  <c r="BHZ29" i="21"/>
  <c r="BHY29" i="21"/>
  <c r="BHX29" i="21"/>
  <c r="BHW29" i="21"/>
  <c r="BHV29" i="21"/>
  <c r="BHU29" i="21"/>
  <c r="BHT29" i="21"/>
  <c r="BHS29" i="21"/>
  <c r="BHR29" i="21"/>
  <c r="BHQ29" i="21"/>
  <c r="BHP29" i="21"/>
  <c r="BHO29" i="21"/>
  <c r="BHN29" i="21"/>
  <c r="BHM29" i="21"/>
  <c r="BHL29" i="21"/>
  <c r="BHK29" i="21"/>
  <c r="BHJ29" i="21"/>
  <c r="BHI29" i="21"/>
  <c r="BHH29" i="21"/>
  <c r="BHG29" i="21"/>
  <c r="BHF29" i="21"/>
  <c r="BHE29" i="21"/>
  <c r="BHD29" i="21"/>
  <c r="BHC29" i="21"/>
  <c r="BHB29" i="21"/>
  <c r="BHA29" i="21"/>
  <c r="BGZ29" i="21"/>
  <c r="BGY29" i="21"/>
  <c r="BGX29" i="21"/>
  <c r="BGW29" i="21"/>
  <c r="BGV29" i="21"/>
  <c r="BGU29" i="21"/>
  <c r="BGT29" i="21"/>
  <c r="BGS29" i="21"/>
  <c r="BGR29" i="21"/>
  <c r="BGQ29" i="21"/>
  <c r="BGP29" i="21"/>
  <c r="BGO29" i="21"/>
  <c r="BGN29" i="21"/>
  <c r="BGM29" i="21"/>
  <c r="BGL29" i="21"/>
  <c r="BGK29" i="21"/>
  <c r="BGJ29" i="21"/>
  <c r="BGI29" i="21"/>
  <c r="BGH29" i="21"/>
  <c r="BGG29" i="21"/>
  <c r="BGF29" i="21"/>
  <c r="BGE29" i="21"/>
  <c r="BGD29" i="21"/>
  <c r="BGC29" i="21"/>
  <c r="BGB29" i="21"/>
  <c r="BGA29" i="21"/>
  <c r="BFZ29" i="21"/>
  <c r="BFY29" i="21"/>
  <c r="BFX29" i="21"/>
  <c r="BFW29" i="21"/>
  <c r="BFV29" i="21"/>
  <c r="BFU29" i="21"/>
  <c r="BFT29" i="21"/>
  <c r="BFS29" i="21"/>
  <c r="BFR29" i="21"/>
  <c r="BFQ29" i="21"/>
  <c r="BFP29" i="21"/>
  <c r="BFO29" i="21"/>
  <c r="BFN29" i="21"/>
  <c r="BFM29" i="21"/>
  <c r="BFL29" i="21"/>
  <c r="BFK29" i="21"/>
  <c r="BFJ29" i="21"/>
  <c r="BFI29" i="21"/>
  <c r="BFH29" i="21"/>
  <c r="BFG29" i="21"/>
  <c r="BFF29" i="21"/>
  <c r="BFE29" i="21"/>
  <c r="BFD29" i="21"/>
  <c r="BFC29" i="21"/>
  <c r="BFB29" i="21"/>
  <c r="BFA29" i="21"/>
  <c r="BEZ29" i="21"/>
  <c r="BEY29" i="21"/>
  <c r="BEX29" i="21"/>
  <c r="BEW29" i="21"/>
  <c r="BEV29" i="21"/>
  <c r="BEU29" i="21"/>
  <c r="BET29" i="21"/>
  <c r="BES29" i="21"/>
  <c r="BER29" i="21"/>
  <c r="BEQ29" i="21"/>
  <c r="BEP29" i="21"/>
  <c r="BEO29" i="21"/>
  <c r="BEN29" i="21"/>
  <c r="BEM29" i="21"/>
  <c r="BEL29" i="21"/>
  <c r="BEK29" i="21"/>
  <c r="BEJ29" i="21"/>
  <c r="BEI29" i="21"/>
  <c r="BEH29" i="21"/>
  <c r="BEG29" i="21"/>
  <c r="BEF29" i="21"/>
  <c r="BEE29" i="21"/>
  <c r="BED29" i="21"/>
  <c r="BEC29" i="21"/>
  <c r="BEB29" i="21"/>
  <c r="BEA29" i="21"/>
  <c r="BDZ29" i="21"/>
  <c r="BDY29" i="21"/>
  <c r="BDX29" i="21"/>
  <c r="BDW29" i="21"/>
  <c r="BDV29" i="21"/>
  <c r="BDU29" i="21"/>
  <c r="BDT29" i="21"/>
  <c r="BDS29" i="21"/>
  <c r="BDR29" i="21"/>
  <c r="BDQ29" i="21"/>
  <c r="BDP29" i="21"/>
  <c r="BDO29" i="21"/>
  <c r="BDN29" i="21"/>
  <c r="BDM29" i="21"/>
  <c r="BDL29" i="21"/>
  <c r="BDK29" i="21"/>
  <c r="BDJ29" i="21"/>
  <c r="BDI29" i="21"/>
  <c r="BDH29" i="21"/>
  <c r="BDG29" i="21"/>
  <c r="BDF29" i="21"/>
  <c r="BDE29" i="21"/>
  <c r="BDD29" i="21"/>
  <c r="BDC29" i="21"/>
  <c r="BDB29" i="21"/>
  <c r="BDA29" i="21"/>
  <c r="BCZ29" i="21"/>
  <c r="BCY29" i="21"/>
  <c r="BCX29" i="21"/>
  <c r="BCW29" i="21"/>
  <c r="BCV29" i="21"/>
  <c r="BCU29" i="21"/>
  <c r="BCT29" i="21"/>
  <c r="BCS29" i="21"/>
  <c r="BCR29" i="21"/>
  <c r="BCQ29" i="21"/>
  <c r="BCP29" i="21"/>
  <c r="BCO29" i="21"/>
  <c r="BCN29" i="21"/>
  <c r="BCM29" i="21"/>
  <c r="BCL29" i="21"/>
  <c r="BCK29" i="21"/>
  <c r="BCJ29" i="21"/>
  <c r="BCI29" i="21"/>
  <c r="BCH29" i="21"/>
  <c r="BCG29" i="21"/>
  <c r="BCF29" i="21"/>
  <c r="BCE29" i="21"/>
  <c r="BCD29" i="21"/>
  <c r="BCC29" i="21"/>
  <c r="BCB29" i="21"/>
  <c r="BCA29" i="21"/>
  <c r="BBZ29" i="21"/>
  <c r="BBY29" i="21"/>
  <c r="BBX29" i="21"/>
  <c r="BBW29" i="21"/>
  <c r="BBV29" i="21"/>
  <c r="BBU29" i="21"/>
  <c r="BBT29" i="21"/>
  <c r="BBS29" i="21"/>
  <c r="BBR29" i="21"/>
  <c r="BBQ29" i="21"/>
  <c r="BBP29" i="21"/>
  <c r="BBO29" i="21"/>
  <c r="BBN29" i="21"/>
  <c r="BBM29" i="21"/>
  <c r="BBL29" i="21"/>
  <c r="BBK29" i="21"/>
  <c r="BBJ29" i="21"/>
  <c r="BBI29" i="21"/>
  <c r="BBH29" i="21"/>
  <c r="BBG29" i="21"/>
  <c r="BBF29" i="21"/>
  <c r="BBE29" i="21"/>
  <c r="BBD29" i="21"/>
  <c r="BBC29" i="21"/>
  <c r="BBB29" i="21"/>
  <c r="BBA29" i="21"/>
  <c r="BAZ29" i="21"/>
  <c r="BAY29" i="21"/>
  <c r="BAX29" i="21"/>
  <c r="BAW29" i="21"/>
  <c r="BAV29" i="21"/>
  <c r="BAU29" i="21"/>
  <c r="BAT29" i="21"/>
  <c r="BAS29" i="21"/>
  <c r="BAR29" i="21"/>
  <c r="BAQ29" i="21"/>
  <c r="BAP29" i="21"/>
  <c r="BAO29" i="21"/>
  <c r="BAN29" i="21"/>
  <c r="BAM29" i="21"/>
  <c r="BAL29" i="21"/>
  <c r="BAK29" i="21"/>
  <c r="BAJ29" i="21"/>
  <c r="BAI29" i="21"/>
  <c r="BAH29" i="21"/>
  <c r="BAG29" i="21"/>
  <c r="BAF29" i="21"/>
  <c r="BAE29" i="21"/>
  <c r="BAD29" i="21"/>
  <c r="BAC29" i="21"/>
  <c r="BAB29" i="21"/>
  <c r="BAA29" i="21"/>
  <c r="AZZ29" i="21"/>
  <c r="AZY29" i="21"/>
  <c r="AZX29" i="21"/>
  <c r="AZW29" i="21"/>
  <c r="AZV29" i="21"/>
  <c r="AZU29" i="21"/>
  <c r="AZT29" i="21"/>
  <c r="AZS29" i="21"/>
  <c r="AZR29" i="21"/>
  <c r="AZQ29" i="21"/>
  <c r="AZP29" i="21"/>
  <c r="AZO29" i="21"/>
  <c r="AZN29" i="21"/>
  <c r="AZM29" i="21"/>
  <c r="AZL29" i="21"/>
  <c r="AZK29" i="21"/>
  <c r="AZJ29" i="21"/>
  <c r="AZI29" i="21"/>
  <c r="AZH29" i="21"/>
  <c r="AZG29" i="21"/>
  <c r="AZF29" i="21"/>
  <c r="AZE29" i="21"/>
  <c r="AZD29" i="21"/>
  <c r="AZC29" i="21"/>
  <c r="AZB29" i="21"/>
  <c r="AZA29" i="21"/>
  <c r="AYZ29" i="21"/>
  <c r="AYY29" i="21"/>
  <c r="AYX29" i="21"/>
  <c r="AYW29" i="21"/>
  <c r="AYV29" i="21"/>
  <c r="AYU29" i="21"/>
  <c r="AYT29" i="21"/>
  <c r="AYS29" i="21"/>
  <c r="AYR29" i="21"/>
  <c r="AYQ29" i="21"/>
  <c r="AYP29" i="21"/>
  <c r="AYO29" i="21"/>
  <c r="AYN29" i="21"/>
  <c r="AYM29" i="21"/>
  <c r="AYL29" i="21"/>
  <c r="AYK29" i="21"/>
  <c r="AYJ29" i="21"/>
  <c r="AYI29" i="21"/>
  <c r="AYH29" i="21"/>
  <c r="AYG29" i="21"/>
  <c r="AYF29" i="21"/>
  <c r="AYE29" i="21"/>
  <c r="AYD29" i="21"/>
  <c r="AYC29" i="21"/>
  <c r="AYB29" i="21"/>
  <c r="AYA29" i="21"/>
  <c r="AXZ29" i="21"/>
  <c r="AXY29" i="21"/>
  <c r="AXX29" i="21"/>
  <c r="AXW29" i="21"/>
  <c r="AXV29" i="21"/>
  <c r="AXU29" i="21"/>
  <c r="AXT29" i="21"/>
  <c r="AXS29" i="21"/>
  <c r="AXR29" i="21"/>
  <c r="AXQ29" i="21"/>
  <c r="AXP29" i="21"/>
  <c r="AXO29" i="21"/>
  <c r="AXN29" i="21"/>
  <c r="AXM29" i="21"/>
  <c r="AXL29" i="21"/>
  <c r="AXK29" i="21"/>
  <c r="AXJ29" i="21"/>
  <c r="AXI29" i="21"/>
  <c r="AXH29" i="21"/>
  <c r="AXG29" i="21"/>
  <c r="AXF29" i="21"/>
  <c r="AXE29" i="21"/>
  <c r="AXD29" i="21"/>
  <c r="AXC29" i="21"/>
  <c r="AXB29" i="21"/>
  <c r="AXA29" i="21"/>
  <c r="AWZ29" i="21"/>
  <c r="AWY29" i="21"/>
  <c r="AWX29" i="21"/>
  <c r="AWW29" i="21"/>
  <c r="AWV29" i="21"/>
  <c r="AWU29" i="21"/>
  <c r="AWT29" i="21"/>
  <c r="AWS29" i="21"/>
  <c r="AWR29" i="21"/>
  <c r="AWQ29" i="21"/>
  <c r="AWP29" i="21"/>
  <c r="AWO29" i="21"/>
  <c r="AWN29" i="21"/>
  <c r="AWM29" i="21"/>
  <c r="AWL29" i="21"/>
  <c r="AWK29" i="21"/>
  <c r="AWJ29" i="21"/>
  <c r="AWI29" i="21"/>
  <c r="AWH29" i="21"/>
  <c r="AWG29" i="21"/>
  <c r="AWF29" i="21"/>
  <c r="AWE29" i="21"/>
  <c r="AWD29" i="21"/>
  <c r="AWC29" i="21"/>
  <c r="AWB29" i="21"/>
  <c r="AWA29" i="21"/>
  <c r="AVZ29" i="21"/>
  <c r="AVY29" i="21"/>
  <c r="AVX29" i="21"/>
  <c r="AVW29" i="21"/>
  <c r="AVV29" i="21"/>
  <c r="AVU29" i="21"/>
  <c r="AVT29" i="21"/>
  <c r="AVS29" i="21"/>
  <c r="AVR29" i="21"/>
  <c r="AVQ29" i="21"/>
  <c r="AVP29" i="21"/>
  <c r="AVO29" i="21"/>
  <c r="AVN29" i="21"/>
  <c r="AVM29" i="21"/>
  <c r="AVL29" i="21"/>
  <c r="AVK29" i="21"/>
  <c r="AVJ29" i="21"/>
  <c r="AVI29" i="21"/>
  <c r="AVH29" i="21"/>
  <c r="AVG29" i="21"/>
  <c r="AVF29" i="21"/>
  <c r="AVE29" i="21"/>
  <c r="AVD29" i="21"/>
  <c r="AVC29" i="21"/>
  <c r="AVB29" i="21"/>
  <c r="AVA29" i="21"/>
  <c r="AUZ29" i="21"/>
  <c r="AUY29" i="21"/>
  <c r="AUX29" i="21"/>
  <c r="AUW29" i="21"/>
  <c r="AUV29" i="21"/>
  <c r="AUU29" i="21"/>
  <c r="AUT29" i="21"/>
  <c r="AUS29" i="21"/>
  <c r="AUR29" i="21"/>
  <c r="AUQ29" i="21"/>
  <c r="AUP29" i="21"/>
  <c r="AUO29" i="21"/>
  <c r="AUN29" i="21"/>
  <c r="AUM29" i="21"/>
  <c r="AUL29" i="21"/>
  <c r="AUK29" i="21"/>
  <c r="AUJ29" i="21"/>
  <c r="AUI29" i="21"/>
  <c r="AUH29" i="21"/>
  <c r="AUG29" i="21"/>
  <c r="AUF29" i="21"/>
  <c r="AUE29" i="21"/>
  <c r="AUD29" i="21"/>
  <c r="AUC29" i="21"/>
  <c r="AUB29" i="21"/>
  <c r="AUA29" i="21"/>
  <c r="ATZ29" i="21"/>
  <c r="ATY29" i="21"/>
  <c r="ATX29" i="21"/>
  <c r="ATW29" i="21"/>
  <c r="ATV29" i="21"/>
  <c r="ATU29" i="21"/>
  <c r="ATT29" i="21"/>
  <c r="ATS29" i="21"/>
  <c r="ATR29" i="21"/>
  <c r="ATQ29" i="21"/>
  <c r="ATP29" i="21"/>
  <c r="ATO29" i="21"/>
  <c r="ATN29" i="21"/>
  <c r="ATM29" i="21"/>
  <c r="ATL29" i="21"/>
  <c r="ATK29" i="21"/>
  <c r="ATJ29" i="21"/>
  <c r="ATI29" i="21"/>
  <c r="ATH29" i="21"/>
  <c r="ATG29" i="21"/>
  <c r="ATF29" i="21"/>
  <c r="ATE29" i="21"/>
  <c r="ATD29" i="21"/>
  <c r="ATC29" i="21"/>
  <c r="ATB29" i="21"/>
  <c r="ATA29" i="21"/>
  <c r="ASZ29" i="21"/>
  <c r="ASY29" i="21"/>
  <c r="ASX29" i="21"/>
  <c r="ASW29" i="21"/>
  <c r="ASV29" i="21"/>
  <c r="ASU29" i="21"/>
  <c r="AST29" i="21"/>
  <c r="ASS29" i="21"/>
  <c r="ASR29" i="21"/>
  <c r="ASQ29" i="21"/>
  <c r="ASP29" i="21"/>
  <c r="ASO29" i="21"/>
  <c r="ASN29" i="21"/>
  <c r="ASM29" i="21"/>
  <c r="ASL29" i="21"/>
  <c r="ASK29" i="21"/>
  <c r="ASJ29" i="21"/>
  <c r="ASI29" i="21"/>
  <c r="ASH29" i="21"/>
  <c r="ASG29" i="21"/>
  <c r="ASF29" i="21"/>
  <c r="ASE29" i="21"/>
  <c r="ASD29" i="21"/>
  <c r="ASC29" i="21"/>
  <c r="ASB29" i="21"/>
  <c r="ASA29" i="21"/>
  <c r="ARZ29" i="21"/>
  <c r="ARY29" i="21"/>
  <c r="ARX29" i="21"/>
  <c r="ARW29" i="21"/>
  <c r="ARV29" i="21"/>
  <c r="ARU29" i="21"/>
  <c r="ART29" i="21"/>
  <c r="ARS29" i="21"/>
  <c r="ARR29" i="21"/>
  <c r="ARQ29" i="21"/>
  <c r="ARP29" i="21"/>
  <c r="ARO29" i="21"/>
  <c r="ARN29" i="21"/>
  <c r="ARM29" i="21"/>
  <c r="ARL29" i="21"/>
  <c r="ARK29" i="21"/>
  <c r="ARJ29" i="21"/>
  <c r="ARI29" i="21"/>
  <c r="ARH29" i="21"/>
  <c r="ARG29" i="21"/>
  <c r="ARF29" i="21"/>
  <c r="ARE29" i="21"/>
  <c r="ARD29" i="21"/>
  <c r="ARC29" i="21"/>
  <c r="ARB29" i="21"/>
  <c r="ARA29" i="21"/>
  <c r="AQZ29" i="21"/>
  <c r="AQY29" i="21"/>
  <c r="AQX29" i="21"/>
  <c r="AQW29" i="21"/>
  <c r="AQV29" i="21"/>
  <c r="AQU29" i="21"/>
  <c r="AQT29" i="21"/>
  <c r="AQS29" i="21"/>
  <c r="AQR29" i="21"/>
  <c r="AQQ29" i="21"/>
  <c r="AQP29" i="21"/>
  <c r="AQO29" i="21"/>
  <c r="AQN29" i="21"/>
  <c r="AQM29" i="21"/>
  <c r="AQL29" i="21"/>
  <c r="AQK29" i="21"/>
  <c r="AQJ29" i="21"/>
  <c r="AQI29" i="21"/>
  <c r="AQH29" i="21"/>
  <c r="AQG29" i="21"/>
  <c r="AQF29" i="21"/>
  <c r="AQE29" i="21"/>
  <c r="AQD29" i="21"/>
  <c r="AQC29" i="21"/>
  <c r="AQB29" i="21"/>
  <c r="AQA29" i="21"/>
  <c r="APZ29" i="21"/>
  <c r="APY29" i="21"/>
  <c r="APX29" i="21"/>
  <c r="APW29" i="21"/>
  <c r="APV29" i="21"/>
  <c r="APU29" i="21"/>
  <c r="APT29" i="21"/>
  <c r="APS29" i="21"/>
  <c r="APR29" i="21"/>
  <c r="APQ29" i="21"/>
  <c r="APP29" i="21"/>
  <c r="APO29" i="21"/>
  <c r="APN29" i="21"/>
  <c r="APM29" i="21"/>
  <c r="APL29" i="21"/>
  <c r="APK29" i="21"/>
  <c r="APJ29" i="21"/>
  <c r="API29" i="21"/>
  <c r="APH29" i="21"/>
  <c r="APG29" i="21"/>
  <c r="APF29" i="21"/>
  <c r="APE29" i="21"/>
  <c r="APD29" i="21"/>
  <c r="APC29" i="21"/>
  <c r="APB29" i="21"/>
  <c r="APA29" i="21"/>
  <c r="AOZ29" i="21"/>
  <c r="AOY29" i="21"/>
  <c r="AOX29" i="21"/>
  <c r="AOW29" i="21"/>
  <c r="AOV29" i="21"/>
  <c r="AOU29" i="21"/>
  <c r="AOT29" i="21"/>
  <c r="AOS29" i="21"/>
  <c r="AOR29" i="21"/>
  <c r="AOQ29" i="21"/>
  <c r="AOP29" i="21"/>
  <c r="AOO29" i="21"/>
  <c r="AON29" i="21"/>
  <c r="AOM29" i="21"/>
  <c r="AOL29" i="21"/>
  <c r="AOK29" i="21"/>
  <c r="AOJ29" i="21"/>
  <c r="AOI29" i="21"/>
  <c r="AOH29" i="21"/>
  <c r="AOG29" i="21"/>
  <c r="AOF29" i="21"/>
  <c r="AOE29" i="21"/>
  <c r="AOD29" i="21"/>
  <c r="AOC29" i="21"/>
  <c r="AOB29" i="21"/>
  <c r="AOA29" i="21"/>
  <c r="ANZ29" i="21"/>
  <c r="ANY29" i="21"/>
  <c r="ANX29" i="21"/>
  <c r="ANW29" i="21"/>
  <c r="ANV29" i="21"/>
  <c r="ANU29" i="21"/>
  <c r="ANT29" i="21"/>
  <c r="ANS29" i="21"/>
  <c r="ANR29" i="21"/>
  <c r="ANQ29" i="21"/>
  <c r="ANP29" i="21"/>
  <c r="ANO29" i="21"/>
  <c r="ANN29" i="21"/>
  <c r="ANM29" i="21"/>
  <c r="ANL29" i="21"/>
  <c r="ANK29" i="21"/>
  <c r="ANJ29" i="21"/>
  <c r="ANI29" i="21"/>
  <c r="ANH29" i="21"/>
  <c r="ANG29" i="21"/>
  <c r="ANF29" i="21"/>
  <c r="ANE29" i="21"/>
  <c r="AND29" i="21"/>
  <c r="ANC29" i="21"/>
  <c r="ANB29" i="21"/>
  <c r="ANA29" i="21"/>
  <c r="AMZ29" i="21"/>
  <c r="AMY29" i="21"/>
  <c r="AMX29" i="21"/>
  <c r="AMW29" i="21"/>
  <c r="AMV29" i="21"/>
  <c r="AMU29" i="21"/>
  <c r="AMT29" i="21"/>
  <c r="AMS29" i="21"/>
  <c r="AMR29" i="21"/>
  <c r="AMQ29" i="21"/>
  <c r="AMP29" i="21"/>
  <c r="AMO29" i="21"/>
  <c r="AMN29" i="21"/>
  <c r="AMM29" i="21"/>
  <c r="AML29" i="21"/>
  <c r="AMK29" i="21"/>
  <c r="AMJ29" i="21"/>
  <c r="AMI29" i="21"/>
  <c r="AMH29" i="21"/>
  <c r="AMG29" i="21"/>
  <c r="AMF29" i="21"/>
  <c r="AME29" i="21"/>
  <c r="AMD29" i="21"/>
  <c r="AMC29" i="21"/>
  <c r="AMB29" i="21"/>
  <c r="AMA29" i="21"/>
  <c r="ALZ29" i="21"/>
  <c r="ALY29" i="21"/>
  <c r="ALX29" i="21"/>
  <c r="ALW29" i="21"/>
  <c r="ALV29" i="21"/>
  <c r="ALU29" i="21"/>
  <c r="ALT29" i="21"/>
  <c r="ALS29" i="21"/>
  <c r="ALR29" i="21"/>
  <c r="ALQ29" i="21"/>
  <c r="ALP29" i="21"/>
  <c r="ALO29" i="21"/>
  <c r="ALN29" i="21"/>
  <c r="ALM29" i="21"/>
  <c r="ALL29" i="21"/>
  <c r="ALK29" i="21"/>
  <c r="ALJ29" i="21"/>
  <c r="ALI29" i="21"/>
  <c r="ALH29" i="21"/>
  <c r="ALG29" i="21"/>
  <c r="ALF29" i="21"/>
  <c r="ALE29" i="21"/>
  <c r="ALD29" i="21"/>
  <c r="ALC29" i="21"/>
  <c r="ALB29" i="21"/>
  <c r="ALA29" i="21"/>
  <c r="AKZ29" i="21"/>
  <c r="AKY29" i="21"/>
  <c r="AKX29" i="21"/>
  <c r="AKW29" i="21"/>
  <c r="AKV29" i="21"/>
  <c r="AKU29" i="21"/>
  <c r="AKT29" i="21"/>
  <c r="AKS29" i="21"/>
  <c r="AKR29" i="21"/>
  <c r="AKQ29" i="21"/>
  <c r="AKP29" i="21"/>
  <c r="AKO29" i="21"/>
  <c r="AKN29" i="21"/>
  <c r="AKM29" i="21"/>
  <c r="AKL29" i="21"/>
  <c r="AKK29" i="21"/>
  <c r="AKJ29" i="21"/>
  <c r="AKI29" i="21"/>
  <c r="AKH29" i="21"/>
  <c r="AKG29" i="21"/>
  <c r="AKF29" i="21"/>
  <c r="AKE29" i="21"/>
  <c r="AKD29" i="21"/>
  <c r="AKC29" i="21"/>
  <c r="AKB29" i="21"/>
  <c r="AKA29" i="21"/>
  <c r="AJZ29" i="21"/>
  <c r="AJY29" i="21"/>
  <c r="AJX29" i="21"/>
  <c r="AJW29" i="21"/>
  <c r="AJV29" i="21"/>
  <c r="AJU29" i="21"/>
  <c r="AJT29" i="21"/>
  <c r="AJS29" i="21"/>
  <c r="AJR29" i="21"/>
  <c r="AJQ29" i="21"/>
  <c r="AJP29" i="21"/>
  <c r="AJO29" i="21"/>
  <c r="AJN29" i="21"/>
  <c r="AJM29" i="21"/>
  <c r="AJL29" i="21"/>
  <c r="AJK29" i="21"/>
  <c r="AJJ29" i="21"/>
  <c r="AJI29" i="21"/>
  <c r="AJH29" i="21"/>
  <c r="AJG29" i="21"/>
  <c r="AJF29" i="21"/>
  <c r="AJE29" i="21"/>
  <c r="AJD29" i="21"/>
  <c r="AJC29" i="21"/>
  <c r="AJB29" i="21"/>
  <c r="AJA29" i="21"/>
  <c r="AIZ29" i="21"/>
  <c r="AIY29" i="21"/>
  <c r="AIX29" i="21"/>
  <c r="AIW29" i="21"/>
  <c r="AIV29" i="21"/>
  <c r="AIU29" i="21"/>
  <c r="AIT29" i="21"/>
  <c r="AIS29" i="21"/>
  <c r="AIR29" i="21"/>
  <c r="AIQ29" i="21"/>
  <c r="AIP29" i="21"/>
  <c r="AIO29" i="21"/>
  <c r="AIN29" i="21"/>
  <c r="AIM29" i="21"/>
  <c r="AIL29" i="21"/>
  <c r="AIK29" i="21"/>
  <c r="AIJ29" i="21"/>
  <c r="AII29" i="21"/>
  <c r="AIH29" i="21"/>
  <c r="AIG29" i="21"/>
  <c r="AIF29" i="21"/>
  <c r="AIE29" i="21"/>
  <c r="AID29" i="21"/>
  <c r="AIC29" i="21"/>
  <c r="AIB29" i="21"/>
  <c r="AIA29" i="21"/>
  <c r="AHZ29" i="21"/>
  <c r="AHY29" i="21"/>
  <c r="AHX29" i="21"/>
  <c r="AHW29" i="21"/>
  <c r="AHV29" i="21"/>
  <c r="AHU29" i="21"/>
  <c r="AHT29" i="21"/>
  <c r="AHS29" i="21"/>
  <c r="AHR29" i="21"/>
  <c r="AHQ29" i="21"/>
  <c r="AHP29" i="21"/>
  <c r="AHO29" i="21"/>
  <c r="AHN29" i="21"/>
  <c r="AHM29" i="21"/>
  <c r="AHL29" i="21"/>
  <c r="AHK29" i="21"/>
  <c r="AHJ29" i="21"/>
  <c r="AHI29" i="21"/>
  <c r="AHH29" i="21"/>
  <c r="AHG29" i="21"/>
  <c r="AHF29" i="21"/>
  <c r="AHE29" i="21"/>
  <c r="AHD29" i="21"/>
  <c r="AHC29" i="21"/>
  <c r="AHB29" i="21"/>
  <c r="AHA29" i="21"/>
  <c r="AGZ29" i="21"/>
  <c r="AGY29" i="21"/>
  <c r="AGX29" i="21"/>
  <c r="AGW29" i="21"/>
  <c r="AGV29" i="21"/>
  <c r="AGU29" i="21"/>
  <c r="AGT29" i="21"/>
  <c r="AGS29" i="21"/>
  <c r="AGR29" i="21"/>
  <c r="AGQ29" i="21"/>
  <c r="AGP29" i="21"/>
  <c r="AGO29" i="21"/>
  <c r="AGN29" i="21"/>
  <c r="AGM29" i="21"/>
  <c r="AGL29" i="21"/>
  <c r="AGK29" i="21"/>
  <c r="AGJ29" i="21"/>
  <c r="AGI29" i="21"/>
  <c r="AGH29" i="21"/>
  <c r="AGG29" i="21"/>
  <c r="AGF29" i="21"/>
  <c r="AGE29" i="21"/>
  <c r="AGD29" i="21"/>
  <c r="AGC29" i="21"/>
  <c r="AGB29" i="21"/>
  <c r="AGA29" i="21"/>
  <c r="AFZ29" i="21"/>
  <c r="AFY29" i="21"/>
  <c r="AFX29" i="21"/>
  <c r="AFW29" i="21"/>
  <c r="AFV29" i="21"/>
  <c r="AFU29" i="21"/>
  <c r="AFT29" i="21"/>
  <c r="AFS29" i="21"/>
  <c r="AFR29" i="21"/>
  <c r="AFQ29" i="21"/>
  <c r="AFP29" i="21"/>
  <c r="AFO29" i="21"/>
  <c r="AFN29" i="21"/>
  <c r="AFM29" i="21"/>
  <c r="AFL29" i="21"/>
  <c r="AFK29" i="21"/>
  <c r="AFJ29" i="21"/>
  <c r="AFI29" i="21"/>
  <c r="AFH29" i="21"/>
  <c r="AFG29" i="21"/>
  <c r="AFF29" i="21"/>
  <c r="AFE29" i="21"/>
  <c r="AFD29" i="21"/>
  <c r="AFC29" i="21"/>
  <c r="AFB29" i="21"/>
  <c r="AFA29" i="21"/>
  <c r="AEZ29" i="21"/>
  <c r="AEY29" i="21"/>
  <c r="AEX29" i="21"/>
  <c r="AEW29" i="21"/>
  <c r="AEV29" i="21"/>
  <c r="AEU29" i="21"/>
  <c r="AET29" i="21"/>
  <c r="AES29" i="21"/>
  <c r="AER29" i="21"/>
  <c r="AEQ29" i="21"/>
  <c r="AEP29" i="21"/>
  <c r="AEO29" i="21"/>
  <c r="AEN29" i="21"/>
  <c r="AEM29" i="21"/>
  <c r="AEL29" i="21"/>
  <c r="AEK29" i="21"/>
  <c r="AEJ29" i="21"/>
  <c r="AEI29" i="21"/>
  <c r="AEH29" i="21"/>
  <c r="AEG29" i="21"/>
  <c r="AEF29" i="21"/>
  <c r="AEE29" i="21"/>
  <c r="AED29" i="21"/>
  <c r="AEC29" i="21"/>
  <c r="AEB29" i="21"/>
  <c r="AEA29" i="21"/>
  <c r="ADZ29" i="21"/>
  <c r="ADY29" i="21"/>
  <c r="ADX29" i="21"/>
  <c r="ADW29" i="21"/>
  <c r="ADV29" i="21"/>
  <c r="ADU29" i="21"/>
  <c r="ADT29" i="21"/>
  <c r="ADS29" i="21"/>
  <c r="ADR29" i="21"/>
  <c r="ADQ29" i="21"/>
  <c r="ADP29" i="21"/>
  <c r="ADO29" i="21"/>
  <c r="ADN29" i="21"/>
  <c r="ADM29" i="21"/>
  <c r="ADL29" i="21"/>
  <c r="ADK29" i="21"/>
  <c r="ADJ29" i="21"/>
  <c r="ADI29" i="21"/>
  <c r="ADH29" i="21"/>
  <c r="ADG29" i="21"/>
  <c r="ADF29" i="21"/>
  <c r="ADE29" i="21"/>
  <c r="ADD29" i="21"/>
  <c r="ADC29" i="21"/>
  <c r="ADB29" i="21"/>
  <c r="ADA29" i="21"/>
  <c r="ACZ29" i="21"/>
  <c r="ACY29" i="21"/>
  <c r="ACX29" i="21"/>
  <c r="ACW29" i="21"/>
  <c r="ACV29" i="21"/>
  <c r="ACU29" i="21"/>
  <c r="ACT29" i="21"/>
  <c r="ACS29" i="21"/>
  <c r="ACR29" i="21"/>
  <c r="ACQ29" i="21"/>
  <c r="ACP29" i="21"/>
  <c r="ACO29" i="21"/>
  <c r="ACN29" i="21"/>
  <c r="ACM29" i="21"/>
  <c r="ACL29" i="21"/>
  <c r="ACK29" i="21"/>
  <c r="ACJ29" i="21"/>
  <c r="ACI29" i="21"/>
  <c r="ACH29" i="21"/>
  <c r="ACG29" i="21"/>
  <c r="ACF29" i="21"/>
  <c r="ACE29" i="21"/>
  <c r="ACD29" i="21"/>
  <c r="ACC29" i="21"/>
  <c r="ACB29" i="21"/>
  <c r="ACA29" i="21"/>
  <c r="ABZ29" i="21"/>
  <c r="ABY29" i="21"/>
  <c r="ABX29" i="21"/>
  <c r="ABW29" i="21"/>
  <c r="ABV29" i="21"/>
  <c r="ABU29" i="21"/>
  <c r="ABT29" i="21"/>
  <c r="ABS29" i="21"/>
  <c r="ABR29" i="21"/>
  <c r="ABQ29" i="21"/>
  <c r="ABP29" i="21"/>
  <c r="ABO29" i="21"/>
  <c r="ABN29" i="21"/>
  <c r="ABM29" i="21"/>
  <c r="ABL29" i="21"/>
  <c r="ABK29" i="21"/>
  <c r="ABJ29" i="21"/>
  <c r="ABI29" i="21"/>
  <c r="ABH29" i="21"/>
  <c r="ABG29" i="21"/>
  <c r="ABF29" i="21"/>
  <c r="ABE29" i="21"/>
  <c r="ABD29" i="21"/>
  <c r="ABC29" i="21"/>
  <c r="ABB29" i="21"/>
  <c r="ABA29" i="21"/>
  <c r="AAZ29" i="21"/>
  <c r="AAY29" i="21"/>
  <c r="AAX29" i="21"/>
  <c r="AAW29" i="21"/>
  <c r="AAV29" i="21"/>
  <c r="AAU29" i="21"/>
  <c r="AAT29" i="21"/>
  <c r="AAS29" i="21"/>
  <c r="AAR29" i="21"/>
  <c r="AAQ29" i="21"/>
  <c r="AAP29" i="21"/>
  <c r="AAO29" i="21"/>
  <c r="AAN29" i="21"/>
  <c r="AAM29" i="21"/>
  <c r="AAL29" i="21"/>
  <c r="AAK29" i="21"/>
  <c r="AAJ29" i="21"/>
  <c r="AAI29" i="21"/>
  <c r="AAH29" i="21"/>
  <c r="AAG29" i="21"/>
  <c r="AAF29" i="21"/>
  <c r="AAE29" i="21"/>
  <c r="AAD29" i="21"/>
  <c r="AAC29" i="21"/>
  <c r="AAB29" i="21"/>
  <c r="AAA29" i="21"/>
  <c r="ZZ29" i="21"/>
  <c r="ZY29" i="21"/>
  <c r="ZX29" i="21"/>
  <c r="ZW29" i="21"/>
  <c r="ZV29" i="21"/>
  <c r="ZU29" i="21"/>
  <c r="ZT29" i="21"/>
  <c r="ZS29" i="21"/>
  <c r="ZR29" i="21"/>
  <c r="ZQ29" i="21"/>
  <c r="ZP29" i="21"/>
  <c r="ZO29" i="21"/>
  <c r="ZN29" i="21"/>
  <c r="ZM29" i="21"/>
  <c r="ZL29" i="21"/>
  <c r="ZK29" i="21"/>
  <c r="ZJ29" i="21"/>
  <c r="ZI29" i="21"/>
  <c r="ZH29" i="21"/>
  <c r="ZG29" i="21"/>
  <c r="ZF29" i="21"/>
  <c r="ZE29" i="21"/>
  <c r="ZD29" i="21"/>
  <c r="ZC29" i="21"/>
  <c r="ZB29" i="21"/>
  <c r="ZA29" i="21"/>
  <c r="YZ29" i="21"/>
  <c r="YY29" i="21"/>
  <c r="YX29" i="21"/>
  <c r="YW29" i="21"/>
  <c r="YV29" i="21"/>
  <c r="YU29" i="21"/>
  <c r="YT29" i="21"/>
  <c r="YS29" i="21"/>
  <c r="YR29" i="21"/>
  <c r="YQ29" i="21"/>
  <c r="YP29" i="21"/>
  <c r="YO29" i="21"/>
  <c r="YN29" i="21"/>
  <c r="YM29" i="21"/>
  <c r="YL29" i="21"/>
  <c r="YK29" i="21"/>
  <c r="YJ29" i="21"/>
  <c r="YI29" i="21"/>
  <c r="YH29" i="21"/>
  <c r="YG29" i="21"/>
  <c r="YF29" i="21"/>
  <c r="YE29" i="21"/>
  <c r="YD29" i="21"/>
  <c r="YC29" i="21"/>
  <c r="YB29" i="21"/>
  <c r="YA29" i="21"/>
  <c r="XZ29" i="21"/>
  <c r="XY29" i="21"/>
  <c r="XX29" i="21"/>
  <c r="XW29" i="21"/>
  <c r="XV29" i="21"/>
  <c r="XU29" i="21"/>
  <c r="XT29" i="21"/>
  <c r="XS29" i="21"/>
  <c r="XR29" i="21"/>
  <c r="XQ29" i="21"/>
  <c r="XP29" i="21"/>
  <c r="XO29" i="21"/>
  <c r="XN29" i="21"/>
  <c r="XM29" i="21"/>
  <c r="XL29" i="21"/>
  <c r="XK29" i="21"/>
  <c r="XJ29" i="21"/>
  <c r="XI29" i="21"/>
  <c r="XH29" i="21"/>
  <c r="XG29" i="21"/>
  <c r="XF29" i="21"/>
  <c r="XE29" i="21"/>
  <c r="XD29" i="21"/>
  <c r="XC29" i="21"/>
  <c r="XB29" i="21"/>
  <c r="XA29" i="21"/>
  <c r="WZ29" i="21"/>
  <c r="WY29" i="21"/>
  <c r="WX29" i="21"/>
  <c r="WW29" i="21"/>
  <c r="WV29" i="21"/>
  <c r="WU29" i="21"/>
  <c r="WT29" i="21"/>
  <c r="WS29" i="21"/>
  <c r="WR29" i="21"/>
  <c r="WQ29" i="21"/>
  <c r="WP29" i="21"/>
  <c r="WO29" i="21"/>
  <c r="WN29" i="21"/>
  <c r="WM29" i="21"/>
  <c r="WL29" i="21"/>
  <c r="WK29" i="21"/>
  <c r="WJ29" i="21"/>
  <c r="WI29" i="21"/>
  <c r="WH29" i="21"/>
  <c r="WG29" i="21"/>
  <c r="WF29" i="21"/>
  <c r="WE29" i="21"/>
  <c r="WD29" i="21"/>
  <c r="WC29" i="21"/>
  <c r="WB29" i="21"/>
  <c r="WA29" i="21"/>
  <c r="VZ29" i="21"/>
  <c r="VY29" i="21"/>
  <c r="VX29" i="21"/>
  <c r="VW29" i="21"/>
  <c r="VV29" i="21"/>
  <c r="VU29" i="21"/>
  <c r="VT29" i="21"/>
  <c r="VS29" i="21"/>
  <c r="VR29" i="21"/>
  <c r="VQ29" i="21"/>
  <c r="VP29" i="21"/>
  <c r="VO29" i="21"/>
  <c r="VN29" i="21"/>
  <c r="VM29" i="21"/>
  <c r="VL29" i="21"/>
  <c r="VK29" i="21"/>
  <c r="VJ29" i="21"/>
  <c r="VI29" i="21"/>
  <c r="VH29" i="21"/>
  <c r="VG29" i="21"/>
  <c r="VF29" i="21"/>
  <c r="VE29" i="21"/>
  <c r="VD29" i="21"/>
  <c r="VC29" i="21"/>
  <c r="VB29" i="21"/>
  <c r="VA29" i="21"/>
  <c r="UZ29" i="21"/>
  <c r="UY29" i="21"/>
  <c r="UX29" i="21"/>
  <c r="UW29" i="21"/>
  <c r="UV29" i="21"/>
  <c r="UU29" i="21"/>
  <c r="UT29" i="21"/>
  <c r="US29" i="21"/>
  <c r="UR29" i="21"/>
  <c r="UQ29" i="21"/>
  <c r="UP29" i="21"/>
  <c r="UO29" i="21"/>
  <c r="UN29" i="21"/>
  <c r="UM29" i="21"/>
  <c r="UL29" i="21"/>
  <c r="UK29" i="21"/>
  <c r="UJ29" i="21"/>
  <c r="UI29" i="21"/>
  <c r="UH29" i="21"/>
  <c r="UG29" i="21"/>
  <c r="UF29" i="21"/>
  <c r="UE29" i="21"/>
  <c r="UD29" i="21"/>
  <c r="UC29" i="21"/>
  <c r="UB29" i="21"/>
  <c r="UA29" i="21"/>
  <c r="TZ29" i="21"/>
  <c r="TY29" i="21"/>
  <c r="TX29" i="21"/>
  <c r="TW29" i="21"/>
  <c r="TV29" i="21"/>
  <c r="TU29" i="21"/>
  <c r="TT29" i="21"/>
  <c r="TS29" i="21"/>
  <c r="TR29" i="21"/>
  <c r="TQ29" i="21"/>
  <c r="TP29" i="21"/>
  <c r="TO29" i="21"/>
  <c r="TN29" i="21"/>
  <c r="TM29" i="21"/>
  <c r="TL29" i="21"/>
  <c r="TK29" i="21"/>
  <c r="TJ29" i="21"/>
  <c r="TI29" i="21"/>
  <c r="TH29" i="21"/>
  <c r="TG29" i="21"/>
  <c r="TF29" i="21"/>
  <c r="TE29" i="21"/>
  <c r="TD29" i="21"/>
  <c r="TC29" i="21"/>
  <c r="TB29" i="21"/>
  <c r="TA29" i="21"/>
  <c r="SZ29" i="21"/>
  <c r="SY29" i="21"/>
  <c r="SX29" i="21"/>
  <c r="SW29" i="21"/>
  <c r="SV29" i="21"/>
  <c r="SU29" i="21"/>
  <c r="ST29" i="21"/>
  <c r="SS29" i="21"/>
  <c r="SR29" i="21"/>
  <c r="SQ29" i="21"/>
  <c r="SP29" i="21"/>
  <c r="SO29" i="21"/>
  <c r="SN29" i="21"/>
  <c r="SM29" i="21"/>
  <c r="SL29" i="21"/>
  <c r="SK29" i="21"/>
  <c r="SJ29" i="21"/>
  <c r="SI29" i="21"/>
  <c r="SH29" i="21"/>
  <c r="SG29" i="21"/>
  <c r="SF29" i="21"/>
  <c r="SE29" i="21"/>
  <c r="SD29" i="21"/>
  <c r="SC29" i="21"/>
  <c r="SB29" i="21"/>
  <c r="SA29" i="21"/>
  <c r="RZ29" i="21"/>
  <c r="RY29" i="21"/>
  <c r="RX29" i="21"/>
  <c r="RW29" i="21"/>
  <c r="RV29" i="21"/>
  <c r="RU29" i="21"/>
  <c r="RT29" i="21"/>
  <c r="RS29" i="21"/>
  <c r="RR29" i="21"/>
  <c r="RQ29" i="21"/>
  <c r="RP29" i="21"/>
  <c r="RO29" i="21"/>
  <c r="RN29" i="21"/>
  <c r="RM29" i="21"/>
  <c r="RL29" i="21"/>
  <c r="RK29" i="21"/>
  <c r="RJ29" i="21"/>
  <c r="RI29" i="21"/>
  <c r="RH29" i="21"/>
  <c r="RG29" i="21"/>
  <c r="RF29" i="21"/>
  <c r="RE29" i="21"/>
  <c r="RD29" i="21"/>
  <c r="RC29" i="21"/>
  <c r="RB29" i="21"/>
  <c r="RA29" i="21"/>
  <c r="QZ29" i="21"/>
  <c r="QY29" i="21"/>
  <c r="QX29" i="21"/>
  <c r="QW29" i="21"/>
  <c r="QV29" i="21"/>
  <c r="QU29" i="21"/>
  <c r="QT29" i="21"/>
  <c r="QS29" i="21"/>
  <c r="QR29" i="21"/>
  <c r="QQ29" i="21"/>
  <c r="QP29" i="21"/>
  <c r="QO29" i="21"/>
  <c r="QN29" i="21"/>
  <c r="QM29" i="21"/>
  <c r="QL29" i="21"/>
  <c r="QK29" i="21"/>
  <c r="QJ29" i="21"/>
  <c r="QI29" i="21"/>
  <c r="QH29" i="21"/>
  <c r="QG29" i="21"/>
  <c r="QF29" i="21"/>
  <c r="QE29" i="21"/>
  <c r="QD29" i="21"/>
  <c r="QC29" i="21"/>
  <c r="QB29" i="21"/>
  <c r="QA29" i="21"/>
  <c r="PZ29" i="21"/>
  <c r="PY29" i="21"/>
  <c r="PX29" i="21"/>
  <c r="PW29" i="21"/>
  <c r="PV29" i="21"/>
  <c r="PU29" i="21"/>
  <c r="PT29" i="21"/>
  <c r="PS29" i="21"/>
  <c r="PR29" i="21"/>
  <c r="PQ29" i="21"/>
  <c r="PP29" i="21"/>
  <c r="PO29" i="21"/>
  <c r="PN29" i="21"/>
  <c r="PM29" i="21"/>
  <c r="PL29" i="21"/>
  <c r="PK29" i="21"/>
  <c r="PJ29" i="21"/>
  <c r="PI29" i="21"/>
  <c r="PH29" i="21"/>
  <c r="PG29" i="21"/>
  <c r="PF29" i="21"/>
  <c r="PE29" i="21"/>
  <c r="PD29" i="21"/>
  <c r="PC29" i="21"/>
  <c r="PB29" i="21"/>
  <c r="PA29" i="21"/>
  <c r="OZ29" i="21"/>
  <c r="OY29" i="21"/>
  <c r="OX29" i="21"/>
  <c r="OW29" i="21"/>
  <c r="OV29" i="21"/>
  <c r="OU29" i="21"/>
  <c r="OT29" i="21"/>
  <c r="OS29" i="21"/>
  <c r="OR29" i="21"/>
  <c r="OQ29" i="21"/>
  <c r="OP29" i="21"/>
  <c r="OO29" i="21"/>
  <c r="ON29" i="21"/>
  <c r="OM29" i="21"/>
  <c r="OL29" i="21"/>
  <c r="OK29" i="21"/>
  <c r="OJ29" i="21"/>
  <c r="OI29" i="21"/>
  <c r="OH29" i="21"/>
  <c r="OG29" i="21"/>
  <c r="OF29" i="21"/>
  <c r="OE29" i="21"/>
  <c r="OD29" i="21"/>
  <c r="OC29" i="21"/>
  <c r="OB29" i="21"/>
  <c r="OA29" i="21"/>
  <c r="NZ29" i="21"/>
  <c r="NY29" i="21"/>
  <c r="NX29" i="21"/>
  <c r="NW29" i="21"/>
  <c r="NV29" i="21"/>
  <c r="NU29" i="21"/>
  <c r="NT29" i="21"/>
  <c r="NS29" i="21"/>
  <c r="NR29" i="21"/>
  <c r="NQ29" i="21"/>
  <c r="NP29" i="21"/>
  <c r="NO29" i="21"/>
  <c r="NN29" i="21"/>
  <c r="NM29" i="21"/>
  <c r="NL29" i="21"/>
  <c r="NK29" i="21"/>
  <c r="NJ29" i="21"/>
  <c r="NI29" i="21"/>
  <c r="NH29" i="21"/>
  <c r="NG29" i="21"/>
  <c r="NF29" i="21"/>
  <c r="NE29" i="21"/>
  <c r="ND29" i="21"/>
  <c r="NC29" i="21"/>
  <c r="NB29" i="21"/>
  <c r="NA29" i="21"/>
  <c r="MZ29" i="21"/>
  <c r="MY29" i="21"/>
  <c r="MX29" i="21"/>
  <c r="MW29" i="21"/>
  <c r="MV29" i="21"/>
  <c r="MU29" i="21"/>
  <c r="MT29" i="21"/>
  <c r="MS29" i="21"/>
  <c r="MR29" i="21"/>
  <c r="MQ29" i="21"/>
  <c r="MP29" i="21"/>
  <c r="MO29" i="21"/>
  <c r="MN29" i="21"/>
  <c r="MM29" i="21"/>
  <c r="ML29" i="21"/>
  <c r="MK29" i="21"/>
  <c r="MJ29" i="21"/>
  <c r="MI29" i="21"/>
  <c r="MH29" i="21"/>
  <c r="MG29" i="21"/>
  <c r="MF29" i="21"/>
  <c r="ME29" i="21"/>
  <c r="MD29" i="21"/>
  <c r="MC29" i="21"/>
  <c r="MB29" i="21"/>
  <c r="MA29" i="21"/>
  <c r="LZ29" i="21"/>
  <c r="LY29" i="21"/>
  <c r="LX29" i="21"/>
  <c r="LW29" i="21"/>
  <c r="LV29" i="21"/>
  <c r="LU29" i="21"/>
  <c r="LT29" i="21"/>
  <c r="LS29" i="21"/>
  <c r="LR29" i="21"/>
  <c r="LQ29" i="21"/>
  <c r="LP29" i="21"/>
  <c r="LO29" i="21"/>
  <c r="LN29" i="21"/>
  <c r="LM29" i="21"/>
  <c r="LL29" i="21"/>
  <c r="LK29" i="21"/>
  <c r="LJ29" i="21"/>
  <c r="LI29" i="21"/>
  <c r="LH29" i="21"/>
  <c r="LG29" i="21"/>
  <c r="LF29" i="21"/>
  <c r="LE29" i="21"/>
  <c r="LD29" i="21"/>
  <c r="LC29" i="21"/>
  <c r="LB29" i="21"/>
  <c r="LA29" i="21"/>
  <c r="KZ29" i="21"/>
  <c r="KY29" i="21"/>
  <c r="KX29" i="21"/>
  <c r="KW29" i="21"/>
  <c r="KV29" i="21"/>
  <c r="KU29" i="21"/>
  <c r="KT29" i="21"/>
  <c r="KS29" i="21"/>
  <c r="KR29" i="21"/>
  <c r="KQ29" i="21"/>
  <c r="KP29" i="21"/>
  <c r="KO29" i="21"/>
  <c r="KN29" i="21"/>
  <c r="KM29" i="21"/>
  <c r="KL29" i="21"/>
  <c r="KK29" i="21"/>
  <c r="KJ29" i="21"/>
  <c r="KI29" i="21"/>
  <c r="KH29" i="21"/>
  <c r="KG29" i="21"/>
  <c r="KF29" i="21"/>
  <c r="KE29" i="21"/>
  <c r="KD29" i="21"/>
  <c r="KC29" i="21"/>
  <c r="KB29" i="21"/>
  <c r="KA29" i="21"/>
  <c r="JZ29" i="21"/>
  <c r="JY29" i="21"/>
  <c r="JX29" i="21"/>
  <c r="JW29" i="21"/>
  <c r="JV29" i="21"/>
  <c r="JU29" i="21"/>
  <c r="JT29" i="21"/>
  <c r="JS29" i="21"/>
  <c r="JR29" i="21"/>
  <c r="JQ29" i="21"/>
  <c r="JP29" i="21"/>
  <c r="JO29" i="21"/>
  <c r="JN29" i="21"/>
  <c r="JM29" i="21"/>
  <c r="JL29" i="21"/>
  <c r="JK29" i="21"/>
  <c r="JJ29" i="21"/>
  <c r="JI29" i="21"/>
  <c r="JH29" i="21"/>
  <c r="JG29" i="21"/>
  <c r="JF29" i="21"/>
  <c r="JE29" i="21"/>
  <c r="JD29" i="21"/>
  <c r="JC29" i="21"/>
  <c r="JB29" i="21"/>
  <c r="JA29" i="21"/>
  <c r="IZ29" i="21"/>
  <c r="IY29" i="21"/>
  <c r="IX29" i="21"/>
  <c r="IW29" i="21"/>
  <c r="IV29" i="21"/>
  <c r="IU29" i="21"/>
  <c r="IT29" i="21"/>
  <c r="IS29" i="21"/>
  <c r="IR29" i="21"/>
  <c r="IQ29" i="21"/>
  <c r="IP29" i="21"/>
  <c r="IO29" i="21"/>
  <c r="IN29" i="21"/>
  <c r="IM29" i="21"/>
  <c r="IL29" i="21"/>
  <c r="IK29" i="21"/>
  <c r="IJ29" i="21"/>
  <c r="II29" i="21"/>
  <c r="IH29" i="21"/>
  <c r="IG29" i="21"/>
  <c r="IF29" i="21"/>
  <c r="IE29" i="21"/>
  <c r="ID29" i="21"/>
  <c r="IC29" i="21"/>
  <c r="IB29" i="21"/>
  <c r="IA29" i="21"/>
  <c r="HZ29" i="21"/>
  <c r="HY29" i="21"/>
  <c r="HX29" i="21"/>
  <c r="HW29" i="21"/>
  <c r="HV29" i="21"/>
  <c r="HU29" i="21"/>
  <c r="HT29" i="21"/>
  <c r="HS29" i="21"/>
  <c r="HR29" i="21"/>
  <c r="HQ29" i="21"/>
  <c r="HP29" i="21"/>
  <c r="HO29" i="21"/>
  <c r="HN29" i="21"/>
  <c r="HM29" i="21"/>
  <c r="HL29" i="21"/>
  <c r="HK29" i="21"/>
  <c r="HJ29" i="21"/>
  <c r="HI29" i="21"/>
  <c r="HH29" i="21"/>
  <c r="HG29" i="21"/>
  <c r="HF29" i="21"/>
  <c r="HE29" i="21"/>
  <c r="HD29" i="21"/>
  <c r="HC29" i="21"/>
  <c r="HB29" i="21"/>
  <c r="HA29" i="21"/>
  <c r="GZ29" i="21"/>
  <c r="GY29" i="21"/>
  <c r="GX29" i="21"/>
  <c r="GW29" i="21"/>
  <c r="GV29" i="21"/>
  <c r="GU29" i="21"/>
  <c r="GT29" i="21"/>
  <c r="GS29" i="21"/>
  <c r="GR29" i="21"/>
  <c r="GQ29" i="21"/>
  <c r="GP29" i="21"/>
  <c r="GO29" i="21"/>
  <c r="GN29" i="21"/>
  <c r="GM29" i="21"/>
  <c r="GL29" i="21"/>
  <c r="GK29" i="21"/>
  <c r="GJ29" i="21"/>
  <c r="GI29" i="21"/>
  <c r="GH29" i="21"/>
  <c r="GG29" i="21"/>
  <c r="GF29" i="21"/>
  <c r="GE29" i="21"/>
  <c r="GD29" i="21"/>
  <c r="GC29" i="21"/>
  <c r="GB29" i="21"/>
  <c r="GA29" i="21"/>
  <c r="FZ29" i="21"/>
  <c r="FY29" i="21"/>
  <c r="FX29" i="21"/>
  <c r="FW29" i="21"/>
  <c r="FV29" i="21"/>
  <c r="FU29" i="21"/>
  <c r="FT29" i="21"/>
  <c r="FS29" i="21"/>
  <c r="FR29" i="21"/>
  <c r="FQ29" i="21"/>
  <c r="FP29" i="21"/>
  <c r="FO29" i="21"/>
  <c r="FN29" i="21"/>
  <c r="FM29" i="21"/>
  <c r="FL29" i="21"/>
  <c r="FK29" i="21"/>
  <c r="FJ29" i="21"/>
  <c r="FI29" i="21"/>
  <c r="FH29" i="21"/>
  <c r="FG29" i="21"/>
  <c r="FF29" i="21"/>
  <c r="FE29" i="21"/>
  <c r="FD29" i="21"/>
  <c r="FC29" i="21"/>
  <c r="FB29" i="21"/>
  <c r="FA29" i="21"/>
  <c r="EZ29" i="21"/>
  <c r="EY29" i="21"/>
  <c r="EX29" i="21"/>
  <c r="EW29" i="21"/>
  <c r="EV29" i="21"/>
  <c r="EU29" i="21"/>
  <c r="ET29" i="21"/>
  <c r="ES29" i="21"/>
  <c r="ER29" i="21"/>
  <c r="EQ29" i="21"/>
  <c r="EP29" i="21"/>
  <c r="EO29" i="21"/>
  <c r="EN29" i="21"/>
  <c r="EM29" i="21"/>
  <c r="EL29" i="21"/>
  <c r="EK29" i="21"/>
  <c r="EJ29" i="21"/>
  <c r="EI29" i="21"/>
  <c r="EH29" i="21"/>
  <c r="EG29" i="21"/>
  <c r="EF29" i="21"/>
  <c r="EE29" i="21"/>
  <c r="ED29" i="21"/>
  <c r="EC29" i="21"/>
  <c r="EB29" i="21"/>
  <c r="EA29" i="21"/>
  <c r="DZ29" i="21"/>
  <c r="DY29"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L29" i="21"/>
  <c r="E29" i="11"/>
  <c r="E29" i="15" s="1"/>
  <c r="E29" i="18" s="1"/>
  <c r="E29" i="21" s="1"/>
  <c r="D29" i="11"/>
  <c r="D29" i="15" s="1"/>
  <c r="D29" i="18" s="1"/>
  <c r="D29" i="21" s="1"/>
  <c r="C29" i="11"/>
  <c r="C29" i="15" s="1"/>
  <c r="C29" i="18" s="1"/>
  <c r="C29" i="21" s="1"/>
  <c r="E28" i="11"/>
  <c r="E28" i="15" s="1"/>
  <c r="E28" i="18" s="1"/>
  <c r="E28" i="21" s="1"/>
  <c r="D28" i="11"/>
  <c r="D28" i="15" s="1"/>
  <c r="D28" i="18" s="1"/>
  <c r="D28" i="21" s="1"/>
  <c r="C28" i="11"/>
  <c r="C28" i="15" s="1"/>
  <c r="C28" i="18" s="1"/>
  <c r="C28" i="21" s="1"/>
  <c r="E27" i="11"/>
  <c r="E27" i="15" s="1"/>
  <c r="E27" i="18" s="1"/>
  <c r="E27" i="21" s="1"/>
  <c r="D27" i="11"/>
  <c r="D27" i="15" s="1"/>
  <c r="D27" i="18" s="1"/>
  <c r="D27" i="21" s="1"/>
  <c r="C27" i="11"/>
  <c r="C27" i="15" s="1"/>
  <c r="C27" i="18" s="1"/>
  <c r="C27" i="21" s="1"/>
  <c r="A27" i="11"/>
  <c r="A27" i="15" s="1"/>
  <c r="A27" i="18" s="1"/>
  <c r="A27" i="21" s="1"/>
  <c r="D26" i="11"/>
  <c r="D26" i="15" s="1"/>
  <c r="D26" i="18" s="1"/>
  <c r="D26" i="21" s="1"/>
  <c r="C26" i="11"/>
  <c r="C26" i="15" s="1"/>
  <c r="C26" i="18" s="1"/>
  <c r="C26" i="21" s="1"/>
  <c r="A26" i="11"/>
  <c r="A26" i="15" s="1"/>
  <c r="A26" i="18" s="1"/>
  <c r="A26" i="21" s="1"/>
  <c r="E25" i="11"/>
  <c r="E25" i="15" s="1"/>
  <c r="E25" i="18" s="1"/>
  <c r="E25" i="21" s="1"/>
  <c r="D25" i="11"/>
  <c r="D25" i="15" s="1"/>
  <c r="D25" i="18" s="1"/>
  <c r="D25" i="21" s="1"/>
  <c r="C25" i="11"/>
  <c r="C25" i="15" s="1"/>
  <c r="C25" i="18" s="1"/>
  <c r="C25" i="21" s="1"/>
  <c r="E24" i="11"/>
  <c r="E24" i="15" s="1"/>
  <c r="E24" i="18" s="1"/>
  <c r="E24" i="21" s="1"/>
  <c r="D24" i="11"/>
  <c r="D24" i="15" s="1"/>
  <c r="D24" i="18" s="1"/>
  <c r="D24" i="21" s="1"/>
  <c r="C24" i="11"/>
  <c r="C24" i="15" s="1"/>
  <c r="C24" i="18" s="1"/>
  <c r="C24" i="21" s="1"/>
  <c r="E23" i="11"/>
  <c r="E23" i="15" s="1"/>
  <c r="E23" i="18" s="1"/>
  <c r="E23" i="21" s="1"/>
  <c r="D23" i="11"/>
  <c r="D23" i="15" s="1"/>
  <c r="D23" i="18" s="1"/>
  <c r="D23" i="21" s="1"/>
  <c r="C23" i="11"/>
  <c r="C23" i="15" s="1"/>
  <c r="C23" i="18" s="1"/>
  <c r="C23" i="21" s="1"/>
  <c r="E22" i="11"/>
  <c r="E22" i="15" s="1"/>
  <c r="E22" i="18" s="1"/>
  <c r="E22" i="21" s="1"/>
  <c r="D22" i="11"/>
  <c r="D22" i="15" s="1"/>
  <c r="D22" i="18" s="1"/>
  <c r="D22" i="21" s="1"/>
  <c r="C22" i="11"/>
  <c r="C22" i="15" s="1"/>
  <c r="C22" i="18" s="1"/>
  <c r="C22" i="21" s="1"/>
  <c r="E21" i="11"/>
  <c r="E21" i="15" s="1"/>
  <c r="E21" i="18" s="1"/>
  <c r="E21" i="21" s="1"/>
  <c r="D21" i="11"/>
  <c r="D21" i="15" s="1"/>
  <c r="D21" i="18" s="1"/>
  <c r="D21" i="21" s="1"/>
  <c r="C21" i="11"/>
  <c r="C21" i="15" s="1"/>
  <c r="C21" i="18" s="1"/>
  <c r="C21" i="21" s="1"/>
  <c r="A21" i="11"/>
  <c r="A21" i="15" s="1"/>
  <c r="A21" i="18" s="1"/>
  <c r="A21" i="21" s="1"/>
  <c r="E20" i="11"/>
  <c r="E20" i="15" s="1"/>
  <c r="E20" i="18" s="1"/>
  <c r="E20" i="21" s="1"/>
  <c r="D20" i="11"/>
  <c r="D20" i="15" s="1"/>
  <c r="D20" i="18" s="1"/>
  <c r="D20" i="21" s="1"/>
  <c r="C20" i="11"/>
  <c r="C20" i="15" s="1"/>
  <c r="C20" i="18" s="1"/>
  <c r="C20" i="21" s="1"/>
  <c r="E19" i="11"/>
  <c r="E19" i="15" s="1"/>
  <c r="E19" i="18" s="1"/>
  <c r="E19" i="21" s="1"/>
  <c r="D19" i="11"/>
  <c r="D19" i="15" s="1"/>
  <c r="D19" i="18" s="1"/>
  <c r="D19" i="21" s="1"/>
  <c r="C19" i="11"/>
  <c r="C19" i="15" s="1"/>
  <c r="C19" i="18" s="1"/>
  <c r="C19" i="21" s="1"/>
  <c r="E18" i="11"/>
  <c r="E18" i="15" s="1"/>
  <c r="E18" i="18" s="1"/>
  <c r="E18" i="21" s="1"/>
  <c r="D18" i="11"/>
  <c r="D18" i="15" s="1"/>
  <c r="D18" i="18" s="1"/>
  <c r="D18" i="21" s="1"/>
  <c r="C18" i="11"/>
  <c r="C18" i="15" s="1"/>
  <c r="C18" i="18" s="1"/>
  <c r="C18" i="21" s="1"/>
  <c r="E17" i="11"/>
  <c r="E17" i="15" s="1"/>
  <c r="E17" i="18" s="1"/>
  <c r="E17" i="21" s="1"/>
  <c r="D17" i="11"/>
  <c r="D17" i="15" s="1"/>
  <c r="D17" i="18" s="1"/>
  <c r="D17" i="21" s="1"/>
  <c r="C17" i="11"/>
  <c r="C17" i="15" s="1"/>
  <c r="C17" i="18" s="1"/>
  <c r="C17" i="21" s="1"/>
  <c r="A17" i="11"/>
  <c r="A17" i="15" s="1"/>
  <c r="A17" i="18" s="1"/>
  <c r="A17" i="21" s="1"/>
  <c r="E16" i="11"/>
  <c r="E16" i="15" s="1"/>
  <c r="E16" i="18" s="1"/>
  <c r="E16" i="21" s="1"/>
  <c r="D16" i="11"/>
  <c r="D16" i="15" s="1"/>
  <c r="D16" i="18" s="1"/>
  <c r="D16" i="21" s="1"/>
  <c r="C16" i="11"/>
  <c r="C16" i="15" s="1"/>
  <c r="C16" i="18" s="1"/>
  <c r="C16" i="21" s="1"/>
  <c r="A16" i="11"/>
  <c r="A16" i="15" s="1"/>
  <c r="A16" i="18" s="1"/>
  <c r="A16" i="21" s="1"/>
  <c r="E15" i="11"/>
  <c r="E15" i="15" s="1"/>
  <c r="E15" i="18" s="1"/>
  <c r="E15" i="21" s="1"/>
  <c r="D15" i="11"/>
  <c r="D15" i="15" s="1"/>
  <c r="D15" i="18" s="1"/>
  <c r="D15" i="21" s="1"/>
  <c r="C15" i="11"/>
  <c r="C15" i="15" s="1"/>
  <c r="C15" i="18" s="1"/>
  <c r="C15" i="21" s="1"/>
  <c r="A15" i="11"/>
  <c r="A15" i="15" s="1"/>
  <c r="A15" i="18" s="1"/>
  <c r="A15" i="21" s="1"/>
  <c r="E14" i="11"/>
  <c r="E14" i="15" s="1"/>
  <c r="E14" i="18" s="1"/>
  <c r="E14" i="21" s="1"/>
  <c r="D14" i="11"/>
  <c r="D14" i="15" s="1"/>
  <c r="D14" i="18" s="1"/>
  <c r="D14" i="21" s="1"/>
  <c r="C14" i="11"/>
  <c r="C14" i="15" s="1"/>
  <c r="C14" i="18" s="1"/>
  <c r="C14" i="21" s="1"/>
  <c r="A14" i="11"/>
  <c r="A14" i="15" s="1"/>
  <c r="A14" i="18" s="1"/>
  <c r="A14" i="21" s="1"/>
  <c r="E13" i="11"/>
  <c r="E13" i="15" s="1"/>
  <c r="E13" i="18" s="1"/>
  <c r="E13" i="21" s="1"/>
  <c r="D13" i="11"/>
  <c r="D13" i="15" s="1"/>
  <c r="D13" i="18" s="1"/>
  <c r="D13" i="21" s="1"/>
  <c r="C13" i="11"/>
  <c r="C13" i="15" s="1"/>
  <c r="C13" i="18" s="1"/>
  <c r="C13" i="21" s="1"/>
  <c r="A13" i="11"/>
  <c r="A13" i="15" s="1"/>
  <c r="A13" i="18" s="1"/>
  <c r="A13" i="21" s="1"/>
  <c r="E12" i="11"/>
  <c r="E12" i="15" s="1"/>
  <c r="E12" i="18" s="1"/>
  <c r="E12" i="21" s="1"/>
  <c r="D12" i="11"/>
  <c r="D12" i="15" s="1"/>
  <c r="D12" i="18" s="1"/>
  <c r="D12" i="21" s="1"/>
  <c r="C12" i="11"/>
  <c r="C12" i="15" s="1"/>
  <c r="C12" i="18" s="1"/>
  <c r="C12" i="21" s="1"/>
  <c r="A12" i="11"/>
  <c r="A12" i="15" s="1"/>
  <c r="A12" i="18" s="1"/>
  <c r="A12" i="21" s="1"/>
  <c r="E11" i="11"/>
  <c r="E11" i="15" s="1"/>
  <c r="E11" i="18" s="1"/>
  <c r="E11" i="21" s="1"/>
  <c r="D11" i="11"/>
  <c r="D11" i="15" s="1"/>
  <c r="D11" i="18" s="1"/>
  <c r="D11" i="21" s="1"/>
  <c r="C11" i="15"/>
  <c r="C11" i="18"/>
  <c r="C11" i="21"/>
  <c r="A11" i="11"/>
  <c r="A11" i="15" s="1"/>
  <c r="A11" i="18" s="1"/>
  <c r="A11" i="21" s="1"/>
  <c r="E10" i="11"/>
  <c r="E10" i="15" s="1"/>
  <c r="E10" i="18" s="1"/>
  <c r="E10" i="21" s="1"/>
  <c r="D10" i="11"/>
  <c r="D10" i="15" s="1"/>
  <c r="D10" i="18" s="1"/>
  <c r="D10" i="21" s="1"/>
  <c r="C10" i="11"/>
  <c r="C10" i="15" s="1"/>
  <c r="C10" i="18" s="1"/>
  <c r="C10" i="21" s="1"/>
  <c r="A10" i="11"/>
  <c r="A10" i="15"/>
  <c r="A10" i="18" s="1"/>
  <c r="A10" i="21" s="1"/>
  <c r="E9" i="11"/>
  <c r="E9" i="15" s="1"/>
  <c r="E9" i="18" s="1"/>
  <c r="E9" i="21" s="1"/>
  <c r="D9" i="11"/>
  <c r="D9" i="15" s="1"/>
  <c r="D9" i="18" s="1"/>
  <c r="D9" i="21" s="1"/>
  <c r="C9" i="15"/>
  <c r="C9" i="18"/>
  <c r="C9" i="21"/>
  <c r="A9" i="11"/>
  <c r="A9" i="15"/>
  <c r="A9" i="18" s="1"/>
  <c r="A9" i="21" s="1"/>
  <c r="E8" i="11"/>
  <c r="E8" i="15" s="1"/>
  <c r="E8" i="18" s="1"/>
  <c r="E8" i="21" s="1"/>
  <c r="D8" i="11"/>
  <c r="D8" i="15" s="1"/>
  <c r="D8" i="18" s="1"/>
  <c r="D8" i="21" s="1"/>
  <c r="C8" i="11"/>
  <c r="C8" i="15" s="1"/>
  <c r="C8" i="18" s="1"/>
  <c r="C8" i="21" s="1"/>
  <c r="A8" i="11"/>
  <c r="A8" i="15"/>
  <c r="A8" i="18" s="1"/>
  <c r="A8" i="21" s="1"/>
  <c r="E7" i="11"/>
  <c r="E7" i="15" s="1"/>
  <c r="E7" i="18" s="1"/>
  <c r="E7" i="21" s="1"/>
  <c r="D7" i="11"/>
  <c r="D7" i="15" s="1"/>
  <c r="D7" i="18" s="1"/>
  <c r="D7" i="21" s="1"/>
  <c r="C7" i="11"/>
  <c r="C7" i="15" s="1"/>
  <c r="C7" i="18" s="1"/>
  <c r="C7" i="21" s="1"/>
  <c r="A7" i="11"/>
  <c r="A7" i="15" s="1"/>
  <c r="A7" i="18" s="1"/>
  <c r="A7" i="21" s="1"/>
  <c r="A3" i="21"/>
  <c r="V2" i="21"/>
  <c r="N2" i="11"/>
  <c r="N2" i="15" s="1"/>
  <c r="N2" i="18" s="1"/>
  <c r="N2" i="21" s="1"/>
  <c r="A1" i="21"/>
  <c r="M159" i="20"/>
  <c r="L159" i="20"/>
  <c r="F159" i="20"/>
  <c r="E159" i="20"/>
  <c r="C162" i="20"/>
  <c r="C161" i="20"/>
  <c r="C160" i="20"/>
  <c r="C159" i="20"/>
  <c r="G111" i="6"/>
  <c r="D154" i="20" s="1"/>
  <c r="C154" i="20"/>
  <c r="B154" i="20"/>
  <c r="D153" i="20"/>
  <c r="S153" i="20"/>
  <c r="O153" i="20"/>
  <c r="N153" i="20"/>
  <c r="M153" i="20"/>
  <c r="L153" i="20"/>
  <c r="K153" i="20"/>
  <c r="J153" i="20"/>
  <c r="I153" i="20"/>
  <c r="H153" i="20"/>
  <c r="G153" i="20"/>
  <c r="F153" i="20"/>
  <c r="E153" i="20"/>
  <c r="C153" i="20"/>
  <c r="B153" i="20"/>
  <c r="C152" i="20"/>
  <c r="B152" i="20"/>
  <c r="G109" i="6"/>
  <c r="E151" i="20"/>
  <c r="C151" i="20"/>
  <c r="B151" i="20"/>
  <c r="G105" i="6"/>
  <c r="L147" i="20"/>
  <c r="L148" i="20" s="1"/>
  <c r="C147" i="20"/>
  <c r="B147" i="20"/>
  <c r="C143" i="20"/>
  <c r="B143" i="20"/>
  <c r="C142" i="20"/>
  <c r="B142" i="20"/>
  <c r="C141" i="20"/>
  <c r="C140" i="20"/>
  <c r="B140" i="20"/>
  <c r="C139" i="20"/>
  <c r="B139" i="20"/>
  <c r="C138" i="20"/>
  <c r="B138" i="20"/>
  <c r="C137" i="20"/>
  <c r="C136" i="20"/>
  <c r="B136" i="20"/>
  <c r="G92" i="6"/>
  <c r="C135" i="20"/>
  <c r="B135" i="20"/>
  <c r="C134" i="20"/>
  <c r="B134" i="20"/>
  <c r="C133" i="20"/>
  <c r="B133" i="20"/>
  <c r="C132" i="20"/>
  <c r="B132" i="20"/>
  <c r="C131" i="20"/>
  <c r="B131" i="20"/>
  <c r="C130" i="20"/>
  <c r="B130" i="20"/>
  <c r="C129" i="20"/>
  <c r="B129" i="20"/>
  <c r="C128" i="20"/>
  <c r="B128" i="20"/>
  <c r="C127" i="20"/>
  <c r="B127" i="20"/>
  <c r="C126" i="20"/>
  <c r="B126" i="20"/>
  <c r="C125" i="20"/>
  <c r="B125" i="20"/>
  <c r="C124" i="20"/>
  <c r="B124" i="20"/>
  <c r="C123" i="20"/>
  <c r="B123" i="20"/>
  <c r="C122" i="20"/>
  <c r="B122" i="20"/>
  <c r="C121" i="20"/>
  <c r="B121" i="20"/>
  <c r="C120" i="20"/>
  <c r="B120" i="20"/>
  <c r="G75" i="6"/>
  <c r="O119" i="20" s="1"/>
  <c r="C119" i="20"/>
  <c r="B119" i="20"/>
  <c r="C118" i="20"/>
  <c r="B118" i="20"/>
  <c r="C117" i="20"/>
  <c r="B117" i="20"/>
  <c r="C116" i="20"/>
  <c r="B116" i="20"/>
  <c r="B115" i="20"/>
  <c r="C114" i="20"/>
  <c r="B114" i="20"/>
  <c r="C113" i="20"/>
  <c r="B113" i="20"/>
  <c r="C112" i="20"/>
  <c r="B112" i="20"/>
  <c r="C111" i="20"/>
  <c r="B111" i="20"/>
  <c r="C107" i="20"/>
  <c r="B107" i="20"/>
  <c r="C106" i="20"/>
  <c r="B106" i="20"/>
  <c r="B104" i="20"/>
  <c r="C102" i="20"/>
  <c r="C101" i="20"/>
  <c r="B100" i="20"/>
  <c r="B99" i="20"/>
  <c r="C97" i="20"/>
  <c r="B97" i="20"/>
  <c r="C96" i="20"/>
  <c r="B96" i="20"/>
  <c r="C95" i="20"/>
  <c r="B95" i="20"/>
  <c r="C94" i="20"/>
  <c r="B94" i="20"/>
  <c r="C93" i="20"/>
  <c r="B93" i="20"/>
  <c r="C92" i="20"/>
  <c r="B92" i="20"/>
  <c r="C91" i="20"/>
  <c r="B91" i="20"/>
  <c r="C87" i="20"/>
  <c r="B87" i="20"/>
  <c r="C86" i="20"/>
  <c r="B86" i="20"/>
  <c r="C85" i="20"/>
  <c r="B85" i="20"/>
  <c r="C84" i="20"/>
  <c r="B84" i="20"/>
  <c r="C83" i="20"/>
  <c r="B83" i="20"/>
  <c r="C82" i="20"/>
  <c r="B82" i="20"/>
  <c r="C81" i="20"/>
  <c r="B81" i="20"/>
  <c r="C80" i="20"/>
  <c r="B80" i="20"/>
  <c r="C79" i="20"/>
  <c r="B79" i="20"/>
  <c r="C75" i="20"/>
  <c r="B75" i="20"/>
  <c r="C74" i="20"/>
  <c r="B74" i="20"/>
  <c r="C73" i="20"/>
  <c r="B73" i="20"/>
  <c r="C72" i="20"/>
  <c r="B72" i="20"/>
  <c r="C71" i="20"/>
  <c r="B71" i="20"/>
  <c r="C70" i="20"/>
  <c r="B70" i="20"/>
  <c r="C69" i="20"/>
  <c r="B69" i="20"/>
  <c r="C68" i="20"/>
  <c r="B68" i="20"/>
  <c r="C67" i="20"/>
  <c r="B67" i="20"/>
  <c r="C66" i="20"/>
  <c r="B66" i="20"/>
  <c r="C62" i="20"/>
  <c r="B62" i="20"/>
  <c r="C61" i="20"/>
  <c r="B61" i="20"/>
  <c r="C60" i="20"/>
  <c r="B60" i="20"/>
  <c r="C59" i="20"/>
  <c r="B59" i="20"/>
  <c r="C58" i="20"/>
  <c r="B58" i="20"/>
  <c r="C57" i="20"/>
  <c r="B57" i="20"/>
  <c r="C56" i="20"/>
  <c r="B56" i="20"/>
  <c r="C55" i="20"/>
  <c r="B55" i="20"/>
  <c r="R49" i="20"/>
  <c r="Q49" i="20"/>
  <c r="P49" i="20"/>
  <c r="O49" i="20"/>
  <c r="N49" i="20"/>
  <c r="M49" i="20"/>
  <c r="L49" i="20"/>
  <c r="K49" i="20"/>
  <c r="J49" i="20"/>
  <c r="I49" i="20"/>
  <c r="H49" i="20"/>
  <c r="G49" i="20"/>
  <c r="F49" i="20"/>
  <c r="D49" i="20"/>
  <c r="E49" i="20"/>
  <c r="C49" i="20"/>
  <c r="B49" i="20"/>
  <c r="R48" i="20"/>
  <c r="Q48" i="20"/>
  <c r="P48" i="20"/>
  <c r="O48" i="20"/>
  <c r="N48" i="20"/>
  <c r="M48" i="20"/>
  <c r="L48" i="20"/>
  <c r="K48" i="20"/>
  <c r="J48" i="20"/>
  <c r="I48" i="20"/>
  <c r="H48" i="20"/>
  <c r="G48" i="20"/>
  <c r="D48" i="20"/>
  <c r="E48" i="20"/>
  <c r="F48" i="20"/>
  <c r="S48" i="20" s="1"/>
  <c r="C48" i="20"/>
  <c r="B48" i="20"/>
  <c r="R47" i="20"/>
  <c r="Q47" i="20"/>
  <c r="P47" i="20"/>
  <c r="O47" i="20"/>
  <c r="N47" i="20"/>
  <c r="M47" i="20"/>
  <c r="L47" i="20"/>
  <c r="K47" i="20"/>
  <c r="J47" i="20"/>
  <c r="I47" i="20"/>
  <c r="H47" i="20"/>
  <c r="G47" i="20"/>
  <c r="F47" i="20"/>
  <c r="E47" i="20"/>
  <c r="S47" i="20" s="1"/>
  <c r="D47" i="20"/>
  <c r="C47" i="20"/>
  <c r="B47" i="20"/>
  <c r="R46" i="20"/>
  <c r="N46" i="20"/>
  <c r="J46" i="20"/>
  <c r="C46" i="20"/>
  <c r="B46" i="20"/>
  <c r="G41" i="4"/>
  <c r="R45" i="20" s="1"/>
  <c r="C45" i="20"/>
  <c r="B45" i="20"/>
  <c r="O44" i="20"/>
  <c r="D44" i="20"/>
  <c r="F44" i="20"/>
  <c r="C44" i="20"/>
  <c r="B44" i="20"/>
  <c r="J43" i="20"/>
  <c r="E43" i="20"/>
  <c r="C43" i="20"/>
  <c r="B43" i="20"/>
  <c r="R42" i="20"/>
  <c r="Q42" i="20"/>
  <c r="P42" i="20"/>
  <c r="O42" i="20"/>
  <c r="N42" i="20"/>
  <c r="M42" i="20"/>
  <c r="L42" i="20"/>
  <c r="K42" i="20"/>
  <c r="J42" i="20"/>
  <c r="I42" i="20"/>
  <c r="H42" i="20"/>
  <c r="G42" i="20"/>
  <c r="F42" i="20"/>
  <c r="E42" i="20"/>
  <c r="D42" i="20"/>
  <c r="C42" i="20"/>
  <c r="B42" i="20"/>
  <c r="M41" i="20"/>
  <c r="C41" i="20"/>
  <c r="B41" i="20"/>
  <c r="R40" i="20"/>
  <c r="Q40" i="20"/>
  <c r="P40" i="20"/>
  <c r="O40" i="20"/>
  <c r="N40" i="20"/>
  <c r="M40" i="20"/>
  <c r="L40" i="20"/>
  <c r="K40" i="20"/>
  <c r="J40" i="20"/>
  <c r="I40" i="20"/>
  <c r="H40" i="20"/>
  <c r="G40" i="20"/>
  <c r="F40" i="20"/>
  <c r="E40" i="20"/>
  <c r="D40" i="20"/>
  <c r="C40" i="20"/>
  <c r="B40" i="20"/>
  <c r="R39" i="20"/>
  <c r="Q39" i="20"/>
  <c r="P39" i="20"/>
  <c r="O39" i="20"/>
  <c r="N39" i="20"/>
  <c r="M39" i="20"/>
  <c r="L39" i="20"/>
  <c r="K39" i="20"/>
  <c r="J39" i="20"/>
  <c r="I39" i="20"/>
  <c r="H39" i="20"/>
  <c r="G39" i="20"/>
  <c r="F39" i="20"/>
  <c r="E39" i="20"/>
  <c r="D39" i="20"/>
  <c r="S39" i="20" s="1"/>
  <c r="C39" i="20"/>
  <c r="B39" i="20"/>
  <c r="R38" i="20"/>
  <c r="Q38" i="20"/>
  <c r="P38" i="20"/>
  <c r="O38" i="20"/>
  <c r="N38" i="20"/>
  <c r="M38" i="20"/>
  <c r="L38" i="20"/>
  <c r="K38" i="20"/>
  <c r="J38" i="20"/>
  <c r="I38" i="20"/>
  <c r="H38" i="20"/>
  <c r="G38" i="20"/>
  <c r="F38" i="20"/>
  <c r="E38" i="20"/>
  <c r="D38" i="20"/>
  <c r="C38" i="20"/>
  <c r="B38" i="20"/>
  <c r="R37" i="20"/>
  <c r="Q37" i="20"/>
  <c r="P37" i="20"/>
  <c r="O37" i="20"/>
  <c r="N37" i="20"/>
  <c r="M37" i="20"/>
  <c r="L37" i="20"/>
  <c r="K37" i="20"/>
  <c r="J37" i="20"/>
  <c r="I37" i="20"/>
  <c r="H37" i="20"/>
  <c r="G37" i="20"/>
  <c r="F37" i="20"/>
  <c r="E37" i="20"/>
  <c r="D37" i="20"/>
  <c r="C37" i="20"/>
  <c r="B37" i="20"/>
  <c r="R33" i="20"/>
  <c r="Q33" i="20"/>
  <c r="P33" i="20"/>
  <c r="O33" i="20"/>
  <c r="N33" i="20"/>
  <c r="M33" i="20"/>
  <c r="L33" i="20"/>
  <c r="K33" i="20"/>
  <c r="J33" i="20"/>
  <c r="I33" i="20"/>
  <c r="H33" i="20"/>
  <c r="G33" i="20"/>
  <c r="F33" i="20"/>
  <c r="E33" i="20"/>
  <c r="D33" i="20"/>
  <c r="C33" i="20"/>
  <c r="B33" i="20"/>
  <c r="R32" i="20"/>
  <c r="Q32" i="20"/>
  <c r="P32" i="20"/>
  <c r="O32" i="20"/>
  <c r="N32" i="20"/>
  <c r="M32" i="20"/>
  <c r="L32" i="20"/>
  <c r="K32" i="20"/>
  <c r="J32" i="20"/>
  <c r="I32" i="20"/>
  <c r="H32" i="20"/>
  <c r="G32" i="20"/>
  <c r="F32" i="20"/>
  <c r="E32" i="20"/>
  <c r="D32" i="20"/>
  <c r="C32" i="20"/>
  <c r="B32" i="20"/>
  <c r="R31" i="20"/>
  <c r="Q31" i="20"/>
  <c r="P31" i="20"/>
  <c r="O31" i="20"/>
  <c r="N31" i="20"/>
  <c r="M31" i="20"/>
  <c r="L31" i="20"/>
  <c r="K31" i="20"/>
  <c r="J31" i="20"/>
  <c r="I31" i="20"/>
  <c r="H31" i="20"/>
  <c r="G31" i="20"/>
  <c r="F31" i="20"/>
  <c r="E31" i="20"/>
  <c r="D31" i="20"/>
  <c r="C31" i="20"/>
  <c r="B31" i="20"/>
  <c r="R30" i="20"/>
  <c r="Q30" i="20"/>
  <c r="P30" i="20"/>
  <c r="O30" i="20"/>
  <c r="N30" i="20"/>
  <c r="M30" i="20"/>
  <c r="L30" i="20"/>
  <c r="K30" i="20"/>
  <c r="J30" i="20"/>
  <c r="I30" i="20"/>
  <c r="H30" i="20"/>
  <c r="G30" i="20"/>
  <c r="F30" i="20"/>
  <c r="E30" i="20"/>
  <c r="D30" i="20"/>
  <c r="C30" i="20"/>
  <c r="B30" i="20"/>
  <c r="O29" i="20"/>
  <c r="J29" i="20"/>
  <c r="I29" i="20"/>
  <c r="C29" i="20"/>
  <c r="B29" i="20"/>
  <c r="L28" i="20"/>
  <c r="F28" i="20"/>
  <c r="D28" i="20"/>
  <c r="C28" i="20"/>
  <c r="B28" i="20"/>
  <c r="R27" i="20"/>
  <c r="Q27" i="20"/>
  <c r="P27" i="20"/>
  <c r="O27" i="20"/>
  <c r="N27" i="20"/>
  <c r="M27" i="20"/>
  <c r="L27" i="20"/>
  <c r="K27" i="20"/>
  <c r="J27" i="20"/>
  <c r="I27" i="20"/>
  <c r="H27" i="20"/>
  <c r="G27" i="20"/>
  <c r="F27" i="20"/>
  <c r="E27" i="20"/>
  <c r="D27" i="20"/>
  <c r="C27" i="20"/>
  <c r="B27" i="20"/>
  <c r="R26" i="20"/>
  <c r="Q26" i="20"/>
  <c r="P26" i="20"/>
  <c r="O26" i="20"/>
  <c r="N26" i="20"/>
  <c r="M26" i="20"/>
  <c r="L26" i="20"/>
  <c r="K26" i="20"/>
  <c r="J26" i="20"/>
  <c r="I26" i="20"/>
  <c r="H26" i="20"/>
  <c r="G26" i="20"/>
  <c r="F26" i="20"/>
  <c r="E26" i="20"/>
  <c r="D26" i="20"/>
  <c r="C26" i="20"/>
  <c r="B26" i="20"/>
  <c r="G18" i="4"/>
  <c r="C22" i="20"/>
  <c r="B22" i="20"/>
  <c r="G17" i="4"/>
  <c r="C21" i="20"/>
  <c r="B21" i="20"/>
  <c r="R20" i="20"/>
  <c r="Q20" i="20"/>
  <c r="P20" i="20"/>
  <c r="O20" i="20"/>
  <c r="N20" i="20"/>
  <c r="M20" i="20"/>
  <c r="L20" i="20"/>
  <c r="K20" i="20"/>
  <c r="J20" i="20"/>
  <c r="I20" i="20"/>
  <c r="H20" i="20"/>
  <c r="G20" i="20"/>
  <c r="F20" i="20"/>
  <c r="D20" i="20"/>
  <c r="E20" i="20"/>
  <c r="C20" i="20"/>
  <c r="B20" i="20"/>
  <c r="M19" i="20"/>
  <c r="J19" i="20"/>
  <c r="C19" i="20"/>
  <c r="B19" i="20"/>
  <c r="R18" i="20"/>
  <c r="Q18" i="20"/>
  <c r="P18" i="20"/>
  <c r="O18" i="20"/>
  <c r="N18" i="20"/>
  <c r="M18" i="20"/>
  <c r="L18" i="20"/>
  <c r="K18" i="20"/>
  <c r="J18" i="20"/>
  <c r="I18" i="20"/>
  <c r="H18" i="20"/>
  <c r="G18" i="20"/>
  <c r="F18" i="20"/>
  <c r="E18" i="20"/>
  <c r="D18" i="20"/>
  <c r="C18" i="20"/>
  <c r="B18" i="20"/>
  <c r="C17" i="20"/>
  <c r="B17" i="20"/>
  <c r="I16" i="20"/>
  <c r="E16" i="20"/>
  <c r="D16" i="20"/>
  <c r="C16" i="20"/>
  <c r="B16" i="20"/>
  <c r="R15" i="20"/>
  <c r="Q15" i="20"/>
  <c r="P15" i="20"/>
  <c r="O15" i="20"/>
  <c r="N15" i="20"/>
  <c r="M15" i="20"/>
  <c r="L15" i="20"/>
  <c r="K15" i="20"/>
  <c r="J15" i="20"/>
  <c r="I15" i="20"/>
  <c r="H15" i="20"/>
  <c r="G15" i="20"/>
  <c r="C15" i="20"/>
  <c r="B15" i="20"/>
  <c r="R14" i="20"/>
  <c r="Q14" i="20"/>
  <c r="P14" i="20"/>
  <c r="E14" i="20"/>
  <c r="D14" i="20"/>
  <c r="C14" i="20"/>
  <c r="B14" i="20"/>
  <c r="R13" i="20"/>
  <c r="Q13" i="20"/>
  <c r="P13" i="20"/>
  <c r="O13" i="20"/>
  <c r="N13" i="20"/>
  <c r="M13" i="20"/>
  <c r="L13" i="20"/>
  <c r="K13" i="20"/>
  <c r="J13" i="20"/>
  <c r="I13" i="20"/>
  <c r="H13" i="20"/>
  <c r="G13" i="20"/>
  <c r="S13" i="20" s="1"/>
  <c r="F13" i="20"/>
  <c r="D13" i="20"/>
  <c r="E13" i="20"/>
  <c r="C13" i="20"/>
  <c r="B13" i="20"/>
  <c r="Q12" i="19"/>
  <c r="Q12" i="20" s="1"/>
  <c r="L12" i="19"/>
  <c r="L12" i="20"/>
  <c r="C12" i="20"/>
  <c r="B12" i="20"/>
  <c r="A3" i="20"/>
  <c r="A1" i="20"/>
  <c r="C153" i="19"/>
  <c r="B153" i="19"/>
  <c r="C152" i="19"/>
  <c r="B152" i="19"/>
  <c r="C151" i="19"/>
  <c r="B151" i="19"/>
  <c r="C147" i="19"/>
  <c r="B147" i="19"/>
  <c r="C143" i="19"/>
  <c r="B143" i="19"/>
  <c r="C142" i="19"/>
  <c r="B142" i="19"/>
  <c r="C141" i="19"/>
  <c r="B141" i="19"/>
  <c r="C140" i="19"/>
  <c r="B140" i="19"/>
  <c r="C139" i="19"/>
  <c r="B139" i="19"/>
  <c r="C138" i="19"/>
  <c r="B138" i="19"/>
  <c r="C137" i="19"/>
  <c r="B137" i="19"/>
  <c r="C136" i="19"/>
  <c r="B136" i="19"/>
  <c r="C135" i="19"/>
  <c r="B135" i="19"/>
  <c r="C134" i="19"/>
  <c r="B134" i="19"/>
  <c r="C133" i="19"/>
  <c r="B133" i="19"/>
  <c r="C132" i="19"/>
  <c r="B132" i="19"/>
  <c r="C131" i="19"/>
  <c r="B131" i="19"/>
  <c r="C130" i="19"/>
  <c r="B130" i="19"/>
  <c r="C129" i="19"/>
  <c r="B129" i="19"/>
  <c r="C128" i="19"/>
  <c r="B128" i="19"/>
  <c r="C127" i="19"/>
  <c r="B127" i="19"/>
  <c r="C126" i="19"/>
  <c r="B126" i="19"/>
  <c r="C125" i="19"/>
  <c r="B125" i="19"/>
  <c r="C124" i="19"/>
  <c r="B124" i="19"/>
  <c r="C123" i="19"/>
  <c r="B123" i="19"/>
  <c r="C122" i="19"/>
  <c r="B122" i="19"/>
  <c r="C121" i="19"/>
  <c r="B121" i="19"/>
  <c r="C120" i="19"/>
  <c r="B120" i="19"/>
  <c r="C119" i="19"/>
  <c r="B119" i="19"/>
  <c r="C118" i="19"/>
  <c r="B118" i="19"/>
  <c r="C117" i="19"/>
  <c r="B117" i="19"/>
  <c r="C116" i="19"/>
  <c r="B116" i="19"/>
  <c r="C115" i="19"/>
  <c r="B115" i="19"/>
  <c r="C114" i="19"/>
  <c r="B114" i="19"/>
  <c r="C113" i="19"/>
  <c r="B113" i="19"/>
  <c r="C112" i="19"/>
  <c r="B112" i="19"/>
  <c r="C111" i="19"/>
  <c r="B111" i="19"/>
  <c r="C107" i="19"/>
  <c r="B107" i="19"/>
  <c r="C106" i="19"/>
  <c r="C105" i="19"/>
  <c r="B104" i="19"/>
  <c r="C103" i="19"/>
  <c r="C101" i="19"/>
  <c r="B100" i="19"/>
  <c r="B99" i="19"/>
  <c r="C97" i="19"/>
  <c r="B97" i="19"/>
  <c r="C96" i="19"/>
  <c r="B96" i="19"/>
  <c r="C95" i="19"/>
  <c r="B95" i="19"/>
  <c r="C94" i="19"/>
  <c r="B94" i="19"/>
  <c r="C93" i="19"/>
  <c r="B93" i="19"/>
  <c r="C92" i="19"/>
  <c r="B92" i="19"/>
  <c r="C91" i="19"/>
  <c r="B91" i="19"/>
  <c r="C87" i="19"/>
  <c r="B87" i="19"/>
  <c r="C86" i="19"/>
  <c r="B86" i="19"/>
  <c r="C85" i="19"/>
  <c r="B85" i="19"/>
  <c r="C84" i="19"/>
  <c r="B84" i="19"/>
  <c r="C83" i="19"/>
  <c r="B83" i="19"/>
  <c r="C82" i="19"/>
  <c r="B82" i="19"/>
  <c r="C81" i="19"/>
  <c r="B81" i="19"/>
  <c r="C80" i="19"/>
  <c r="B80" i="19"/>
  <c r="C79" i="19"/>
  <c r="B79" i="19"/>
  <c r="C75" i="19"/>
  <c r="B75" i="19"/>
  <c r="C74" i="19"/>
  <c r="B74" i="19"/>
  <c r="C73" i="19"/>
  <c r="B73" i="19"/>
  <c r="C72" i="19"/>
  <c r="B72" i="19"/>
  <c r="C71" i="19"/>
  <c r="B71" i="19"/>
  <c r="C70" i="19"/>
  <c r="B70" i="19"/>
  <c r="C69" i="19"/>
  <c r="B69" i="19"/>
  <c r="C68" i="19"/>
  <c r="B68" i="19"/>
  <c r="C67" i="19"/>
  <c r="B67" i="19"/>
  <c r="C66" i="19"/>
  <c r="B66" i="19"/>
  <c r="C62" i="19"/>
  <c r="B62" i="19"/>
  <c r="C61" i="19"/>
  <c r="B61" i="19"/>
  <c r="C60" i="19"/>
  <c r="B60" i="19"/>
  <c r="C59" i="19"/>
  <c r="B59" i="19"/>
  <c r="C58" i="19"/>
  <c r="B58" i="19"/>
  <c r="C57" i="19"/>
  <c r="B57" i="19"/>
  <c r="C56" i="19"/>
  <c r="B56" i="19"/>
  <c r="C55" i="19"/>
  <c r="B55"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3" i="19"/>
  <c r="B33" i="19"/>
  <c r="C32" i="19"/>
  <c r="B32" i="19"/>
  <c r="C31" i="19"/>
  <c r="B31" i="19"/>
  <c r="C30" i="19"/>
  <c r="B30" i="19"/>
  <c r="C29" i="19"/>
  <c r="B29" i="19"/>
  <c r="C28" i="19"/>
  <c r="B28" i="19"/>
  <c r="C27" i="19"/>
  <c r="B27" i="19"/>
  <c r="C26" i="19"/>
  <c r="B26" i="19"/>
  <c r="C22" i="19"/>
  <c r="B22" i="19"/>
  <c r="C21" i="19"/>
  <c r="B21" i="19"/>
  <c r="C20" i="19"/>
  <c r="B20" i="19"/>
  <c r="C19" i="19"/>
  <c r="B19" i="19"/>
  <c r="C18" i="19"/>
  <c r="B18" i="19"/>
  <c r="C17" i="19"/>
  <c r="B17" i="19"/>
  <c r="C16" i="19"/>
  <c r="B16" i="19"/>
  <c r="C15" i="19"/>
  <c r="B15" i="19"/>
  <c r="C14" i="19"/>
  <c r="B14" i="19"/>
  <c r="S13" i="19"/>
  <c r="C13" i="19"/>
  <c r="B13" i="19"/>
  <c r="C12" i="19"/>
  <c r="B12" i="19"/>
  <c r="A3" i="19"/>
  <c r="A1" i="19"/>
  <c r="S7" i="18"/>
  <c r="N7" i="18"/>
  <c r="O7" i="18"/>
  <c r="Q2" i="18"/>
  <c r="Q18" i="18" s="1"/>
  <c r="S8" i="18"/>
  <c r="N8" i="18"/>
  <c r="O8" i="18"/>
  <c r="S9" i="18"/>
  <c r="H9" i="18"/>
  <c r="N9" i="18"/>
  <c r="O9" i="18"/>
  <c r="S10" i="18"/>
  <c r="N10" i="18"/>
  <c r="O10" i="18"/>
  <c r="B95" i="11"/>
  <c r="S11" i="18"/>
  <c r="H11" i="18"/>
  <c r="N11" i="18"/>
  <c r="O11" i="18"/>
  <c r="S12" i="18"/>
  <c r="H12" i="18"/>
  <c r="U12" i="18"/>
  <c r="S13" i="18"/>
  <c r="M13" i="18"/>
  <c r="N13" i="18"/>
  <c r="S14" i="18"/>
  <c r="S15" i="18"/>
  <c r="M15" i="18"/>
  <c r="N15" i="18"/>
  <c r="S16" i="18"/>
  <c r="M16" i="18"/>
  <c r="N16" i="18"/>
  <c r="S17" i="18"/>
  <c r="N17" i="18"/>
  <c r="O17" i="18"/>
  <c r="S18" i="18"/>
  <c r="M18" i="18"/>
  <c r="N18" i="18"/>
  <c r="S19" i="18"/>
  <c r="M19" i="18"/>
  <c r="N19" i="18"/>
  <c r="S20" i="18"/>
  <c r="M20" i="18"/>
  <c r="N20" i="18"/>
  <c r="S21" i="18"/>
  <c r="M21" i="18"/>
  <c r="N21" i="18"/>
  <c r="S22" i="18"/>
  <c r="H22" i="18"/>
  <c r="M22" i="18"/>
  <c r="N22" i="18"/>
  <c r="S23" i="18"/>
  <c r="M23" i="18"/>
  <c r="N23" i="18"/>
  <c r="S24" i="18"/>
  <c r="M24" i="18"/>
  <c r="N24" i="18"/>
  <c r="S25" i="18"/>
  <c r="N25" i="18"/>
  <c r="O25" i="18"/>
  <c r="S26" i="18"/>
  <c r="N26" i="18"/>
  <c r="O26" i="18"/>
  <c r="S27" i="18"/>
  <c r="N27" i="18"/>
  <c r="O27" i="18"/>
  <c r="S28" i="18"/>
  <c r="N28" i="18"/>
  <c r="O28" i="18"/>
  <c r="V89" i="18"/>
  <c r="F95" i="11"/>
  <c r="F94" i="15" s="1"/>
  <c r="I95" i="11"/>
  <c r="I94" i="15" s="1"/>
  <c r="J95" i="11"/>
  <c r="J94" i="15" s="1"/>
  <c r="J87" i="18" s="1"/>
  <c r="E95" i="11"/>
  <c r="E97" i="11" s="1"/>
  <c r="L95" i="11"/>
  <c r="L94" i="15" s="1"/>
  <c r="L87" i="18" s="1"/>
  <c r="G95" i="11"/>
  <c r="G94" i="15" s="1"/>
  <c r="G87" i="18" s="1"/>
  <c r="D95" i="11"/>
  <c r="D94" i="15" s="1"/>
  <c r="D87" i="18" s="1"/>
  <c r="C95" i="11"/>
  <c r="C94" i="15" s="1"/>
  <c r="C87" i="18" s="1"/>
  <c r="A3" i="18"/>
  <c r="V2" i="18"/>
  <c r="A1" i="18"/>
  <c r="C161" i="17"/>
  <c r="C160" i="17"/>
  <c r="C159" i="17"/>
  <c r="C158" i="17"/>
  <c r="F111" i="6"/>
  <c r="F153" i="17" s="1"/>
  <c r="C153" i="17"/>
  <c r="B153" i="17"/>
  <c r="C152" i="17"/>
  <c r="B152" i="17"/>
  <c r="F109" i="6"/>
  <c r="C151" i="17"/>
  <c r="B151" i="17"/>
  <c r="F105" i="6"/>
  <c r="N147" i="17" s="1"/>
  <c r="N148" i="17" s="1"/>
  <c r="C147" i="17"/>
  <c r="B147" i="17"/>
  <c r="C143" i="17"/>
  <c r="B143" i="17"/>
  <c r="B142" i="17"/>
  <c r="C141" i="17"/>
  <c r="C140" i="17"/>
  <c r="B140" i="17"/>
  <c r="C139" i="17"/>
  <c r="B139" i="17"/>
  <c r="B138" i="17"/>
  <c r="C137" i="17"/>
  <c r="C136" i="17"/>
  <c r="B136" i="17"/>
  <c r="F92" i="6"/>
  <c r="C135" i="17"/>
  <c r="B135" i="17"/>
  <c r="C134" i="17"/>
  <c r="B134" i="17"/>
  <c r="C133" i="17"/>
  <c r="B133" i="17"/>
  <c r="C132" i="17"/>
  <c r="B132" i="17"/>
  <c r="C131" i="17"/>
  <c r="B131" i="17"/>
  <c r="C130" i="17"/>
  <c r="B130" i="17"/>
  <c r="C129" i="17"/>
  <c r="B129" i="17"/>
  <c r="C128" i="17"/>
  <c r="B128" i="17"/>
  <c r="C127" i="17"/>
  <c r="B127" i="17"/>
  <c r="F82" i="6"/>
  <c r="G126" i="17" s="1"/>
  <c r="C126" i="17"/>
  <c r="B126" i="17"/>
  <c r="C125" i="17"/>
  <c r="B125" i="17"/>
  <c r="F80" i="6"/>
  <c r="F124" i="17"/>
  <c r="C124" i="17"/>
  <c r="B124" i="17"/>
  <c r="C123" i="17"/>
  <c r="B123" i="17"/>
  <c r="C122" i="17"/>
  <c r="B122" i="17"/>
  <c r="F77" i="6"/>
  <c r="C121" i="17"/>
  <c r="B121" i="17"/>
  <c r="C120" i="17"/>
  <c r="B120" i="17"/>
  <c r="F75" i="6"/>
  <c r="F119" i="17" s="1"/>
  <c r="C119" i="17"/>
  <c r="B119" i="17"/>
  <c r="F74" i="6"/>
  <c r="M118" i="17" s="1"/>
  <c r="C118" i="17"/>
  <c r="B118" i="17"/>
  <c r="F73" i="6"/>
  <c r="M117" i="17" s="1"/>
  <c r="C117" i="17"/>
  <c r="B117" i="17"/>
  <c r="C116" i="17"/>
  <c r="B116" i="17"/>
  <c r="B115" i="17"/>
  <c r="C114" i="17"/>
  <c r="B114" i="17"/>
  <c r="F69" i="6"/>
  <c r="H113" i="17" s="1"/>
  <c r="C113" i="17"/>
  <c r="B113" i="17"/>
  <c r="C112" i="17"/>
  <c r="B112" i="17"/>
  <c r="C111" i="17"/>
  <c r="B111" i="17"/>
  <c r="C107" i="17"/>
  <c r="B107" i="17"/>
  <c r="B105" i="17"/>
  <c r="C104" i="17"/>
  <c r="B104" i="17"/>
  <c r="B103" i="17"/>
  <c r="C101" i="17"/>
  <c r="B100" i="17"/>
  <c r="B99" i="17"/>
  <c r="C98" i="17"/>
  <c r="C97" i="17"/>
  <c r="B97" i="17"/>
  <c r="C96" i="17"/>
  <c r="B96" i="17"/>
  <c r="C95" i="17"/>
  <c r="B95" i="17"/>
  <c r="C94" i="17"/>
  <c r="B94" i="17"/>
  <c r="C93" i="17"/>
  <c r="B93" i="17"/>
  <c r="C92" i="17"/>
  <c r="B92" i="17"/>
  <c r="C91" i="17"/>
  <c r="B91" i="17"/>
  <c r="C87" i="17"/>
  <c r="B87" i="17"/>
  <c r="C86" i="17"/>
  <c r="B86" i="17"/>
  <c r="C85" i="17"/>
  <c r="B85" i="17"/>
  <c r="C84" i="17"/>
  <c r="B84" i="17"/>
  <c r="C83" i="17"/>
  <c r="B83" i="17"/>
  <c r="C82" i="17"/>
  <c r="B82" i="17"/>
  <c r="C81" i="17"/>
  <c r="B81" i="17"/>
  <c r="C80" i="17"/>
  <c r="B80" i="17"/>
  <c r="C79" i="17"/>
  <c r="B79" i="17"/>
  <c r="C75" i="17"/>
  <c r="B75" i="17"/>
  <c r="C74" i="17"/>
  <c r="B74" i="17"/>
  <c r="D73" i="17"/>
  <c r="E73" i="17"/>
  <c r="F73" i="17"/>
  <c r="G73" i="17"/>
  <c r="H73" i="17"/>
  <c r="I73" i="17"/>
  <c r="K73" i="17"/>
  <c r="M73" i="17"/>
  <c r="N73" i="17"/>
  <c r="C73" i="17"/>
  <c r="B73" i="17"/>
  <c r="C72" i="17"/>
  <c r="B72" i="17"/>
  <c r="C71" i="17"/>
  <c r="B71" i="17"/>
  <c r="C70" i="17"/>
  <c r="B70" i="17"/>
  <c r="C69" i="17"/>
  <c r="B69" i="17"/>
  <c r="C68" i="17"/>
  <c r="B68" i="17"/>
  <c r="C67" i="17"/>
  <c r="B67" i="17"/>
  <c r="G66" i="17"/>
  <c r="M66" i="17"/>
  <c r="C66" i="17"/>
  <c r="B66" i="17"/>
  <c r="C62" i="17"/>
  <c r="B62" i="17"/>
  <c r="C61" i="17"/>
  <c r="B61" i="17"/>
  <c r="D60" i="17"/>
  <c r="E60" i="17"/>
  <c r="F60" i="17"/>
  <c r="G60" i="17"/>
  <c r="H60" i="17"/>
  <c r="I60" i="17"/>
  <c r="J60" i="17"/>
  <c r="K60" i="17"/>
  <c r="L60" i="17"/>
  <c r="M60" i="17"/>
  <c r="N60" i="17"/>
  <c r="O60" i="17"/>
  <c r="C60" i="17"/>
  <c r="B60" i="17"/>
  <c r="C59" i="17"/>
  <c r="B59" i="17"/>
  <c r="C58" i="17"/>
  <c r="B58" i="17"/>
  <c r="F57" i="17"/>
  <c r="J57" i="17"/>
  <c r="L57" i="17"/>
  <c r="N57" i="17"/>
  <c r="C57" i="17"/>
  <c r="B57" i="17"/>
  <c r="C56" i="17"/>
  <c r="B56" i="17"/>
  <c r="C55" i="17"/>
  <c r="B55" i="17"/>
  <c r="R49" i="17"/>
  <c r="Q49" i="17"/>
  <c r="P49" i="17"/>
  <c r="O49" i="17"/>
  <c r="N49" i="17"/>
  <c r="M49" i="17"/>
  <c r="L49" i="17"/>
  <c r="K49" i="17"/>
  <c r="J49" i="17"/>
  <c r="I49" i="17"/>
  <c r="H49" i="17"/>
  <c r="G49" i="17"/>
  <c r="F49" i="17"/>
  <c r="E49" i="17"/>
  <c r="D49" i="17"/>
  <c r="C49" i="17"/>
  <c r="B49" i="17"/>
  <c r="R48" i="17"/>
  <c r="Q48" i="17"/>
  <c r="P48" i="17"/>
  <c r="O48" i="17"/>
  <c r="N48" i="17"/>
  <c r="M48" i="17"/>
  <c r="L48" i="17"/>
  <c r="K48" i="17"/>
  <c r="J48" i="17"/>
  <c r="I48" i="17"/>
  <c r="H48" i="17"/>
  <c r="G48" i="17"/>
  <c r="F48" i="17"/>
  <c r="E48" i="17"/>
  <c r="D48" i="17"/>
  <c r="C48" i="17"/>
  <c r="B48" i="17"/>
  <c r="R47" i="17"/>
  <c r="Q47" i="17"/>
  <c r="P47" i="17"/>
  <c r="O47" i="17"/>
  <c r="N47" i="17"/>
  <c r="M47" i="17"/>
  <c r="L47" i="17"/>
  <c r="K47" i="17"/>
  <c r="J47" i="17"/>
  <c r="I47" i="17"/>
  <c r="H47" i="17"/>
  <c r="G47" i="17"/>
  <c r="F47" i="17"/>
  <c r="E47" i="17"/>
  <c r="D47" i="17"/>
  <c r="C47" i="17"/>
  <c r="B47" i="17"/>
  <c r="R46" i="17"/>
  <c r="Q46" i="17"/>
  <c r="N46" i="17"/>
  <c r="L46" i="17"/>
  <c r="J46" i="17"/>
  <c r="H46" i="17"/>
  <c r="F46" i="17"/>
  <c r="C46" i="17"/>
  <c r="B46" i="17"/>
  <c r="F41" i="4"/>
  <c r="P45" i="17" s="1"/>
  <c r="C45" i="17"/>
  <c r="B45" i="17"/>
  <c r="Q44" i="17"/>
  <c r="P44" i="17"/>
  <c r="O44" i="17"/>
  <c r="L44" i="17"/>
  <c r="F44" i="17"/>
  <c r="D44" i="17"/>
  <c r="C44" i="17"/>
  <c r="B44" i="17"/>
  <c r="M43" i="17"/>
  <c r="J43" i="17"/>
  <c r="I43" i="17"/>
  <c r="F43" i="17"/>
  <c r="E43" i="17"/>
  <c r="C43" i="17"/>
  <c r="B43" i="17"/>
  <c r="R42" i="17"/>
  <c r="Q42" i="17"/>
  <c r="P42" i="17"/>
  <c r="O42" i="17"/>
  <c r="N42" i="17"/>
  <c r="M42" i="17"/>
  <c r="L42" i="17"/>
  <c r="K42" i="17"/>
  <c r="J42" i="17"/>
  <c r="I42" i="17"/>
  <c r="H42" i="17"/>
  <c r="G42" i="17"/>
  <c r="F42" i="17"/>
  <c r="E42" i="17"/>
  <c r="D42" i="17"/>
  <c r="C42" i="17"/>
  <c r="B42" i="17"/>
  <c r="Q41" i="17"/>
  <c r="P41" i="17"/>
  <c r="N41" i="17"/>
  <c r="J41" i="17"/>
  <c r="H41" i="17"/>
  <c r="C41" i="17"/>
  <c r="B41" i="17"/>
  <c r="R40" i="17"/>
  <c r="Q40" i="17"/>
  <c r="P40" i="17"/>
  <c r="O40" i="17"/>
  <c r="N40" i="17"/>
  <c r="M40" i="17"/>
  <c r="L40" i="17"/>
  <c r="K40" i="17"/>
  <c r="J40" i="17"/>
  <c r="I40" i="17"/>
  <c r="H40" i="17"/>
  <c r="G40" i="17"/>
  <c r="F40" i="17"/>
  <c r="E40" i="17"/>
  <c r="D40" i="17"/>
  <c r="C40" i="17"/>
  <c r="B40" i="17"/>
  <c r="R39" i="17"/>
  <c r="Q39" i="17"/>
  <c r="P39" i="17"/>
  <c r="O39" i="17"/>
  <c r="N39" i="17"/>
  <c r="M39" i="17"/>
  <c r="L39" i="17"/>
  <c r="K39" i="17"/>
  <c r="J39" i="17"/>
  <c r="I39" i="17"/>
  <c r="H39" i="17"/>
  <c r="G39" i="17"/>
  <c r="F39" i="17"/>
  <c r="E39" i="17"/>
  <c r="D39" i="17"/>
  <c r="C39" i="17"/>
  <c r="B39" i="17"/>
  <c r="R38" i="17"/>
  <c r="Q38" i="17"/>
  <c r="P38" i="17"/>
  <c r="O38" i="17"/>
  <c r="N38" i="17"/>
  <c r="M38" i="17"/>
  <c r="L38" i="17"/>
  <c r="K38" i="17"/>
  <c r="J38" i="17"/>
  <c r="I38" i="17"/>
  <c r="H38" i="17"/>
  <c r="G38" i="17"/>
  <c r="F38" i="17"/>
  <c r="E38" i="17"/>
  <c r="D38" i="17"/>
  <c r="C38" i="17"/>
  <c r="B38" i="17"/>
  <c r="R37" i="17"/>
  <c r="Q37" i="17"/>
  <c r="P37" i="17"/>
  <c r="O37" i="17"/>
  <c r="N37" i="17"/>
  <c r="M37" i="17"/>
  <c r="L37" i="17"/>
  <c r="K37" i="17"/>
  <c r="J37" i="17"/>
  <c r="I37" i="17"/>
  <c r="H37" i="17"/>
  <c r="G37" i="17"/>
  <c r="F37" i="17"/>
  <c r="E37" i="17"/>
  <c r="D37" i="17"/>
  <c r="C37" i="17"/>
  <c r="B37" i="17"/>
  <c r="R33" i="17"/>
  <c r="Q33" i="17"/>
  <c r="P33" i="17"/>
  <c r="O33" i="17"/>
  <c r="N33" i="17"/>
  <c r="M33" i="17"/>
  <c r="L33" i="17"/>
  <c r="K33" i="17"/>
  <c r="J33" i="17"/>
  <c r="I33" i="17"/>
  <c r="H33" i="17"/>
  <c r="G33" i="17"/>
  <c r="F33" i="17"/>
  <c r="E33" i="17"/>
  <c r="D33" i="17"/>
  <c r="C33" i="17"/>
  <c r="B33" i="17"/>
  <c r="R32" i="17"/>
  <c r="Q32" i="17"/>
  <c r="P32" i="17"/>
  <c r="O32" i="17"/>
  <c r="N32" i="17"/>
  <c r="M32" i="17"/>
  <c r="L32" i="17"/>
  <c r="K32" i="17"/>
  <c r="J32" i="17"/>
  <c r="I32" i="17"/>
  <c r="H32" i="17"/>
  <c r="G32" i="17"/>
  <c r="F32" i="17"/>
  <c r="E32" i="17"/>
  <c r="D32" i="17"/>
  <c r="C32" i="17"/>
  <c r="B32" i="17"/>
  <c r="R31" i="17"/>
  <c r="Q31" i="17"/>
  <c r="P31" i="17"/>
  <c r="O31" i="17"/>
  <c r="N31" i="17"/>
  <c r="M31" i="17"/>
  <c r="L31" i="17"/>
  <c r="K31" i="17"/>
  <c r="J31" i="17"/>
  <c r="I31" i="17"/>
  <c r="H31" i="17"/>
  <c r="G31" i="17"/>
  <c r="F31" i="17"/>
  <c r="E31" i="17"/>
  <c r="D31" i="17"/>
  <c r="C31" i="17"/>
  <c r="B31" i="17"/>
  <c r="R30" i="17"/>
  <c r="Q30" i="17"/>
  <c r="P30" i="17"/>
  <c r="O30" i="17"/>
  <c r="N30" i="17"/>
  <c r="M30" i="17"/>
  <c r="L30" i="17"/>
  <c r="K30" i="17"/>
  <c r="J30" i="17"/>
  <c r="I30" i="17"/>
  <c r="H30" i="17"/>
  <c r="G30" i="17"/>
  <c r="F30" i="17"/>
  <c r="E30" i="17"/>
  <c r="D30" i="17"/>
  <c r="C30" i="17"/>
  <c r="B30" i="17"/>
  <c r="P29" i="17"/>
  <c r="O29" i="17"/>
  <c r="M29" i="17"/>
  <c r="L29" i="17"/>
  <c r="J29" i="17"/>
  <c r="I29" i="17"/>
  <c r="D29" i="17"/>
  <c r="C29" i="17"/>
  <c r="B29" i="17"/>
  <c r="R28" i="17"/>
  <c r="L28" i="17"/>
  <c r="H28" i="17"/>
  <c r="F28" i="17"/>
  <c r="D28" i="17"/>
  <c r="C28" i="17"/>
  <c r="B28" i="17"/>
  <c r="R27" i="17"/>
  <c r="Q27" i="17"/>
  <c r="P27" i="17"/>
  <c r="O27" i="17"/>
  <c r="N27" i="17"/>
  <c r="M27" i="17"/>
  <c r="L27" i="17"/>
  <c r="K27" i="17"/>
  <c r="J27" i="17"/>
  <c r="I27" i="17"/>
  <c r="H27" i="17"/>
  <c r="G27" i="17"/>
  <c r="F27" i="17"/>
  <c r="E27" i="17"/>
  <c r="D27" i="17"/>
  <c r="C27" i="17"/>
  <c r="B27" i="17"/>
  <c r="R26" i="17"/>
  <c r="Q26" i="17"/>
  <c r="P26" i="17"/>
  <c r="O26" i="17"/>
  <c r="N26" i="17"/>
  <c r="M26" i="17"/>
  <c r="L26" i="17"/>
  <c r="K26" i="17"/>
  <c r="J26" i="17"/>
  <c r="I26" i="17"/>
  <c r="H26" i="17"/>
  <c r="G26" i="17"/>
  <c r="F26" i="17"/>
  <c r="E26" i="17"/>
  <c r="D26" i="17"/>
  <c r="C26" i="17"/>
  <c r="B26" i="17"/>
  <c r="F18" i="4"/>
  <c r="C22" i="17"/>
  <c r="B22" i="17"/>
  <c r="F17" i="4"/>
  <c r="C21" i="17"/>
  <c r="B21" i="17"/>
  <c r="R20" i="17"/>
  <c r="Q20" i="17"/>
  <c r="P20" i="17"/>
  <c r="O20" i="17"/>
  <c r="N20" i="17"/>
  <c r="M20" i="17"/>
  <c r="L20" i="17"/>
  <c r="K20" i="17"/>
  <c r="J20" i="17"/>
  <c r="I20" i="17"/>
  <c r="H20" i="17"/>
  <c r="G20" i="17"/>
  <c r="F20" i="17"/>
  <c r="E20" i="17"/>
  <c r="D20" i="17"/>
  <c r="C20" i="17"/>
  <c r="B20" i="17"/>
  <c r="C19" i="17"/>
  <c r="B19" i="17"/>
  <c r="R18" i="17"/>
  <c r="Q18" i="17"/>
  <c r="P18" i="17"/>
  <c r="O18" i="17"/>
  <c r="N18" i="17"/>
  <c r="M18" i="17"/>
  <c r="L18" i="17"/>
  <c r="K18" i="17"/>
  <c r="J18" i="17"/>
  <c r="I18" i="17"/>
  <c r="H18" i="17"/>
  <c r="G18" i="17"/>
  <c r="F18" i="17"/>
  <c r="E18" i="17"/>
  <c r="D18" i="17"/>
  <c r="C18" i="17"/>
  <c r="B18" i="17"/>
  <c r="C17" i="17"/>
  <c r="B17" i="17"/>
  <c r="R16" i="17"/>
  <c r="Q16" i="17"/>
  <c r="P16" i="17"/>
  <c r="K16" i="17"/>
  <c r="E16" i="17"/>
  <c r="D16" i="17"/>
  <c r="C16" i="17"/>
  <c r="B16" i="17"/>
  <c r="R15" i="17"/>
  <c r="Q15" i="17"/>
  <c r="P15" i="17"/>
  <c r="O15" i="17"/>
  <c r="N15" i="17"/>
  <c r="M15" i="17"/>
  <c r="L15" i="17"/>
  <c r="K15" i="17"/>
  <c r="J15" i="17"/>
  <c r="I15" i="17"/>
  <c r="H15" i="17"/>
  <c r="G15" i="17"/>
  <c r="C15" i="17"/>
  <c r="B15" i="17"/>
  <c r="R14" i="17"/>
  <c r="Q14" i="17"/>
  <c r="P14" i="17"/>
  <c r="O14" i="17"/>
  <c r="L14" i="17"/>
  <c r="K14" i="17"/>
  <c r="H14" i="17"/>
  <c r="E14" i="17"/>
  <c r="D14" i="17"/>
  <c r="C14" i="17"/>
  <c r="B14" i="17"/>
  <c r="R13" i="17"/>
  <c r="Q13" i="17"/>
  <c r="P13" i="17"/>
  <c r="O13" i="17"/>
  <c r="N13" i="17"/>
  <c r="M13" i="17"/>
  <c r="L13" i="17"/>
  <c r="K13" i="17"/>
  <c r="J13" i="17"/>
  <c r="I13" i="17"/>
  <c r="H13" i="17"/>
  <c r="G13" i="17"/>
  <c r="F13" i="17"/>
  <c r="E13" i="17"/>
  <c r="D13" i="17"/>
  <c r="C13" i="17"/>
  <c r="B13" i="17"/>
  <c r="R12" i="16"/>
  <c r="R12" i="17" s="1"/>
  <c r="Q12" i="17"/>
  <c r="P12" i="17"/>
  <c r="N12" i="16"/>
  <c r="N12" i="17" s="1"/>
  <c r="M12" i="16"/>
  <c r="M12" i="17" s="1"/>
  <c r="L9" i="13"/>
  <c r="L9" i="16" s="1"/>
  <c r="L12" i="16" s="1"/>
  <c r="L12" i="17" s="1"/>
  <c r="D12" i="17"/>
  <c r="C12" i="17"/>
  <c r="B12" i="17"/>
  <c r="A3" i="17"/>
  <c r="A1" i="17"/>
  <c r="C154" i="16"/>
  <c r="B154" i="16"/>
  <c r="S153" i="16"/>
  <c r="C153" i="16"/>
  <c r="B153" i="16"/>
  <c r="C152" i="16"/>
  <c r="B152" i="16"/>
  <c r="C151" i="16"/>
  <c r="B151" i="16"/>
  <c r="C147" i="16"/>
  <c r="B147" i="16"/>
  <c r="C143" i="16"/>
  <c r="B143" i="16"/>
  <c r="C142" i="16"/>
  <c r="B142" i="16"/>
  <c r="C141" i="16"/>
  <c r="C140" i="16"/>
  <c r="B140" i="16"/>
  <c r="C139" i="16"/>
  <c r="B139" i="16"/>
  <c r="C138" i="16"/>
  <c r="B138" i="16"/>
  <c r="C137" i="16"/>
  <c r="C136" i="16"/>
  <c r="B136" i="16"/>
  <c r="C135" i="16"/>
  <c r="B135" i="16"/>
  <c r="C134" i="16"/>
  <c r="B134" i="16"/>
  <c r="C133" i="16"/>
  <c r="B133" i="16"/>
  <c r="C132" i="16"/>
  <c r="B132" i="16"/>
  <c r="C131" i="16"/>
  <c r="B131" i="16"/>
  <c r="C130" i="16"/>
  <c r="B130" i="16"/>
  <c r="C129" i="16"/>
  <c r="B129" i="16"/>
  <c r="C128" i="16"/>
  <c r="B128" i="16"/>
  <c r="C127" i="16"/>
  <c r="B127" i="16"/>
  <c r="C126" i="16"/>
  <c r="B126" i="16"/>
  <c r="C125" i="16"/>
  <c r="B125" i="16"/>
  <c r="C124" i="16"/>
  <c r="B124" i="16"/>
  <c r="C123" i="16"/>
  <c r="B123" i="16"/>
  <c r="C122" i="16"/>
  <c r="B122" i="16"/>
  <c r="C121" i="16"/>
  <c r="B121" i="16"/>
  <c r="C120" i="16"/>
  <c r="B120" i="16"/>
  <c r="C119" i="16"/>
  <c r="B119" i="16"/>
  <c r="C118" i="16"/>
  <c r="B118" i="16"/>
  <c r="C117" i="16"/>
  <c r="B117" i="16"/>
  <c r="C116" i="16"/>
  <c r="B116" i="16"/>
  <c r="C115" i="16"/>
  <c r="B115" i="16"/>
  <c r="C114" i="16"/>
  <c r="B114" i="16"/>
  <c r="C113" i="16"/>
  <c r="B113" i="16"/>
  <c r="C112" i="16"/>
  <c r="B112" i="16"/>
  <c r="C111" i="16"/>
  <c r="B111" i="16"/>
  <c r="C107" i="16"/>
  <c r="B107" i="16"/>
  <c r="B104" i="16"/>
  <c r="B102" i="16"/>
  <c r="C101" i="16"/>
  <c r="B100" i="16"/>
  <c r="B99" i="16"/>
  <c r="C98" i="16"/>
  <c r="C97" i="16"/>
  <c r="B97" i="16"/>
  <c r="C96" i="16"/>
  <c r="B96" i="16"/>
  <c r="C95" i="16"/>
  <c r="B95" i="16"/>
  <c r="C94" i="16"/>
  <c r="B94" i="16"/>
  <c r="C93" i="16"/>
  <c r="B93" i="16"/>
  <c r="C92" i="16"/>
  <c r="B92" i="16"/>
  <c r="C91" i="16"/>
  <c r="B91" i="16"/>
  <c r="C87" i="16"/>
  <c r="B87" i="16"/>
  <c r="C86" i="16"/>
  <c r="B86" i="16"/>
  <c r="C85" i="16"/>
  <c r="B85" i="16"/>
  <c r="C84" i="16"/>
  <c r="B84" i="16"/>
  <c r="C83" i="16"/>
  <c r="B83" i="16"/>
  <c r="C82" i="16"/>
  <c r="B82" i="16"/>
  <c r="C81" i="16"/>
  <c r="B81" i="16"/>
  <c r="C80" i="16"/>
  <c r="B80" i="16"/>
  <c r="C79" i="16"/>
  <c r="B79" i="16"/>
  <c r="C75" i="16"/>
  <c r="B75" i="16"/>
  <c r="C74" i="16"/>
  <c r="B74" i="16"/>
  <c r="C73" i="16"/>
  <c r="B73" i="16"/>
  <c r="C72" i="16"/>
  <c r="B72" i="16"/>
  <c r="C71" i="16"/>
  <c r="B71" i="16"/>
  <c r="C70" i="16"/>
  <c r="B70" i="16"/>
  <c r="C69" i="16"/>
  <c r="B69" i="16"/>
  <c r="C68" i="16"/>
  <c r="B68" i="16"/>
  <c r="C67" i="16"/>
  <c r="B67" i="16"/>
  <c r="C66" i="16"/>
  <c r="B66" i="16"/>
  <c r="C62" i="16"/>
  <c r="B62" i="16"/>
  <c r="C61" i="16"/>
  <c r="B61" i="16"/>
  <c r="C60" i="16"/>
  <c r="B60" i="16"/>
  <c r="C59" i="16"/>
  <c r="B59" i="16"/>
  <c r="C58" i="16"/>
  <c r="B58" i="16"/>
  <c r="C57" i="16"/>
  <c r="B57" i="16"/>
  <c r="C56" i="16"/>
  <c r="B56" i="16"/>
  <c r="C55" i="16"/>
  <c r="B55"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3" i="16"/>
  <c r="B33" i="16"/>
  <c r="C32" i="16"/>
  <c r="B32" i="16"/>
  <c r="C31" i="16"/>
  <c r="B31" i="16"/>
  <c r="C30" i="16"/>
  <c r="B30" i="16"/>
  <c r="C29" i="16"/>
  <c r="B29" i="16"/>
  <c r="C28" i="16"/>
  <c r="B28" i="16"/>
  <c r="C27" i="16"/>
  <c r="B27" i="16"/>
  <c r="C26" i="16"/>
  <c r="B26" i="16"/>
  <c r="C22" i="16"/>
  <c r="B22" i="16"/>
  <c r="C21" i="16"/>
  <c r="B21" i="16"/>
  <c r="C20" i="16"/>
  <c r="B20" i="16"/>
  <c r="C19" i="16"/>
  <c r="B19" i="16"/>
  <c r="C18" i="16"/>
  <c r="B18" i="16"/>
  <c r="C17" i="16"/>
  <c r="B17" i="16"/>
  <c r="C16" i="16"/>
  <c r="B16" i="16"/>
  <c r="C15" i="16"/>
  <c r="B15" i="16"/>
  <c r="C14" i="16"/>
  <c r="B14" i="16"/>
  <c r="S13" i="16"/>
  <c r="C13" i="16"/>
  <c r="B13" i="16"/>
  <c r="C12" i="16"/>
  <c r="B12" i="16"/>
  <c r="A3" i="16"/>
  <c r="A1" i="16"/>
  <c r="S7" i="15"/>
  <c r="N7" i="15"/>
  <c r="O7" i="15"/>
  <c r="Q8" i="15"/>
  <c r="R8" i="15"/>
  <c r="S8" i="15"/>
  <c r="N8" i="15"/>
  <c r="O8" i="15"/>
  <c r="S9" i="15"/>
  <c r="H9" i="15"/>
  <c r="N9" i="15"/>
  <c r="O9" i="15"/>
  <c r="Q10" i="15"/>
  <c r="R10" i="15"/>
  <c r="S10" i="15"/>
  <c r="N10" i="15"/>
  <c r="O10" i="15"/>
  <c r="B93" i="15"/>
  <c r="Q11" i="15"/>
  <c r="R11" i="15"/>
  <c r="S11" i="15"/>
  <c r="H11" i="15"/>
  <c r="U11" i="15" s="1"/>
  <c r="N11" i="15"/>
  <c r="O11" i="15"/>
  <c r="Q12" i="15"/>
  <c r="R12" i="15"/>
  <c r="S12" i="15"/>
  <c r="H12" i="15"/>
  <c r="U12" i="15"/>
  <c r="Q13" i="15"/>
  <c r="R13" i="15"/>
  <c r="S13" i="15"/>
  <c r="M13" i="15"/>
  <c r="N13" i="15"/>
  <c r="S14" i="15"/>
  <c r="Q15" i="15"/>
  <c r="R15" i="15"/>
  <c r="S15" i="15"/>
  <c r="M15" i="15"/>
  <c r="N15" i="15"/>
  <c r="Q16" i="15"/>
  <c r="R16" i="15"/>
  <c r="S16" i="15"/>
  <c r="M16" i="15"/>
  <c r="N16" i="15"/>
  <c r="S17" i="15"/>
  <c r="N17" i="15"/>
  <c r="O17" i="15"/>
  <c r="S18" i="15"/>
  <c r="M18" i="15"/>
  <c r="N18" i="15"/>
  <c r="Q19" i="15"/>
  <c r="R19" i="15"/>
  <c r="S19" i="15"/>
  <c r="M19" i="15"/>
  <c r="N19" i="15"/>
  <c r="Q20" i="15"/>
  <c r="R20" i="15"/>
  <c r="S20" i="15"/>
  <c r="M20" i="15"/>
  <c r="N20" i="15"/>
  <c r="S21" i="15"/>
  <c r="M21" i="15"/>
  <c r="N21" i="15"/>
  <c r="S22" i="15"/>
  <c r="H22" i="15"/>
  <c r="K22" i="15" s="1"/>
  <c r="M22" i="15"/>
  <c r="N22" i="15"/>
  <c r="S23" i="15"/>
  <c r="M23" i="15"/>
  <c r="N23" i="15"/>
  <c r="S24" i="15"/>
  <c r="H24" i="15"/>
  <c r="M24" i="15"/>
  <c r="N24" i="15"/>
  <c r="S25" i="15"/>
  <c r="N25" i="15"/>
  <c r="O25" i="15"/>
  <c r="S26" i="15"/>
  <c r="N26" i="15"/>
  <c r="O26" i="15"/>
  <c r="S27" i="15"/>
  <c r="N27" i="15"/>
  <c r="O27" i="15"/>
  <c r="S28" i="15"/>
  <c r="N28" i="15"/>
  <c r="O28" i="15"/>
  <c r="S29" i="15"/>
  <c r="N29" i="15"/>
  <c r="O29" i="15"/>
  <c r="S30" i="15"/>
  <c r="N30" i="15"/>
  <c r="O30" i="15"/>
  <c r="S31" i="15"/>
  <c r="H31" i="15"/>
  <c r="K31" i="15"/>
  <c r="M31" i="15"/>
  <c r="N31" i="15"/>
  <c r="O31" i="15"/>
  <c r="P31" i="15"/>
  <c r="Q7" i="15"/>
  <c r="Q9" i="15"/>
  <c r="Q17" i="15"/>
  <c r="Q26" i="15"/>
  <c r="Q14" i="15"/>
  <c r="Q18" i="15"/>
  <c r="Q21" i="15"/>
  <c r="Q22" i="15"/>
  <c r="Q23" i="15"/>
  <c r="Q24" i="15"/>
  <c r="Q25" i="15"/>
  <c r="Q27" i="15"/>
  <c r="Q28" i="15"/>
  <c r="Q29" i="15"/>
  <c r="Q30" i="15"/>
  <c r="Q31" i="15"/>
  <c r="Q96" i="15"/>
  <c r="V32" i="15"/>
  <c r="V96" i="15"/>
  <c r="R32" i="15"/>
  <c r="R96" i="15"/>
  <c r="F93" i="15"/>
  <c r="E96" i="15"/>
  <c r="E93" i="15"/>
  <c r="D93" i="15"/>
  <c r="C93" i="15"/>
  <c r="J6" i="11"/>
  <c r="J6" i="15" s="1"/>
  <c r="J5" i="11"/>
  <c r="J5" i="15" s="1"/>
  <c r="A3" i="15"/>
  <c r="V2" i="15"/>
  <c r="A1" i="15"/>
  <c r="N160" i="14"/>
  <c r="M160" i="14"/>
  <c r="M161" i="14"/>
  <c r="L160" i="14"/>
  <c r="L161" i="14"/>
  <c r="K160" i="14"/>
  <c r="K161" i="14"/>
  <c r="J160" i="14"/>
  <c r="J161" i="14"/>
  <c r="I160" i="14"/>
  <c r="I161" i="14"/>
  <c r="H160" i="14"/>
  <c r="G160" i="14"/>
  <c r="G161" i="14"/>
  <c r="F160" i="14"/>
  <c r="F161" i="14"/>
  <c r="E160" i="14"/>
  <c r="E161" i="14"/>
  <c r="C162" i="14"/>
  <c r="D161" i="14"/>
  <c r="C161" i="14"/>
  <c r="D160" i="14"/>
  <c r="C160" i="14"/>
  <c r="C159" i="14"/>
  <c r="E111" i="6"/>
  <c r="F154" i="14" s="1"/>
  <c r="C154" i="14"/>
  <c r="B154" i="14"/>
  <c r="D153" i="14"/>
  <c r="S153" i="14"/>
  <c r="O153" i="14"/>
  <c r="N153" i="14"/>
  <c r="M153" i="14"/>
  <c r="L153" i="14"/>
  <c r="K153" i="14"/>
  <c r="J153" i="14"/>
  <c r="I153" i="14"/>
  <c r="H153" i="14"/>
  <c r="G153" i="14"/>
  <c r="F153" i="14"/>
  <c r="E153" i="14"/>
  <c r="C153" i="14"/>
  <c r="B153" i="14"/>
  <c r="C152" i="14"/>
  <c r="B152" i="14"/>
  <c r="E109" i="6"/>
  <c r="G151" i="14"/>
  <c r="C151" i="14"/>
  <c r="B151" i="14"/>
  <c r="E105" i="6"/>
  <c r="I147" i="14"/>
  <c r="I148" i="14" s="1"/>
  <c r="C147" i="14"/>
  <c r="B147" i="14"/>
  <c r="E101" i="6"/>
  <c r="F143" i="14"/>
  <c r="C143" i="14"/>
  <c r="B143" i="14"/>
  <c r="E100" i="6"/>
  <c r="I142" i="14" s="1"/>
  <c r="C142" i="14"/>
  <c r="B142" i="14"/>
  <c r="E99" i="6"/>
  <c r="J141" i="14" s="1"/>
  <c r="C141" i="14"/>
  <c r="B141" i="14"/>
  <c r="E98" i="6"/>
  <c r="K140" i="14" s="1"/>
  <c r="C140" i="14"/>
  <c r="B140" i="14"/>
  <c r="E97" i="6"/>
  <c r="N139" i="14" s="1"/>
  <c r="C139" i="14"/>
  <c r="B139" i="14"/>
  <c r="E96" i="6"/>
  <c r="O138" i="14" s="1"/>
  <c r="C138" i="14"/>
  <c r="B138" i="14"/>
  <c r="E95" i="6"/>
  <c r="N137" i="14" s="1"/>
  <c r="C137" i="14"/>
  <c r="B137" i="14"/>
  <c r="C136" i="14"/>
  <c r="B136" i="14"/>
  <c r="E92" i="6"/>
  <c r="N135" i="14" s="1"/>
  <c r="C135" i="14"/>
  <c r="B135" i="14"/>
  <c r="E91" i="6"/>
  <c r="L134" i="14" s="1"/>
  <c r="C134" i="14"/>
  <c r="B134" i="14"/>
  <c r="E90" i="6"/>
  <c r="L133" i="14" s="1"/>
  <c r="C133" i="14"/>
  <c r="B133" i="14"/>
  <c r="C132" i="14"/>
  <c r="B132" i="14"/>
  <c r="E88" i="6"/>
  <c r="H131" i="14" s="1"/>
  <c r="C131" i="14"/>
  <c r="B131" i="14"/>
  <c r="C130" i="14"/>
  <c r="B130" i="14"/>
  <c r="E86" i="6"/>
  <c r="E129" i="14" s="1"/>
  <c r="C129" i="14"/>
  <c r="B129" i="14"/>
  <c r="E85" i="6"/>
  <c r="K128" i="14" s="1"/>
  <c r="C128" i="14"/>
  <c r="B128" i="14"/>
  <c r="E84" i="6"/>
  <c r="K127" i="14" s="1"/>
  <c r="C127" i="14"/>
  <c r="B127" i="14"/>
  <c r="E82" i="6"/>
  <c r="G126" i="14" s="1"/>
  <c r="C126" i="14"/>
  <c r="B126" i="14"/>
  <c r="C125" i="14"/>
  <c r="B125" i="14"/>
  <c r="E80" i="6"/>
  <c r="F124" i="14" s="1"/>
  <c r="C124" i="14"/>
  <c r="B124" i="14"/>
  <c r="E79" i="6"/>
  <c r="F123" i="14" s="1"/>
  <c r="C123" i="14"/>
  <c r="B123" i="14"/>
  <c r="C122" i="14"/>
  <c r="B122" i="14"/>
  <c r="E77" i="6"/>
  <c r="E121" i="14" s="1"/>
  <c r="C121" i="14"/>
  <c r="B121" i="14"/>
  <c r="E76" i="6"/>
  <c r="E120" i="14" s="1"/>
  <c r="C120" i="14"/>
  <c r="B120" i="14"/>
  <c r="E75" i="6"/>
  <c r="K119" i="14" s="1"/>
  <c r="C119" i="14"/>
  <c r="B119" i="14"/>
  <c r="E74" i="6"/>
  <c r="D118" i="14" s="1"/>
  <c r="C118" i="14"/>
  <c r="B118" i="14"/>
  <c r="E73" i="6"/>
  <c r="E117" i="14" s="1"/>
  <c r="C117" i="14"/>
  <c r="B117" i="14"/>
  <c r="E72" i="6"/>
  <c r="H116" i="14" s="1"/>
  <c r="C116" i="14"/>
  <c r="B116" i="14"/>
  <c r="B115" i="14"/>
  <c r="E70" i="6"/>
  <c r="F114" i="14" s="1"/>
  <c r="C114" i="14"/>
  <c r="B114" i="14"/>
  <c r="E69" i="6"/>
  <c r="D113" i="14" s="1"/>
  <c r="C113" i="14"/>
  <c r="B113" i="14"/>
  <c r="E68" i="6"/>
  <c r="D112" i="14" s="1"/>
  <c r="C112" i="14"/>
  <c r="B112" i="14"/>
  <c r="E67" i="6"/>
  <c r="E111" i="14" s="1"/>
  <c r="C111" i="14"/>
  <c r="B111" i="14"/>
  <c r="C107" i="14"/>
  <c r="B107" i="14"/>
  <c r="C106" i="14"/>
  <c r="B106" i="14"/>
  <c r="E61" i="6"/>
  <c r="M105" i="14" s="1"/>
  <c r="B104" i="14"/>
  <c r="E58" i="6"/>
  <c r="C101" i="14"/>
  <c r="B101" i="14"/>
  <c r="E56" i="6"/>
  <c r="L100" i="14" s="1"/>
  <c r="B100" i="14"/>
  <c r="B99" i="14"/>
  <c r="E54" i="6"/>
  <c r="E53" i="6"/>
  <c r="N97" i="14" s="1"/>
  <c r="C97" i="14"/>
  <c r="B97" i="14"/>
  <c r="E52" i="6"/>
  <c r="E96" i="14" s="1"/>
  <c r="C96" i="14"/>
  <c r="B96" i="14"/>
  <c r="E51" i="6"/>
  <c r="E95" i="14" s="1"/>
  <c r="C95" i="14"/>
  <c r="B95" i="14"/>
  <c r="C94" i="14"/>
  <c r="B94" i="14"/>
  <c r="E49" i="6"/>
  <c r="N93" i="14" s="1"/>
  <c r="C93" i="14"/>
  <c r="B93" i="14"/>
  <c r="E48" i="6"/>
  <c r="F92" i="14" s="1"/>
  <c r="C92" i="14"/>
  <c r="B92" i="14"/>
  <c r="C91" i="14"/>
  <c r="B91" i="14"/>
  <c r="E87" i="14"/>
  <c r="G87" i="14"/>
  <c r="I87" i="14"/>
  <c r="J87" i="14"/>
  <c r="K87" i="14"/>
  <c r="M87" i="14"/>
  <c r="N87" i="14"/>
  <c r="C87" i="14"/>
  <c r="B87" i="14"/>
  <c r="D86" i="14"/>
  <c r="E86" i="14"/>
  <c r="F86" i="14"/>
  <c r="G86" i="14"/>
  <c r="H86" i="14"/>
  <c r="I86" i="14"/>
  <c r="J86" i="14"/>
  <c r="K86" i="14"/>
  <c r="L86" i="14"/>
  <c r="M86" i="14"/>
  <c r="N86" i="14"/>
  <c r="O86" i="14"/>
  <c r="C86" i="14"/>
  <c r="B86" i="14"/>
  <c r="C85" i="14"/>
  <c r="B85" i="14"/>
  <c r="C84" i="14"/>
  <c r="B84" i="14"/>
  <c r="C83" i="14"/>
  <c r="B83" i="14"/>
  <c r="C82" i="14"/>
  <c r="B82" i="14"/>
  <c r="C81" i="14"/>
  <c r="B81" i="14"/>
  <c r="C80" i="14"/>
  <c r="B80" i="14"/>
  <c r="C79" i="14"/>
  <c r="B79" i="14"/>
  <c r="C75" i="14"/>
  <c r="B75" i="14"/>
  <c r="C74" i="14"/>
  <c r="B74" i="14"/>
  <c r="D73" i="14"/>
  <c r="E73" i="14"/>
  <c r="F73" i="14"/>
  <c r="S73" i="14" s="1"/>
  <c r="G73" i="14"/>
  <c r="H73" i="14"/>
  <c r="I73" i="14"/>
  <c r="J73" i="14"/>
  <c r="K73" i="14"/>
  <c r="L73" i="14"/>
  <c r="M73" i="14"/>
  <c r="N73" i="14"/>
  <c r="O73" i="14"/>
  <c r="C73" i="14"/>
  <c r="B73" i="14"/>
  <c r="D72" i="14"/>
  <c r="E72" i="14"/>
  <c r="F72" i="14"/>
  <c r="G72" i="14"/>
  <c r="H72" i="14"/>
  <c r="I72" i="14"/>
  <c r="J72" i="14"/>
  <c r="K72" i="14"/>
  <c r="L72" i="14"/>
  <c r="M72" i="14"/>
  <c r="N72" i="14"/>
  <c r="O72" i="14"/>
  <c r="C72" i="14"/>
  <c r="B72" i="14"/>
  <c r="D71" i="14"/>
  <c r="S71" i="14" s="1"/>
  <c r="E71" i="14"/>
  <c r="G71" i="14"/>
  <c r="H71" i="14"/>
  <c r="I71" i="14"/>
  <c r="K71" i="14"/>
  <c r="L71" i="14"/>
  <c r="M71" i="14"/>
  <c r="N71" i="14"/>
  <c r="O71" i="14"/>
  <c r="C71" i="14"/>
  <c r="B71" i="14"/>
  <c r="C70" i="14"/>
  <c r="B70" i="14"/>
  <c r="D69" i="14"/>
  <c r="E69" i="14"/>
  <c r="F69" i="14"/>
  <c r="G69" i="14"/>
  <c r="H69" i="14"/>
  <c r="I69" i="14"/>
  <c r="J69" i="14"/>
  <c r="K69" i="14"/>
  <c r="L69" i="14"/>
  <c r="M69" i="14"/>
  <c r="N69" i="14"/>
  <c r="O69" i="14"/>
  <c r="C69" i="14"/>
  <c r="B69" i="14"/>
  <c r="C68" i="14"/>
  <c r="B68" i="14"/>
  <c r="C67" i="14"/>
  <c r="B67" i="14"/>
  <c r="E66" i="14"/>
  <c r="F66" i="14"/>
  <c r="G66" i="14"/>
  <c r="I66" i="14"/>
  <c r="J66" i="14"/>
  <c r="K66" i="14"/>
  <c r="L66" i="14"/>
  <c r="M66" i="14"/>
  <c r="N66" i="14"/>
  <c r="O66" i="14"/>
  <c r="C66" i="14"/>
  <c r="B66" i="14"/>
  <c r="C62" i="14"/>
  <c r="B62" i="14"/>
  <c r="C61" i="14"/>
  <c r="B61" i="14"/>
  <c r="D60" i="14"/>
  <c r="E60" i="14"/>
  <c r="F60" i="14"/>
  <c r="G60" i="14"/>
  <c r="H60" i="14"/>
  <c r="I60" i="14"/>
  <c r="J60" i="14"/>
  <c r="K60" i="14"/>
  <c r="L60" i="14"/>
  <c r="M60" i="14"/>
  <c r="N60" i="14"/>
  <c r="O60" i="14"/>
  <c r="C60" i="14"/>
  <c r="B60" i="14"/>
  <c r="E59" i="14"/>
  <c r="F59" i="14"/>
  <c r="G59" i="14"/>
  <c r="H59" i="14"/>
  <c r="I59" i="14"/>
  <c r="J59" i="14"/>
  <c r="K59" i="14"/>
  <c r="L59" i="14"/>
  <c r="N59" i="14"/>
  <c r="O59" i="14"/>
  <c r="C59" i="14"/>
  <c r="B59" i="14"/>
  <c r="D58" i="14"/>
  <c r="E58" i="14"/>
  <c r="F58" i="14"/>
  <c r="G58" i="14"/>
  <c r="H58" i="14"/>
  <c r="I58" i="14"/>
  <c r="J58" i="14"/>
  <c r="K58" i="14"/>
  <c r="L58" i="14"/>
  <c r="M58" i="14"/>
  <c r="N58" i="14"/>
  <c r="O58" i="14"/>
  <c r="C58" i="14"/>
  <c r="B58" i="14"/>
  <c r="D57" i="14"/>
  <c r="E57" i="14"/>
  <c r="F57" i="14"/>
  <c r="G57" i="14"/>
  <c r="H57" i="14"/>
  <c r="I57" i="14"/>
  <c r="J57" i="14"/>
  <c r="K57" i="14"/>
  <c r="L57" i="14"/>
  <c r="N57" i="14"/>
  <c r="O57" i="14"/>
  <c r="C57" i="14"/>
  <c r="B57" i="14"/>
  <c r="D56" i="14"/>
  <c r="E56" i="14"/>
  <c r="F56" i="14"/>
  <c r="G56" i="14"/>
  <c r="H56" i="14"/>
  <c r="I56" i="14"/>
  <c r="J56" i="14"/>
  <c r="K56" i="14"/>
  <c r="L56" i="14"/>
  <c r="M56" i="14"/>
  <c r="N56" i="14"/>
  <c r="O56" i="14"/>
  <c r="C56" i="14"/>
  <c r="B56" i="14"/>
  <c r="C55" i="14"/>
  <c r="B55" i="14"/>
  <c r="R49" i="14"/>
  <c r="Q49" i="14"/>
  <c r="P49" i="14"/>
  <c r="O49" i="14"/>
  <c r="N49" i="14"/>
  <c r="M49" i="14"/>
  <c r="L49" i="14"/>
  <c r="K49" i="14"/>
  <c r="J49" i="14"/>
  <c r="I49" i="14"/>
  <c r="H49" i="14"/>
  <c r="G49" i="14"/>
  <c r="F49" i="14"/>
  <c r="E49" i="14"/>
  <c r="D49" i="14"/>
  <c r="C49" i="14"/>
  <c r="B49" i="14"/>
  <c r="R48" i="14"/>
  <c r="Q48" i="14"/>
  <c r="P48" i="14"/>
  <c r="O48" i="14"/>
  <c r="N48" i="14"/>
  <c r="M48" i="14"/>
  <c r="L48" i="14"/>
  <c r="K48" i="14"/>
  <c r="J48" i="14"/>
  <c r="I48" i="14"/>
  <c r="H48" i="14"/>
  <c r="G48" i="14"/>
  <c r="F48" i="14"/>
  <c r="E48" i="14"/>
  <c r="D48" i="14"/>
  <c r="C48" i="14"/>
  <c r="B48" i="14"/>
  <c r="R47" i="14"/>
  <c r="Q47" i="14"/>
  <c r="P47" i="14"/>
  <c r="O47" i="14"/>
  <c r="N47" i="14"/>
  <c r="M47" i="14"/>
  <c r="L47" i="14"/>
  <c r="K47" i="14"/>
  <c r="J47" i="14"/>
  <c r="I47" i="14"/>
  <c r="H47" i="14"/>
  <c r="G47" i="14"/>
  <c r="F47" i="14"/>
  <c r="E47" i="14"/>
  <c r="D47" i="14"/>
  <c r="C47" i="14"/>
  <c r="B47" i="14"/>
  <c r="R46" i="14"/>
  <c r="Q46" i="14"/>
  <c r="P46" i="14"/>
  <c r="O46" i="14"/>
  <c r="N46" i="14"/>
  <c r="M46" i="14"/>
  <c r="L46" i="14"/>
  <c r="K46" i="14"/>
  <c r="J46" i="14"/>
  <c r="I46" i="14"/>
  <c r="H46" i="14"/>
  <c r="G46" i="14"/>
  <c r="F46" i="14"/>
  <c r="E46" i="14"/>
  <c r="D46" i="14"/>
  <c r="C46" i="14"/>
  <c r="B46" i="14"/>
  <c r="E41" i="4"/>
  <c r="R45" i="14"/>
  <c r="C45" i="14"/>
  <c r="B45" i="14"/>
  <c r="R44" i="14"/>
  <c r="Q44" i="14"/>
  <c r="P44" i="14"/>
  <c r="O44" i="14"/>
  <c r="N44" i="14"/>
  <c r="M44" i="14"/>
  <c r="L44" i="14"/>
  <c r="I44" i="14"/>
  <c r="H44" i="14"/>
  <c r="G44" i="14"/>
  <c r="D44" i="14"/>
  <c r="E44" i="14"/>
  <c r="F44" i="14"/>
  <c r="C44" i="14"/>
  <c r="B44" i="14"/>
  <c r="R43" i="14"/>
  <c r="Q43" i="14"/>
  <c r="P43" i="14"/>
  <c r="N43" i="14"/>
  <c r="M43" i="14"/>
  <c r="L43" i="14"/>
  <c r="J43" i="14"/>
  <c r="I43" i="14"/>
  <c r="H43" i="14"/>
  <c r="F43" i="14"/>
  <c r="E43" i="14"/>
  <c r="D43" i="14"/>
  <c r="S43" i="14" s="1"/>
  <c r="C43" i="14"/>
  <c r="B43" i="14"/>
  <c r="R42" i="14"/>
  <c r="Q42" i="14"/>
  <c r="P42" i="14"/>
  <c r="O42" i="14"/>
  <c r="N42" i="14"/>
  <c r="M42" i="14"/>
  <c r="L42" i="14"/>
  <c r="K42" i="14"/>
  <c r="J42" i="14"/>
  <c r="I42" i="14"/>
  <c r="H42" i="14"/>
  <c r="G42" i="14"/>
  <c r="F42" i="14"/>
  <c r="E42" i="14"/>
  <c r="D42" i="14"/>
  <c r="C42" i="14"/>
  <c r="B42" i="14"/>
  <c r="R41" i="14"/>
  <c r="R50" i="14" s="1"/>
  <c r="Q41" i="14"/>
  <c r="P41" i="14"/>
  <c r="O41" i="14"/>
  <c r="N41" i="14"/>
  <c r="N50" i="14" s="1"/>
  <c r="M41" i="14"/>
  <c r="L41" i="14"/>
  <c r="K41" i="14"/>
  <c r="J41" i="14"/>
  <c r="J50" i="14" s="1"/>
  <c r="H41" i="14"/>
  <c r="G41" i="14"/>
  <c r="F41" i="14"/>
  <c r="D41" i="14"/>
  <c r="D50" i="14" s="1"/>
  <c r="C41" i="14"/>
  <c r="B41" i="14"/>
  <c r="R40" i="14"/>
  <c r="Q40" i="14"/>
  <c r="P40" i="14"/>
  <c r="O40" i="14"/>
  <c r="N40" i="14"/>
  <c r="M40" i="14"/>
  <c r="L40" i="14"/>
  <c r="K40" i="14"/>
  <c r="J40" i="14"/>
  <c r="I40" i="14"/>
  <c r="H40" i="14"/>
  <c r="G40" i="14"/>
  <c r="F40" i="14"/>
  <c r="E40" i="14"/>
  <c r="D40" i="14"/>
  <c r="C40" i="14"/>
  <c r="B40" i="14"/>
  <c r="R39" i="14"/>
  <c r="Q39" i="14"/>
  <c r="P39" i="14"/>
  <c r="O39" i="14"/>
  <c r="N39" i="14"/>
  <c r="M39" i="14"/>
  <c r="L39" i="14"/>
  <c r="K39" i="14"/>
  <c r="J39" i="14"/>
  <c r="I39" i="14"/>
  <c r="H39" i="14"/>
  <c r="G39" i="14"/>
  <c r="F39" i="14"/>
  <c r="E39" i="14"/>
  <c r="D39" i="14"/>
  <c r="C39" i="14"/>
  <c r="B39" i="14"/>
  <c r="R38" i="14"/>
  <c r="Q38" i="14"/>
  <c r="P38" i="14"/>
  <c r="O38" i="14"/>
  <c r="N38" i="14"/>
  <c r="M38" i="14"/>
  <c r="L38" i="14"/>
  <c r="K38" i="14"/>
  <c r="J38" i="14"/>
  <c r="I38" i="14"/>
  <c r="H38" i="14"/>
  <c r="G38" i="14"/>
  <c r="F38" i="14"/>
  <c r="E38" i="14"/>
  <c r="D38" i="14"/>
  <c r="C38" i="14"/>
  <c r="B38" i="14"/>
  <c r="R37" i="14"/>
  <c r="Q37" i="14"/>
  <c r="P37" i="14"/>
  <c r="O37" i="14"/>
  <c r="N37" i="14"/>
  <c r="M37" i="14"/>
  <c r="L37" i="14"/>
  <c r="K37" i="14"/>
  <c r="J37" i="14"/>
  <c r="I37" i="14"/>
  <c r="H37" i="14"/>
  <c r="G37" i="14"/>
  <c r="F37" i="14"/>
  <c r="E37" i="14"/>
  <c r="D37" i="14"/>
  <c r="C37" i="14"/>
  <c r="B37" i="14"/>
  <c r="R33" i="14"/>
  <c r="Q33" i="14"/>
  <c r="P33" i="14"/>
  <c r="O33" i="14"/>
  <c r="N33" i="14"/>
  <c r="M33" i="14"/>
  <c r="L33" i="14"/>
  <c r="K33" i="14"/>
  <c r="J33" i="14"/>
  <c r="I33" i="14"/>
  <c r="H33" i="14"/>
  <c r="G33" i="14"/>
  <c r="F33" i="14"/>
  <c r="E33" i="14"/>
  <c r="D33" i="14"/>
  <c r="C33" i="14"/>
  <c r="B33" i="14"/>
  <c r="R32" i="14"/>
  <c r="Q32" i="14"/>
  <c r="P32" i="14"/>
  <c r="O32" i="14"/>
  <c r="N32" i="14"/>
  <c r="M32" i="14"/>
  <c r="L32" i="14"/>
  <c r="K32" i="14"/>
  <c r="J32" i="14"/>
  <c r="I32" i="14"/>
  <c r="H32" i="14"/>
  <c r="G32" i="14"/>
  <c r="F32" i="14"/>
  <c r="E32" i="14"/>
  <c r="D32" i="14"/>
  <c r="C32" i="14"/>
  <c r="B32" i="14"/>
  <c r="R31" i="14"/>
  <c r="Q31" i="14"/>
  <c r="P31" i="14"/>
  <c r="O31" i="14"/>
  <c r="N31" i="14"/>
  <c r="M31" i="14"/>
  <c r="L31" i="14"/>
  <c r="K31" i="14"/>
  <c r="J31" i="14"/>
  <c r="I31" i="14"/>
  <c r="H31" i="14"/>
  <c r="G31" i="14"/>
  <c r="F31" i="14"/>
  <c r="E31" i="14"/>
  <c r="D31" i="14"/>
  <c r="C31" i="14"/>
  <c r="B31" i="14"/>
  <c r="R30" i="14"/>
  <c r="Q30" i="14"/>
  <c r="P30" i="14"/>
  <c r="O30" i="14"/>
  <c r="N30" i="14"/>
  <c r="M30" i="14"/>
  <c r="L30" i="14"/>
  <c r="K30" i="14"/>
  <c r="J30" i="14"/>
  <c r="I30" i="14"/>
  <c r="H30" i="14"/>
  <c r="G30" i="14"/>
  <c r="F30" i="14"/>
  <c r="E30" i="14"/>
  <c r="D30" i="14"/>
  <c r="C30" i="14"/>
  <c r="B30" i="14"/>
  <c r="Q29" i="14"/>
  <c r="P29" i="14"/>
  <c r="O29" i="14"/>
  <c r="M29" i="14"/>
  <c r="L29" i="14"/>
  <c r="J29" i="14"/>
  <c r="I29" i="14"/>
  <c r="H29" i="14"/>
  <c r="G29" i="14"/>
  <c r="E29" i="14"/>
  <c r="D29" i="14"/>
  <c r="C29" i="14"/>
  <c r="B29" i="14"/>
  <c r="R28" i="14"/>
  <c r="Q28" i="14"/>
  <c r="P28" i="14"/>
  <c r="O28" i="14"/>
  <c r="N28" i="14"/>
  <c r="L28" i="14"/>
  <c r="K28" i="14"/>
  <c r="J28" i="14"/>
  <c r="H28" i="14"/>
  <c r="F28" i="14"/>
  <c r="D28" i="14"/>
  <c r="C28" i="14"/>
  <c r="B28" i="14"/>
  <c r="R27" i="14"/>
  <c r="Q27" i="14"/>
  <c r="P27" i="14"/>
  <c r="O27" i="14"/>
  <c r="N27" i="14"/>
  <c r="M27" i="14"/>
  <c r="L27" i="14"/>
  <c r="K27" i="14"/>
  <c r="J27" i="14"/>
  <c r="I27" i="14"/>
  <c r="H27" i="14"/>
  <c r="G27" i="14"/>
  <c r="F27" i="14"/>
  <c r="E27" i="14"/>
  <c r="D27" i="14"/>
  <c r="C27" i="14"/>
  <c r="B27" i="14"/>
  <c r="R26" i="14"/>
  <c r="Q26" i="14"/>
  <c r="P26" i="14"/>
  <c r="O26" i="14"/>
  <c r="N26" i="14"/>
  <c r="M26" i="14"/>
  <c r="L26" i="14"/>
  <c r="K26" i="14"/>
  <c r="J26" i="14"/>
  <c r="I26" i="14"/>
  <c r="H26" i="14"/>
  <c r="G26" i="14"/>
  <c r="F26" i="14"/>
  <c r="E26" i="14"/>
  <c r="D26" i="14"/>
  <c r="C26" i="14"/>
  <c r="B26" i="14"/>
  <c r="R22" i="14"/>
  <c r="C22" i="14"/>
  <c r="B22" i="14"/>
  <c r="C21" i="14"/>
  <c r="B21" i="14"/>
  <c r="R20" i="14"/>
  <c r="Q20" i="14"/>
  <c r="P20" i="14"/>
  <c r="O20" i="14"/>
  <c r="N20" i="14"/>
  <c r="M20" i="14"/>
  <c r="L20" i="14"/>
  <c r="K20" i="14"/>
  <c r="J20" i="14"/>
  <c r="I20" i="14"/>
  <c r="H20" i="14"/>
  <c r="G20" i="14"/>
  <c r="F20" i="14"/>
  <c r="E20" i="14"/>
  <c r="D20" i="14"/>
  <c r="C20" i="14"/>
  <c r="B20" i="14"/>
  <c r="C19" i="14"/>
  <c r="B19" i="14"/>
  <c r="R18" i="14"/>
  <c r="Q18" i="14"/>
  <c r="P18" i="14"/>
  <c r="O18" i="14"/>
  <c r="N18" i="14"/>
  <c r="M18" i="14"/>
  <c r="L18" i="14"/>
  <c r="K18" i="14"/>
  <c r="J18" i="14"/>
  <c r="I18" i="14"/>
  <c r="H18" i="14"/>
  <c r="G18" i="14"/>
  <c r="F18" i="14"/>
  <c r="E18" i="14"/>
  <c r="D18" i="14"/>
  <c r="C18" i="14"/>
  <c r="B18" i="14"/>
  <c r="C17" i="14"/>
  <c r="B17" i="14"/>
  <c r="R16" i="14"/>
  <c r="Q16" i="14"/>
  <c r="P16" i="14"/>
  <c r="M16" i="14"/>
  <c r="K16" i="14"/>
  <c r="J16" i="14"/>
  <c r="I16" i="14"/>
  <c r="H16" i="14"/>
  <c r="E16" i="14"/>
  <c r="D16" i="14"/>
  <c r="C16" i="14"/>
  <c r="B16" i="14"/>
  <c r="R15" i="14"/>
  <c r="Q15" i="14"/>
  <c r="P15" i="14"/>
  <c r="O15" i="14"/>
  <c r="N15" i="14"/>
  <c r="M15" i="14"/>
  <c r="L15" i="14"/>
  <c r="K15" i="14"/>
  <c r="J15" i="14"/>
  <c r="I15" i="14"/>
  <c r="H15" i="14"/>
  <c r="G15" i="14"/>
  <c r="C15" i="14"/>
  <c r="B15" i="14"/>
  <c r="R14" i="14"/>
  <c r="Q14" i="14"/>
  <c r="P14" i="14"/>
  <c r="O14" i="14"/>
  <c r="N14" i="14"/>
  <c r="L14" i="14"/>
  <c r="K14" i="14"/>
  <c r="J14" i="14"/>
  <c r="H14" i="14"/>
  <c r="G14" i="14"/>
  <c r="F14" i="14"/>
  <c r="E14" i="14"/>
  <c r="D14" i="14"/>
  <c r="C14" i="14"/>
  <c r="B14" i="14"/>
  <c r="R13" i="14"/>
  <c r="Q13" i="14"/>
  <c r="P13" i="14"/>
  <c r="O13" i="14"/>
  <c r="N13" i="14"/>
  <c r="M13" i="14"/>
  <c r="L13" i="14"/>
  <c r="K13" i="14"/>
  <c r="J13" i="14"/>
  <c r="I13" i="14"/>
  <c r="H13" i="14"/>
  <c r="G13" i="14"/>
  <c r="F13" i="14"/>
  <c r="S13" i="14" s="1"/>
  <c r="E13" i="14"/>
  <c r="D13" i="14"/>
  <c r="C13" i="14"/>
  <c r="B13" i="14"/>
  <c r="R12" i="13"/>
  <c r="R12" i="14" s="1"/>
  <c r="Q12" i="14"/>
  <c r="P12" i="14"/>
  <c r="O12" i="13"/>
  <c r="O12" i="14" s="1"/>
  <c r="N9" i="13"/>
  <c r="M9" i="13"/>
  <c r="L12" i="13"/>
  <c r="L12" i="14" s="1"/>
  <c r="J12" i="13"/>
  <c r="J12" i="14" s="1"/>
  <c r="I12" i="13"/>
  <c r="I12" i="14" s="1"/>
  <c r="H12" i="13"/>
  <c r="H12" i="14" s="1"/>
  <c r="G12" i="13"/>
  <c r="G12" i="14"/>
  <c r="F12" i="13"/>
  <c r="F12" i="14" s="1"/>
  <c r="E12" i="13"/>
  <c r="E12" i="14"/>
  <c r="D12" i="13"/>
  <c r="D12" i="14" s="1"/>
  <c r="C12" i="14"/>
  <c r="B12" i="14"/>
  <c r="A3" i="14"/>
  <c r="A1" i="14"/>
  <c r="S159" i="13"/>
  <c r="S158" i="13"/>
  <c r="S157" i="13"/>
  <c r="C153" i="13"/>
  <c r="B153" i="13"/>
  <c r="S152" i="13"/>
  <c r="C152" i="13"/>
  <c r="B152" i="13"/>
  <c r="S151" i="13"/>
  <c r="C151" i="13"/>
  <c r="B151" i="13"/>
  <c r="S147" i="13"/>
  <c r="C147" i="13"/>
  <c r="B147" i="13"/>
  <c r="C143" i="13"/>
  <c r="B143" i="13"/>
  <c r="S142" i="13"/>
  <c r="C142" i="13"/>
  <c r="B142" i="13"/>
  <c r="C141" i="13"/>
  <c r="B141" i="13"/>
  <c r="C140" i="13"/>
  <c r="B140" i="13"/>
  <c r="C139" i="13"/>
  <c r="B139" i="13"/>
  <c r="C138" i="13"/>
  <c r="B138" i="13"/>
  <c r="C137" i="13"/>
  <c r="B137" i="13"/>
  <c r="C136" i="13"/>
  <c r="B136" i="13"/>
  <c r="C135" i="13"/>
  <c r="B135" i="13"/>
  <c r="S134" i="13"/>
  <c r="C134" i="13"/>
  <c r="B134" i="13"/>
  <c r="S133" i="13"/>
  <c r="C133" i="13"/>
  <c r="B133" i="13"/>
  <c r="C132" i="13"/>
  <c r="B132" i="13"/>
  <c r="C131" i="13"/>
  <c r="B131" i="13"/>
  <c r="C130" i="13"/>
  <c r="B130" i="13"/>
  <c r="S129" i="13"/>
  <c r="C129" i="13"/>
  <c r="B129" i="13"/>
  <c r="C128" i="13"/>
  <c r="B128" i="13"/>
  <c r="C127" i="13"/>
  <c r="B127" i="13"/>
  <c r="C126" i="13"/>
  <c r="B126" i="13"/>
  <c r="C125" i="13"/>
  <c r="B125" i="13"/>
  <c r="S124" i="13"/>
  <c r="C124" i="13"/>
  <c r="B124" i="13"/>
  <c r="S123" i="13"/>
  <c r="C123" i="13"/>
  <c r="B123" i="13"/>
  <c r="C122" i="13"/>
  <c r="B122" i="13"/>
  <c r="S121" i="13"/>
  <c r="C121" i="13"/>
  <c r="B121" i="13"/>
  <c r="S120" i="13"/>
  <c r="C120" i="13"/>
  <c r="B120" i="13"/>
  <c r="S119" i="13"/>
  <c r="C119" i="13"/>
  <c r="B119" i="13"/>
  <c r="C118" i="13"/>
  <c r="B118" i="13"/>
  <c r="S117" i="13"/>
  <c r="C117" i="13"/>
  <c r="B117" i="13"/>
  <c r="S116" i="13"/>
  <c r="C116" i="13"/>
  <c r="B116" i="13"/>
  <c r="C115" i="13"/>
  <c r="B115" i="13"/>
  <c r="C114" i="13"/>
  <c r="B114" i="13"/>
  <c r="S113" i="13"/>
  <c r="C113" i="13"/>
  <c r="B113" i="13"/>
  <c r="C112" i="13"/>
  <c r="B112" i="13"/>
  <c r="C111" i="13"/>
  <c r="B111" i="13"/>
  <c r="C107" i="13"/>
  <c r="B107" i="13"/>
  <c r="S106" i="13"/>
  <c r="C106" i="13"/>
  <c r="B104" i="13"/>
  <c r="C103" i="13"/>
  <c r="S101" i="13"/>
  <c r="C101" i="13"/>
  <c r="S100" i="13"/>
  <c r="B100" i="13"/>
  <c r="B99" i="13"/>
  <c r="C97" i="13"/>
  <c r="B97" i="13"/>
  <c r="C96" i="13"/>
  <c r="B96" i="13"/>
  <c r="C95" i="13"/>
  <c r="B95" i="13"/>
  <c r="S94" i="13"/>
  <c r="C94" i="13"/>
  <c r="B94" i="13"/>
  <c r="C93" i="13"/>
  <c r="B93" i="13"/>
  <c r="S92" i="13"/>
  <c r="C92" i="13"/>
  <c r="B92" i="13"/>
  <c r="S91" i="13"/>
  <c r="C91" i="13"/>
  <c r="B91" i="13"/>
  <c r="C87" i="13"/>
  <c r="B87" i="13"/>
  <c r="C86" i="13"/>
  <c r="B86" i="13"/>
  <c r="C85" i="13"/>
  <c r="B85" i="13"/>
  <c r="C84" i="13"/>
  <c r="B84" i="13"/>
  <c r="S83" i="13"/>
  <c r="C83" i="13"/>
  <c r="B83" i="13"/>
  <c r="C82" i="13"/>
  <c r="B82" i="13"/>
  <c r="C81" i="13"/>
  <c r="B81" i="13"/>
  <c r="C80" i="13"/>
  <c r="B80" i="13"/>
  <c r="C79" i="13"/>
  <c r="B79" i="13"/>
  <c r="C75" i="13"/>
  <c r="B75" i="13"/>
  <c r="S74" i="13"/>
  <c r="C74" i="13"/>
  <c r="B74" i="13"/>
  <c r="C73" i="13"/>
  <c r="B73" i="13"/>
  <c r="C72" i="13"/>
  <c r="B72" i="13"/>
  <c r="C71" i="13"/>
  <c r="B71" i="13"/>
  <c r="C70" i="13"/>
  <c r="B70" i="13"/>
  <c r="C69" i="13"/>
  <c r="B69" i="13"/>
  <c r="C68" i="13"/>
  <c r="B68" i="13"/>
  <c r="C67" i="13"/>
  <c r="B67" i="13"/>
  <c r="S66" i="13"/>
  <c r="C66" i="13"/>
  <c r="B66" i="13"/>
  <c r="S62" i="13"/>
  <c r="C62" i="13"/>
  <c r="B62" i="13"/>
  <c r="S61" i="13"/>
  <c r="C61" i="13"/>
  <c r="B61" i="13"/>
  <c r="C60" i="13"/>
  <c r="B60" i="13"/>
  <c r="C59" i="13"/>
  <c r="B59" i="13"/>
  <c r="S58" i="13"/>
  <c r="C58" i="13"/>
  <c r="B58" i="13"/>
  <c r="C57" i="13"/>
  <c r="B57" i="13"/>
  <c r="C56" i="13"/>
  <c r="B56" i="13"/>
  <c r="C55" i="13"/>
  <c r="B55" i="13"/>
  <c r="C49" i="13"/>
  <c r="B49" i="13"/>
  <c r="C48" i="13"/>
  <c r="B48" i="13"/>
  <c r="C47" i="13"/>
  <c r="B47" i="13"/>
  <c r="C46" i="13"/>
  <c r="B46" i="13"/>
  <c r="S45" i="13"/>
  <c r="C45" i="13"/>
  <c r="B45" i="13"/>
  <c r="S44" i="13"/>
  <c r="C44" i="13"/>
  <c r="B44" i="13"/>
  <c r="C43" i="13"/>
  <c r="B43" i="13"/>
  <c r="C42" i="13"/>
  <c r="B42" i="13"/>
  <c r="S41" i="13"/>
  <c r="C41" i="13"/>
  <c r="B41" i="13"/>
  <c r="C40" i="13"/>
  <c r="B40" i="13"/>
  <c r="C39" i="13"/>
  <c r="B39" i="13"/>
  <c r="C38" i="13"/>
  <c r="B38" i="13"/>
  <c r="C37" i="13"/>
  <c r="B37" i="13"/>
  <c r="C33" i="13"/>
  <c r="B33" i="13"/>
  <c r="C32" i="13"/>
  <c r="B32" i="13"/>
  <c r="C31" i="13"/>
  <c r="B31" i="13"/>
  <c r="C30" i="13"/>
  <c r="B30" i="13"/>
  <c r="C29" i="13"/>
  <c r="B29" i="13"/>
  <c r="C28" i="13"/>
  <c r="B28" i="13"/>
  <c r="C27" i="13"/>
  <c r="B27" i="13"/>
  <c r="C26" i="13"/>
  <c r="B26" i="13"/>
  <c r="S22" i="13"/>
  <c r="C22" i="13"/>
  <c r="B22" i="13"/>
  <c r="C21" i="13"/>
  <c r="B21" i="13"/>
  <c r="C20" i="13"/>
  <c r="B20" i="13"/>
  <c r="S19" i="13"/>
  <c r="C19" i="13"/>
  <c r="B19" i="13"/>
  <c r="C18" i="13"/>
  <c r="B18" i="13"/>
  <c r="C17" i="13"/>
  <c r="B17" i="13"/>
  <c r="C16" i="13"/>
  <c r="B16" i="13"/>
  <c r="C15" i="13"/>
  <c r="B15" i="13"/>
  <c r="S14" i="13"/>
  <c r="C14" i="13"/>
  <c r="B14" i="13"/>
  <c r="S13" i="13"/>
  <c r="C13" i="13"/>
  <c r="B13" i="13"/>
  <c r="C12" i="13"/>
  <c r="B12" i="13"/>
  <c r="A3" i="13"/>
  <c r="A1" i="13"/>
  <c r="D105" i="6"/>
  <c r="F150" i="9" s="1"/>
  <c r="F151" i="9" s="1"/>
  <c r="D86" i="6"/>
  <c r="F130" i="9" s="1"/>
  <c r="H39" i="12" s="1"/>
  <c r="D84" i="6"/>
  <c r="D80" i="6"/>
  <c r="H124" i="10" s="1"/>
  <c r="D75" i="6"/>
  <c r="M119" i="9"/>
  <c r="O31" i="12" s="1"/>
  <c r="D118" i="9"/>
  <c r="E118" i="9"/>
  <c r="G30" i="12" s="1"/>
  <c r="F118" i="9"/>
  <c r="H30" i="12" s="1"/>
  <c r="G118" i="9"/>
  <c r="I30" i="12" s="1"/>
  <c r="H118" i="9"/>
  <c r="J30" i="12" s="1"/>
  <c r="I118" i="9"/>
  <c r="K30" i="12" s="1"/>
  <c r="J118" i="9"/>
  <c r="L30" i="12" s="1"/>
  <c r="K118" i="9"/>
  <c r="M30" i="12" s="1"/>
  <c r="L118" i="9"/>
  <c r="N30" i="12" s="1"/>
  <c r="M118" i="9"/>
  <c r="O30" i="12" s="1"/>
  <c r="N118" i="9"/>
  <c r="P30" i="12" s="1"/>
  <c r="O118" i="9"/>
  <c r="Q30" i="12" s="1"/>
  <c r="D117" i="9"/>
  <c r="E117" i="9"/>
  <c r="G29" i="12" s="1"/>
  <c r="F117" i="9"/>
  <c r="H29" i="12" s="1"/>
  <c r="G117" i="9"/>
  <c r="I29" i="12" s="1"/>
  <c r="H117" i="9"/>
  <c r="J29" i="12" s="1"/>
  <c r="I117" i="9"/>
  <c r="K29" i="12" s="1"/>
  <c r="J117" i="9"/>
  <c r="L29" i="12" s="1"/>
  <c r="K117" i="9"/>
  <c r="M29" i="12" s="1"/>
  <c r="L117" i="9"/>
  <c r="N29" i="12" s="1"/>
  <c r="M117" i="9"/>
  <c r="O29" i="12" s="1"/>
  <c r="N117" i="9"/>
  <c r="P29" i="12" s="1"/>
  <c r="O117" i="9"/>
  <c r="Q29" i="12" s="1"/>
  <c r="D116" i="9"/>
  <c r="F28" i="12" s="1"/>
  <c r="E116" i="9"/>
  <c r="F116" i="9"/>
  <c r="H28" i="12" s="1"/>
  <c r="G116" i="9"/>
  <c r="I28" i="12" s="1"/>
  <c r="H116" i="9"/>
  <c r="J28" i="12" s="1"/>
  <c r="I116" i="9"/>
  <c r="K28" i="12" s="1"/>
  <c r="J116" i="9"/>
  <c r="L28" i="12" s="1"/>
  <c r="K116" i="9"/>
  <c r="M28" i="12" s="1"/>
  <c r="L116" i="9"/>
  <c r="N28" i="12" s="1"/>
  <c r="M116" i="9"/>
  <c r="O28" i="12" s="1"/>
  <c r="N116" i="9"/>
  <c r="P28" i="12" s="1"/>
  <c r="O116" i="9"/>
  <c r="Q28" i="12" s="1"/>
  <c r="D52" i="6"/>
  <c r="G96" i="9" s="1"/>
  <c r="D49" i="6"/>
  <c r="G93" i="9" s="1"/>
  <c r="D66" i="9"/>
  <c r="F8" i="12" s="1"/>
  <c r="E66" i="9"/>
  <c r="G8" i="12"/>
  <c r="F66" i="9"/>
  <c r="G66" i="9"/>
  <c r="I8" i="12" s="1"/>
  <c r="H66" i="9"/>
  <c r="J8" i="12" s="1"/>
  <c r="I66" i="9"/>
  <c r="K8" i="12" s="1"/>
  <c r="J66" i="9"/>
  <c r="L8" i="12" s="1"/>
  <c r="K66" i="9"/>
  <c r="M8" i="12" s="1"/>
  <c r="L66" i="9"/>
  <c r="M66" i="9"/>
  <c r="O8" i="12" s="1"/>
  <c r="N66" i="9"/>
  <c r="O66" i="9"/>
  <c r="Q8" i="12" s="1"/>
  <c r="I60" i="9"/>
  <c r="K7" i="12" s="1"/>
  <c r="R7" i="12" s="1"/>
  <c r="D59" i="9"/>
  <c r="F6" i="12" s="1"/>
  <c r="E59" i="9"/>
  <c r="F59" i="9"/>
  <c r="H6" i="12" s="1"/>
  <c r="G59" i="9"/>
  <c r="I6" i="12" s="1"/>
  <c r="H59" i="9"/>
  <c r="J6" i="12" s="1"/>
  <c r="I59" i="9"/>
  <c r="K6" i="12" s="1"/>
  <c r="J59" i="9"/>
  <c r="L6" i="12" s="1"/>
  <c r="K59" i="9"/>
  <c r="M6" i="12" s="1"/>
  <c r="L59" i="9"/>
  <c r="N6" i="12" s="1"/>
  <c r="M59" i="9"/>
  <c r="O6" i="12" s="1"/>
  <c r="N59" i="9"/>
  <c r="P6" i="12" s="1"/>
  <c r="O59" i="9"/>
  <c r="Q6" i="12" s="1"/>
  <c r="D57" i="9"/>
  <c r="E57" i="9"/>
  <c r="G5" i="12" s="1"/>
  <c r="F57" i="9"/>
  <c r="H5" i="12" s="1"/>
  <c r="G57" i="9"/>
  <c r="I5" i="12" s="1"/>
  <c r="H57" i="9"/>
  <c r="J5" i="12" s="1"/>
  <c r="I57" i="9"/>
  <c r="K5" i="12" s="1"/>
  <c r="J57" i="9"/>
  <c r="L5" i="12" s="1"/>
  <c r="K57" i="9"/>
  <c r="M5" i="12" s="1"/>
  <c r="L57" i="9"/>
  <c r="N5" i="12" s="1"/>
  <c r="M57" i="9"/>
  <c r="O5" i="12" s="1"/>
  <c r="N57" i="9"/>
  <c r="P5" i="12" s="1"/>
  <c r="O57" i="9"/>
  <c r="Q5" i="12" s="1"/>
  <c r="I56" i="9"/>
  <c r="K4" i="12" s="1"/>
  <c r="R4" i="12" s="1"/>
  <c r="S7" i="11"/>
  <c r="H7" i="11"/>
  <c r="U7" i="11" s="1"/>
  <c r="L7" i="11"/>
  <c r="N7" i="11" s="1"/>
  <c r="Q8" i="11"/>
  <c r="R8" i="11"/>
  <c r="S8" i="11"/>
  <c r="H8" i="11"/>
  <c r="N8" i="11"/>
  <c r="O8" i="11"/>
  <c r="S9" i="11"/>
  <c r="H9" i="11"/>
  <c r="U9" i="11" s="1"/>
  <c r="N9" i="11"/>
  <c r="O9" i="11"/>
  <c r="Q10" i="11"/>
  <c r="R10" i="11"/>
  <c r="S10" i="11"/>
  <c r="H10" i="11"/>
  <c r="L10" i="11"/>
  <c r="N10" i="11" s="1"/>
  <c r="Q11" i="11"/>
  <c r="R11" i="11"/>
  <c r="S11" i="11"/>
  <c r="H11" i="11"/>
  <c r="K11" i="11"/>
  <c r="L11" i="11"/>
  <c r="Q12" i="11"/>
  <c r="R12" i="11"/>
  <c r="S12" i="11"/>
  <c r="H12" i="11"/>
  <c r="K12" i="11"/>
  <c r="T12" i="11" s="1"/>
  <c r="U12" i="11"/>
  <c r="N12" i="11"/>
  <c r="O12" i="11"/>
  <c r="Q13" i="11"/>
  <c r="R13" i="11"/>
  <c r="S13" i="11"/>
  <c r="H13" i="11"/>
  <c r="K13" i="11" s="1"/>
  <c r="L13" i="11"/>
  <c r="S14" i="11"/>
  <c r="H14" i="11"/>
  <c r="K14" i="11"/>
  <c r="L14" i="11"/>
  <c r="N14" i="11" s="1"/>
  <c r="Q15" i="11"/>
  <c r="R15" i="11"/>
  <c r="S15" i="11"/>
  <c r="H15" i="11"/>
  <c r="K15" i="11" s="1"/>
  <c r="L15" i="11"/>
  <c r="Q16" i="11"/>
  <c r="R16" i="11"/>
  <c r="S16" i="11"/>
  <c r="H16" i="11"/>
  <c r="K16" i="11"/>
  <c r="L16" i="11"/>
  <c r="N16" i="11" s="1"/>
  <c r="W16" i="11" s="1"/>
  <c r="X16" i="11" s="1"/>
  <c r="S17" i="11"/>
  <c r="H17" i="11"/>
  <c r="K17" i="11" s="1"/>
  <c r="T17" i="11" s="1"/>
  <c r="L17" i="11"/>
  <c r="N17" i="11" s="1"/>
  <c r="S18" i="11"/>
  <c r="H18" i="11"/>
  <c r="K18" i="11" s="1"/>
  <c r="L18" i="11"/>
  <c r="N18" i="11" s="1"/>
  <c r="Q19" i="11"/>
  <c r="R19" i="11"/>
  <c r="S19" i="11"/>
  <c r="H19" i="11"/>
  <c r="K19" i="11" s="1"/>
  <c r="L19" i="11"/>
  <c r="M19" i="11" s="1"/>
  <c r="Q20" i="11"/>
  <c r="R20" i="11"/>
  <c r="S20" i="11"/>
  <c r="H20" i="11"/>
  <c r="K20" i="11" s="1"/>
  <c r="P20" i="11" s="1"/>
  <c r="L20" i="11"/>
  <c r="N20" i="11"/>
  <c r="S21" i="11"/>
  <c r="H21" i="11"/>
  <c r="K21" i="11" s="1"/>
  <c r="P21" i="11" s="1"/>
  <c r="L21" i="11"/>
  <c r="N21" i="11"/>
  <c r="S22" i="11"/>
  <c r="H22" i="11"/>
  <c r="K22" i="11" s="1"/>
  <c r="L22" i="11"/>
  <c r="S23" i="11"/>
  <c r="H23" i="11"/>
  <c r="K23" i="11" s="1"/>
  <c r="L23" i="11"/>
  <c r="N23" i="11" s="1"/>
  <c r="S24" i="11"/>
  <c r="H24" i="11"/>
  <c r="K24" i="11"/>
  <c r="L24" i="11"/>
  <c r="N24" i="11" s="1"/>
  <c r="S25" i="11"/>
  <c r="H25" i="11"/>
  <c r="K25" i="11" s="1"/>
  <c r="L25" i="11"/>
  <c r="S26" i="11"/>
  <c r="H26" i="11"/>
  <c r="K26" i="11" s="1"/>
  <c r="L26" i="11"/>
  <c r="N26" i="11" s="1"/>
  <c r="S27" i="11"/>
  <c r="H27" i="11"/>
  <c r="K27" i="11" s="1"/>
  <c r="L27" i="11"/>
  <c r="N27" i="11" s="1"/>
  <c r="S28" i="11"/>
  <c r="H28" i="11"/>
  <c r="J28" i="11"/>
  <c r="L28" i="11"/>
  <c r="N28" i="11"/>
  <c r="S29" i="11"/>
  <c r="H29" i="11"/>
  <c r="J29" i="11"/>
  <c r="L29" i="11"/>
  <c r="S30" i="11"/>
  <c r="H30" i="11"/>
  <c r="J30" i="11"/>
  <c r="L30" i="11"/>
  <c r="N30" i="11" s="1"/>
  <c r="V99" i="11"/>
  <c r="R99" i="11"/>
  <c r="I99" i="11"/>
  <c r="F99" i="11"/>
  <c r="V31" i="11"/>
  <c r="V97" i="11"/>
  <c r="R31" i="11"/>
  <c r="R97" i="11"/>
  <c r="Q30" i="11"/>
  <c r="Q29" i="11"/>
  <c r="Q28" i="11"/>
  <c r="Q27" i="11"/>
  <c r="Q26" i="11"/>
  <c r="Q25" i="11"/>
  <c r="Q24" i="11"/>
  <c r="Q23" i="11"/>
  <c r="Q22" i="11"/>
  <c r="Q21" i="11"/>
  <c r="Q18" i="11"/>
  <c r="Q17" i="11"/>
  <c r="Q14" i="11"/>
  <c r="Q9" i="11"/>
  <c r="Q7" i="11"/>
  <c r="A3" i="11"/>
  <c r="V2" i="11"/>
  <c r="A1" i="11"/>
  <c r="J176" i="10"/>
  <c r="D177" i="10"/>
  <c r="D178" i="10"/>
  <c r="O161" i="10"/>
  <c r="O166" i="10" s="1"/>
  <c r="O162" i="10"/>
  <c r="O165" i="10"/>
  <c r="N161" i="10"/>
  <c r="N162" i="10"/>
  <c r="N165" i="10"/>
  <c r="M161" i="10"/>
  <c r="M162" i="10"/>
  <c r="M165" i="10"/>
  <c r="L161" i="10"/>
  <c r="L162" i="10"/>
  <c r="L165" i="10"/>
  <c r="K161" i="10"/>
  <c r="K166" i="10" s="1"/>
  <c r="K162" i="10"/>
  <c r="K165" i="10"/>
  <c r="J161" i="10"/>
  <c r="J162" i="10"/>
  <c r="J165" i="10"/>
  <c r="I161" i="10"/>
  <c r="I162" i="10"/>
  <c r="I165" i="10"/>
  <c r="H161" i="10"/>
  <c r="H162" i="10"/>
  <c r="H165" i="10"/>
  <c r="G161" i="10"/>
  <c r="G162" i="10"/>
  <c r="G165" i="10"/>
  <c r="F161" i="10"/>
  <c r="F162" i="10"/>
  <c r="F165" i="10"/>
  <c r="E161" i="10"/>
  <c r="E162" i="10"/>
  <c r="E165" i="10"/>
  <c r="D161" i="10"/>
  <c r="D162" i="10"/>
  <c r="D165" i="10"/>
  <c r="C165" i="10"/>
  <c r="C162" i="10"/>
  <c r="C161" i="10"/>
  <c r="C160" i="10"/>
  <c r="D111" i="6"/>
  <c r="D156" i="9" s="1"/>
  <c r="C155" i="10"/>
  <c r="B155" i="10"/>
  <c r="D154" i="10"/>
  <c r="S154" i="10"/>
  <c r="O154" i="10"/>
  <c r="N154" i="10"/>
  <c r="M154" i="10"/>
  <c r="L154" i="10"/>
  <c r="K154" i="10"/>
  <c r="J154" i="10"/>
  <c r="I154" i="10"/>
  <c r="H154" i="10"/>
  <c r="G154" i="10"/>
  <c r="F154" i="10"/>
  <c r="E154" i="10"/>
  <c r="C154" i="10"/>
  <c r="B154" i="10"/>
  <c r="D153" i="10"/>
  <c r="S153" i="10"/>
  <c r="R153" i="10"/>
  <c r="Q153" i="10"/>
  <c r="P153" i="10"/>
  <c r="O153" i="10"/>
  <c r="N153" i="10"/>
  <c r="M153" i="10"/>
  <c r="L153" i="10"/>
  <c r="K153" i="10"/>
  <c r="J153" i="10"/>
  <c r="I153" i="10"/>
  <c r="H153" i="10"/>
  <c r="G153" i="10"/>
  <c r="F153" i="10"/>
  <c r="E153" i="10"/>
  <c r="C153" i="10"/>
  <c r="B153" i="10"/>
  <c r="C152" i="10"/>
  <c r="B152" i="10"/>
  <c r="D109" i="6"/>
  <c r="D151" i="10" s="1"/>
  <c r="C151" i="10"/>
  <c r="B151" i="10"/>
  <c r="C147" i="10"/>
  <c r="B147" i="10"/>
  <c r="D101" i="6"/>
  <c r="E143" i="10" s="1"/>
  <c r="C143" i="10"/>
  <c r="B143" i="10"/>
  <c r="D100" i="6"/>
  <c r="E142" i="10" s="1"/>
  <c r="C142" i="10"/>
  <c r="B142" i="10"/>
  <c r="D99" i="6"/>
  <c r="E141" i="10" s="1"/>
  <c r="C141" i="10"/>
  <c r="B141" i="10"/>
  <c r="D98" i="6"/>
  <c r="E140" i="10" s="1"/>
  <c r="C140" i="10"/>
  <c r="B140" i="10"/>
  <c r="D97" i="6"/>
  <c r="N139" i="10" s="1"/>
  <c r="C139" i="10"/>
  <c r="B139" i="10"/>
  <c r="D96" i="6"/>
  <c r="E138" i="10" s="1"/>
  <c r="C138" i="10"/>
  <c r="B138" i="10"/>
  <c r="D95" i="6"/>
  <c r="E137" i="10" s="1"/>
  <c r="C137" i="10"/>
  <c r="B137" i="10"/>
  <c r="C136" i="10"/>
  <c r="B136" i="10"/>
  <c r="D92" i="6"/>
  <c r="D135" i="10" s="1"/>
  <c r="C135" i="10"/>
  <c r="B135" i="10"/>
  <c r="D91" i="6"/>
  <c r="F134" i="10" s="1"/>
  <c r="C134" i="10"/>
  <c r="B134" i="10"/>
  <c r="D90" i="6"/>
  <c r="F133" i="10" s="1"/>
  <c r="C133" i="10"/>
  <c r="B133" i="10"/>
  <c r="C132" i="10"/>
  <c r="B132" i="10"/>
  <c r="D88" i="6"/>
  <c r="F131" i="10" s="1"/>
  <c r="C131" i="10"/>
  <c r="B131" i="10"/>
  <c r="C130" i="10"/>
  <c r="B130" i="10"/>
  <c r="G129" i="10"/>
  <c r="L129" i="10"/>
  <c r="C129" i="10"/>
  <c r="B129" i="10"/>
  <c r="D85" i="6"/>
  <c r="D128" i="10"/>
  <c r="C128" i="10"/>
  <c r="B128" i="10"/>
  <c r="C127" i="10"/>
  <c r="B127" i="10"/>
  <c r="D82" i="6"/>
  <c r="F126" i="10" s="1"/>
  <c r="C126" i="10"/>
  <c r="B126" i="10"/>
  <c r="C125" i="10"/>
  <c r="B125" i="10"/>
  <c r="D124" i="10"/>
  <c r="C124" i="10"/>
  <c r="B124" i="10"/>
  <c r="D79" i="6"/>
  <c r="F123" i="10" s="1"/>
  <c r="C123" i="10"/>
  <c r="B123" i="10"/>
  <c r="C122" i="10"/>
  <c r="B122" i="10"/>
  <c r="D77" i="6"/>
  <c r="H121" i="10" s="1"/>
  <c r="C121" i="10"/>
  <c r="B121" i="10"/>
  <c r="D76" i="6"/>
  <c r="F120" i="9" s="1"/>
  <c r="C120" i="10"/>
  <c r="B120" i="10"/>
  <c r="D119" i="10"/>
  <c r="L119" i="10"/>
  <c r="C119" i="10"/>
  <c r="B119" i="10"/>
  <c r="D118" i="10"/>
  <c r="E118" i="10"/>
  <c r="F118" i="10"/>
  <c r="G118" i="10"/>
  <c r="H118" i="10"/>
  <c r="I118" i="10"/>
  <c r="J118" i="10"/>
  <c r="K118" i="10"/>
  <c r="L118" i="10"/>
  <c r="M118" i="10"/>
  <c r="N118" i="10"/>
  <c r="O118" i="10"/>
  <c r="C118" i="10"/>
  <c r="B118" i="10"/>
  <c r="D117" i="10"/>
  <c r="E117" i="10"/>
  <c r="F117" i="10"/>
  <c r="G117" i="10"/>
  <c r="H117" i="10"/>
  <c r="I117" i="10"/>
  <c r="J117" i="10"/>
  <c r="K117" i="10"/>
  <c r="L117" i="10"/>
  <c r="M117" i="10"/>
  <c r="N117" i="10"/>
  <c r="O117" i="10"/>
  <c r="C117" i="10"/>
  <c r="B117" i="10"/>
  <c r="D116" i="10"/>
  <c r="E116" i="10"/>
  <c r="F116" i="10"/>
  <c r="G116" i="10"/>
  <c r="H116" i="10"/>
  <c r="I116" i="10"/>
  <c r="J116" i="10"/>
  <c r="K116" i="10"/>
  <c r="L116" i="10"/>
  <c r="M116" i="10"/>
  <c r="N116" i="10"/>
  <c r="O116" i="10"/>
  <c r="C116" i="10"/>
  <c r="B116" i="10"/>
  <c r="D115" i="10"/>
  <c r="E115" i="10"/>
  <c r="F115" i="10"/>
  <c r="G115" i="10"/>
  <c r="H115" i="10"/>
  <c r="I115" i="10"/>
  <c r="J115" i="10"/>
  <c r="K115" i="10"/>
  <c r="L115" i="10"/>
  <c r="M115" i="10"/>
  <c r="N115" i="10"/>
  <c r="O115" i="10"/>
  <c r="B115" i="10"/>
  <c r="D114" i="10"/>
  <c r="E114" i="10"/>
  <c r="F114" i="10"/>
  <c r="G114" i="10"/>
  <c r="H114" i="10"/>
  <c r="I114" i="10"/>
  <c r="J114" i="10"/>
  <c r="K114" i="10"/>
  <c r="L114" i="10"/>
  <c r="M114" i="10"/>
  <c r="N114" i="10"/>
  <c r="O114" i="10"/>
  <c r="C114" i="10"/>
  <c r="B114" i="10"/>
  <c r="D113" i="10"/>
  <c r="E113" i="10"/>
  <c r="F113" i="10"/>
  <c r="G113" i="10"/>
  <c r="H113" i="10"/>
  <c r="I113" i="10"/>
  <c r="J113" i="10"/>
  <c r="K113" i="10"/>
  <c r="L113" i="10"/>
  <c r="M113" i="10"/>
  <c r="N113" i="10"/>
  <c r="O113" i="10"/>
  <c r="C113" i="10"/>
  <c r="B113" i="10"/>
  <c r="D112" i="10"/>
  <c r="E112" i="10"/>
  <c r="F112" i="10"/>
  <c r="G112" i="10"/>
  <c r="H112" i="10"/>
  <c r="I112" i="10"/>
  <c r="J112" i="10"/>
  <c r="K112" i="10"/>
  <c r="L112" i="10"/>
  <c r="M112" i="10"/>
  <c r="N112" i="10"/>
  <c r="O112" i="10"/>
  <c r="C112" i="10"/>
  <c r="B112" i="10"/>
  <c r="D111" i="10"/>
  <c r="E111" i="10"/>
  <c r="F111" i="10"/>
  <c r="G111" i="10"/>
  <c r="H111" i="10"/>
  <c r="I111" i="10"/>
  <c r="J111" i="10"/>
  <c r="K111" i="10"/>
  <c r="L111" i="10"/>
  <c r="M111" i="10"/>
  <c r="N111" i="10"/>
  <c r="O111" i="10"/>
  <c r="C111" i="10"/>
  <c r="B111" i="10"/>
  <c r="C107" i="10"/>
  <c r="B107" i="10"/>
  <c r="E106" i="10"/>
  <c r="I106" i="10"/>
  <c r="M106" i="10"/>
  <c r="C106" i="10"/>
  <c r="D105" i="10"/>
  <c r="E105" i="10"/>
  <c r="F105" i="10"/>
  <c r="G105" i="10"/>
  <c r="H105" i="10"/>
  <c r="I105" i="10"/>
  <c r="J105" i="10"/>
  <c r="K105" i="10"/>
  <c r="L105" i="10"/>
  <c r="M105" i="10"/>
  <c r="N105" i="10"/>
  <c r="O105" i="10"/>
  <c r="I104" i="10"/>
  <c r="B104" i="10"/>
  <c r="D103" i="10"/>
  <c r="G103" i="10"/>
  <c r="H103" i="10"/>
  <c r="K103" i="10"/>
  <c r="L103" i="10"/>
  <c r="O103" i="10"/>
  <c r="E102" i="10"/>
  <c r="I102" i="10"/>
  <c r="M102" i="10"/>
  <c r="D101" i="10"/>
  <c r="E101" i="10"/>
  <c r="F101" i="10"/>
  <c r="G101" i="10"/>
  <c r="H101" i="10"/>
  <c r="I101" i="10"/>
  <c r="J101" i="10"/>
  <c r="K101" i="10"/>
  <c r="L101" i="10"/>
  <c r="M101" i="10"/>
  <c r="N101" i="10"/>
  <c r="O101" i="10"/>
  <c r="C101" i="10"/>
  <c r="B101" i="10"/>
  <c r="K100" i="10"/>
  <c r="B100" i="10"/>
  <c r="F99" i="10"/>
  <c r="G99" i="10"/>
  <c r="J99" i="10"/>
  <c r="K99" i="10"/>
  <c r="N99" i="10"/>
  <c r="O99" i="10"/>
  <c r="B99" i="10"/>
  <c r="E98" i="10"/>
  <c r="I98" i="10"/>
  <c r="M98" i="10"/>
  <c r="D53" i="6"/>
  <c r="C97" i="10"/>
  <c r="B97" i="10"/>
  <c r="F96" i="10"/>
  <c r="C96" i="10"/>
  <c r="B96" i="10"/>
  <c r="D51" i="6"/>
  <c r="F95" i="10"/>
  <c r="C95" i="10"/>
  <c r="B95" i="10"/>
  <c r="C94" i="10"/>
  <c r="B94" i="10"/>
  <c r="C93" i="10"/>
  <c r="B93" i="10"/>
  <c r="D48" i="6"/>
  <c r="D92" i="10"/>
  <c r="C92" i="10"/>
  <c r="B92" i="10"/>
  <c r="C91" i="10"/>
  <c r="B91" i="10"/>
  <c r="D87" i="10"/>
  <c r="E87" i="10"/>
  <c r="F87" i="10"/>
  <c r="G87" i="10"/>
  <c r="H87" i="10"/>
  <c r="I87" i="10"/>
  <c r="J87" i="10"/>
  <c r="K87" i="10"/>
  <c r="L87" i="10"/>
  <c r="M87" i="10"/>
  <c r="N87" i="10"/>
  <c r="O87" i="10"/>
  <c r="C87" i="10"/>
  <c r="B87" i="10"/>
  <c r="D86" i="10"/>
  <c r="E86" i="10"/>
  <c r="F86" i="10"/>
  <c r="G86" i="10"/>
  <c r="H86" i="10"/>
  <c r="I86" i="10"/>
  <c r="J86" i="10"/>
  <c r="K86" i="10"/>
  <c r="L86" i="10"/>
  <c r="M86" i="10"/>
  <c r="N86" i="10"/>
  <c r="O86" i="10"/>
  <c r="C86" i="10"/>
  <c r="B86" i="10"/>
  <c r="O85" i="10"/>
  <c r="N85" i="10"/>
  <c r="M85" i="10"/>
  <c r="L85" i="10"/>
  <c r="K85" i="10"/>
  <c r="J85" i="10"/>
  <c r="I85" i="10"/>
  <c r="H85" i="10"/>
  <c r="G85" i="10"/>
  <c r="D85" i="10"/>
  <c r="E85" i="10"/>
  <c r="F85" i="10"/>
  <c r="C85" i="10"/>
  <c r="B85" i="10"/>
  <c r="O84" i="10"/>
  <c r="N84" i="10"/>
  <c r="M84" i="10"/>
  <c r="L84" i="10"/>
  <c r="K84" i="10"/>
  <c r="J84" i="10"/>
  <c r="I84" i="10"/>
  <c r="H84" i="10"/>
  <c r="G84" i="10"/>
  <c r="F84" i="10"/>
  <c r="E84" i="10"/>
  <c r="D84" i="10"/>
  <c r="C84" i="10"/>
  <c r="B84" i="10"/>
  <c r="O83" i="10"/>
  <c r="N83" i="10"/>
  <c r="M83" i="10"/>
  <c r="L83" i="10"/>
  <c r="L79" i="10"/>
  <c r="L80" i="10"/>
  <c r="L88" i="10" s="1"/>
  <c r="L81" i="10"/>
  <c r="L82" i="10"/>
  <c r="K83" i="10"/>
  <c r="J83" i="10"/>
  <c r="I83" i="10"/>
  <c r="H83" i="10"/>
  <c r="G83" i="10"/>
  <c r="D83" i="10"/>
  <c r="E83" i="10"/>
  <c r="F83" i="10"/>
  <c r="C83" i="10"/>
  <c r="B83" i="10"/>
  <c r="O82" i="10"/>
  <c r="N82" i="10"/>
  <c r="M82" i="10"/>
  <c r="K82" i="10"/>
  <c r="J82" i="10"/>
  <c r="I82" i="10"/>
  <c r="H82" i="10"/>
  <c r="G82" i="10"/>
  <c r="F82" i="10"/>
  <c r="E82" i="10"/>
  <c r="D82" i="10"/>
  <c r="C82" i="10"/>
  <c r="B82" i="10"/>
  <c r="O81" i="10"/>
  <c r="O79" i="10"/>
  <c r="O80" i="10"/>
  <c r="N81" i="10"/>
  <c r="M81" i="10"/>
  <c r="K81" i="10"/>
  <c r="K79" i="10"/>
  <c r="K80" i="10"/>
  <c r="J81" i="10"/>
  <c r="I81" i="10"/>
  <c r="H81" i="10"/>
  <c r="G81" i="10"/>
  <c r="D81" i="10"/>
  <c r="E81" i="10"/>
  <c r="F81" i="10"/>
  <c r="C81" i="10"/>
  <c r="B81" i="10"/>
  <c r="N80" i="10"/>
  <c r="M80" i="10"/>
  <c r="J80" i="10"/>
  <c r="J79" i="10"/>
  <c r="I80" i="10"/>
  <c r="H80" i="10"/>
  <c r="H79" i="10"/>
  <c r="G80" i="10"/>
  <c r="G79" i="10"/>
  <c r="G88" i="10" s="1"/>
  <c r="D80" i="10"/>
  <c r="E80" i="10"/>
  <c r="F80" i="10"/>
  <c r="C80" i="10"/>
  <c r="B80" i="10"/>
  <c r="N79" i="10"/>
  <c r="M79" i="10"/>
  <c r="I79" i="10"/>
  <c r="I88" i="10" s="1"/>
  <c r="F79" i="10"/>
  <c r="E79" i="10"/>
  <c r="D79" i="10"/>
  <c r="C79" i="10"/>
  <c r="B79" i="10"/>
  <c r="D75" i="10"/>
  <c r="E75" i="10"/>
  <c r="F75" i="10"/>
  <c r="G75" i="10"/>
  <c r="H75" i="10"/>
  <c r="I75" i="10"/>
  <c r="J75" i="10"/>
  <c r="K75" i="10"/>
  <c r="L75" i="10"/>
  <c r="M75" i="10"/>
  <c r="N75" i="10"/>
  <c r="O75" i="10"/>
  <c r="C75" i="10"/>
  <c r="B75" i="10"/>
  <c r="D74" i="10"/>
  <c r="G74" i="10"/>
  <c r="H74" i="10"/>
  <c r="L74" i="10"/>
  <c r="O74" i="10"/>
  <c r="C74" i="10"/>
  <c r="B74" i="10"/>
  <c r="D73" i="10"/>
  <c r="E73" i="10"/>
  <c r="F73" i="10"/>
  <c r="G73" i="10"/>
  <c r="H73" i="10"/>
  <c r="I73" i="10"/>
  <c r="J73" i="10"/>
  <c r="K73" i="10"/>
  <c r="L73" i="10"/>
  <c r="M73" i="10"/>
  <c r="N73" i="10"/>
  <c r="O73" i="10"/>
  <c r="C73" i="10"/>
  <c r="B73" i="10"/>
  <c r="D72" i="10"/>
  <c r="E72" i="10"/>
  <c r="F72" i="10"/>
  <c r="G72" i="10"/>
  <c r="H72" i="10"/>
  <c r="I72" i="10"/>
  <c r="J72" i="10"/>
  <c r="K72" i="10"/>
  <c r="L72" i="10"/>
  <c r="M72" i="10"/>
  <c r="N72" i="10"/>
  <c r="O72" i="10"/>
  <c r="C72" i="10"/>
  <c r="B72" i="10"/>
  <c r="D71" i="10"/>
  <c r="E71" i="10"/>
  <c r="F71" i="10"/>
  <c r="G71" i="10"/>
  <c r="H71" i="10"/>
  <c r="I71" i="10"/>
  <c r="J71" i="10"/>
  <c r="K71" i="10"/>
  <c r="L71" i="10"/>
  <c r="M71" i="10"/>
  <c r="N71" i="10"/>
  <c r="O71" i="10"/>
  <c r="C71" i="10"/>
  <c r="B71" i="10"/>
  <c r="D70" i="10"/>
  <c r="E70" i="10"/>
  <c r="F70" i="10"/>
  <c r="G70" i="10"/>
  <c r="H70" i="10"/>
  <c r="H66" i="10"/>
  <c r="H68" i="10"/>
  <c r="H69" i="10"/>
  <c r="I70" i="10"/>
  <c r="J70" i="10"/>
  <c r="K70" i="10"/>
  <c r="L70" i="10"/>
  <c r="M70" i="10"/>
  <c r="N70" i="10"/>
  <c r="O70" i="10"/>
  <c r="C70" i="10"/>
  <c r="B70" i="10"/>
  <c r="D69" i="10"/>
  <c r="E69" i="10"/>
  <c r="F69" i="10"/>
  <c r="G69" i="10"/>
  <c r="I69" i="10"/>
  <c r="J69" i="10"/>
  <c r="K69" i="10"/>
  <c r="L69" i="10"/>
  <c r="M69" i="10"/>
  <c r="N69" i="10"/>
  <c r="O69" i="10"/>
  <c r="C69" i="10"/>
  <c r="B69" i="10"/>
  <c r="O68" i="10"/>
  <c r="O66" i="10"/>
  <c r="N68" i="10"/>
  <c r="N66" i="10"/>
  <c r="M68" i="10"/>
  <c r="M66" i="10"/>
  <c r="L68" i="10"/>
  <c r="L66" i="10"/>
  <c r="K68" i="10"/>
  <c r="K66" i="10"/>
  <c r="J68" i="10"/>
  <c r="J66" i="10"/>
  <c r="J67" i="10"/>
  <c r="I68" i="10"/>
  <c r="I66" i="10"/>
  <c r="G68" i="10"/>
  <c r="G66" i="10"/>
  <c r="F68" i="10"/>
  <c r="F66" i="10"/>
  <c r="E68" i="10"/>
  <c r="E66" i="10"/>
  <c r="D68" i="10"/>
  <c r="D66" i="10"/>
  <c r="C68" i="10"/>
  <c r="B68" i="10"/>
  <c r="C67" i="10"/>
  <c r="B67" i="10"/>
  <c r="C66" i="10"/>
  <c r="B66" i="10"/>
  <c r="E62" i="10"/>
  <c r="I62" i="10"/>
  <c r="J62" i="10"/>
  <c r="M62" i="10"/>
  <c r="C62" i="10"/>
  <c r="B62" i="10"/>
  <c r="D61" i="10"/>
  <c r="H61" i="10"/>
  <c r="K61" i="10"/>
  <c r="L61" i="10"/>
  <c r="C61" i="10"/>
  <c r="B61" i="10"/>
  <c r="D60" i="10"/>
  <c r="E60" i="10"/>
  <c r="F60" i="10"/>
  <c r="G60" i="10"/>
  <c r="H60" i="10"/>
  <c r="I60" i="10"/>
  <c r="J60" i="10"/>
  <c r="K60" i="10"/>
  <c r="L60" i="10"/>
  <c r="M60" i="10"/>
  <c r="N60" i="10"/>
  <c r="O60" i="10"/>
  <c r="C60" i="10"/>
  <c r="B60" i="10"/>
  <c r="D59" i="10"/>
  <c r="E59" i="10"/>
  <c r="F59" i="10"/>
  <c r="G59" i="10"/>
  <c r="H59" i="10"/>
  <c r="I59" i="10"/>
  <c r="J59" i="10"/>
  <c r="K59" i="10"/>
  <c r="L59" i="10"/>
  <c r="M59" i="10"/>
  <c r="N59" i="10"/>
  <c r="O59" i="10"/>
  <c r="C59" i="10"/>
  <c r="B59" i="10"/>
  <c r="D58" i="10"/>
  <c r="E58" i="10"/>
  <c r="F58" i="10"/>
  <c r="G58" i="10"/>
  <c r="H58" i="10"/>
  <c r="I58" i="10"/>
  <c r="J58" i="10"/>
  <c r="K58" i="10"/>
  <c r="L58" i="10"/>
  <c r="M58" i="10"/>
  <c r="N58" i="10"/>
  <c r="O58" i="10"/>
  <c r="C58" i="10"/>
  <c r="B58" i="10"/>
  <c r="D57" i="10"/>
  <c r="E57" i="10"/>
  <c r="F57" i="10"/>
  <c r="G57" i="10"/>
  <c r="H57" i="10"/>
  <c r="I57" i="10"/>
  <c r="J57" i="10"/>
  <c r="K57" i="10"/>
  <c r="L57" i="10"/>
  <c r="L55" i="10"/>
  <c r="L56" i="10"/>
  <c r="M57" i="10"/>
  <c r="N57" i="10"/>
  <c r="O57" i="10"/>
  <c r="C57" i="10"/>
  <c r="B57" i="10"/>
  <c r="D56" i="10"/>
  <c r="E56" i="10"/>
  <c r="F56" i="10"/>
  <c r="G56" i="10"/>
  <c r="H56" i="10"/>
  <c r="I56" i="10"/>
  <c r="J56" i="10"/>
  <c r="K56" i="10"/>
  <c r="M56" i="10"/>
  <c r="N56" i="10"/>
  <c r="O56" i="10"/>
  <c r="C56" i="10"/>
  <c r="B56" i="10"/>
  <c r="R55" i="10"/>
  <c r="Q55" i="10"/>
  <c r="P55" i="10"/>
  <c r="P63" i="10" s="1"/>
  <c r="O55" i="10"/>
  <c r="N55" i="10"/>
  <c r="M55" i="10"/>
  <c r="K55" i="10"/>
  <c r="J55" i="10"/>
  <c r="I55" i="10"/>
  <c r="H55" i="10"/>
  <c r="G55" i="10"/>
  <c r="F55" i="10"/>
  <c r="E55" i="10"/>
  <c r="D55" i="10"/>
  <c r="C55" i="10"/>
  <c r="B55" i="10"/>
  <c r="R49" i="10"/>
  <c r="Q49" i="10"/>
  <c r="P49" i="10"/>
  <c r="O49" i="10"/>
  <c r="N49" i="10"/>
  <c r="M49" i="10"/>
  <c r="L49" i="10"/>
  <c r="K49" i="10"/>
  <c r="J49" i="10"/>
  <c r="I49" i="10"/>
  <c r="H49" i="10"/>
  <c r="G49" i="10"/>
  <c r="F49" i="10"/>
  <c r="E49" i="10"/>
  <c r="D49" i="10"/>
  <c r="C49" i="10"/>
  <c r="B49" i="10"/>
  <c r="R48" i="10"/>
  <c r="Q48" i="10"/>
  <c r="P48" i="10"/>
  <c r="O48" i="10"/>
  <c r="N48" i="10"/>
  <c r="M48" i="10"/>
  <c r="L48" i="10"/>
  <c r="K48" i="10"/>
  <c r="J48" i="10"/>
  <c r="I48" i="10"/>
  <c r="H48" i="10"/>
  <c r="G48" i="10"/>
  <c r="F48" i="10"/>
  <c r="E48" i="10"/>
  <c r="D48" i="10"/>
  <c r="C48" i="10"/>
  <c r="B48" i="10"/>
  <c r="R47" i="10"/>
  <c r="Q47" i="10"/>
  <c r="P47" i="10"/>
  <c r="O47" i="10"/>
  <c r="N47" i="10"/>
  <c r="M47" i="10"/>
  <c r="L47" i="10"/>
  <c r="K47" i="10"/>
  <c r="J47" i="10"/>
  <c r="I47" i="10"/>
  <c r="H47" i="10"/>
  <c r="G47" i="10"/>
  <c r="F47" i="10"/>
  <c r="E47" i="10"/>
  <c r="D47" i="10"/>
  <c r="C47" i="10"/>
  <c r="B47" i="10"/>
  <c r="R46" i="10"/>
  <c r="Q46" i="10"/>
  <c r="P46" i="10"/>
  <c r="O46" i="10"/>
  <c r="N46" i="10"/>
  <c r="M46" i="10"/>
  <c r="L46" i="10"/>
  <c r="K46" i="10"/>
  <c r="J46" i="10"/>
  <c r="I46" i="10"/>
  <c r="H46" i="10"/>
  <c r="G46" i="10"/>
  <c r="F46" i="10"/>
  <c r="E46" i="10"/>
  <c r="D46" i="10"/>
  <c r="C46" i="10"/>
  <c r="B46" i="10"/>
  <c r="R45" i="10"/>
  <c r="Q45" i="10"/>
  <c r="P45" i="10"/>
  <c r="O45" i="10"/>
  <c r="N45" i="10"/>
  <c r="M45" i="10"/>
  <c r="L45" i="10"/>
  <c r="K45" i="10"/>
  <c r="J45" i="10"/>
  <c r="I45" i="10"/>
  <c r="H45" i="10"/>
  <c r="G45" i="10"/>
  <c r="F45" i="10"/>
  <c r="E45" i="10"/>
  <c r="D45" i="10"/>
  <c r="C45" i="10"/>
  <c r="B45" i="10"/>
  <c r="R44" i="10"/>
  <c r="Q44" i="10"/>
  <c r="P44" i="10"/>
  <c r="O44" i="10"/>
  <c r="N44" i="10"/>
  <c r="M44" i="10"/>
  <c r="L44" i="10"/>
  <c r="K44" i="10"/>
  <c r="J44" i="10"/>
  <c r="I44" i="10"/>
  <c r="H44" i="10"/>
  <c r="G44" i="10"/>
  <c r="F44" i="10"/>
  <c r="E44" i="10"/>
  <c r="D44" i="10"/>
  <c r="C44" i="10"/>
  <c r="B44" i="10"/>
  <c r="R43" i="10"/>
  <c r="Q43" i="10"/>
  <c r="P43" i="10"/>
  <c r="O43" i="10"/>
  <c r="N43" i="10"/>
  <c r="M43" i="10"/>
  <c r="L43" i="10"/>
  <c r="K43" i="10"/>
  <c r="J43" i="10"/>
  <c r="I43" i="10"/>
  <c r="H43" i="10"/>
  <c r="G43" i="10"/>
  <c r="F43" i="10"/>
  <c r="E43" i="10"/>
  <c r="D43" i="10"/>
  <c r="C43" i="10"/>
  <c r="B43" i="10"/>
  <c r="R42" i="10"/>
  <c r="Q42" i="10"/>
  <c r="P42" i="10"/>
  <c r="O42" i="10"/>
  <c r="N42" i="10"/>
  <c r="M42" i="10"/>
  <c r="L42" i="10"/>
  <c r="K42" i="10"/>
  <c r="J42" i="10"/>
  <c r="I42" i="10"/>
  <c r="H42" i="10"/>
  <c r="G42" i="10"/>
  <c r="F42" i="10"/>
  <c r="E42" i="10"/>
  <c r="D42" i="10"/>
  <c r="C42" i="10"/>
  <c r="B42" i="10"/>
  <c r="R41" i="10"/>
  <c r="Q41" i="10"/>
  <c r="P41" i="10"/>
  <c r="O41" i="10"/>
  <c r="N41" i="10"/>
  <c r="M41" i="10"/>
  <c r="L41" i="10"/>
  <c r="K41" i="10"/>
  <c r="J41" i="10"/>
  <c r="I41" i="10"/>
  <c r="H41" i="10"/>
  <c r="G41" i="10"/>
  <c r="F41" i="10"/>
  <c r="D41" i="10"/>
  <c r="E41" i="10"/>
  <c r="C41" i="10"/>
  <c r="B41" i="10"/>
  <c r="R40" i="10"/>
  <c r="Q40" i="10"/>
  <c r="P40" i="10"/>
  <c r="O40" i="10"/>
  <c r="N40" i="10"/>
  <c r="M40" i="10"/>
  <c r="L40" i="10"/>
  <c r="K40" i="10"/>
  <c r="K37" i="10"/>
  <c r="K38" i="10"/>
  <c r="K39" i="10"/>
  <c r="J40" i="10"/>
  <c r="I40" i="10"/>
  <c r="H40" i="10"/>
  <c r="G40" i="10"/>
  <c r="F40" i="10"/>
  <c r="E40" i="10"/>
  <c r="D40" i="10"/>
  <c r="C40" i="10"/>
  <c r="B40" i="10"/>
  <c r="R39" i="10"/>
  <c r="Q39" i="10"/>
  <c r="P39" i="10"/>
  <c r="O39" i="10"/>
  <c r="N39" i="10"/>
  <c r="M39" i="10"/>
  <c r="L39" i="10"/>
  <c r="J39" i="10"/>
  <c r="I39" i="10"/>
  <c r="H39" i="10"/>
  <c r="G39" i="10"/>
  <c r="F39" i="10"/>
  <c r="E39" i="10"/>
  <c r="D39" i="10"/>
  <c r="C39" i="10"/>
  <c r="B39" i="10"/>
  <c r="R38" i="10"/>
  <c r="Q38" i="10"/>
  <c r="P38" i="10"/>
  <c r="O38" i="10"/>
  <c r="N38" i="10"/>
  <c r="M38" i="10"/>
  <c r="L38" i="10"/>
  <c r="J38" i="10"/>
  <c r="I38" i="10"/>
  <c r="H38" i="10"/>
  <c r="G38" i="10"/>
  <c r="F38" i="10"/>
  <c r="E38" i="10"/>
  <c r="D38" i="10"/>
  <c r="C38" i="10"/>
  <c r="B38" i="10"/>
  <c r="R37" i="10"/>
  <c r="Q37" i="10"/>
  <c r="P37" i="10"/>
  <c r="O37" i="10"/>
  <c r="N37" i="10"/>
  <c r="M37" i="10"/>
  <c r="L37" i="10"/>
  <c r="J37" i="10"/>
  <c r="I37" i="10"/>
  <c r="H37" i="10"/>
  <c r="G37" i="10"/>
  <c r="F37" i="10"/>
  <c r="D37" i="10"/>
  <c r="E37" i="10"/>
  <c r="C37" i="10"/>
  <c r="B37" i="10"/>
  <c r="R33" i="10"/>
  <c r="Q33" i="10"/>
  <c r="P33" i="10"/>
  <c r="O33" i="10"/>
  <c r="N33" i="10"/>
  <c r="M33" i="10"/>
  <c r="L33" i="10"/>
  <c r="K33" i="10"/>
  <c r="J33" i="10"/>
  <c r="I33" i="10"/>
  <c r="H33" i="10"/>
  <c r="G33" i="10"/>
  <c r="F33" i="10"/>
  <c r="E33" i="10"/>
  <c r="D33" i="10"/>
  <c r="C33" i="10"/>
  <c r="B33" i="10"/>
  <c r="R32" i="10"/>
  <c r="Q32" i="10"/>
  <c r="P32" i="10"/>
  <c r="O32" i="10"/>
  <c r="N32" i="10"/>
  <c r="M32" i="10"/>
  <c r="L32" i="10"/>
  <c r="K32" i="10"/>
  <c r="J32" i="10"/>
  <c r="I32" i="10"/>
  <c r="H32" i="10"/>
  <c r="G32" i="10"/>
  <c r="F32" i="10"/>
  <c r="E32" i="10"/>
  <c r="D32" i="10"/>
  <c r="C32" i="10"/>
  <c r="B32" i="10"/>
  <c r="R31" i="10"/>
  <c r="Q31" i="10"/>
  <c r="P31" i="10"/>
  <c r="O31" i="10"/>
  <c r="N31" i="10"/>
  <c r="M31" i="10"/>
  <c r="L31" i="10"/>
  <c r="K31" i="10"/>
  <c r="J31" i="10"/>
  <c r="I31" i="10"/>
  <c r="H31" i="10"/>
  <c r="G31" i="10"/>
  <c r="F31" i="10"/>
  <c r="E31" i="10"/>
  <c r="E26" i="10"/>
  <c r="E27" i="10"/>
  <c r="E28" i="10"/>
  <c r="E29" i="10"/>
  <c r="E30" i="10"/>
  <c r="D31" i="10"/>
  <c r="C31" i="10"/>
  <c r="B31" i="10"/>
  <c r="R30" i="10"/>
  <c r="Q30" i="10"/>
  <c r="P30" i="10"/>
  <c r="O30" i="10"/>
  <c r="N30" i="10"/>
  <c r="M30" i="10"/>
  <c r="L30" i="10"/>
  <c r="K30" i="10"/>
  <c r="J30" i="10"/>
  <c r="I30" i="10"/>
  <c r="H30" i="10"/>
  <c r="G30" i="10"/>
  <c r="F30" i="10"/>
  <c r="D30" i="10"/>
  <c r="C30" i="10"/>
  <c r="B30" i="10"/>
  <c r="R29" i="10"/>
  <c r="Q29" i="10"/>
  <c r="P29" i="10"/>
  <c r="O29" i="10"/>
  <c r="N29" i="10"/>
  <c r="M29" i="10"/>
  <c r="L29" i="10"/>
  <c r="K29" i="10"/>
  <c r="J29" i="10"/>
  <c r="I29" i="10"/>
  <c r="H29" i="10"/>
  <c r="G29" i="10"/>
  <c r="F29" i="10"/>
  <c r="D29" i="10"/>
  <c r="C29" i="10"/>
  <c r="B29" i="10"/>
  <c r="R28" i="10"/>
  <c r="Q28" i="10"/>
  <c r="P28" i="10"/>
  <c r="O28" i="10"/>
  <c r="N28" i="10"/>
  <c r="M28" i="10"/>
  <c r="L28" i="10"/>
  <c r="L26" i="10"/>
  <c r="L27" i="10"/>
  <c r="K28" i="10"/>
  <c r="J28" i="10"/>
  <c r="I28" i="10"/>
  <c r="H28" i="10"/>
  <c r="G28" i="10"/>
  <c r="F28" i="10"/>
  <c r="D28" i="10"/>
  <c r="C28" i="10"/>
  <c r="B28" i="10"/>
  <c r="R27" i="10"/>
  <c r="Q27" i="10"/>
  <c r="P27" i="10"/>
  <c r="O27" i="10"/>
  <c r="N27" i="10"/>
  <c r="M27" i="10"/>
  <c r="K27" i="10"/>
  <c r="J27" i="10"/>
  <c r="I27" i="10"/>
  <c r="H27" i="10"/>
  <c r="G27" i="10"/>
  <c r="F27" i="10"/>
  <c r="D27" i="10"/>
  <c r="C27" i="10"/>
  <c r="B27" i="10"/>
  <c r="R26" i="10"/>
  <c r="Q26" i="10"/>
  <c r="P26" i="10"/>
  <c r="O26" i="10"/>
  <c r="N26" i="10"/>
  <c r="M26" i="10"/>
  <c r="K26" i="10"/>
  <c r="J26" i="10"/>
  <c r="I26" i="10"/>
  <c r="H26" i="10"/>
  <c r="G26" i="10"/>
  <c r="F26" i="10"/>
  <c r="D26" i="10"/>
  <c r="C26" i="10"/>
  <c r="B26" i="10"/>
  <c r="R22" i="10"/>
  <c r="Q22" i="10"/>
  <c r="P22" i="10"/>
  <c r="O22" i="10"/>
  <c r="N22" i="10"/>
  <c r="M22" i="10"/>
  <c r="L22" i="10"/>
  <c r="K22" i="10"/>
  <c r="J22" i="10"/>
  <c r="I22" i="10"/>
  <c r="H22" i="10"/>
  <c r="G22" i="10"/>
  <c r="F22" i="10"/>
  <c r="E22" i="10"/>
  <c r="D22" i="10"/>
  <c r="C22" i="10"/>
  <c r="B22" i="10"/>
  <c r="C21" i="10"/>
  <c r="B21" i="10"/>
  <c r="R20" i="10"/>
  <c r="Q20" i="10"/>
  <c r="P20" i="10"/>
  <c r="O20" i="10"/>
  <c r="N20" i="10"/>
  <c r="M20" i="10"/>
  <c r="L20" i="10"/>
  <c r="K20" i="10"/>
  <c r="J20" i="10"/>
  <c r="I20" i="10"/>
  <c r="H20" i="10"/>
  <c r="G20" i="10"/>
  <c r="F20" i="10"/>
  <c r="E20" i="10"/>
  <c r="D20" i="10"/>
  <c r="C20" i="10"/>
  <c r="B20" i="10"/>
  <c r="R19" i="10"/>
  <c r="Q19" i="10"/>
  <c r="P19" i="10"/>
  <c r="O19" i="10"/>
  <c r="N19" i="10"/>
  <c r="M19" i="10"/>
  <c r="L19" i="10"/>
  <c r="K19" i="10"/>
  <c r="J19" i="10"/>
  <c r="I19" i="10"/>
  <c r="H19" i="10"/>
  <c r="G19" i="10"/>
  <c r="F19" i="10"/>
  <c r="E19" i="10"/>
  <c r="D19" i="10"/>
  <c r="C19" i="10"/>
  <c r="B19" i="10"/>
  <c r="R18" i="10"/>
  <c r="Q18" i="10"/>
  <c r="P18" i="10"/>
  <c r="O18" i="10"/>
  <c r="N18" i="10"/>
  <c r="M18" i="10"/>
  <c r="L18" i="10"/>
  <c r="K18" i="10"/>
  <c r="J18" i="10"/>
  <c r="I18" i="10"/>
  <c r="H18" i="10"/>
  <c r="G18" i="10"/>
  <c r="F18" i="10"/>
  <c r="E18" i="10"/>
  <c r="D18" i="10"/>
  <c r="C18" i="10"/>
  <c r="B18" i="10"/>
  <c r="C17" i="10"/>
  <c r="B17" i="10"/>
  <c r="R16" i="10"/>
  <c r="Q16" i="10"/>
  <c r="P16" i="10"/>
  <c r="O16" i="10"/>
  <c r="N16" i="10"/>
  <c r="M16" i="10"/>
  <c r="L16" i="10"/>
  <c r="K16" i="10"/>
  <c r="J16" i="10"/>
  <c r="I16" i="10"/>
  <c r="H16" i="10"/>
  <c r="G16" i="10"/>
  <c r="F16" i="10"/>
  <c r="E16" i="10"/>
  <c r="D16" i="10"/>
  <c r="C16" i="10"/>
  <c r="B16" i="10"/>
  <c r="R15" i="10"/>
  <c r="Q15" i="10"/>
  <c r="P15" i="10"/>
  <c r="O15" i="10"/>
  <c r="N15" i="10"/>
  <c r="M15" i="10"/>
  <c r="L15" i="10"/>
  <c r="K15" i="10"/>
  <c r="J15" i="10"/>
  <c r="I15" i="10"/>
  <c r="H15" i="10"/>
  <c r="G15" i="10"/>
  <c r="E15" i="10"/>
  <c r="D15" i="10"/>
  <c r="C15" i="10"/>
  <c r="B15" i="10"/>
  <c r="R14" i="10"/>
  <c r="Q14" i="10"/>
  <c r="P14" i="10"/>
  <c r="O14" i="10"/>
  <c r="N14" i="10"/>
  <c r="M14" i="10"/>
  <c r="L14" i="10"/>
  <c r="K14" i="10"/>
  <c r="J14" i="10"/>
  <c r="I14" i="10"/>
  <c r="H14" i="10"/>
  <c r="G14" i="10"/>
  <c r="F14" i="10"/>
  <c r="E14" i="10"/>
  <c r="D14" i="10"/>
  <c r="C14" i="10"/>
  <c r="B14" i="10"/>
  <c r="R13" i="10"/>
  <c r="Q13" i="10"/>
  <c r="P13" i="10"/>
  <c r="O13" i="10"/>
  <c r="N13" i="10"/>
  <c r="M13" i="10"/>
  <c r="L13" i="10"/>
  <c r="K13" i="10"/>
  <c r="J13" i="10"/>
  <c r="I13" i="10"/>
  <c r="H13" i="10"/>
  <c r="G13" i="10"/>
  <c r="F13" i="10"/>
  <c r="E13" i="10"/>
  <c r="D13" i="10"/>
  <c r="C13" i="10"/>
  <c r="B13" i="10"/>
  <c r="R12" i="8"/>
  <c r="Q12" i="8"/>
  <c r="Q12" i="9" s="1"/>
  <c r="P12" i="8"/>
  <c r="O12" i="8"/>
  <c r="O12" i="10" s="1"/>
  <c r="N12" i="8"/>
  <c r="N12" i="10"/>
  <c r="M12" i="8"/>
  <c r="M12" i="9" s="1"/>
  <c r="O44" i="12" s="1"/>
  <c r="L12" i="8"/>
  <c r="K12" i="8"/>
  <c r="K12" i="9" s="1"/>
  <c r="B12" i="9"/>
  <c r="C12" i="10"/>
  <c r="B12" i="10"/>
  <c r="A3" i="10"/>
  <c r="A1" i="10"/>
  <c r="O164" i="9"/>
  <c r="O165" i="9" s="1"/>
  <c r="N162" i="9"/>
  <c r="N163" i="9"/>
  <c r="N164" i="9"/>
  <c r="M162" i="9"/>
  <c r="M163" i="9"/>
  <c r="M164" i="9"/>
  <c r="L162" i="9"/>
  <c r="L163" i="9"/>
  <c r="L164" i="9"/>
  <c r="K162" i="9"/>
  <c r="K163" i="9"/>
  <c r="K164" i="9"/>
  <c r="J162" i="9"/>
  <c r="J163" i="9"/>
  <c r="J164" i="9"/>
  <c r="I162" i="9"/>
  <c r="I163" i="9"/>
  <c r="I164" i="9"/>
  <c r="H162" i="9"/>
  <c r="H163" i="9"/>
  <c r="H164" i="9"/>
  <c r="G162" i="9"/>
  <c r="G163" i="9"/>
  <c r="G164" i="9"/>
  <c r="F165" i="9"/>
  <c r="E165" i="9"/>
  <c r="D161" i="9"/>
  <c r="D165" i="9" s="1"/>
  <c r="C164" i="9"/>
  <c r="C163" i="9"/>
  <c r="C162" i="9"/>
  <c r="C161" i="9"/>
  <c r="C156" i="9"/>
  <c r="B156" i="9"/>
  <c r="C155" i="9"/>
  <c r="B155" i="9"/>
  <c r="D154" i="9"/>
  <c r="J154" i="9"/>
  <c r="L154" i="9"/>
  <c r="C154" i="9"/>
  <c r="B154" i="9"/>
  <c r="C150" i="9"/>
  <c r="B150" i="9"/>
  <c r="R147" i="9"/>
  <c r="Q147" i="9"/>
  <c r="P147" i="9"/>
  <c r="G146" i="9"/>
  <c r="C146" i="9"/>
  <c r="B146" i="9"/>
  <c r="D145" i="9"/>
  <c r="E145" i="9"/>
  <c r="H145" i="9"/>
  <c r="I145" i="9"/>
  <c r="L145" i="9"/>
  <c r="M145" i="9"/>
  <c r="C145" i="9"/>
  <c r="B145" i="9"/>
  <c r="C144" i="9"/>
  <c r="B144" i="9"/>
  <c r="D143" i="9"/>
  <c r="I143" i="9"/>
  <c r="O143" i="9"/>
  <c r="C143" i="9"/>
  <c r="B143" i="9"/>
  <c r="C142" i="9"/>
  <c r="B142" i="9"/>
  <c r="D141" i="9"/>
  <c r="F141" i="9"/>
  <c r="J141" i="9"/>
  <c r="K141" i="9"/>
  <c r="O141" i="9"/>
  <c r="C141" i="9"/>
  <c r="B141" i="9"/>
  <c r="C140" i="9"/>
  <c r="B140" i="9"/>
  <c r="C139" i="9"/>
  <c r="B139" i="9"/>
  <c r="C138" i="9"/>
  <c r="B138" i="9"/>
  <c r="D93" i="6"/>
  <c r="D137" i="9"/>
  <c r="C93" i="6"/>
  <c r="C137" i="9" s="1"/>
  <c r="B93" i="6"/>
  <c r="B137" i="9" s="1"/>
  <c r="D136" i="9"/>
  <c r="F136" i="9"/>
  <c r="H136" i="9"/>
  <c r="J136" i="9"/>
  <c r="L136" i="9"/>
  <c r="N136" i="9"/>
  <c r="C136" i="9"/>
  <c r="B136" i="9"/>
  <c r="D135" i="9"/>
  <c r="F135" i="9"/>
  <c r="H135" i="9"/>
  <c r="J135" i="9"/>
  <c r="L135" i="9"/>
  <c r="N135" i="9"/>
  <c r="C135" i="9"/>
  <c r="B135" i="9"/>
  <c r="F134" i="9"/>
  <c r="N134" i="9"/>
  <c r="C134" i="9"/>
  <c r="B134" i="9"/>
  <c r="C133" i="9"/>
  <c r="B133" i="9"/>
  <c r="G132" i="9"/>
  <c r="L132" i="9"/>
  <c r="C132" i="9"/>
  <c r="B132" i="9"/>
  <c r="C131" i="9"/>
  <c r="B131" i="9"/>
  <c r="C130" i="9"/>
  <c r="B130" i="9"/>
  <c r="D129" i="9"/>
  <c r="E129" i="9"/>
  <c r="F129" i="9"/>
  <c r="G129" i="9"/>
  <c r="H129" i="9"/>
  <c r="I129" i="9"/>
  <c r="J129" i="9"/>
  <c r="K129" i="9"/>
  <c r="L129" i="9"/>
  <c r="M129" i="9"/>
  <c r="N129" i="9"/>
  <c r="O129" i="9"/>
  <c r="C129" i="9"/>
  <c r="B129" i="9"/>
  <c r="C128" i="9"/>
  <c r="B128" i="9"/>
  <c r="D83" i="6"/>
  <c r="D127" i="9" s="1"/>
  <c r="C83" i="6"/>
  <c r="C127" i="9" s="1"/>
  <c r="B83" i="6"/>
  <c r="B127" i="9" s="1"/>
  <c r="D126" i="9"/>
  <c r="E126" i="9"/>
  <c r="F126" i="9"/>
  <c r="G126" i="9"/>
  <c r="H126" i="9"/>
  <c r="I126" i="9"/>
  <c r="J126" i="9"/>
  <c r="K126" i="9"/>
  <c r="L126" i="9"/>
  <c r="M126" i="9"/>
  <c r="N126" i="9"/>
  <c r="O126" i="9"/>
  <c r="C126" i="9"/>
  <c r="B126" i="9"/>
  <c r="C125" i="9"/>
  <c r="B125" i="9"/>
  <c r="C124" i="9"/>
  <c r="B124" i="9"/>
  <c r="I123" i="9"/>
  <c r="C123" i="9"/>
  <c r="B123" i="9"/>
  <c r="C122" i="9"/>
  <c r="B122" i="9"/>
  <c r="D121" i="9"/>
  <c r="E121" i="9"/>
  <c r="F121" i="9"/>
  <c r="G121" i="9"/>
  <c r="H121" i="9"/>
  <c r="I121" i="9"/>
  <c r="J121" i="9"/>
  <c r="K121" i="9"/>
  <c r="L121" i="9"/>
  <c r="M121" i="9"/>
  <c r="N121" i="9"/>
  <c r="O121" i="9"/>
  <c r="C121" i="9"/>
  <c r="B121" i="9"/>
  <c r="D120" i="9"/>
  <c r="C120" i="9"/>
  <c r="B120" i="9"/>
  <c r="C119" i="9"/>
  <c r="B119" i="9"/>
  <c r="C118" i="9"/>
  <c r="B118" i="9"/>
  <c r="C117" i="9"/>
  <c r="B117" i="9"/>
  <c r="C116" i="9"/>
  <c r="B116" i="9"/>
  <c r="D115" i="9"/>
  <c r="E115" i="9"/>
  <c r="F115" i="9"/>
  <c r="G115" i="9"/>
  <c r="H115" i="9"/>
  <c r="I115" i="9"/>
  <c r="J115" i="9"/>
  <c r="K115" i="9"/>
  <c r="L115" i="9"/>
  <c r="M115" i="9"/>
  <c r="N115" i="9"/>
  <c r="O115" i="9"/>
  <c r="B115" i="9"/>
  <c r="D114" i="9"/>
  <c r="E114" i="9"/>
  <c r="F114" i="9"/>
  <c r="G114" i="9"/>
  <c r="H114" i="9"/>
  <c r="I114" i="9"/>
  <c r="J114" i="9"/>
  <c r="K114" i="9"/>
  <c r="L114" i="9"/>
  <c r="M114" i="9"/>
  <c r="N114" i="9"/>
  <c r="O114" i="9"/>
  <c r="C114" i="9"/>
  <c r="B114" i="9"/>
  <c r="D113" i="9"/>
  <c r="E113" i="9"/>
  <c r="F113" i="9"/>
  <c r="G113" i="9"/>
  <c r="H113" i="9"/>
  <c r="I113" i="9"/>
  <c r="J113" i="9"/>
  <c r="K113" i="9"/>
  <c r="L113" i="9"/>
  <c r="M113" i="9"/>
  <c r="N113" i="9"/>
  <c r="O113" i="9"/>
  <c r="C113" i="9"/>
  <c r="B113" i="9"/>
  <c r="D112" i="9"/>
  <c r="E112" i="9"/>
  <c r="F112" i="9"/>
  <c r="G112" i="9"/>
  <c r="H112" i="9"/>
  <c r="I112" i="9"/>
  <c r="J112" i="9"/>
  <c r="K112" i="9"/>
  <c r="L112" i="9"/>
  <c r="M112" i="9"/>
  <c r="N112" i="9"/>
  <c r="O112" i="9"/>
  <c r="C112" i="9"/>
  <c r="B112" i="9"/>
  <c r="D111" i="9"/>
  <c r="E111" i="9"/>
  <c r="F111" i="9"/>
  <c r="G111" i="9"/>
  <c r="H111" i="9"/>
  <c r="I111" i="9"/>
  <c r="J111" i="9"/>
  <c r="K111" i="9"/>
  <c r="L111" i="9"/>
  <c r="M111" i="9"/>
  <c r="N111" i="9"/>
  <c r="O111" i="9"/>
  <c r="C111" i="9"/>
  <c r="B111" i="9"/>
  <c r="Q108" i="9"/>
  <c r="P108" i="9"/>
  <c r="C107" i="9"/>
  <c r="B107" i="9"/>
  <c r="D106" i="9"/>
  <c r="H106" i="9"/>
  <c r="L106" i="9"/>
  <c r="D105" i="9"/>
  <c r="E105" i="9"/>
  <c r="F105" i="9"/>
  <c r="G105" i="9"/>
  <c r="H105" i="9"/>
  <c r="I105" i="9"/>
  <c r="J105" i="9"/>
  <c r="K105" i="9"/>
  <c r="L105" i="9"/>
  <c r="M105" i="9"/>
  <c r="N105" i="9"/>
  <c r="O105" i="9"/>
  <c r="B105" i="9"/>
  <c r="K104" i="9"/>
  <c r="C104" i="9"/>
  <c r="B104" i="9"/>
  <c r="E103" i="9"/>
  <c r="F103" i="9"/>
  <c r="I103" i="9"/>
  <c r="J103" i="9"/>
  <c r="M103" i="9"/>
  <c r="N103" i="9"/>
  <c r="D102" i="9"/>
  <c r="H102" i="9"/>
  <c r="L102" i="9"/>
  <c r="D101" i="9"/>
  <c r="E101" i="9"/>
  <c r="F101" i="9"/>
  <c r="G101" i="9"/>
  <c r="H101" i="9"/>
  <c r="I101" i="9"/>
  <c r="J101" i="9"/>
  <c r="K101" i="9"/>
  <c r="L101" i="9"/>
  <c r="M101" i="9"/>
  <c r="N101" i="9"/>
  <c r="O101" i="9"/>
  <c r="C101" i="9"/>
  <c r="E100" i="9"/>
  <c r="M100" i="9"/>
  <c r="C100" i="9"/>
  <c r="B100" i="9"/>
  <c r="D99" i="9"/>
  <c r="G99" i="9"/>
  <c r="H99" i="9"/>
  <c r="K99" i="9"/>
  <c r="L99" i="9"/>
  <c r="O99" i="9"/>
  <c r="B99" i="9"/>
  <c r="B13" i="9"/>
  <c r="B14" i="9"/>
  <c r="B15" i="9"/>
  <c r="B16" i="9"/>
  <c r="C12" i="9"/>
  <c r="D12" i="8"/>
  <c r="D12" i="9" s="1"/>
  <c r="F44" i="12" s="1"/>
  <c r="E12" i="8"/>
  <c r="F12" i="8"/>
  <c r="F12" i="9"/>
  <c r="G12" i="8"/>
  <c r="G12" i="9" s="1"/>
  <c r="H12" i="8"/>
  <c r="H12" i="9"/>
  <c r="I12" i="8"/>
  <c r="I12" i="9" s="1"/>
  <c r="K44" i="12" s="1"/>
  <c r="J12" i="8"/>
  <c r="J12" i="9" s="1"/>
  <c r="L44" i="12" s="1"/>
  <c r="C13" i="9"/>
  <c r="D13" i="9"/>
  <c r="F3" i="12" s="1"/>
  <c r="E13" i="9"/>
  <c r="G3" i="12" s="1"/>
  <c r="F13" i="9"/>
  <c r="G13" i="9"/>
  <c r="H13" i="9"/>
  <c r="I13" i="9"/>
  <c r="K3" i="12" s="1"/>
  <c r="J13" i="9"/>
  <c r="L3" i="12" s="1"/>
  <c r="K13" i="9"/>
  <c r="M3" i="12" s="1"/>
  <c r="L13" i="9"/>
  <c r="M13" i="9"/>
  <c r="O3" i="12" s="1"/>
  <c r="N13" i="9"/>
  <c r="P3" i="12" s="1"/>
  <c r="O13" i="9"/>
  <c r="P13" i="9"/>
  <c r="Q13" i="9"/>
  <c r="R13" i="9"/>
  <c r="C14" i="9"/>
  <c r="D14" i="9"/>
  <c r="F45" i="12" s="1"/>
  <c r="E14" i="9"/>
  <c r="F14" i="9"/>
  <c r="H45" i="12" s="1"/>
  <c r="G14" i="9"/>
  <c r="I45" i="12" s="1"/>
  <c r="H14" i="9"/>
  <c r="J45" i="12" s="1"/>
  <c r="I14" i="9"/>
  <c r="K45" i="12" s="1"/>
  <c r="J14" i="9"/>
  <c r="L45" i="12" s="1"/>
  <c r="K14" i="9"/>
  <c r="M45" i="12" s="1"/>
  <c r="L14" i="9"/>
  <c r="M14" i="9"/>
  <c r="O45" i="12" s="1"/>
  <c r="N14" i="9"/>
  <c r="P45" i="12" s="1"/>
  <c r="O14" i="9"/>
  <c r="P14" i="9"/>
  <c r="Q14" i="9"/>
  <c r="R14" i="9"/>
  <c r="C15" i="9"/>
  <c r="E15" i="9"/>
  <c r="G15" i="9"/>
  <c r="H15" i="9"/>
  <c r="I15" i="9"/>
  <c r="J15" i="9"/>
  <c r="K15" i="9"/>
  <c r="L15" i="9"/>
  <c r="M15" i="9"/>
  <c r="N15" i="9"/>
  <c r="O15" i="9"/>
  <c r="P15" i="9"/>
  <c r="Q15" i="9"/>
  <c r="R15" i="9"/>
  <c r="C16" i="9"/>
  <c r="D16" i="9"/>
  <c r="E16" i="9"/>
  <c r="F16" i="9"/>
  <c r="G16" i="9"/>
  <c r="H16" i="9"/>
  <c r="I16" i="9"/>
  <c r="J16" i="9"/>
  <c r="K16" i="9"/>
  <c r="L16" i="9"/>
  <c r="M16" i="9"/>
  <c r="N16" i="9"/>
  <c r="O16" i="9"/>
  <c r="P16" i="9"/>
  <c r="Q16" i="9"/>
  <c r="R16" i="9"/>
  <c r="B17" i="9"/>
  <c r="C17" i="9"/>
  <c r="D43" i="3"/>
  <c r="D44" i="3"/>
  <c r="D45" i="3"/>
  <c r="D46" i="3"/>
  <c r="D60" i="3"/>
  <c r="D47" i="3"/>
  <c r="D48" i="3"/>
  <c r="D49" i="3"/>
  <c r="D61" i="3"/>
  <c r="D50" i="3"/>
  <c r="D51" i="3"/>
  <c r="D62" i="3"/>
  <c r="D52" i="3"/>
  <c r="D53" i="3"/>
  <c r="D54" i="3"/>
  <c r="D55" i="3"/>
  <c r="D56" i="3"/>
  <c r="D63" i="3"/>
  <c r="D64" i="3"/>
  <c r="D13" i="4"/>
  <c r="E17" i="9" s="1"/>
  <c r="B18" i="9"/>
  <c r="C18" i="9"/>
  <c r="D18" i="9"/>
  <c r="E18" i="9"/>
  <c r="F18" i="9"/>
  <c r="G18" i="9"/>
  <c r="H18" i="9"/>
  <c r="I18" i="9"/>
  <c r="J18" i="9"/>
  <c r="K18" i="9"/>
  <c r="L18" i="9"/>
  <c r="M18" i="9"/>
  <c r="N18" i="9"/>
  <c r="O18" i="9"/>
  <c r="P18" i="9"/>
  <c r="Q18" i="9"/>
  <c r="R18" i="9"/>
  <c r="B19" i="9"/>
  <c r="C19" i="9"/>
  <c r="D19" i="9"/>
  <c r="E19" i="9"/>
  <c r="F19" i="9"/>
  <c r="G19" i="9"/>
  <c r="H19" i="9"/>
  <c r="I19" i="9"/>
  <c r="J19" i="9"/>
  <c r="K19" i="9"/>
  <c r="L19" i="9"/>
  <c r="M19" i="9"/>
  <c r="N19" i="9"/>
  <c r="O19" i="9"/>
  <c r="P19" i="9"/>
  <c r="Q19" i="9"/>
  <c r="R19" i="9"/>
  <c r="B20" i="9"/>
  <c r="C20" i="9"/>
  <c r="D20" i="9"/>
  <c r="E20" i="9"/>
  <c r="F20" i="9"/>
  <c r="G20" i="9"/>
  <c r="H20" i="9"/>
  <c r="I20" i="9"/>
  <c r="J20" i="9"/>
  <c r="K20" i="9"/>
  <c r="L20" i="9"/>
  <c r="M20" i="9"/>
  <c r="N20" i="9"/>
  <c r="O20" i="9"/>
  <c r="P20" i="9"/>
  <c r="Q20" i="9"/>
  <c r="R20" i="9"/>
  <c r="B21" i="9"/>
  <c r="C21" i="9"/>
  <c r="D17" i="4"/>
  <c r="F21" i="9" s="1"/>
  <c r="B22" i="9"/>
  <c r="C22" i="9"/>
  <c r="D22" i="9"/>
  <c r="E22" i="9"/>
  <c r="F22" i="9"/>
  <c r="G22" i="9"/>
  <c r="H22" i="9"/>
  <c r="I22" i="9"/>
  <c r="J22" i="9"/>
  <c r="K22" i="9"/>
  <c r="L22" i="9"/>
  <c r="M22" i="9"/>
  <c r="N22" i="9"/>
  <c r="O22" i="9"/>
  <c r="P22" i="9"/>
  <c r="Q22" i="9"/>
  <c r="R22" i="9"/>
  <c r="B26" i="9"/>
  <c r="C26" i="9"/>
  <c r="D26" i="9"/>
  <c r="E26" i="9"/>
  <c r="F26" i="9"/>
  <c r="G26" i="9"/>
  <c r="H26" i="9"/>
  <c r="I26" i="9"/>
  <c r="J26" i="9"/>
  <c r="K26" i="9"/>
  <c r="L26" i="9"/>
  <c r="M26" i="9"/>
  <c r="N26" i="9"/>
  <c r="O26" i="9"/>
  <c r="P26" i="9"/>
  <c r="Q26" i="9"/>
  <c r="R26" i="9"/>
  <c r="B27" i="9"/>
  <c r="C27" i="9"/>
  <c r="D27" i="9"/>
  <c r="E27" i="9"/>
  <c r="F27" i="9"/>
  <c r="G27" i="9"/>
  <c r="H27" i="9"/>
  <c r="I27" i="9"/>
  <c r="J27" i="9"/>
  <c r="K27" i="9"/>
  <c r="L27" i="9"/>
  <c r="M27" i="9"/>
  <c r="N27" i="9"/>
  <c r="O27" i="9"/>
  <c r="P27" i="9"/>
  <c r="Q27" i="9"/>
  <c r="R27" i="9"/>
  <c r="B28" i="9"/>
  <c r="C28" i="9"/>
  <c r="D28" i="9"/>
  <c r="E28" i="9"/>
  <c r="F28" i="9"/>
  <c r="G28" i="9"/>
  <c r="H28" i="9"/>
  <c r="I28" i="9"/>
  <c r="J28" i="9"/>
  <c r="K28" i="9"/>
  <c r="L28" i="9"/>
  <c r="M28" i="9"/>
  <c r="N28" i="9"/>
  <c r="O28" i="9"/>
  <c r="P28" i="9"/>
  <c r="Q28" i="9"/>
  <c r="R28" i="9"/>
  <c r="B29" i="9"/>
  <c r="C29" i="9"/>
  <c r="D29" i="9"/>
  <c r="E29" i="9"/>
  <c r="F29" i="9"/>
  <c r="G29" i="9"/>
  <c r="H29" i="9"/>
  <c r="I29" i="9"/>
  <c r="J29" i="9"/>
  <c r="K29" i="9"/>
  <c r="L29" i="9"/>
  <c r="M29" i="9"/>
  <c r="N29" i="9"/>
  <c r="O29" i="9"/>
  <c r="P29" i="9"/>
  <c r="Q29" i="9"/>
  <c r="R29" i="9"/>
  <c r="B30" i="9"/>
  <c r="C30" i="9"/>
  <c r="D30" i="9"/>
  <c r="E30" i="9"/>
  <c r="F30" i="9"/>
  <c r="G30" i="9"/>
  <c r="H30" i="9"/>
  <c r="I30" i="9"/>
  <c r="J30" i="9"/>
  <c r="K30" i="9"/>
  <c r="L30" i="9"/>
  <c r="M30" i="9"/>
  <c r="N30" i="9"/>
  <c r="O30" i="9"/>
  <c r="P30" i="9"/>
  <c r="Q30" i="9"/>
  <c r="R30" i="9"/>
  <c r="B31" i="9"/>
  <c r="C31" i="9"/>
  <c r="D31" i="9"/>
  <c r="E31" i="9"/>
  <c r="F31" i="9"/>
  <c r="G31" i="9"/>
  <c r="H31" i="9"/>
  <c r="I31" i="9"/>
  <c r="J31" i="9"/>
  <c r="K31" i="9"/>
  <c r="L31" i="9"/>
  <c r="M31" i="9"/>
  <c r="N31" i="9"/>
  <c r="O31" i="9"/>
  <c r="P31" i="9"/>
  <c r="Q31" i="9"/>
  <c r="R31" i="9"/>
  <c r="B32" i="9"/>
  <c r="N46" i="12" s="1"/>
  <c r="C32" i="9"/>
  <c r="D32" i="9"/>
  <c r="E32" i="9"/>
  <c r="F32" i="9"/>
  <c r="G32" i="9"/>
  <c r="H32" i="9"/>
  <c r="I32" i="9"/>
  <c r="J32" i="9"/>
  <c r="K32" i="9"/>
  <c r="L32" i="9"/>
  <c r="M32" i="9"/>
  <c r="N32" i="9"/>
  <c r="O32" i="9"/>
  <c r="P32" i="9"/>
  <c r="Q32" i="9"/>
  <c r="R32" i="9"/>
  <c r="B33" i="9"/>
  <c r="C33" i="9"/>
  <c r="D33" i="9"/>
  <c r="E33" i="9"/>
  <c r="F33" i="9"/>
  <c r="G33" i="9"/>
  <c r="H33" i="9"/>
  <c r="I33" i="9"/>
  <c r="J33" i="9"/>
  <c r="K33" i="9"/>
  <c r="L33" i="9"/>
  <c r="M33" i="9"/>
  <c r="N33" i="9"/>
  <c r="O33" i="9"/>
  <c r="P33" i="9"/>
  <c r="Q33" i="9"/>
  <c r="R33" i="9"/>
  <c r="B37" i="9"/>
  <c r="C37" i="9"/>
  <c r="D37" i="9"/>
  <c r="E37" i="9"/>
  <c r="F37" i="9"/>
  <c r="G37" i="9"/>
  <c r="H37" i="9"/>
  <c r="I37" i="9"/>
  <c r="J37" i="9"/>
  <c r="K37" i="9"/>
  <c r="L37" i="9"/>
  <c r="M37" i="9"/>
  <c r="N37" i="9"/>
  <c r="O37" i="9"/>
  <c r="P37" i="9"/>
  <c r="Q37" i="9"/>
  <c r="R37" i="9"/>
  <c r="B38" i="9"/>
  <c r="C38" i="9"/>
  <c r="D38" i="9"/>
  <c r="E38" i="9"/>
  <c r="F38" i="9"/>
  <c r="G38" i="9"/>
  <c r="H38" i="9"/>
  <c r="I38" i="9"/>
  <c r="J38" i="9"/>
  <c r="K38" i="9"/>
  <c r="L38" i="9"/>
  <c r="M38" i="9"/>
  <c r="N38" i="9"/>
  <c r="O38" i="9"/>
  <c r="P38" i="9"/>
  <c r="Q38" i="9"/>
  <c r="R38" i="9"/>
  <c r="B39" i="9"/>
  <c r="C39" i="9"/>
  <c r="D39" i="9"/>
  <c r="E39" i="9"/>
  <c r="F39" i="9"/>
  <c r="G39" i="9"/>
  <c r="H39" i="9"/>
  <c r="I39" i="9"/>
  <c r="J39" i="9"/>
  <c r="K39" i="9"/>
  <c r="L39" i="9"/>
  <c r="M39" i="9"/>
  <c r="N39" i="9"/>
  <c r="O39" i="9"/>
  <c r="P39" i="9"/>
  <c r="Q39" i="9"/>
  <c r="R39" i="9"/>
  <c r="B40" i="9"/>
  <c r="C40" i="9"/>
  <c r="D40" i="9"/>
  <c r="E40" i="9"/>
  <c r="F40" i="9"/>
  <c r="G40" i="9"/>
  <c r="H40" i="9"/>
  <c r="I40" i="9"/>
  <c r="J40" i="9"/>
  <c r="K40" i="9"/>
  <c r="L40" i="9"/>
  <c r="M40" i="9"/>
  <c r="N40" i="9"/>
  <c r="O40" i="9"/>
  <c r="P40" i="9"/>
  <c r="Q40" i="9"/>
  <c r="R40" i="9"/>
  <c r="B41" i="9"/>
  <c r="C41" i="9"/>
  <c r="D41" i="9"/>
  <c r="E41" i="9"/>
  <c r="F41" i="9"/>
  <c r="G41" i="9"/>
  <c r="H41" i="9"/>
  <c r="I41" i="9"/>
  <c r="J41" i="9"/>
  <c r="K41" i="9"/>
  <c r="L41" i="9"/>
  <c r="M41" i="9"/>
  <c r="N41" i="9"/>
  <c r="O41" i="9"/>
  <c r="P41" i="9"/>
  <c r="Q41" i="9"/>
  <c r="R41" i="9"/>
  <c r="B42" i="9"/>
  <c r="C42" i="9"/>
  <c r="D42" i="9"/>
  <c r="E42" i="9"/>
  <c r="F42" i="9"/>
  <c r="G42" i="9"/>
  <c r="H42" i="9"/>
  <c r="I42" i="9"/>
  <c r="J42" i="9"/>
  <c r="K42" i="9"/>
  <c r="L42" i="9"/>
  <c r="M42" i="9"/>
  <c r="N42" i="9"/>
  <c r="O42" i="9"/>
  <c r="P42" i="9"/>
  <c r="Q42" i="9"/>
  <c r="R42" i="9"/>
  <c r="B43" i="9"/>
  <c r="C43" i="9"/>
  <c r="E43" i="9"/>
  <c r="F43" i="9"/>
  <c r="G43" i="9"/>
  <c r="H43" i="9"/>
  <c r="I43" i="9"/>
  <c r="J43" i="9"/>
  <c r="K43" i="9"/>
  <c r="L43" i="9"/>
  <c r="M43" i="9"/>
  <c r="N43" i="9"/>
  <c r="O43" i="9"/>
  <c r="P43" i="9"/>
  <c r="Q43" i="9"/>
  <c r="R43" i="9"/>
  <c r="B44" i="9"/>
  <c r="C44" i="9"/>
  <c r="D44" i="9"/>
  <c r="E44" i="9"/>
  <c r="F44" i="9"/>
  <c r="G44" i="9"/>
  <c r="H44" i="9"/>
  <c r="I44" i="9"/>
  <c r="J44" i="9"/>
  <c r="K44" i="9"/>
  <c r="L44" i="9"/>
  <c r="M44" i="9"/>
  <c r="O49" i="12" s="1"/>
  <c r="N44" i="9"/>
  <c r="O44" i="9"/>
  <c r="P44" i="9"/>
  <c r="Q44" i="9"/>
  <c r="R44" i="9"/>
  <c r="B45" i="9"/>
  <c r="C45" i="9"/>
  <c r="D45" i="9"/>
  <c r="E45" i="9"/>
  <c r="F45" i="9"/>
  <c r="G45" i="9"/>
  <c r="H45" i="9"/>
  <c r="I45" i="9"/>
  <c r="J45" i="9"/>
  <c r="K45" i="9"/>
  <c r="L45" i="9"/>
  <c r="M45" i="9"/>
  <c r="N45" i="9"/>
  <c r="O45" i="9"/>
  <c r="P45" i="9"/>
  <c r="Q45" i="9"/>
  <c r="R45" i="9"/>
  <c r="B46" i="9"/>
  <c r="C46" i="9"/>
  <c r="D46" i="9"/>
  <c r="E46" i="9"/>
  <c r="F46" i="9"/>
  <c r="G46" i="9"/>
  <c r="H46" i="9"/>
  <c r="I46" i="9"/>
  <c r="J46" i="9"/>
  <c r="L50" i="12" s="1"/>
  <c r="K46" i="9"/>
  <c r="M50" i="12" s="1"/>
  <c r="L46" i="9"/>
  <c r="M46" i="9"/>
  <c r="N46" i="9"/>
  <c r="O46" i="9"/>
  <c r="P46" i="9"/>
  <c r="Q46" i="9"/>
  <c r="R46" i="9"/>
  <c r="B47" i="9"/>
  <c r="C47" i="9"/>
  <c r="D47" i="9"/>
  <c r="E47" i="9"/>
  <c r="F47" i="9"/>
  <c r="G47" i="9"/>
  <c r="H47" i="9"/>
  <c r="I47" i="9"/>
  <c r="J47" i="9"/>
  <c r="K47" i="9"/>
  <c r="L47" i="9"/>
  <c r="M47" i="9"/>
  <c r="N47" i="9"/>
  <c r="O47" i="9"/>
  <c r="P47" i="9"/>
  <c r="Q47" i="9"/>
  <c r="R47" i="9"/>
  <c r="B48" i="9"/>
  <c r="C48" i="9"/>
  <c r="D48" i="9"/>
  <c r="E48" i="9"/>
  <c r="E49" i="9"/>
  <c r="F48" i="9"/>
  <c r="G48" i="9"/>
  <c r="H48" i="9"/>
  <c r="I48" i="9"/>
  <c r="J48" i="9"/>
  <c r="K48" i="9"/>
  <c r="L48" i="9"/>
  <c r="M48" i="9"/>
  <c r="N48" i="9"/>
  <c r="O48" i="9"/>
  <c r="P48" i="9"/>
  <c r="Q48" i="9"/>
  <c r="R48" i="9"/>
  <c r="B49" i="9"/>
  <c r="C49" i="9"/>
  <c r="D49" i="9"/>
  <c r="F49" i="9"/>
  <c r="G49" i="9"/>
  <c r="H49" i="9"/>
  <c r="I49" i="9"/>
  <c r="J49" i="9"/>
  <c r="K49" i="9"/>
  <c r="L49" i="9"/>
  <c r="M49" i="9"/>
  <c r="N49" i="9"/>
  <c r="O49" i="9"/>
  <c r="P49" i="9"/>
  <c r="Q49" i="9"/>
  <c r="R49" i="9"/>
  <c r="B55" i="9"/>
  <c r="C55" i="9"/>
  <c r="D55" i="9"/>
  <c r="E55" i="9"/>
  <c r="F55" i="9"/>
  <c r="G55" i="9"/>
  <c r="H55" i="9"/>
  <c r="I55" i="9"/>
  <c r="J55" i="9"/>
  <c r="K55" i="9"/>
  <c r="L55" i="9"/>
  <c r="M55" i="9"/>
  <c r="N55" i="9"/>
  <c r="O55" i="9"/>
  <c r="B56" i="9"/>
  <c r="M16" i="12" s="1"/>
  <c r="C56" i="9"/>
  <c r="D56" i="9"/>
  <c r="E56" i="9"/>
  <c r="F56" i="9"/>
  <c r="G56" i="9"/>
  <c r="H56" i="9"/>
  <c r="J56" i="9"/>
  <c r="K56" i="9"/>
  <c r="L56" i="9"/>
  <c r="M56" i="9"/>
  <c r="N56" i="9"/>
  <c r="O56" i="9"/>
  <c r="B57" i="9"/>
  <c r="C57" i="9"/>
  <c r="B58" i="9"/>
  <c r="C58" i="9"/>
  <c r="D58" i="9"/>
  <c r="D60" i="9"/>
  <c r="E58" i="9"/>
  <c r="F58" i="9"/>
  <c r="G58" i="9"/>
  <c r="H58" i="9"/>
  <c r="I58" i="9"/>
  <c r="J58" i="9"/>
  <c r="K58" i="9"/>
  <c r="L58" i="9"/>
  <c r="M58" i="9"/>
  <c r="N58" i="9"/>
  <c r="O58" i="9"/>
  <c r="B59" i="9"/>
  <c r="C59" i="9"/>
  <c r="B60" i="9"/>
  <c r="C60" i="9"/>
  <c r="E60" i="9"/>
  <c r="F60" i="9"/>
  <c r="G60" i="9"/>
  <c r="H60" i="9"/>
  <c r="J60" i="9"/>
  <c r="K60" i="9"/>
  <c r="L60" i="9"/>
  <c r="M60" i="9"/>
  <c r="N60" i="9"/>
  <c r="O60" i="9"/>
  <c r="B61" i="9"/>
  <c r="C61" i="9"/>
  <c r="F61" i="9"/>
  <c r="G61" i="9"/>
  <c r="J61" i="9"/>
  <c r="M61" i="9"/>
  <c r="N61" i="9"/>
  <c r="B62" i="9"/>
  <c r="C62" i="9"/>
  <c r="G62" i="9"/>
  <c r="H62" i="9"/>
  <c r="L62" i="9"/>
  <c r="P63" i="9"/>
  <c r="B66" i="9"/>
  <c r="C66" i="9"/>
  <c r="B67" i="9"/>
  <c r="C67" i="9"/>
  <c r="E67" i="9"/>
  <c r="K68" i="9"/>
  <c r="K69" i="9"/>
  <c r="K70" i="9"/>
  <c r="K71" i="9"/>
  <c r="K72" i="9"/>
  <c r="K73" i="9"/>
  <c r="K75" i="9"/>
  <c r="B68" i="9"/>
  <c r="C68" i="9"/>
  <c r="D68" i="9"/>
  <c r="D69" i="9"/>
  <c r="D70" i="9"/>
  <c r="D71" i="9"/>
  <c r="D72" i="9"/>
  <c r="D73" i="9"/>
  <c r="D74" i="9"/>
  <c r="D75" i="9"/>
  <c r="E68" i="9"/>
  <c r="F68" i="9"/>
  <c r="G68" i="9"/>
  <c r="H68" i="9"/>
  <c r="I68" i="9"/>
  <c r="J68" i="9"/>
  <c r="L68" i="9"/>
  <c r="M68" i="9"/>
  <c r="N68" i="9"/>
  <c r="O68" i="9"/>
  <c r="B69" i="9"/>
  <c r="C69" i="9"/>
  <c r="E69" i="9"/>
  <c r="F69" i="9"/>
  <c r="G69" i="9"/>
  <c r="H69" i="9"/>
  <c r="I69" i="9"/>
  <c r="J69" i="9"/>
  <c r="L69" i="9"/>
  <c r="M69" i="9"/>
  <c r="N69" i="9"/>
  <c r="O69" i="9"/>
  <c r="B70" i="9"/>
  <c r="C70" i="9"/>
  <c r="E70" i="9"/>
  <c r="F70" i="9"/>
  <c r="G70" i="9"/>
  <c r="H70" i="9"/>
  <c r="I70" i="9"/>
  <c r="J70" i="9"/>
  <c r="L70" i="9"/>
  <c r="M70" i="9"/>
  <c r="N70" i="9"/>
  <c r="O70" i="9"/>
  <c r="B71" i="9"/>
  <c r="C71" i="9"/>
  <c r="E71" i="9"/>
  <c r="F71" i="9"/>
  <c r="G71" i="9"/>
  <c r="H71" i="9"/>
  <c r="I71" i="9"/>
  <c r="J71" i="9"/>
  <c r="L71" i="9"/>
  <c r="M71" i="9"/>
  <c r="N71" i="9"/>
  <c r="O71" i="9"/>
  <c r="B72" i="9"/>
  <c r="C72" i="9"/>
  <c r="E72" i="9"/>
  <c r="F72" i="9"/>
  <c r="G72" i="9"/>
  <c r="H72" i="9"/>
  <c r="I72" i="9"/>
  <c r="J72" i="9"/>
  <c r="L72" i="9"/>
  <c r="M72" i="9"/>
  <c r="N72" i="9"/>
  <c r="O72" i="9"/>
  <c r="B73" i="9"/>
  <c r="C73" i="9"/>
  <c r="E73" i="9"/>
  <c r="F73" i="9"/>
  <c r="G73" i="9"/>
  <c r="H73" i="9"/>
  <c r="I73" i="9"/>
  <c r="J73" i="9"/>
  <c r="L73" i="9"/>
  <c r="M73" i="9"/>
  <c r="N73" i="9"/>
  <c r="O73" i="9"/>
  <c r="B74" i="9"/>
  <c r="C74" i="9"/>
  <c r="G74" i="9"/>
  <c r="H74" i="9"/>
  <c r="L74" i="9"/>
  <c r="B75" i="9"/>
  <c r="C75" i="9"/>
  <c r="E75" i="9"/>
  <c r="F75" i="9"/>
  <c r="G75" i="9"/>
  <c r="H75" i="9"/>
  <c r="I75" i="9"/>
  <c r="J75" i="9"/>
  <c r="L75" i="9"/>
  <c r="M75" i="9"/>
  <c r="N75" i="9"/>
  <c r="O75" i="9"/>
  <c r="B79" i="9"/>
  <c r="C79" i="9"/>
  <c r="D79" i="9"/>
  <c r="E79" i="9"/>
  <c r="E80" i="9"/>
  <c r="E81" i="9"/>
  <c r="E82" i="9"/>
  <c r="E83" i="9"/>
  <c r="E84" i="9"/>
  <c r="E85" i="9"/>
  <c r="E86" i="9"/>
  <c r="E87" i="9"/>
  <c r="F79" i="9"/>
  <c r="G79" i="9"/>
  <c r="G80" i="9"/>
  <c r="G81" i="9"/>
  <c r="G82" i="9"/>
  <c r="G83" i="9"/>
  <c r="G84" i="9"/>
  <c r="G85" i="9"/>
  <c r="G86" i="9"/>
  <c r="G87" i="9"/>
  <c r="H79" i="9"/>
  <c r="I79" i="9"/>
  <c r="J79" i="9"/>
  <c r="J80" i="9"/>
  <c r="J81" i="9"/>
  <c r="J88" i="9" s="1"/>
  <c r="J82" i="9"/>
  <c r="J83" i="9"/>
  <c r="J84" i="9"/>
  <c r="J85" i="9"/>
  <c r="J86" i="9"/>
  <c r="J87" i="9"/>
  <c r="K79" i="9"/>
  <c r="L79" i="9"/>
  <c r="M79" i="9"/>
  <c r="N79" i="9"/>
  <c r="N80" i="9"/>
  <c r="N81" i="9"/>
  <c r="N82" i="9"/>
  <c r="N83" i="9"/>
  <c r="N84" i="9"/>
  <c r="B80" i="9"/>
  <c r="B81" i="9"/>
  <c r="B82" i="9"/>
  <c r="B83" i="9"/>
  <c r="E12" i="9"/>
  <c r="L12" i="9"/>
  <c r="N12" i="9"/>
  <c r="O12" i="9"/>
  <c r="O23" i="9" s="1"/>
  <c r="P12" i="9"/>
  <c r="R12" i="9"/>
  <c r="D15" i="9"/>
  <c r="F15" i="9"/>
  <c r="D17" i="9"/>
  <c r="G17" i="9"/>
  <c r="I17" i="9"/>
  <c r="J17" i="9"/>
  <c r="K17" i="9"/>
  <c r="L17" i="9"/>
  <c r="M17" i="9"/>
  <c r="O17" i="9"/>
  <c r="Q17" i="9"/>
  <c r="R17" i="9"/>
  <c r="D21" i="9"/>
  <c r="E21" i="9"/>
  <c r="G21" i="9"/>
  <c r="H21" i="9"/>
  <c r="I21" i="9"/>
  <c r="K21" i="9"/>
  <c r="L21" i="9"/>
  <c r="L23" i="9" s="1"/>
  <c r="M21" i="9"/>
  <c r="O21" i="9"/>
  <c r="P21" i="9"/>
  <c r="Q21" i="9"/>
  <c r="D34" i="9"/>
  <c r="F34" i="9"/>
  <c r="G34" i="9"/>
  <c r="H34" i="9"/>
  <c r="J34" i="9"/>
  <c r="K34" i="9"/>
  <c r="L34" i="9"/>
  <c r="N34" i="9"/>
  <c r="O34" i="9"/>
  <c r="P34" i="9"/>
  <c r="R34" i="9"/>
  <c r="D50" i="9"/>
  <c r="H50" i="9"/>
  <c r="I50" i="9"/>
  <c r="L50" i="9"/>
  <c r="M50" i="9"/>
  <c r="P50" i="9"/>
  <c r="Q50" i="9"/>
  <c r="D61" i="9"/>
  <c r="E61" i="9"/>
  <c r="H61" i="9"/>
  <c r="I61" i="9"/>
  <c r="K61" i="9"/>
  <c r="L61" i="9"/>
  <c r="O61" i="9"/>
  <c r="D62" i="9"/>
  <c r="E62" i="9"/>
  <c r="F62" i="9"/>
  <c r="F63" i="9" s="1"/>
  <c r="I62" i="9"/>
  <c r="J62" i="9"/>
  <c r="K62" i="9"/>
  <c r="M62" i="9"/>
  <c r="N62" i="9"/>
  <c r="O62" i="9"/>
  <c r="D67" i="9"/>
  <c r="F67" i="9"/>
  <c r="G67" i="9"/>
  <c r="H67" i="9"/>
  <c r="J67" i="9"/>
  <c r="K67" i="9"/>
  <c r="L67" i="9"/>
  <c r="M67" i="9"/>
  <c r="N67" i="9"/>
  <c r="O67" i="9"/>
  <c r="E74" i="9"/>
  <c r="F74" i="9"/>
  <c r="I74" i="9"/>
  <c r="J74" i="9"/>
  <c r="K74" i="9"/>
  <c r="M74" i="9"/>
  <c r="N74" i="9"/>
  <c r="O74" i="9"/>
  <c r="O79" i="9"/>
  <c r="C80" i="9"/>
  <c r="D80" i="9"/>
  <c r="F80" i="9"/>
  <c r="H80" i="9"/>
  <c r="I80" i="9"/>
  <c r="K80" i="9"/>
  <c r="L80" i="9"/>
  <c r="M80" i="9"/>
  <c r="O80" i="9"/>
  <c r="C81" i="9"/>
  <c r="D81" i="9"/>
  <c r="F81" i="9"/>
  <c r="H81" i="9"/>
  <c r="I81" i="9"/>
  <c r="K81" i="9"/>
  <c r="L81" i="9"/>
  <c r="M81" i="9"/>
  <c r="O81" i="9"/>
  <c r="C82" i="9"/>
  <c r="D82" i="9"/>
  <c r="F82" i="9"/>
  <c r="H82" i="9"/>
  <c r="I82" i="9"/>
  <c r="K82" i="9"/>
  <c r="L82" i="9"/>
  <c r="M82" i="9"/>
  <c r="O82" i="9"/>
  <c r="C83" i="9"/>
  <c r="D83" i="9"/>
  <c r="F83" i="9"/>
  <c r="H83" i="9"/>
  <c r="I83" i="9"/>
  <c r="K83" i="9"/>
  <c r="L83" i="9"/>
  <c r="M83" i="9"/>
  <c r="O83" i="9"/>
  <c r="B84" i="9"/>
  <c r="C84" i="9"/>
  <c r="D84" i="9"/>
  <c r="F84" i="9"/>
  <c r="H84" i="9"/>
  <c r="I84" i="9"/>
  <c r="K84" i="9"/>
  <c r="L84" i="9"/>
  <c r="M84" i="9"/>
  <c r="O84" i="9"/>
  <c r="B85" i="9"/>
  <c r="C85" i="9"/>
  <c r="D85" i="9"/>
  <c r="F85" i="9"/>
  <c r="H85" i="9"/>
  <c r="I85" i="9"/>
  <c r="K85" i="9"/>
  <c r="L85" i="9"/>
  <c r="M85" i="9"/>
  <c r="N85" i="9"/>
  <c r="O85" i="9"/>
  <c r="B86" i="9"/>
  <c r="C86" i="9"/>
  <c r="D86" i="9"/>
  <c r="F86" i="9"/>
  <c r="H86" i="9"/>
  <c r="I86" i="9"/>
  <c r="K86" i="9"/>
  <c r="L86" i="9"/>
  <c r="M86" i="9"/>
  <c r="N86" i="9"/>
  <c r="O86" i="9"/>
  <c r="B87" i="9"/>
  <c r="C87" i="9"/>
  <c r="D87" i="9"/>
  <c r="F87" i="9"/>
  <c r="H87" i="9"/>
  <c r="I87" i="9"/>
  <c r="K87" i="9"/>
  <c r="L87" i="9"/>
  <c r="M87" i="9"/>
  <c r="N87" i="9"/>
  <c r="O87" i="9"/>
  <c r="B91" i="9"/>
  <c r="C91" i="9"/>
  <c r="D47" i="6"/>
  <c r="F91" i="9" s="1"/>
  <c r="G91" i="9"/>
  <c r="K91" i="9"/>
  <c r="O91" i="9"/>
  <c r="B92" i="9"/>
  <c r="C92" i="9"/>
  <c r="D92" i="9"/>
  <c r="E92" i="9"/>
  <c r="F92" i="9"/>
  <c r="G92" i="9"/>
  <c r="H92" i="9"/>
  <c r="I92" i="9"/>
  <c r="J92" i="9"/>
  <c r="K92" i="9"/>
  <c r="L92" i="9"/>
  <c r="M92" i="9"/>
  <c r="N92" i="9"/>
  <c r="O92" i="9"/>
  <c r="B93" i="9"/>
  <c r="C93" i="9"/>
  <c r="D93" i="9"/>
  <c r="E93" i="9"/>
  <c r="F93" i="9"/>
  <c r="H93" i="9"/>
  <c r="I93" i="9"/>
  <c r="K20" i="12" s="1"/>
  <c r="J93" i="9"/>
  <c r="K93" i="9"/>
  <c r="L93" i="9"/>
  <c r="M93" i="9"/>
  <c r="N93" i="9"/>
  <c r="O93" i="9"/>
  <c r="B94" i="9"/>
  <c r="C94" i="9"/>
  <c r="D50" i="6"/>
  <c r="E94" i="9" s="1"/>
  <c r="D94" i="9"/>
  <c r="F94" i="9"/>
  <c r="H94" i="9"/>
  <c r="J94" i="9"/>
  <c r="K94" i="9"/>
  <c r="N94" i="9"/>
  <c r="O94" i="9"/>
  <c r="B95" i="9"/>
  <c r="C95" i="9"/>
  <c r="D95" i="9"/>
  <c r="E95" i="9"/>
  <c r="F95" i="9"/>
  <c r="G95" i="9"/>
  <c r="H95" i="9"/>
  <c r="I95" i="9"/>
  <c r="J95" i="9"/>
  <c r="K95" i="9"/>
  <c r="L95" i="9"/>
  <c r="M95" i="9"/>
  <c r="N95" i="9"/>
  <c r="O95" i="9"/>
  <c r="B96" i="9"/>
  <c r="C96" i="9"/>
  <c r="D96" i="9"/>
  <c r="H96" i="9"/>
  <c r="L96" i="9"/>
  <c r="B97" i="9"/>
  <c r="C97" i="9"/>
  <c r="D97" i="9"/>
  <c r="E97" i="9"/>
  <c r="F97" i="9"/>
  <c r="G97" i="9"/>
  <c r="H97" i="9"/>
  <c r="I97" i="9"/>
  <c r="J97" i="9"/>
  <c r="K97" i="9"/>
  <c r="L97" i="9"/>
  <c r="M97" i="9"/>
  <c r="N97" i="9"/>
  <c r="O97" i="9"/>
  <c r="B98" i="9"/>
  <c r="C98" i="9"/>
  <c r="D98" i="9"/>
  <c r="E98" i="9"/>
  <c r="F98" i="9"/>
  <c r="G98" i="9"/>
  <c r="H98" i="9"/>
  <c r="I98" i="9"/>
  <c r="J98" i="9"/>
  <c r="K98" i="9"/>
  <c r="L98" i="9"/>
  <c r="M98" i="9"/>
  <c r="N98" i="9"/>
  <c r="O98" i="9"/>
  <c r="E99" i="9"/>
  <c r="F99" i="9"/>
  <c r="I99" i="9"/>
  <c r="J99" i="9"/>
  <c r="M99" i="9"/>
  <c r="N99" i="9"/>
  <c r="D100" i="9"/>
  <c r="F100" i="9"/>
  <c r="G100" i="9"/>
  <c r="H100" i="9"/>
  <c r="I100" i="9"/>
  <c r="J100" i="9"/>
  <c r="K100" i="9"/>
  <c r="L100" i="9"/>
  <c r="N100" i="9"/>
  <c r="O100" i="9"/>
  <c r="B101" i="9"/>
  <c r="B102" i="9"/>
  <c r="C102" i="9"/>
  <c r="E102" i="9"/>
  <c r="F102" i="9"/>
  <c r="G102" i="9"/>
  <c r="I102" i="9"/>
  <c r="J102" i="9"/>
  <c r="K102" i="9"/>
  <c r="M102" i="9"/>
  <c r="N102" i="9"/>
  <c r="O102" i="9"/>
  <c r="B103" i="9"/>
  <c r="C103" i="9"/>
  <c r="D103" i="9"/>
  <c r="G103" i="9"/>
  <c r="H103" i="9"/>
  <c r="K103" i="9"/>
  <c r="L103" i="9"/>
  <c r="O103" i="9"/>
  <c r="D104" i="9"/>
  <c r="E104" i="9"/>
  <c r="F104" i="9"/>
  <c r="G104" i="9"/>
  <c r="H104" i="9"/>
  <c r="I104" i="9"/>
  <c r="J104" i="9"/>
  <c r="L104" i="9"/>
  <c r="M104" i="9"/>
  <c r="N104" i="9"/>
  <c r="O104" i="9"/>
  <c r="C105" i="9"/>
  <c r="B106" i="9"/>
  <c r="C106" i="9"/>
  <c r="E106" i="9"/>
  <c r="F106" i="9"/>
  <c r="G106" i="9"/>
  <c r="I106" i="9"/>
  <c r="J106" i="9"/>
  <c r="K106" i="9"/>
  <c r="M106" i="9"/>
  <c r="N106" i="9"/>
  <c r="O106" i="9"/>
  <c r="D107" i="9"/>
  <c r="E107" i="9"/>
  <c r="F107" i="9"/>
  <c r="G107" i="9"/>
  <c r="H107" i="9"/>
  <c r="I107" i="9"/>
  <c r="J107" i="9"/>
  <c r="K107" i="9"/>
  <c r="L107" i="9"/>
  <c r="M107" i="9"/>
  <c r="N107" i="9"/>
  <c r="O107" i="9"/>
  <c r="R107" i="9"/>
  <c r="R108" i="9" s="1"/>
  <c r="C115" i="9"/>
  <c r="D119" i="9"/>
  <c r="E119" i="9"/>
  <c r="F119" i="9"/>
  <c r="G119" i="9"/>
  <c r="I31" i="12" s="1"/>
  <c r="H119" i="9"/>
  <c r="I119" i="9"/>
  <c r="J119" i="9"/>
  <c r="K119" i="9"/>
  <c r="M31" i="12" s="1"/>
  <c r="L119" i="9"/>
  <c r="N119" i="9"/>
  <c r="O119" i="9"/>
  <c r="E120" i="9"/>
  <c r="K120" i="9"/>
  <c r="D78" i="6"/>
  <c r="F122" i="9" s="1"/>
  <c r="G122" i="9"/>
  <c r="K122" i="9"/>
  <c r="O122" i="9"/>
  <c r="G123" i="9"/>
  <c r="L123" i="9"/>
  <c r="E124" i="9"/>
  <c r="G33" i="12" s="1"/>
  <c r="I124" i="9"/>
  <c r="K33" i="12" s="1"/>
  <c r="M124" i="9"/>
  <c r="D81" i="6"/>
  <c r="D125" i="9" s="1"/>
  <c r="G125" i="9"/>
  <c r="E127" i="9"/>
  <c r="F127" i="9"/>
  <c r="G127" i="9"/>
  <c r="H127" i="9"/>
  <c r="I127" i="9"/>
  <c r="J127" i="9"/>
  <c r="K127" i="9"/>
  <c r="L127" i="9"/>
  <c r="M127" i="9"/>
  <c r="N127" i="9"/>
  <c r="O127" i="9"/>
  <c r="D128" i="9"/>
  <c r="E128" i="9"/>
  <c r="F128" i="9"/>
  <c r="G128" i="9"/>
  <c r="H128" i="9"/>
  <c r="J36" i="12" s="1"/>
  <c r="I128" i="9"/>
  <c r="K36" i="12" s="1"/>
  <c r="J128" i="9"/>
  <c r="L36" i="12" s="1"/>
  <c r="K128" i="9"/>
  <c r="L128" i="9"/>
  <c r="M128" i="9"/>
  <c r="N128" i="9"/>
  <c r="P36" i="12" s="1"/>
  <c r="O128" i="9"/>
  <c r="D130" i="9"/>
  <c r="F39" i="12" s="1"/>
  <c r="E130" i="9"/>
  <c r="G39" i="12" s="1"/>
  <c r="G130" i="9"/>
  <c r="I39" i="12" s="1"/>
  <c r="H130" i="9"/>
  <c r="I130" i="9"/>
  <c r="J130" i="9"/>
  <c r="L39" i="12" s="1"/>
  <c r="K130" i="9"/>
  <c r="M39" i="12" s="1"/>
  <c r="L130" i="9"/>
  <c r="M130" i="9"/>
  <c r="O39" i="12" s="1"/>
  <c r="N130" i="9"/>
  <c r="O130" i="9"/>
  <c r="D49" i="5"/>
  <c r="D87" i="6" s="1"/>
  <c r="N132" i="9"/>
  <c r="D89" i="6"/>
  <c r="E133" i="9" s="1"/>
  <c r="D133" i="9"/>
  <c r="F133" i="9"/>
  <c r="G133" i="9"/>
  <c r="H133" i="9"/>
  <c r="J133" i="9"/>
  <c r="K133" i="9"/>
  <c r="L133" i="9"/>
  <c r="N133" i="9"/>
  <c r="O133" i="9"/>
  <c r="D134" i="9"/>
  <c r="E134" i="9"/>
  <c r="G134" i="9"/>
  <c r="H134" i="9"/>
  <c r="I134" i="9"/>
  <c r="J134" i="9"/>
  <c r="K134" i="9"/>
  <c r="L134" i="9"/>
  <c r="M134" i="9"/>
  <c r="O134" i="9"/>
  <c r="E135" i="9"/>
  <c r="G135" i="9"/>
  <c r="I135" i="9"/>
  <c r="K135" i="9"/>
  <c r="M135" i="9"/>
  <c r="O135" i="9"/>
  <c r="E136" i="9"/>
  <c r="G136" i="9"/>
  <c r="I136" i="9"/>
  <c r="K136" i="9"/>
  <c r="M136" i="9"/>
  <c r="O136" i="9"/>
  <c r="E137" i="9"/>
  <c r="F137" i="9"/>
  <c r="G137" i="9"/>
  <c r="H137" i="9"/>
  <c r="I137" i="9"/>
  <c r="J137" i="9"/>
  <c r="K137" i="9"/>
  <c r="L137" i="9"/>
  <c r="M137" i="9"/>
  <c r="N137" i="9"/>
  <c r="O137" i="9"/>
  <c r="D94" i="6"/>
  <c r="F138" i="9" s="1"/>
  <c r="G138" i="9"/>
  <c r="K138" i="9"/>
  <c r="O138" i="9"/>
  <c r="G139" i="9"/>
  <c r="K139" i="9"/>
  <c r="O139" i="9"/>
  <c r="G140" i="9"/>
  <c r="E141" i="9"/>
  <c r="G141" i="9"/>
  <c r="H141" i="9"/>
  <c r="I141" i="9"/>
  <c r="L141" i="9"/>
  <c r="M141" i="9"/>
  <c r="N141" i="9"/>
  <c r="J142" i="9"/>
  <c r="E143" i="9"/>
  <c r="F143" i="9"/>
  <c r="G143" i="9"/>
  <c r="H143" i="9"/>
  <c r="J143" i="9"/>
  <c r="K143" i="9"/>
  <c r="L143" i="9"/>
  <c r="M143" i="9"/>
  <c r="N143" i="9"/>
  <c r="F145" i="9"/>
  <c r="G145" i="9"/>
  <c r="J145" i="9"/>
  <c r="K145" i="9"/>
  <c r="N145" i="9"/>
  <c r="O145" i="9"/>
  <c r="D146" i="9"/>
  <c r="J146" i="9"/>
  <c r="N146" i="9"/>
  <c r="G150" i="9"/>
  <c r="K150" i="9"/>
  <c r="M41" i="12" s="1"/>
  <c r="O150" i="9"/>
  <c r="Q41" i="12" s="1"/>
  <c r="G151" i="9"/>
  <c r="E154" i="9"/>
  <c r="F154" i="9"/>
  <c r="G154" i="9"/>
  <c r="H154" i="9"/>
  <c r="I154" i="9"/>
  <c r="K154" i="9"/>
  <c r="M154" i="9"/>
  <c r="N154" i="9"/>
  <c r="O154" i="9"/>
  <c r="D110" i="6"/>
  <c r="F155" i="9" s="1"/>
  <c r="D155" i="9"/>
  <c r="E155" i="9"/>
  <c r="G155" i="9"/>
  <c r="H155" i="9"/>
  <c r="I155" i="9"/>
  <c r="K155" i="9"/>
  <c r="L155" i="9"/>
  <c r="M155" i="9"/>
  <c r="O155" i="9"/>
  <c r="F156" i="9"/>
  <c r="J156" i="9"/>
  <c r="O156" i="9"/>
  <c r="P16" i="12"/>
  <c r="F31" i="12"/>
  <c r="J31" i="12"/>
  <c r="K31" i="12"/>
  <c r="L31" i="12"/>
  <c r="N31" i="12"/>
  <c r="P31" i="12"/>
  <c r="Q31" i="12"/>
  <c r="O33" i="12"/>
  <c r="F36" i="12"/>
  <c r="I36" i="12"/>
  <c r="M36" i="12"/>
  <c r="O36" i="12"/>
  <c r="Q36" i="12"/>
  <c r="J39" i="12"/>
  <c r="K39" i="12"/>
  <c r="P39" i="12"/>
  <c r="Q39" i="12"/>
  <c r="N45" i="12"/>
  <c r="J3" i="12"/>
  <c r="H3" i="12"/>
  <c r="A3" i="9"/>
  <c r="A1" i="9"/>
  <c r="S162" i="8"/>
  <c r="S161" i="8"/>
  <c r="S160" i="8"/>
  <c r="S159" i="8"/>
  <c r="A3" i="8"/>
  <c r="T158" i="8" s="1"/>
  <c r="S155" i="8"/>
  <c r="C155" i="8"/>
  <c r="B155" i="8"/>
  <c r="S154" i="8"/>
  <c r="C154" i="8"/>
  <c r="B154" i="8"/>
  <c r="S153" i="8"/>
  <c r="C153" i="8"/>
  <c r="B153" i="8"/>
  <c r="S149" i="8"/>
  <c r="C149" i="8"/>
  <c r="B149" i="8"/>
  <c r="S145" i="8"/>
  <c r="C145" i="8"/>
  <c r="B145" i="8"/>
  <c r="S144" i="8"/>
  <c r="C144" i="8"/>
  <c r="B144" i="8"/>
  <c r="S143" i="8"/>
  <c r="C143" i="8"/>
  <c r="B143" i="8"/>
  <c r="S142" i="8"/>
  <c r="C142" i="8"/>
  <c r="B142" i="8"/>
  <c r="S141" i="8"/>
  <c r="C141" i="8"/>
  <c r="B141" i="8"/>
  <c r="S140" i="8"/>
  <c r="C140" i="8"/>
  <c r="B140" i="8"/>
  <c r="S139" i="8"/>
  <c r="C139" i="8"/>
  <c r="B139" i="8"/>
  <c r="S138" i="8"/>
  <c r="C138" i="8"/>
  <c r="B138" i="8"/>
  <c r="S137" i="8"/>
  <c r="C137" i="8"/>
  <c r="B137" i="8"/>
  <c r="S136" i="8"/>
  <c r="C136" i="8"/>
  <c r="B136" i="8"/>
  <c r="S135" i="8"/>
  <c r="C135" i="8"/>
  <c r="B135" i="8"/>
  <c r="S134" i="8"/>
  <c r="C134" i="8"/>
  <c r="B134" i="8"/>
  <c r="S133" i="8"/>
  <c r="C133" i="8"/>
  <c r="B133" i="8"/>
  <c r="S132" i="8"/>
  <c r="C132" i="8"/>
  <c r="B132" i="8"/>
  <c r="S131" i="8"/>
  <c r="C131" i="8"/>
  <c r="B131" i="8"/>
  <c r="S130" i="8"/>
  <c r="C130" i="8"/>
  <c r="B130" i="8"/>
  <c r="S129" i="8"/>
  <c r="C129" i="8"/>
  <c r="B129" i="8"/>
  <c r="S128" i="8"/>
  <c r="C128" i="8"/>
  <c r="B128" i="8"/>
  <c r="C127" i="8"/>
  <c r="S126" i="8"/>
  <c r="C126" i="8"/>
  <c r="B126" i="8"/>
  <c r="S125" i="8"/>
  <c r="C125" i="8"/>
  <c r="B125" i="8"/>
  <c r="S124" i="8"/>
  <c r="C124" i="8"/>
  <c r="B124" i="8"/>
  <c r="S123" i="8"/>
  <c r="C123" i="8"/>
  <c r="B123" i="8"/>
  <c r="S122" i="8"/>
  <c r="C122" i="8"/>
  <c r="B122" i="8"/>
  <c r="S121" i="8"/>
  <c r="C121" i="8"/>
  <c r="B121" i="8"/>
  <c r="S120" i="8"/>
  <c r="C120" i="8"/>
  <c r="B120" i="8"/>
  <c r="S119" i="8"/>
  <c r="C119" i="8"/>
  <c r="B119" i="8"/>
  <c r="S118" i="8"/>
  <c r="C118" i="8"/>
  <c r="B118" i="8"/>
  <c r="S117" i="8"/>
  <c r="C117" i="8"/>
  <c r="B117" i="8"/>
  <c r="S116" i="8"/>
  <c r="C116" i="8"/>
  <c r="B116" i="8"/>
  <c r="S115" i="8"/>
  <c r="B115" i="8"/>
  <c r="S114" i="8"/>
  <c r="C114" i="8"/>
  <c r="B114" i="8"/>
  <c r="S113" i="8"/>
  <c r="C113" i="8"/>
  <c r="B113" i="8"/>
  <c r="S112" i="8"/>
  <c r="C112" i="8"/>
  <c r="B112" i="8"/>
  <c r="S111" i="8"/>
  <c r="C111" i="8"/>
  <c r="B111" i="8"/>
  <c r="S107" i="8"/>
  <c r="C107" i="8"/>
  <c r="B107" i="8"/>
  <c r="S106" i="8"/>
  <c r="C106" i="8"/>
  <c r="S105" i="8"/>
  <c r="S104" i="8"/>
  <c r="C104" i="8"/>
  <c r="B104" i="8"/>
  <c r="S103" i="8"/>
  <c r="B103" i="8"/>
  <c r="S102" i="8"/>
  <c r="S101" i="8"/>
  <c r="C101" i="8"/>
  <c r="S100" i="8"/>
  <c r="C100" i="8"/>
  <c r="B100" i="8"/>
  <c r="S99" i="8"/>
  <c r="B99" i="8"/>
  <c r="S98" i="8"/>
  <c r="S97" i="8"/>
  <c r="C97" i="8"/>
  <c r="B97" i="8"/>
  <c r="S96" i="8"/>
  <c r="C96" i="8"/>
  <c r="B96" i="8"/>
  <c r="S95" i="8"/>
  <c r="C95" i="8"/>
  <c r="B95" i="8"/>
  <c r="S94" i="8"/>
  <c r="C94" i="8"/>
  <c r="B94" i="8"/>
  <c r="S93" i="8"/>
  <c r="C93" i="8"/>
  <c r="B93" i="8"/>
  <c r="S92" i="8"/>
  <c r="C92" i="8"/>
  <c r="B92" i="8"/>
  <c r="S91" i="8"/>
  <c r="C91" i="8"/>
  <c r="B91" i="8"/>
  <c r="S87" i="8"/>
  <c r="C87" i="8"/>
  <c r="B87" i="8"/>
  <c r="S86" i="8"/>
  <c r="C86" i="8"/>
  <c r="B86" i="8"/>
  <c r="S85" i="8"/>
  <c r="C85" i="8"/>
  <c r="B85" i="8"/>
  <c r="S84" i="8"/>
  <c r="C84" i="8"/>
  <c r="B84" i="8"/>
  <c r="S83" i="8"/>
  <c r="C83" i="8"/>
  <c r="B83" i="8"/>
  <c r="S82" i="8"/>
  <c r="C82" i="8"/>
  <c r="B82" i="8"/>
  <c r="S81" i="8"/>
  <c r="C81" i="8"/>
  <c r="B81" i="8"/>
  <c r="S80" i="8"/>
  <c r="C80" i="8"/>
  <c r="B80" i="8"/>
  <c r="S79" i="8"/>
  <c r="C79" i="8"/>
  <c r="B79" i="8"/>
  <c r="S75" i="8"/>
  <c r="C75" i="8"/>
  <c r="B75" i="8"/>
  <c r="S74" i="8"/>
  <c r="C74" i="8"/>
  <c r="B74" i="8"/>
  <c r="S73" i="8"/>
  <c r="C73" i="8"/>
  <c r="B73" i="8"/>
  <c r="S72" i="8"/>
  <c r="C72" i="8"/>
  <c r="B72" i="8"/>
  <c r="S71" i="8"/>
  <c r="C71" i="8"/>
  <c r="B71" i="8"/>
  <c r="S70" i="8"/>
  <c r="C70" i="8"/>
  <c r="B70" i="8"/>
  <c r="S69" i="8"/>
  <c r="C69" i="8"/>
  <c r="B69" i="8"/>
  <c r="S68" i="8"/>
  <c r="C68" i="8"/>
  <c r="B68" i="8"/>
  <c r="S67" i="8"/>
  <c r="C67" i="8"/>
  <c r="B67" i="8"/>
  <c r="S66" i="8"/>
  <c r="C66" i="8"/>
  <c r="B66" i="8"/>
  <c r="S62" i="8"/>
  <c r="C62" i="8"/>
  <c r="B62" i="8"/>
  <c r="S61" i="8"/>
  <c r="C61" i="8"/>
  <c r="B61" i="8"/>
  <c r="S60" i="8"/>
  <c r="C60" i="8"/>
  <c r="B60" i="8"/>
  <c r="S59" i="8"/>
  <c r="C59" i="8"/>
  <c r="B59" i="8"/>
  <c r="S58" i="8"/>
  <c r="C58" i="8"/>
  <c r="B58" i="8"/>
  <c r="S57" i="8"/>
  <c r="C57" i="8"/>
  <c r="B57" i="8"/>
  <c r="S56" i="8"/>
  <c r="C56" i="8"/>
  <c r="B56" i="8"/>
  <c r="S55" i="8"/>
  <c r="C55" i="8"/>
  <c r="B55" i="8"/>
  <c r="S49" i="8"/>
  <c r="C49" i="8"/>
  <c r="B49" i="8"/>
  <c r="S48" i="8"/>
  <c r="C48" i="8"/>
  <c r="B48" i="8"/>
  <c r="S47" i="8"/>
  <c r="C47" i="8"/>
  <c r="B47" i="8"/>
  <c r="S46" i="8"/>
  <c r="C46" i="8"/>
  <c r="B46" i="8"/>
  <c r="S45" i="8"/>
  <c r="C45" i="8"/>
  <c r="B45" i="8"/>
  <c r="S44" i="8"/>
  <c r="C44" i="8"/>
  <c r="B44" i="8"/>
  <c r="S43" i="8"/>
  <c r="C43" i="8"/>
  <c r="B43" i="8"/>
  <c r="S42" i="8"/>
  <c r="C42" i="8"/>
  <c r="B42" i="8"/>
  <c r="S41" i="8"/>
  <c r="C41" i="8"/>
  <c r="B41" i="8"/>
  <c r="S40" i="8"/>
  <c r="C40" i="8"/>
  <c r="B40" i="8"/>
  <c r="S39" i="8"/>
  <c r="C39" i="8"/>
  <c r="B39" i="8"/>
  <c r="S38" i="8"/>
  <c r="C38" i="8"/>
  <c r="B38" i="8"/>
  <c r="S37" i="8"/>
  <c r="C37" i="8"/>
  <c r="B37" i="8"/>
  <c r="S33" i="8"/>
  <c r="C33" i="8"/>
  <c r="B33" i="8"/>
  <c r="S32" i="8"/>
  <c r="C32" i="8"/>
  <c r="B32" i="8"/>
  <c r="S31" i="8"/>
  <c r="C31" i="8"/>
  <c r="B31" i="8"/>
  <c r="S30" i="8"/>
  <c r="C30" i="8"/>
  <c r="B30" i="8"/>
  <c r="S29" i="8"/>
  <c r="C29" i="8"/>
  <c r="B29" i="8"/>
  <c r="S28" i="8"/>
  <c r="C28" i="8"/>
  <c r="B28" i="8"/>
  <c r="S27" i="8"/>
  <c r="C27" i="8"/>
  <c r="B27" i="8"/>
  <c r="S26" i="8"/>
  <c r="C26" i="8"/>
  <c r="B26" i="8"/>
  <c r="S22" i="8"/>
  <c r="C22" i="8"/>
  <c r="B22" i="8"/>
  <c r="S21" i="8"/>
  <c r="C21" i="8"/>
  <c r="B21" i="8"/>
  <c r="S20" i="8"/>
  <c r="C20" i="8"/>
  <c r="B20" i="8"/>
  <c r="S19" i="8"/>
  <c r="C19" i="8"/>
  <c r="B19" i="8"/>
  <c r="S18" i="8"/>
  <c r="C18" i="8"/>
  <c r="B18" i="8"/>
  <c r="S17" i="8"/>
  <c r="C17" i="8"/>
  <c r="B17" i="8"/>
  <c r="S16" i="8"/>
  <c r="C16" i="8"/>
  <c r="B16" i="8"/>
  <c r="C15" i="8"/>
  <c r="B15" i="8"/>
  <c r="S14" i="8"/>
  <c r="C14" i="8"/>
  <c r="B14" i="8"/>
  <c r="S13" i="8"/>
  <c r="C13" i="8"/>
  <c r="B13" i="8"/>
  <c r="C12" i="8"/>
  <c r="B12" i="8"/>
  <c r="S9" i="8"/>
  <c r="A1" i="8"/>
  <c r="S7" i="7"/>
  <c r="H7" i="7"/>
  <c r="N7" i="7"/>
  <c r="O7" i="7"/>
  <c r="O8" i="7"/>
  <c r="O9" i="7"/>
  <c r="O10" i="7"/>
  <c r="O11" i="7"/>
  <c r="O12" i="7"/>
  <c r="H13" i="7"/>
  <c r="U13" i="7" s="1"/>
  <c r="O14" i="7"/>
  <c r="H15" i="7"/>
  <c r="K15" i="7" s="1"/>
  <c r="H16" i="7"/>
  <c r="K16" i="7" s="1"/>
  <c r="P16" i="7" s="1"/>
  <c r="O17" i="7"/>
  <c r="H18" i="7"/>
  <c r="K18" i="7" s="1"/>
  <c r="S18" i="7"/>
  <c r="M18" i="7"/>
  <c r="N18" i="7"/>
  <c r="H19" i="7"/>
  <c r="K19" i="7" s="1"/>
  <c r="H20" i="7"/>
  <c r="K20" i="7" s="1"/>
  <c r="H21" i="7"/>
  <c r="K21" i="7" s="1"/>
  <c r="H22" i="7"/>
  <c r="K22" i="7" s="1"/>
  <c r="H23" i="7"/>
  <c r="K23" i="7"/>
  <c r="H24" i="7"/>
  <c r="K24" i="7" s="1"/>
  <c r="H25" i="7"/>
  <c r="K25" i="7" s="1"/>
  <c r="O26" i="7"/>
  <c r="O27" i="7"/>
  <c r="H28" i="7"/>
  <c r="K28" i="7" s="1"/>
  <c r="H29" i="7"/>
  <c r="K29" i="7"/>
  <c r="H30" i="7"/>
  <c r="K30" i="7" s="1"/>
  <c r="Q8" i="7"/>
  <c r="R8" i="7" s="1"/>
  <c r="W8" i="7" s="1"/>
  <c r="X8" i="7" s="1"/>
  <c r="S8" i="7"/>
  <c r="H8" i="7"/>
  <c r="N8" i="7"/>
  <c r="S9" i="7"/>
  <c r="S10" i="7"/>
  <c r="S11" i="7"/>
  <c r="S12" i="7"/>
  <c r="S13" i="7"/>
  <c r="S14" i="7"/>
  <c r="S15" i="7"/>
  <c r="S16" i="7"/>
  <c r="S17" i="7"/>
  <c r="S19" i="7"/>
  <c r="S20" i="7"/>
  <c r="S21" i="7"/>
  <c r="S23" i="7"/>
  <c r="S24" i="7"/>
  <c r="S25" i="7"/>
  <c r="H9" i="7"/>
  <c r="U9" i="7" s="1"/>
  <c r="W9" i="7" s="1"/>
  <c r="X9" i="7" s="1"/>
  <c r="N9" i="7"/>
  <c r="N10" i="7"/>
  <c r="N11" i="7"/>
  <c r="N12" i="7"/>
  <c r="N13" i="7"/>
  <c r="N14" i="7"/>
  <c r="N15" i="7"/>
  <c r="N16" i="7"/>
  <c r="N17" i="7"/>
  <c r="N19" i="7"/>
  <c r="N20" i="7"/>
  <c r="N21" i="7"/>
  <c r="N22" i="7"/>
  <c r="N23" i="7"/>
  <c r="Q10" i="7"/>
  <c r="R10" i="7" s="1"/>
  <c r="H10" i="7"/>
  <c r="K10" i="7" s="1"/>
  <c r="R11" i="7"/>
  <c r="H11" i="7"/>
  <c r="K11" i="7" s="1"/>
  <c r="Q12" i="7"/>
  <c r="R12" i="7" s="1"/>
  <c r="H12" i="7"/>
  <c r="K12" i="7"/>
  <c r="Q13" i="7"/>
  <c r="R13" i="7"/>
  <c r="M13" i="7"/>
  <c r="H14" i="7"/>
  <c r="K14" i="7" s="1"/>
  <c r="Q15" i="7"/>
  <c r="R15" i="7" s="1"/>
  <c r="M15" i="7"/>
  <c r="Q16" i="7"/>
  <c r="R16" i="7" s="1"/>
  <c r="M16" i="7"/>
  <c r="H17" i="7"/>
  <c r="U17" i="7"/>
  <c r="R19" i="7"/>
  <c r="M19" i="7"/>
  <c r="Q20" i="7"/>
  <c r="R20" i="7"/>
  <c r="M20" i="7"/>
  <c r="M21" i="7"/>
  <c r="M22" i="7"/>
  <c r="M23" i="7"/>
  <c r="M24" i="7"/>
  <c r="M25" i="7"/>
  <c r="H26" i="7"/>
  <c r="K26" i="7"/>
  <c r="H27" i="7"/>
  <c r="K27" i="7" s="1"/>
  <c r="P27" i="7" s="1"/>
  <c r="M28" i="7"/>
  <c r="M29" i="7"/>
  <c r="M30" i="7"/>
  <c r="V94" i="7"/>
  <c r="J94" i="7"/>
  <c r="I94" i="7"/>
  <c r="F94" i="7"/>
  <c r="V92" i="7"/>
  <c r="J92" i="7"/>
  <c r="I92" i="7"/>
  <c r="F92" i="7"/>
  <c r="E92" i="7"/>
  <c r="C92" i="7"/>
  <c r="Q21" i="7"/>
  <c r="Q18" i="7"/>
  <c r="Q17" i="7"/>
  <c r="Q14" i="7"/>
  <c r="Q9" i="7"/>
  <c r="Q7" i="7"/>
  <c r="A3" i="7"/>
  <c r="V2" i="7"/>
  <c r="A1" i="7"/>
  <c r="E110" i="6"/>
  <c r="O152" i="14" s="1"/>
  <c r="H106" i="6"/>
  <c r="G106" i="6"/>
  <c r="F106" i="6"/>
  <c r="E106" i="6"/>
  <c r="E55" i="5"/>
  <c r="F55" i="5"/>
  <c r="L132" i="10"/>
  <c r="F45" i="5"/>
  <c r="Q107" i="10"/>
  <c r="Q108" i="10" s="1"/>
  <c r="D42" i="6"/>
  <c r="L85" i="14"/>
  <c r="L88" i="14" s="1"/>
  <c r="N84" i="14"/>
  <c r="N82" i="14"/>
  <c r="L81" i="14"/>
  <c r="N80" i="14"/>
  <c r="O68" i="14"/>
  <c r="D12" i="6"/>
  <c r="F8" i="6"/>
  <c r="L55" i="14"/>
  <c r="H6" i="6"/>
  <c r="G6" i="6"/>
  <c r="F6" i="6"/>
  <c r="E6" i="6"/>
  <c r="D6" i="6"/>
  <c r="A3" i="6"/>
  <c r="A1" i="6"/>
  <c r="E77" i="5"/>
  <c r="D77" i="5"/>
  <c r="H70" i="5"/>
  <c r="G70" i="5"/>
  <c r="F70" i="5"/>
  <c r="E70" i="5"/>
  <c r="D70" i="5"/>
  <c r="E58" i="5"/>
  <c r="F58" i="5" s="1"/>
  <c r="G58" i="5" s="1"/>
  <c r="H58" i="5" s="1"/>
  <c r="E57" i="5"/>
  <c r="F57" i="5" s="1"/>
  <c r="E89" i="6"/>
  <c r="K132" i="14" s="1"/>
  <c r="D66" i="5"/>
  <c r="D26" i="5"/>
  <c r="E43" i="5"/>
  <c r="F43" i="5" s="1"/>
  <c r="G43" i="5" s="1"/>
  <c r="E63" i="6"/>
  <c r="D107" i="14" s="1"/>
  <c r="E12" i="5"/>
  <c r="E50" i="6" s="1"/>
  <c r="H7" i="5"/>
  <c r="G7" i="5"/>
  <c r="F7" i="5"/>
  <c r="E7" i="5"/>
  <c r="D7" i="5"/>
  <c r="A3" i="5"/>
  <c r="A1" i="5"/>
  <c r="H46" i="4"/>
  <c r="L10" i="1" s="1"/>
  <c r="G46" i="4"/>
  <c r="J10" i="1" s="1"/>
  <c r="F46" i="4"/>
  <c r="H10" i="1" s="1"/>
  <c r="E46" i="4"/>
  <c r="F10" i="1" s="1"/>
  <c r="D46" i="4"/>
  <c r="D10" i="1" s="1"/>
  <c r="H30" i="4"/>
  <c r="L9" i="1" s="1"/>
  <c r="G30" i="4"/>
  <c r="J9" i="1" s="1"/>
  <c r="F30" i="4"/>
  <c r="H9" i="1" s="1"/>
  <c r="E30" i="4"/>
  <c r="F9" i="1" s="1"/>
  <c r="D30" i="4"/>
  <c r="D9" i="1" s="1"/>
  <c r="K26" i="4"/>
  <c r="L26" i="4" s="1"/>
  <c r="M26" i="4" s="1"/>
  <c r="N26" i="4" s="1"/>
  <c r="K25" i="4"/>
  <c r="L25" i="4" s="1"/>
  <c r="M25" i="4" s="1"/>
  <c r="N25" i="4" s="1"/>
  <c r="K24" i="4"/>
  <c r="L24" i="4" s="1"/>
  <c r="M24" i="4" s="1"/>
  <c r="N24" i="4" s="1"/>
  <c r="K14" i="4"/>
  <c r="L14" i="4" s="1"/>
  <c r="M14" i="4" s="1"/>
  <c r="N14" i="4" s="1"/>
  <c r="K13" i="4"/>
  <c r="L13" i="4" s="1"/>
  <c r="N10" i="4"/>
  <c r="M10" i="4"/>
  <c r="L10" i="4"/>
  <c r="K10" i="4"/>
  <c r="H6" i="4"/>
  <c r="N6" i="4"/>
  <c r="G6" i="4"/>
  <c r="M6" i="4"/>
  <c r="F6" i="4"/>
  <c r="L6" i="4"/>
  <c r="E6" i="4"/>
  <c r="K6" i="4"/>
  <c r="D6" i="4"/>
  <c r="J6" i="4"/>
  <c r="A3" i="4"/>
  <c r="A1" i="4"/>
  <c r="H74" i="3"/>
  <c r="H75" i="3"/>
  <c r="G74" i="3"/>
  <c r="G75" i="3"/>
  <c r="F74" i="3"/>
  <c r="F75" i="3"/>
  <c r="E74" i="3"/>
  <c r="E75" i="3"/>
  <c r="D75" i="3"/>
  <c r="F8" i="2"/>
  <c r="H70" i="3"/>
  <c r="G70" i="3"/>
  <c r="F70" i="3"/>
  <c r="H69" i="3"/>
  <c r="G69" i="3"/>
  <c r="F69" i="3"/>
  <c r="H67" i="3"/>
  <c r="G67" i="3"/>
  <c r="F67" i="3"/>
  <c r="E67" i="3"/>
  <c r="H57" i="3"/>
  <c r="G57" i="3"/>
  <c r="F57" i="3"/>
  <c r="C12" i="2"/>
  <c r="C13" i="2"/>
  <c r="H40" i="3"/>
  <c r="G40" i="3"/>
  <c r="F40" i="3"/>
  <c r="E40" i="3"/>
  <c r="D40" i="3"/>
  <c r="H23" i="3"/>
  <c r="G23" i="3"/>
  <c r="F23" i="3"/>
  <c r="E23" i="3"/>
  <c r="D23" i="3"/>
  <c r="F7" i="2"/>
  <c r="C95" i="2"/>
  <c r="J85" i="2"/>
  <c r="I85" i="2"/>
  <c r="H85" i="2"/>
  <c r="G85" i="2"/>
  <c r="F79" i="2"/>
  <c r="B43" i="2"/>
  <c r="F73" i="2"/>
  <c r="B42" i="2"/>
  <c r="F72" i="2"/>
  <c r="E12" i="2"/>
  <c r="F66" i="2"/>
  <c r="F37" i="2"/>
  <c r="F39" i="2"/>
  <c r="C42" i="2"/>
  <c r="D42" i="2"/>
  <c r="D43" i="2"/>
  <c r="D44" i="2"/>
  <c r="D45" i="2"/>
  <c r="D46" i="2"/>
  <c r="D47" i="2"/>
  <c r="D48" i="2"/>
  <c r="D49" i="2"/>
  <c r="D50" i="2"/>
  <c r="D51" i="2"/>
  <c r="D52" i="2"/>
  <c r="F54" i="2"/>
  <c r="F56" i="2"/>
  <c r="F57" i="2"/>
  <c r="E6" i="2"/>
  <c r="E13" i="2"/>
  <c r="E14" i="2"/>
  <c r="E16" i="2"/>
  <c r="E17" i="2"/>
  <c r="D12" i="2"/>
  <c r="D13" i="2"/>
  <c r="B13" i="2"/>
  <c r="J6" i="2"/>
  <c r="I6" i="2"/>
  <c r="H6" i="2"/>
  <c r="L6" i="1"/>
  <c r="J6" i="1"/>
  <c r="H6" i="1"/>
  <c r="F6" i="1"/>
  <c r="D6" i="1"/>
  <c r="A3" i="1"/>
  <c r="A1" i="1"/>
  <c r="D6" i="2"/>
  <c r="D14" i="2"/>
  <c r="D17" i="2"/>
  <c r="D57" i="3"/>
  <c r="B6" i="2"/>
  <c r="B14" i="2"/>
  <c r="I85" i="14"/>
  <c r="M85" i="14"/>
  <c r="F85" i="14"/>
  <c r="N85" i="14"/>
  <c r="G85" i="14"/>
  <c r="K85" i="14"/>
  <c r="D85" i="14"/>
  <c r="H85" i="14"/>
  <c r="O84" i="14"/>
  <c r="D84" i="14"/>
  <c r="H84" i="14"/>
  <c r="E84" i="14"/>
  <c r="I84" i="14"/>
  <c r="M84" i="14"/>
  <c r="J84" i="14"/>
  <c r="E83" i="14"/>
  <c r="I83" i="14"/>
  <c r="M83" i="14"/>
  <c r="F83" i="14"/>
  <c r="J83" i="14"/>
  <c r="N83" i="14"/>
  <c r="O83" i="14"/>
  <c r="D83" i="14"/>
  <c r="H83" i="14"/>
  <c r="G82" i="14"/>
  <c r="K82" i="14"/>
  <c r="O82" i="14"/>
  <c r="D82" i="14"/>
  <c r="H82" i="14"/>
  <c r="E82" i="14"/>
  <c r="M82" i="14"/>
  <c r="F82" i="14"/>
  <c r="J82" i="14"/>
  <c r="I81" i="14"/>
  <c r="M81" i="14"/>
  <c r="F81" i="14"/>
  <c r="N81" i="14"/>
  <c r="G81" i="14"/>
  <c r="K81" i="14"/>
  <c r="D81" i="14"/>
  <c r="O80" i="14"/>
  <c r="D80" i="14"/>
  <c r="H80" i="14"/>
  <c r="S80" i="14" s="1"/>
  <c r="E80" i="14"/>
  <c r="I80" i="14"/>
  <c r="M80" i="14"/>
  <c r="J80" i="14"/>
  <c r="E42" i="6"/>
  <c r="E79" i="14"/>
  <c r="M79" i="14"/>
  <c r="F79" i="14"/>
  <c r="S79" i="14" s="1"/>
  <c r="J79" i="14"/>
  <c r="N79" i="14"/>
  <c r="G79" i="14"/>
  <c r="H79" i="14"/>
  <c r="O79" i="14"/>
  <c r="D68" i="14"/>
  <c r="L68" i="14"/>
  <c r="F22" i="6"/>
  <c r="I68" i="14"/>
  <c r="M68" i="14"/>
  <c r="F68" i="14"/>
  <c r="S68" i="14" s="1"/>
  <c r="N68" i="14"/>
  <c r="K68" i="14"/>
  <c r="E55" i="14"/>
  <c r="M55" i="14"/>
  <c r="J55" i="14"/>
  <c r="G55" i="14"/>
  <c r="K55" i="14"/>
  <c r="O55" i="14"/>
  <c r="D55" i="14"/>
  <c r="H55" i="14"/>
  <c r="E136" i="10"/>
  <c r="G51" i="5"/>
  <c r="G89" i="6" s="1"/>
  <c r="F132" i="10"/>
  <c r="D132" i="10"/>
  <c r="O125" i="10"/>
  <c r="E78" i="6"/>
  <c r="D122" i="14" s="1"/>
  <c r="F40" i="5"/>
  <c r="F78" i="6" s="1"/>
  <c r="J122" i="17" s="1"/>
  <c r="K122" i="10"/>
  <c r="F25" i="5"/>
  <c r="F63" i="6" s="1"/>
  <c r="K107" i="17"/>
  <c r="F107" i="10"/>
  <c r="J107" i="10"/>
  <c r="N107" i="10"/>
  <c r="R107" i="10"/>
  <c r="R108" i="10" s="1"/>
  <c r="G107" i="10"/>
  <c r="K107" i="10"/>
  <c r="O107" i="10"/>
  <c r="D107" i="10"/>
  <c r="H107" i="10"/>
  <c r="L107" i="10"/>
  <c r="P107" i="10"/>
  <c r="P108" i="10" s="1"/>
  <c r="E107" i="10"/>
  <c r="I107" i="10"/>
  <c r="M107" i="10"/>
  <c r="E94" i="10"/>
  <c r="I94" i="10"/>
  <c r="F94" i="10"/>
  <c r="J94" i="10"/>
  <c r="N94" i="10"/>
  <c r="D94" i="10"/>
  <c r="H94" i="10"/>
  <c r="K94" i="10"/>
  <c r="I152" i="10"/>
  <c r="H152" i="14"/>
  <c r="L152" i="14"/>
  <c r="E112" i="6"/>
  <c r="F21" i="1" s="1"/>
  <c r="I152" i="14"/>
  <c r="M152" i="14"/>
  <c r="F152" i="14"/>
  <c r="N152" i="14"/>
  <c r="G152" i="14"/>
  <c r="K152" i="14"/>
  <c r="B16" i="2"/>
  <c r="B17" i="2"/>
  <c r="J79" i="17"/>
  <c r="E79" i="17"/>
  <c r="O79" i="17"/>
  <c r="O79" i="20"/>
  <c r="H33" i="6"/>
  <c r="E79" i="20"/>
  <c r="P12" i="11"/>
  <c r="O17" i="10"/>
  <c r="P129" i="22"/>
  <c r="E9" i="19"/>
  <c r="E12" i="17"/>
  <c r="D19" i="22"/>
  <c r="D19" i="23" s="1"/>
  <c r="D19" i="20"/>
  <c r="E29" i="19"/>
  <c r="E29" i="17"/>
  <c r="P43" i="19"/>
  <c r="P43" i="17"/>
  <c r="K46" i="17"/>
  <c r="F59" i="19"/>
  <c r="Q116" i="22"/>
  <c r="F9" i="19"/>
  <c r="F9" i="22" s="1"/>
  <c r="F12" i="17"/>
  <c r="K28" i="19"/>
  <c r="K28" i="20" s="1"/>
  <c r="K28" i="17"/>
  <c r="K124" i="22"/>
  <c r="K124" i="23" s="1"/>
  <c r="N3" i="12"/>
  <c r="G12" i="16"/>
  <c r="G12" i="17" s="1"/>
  <c r="P67" i="22"/>
  <c r="E125" i="19"/>
  <c r="D12" i="23"/>
  <c r="D12" i="20"/>
  <c r="O57" i="22"/>
  <c r="O57" i="17"/>
  <c r="N59" i="22"/>
  <c r="G166" i="10"/>
  <c r="F97" i="11"/>
  <c r="Q30" i="21"/>
  <c r="Q25" i="21"/>
  <c r="Q21" i="21"/>
  <c r="Q17" i="21"/>
  <c r="Q20" i="21"/>
  <c r="R20" i="21" s="1"/>
  <c r="H95" i="11"/>
  <c r="K95" i="11" s="1"/>
  <c r="Q29" i="21"/>
  <c r="Q24" i="21"/>
  <c r="Q18" i="21"/>
  <c r="Q9" i="21"/>
  <c r="S31" i="18"/>
  <c r="J19" i="15"/>
  <c r="J19" i="18" s="1"/>
  <c r="Q28" i="21"/>
  <c r="Q23" i="21"/>
  <c r="Q14" i="21"/>
  <c r="Q7" i="21"/>
  <c r="S30" i="18"/>
  <c r="S30" i="21" s="1"/>
  <c r="M154" i="14"/>
  <c r="G123" i="10"/>
  <c r="K128" i="10"/>
  <c r="O96" i="14"/>
  <c r="N129" i="14"/>
  <c r="M142" i="14"/>
  <c r="H143" i="14"/>
  <c r="I154" i="14"/>
  <c r="K147" i="17"/>
  <c r="K148" i="17" s="1"/>
  <c r="O151" i="17"/>
  <c r="K147" i="20"/>
  <c r="K148" i="20" s="1"/>
  <c r="N154" i="23"/>
  <c r="J154" i="23"/>
  <c r="F154" i="23"/>
  <c r="K111" i="14"/>
  <c r="E154" i="23"/>
  <c r="N97" i="10"/>
  <c r="M127" i="10"/>
  <c r="H127" i="10"/>
  <c r="M129" i="10"/>
  <c r="I129" i="10"/>
  <c r="E129" i="10"/>
  <c r="K131" i="10"/>
  <c r="G111" i="14"/>
  <c r="O112" i="14"/>
  <c r="K117" i="14"/>
  <c r="N119" i="14"/>
  <c r="H119" i="17"/>
  <c r="M124" i="17"/>
  <c r="E147" i="17"/>
  <c r="E148" i="17" s="1"/>
  <c r="H45" i="14"/>
  <c r="L45" i="17"/>
  <c r="D45" i="17"/>
  <c r="L29" i="22"/>
  <c r="L29" i="23" s="1"/>
  <c r="L34" i="23" s="1"/>
  <c r="L19" i="19"/>
  <c r="L19" i="22" s="1"/>
  <c r="L19" i="23" s="1"/>
  <c r="M44" i="19"/>
  <c r="M44" i="22" s="1"/>
  <c r="M44" i="23" s="1"/>
  <c r="M44" i="17"/>
  <c r="D59" i="19"/>
  <c r="K61" i="19"/>
  <c r="K61" i="22" s="1"/>
  <c r="E118" i="19"/>
  <c r="E126" i="19"/>
  <c r="P73" i="19"/>
  <c r="P73" i="22" s="1"/>
  <c r="S73" i="16"/>
  <c r="J14" i="22"/>
  <c r="J14" i="23" s="1"/>
  <c r="J14" i="17"/>
  <c r="G61" i="22"/>
  <c r="L70" i="19"/>
  <c r="L70" i="22" s="1"/>
  <c r="H70" i="22"/>
  <c r="K117" i="19"/>
  <c r="K117" i="22" s="1"/>
  <c r="G120" i="19"/>
  <c r="G120" i="22" s="1"/>
  <c r="S128" i="16"/>
  <c r="H143" i="19"/>
  <c r="H143" i="22" s="1"/>
  <c r="R157" i="19"/>
  <c r="R158" i="22" s="1"/>
  <c r="D41" i="19"/>
  <c r="D41" i="17"/>
  <c r="K57" i="19"/>
  <c r="K57" i="22" s="1"/>
  <c r="E57" i="19"/>
  <c r="E57" i="22" s="1"/>
  <c r="E57" i="17"/>
  <c r="L59" i="19"/>
  <c r="E69" i="19"/>
  <c r="D92" i="19"/>
  <c r="D92" i="22" s="1"/>
  <c r="G127" i="19"/>
  <c r="M153" i="19"/>
  <c r="M154" i="20" s="1"/>
  <c r="R22" i="19"/>
  <c r="R21" i="20" s="1"/>
  <c r="J70" i="19"/>
  <c r="F131" i="19"/>
  <c r="F131" i="22" s="1"/>
  <c r="M133" i="19"/>
  <c r="M133" i="22" s="1"/>
  <c r="N135" i="17"/>
  <c r="E126" i="17"/>
  <c r="F29" i="18"/>
  <c r="F10" i="18"/>
  <c r="F10" i="21" s="1"/>
  <c r="H10" i="21" s="1"/>
  <c r="F19" i="21"/>
  <c r="K22" i="18"/>
  <c r="Q13" i="21"/>
  <c r="R13" i="21" s="1"/>
  <c r="Q12" i="21"/>
  <c r="R12" i="21" s="1"/>
  <c r="Q11" i="21"/>
  <c r="R11" i="21" s="1"/>
  <c r="Q10" i="21"/>
  <c r="R10" i="21" s="1"/>
  <c r="L98" i="10"/>
  <c r="H98" i="10"/>
  <c r="D98" i="10"/>
  <c r="C100" i="10"/>
  <c r="L102" i="10"/>
  <c r="H102" i="10"/>
  <c r="D102" i="10"/>
  <c r="C104" i="10"/>
  <c r="L106" i="10"/>
  <c r="H106" i="10"/>
  <c r="D106" i="10"/>
  <c r="C105" i="13"/>
  <c r="E57" i="6"/>
  <c r="O101" i="14" s="1"/>
  <c r="B103" i="14"/>
  <c r="C104" i="14"/>
  <c r="C105" i="14"/>
  <c r="C105" i="16"/>
  <c r="C104" i="19"/>
  <c r="C105" i="20"/>
  <c r="B103" i="22"/>
  <c r="O98" i="10"/>
  <c r="K98" i="10"/>
  <c r="G98" i="10"/>
  <c r="O102" i="10"/>
  <c r="K102" i="10"/>
  <c r="G102" i="10"/>
  <c r="B103" i="10"/>
  <c r="O106" i="10"/>
  <c r="K106" i="10"/>
  <c r="G106" i="10"/>
  <c r="J106" i="10"/>
  <c r="N106" i="10"/>
  <c r="C100" i="13"/>
  <c r="B103" i="13"/>
  <c r="C104" i="13"/>
  <c r="C100" i="14"/>
  <c r="F105" i="14"/>
  <c r="C104" i="16"/>
  <c r="C100" i="17"/>
  <c r="C100" i="19"/>
  <c r="B103" i="19"/>
  <c r="C100" i="20"/>
  <c r="B103" i="20"/>
  <c r="C104" i="20"/>
  <c r="C105" i="8"/>
  <c r="N98" i="10"/>
  <c r="J98" i="10"/>
  <c r="N102" i="10"/>
  <c r="J102" i="10"/>
  <c r="C105" i="10"/>
  <c r="C99" i="13"/>
  <c r="K105" i="14"/>
  <c r="E62" i="6"/>
  <c r="H106" i="14" s="1"/>
  <c r="C100" i="16"/>
  <c r="B103" i="16"/>
  <c r="C105" i="17"/>
  <c r="C100" i="22"/>
  <c r="C104" i="22"/>
  <c r="H42" i="5"/>
  <c r="H80" i="6" s="1"/>
  <c r="O124" i="23" s="1"/>
  <c r="M124" i="20"/>
  <c r="E152" i="10"/>
  <c r="K152" i="10"/>
  <c r="K132" i="10"/>
  <c r="M132" i="10"/>
  <c r="G97" i="10"/>
  <c r="M121" i="10"/>
  <c r="K143" i="10"/>
  <c r="G151" i="10"/>
  <c r="O111" i="14"/>
  <c r="G112" i="14"/>
  <c r="N114" i="14"/>
  <c r="J114" i="14"/>
  <c r="K116" i="14"/>
  <c r="F116" i="14"/>
  <c r="F119" i="14"/>
  <c r="M123" i="14"/>
  <c r="G123" i="14"/>
  <c r="N126" i="14"/>
  <c r="G129" i="14"/>
  <c r="H138" i="14"/>
  <c r="E142" i="14"/>
  <c r="N143" i="14"/>
  <c r="K151" i="14"/>
  <c r="H117" i="17"/>
  <c r="E118" i="17"/>
  <c r="G151" i="17"/>
  <c r="M153" i="17"/>
  <c r="M147" i="20"/>
  <c r="M148" i="20" s="1"/>
  <c r="L152" i="10"/>
  <c r="G152" i="10"/>
  <c r="G132" i="10"/>
  <c r="N132" i="10"/>
  <c r="I132" i="10"/>
  <c r="E83" i="6"/>
  <c r="M126" i="10"/>
  <c r="M133" i="10"/>
  <c r="M134" i="10"/>
  <c r="O116" i="14"/>
  <c r="J116" i="14"/>
  <c r="D116" i="14"/>
  <c r="G118" i="14"/>
  <c r="L123" i="14"/>
  <c r="E123" i="14"/>
  <c r="K124" i="14"/>
  <c r="H126" i="14"/>
  <c r="M113" i="17"/>
  <c r="E117" i="17"/>
  <c r="F147" i="20"/>
  <c r="F148" i="20" s="1"/>
  <c r="J147" i="20"/>
  <c r="J148" i="20" s="1"/>
  <c r="O147" i="20"/>
  <c r="O148" i="20" s="1"/>
  <c r="K151" i="20"/>
  <c r="N154" i="20"/>
  <c r="N152" i="10"/>
  <c r="L122" i="10"/>
  <c r="H132" i="10"/>
  <c r="J132" i="10"/>
  <c r="E132" i="10"/>
  <c r="I134" i="10"/>
  <c r="K142" i="14"/>
  <c r="K112" i="14"/>
  <c r="G116" i="14"/>
  <c r="O118" i="14"/>
  <c r="I119" i="14"/>
  <c r="O126" i="14"/>
  <c r="M129" i="14"/>
  <c r="K117" i="17"/>
  <c r="I124" i="17"/>
  <c r="K151" i="17"/>
  <c r="H147" i="20"/>
  <c r="H148" i="20" s="1"/>
  <c r="L45" i="14"/>
  <c r="H22" i="17"/>
  <c r="O45" i="17"/>
  <c r="D45" i="14"/>
  <c r="P45" i="14"/>
  <c r="P50" i="14" s="1"/>
  <c r="S48" i="23"/>
  <c r="M22" i="17"/>
  <c r="D45" i="23"/>
  <c r="H22" i="14"/>
  <c r="D29" i="22"/>
  <c r="D29" i="23" s="1"/>
  <c r="D34" i="23" s="1"/>
  <c r="D29" i="20"/>
  <c r="Q75" i="19"/>
  <c r="Q75" i="22" s="1"/>
  <c r="H79" i="19"/>
  <c r="E82" i="19"/>
  <c r="E82" i="22" s="1"/>
  <c r="Q97" i="22"/>
  <c r="E80" i="19"/>
  <c r="O159" i="16"/>
  <c r="I24" i="18"/>
  <c r="M18" i="11"/>
  <c r="U11" i="11"/>
  <c r="U11" i="7"/>
  <c r="M24" i="11"/>
  <c r="U9" i="15"/>
  <c r="H22" i="21"/>
  <c r="K22" i="21" s="1"/>
  <c r="U9" i="18"/>
  <c r="U10" i="7"/>
  <c r="O14" i="11"/>
  <c r="L105" i="14"/>
  <c r="G105" i="14"/>
  <c r="D120" i="10"/>
  <c r="H120" i="10"/>
  <c r="L120" i="10"/>
  <c r="F120" i="10"/>
  <c r="J120" i="10"/>
  <c r="N120" i="10"/>
  <c r="G50" i="5"/>
  <c r="G88" i="6" s="1"/>
  <c r="K131" i="20" s="1"/>
  <c r="F89" i="6"/>
  <c r="I120" i="10"/>
  <c r="F121" i="10"/>
  <c r="D121" i="10"/>
  <c r="I121" i="10"/>
  <c r="O121" i="10"/>
  <c r="E121" i="10"/>
  <c r="K121" i="10"/>
  <c r="G121" i="10"/>
  <c r="L121" i="10"/>
  <c r="M97" i="10"/>
  <c r="O120" i="10"/>
  <c r="G120" i="10"/>
  <c r="K123" i="10"/>
  <c r="L126" i="10"/>
  <c r="G131" i="10"/>
  <c r="L133" i="10"/>
  <c r="N138" i="10"/>
  <c r="G139" i="10"/>
  <c r="N140" i="10"/>
  <c r="N151" i="10"/>
  <c r="J151" i="10"/>
  <c r="F151" i="10"/>
  <c r="I93" i="14"/>
  <c r="I100" i="14"/>
  <c r="M113" i="14"/>
  <c r="G113" i="14"/>
  <c r="J118" i="14"/>
  <c r="M119" i="14"/>
  <c r="G119" i="14"/>
  <c r="L124" i="14"/>
  <c r="E124" i="14"/>
  <c r="J126" i="14"/>
  <c r="I129" i="14"/>
  <c r="I131" i="14"/>
  <c r="L138" i="14"/>
  <c r="G143" i="14"/>
  <c r="O154" i="14"/>
  <c r="H154" i="14"/>
  <c r="O117" i="17"/>
  <c r="I117" i="17"/>
  <c r="I118" i="17"/>
  <c r="O119" i="17"/>
  <c r="I119" i="17"/>
  <c r="D119" i="17"/>
  <c r="O124" i="17"/>
  <c r="H124" i="17"/>
  <c r="H126" i="10"/>
  <c r="H133" i="10"/>
  <c r="H140" i="10"/>
  <c r="M151" i="10"/>
  <c r="I151" i="10"/>
  <c r="E151" i="10"/>
  <c r="M155" i="10"/>
  <c r="D141" i="14"/>
  <c r="G154" i="14"/>
  <c r="M147" i="17"/>
  <c r="M148" i="17" s="1"/>
  <c r="K153" i="17"/>
  <c r="H151" i="20"/>
  <c r="J154" i="20"/>
  <c r="G126" i="10"/>
  <c r="D126" i="10"/>
  <c r="E126" i="10"/>
  <c r="I126" i="10"/>
  <c r="J126" i="10"/>
  <c r="K126" i="10"/>
  <c r="N126" i="10"/>
  <c r="O126" i="10"/>
  <c r="G133" i="10"/>
  <c r="L139" i="10"/>
  <c r="G140" i="10"/>
  <c r="L151" i="10"/>
  <c r="H151" i="10"/>
  <c r="H155" i="10"/>
  <c r="M93" i="14"/>
  <c r="N112" i="14"/>
  <c r="F112" i="14"/>
  <c r="O113" i="14"/>
  <c r="J113" i="14"/>
  <c r="E113" i="14"/>
  <c r="I116" i="14"/>
  <c r="N118" i="14"/>
  <c r="F118" i="14"/>
  <c r="O119" i="14"/>
  <c r="J119" i="14"/>
  <c r="E119" i="14"/>
  <c r="H124" i="14"/>
  <c r="H141" i="14"/>
  <c r="K143" i="14"/>
  <c r="L154" i="14"/>
  <c r="D154" i="14"/>
  <c r="G117" i="17"/>
  <c r="L118" i="17"/>
  <c r="L119" i="17"/>
  <c r="L124" i="17"/>
  <c r="D124" i="17"/>
  <c r="O147" i="17"/>
  <c r="O148" i="17" s="1"/>
  <c r="O151" i="20"/>
  <c r="G151" i="20"/>
  <c r="J93" i="14"/>
  <c r="M124" i="14"/>
  <c r="G124" i="14"/>
  <c r="E119" i="17"/>
  <c r="K121" i="17"/>
  <c r="E153" i="17"/>
  <c r="L151" i="20"/>
  <c r="D151" i="20"/>
  <c r="S151" i="20" s="1"/>
  <c r="O154" i="20"/>
  <c r="E154" i="20"/>
  <c r="P22" i="14"/>
  <c r="O45" i="14"/>
  <c r="G45" i="14"/>
  <c r="M45" i="20"/>
  <c r="D22" i="14"/>
  <c r="L22" i="14"/>
  <c r="I45" i="17"/>
  <c r="G22" i="14"/>
  <c r="O22" i="14"/>
  <c r="I45" i="20"/>
  <c r="N147" i="22"/>
  <c r="N147" i="23" s="1"/>
  <c r="N148" i="23" s="1"/>
  <c r="N147" i="20"/>
  <c r="N148" i="20" s="1"/>
  <c r="D71" i="22"/>
  <c r="D153" i="22"/>
  <c r="S153" i="22"/>
  <c r="E73" i="22"/>
  <c r="C32" i="24"/>
  <c r="C18" i="24"/>
  <c r="N19" i="11"/>
  <c r="M16" i="11"/>
  <c r="Q31" i="18"/>
  <c r="Q22" i="18"/>
  <c r="Q12" i="18"/>
  <c r="R12" i="18" s="1"/>
  <c r="K30" i="11"/>
  <c r="M30" i="11"/>
  <c r="K29" i="11"/>
  <c r="P29" i="11" s="1"/>
  <c r="K28" i="11"/>
  <c r="M20" i="11"/>
  <c r="N15" i="11"/>
  <c r="O10" i="11"/>
  <c r="L163" i="14"/>
  <c r="Q27" i="18"/>
  <c r="Q26" i="18"/>
  <c r="Q20" i="18"/>
  <c r="R20" i="18" s="1"/>
  <c r="Q15" i="18"/>
  <c r="R15" i="18" s="1"/>
  <c r="Q24" i="18"/>
  <c r="Q9" i="18"/>
  <c r="E47" i="6"/>
  <c r="F9" i="5"/>
  <c r="M91" i="10"/>
  <c r="D91" i="10"/>
  <c r="N91" i="10"/>
  <c r="E91" i="10"/>
  <c r="O91" i="10"/>
  <c r="L49" i="12"/>
  <c r="E81" i="6"/>
  <c r="K92" i="10"/>
  <c r="N121" i="10"/>
  <c r="J121" i="10"/>
  <c r="O123" i="10"/>
  <c r="N128" i="10"/>
  <c r="I128" i="10"/>
  <c r="J131" i="10"/>
  <c r="O133" i="10"/>
  <c r="I133" i="10"/>
  <c r="D133" i="10"/>
  <c r="O134" i="10"/>
  <c r="K134" i="10"/>
  <c r="G134" i="10"/>
  <c r="G138" i="10"/>
  <c r="L140" i="10"/>
  <c r="H141" i="10"/>
  <c r="O143" i="10"/>
  <c r="G143" i="10"/>
  <c r="K155" i="10"/>
  <c r="E155" i="10"/>
  <c r="N39" i="12"/>
  <c r="M128" i="10"/>
  <c r="G128" i="10"/>
  <c r="N134" i="10"/>
  <c r="J134" i="10"/>
  <c r="E134" i="10"/>
  <c r="N143" i="10"/>
  <c r="F143" i="10"/>
  <c r="O155" i="10"/>
  <c r="I155" i="10"/>
  <c r="D155" i="10"/>
  <c r="O92" i="10"/>
  <c r="O128" i="10"/>
  <c r="J128" i="10"/>
  <c r="K133" i="10"/>
  <c r="E133" i="10"/>
  <c r="L134" i="10"/>
  <c r="H134" i="10"/>
  <c r="H138" i="10"/>
  <c r="J143" i="10"/>
  <c r="L155" i="10"/>
  <c r="G155" i="10"/>
  <c r="Q34" i="14"/>
  <c r="L111" i="14"/>
  <c r="H111" i="14"/>
  <c r="D111" i="14"/>
  <c r="L117" i="14"/>
  <c r="H117" i="14"/>
  <c r="D117" i="14"/>
  <c r="G133" i="14"/>
  <c r="K133" i="14"/>
  <c r="O133" i="14"/>
  <c r="J135" i="14"/>
  <c r="J140" i="14"/>
  <c r="O140" i="14"/>
  <c r="M147" i="14"/>
  <c r="M148" i="14" s="1"/>
  <c r="L151" i="14"/>
  <c r="D22" i="17"/>
  <c r="I22" i="17"/>
  <c r="O22" i="17"/>
  <c r="M45" i="17"/>
  <c r="G69" i="6"/>
  <c r="I22" i="14"/>
  <c r="M22" i="14"/>
  <c r="Q22" i="14"/>
  <c r="K92" i="14"/>
  <c r="L93" i="14"/>
  <c r="H93" i="14"/>
  <c r="G96" i="14"/>
  <c r="H97" i="14"/>
  <c r="N111" i="14"/>
  <c r="J111" i="14"/>
  <c r="F111" i="14"/>
  <c r="M112" i="14"/>
  <c r="E112" i="14"/>
  <c r="L113" i="14"/>
  <c r="H113" i="14"/>
  <c r="N117" i="14"/>
  <c r="J117" i="14"/>
  <c r="F117" i="14"/>
  <c r="M118" i="14"/>
  <c r="I118" i="14"/>
  <c r="E118" i="14"/>
  <c r="L119" i="14"/>
  <c r="H119" i="14"/>
  <c r="M120" i="14"/>
  <c r="O121" i="14"/>
  <c r="I123" i="14"/>
  <c r="D123" i="14"/>
  <c r="O124" i="14"/>
  <c r="I124" i="14"/>
  <c r="D124" i="14"/>
  <c r="M126" i="14"/>
  <c r="F126" i="14"/>
  <c r="O128" i="14"/>
  <c r="K129" i="14"/>
  <c r="F129" i="14"/>
  <c r="E131" i="14"/>
  <c r="E133" i="14"/>
  <c r="I133" i="14"/>
  <c r="M133" i="14"/>
  <c r="H137" i="14"/>
  <c r="D138" i="14"/>
  <c r="I138" i="14"/>
  <c r="D140" i="14"/>
  <c r="L140" i="14"/>
  <c r="L143" i="14"/>
  <c r="E147" i="14"/>
  <c r="E148" i="14" s="1"/>
  <c r="D151" i="14"/>
  <c r="K154" i="14"/>
  <c r="E154" i="14"/>
  <c r="G22" i="17"/>
  <c r="L22" i="17"/>
  <c r="Q22" i="17"/>
  <c r="F22" i="14"/>
  <c r="J22" i="14"/>
  <c r="N22" i="14"/>
  <c r="G92" i="14"/>
  <c r="O93" i="14"/>
  <c r="K93" i="14"/>
  <c r="G93" i="14"/>
  <c r="L97" i="14"/>
  <c r="K102" i="14"/>
  <c r="M111" i="14"/>
  <c r="I111" i="14"/>
  <c r="L112" i="14"/>
  <c r="H112" i="14"/>
  <c r="M117" i="14"/>
  <c r="L118" i="14"/>
  <c r="H118" i="14"/>
  <c r="K121" i="14"/>
  <c r="K126" i="14"/>
  <c r="D126" i="14"/>
  <c r="O129" i="14"/>
  <c r="J129" i="14"/>
  <c r="D131" i="14"/>
  <c r="F133" i="14"/>
  <c r="J133" i="14"/>
  <c r="E135" i="14"/>
  <c r="I140" i="14"/>
  <c r="M140" i="14"/>
  <c r="R45" i="17"/>
  <c r="F113" i="17"/>
  <c r="G113" i="17"/>
  <c r="L113" i="17"/>
  <c r="I113" i="17"/>
  <c r="O113" i="17"/>
  <c r="E113" i="17"/>
  <c r="G29" i="5"/>
  <c r="G67" i="6" s="1"/>
  <c r="F67" i="6"/>
  <c r="D111" i="17" s="1"/>
  <c r="J151" i="20"/>
  <c r="K126" i="17"/>
  <c r="H151" i="17"/>
  <c r="L153" i="17"/>
  <c r="G153" i="17"/>
  <c r="D45" i="20"/>
  <c r="L45" i="20"/>
  <c r="M151" i="20"/>
  <c r="K154" i="20"/>
  <c r="F154" i="20"/>
  <c r="I21" i="23"/>
  <c r="L151" i="17"/>
  <c r="D151" i="17"/>
  <c r="O153" i="17"/>
  <c r="D153" i="17"/>
  <c r="F45" i="20"/>
  <c r="J45" i="20"/>
  <c r="F135" i="20"/>
  <c r="S49" i="23"/>
  <c r="C25" i="24"/>
  <c r="C39" i="24"/>
  <c r="N12" i="13"/>
  <c r="N12" i="14" s="1"/>
  <c r="S32" i="23"/>
  <c r="O160" i="16"/>
  <c r="T14" i="11"/>
  <c r="K17" i="7"/>
  <c r="T17" i="7" s="1"/>
  <c r="W17" i="7" s="1"/>
  <c r="X17" i="7" s="1"/>
  <c r="M28" i="11"/>
  <c r="M23" i="11"/>
  <c r="O17" i="11"/>
  <c r="U13" i="11"/>
  <c r="M12" i="11"/>
  <c r="K11" i="15"/>
  <c r="Q13" i="18"/>
  <c r="R13" i="18" s="1"/>
  <c r="Q17" i="18"/>
  <c r="Q21" i="18"/>
  <c r="Q25" i="18"/>
  <c r="Q30" i="18"/>
  <c r="Q8" i="18"/>
  <c r="R8" i="18"/>
  <c r="Q10" i="18"/>
  <c r="R10" i="18" s="1"/>
  <c r="Q11" i="18"/>
  <c r="R11" i="18"/>
  <c r="Q7" i="18"/>
  <c r="Q14" i="18"/>
  <c r="Q23" i="18"/>
  <c r="Q28" i="18"/>
  <c r="O27" i="11"/>
  <c r="U11" i="18"/>
  <c r="K11" i="18"/>
  <c r="U9" i="21"/>
  <c r="O11" i="21"/>
  <c r="N11" i="21"/>
  <c r="U11" i="21"/>
  <c r="K11" i="21"/>
  <c r="F34" i="6"/>
  <c r="O80" i="17" s="1"/>
  <c r="F35" i="6"/>
  <c r="L81" i="17" s="1"/>
  <c r="F36" i="6"/>
  <c r="H82" i="17" s="1"/>
  <c r="F37" i="6"/>
  <c r="F38" i="6"/>
  <c r="G84" i="17" s="1"/>
  <c r="F39" i="6"/>
  <c r="H85" i="17" s="1"/>
  <c r="H105" i="14"/>
  <c r="N105" i="14"/>
  <c r="L98" i="14"/>
  <c r="D105" i="14"/>
  <c r="J105" i="14"/>
  <c r="O105" i="14"/>
  <c r="G45" i="5"/>
  <c r="H45" i="5" s="1"/>
  <c r="H83" i="6" s="1"/>
  <c r="F83" i="6"/>
  <c r="L122" i="17"/>
  <c r="O107" i="14"/>
  <c r="J107" i="14"/>
  <c r="F107" i="14"/>
  <c r="L107" i="14"/>
  <c r="K107" i="14"/>
  <c r="G107" i="17"/>
  <c r="E107" i="17"/>
  <c r="B127" i="8"/>
  <c r="M92" i="10"/>
  <c r="H92" i="10"/>
  <c r="L93" i="10"/>
  <c r="H93" i="10"/>
  <c r="D93" i="10"/>
  <c r="M123" i="10"/>
  <c r="I123" i="10"/>
  <c r="E123" i="10"/>
  <c r="M124" i="10"/>
  <c r="I124" i="10"/>
  <c r="E124" i="10"/>
  <c r="N127" i="10"/>
  <c r="J127" i="10"/>
  <c r="F127" i="10"/>
  <c r="L131" i="10"/>
  <c r="H131" i="10"/>
  <c r="D131" i="10"/>
  <c r="N133" i="10"/>
  <c r="J133" i="10"/>
  <c r="O138" i="10"/>
  <c r="J138" i="10"/>
  <c r="D138" i="10"/>
  <c r="J139" i="10"/>
  <c r="O140" i="10"/>
  <c r="J140" i="10"/>
  <c r="D140" i="10"/>
  <c r="K142" i="10"/>
  <c r="L143" i="10"/>
  <c r="H143" i="10"/>
  <c r="D143" i="10"/>
  <c r="N155" i="10"/>
  <c r="J155" i="10"/>
  <c r="L96" i="14"/>
  <c r="H96" i="14"/>
  <c r="D96" i="14"/>
  <c r="D97" i="14"/>
  <c r="F98" i="14"/>
  <c r="J98" i="14"/>
  <c r="J102" i="14"/>
  <c r="E105" i="14"/>
  <c r="I105" i="14"/>
  <c r="N120" i="14"/>
  <c r="G120" i="14"/>
  <c r="L121" i="14"/>
  <c r="H121" i="14"/>
  <c r="D121" i="14"/>
  <c r="N123" i="14"/>
  <c r="J123" i="14"/>
  <c r="N124" i="14"/>
  <c r="J124" i="14"/>
  <c r="L126" i="14"/>
  <c r="F128" i="14"/>
  <c r="G128" i="14"/>
  <c r="D129" i="14"/>
  <c r="H129" i="14"/>
  <c r="L129" i="14"/>
  <c r="L131" i="14"/>
  <c r="D135" i="14"/>
  <c r="I135" i="14"/>
  <c r="M141" i="14"/>
  <c r="N141" i="14"/>
  <c r="F141" i="14"/>
  <c r="E143" i="14"/>
  <c r="I143" i="14"/>
  <c r="M143" i="14"/>
  <c r="N147" i="14"/>
  <c r="N148" i="14" s="1"/>
  <c r="L147" i="14"/>
  <c r="L148" i="14" s="1"/>
  <c r="J147" i="14"/>
  <c r="J148" i="14" s="1"/>
  <c r="H147" i="14"/>
  <c r="H148" i="14" s="1"/>
  <c r="F147" i="14"/>
  <c r="F148" i="14" s="1"/>
  <c r="D147" i="14"/>
  <c r="O151" i="14"/>
  <c r="L92" i="10"/>
  <c r="G92" i="10"/>
  <c r="L123" i="10"/>
  <c r="H123" i="10"/>
  <c r="D123" i="10"/>
  <c r="M134" i="14"/>
  <c r="H134" i="14"/>
  <c r="O135" i="14"/>
  <c r="K135" i="14"/>
  <c r="G135" i="14"/>
  <c r="N96" i="14"/>
  <c r="J96" i="14"/>
  <c r="F96" i="14"/>
  <c r="L120" i="14"/>
  <c r="J121" i="14"/>
  <c r="F121" i="14"/>
  <c r="F135" i="14"/>
  <c r="L135" i="14"/>
  <c r="F151" i="14"/>
  <c r="F155" i="14" s="1"/>
  <c r="F156" i="14" s="1"/>
  <c r="J151" i="14"/>
  <c r="N151" i="14"/>
  <c r="E151" i="14"/>
  <c r="I151" i="14"/>
  <c r="M151" i="14"/>
  <c r="N92" i="10"/>
  <c r="J92" i="10"/>
  <c r="N123" i="10"/>
  <c r="J123" i="10"/>
  <c r="N124" i="10"/>
  <c r="J124" i="10"/>
  <c r="F124" i="10"/>
  <c r="M131" i="10"/>
  <c r="I131" i="10"/>
  <c r="K138" i="10"/>
  <c r="F138" i="10"/>
  <c r="K139" i="10"/>
  <c r="K140" i="10"/>
  <c r="F140" i="10"/>
  <c r="F141" i="10"/>
  <c r="M143" i="10"/>
  <c r="I143" i="10"/>
  <c r="M96" i="14"/>
  <c r="E98" i="14"/>
  <c r="I98" i="14"/>
  <c r="O120" i="14"/>
  <c r="K120" i="14"/>
  <c r="M121" i="14"/>
  <c r="I121" i="14"/>
  <c r="E126" i="14"/>
  <c r="I126" i="14"/>
  <c r="D127" i="14"/>
  <c r="L127" i="14"/>
  <c r="F131" i="14"/>
  <c r="J131" i="14"/>
  <c r="N131" i="14"/>
  <c r="D134" i="14"/>
  <c r="H135" i="14"/>
  <c r="M135" i="14"/>
  <c r="N138" i="14"/>
  <c r="J138" i="14"/>
  <c r="F138" i="14"/>
  <c r="L141" i="14"/>
  <c r="F142" i="14"/>
  <c r="G142" i="14"/>
  <c r="O142" i="14"/>
  <c r="O143" i="14"/>
  <c r="J143" i="14"/>
  <c r="D143" i="14"/>
  <c r="G147" i="14"/>
  <c r="G148" i="14" s="1"/>
  <c r="K147" i="14"/>
  <c r="K148" i="14" s="1"/>
  <c r="O147" i="14"/>
  <c r="O148" i="14" s="1"/>
  <c r="H151" i="14"/>
  <c r="N154" i="14"/>
  <c r="J154" i="14"/>
  <c r="N113" i="17"/>
  <c r="J113" i="17"/>
  <c r="N117" i="17"/>
  <c r="J117" i="17"/>
  <c r="N118" i="17"/>
  <c r="J118" i="17"/>
  <c r="N119" i="17"/>
  <c r="L121" i="17"/>
  <c r="H121" i="17"/>
  <c r="D121" i="17"/>
  <c r="J124" i="17"/>
  <c r="L126" i="17"/>
  <c r="H126" i="17"/>
  <c r="G135" i="17"/>
  <c r="K135" i="17"/>
  <c r="M151" i="17"/>
  <c r="I151" i="17"/>
  <c r="E151" i="17"/>
  <c r="N153" i="17"/>
  <c r="J153" i="17"/>
  <c r="F121" i="17"/>
  <c r="N126" i="17"/>
  <c r="E119" i="20"/>
  <c r="G135" i="20"/>
  <c r="M126" i="17"/>
  <c r="I126" i="17"/>
  <c r="F135" i="17"/>
  <c r="F147" i="17"/>
  <c r="F148" i="17" s="1"/>
  <c r="H147" i="17"/>
  <c r="H148" i="17" s="1"/>
  <c r="J147" i="17"/>
  <c r="J148" i="17" s="1"/>
  <c r="L147" i="17"/>
  <c r="L148" i="17" s="1"/>
  <c r="N151" i="17"/>
  <c r="J151" i="17"/>
  <c r="G151" i="23"/>
  <c r="K151" i="23"/>
  <c r="O151" i="23"/>
  <c r="E151" i="23"/>
  <c r="M151" i="23"/>
  <c r="L154" i="20"/>
  <c r="H154" i="20"/>
  <c r="E45" i="14"/>
  <c r="I45" i="14"/>
  <c r="M45" i="14"/>
  <c r="Q45" i="14"/>
  <c r="I21" i="17"/>
  <c r="N22" i="17"/>
  <c r="F45" i="17"/>
  <c r="J45" i="17"/>
  <c r="F45" i="14"/>
  <c r="F50" i="14" s="1"/>
  <c r="J45" i="14"/>
  <c r="N45" i="14"/>
  <c r="N21" i="17"/>
  <c r="I45" i="23"/>
  <c r="M45" i="23"/>
  <c r="G56" i="17"/>
  <c r="K56" i="17"/>
  <c r="O56" i="17"/>
  <c r="D56" i="17"/>
  <c r="S56" i="17" s="1"/>
  <c r="H56" i="17"/>
  <c r="L56" i="17"/>
  <c r="E56" i="17"/>
  <c r="I56" i="17"/>
  <c r="M56" i="17"/>
  <c r="G9" i="6"/>
  <c r="K56" i="20" s="1"/>
  <c r="F56" i="17"/>
  <c r="J56" i="17"/>
  <c r="N56" i="17"/>
  <c r="J72" i="17"/>
  <c r="O72" i="17"/>
  <c r="D72" i="17"/>
  <c r="G26" i="6"/>
  <c r="D69" i="17"/>
  <c r="H69" i="17"/>
  <c r="L69" i="17"/>
  <c r="G23" i="6"/>
  <c r="G69" i="20" s="1"/>
  <c r="E69" i="17"/>
  <c r="I69" i="17"/>
  <c r="M69" i="17"/>
  <c r="F69" i="17"/>
  <c r="J69" i="17"/>
  <c r="N69" i="17"/>
  <c r="G69" i="17"/>
  <c r="K69" i="17"/>
  <c r="O69" i="17"/>
  <c r="G46" i="5"/>
  <c r="F84" i="6"/>
  <c r="F127" i="17" s="1"/>
  <c r="J127" i="14"/>
  <c r="F127" i="14"/>
  <c r="S127" i="14" s="1"/>
  <c r="I127" i="14"/>
  <c r="E127" i="14"/>
  <c r="K135" i="10"/>
  <c r="O135" i="10"/>
  <c r="G135" i="10"/>
  <c r="N135" i="10"/>
  <c r="J135" i="10"/>
  <c r="F135" i="10"/>
  <c r="M135" i="10"/>
  <c r="I135" i="10"/>
  <c r="E135" i="10"/>
  <c r="L135" i="10"/>
  <c r="H135" i="10"/>
  <c r="O71" i="17"/>
  <c r="G25" i="6"/>
  <c r="G71" i="20" s="1"/>
  <c r="F91" i="6"/>
  <c r="D134" i="17"/>
  <c r="G53" i="5"/>
  <c r="F134" i="14"/>
  <c r="J134" i="14"/>
  <c r="N134" i="14"/>
  <c r="D134" i="10"/>
  <c r="G134" i="14"/>
  <c r="K134" i="14"/>
  <c r="O134" i="14"/>
  <c r="E134" i="14"/>
  <c r="I134" i="14"/>
  <c r="M142" i="10"/>
  <c r="F137" i="14"/>
  <c r="F139" i="14"/>
  <c r="D142" i="10"/>
  <c r="H142" i="10"/>
  <c r="L142" i="10"/>
  <c r="F142" i="10"/>
  <c r="J142" i="10"/>
  <c r="N142" i="10"/>
  <c r="M137" i="14"/>
  <c r="I137" i="14"/>
  <c r="E137" i="14"/>
  <c r="O137" i="14"/>
  <c r="K137" i="14"/>
  <c r="G137" i="14"/>
  <c r="M139" i="14"/>
  <c r="E93" i="6"/>
  <c r="M138" i="10"/>
  <c r="I138" i="10"/>
  <c r="M139" i="10"/>
  <c r="M140" i="10"/>
  <c r="I140" i="10"/>
  <c r="I142" i="10"/>
  <c r="J137" i="14"/>
  <c r="J139" i="14"/>
  <c r="K135" i="23"/>
  <c r="F135" i="23"/>
  <c r="O142" i="10"/>
  <c r="G142" i="10"/>
  <c r="D137" i="14"/>
  <c r="L137" i="14"/>
  <c r="L139" i="14"/>
  <c r="G141" i="14"/>
  <c r="K141" i="14"/>
  <c r="O141" i="14"/>
  <c r="L142" i="14"/>
  <c r="H142" i="14"/>
  <c r="D142" i="14"/>
  <c r="E141" i="14"/>
  <c r="I141" i="14"/>
  <c r="N142" i="14"/>
  <c r="J142" i="14"/>
  <c r="G47" i="5"/>
  <c r="F128" i="10"/>
  <c r="M128" i="14"/>
  <c r="I128" i="14"/>
  <c r="E128" i="14"/>
  <c r="E128" i="10"/>
  <c r="H128" i="10"/>
  <c r="L128" i="10"/>
  <c r="L128" i="14"/>
  <c r="H128" i="14"/>
  <c r="D128" i="14"/>
  <c r="N128" i="14"/>
  <c r="J128" i="14"/>
  <c r="F76" i="6"/>
  <c r="E120" i="17" s="1"/>
  <c r="G38" i="5"/>
  <c r="H38" i="5" s="1"/>
  <c r="H76" i="6" s="1"/>
  <c r="H120" i="14"/>
  <c r="D120" i="14"/>
  <c r="J120" i="14"/>
  <c r="I120" i="14"/>
  <c r="G95" i="10"/>
  <c r="K95" i="14"/>
  <c r="G95" i="14"/>
  <c r="O95" i="10"/>
  <c r="K95" i="10"/>
  <c r="O95" i="14"/>
  <c r="G13" i="5"/>
  <c r="M95" i="10"/>
  <c r="I95" i="10"/>
  <c r="E95" i="10"/>
  <c r="L95" i="14"/>
  <c r="H95" i="14"/>
  <c r="D95" i="14"/>
  <c r="L95" i="10"/>
  <c r="H95" i="10"/>
  <c r="D95" i="10"/>
  <c r="J95" i="10"/>
  <c r="N95" i="10"/>
  <c r="N95" i="14"/>
  <c r="J95" i="14"/>
  <c r="F95" i="14"/>
  <c r="M95" i="14"/>
  <c r="I95" i="14"/>
  <c r="G15" i="5"/>
  <c r="M97" i="17"/>
  <c r="I97" i="10"/>
  <c r="E97" i="10"/>
  <c r="K97" i="14"/>
  <c r="O97" i="14"/>
  <c r="L97" i="10"/>
  <c r="H97" i="10"/>
  <c r="D97" i="10"/>
  <c r="E97" i="14"/>
  <c r="I97" i="14"/>
  <c r="M97" i="14"/>
  <c r="J97" i="10"/>
  <c r="F97" i="14"/>
  <c r="J97" i="14"/>
  <c r="F49" i="6"/>
  <c r="K93" i="17" s="1"/>
  <c r="F93" i="14"/>
  <c r="E93" i="14"/>
  <c r="F48" i="6"/>
  <c r="N92" i="17" s="1"/>
  <c r="M92" i="14"/>
  <c r="I92" i="14"/>
  <c r="E92" i="14"/>
  <c r="F92" i="10"/>
  <c r="L92" i="14"/>
  <c r="H92" i="14"/>
  <c r="D92" i="14"/>
  <c r="I92" i="10"/>
  <c r="E92" i="10"/>
  <c r="N92" i="14"/>
  <c r="J92" i="14"/>
  <c r="C6" i="2"/>
  <c r="B20" i="2"/>
  <c r="D20" i="2"/>
  <c r="E20" i="2"/>
  <c r="C20" i="2"/>
  <c r="E58" i="17"/>
  <c r="I58" i="17"/>
  <c r="J58" i="17"/>
  <c r="N58" i="17"/>
  <c r="G58" i="17"/>
  <c r="K58" i="17"/>
  <c r="H58" i="17"/>
  <c r="L58" i="17"/>
  <c r="G9" i="22"/>
  <c r="G12" i="22" s="1"/>
  <c r="G12" i="23" s="1"/>
  <c r="G12" i="20"/>
  <c r="M61" i="22"/>
  <c r="F12" i="23"/>
  <c r="F12" i="20"/>
  <c r="N112" i="22"/>
  <c r="J14" i="20"/>
  <c r="H59" i="22"/>
  <c r="L59" i="22"/>
  <c r="E128" i="22"/>
  <c r="E118" i="22"/>
  <c r="H50" i="5"/>
  <c r="H88" i="6" s="1"/>
  <c r="H105" i="22"/>
  <c r="D131" i="17"/>
  <c r="O131" i="17"/>
  <c r="G9" i="5"/>
  <c r="F47" i="6"/>
  <c r="H111" i="17"/>
  <c r="K111" i="17"/>
  <c r="F81" i="6"/>
  <c r="O125" i="14"/>
  <c r="M125" i="14"/>
  <c r="H125" i="14"/>
  <c r="K125" i="14"/>
  <c r="F125" i="14"/>
  <c r="D125" i="14"/>
  <c r="O159" i="19"/>
  <c r="O160" i="22" s="1"/>
  <c r="K82" i="17"/>
  <c r="K69" i="20"/>
  <c r="M69" i="20"/>
  <c r="E127" i="17"/>
  <c r="M127" i="17"/>
  <c r="J127" i="17"/>
  <c r="N127" i="17"/>
  <c r="D127" i="17"/>
  <c r="H127" i="17"/>
  <c r="D95" i="17"/>
  <c r="L92" i="17"/>
  <c r="G48" i="6"/>
  <c r="D21" i="2"/>
  <c r="D24" i="2"/>
  <c r="D25" i="2"/>
  <c r="B24" i="2"/>
  <c r="B25" i="2"/>
  <c r="F25" i="2"/>
  <c r="B21" i="2"/>
  <c r="F21" i="2"/>
  <c r="C24" i="2"/>
  <c r="C14" i="2"/>
  <c r="C17" i="2"/>
  <c r="C25" i="2"/>
  <c r="E21" i="2"/>
  <c r="E24" i="2"/>
  <c r="E25" i="2"/>
  <c r="F6" i="2"/>
  <c r="F17" i="2"/>
  <c r="H131" i="20"/>
  <c r="E91" i="17"/>
  <c r="F30" i="2"/>
  <c r="F31" i="2"/>
  <c r="M17" i="10"/>
  <c r="G17" i="10"/>
  <c r="R17" i="10"/>
  <c r="E17" i="10"/>
  <c r="J17" i="10"/>
  <c r="Q17" i="10"/>
  <c r="I17" i="10"/>
  <c r="D17" i="10"/>
  <c r="N17" i="10"/>
  <c r="F17" i="10"/>
  <c r="H17" i="10"/>
  <c r="K17" i="10"/>
  <c r="L17" i="10"/>
  <c r="P17" i="10"/>
  <c r="F67" i="2"/>
  <c r="C96" i="2"/>
  <c r="C21" i="2"/>
  <c r="R21" i="10"/>
  <c r="I21" i="10"/>
  <c r="F83" i="2"/>
  <c r="D21" i="10"/>
  <c r="F71" i="2"/>
  <c r="F74" i="2"/>
  <c r="F95" i="2"/>
  <c r="D95" i="2"/>
  <c r="J86" i="2"/>
  <c r="J89" i="2"/>
  <c r="G79" i="2"/>
  <c r="F60" i="2"/>
  <c r="F58" i="2"/>
  <c r="H86" i="2"/>
  <c r="H89" i="2"/>
  <c r="I86" i="2"/>
  <c r="I89" i="2"/>
  <c r="G86" i="2"/>
  <c r="F76" i="2"/>
  <c r="F77" i="2"/>
  <c r="F81" i="2"/>
  <c r="G77" i="2"/>
  <c r="F84" i="2"/>
  <c r="F87" i="2"/>
  <c r="F89" i="2"/>
  <c r="F96" i="2"/>
  <c r="F91" i="2"/>
  <c r="F92" i="2"/>
  <c r="F98" i="2"/>
  <c r="D96" i="2"/>
  <c r="H71" i="22"/>
  <c r="S48" i="14"/>
  <c r="E30" i="19"/>
  <c r="E30" i="22" s="1"/>
  <c r="G55" i="19"/>
  <c r="G55" i="22" s="1"/>
  <c r="G27" i="18"/>
  <c r="H27" i="15"/>
  <c r="O24" i="11"/>
  <c r="P24" i="11"/>
  <c r="T24" i="11"/>
  <c r="T16" i="11"/>
  <c r="O16" i="11"/>
  <c r="P16" i="11"/>
  <c r="P28" i="11"/>
  <c r="H23" i="6"/>
  <c r="K69" i="23" s="1"/>
  <c r="H26" i="6"/>
  <c r="F72" i="23" s="1"/>
  <c r="E69" i="20"/>
  <c r="N69" i="20"/>
  <c r="L72" i="20"/>
  <c r="H69" i="20"/>
  <c r="F69" i="20"/>
  <c r="G14" i="5"/>
  <c r="G52" i="6" s="1"/>
  <c r="F52" i="6"/>
  <c r="E96" i="17" s="1"/>
  <c r="N132" i="20"/>
  <c r="H132" i="20"/>
  <c r="G132" i="20"/>
  <c r="F90" i="6"/>
  <c r="F118" i="17"/>
  <c r="N116" i="14"/>
  <c r="F12" i="5"/>
  <c r="G12" i="5" s="1"/>
  <c r="N131" i="10"/>
  <c r="O154" i="23"/>
  <c r="K154" i="23"/>
  <c r="I21" i="20"/>
  <c r="O22" i="20"/>
  <c r="G21" i="20"/>
  <c r="N21" i="20"/>
  <c r="M22" i="20"/>
  <c r="D21" i="20"/>
  <c r="I22" i="20"/>
  <c r="Q21" i="17"/>
  <c r="G22" i="20"/>
  <c r="D22" i="20"/>
  <c r="M55" i="17"/>
  <c r="K158" i="22"/>
  <c r="K159" i="23" s="1"/>
  <c r="K159" i="20"/>
  <c r="M66" i="22"/>
  <c r="N71" i="22"/>
  <c r="N71" i="23" s="1"/>
  <c r="G160" i="22"/>
  <c r="L93" i="22"/>
  <c r="S40" i="14"/>
  <c r="S47" i="14"/>
  <c r="S49" i="14"/>
  <c r="D107" i="19"/>
  <c r="D107" i="22" s="1"/>
  <c r="Q114" i="22"/>
  <c r="I34" i="10"/>
  <c r="G30" i="18"/>
  <c r="G30" i="21" s="1"/>
  <c r="I12" i="18"/>
  <c r="H10" i="15"/>
  <c r="J87" i="17"/>
  <c r="N87" i="17"/>
  <c r="L87" i="17"/>
  <c r="E87" i="17"/>
  <c r="I113" i="20"/>
  <c r="E94" i="14"/>
  <c r="G34" i="5"/>
  <c r="G72" i="6" s="1"/>
  <c r="F72" i="6"/>
  <c r="J94" i="14"/>
  <c r="G74" i="5"/>
  <c r="G77" i="5"/>
  <c r="F77" i="5"/>
  <c r="F110" i="6"/>
  <c r="K152" i="17" s="1"/>
  <c r="J131" i="17"/>
  <c r="F94" i="14"/>
  <c r="H36" i="5"/>
  <c r="H74" i="6" s="1"/>
  <c r="G74" i="6"/>
  <c r="E118" i="20" s="1"/>
  <c r="K129" i="10"/>
  <c r="F129" i="10"/>
  <c r="E131" i="10"/>
  <c r="L138" i="10"/>
  <c r="E139" i="10"/>
  <c r="D147" i="10"/>
  <c r="D148" i="10" s="1"/>
  <c r="G147" i="10"/>
  <c r="G148" i="10" s="1"/>
  <c r="K147" i="10"/>
  <c r="K148" i="10" s="1"/>
  <c r="N147" i="10"/>
  <c r="N148" i="10" s="1"/>
  <c r="O151" i="10"/>
  <c r="E116" i="14"/>
  <c r="O117" i="14"/>
  <c r="O127" i="14"/>
  <c r="G131" i="14"/>
  <c r="F147" i="23"/>
  <c r="F148" i="23" s="1"/>
  <c r="O129" i="10"/>
  <c r="J129" i="10"/>
  <c r="D129" i="10"/>
  <c r="K151" i="10"/>
  <c r="K113" i="14"/>
  <c r="G117" i="14"/>
  <c r="K123" i="14"/>
  <c r="G138" i="14"/>
  <c r="I147" i="17"/>
  <c r="J152" i="14"/>
  <c r="J155" i="14" s="1"/>
  <c r="J156" i="14" s="1"/>
  <c r="E152" i="14"/>
  <c r="D152" i="14"/>
  <c r="O152" i="10"/>
  <c r="G25" i="5"/>
  <c r="G63" i="6" s="1"/>
  <c r="M152" i="10"/>
  <c r="N129" i="10"/>
  <c r="H129" i="10"/>
  <c r="O131" i="10"/>
  <c r="E147" i="10"/>
  <c r="E148" i="10" s="1"/>
  <c r="D93" i="14"/>
  <c r="F113" i="14"/>
  <c r="D133" i="14"/>
  <c r="M138" i="14"/>
  <c r="K147" i="23"/>
  <c r="K148" i="23" s="1"/>
  <c r="J49" i="12"/>
  <c r="J43" i="12"/>
  <c r="G43" i="12"/>
  <c r="H50" i="12"/>
  <c r="G21" i="17"/>
  <c r="O21" i="17"/>
  <c r="D21" i="17"/>
  <c r="M21" i="17"/>
  <c r="J21" i="17"/>
  <c r="S49" i="17"/>
  <c r="S13" i="23"/>
  <c r="S38" i="23"/>
  <c r="S47" i="23"/>
  <c r="K135" i="20"/>
  <c r="N135" i="20"/>
  <c r="M12" i="19"/>
  <c r="M12" i="20" s="1"/>
  <c r="K16" i="20"/>
  <c r="O14" i="20"/>
  <c r="H28" i="20"/>
  <c r="F43" i="20"/>
  <c r="P44" i="20"/>
  <c r="N12" i="19"/>
  <c r="N12" i="20" s="1"/>
  <c r="R28" i="20"/>
  <c r="P29" i="20"/>
  <c r="Q41" i="20"/>
  <c r="J135" i="22"/>
  <c r="J135" i="23" s="1"/>
  <c r="J135" i="20"/>
  <c r="J68" i="19"/>
  <c r="J68" i="22" s="1"/>
  <c r="J87" i="19"/>
  <c r="P157" i="19"/>
  <c r="S158" i="16"/>
  <c r="I9" i="19"/>
  <c r="I12" i="19" s="1"/>
  <c r="I12" i="20" s="1"/>
  <c r="I12" i="16"/>
  <c r="I12" i="17" s="1"/>
  <c r="I57" i="19"/>
  <c r="I57" i="22" s="1"/>
  <c r="I57" i="17"/>
  <c r="F57" i="22"/>
  <c r="D57" i="19"/>
  <c r="D57" i="17"/>
  <c r="O59" i="22"/>
  <c r="N66" i="19"/>
  <c r="N66" i="22" s="1"/>
  <c r="I71" i="19"/>
  <c r="I71" i="22" s="1"/>
  <c r="O96" i="22"/>
  <c r="J116" i="22"/>
  <c r="O118" i="19"/>
  <c r="O118" i="22" s="1"/>
  <c r="O118" i="17"/>
  <c r="D118" i="22"/>
  <c r="M119" i="19"/>
  <c r="M119" i="22" s="1"/>
  <c r="J120" i="19"/>
  <c r="S120" i="16"/>
  <c r="M121" i="22"/>
  <c r="M121" i="17"/>
  <c r="E121" i="19"/>
  <c r="E121" i="22" s="1"/>
  <c r="E121" i="17"/>
  <c r="N123" i="19"/>
  <c r="N123" i="22" s="1"/>
  <c r="D127" i="22"/>
  <c r="M128" i="22"/>
  <c r="F129" i="19"/>
  <c r="I135" i="19"/>
  <c r="I135" i="20" s="1"/>
  <c r="E143" i="22"/>
  <c r="F151" i="17"/>
  <c r="O159" i="23"/>
  <c r="O159" i="20"/>
  <c r="H84" i="17"/>
  <c r="G80" i="22"/>
  <c r="K86" i="19"/>
  <c r="K86" i="22" s="1"/>
  <c r="P147" i="22"/>
  <c r="P158" i="19"/>
  <c r="G59" i="19"/>
  <c r="D61" i="19"/>
  <c r="E62" i="19"/>
  <c r="E62" i="22" s="1"/>
  <c r="J92" i="19"/>
  <c r="D117" i="19"/>
  <c r="D117" i="17"/>
  <c r="K118" i="19"/>
  <c r="K118" i="22" s="1"/>
  <c r="K118" i="17"/>
  <c r="G118" i="19"/>
  <c r="G118" i="22" s="1"/>
  <c r="G118" i="17"/>
  <c r="S118" i="16"/>
  <c r="K119" i="17"/>
  <c r="G119" i="19"/>
  <c r="S119" i="16"/>
  <c r="G119" i="17"/>
  <c r="J123" i="22"/>
  <c r="M95" i="17"/>
  <c r="N120" i="17"/>
  <c r="S26" i="14"/>
  <c r="O68" i="22"/>
  <c r="O68" i="17"/>
  <c r="P75" i="19"/>
  <c r="P75" i="22" s="1"/>
  <c r="P96" i="19"/>
  <c r="P96" i="22" s="1"/>
  <c r="F14" i="22"/>
  <c r="F14" i="23" s="1"/>
  <c r="F14" i="17"/>
  <c r="L14" i="22"/>
  <c r="L14" i="23" s="1"/>
  <c r="K19" i="19"/>
  <c r="K19" i="20" s="1"/>
  <c r="N19" i="22"/>
  <c r="N19" i="23" s="1"/>
  <c r="D72" i="19"/>
  <c r="G79" i="19"/>
  <c r="D79" i="19"/>
  <c r="D79" i="22" s="1"/>
  <c r="D79" i="23" s="1"/>
  <c r="H91" i="19"/>
  <c r="P112" i="19"/>
  <c r="P112" i="22" s="1"/>
  <c r="E115" i="19"/>
  <c r="E115" i="22" s="1"/>
  <c r="O122" i="22"/>
  <c r="O122" i="17"/>
  <c r="K122" i="19"/>
  <c r="K122" i="22" s="1"/>
  <c r="I122" i="17"/>
  <c r="R127" i="19"/>
  <c r="R127" i="22" s="1"/>
  <c r="S127" i="16"/>
  <c r="D132" i="19"/>
  <c r="D132" i="22" s="1"/>
  <c r="Q134" i="19"/>
  <c r="Q134" i="22" s="1"/>
  <c r="O9" i="19"/>
  <c r="O12" i="16"/>
  <c r="O12" i="17" s="1"/>
  <c r="S58" i="16"/>
  <c r="L68" i="22"/>
  <c r="J19" i="21"/>
  <c r="O26" i="11"/>
  <c r="Q16" i="18"/>
  <c r="R16" i="18" s="1"/>
  <c r="G69" i="23"/>
  <c r="M69" i="23"/>
  <c r="L69" i="20"/>
  <c r="O69" i="20"/>
  <c r="J69" i="20"/>
  <c r="I69" i="20"/>
  <c r="D69" i="20"/>
  <c r="J70" i="14"/>
  <c r="K70" i="14"/>
  <c r="L70" i="14"/>
  <c r="H128" i="17"/>
  <c r="M128" i="17"/>
  <c r="L128" i="17"/>
  <c r="F128" i="17"/>
  <c r="K128" i="17"/>
  <c r="F95" i="17"/>
  <c r="E95" i="17"/>
  <c r="M107" i="17"/>
  <c r="F107" i="17"/>
  <c r="N107" i="17"/>
  <c r="D107" i="17"/>
  <c r="O107" i="17"/>
  <c r="I107" i="17"/>
  <c r="J107" i="17"/>
  <c r="H107" i="17"/>
  <c r="L107" i="17"/>
  <c r="K97" i="10"/>
  <c r="O97" i="10"/>
  <c r="F97" i="10"/>
  <c r="I127" i="10"/>
  <c r="N36" i="12"/>
  <c r="D127" i="10"/>
  <c r="K127" i="10"/>
  <c r="G127" i="10"/>
  <c r="O127" i="10"/>
  <c r="F68" i="6"/>
  <c r="I112" i="17" s="1"/>
  <c r="G90" i="6"/>
  <c r="D132" i="14"/>
  <c r="I132" i="14"/>
  <c r="E120" i="10"/>
  <c r="M120" i="10"/>
  <c r="K120" i="10"/>
  <c r="F70" i="6"/>
  <c r="E114" i="17" s="1"/>
  <c r="G32" i="5"/>
  <c r="H39" i="5"/>
  <c r="H77" i="6"/>
  <c r="G77" i="6"/>
  <c r="F79" i="6"/>
  <c r="H123" i="17" s="1"/>
  <c r="G41" i="5"/>
  <c r="G79" i="6" s="1"/>
  <c r="G82" i="6"/>
  <c r="G126" i="20" s="1"/>
  <c r="H44" i="5"/>
  <c r="H82" i="6" s="1"/>
  <c r="F86" i="6"/>
  <c r="G48" i="5"/>
  <c r="E93" i="10"/>
  <c r="J93" i="10"/>
  <c r="O93" i="10"/>
  <c r="F93" i="10"/>
  <c r="K93" i="10"/>
  <c r="I93" i="10"/>
  <c r="N93" i="10"/>
  <c r="G16" i="5"/>
  <c r="G54" i="6" s="1"/>
  <c r="F54" i="6"/>
  <c r="K98" i="17" s="1"/>
  <c r="D119" i="14"/>
  <c r="M127" i="14"/>
  <c r="N133" i="14"/>
  <c r="K138" i="14"/>
  <c r="N140" i="14"/>
  <c r="F117" i="17"/>
  <c r="N113" i="14"/>
  <c r="N127" i="14"/>
  <c r="H133" i="14"/>
  <c r="E138" i="14"/>
  <c r="G140" i="14"/>
  <c r="F69" i="23"/>
  <c r="D69" i="23"/>
  <c r="N69" i="23"/>
  <c r="L69" i="23"/>
  <c r="H14" i="5"/>
  <c r="H52" i="6" s="1"/>
  <c r="F50" i="6"/>
  <c r="O94" i="17" s="1"/>
  <c r="O96" i="17"/>
  <c r="J96" i="17"/>
  <c r="L96" i="17"/>
  <c r="N96" i="17"/>
  <c r="P111" i="22"/>
  <c r="F112" i="6"/>
  <c r="F116" i="17"/>
  <c r="I116" i="17"/>
  <c r="L116" i="17"/>
  <c r="G116" i="17"/>
  <c r="G110" i="6"/>
  <c r="Q131" i="22"/>
  <c r="I122" i="22"/>
  <c r="P113" i="22"/>
  <c r="S113" i="22" s="1"/>
  <c r="E94" i="22"/>
  <c r="P154" i="22"/>
  <c r="G82" i="22"/>
  <c r="K119" i="22"/>
  <c r="D61" i="22"/>
  <c r="F93" i="22"/>
  <c r="F136" i="22"/>
  <c r="F14" i="20"/>
  <c r="F151" i="22"/>
  <c r="F151" i="23" s="1"/>
  <c r="F151" i="20"/>
  <c r="K19" i="22"/>
  <c r="K19" i="23" s="1"/>
  <c r="H85" i="22"/>
  <c r="D112" i="17"/>
  <c r="L129" i="17"/>
  <c r="I129" i="17"/>
  <c r="O123" i="17"/>
  <c r="J123" i="17"/>
  <c r="H114" i="17"/>
  <c r="H36" i="12"/>
  <c r="G39" i="6"/>
  <c r="G85" i="20" s="1"/>
  <c r="N71" i="20"/>
  <c r="J113" i="22"/>
  <c r="J113" i="23" s="1"/>
  <c r="J113" i="20"/>
  <c r="R16" i="22"/>
  <c r="R16" i="23" s="1"/>
  <c r="R16" i="20"/>
  <c r="F117" i="22"/>
  <c r="P11" i="11"/>
  <c r="O13" i="11"/>
  <c r="I87" i="18"/>
  <c r="S126" i="9"/>
  <c r="N88" i="10"/>
  <c r="S114" i="10"/>
  <c r="M17" i="7"/>
  <c r="M11" i="21"/>
  <c r="O94" i="7"/>
  <c r="S75" i="13"/>
  <c r="S114" i="13"/>
  <c r="E80" i="17"/>
  <c r="K17" i="12"/>
  <c r="M22" i="12"/>
  <c r="J83" i="17"/>
  <c r="I83" i="17"/>
  <c r="L83" i="17"/>
  <c r="G37" i="6"/>
  <c r="M83" i="17"/>
  <c r="K83" i="17"/>
  <c r="F83" i="17"/>
  <c r="L15" i="12"/>
  <c r="F10" i="12"/>
  <c r="I22" i="12"/>
  <c r="G16" i="12"/>
  <c r="Q14" i="12"/>
  <c r="G15" i="12"/>
  <c r="N15" i="12"/>
  <c r="F14" i="12"/>
  <c r="L22" i="12"/>
  <c r="M17" i="12"/>
  <c r="G12" i="12"/>
  <c r="O12" i="12"/>
  <c r="H15" i="12"/>
  <c r="H10" i="12"/>
  <c r="N12" i="12"/>
  <c r="Q22" i="12"/>
  <c r="O17" i="12"/>
  <c r="H17" i="12"/>
  <c r="F13" i="12"/>
  <c r="S121" i="9"/>
  <c r="S60" i="10"/>
  <c r="O10" i="12"/>
  <c r="P17" i="12"/>
  <c r="H13" i="12"/>
  <c r="N83" i="17"/>
  <c r="S56" i="10"/>
  <c r="F22" i="12"/>
  <c r="S131" i="10"/>
  <c r="D155" i="14"/>
  <c r="D156" i="14" s="1"/>
  <c r="L72" i="23"/>
  <c r="G72" i="23"/>
  <c r="E72" i="20"/>
  <c r="K72" i="20"/>
  <c r="G72" i="20"/>
  <c r="N72" i="20"/>
  <c r="M72" i="20"/>
  <c r="L85" i="17"/>
  <c r="S60" i="9"/>
  <c r="P22" i="12"/>
  <c r="S66" i="10"/>
  <c r="S71" i="10"/>
  <c r="E88" i="10"/>
  <c r="S117" i="10"/>
  <c r="N85" i="17"/>
  <c r="E156" i="10"/>
  <c r="E157" i="10" s="1"/>
  <c r="I156" i="10"/>
  <c r="I157" i="10" s="1"/>
  <c r="I59" i="17"/>
  <c r="L66" i="17"/>
  <c r="H66" i="17"/>
  <c r="G156" i="10"/>
  <c r="G157" i="10" s="1"/>
  <c r="N59" i="17"/>
  <c r="O66" i="17"/>
  <c r="J66" i="17"/>
  <c r="F66" i="17"/>
  <c r="E140" i="14"/>
  <c r="H140" i="14"/>
  <c r="F140" i="14"/>
  <c r="F112" i="23"/>
  <c r="L112" i="23"/>
  <c r="G129" i="17"/>
  <c r="F129" i="17"/>
  <c r="N129" i="17"/>
  <c r="I123" i="17"/>
  <c r="M123" i="17"/>
  <c r="E123" i="17"/>
  <c r="N123" i="17"/>
  <c r="G123" i="17"/>
  <c r="D129" i="17"/>
  <c r="E129" i="17"/>
  <c r="L114" i="17"/>
  <c r="K114" i="17"/>
  <c r="F114" i="17"/>
  <c r="G81" i="6"/>
  <c r="H43" i="5"/>
  <c r="H81" i="6" s="1"/>
  <c r="D91" i="17"/>
  <c r="I91" i="17"/>
  <c r="M91" i="14"/>
  <c r="H91" i="14"/>
  <c r="I134" i="17"/>
  <c r="O134" i="17"/>
  <c r="M134" i="17"/>
  <c r="L134" i="17"/>
  <c r="J134" i="17"/>
  <c r="N128" i="17"/>
  <c r="L91" i="17"/>
  <c r="G91" i="17"/>
  <c r="G55" i="5"/>
  <c r="F93" i="6"/>
  <c r="G49" i="6"/>
  <c r="H11" i="5"/>
  <c r="G53" i="6"/>
  <c r="H15" i="5"/>
  <c r="H53" i="6" s="1"/>
  <c r="E128" i="17"/>
  <c r="O128" i="17"/>
  <c r="I128" i="17"/>
  <c r="E91" i="14"/>
  <c r="F91" i="14"/>
  <c r="K91" i="14"/>
  <c r="I91" i="14"/>
  <c r="L91" i="14"/>
  <c r="O91" i="14"/>
  <c r="D91" i="14"/>
  <c r="G91" i="14"/>
  <c r="N91" i="14"/>
  <c r="J124" i="20"/>
  <c r="D124" i="20"/>
  <c r="O124" i="20"/>
  <c r="F124" i="20"/>
  <c r="I124" i="20"/>
  <c r="L124" i="20"/>
  <c r="L94" i="14"/>
  <c r="O94" i="14"/>
  <c r="G94" i="14"/>
  <c r="D94" i="14"/>
  <c r="F155" i="10"/>
  <c r="O131" i="20"/>
  <c r="H107" i="14"/>
  <c r="G107" i="14"/>
  <c r="M107" i="14"/>
  <c r="O94" i="10"/>
  <c r="G94" i="10"/>
  <c r="M94" i="10"/>
  <c r="K125" i="10"/>
  <c r="L125" i="10"/>
  <c r="G125" i="10"/>
  <c r="O132" i="10"/>
  <c r="S132" i="10" s="1"/>
  <c r="H132" i="14"/>
  <c r="F132" i="14"/>
  <c r="O132" i="14"/>
  <c r="J136" i="10"/>
  <c r="F136" i="10"/>
  <c r="L94" i="10"/>
  <c r="L136" i="10"/>
  <c r="J21" i="12"/>
  <c r="G93" i="10"/>
  <c r="M93" i="10"/>
  <c r="I147" i="10"/>
  <c r="I148" i="10" s="1"/>
  <c r="L147" i="10"/>
  <c r="L148" i="10" s="1"/>
  <c r="F147" i="10"/>
  <c r="F148" i="10" s="1"/>
  <c r="J147" i="10"/>
  <c r="J148" i="10" s="1"/>
  <c r="I125" i="10"/>
  <c r="H125" i="10"/>
  <c r="H136" i="10"/>
  <c r="N125" i="10"/>
  <c r="L132" i="14"/>
  <c r="J132" i="14"/>
  <c r="O136" i="10"/>
  <c r="M136" i="10"/>
  <c r="O48" i="12"/>
  <c r="K48" i="12"/>
  <c r="G48" i="12"/>
  <c r="D96" i="10"/>
  <c r="H96" i="10"/>
  <c r="L96" i="10"/>
  <c r="E96" i="10"/>
  <c r="I96" i="10"/>
  <c r="M96" i="10"/>
  <c r="E127" i="10"/>
  <c r="S127" i="10" s="1"/>
  <c r="L127" i="10"/>
  <c r="F125" i="10"/>
  <c r="D125" i="10"/>
  <c r="J125" i="10"/>
  <c r="E132" i="14"/>
  <c r="G132" i="14"/>
  <c r="N136" i="10"/>
  <c r="G136" i="10"/>
  <c r="I136" i="10"/>
  <c r="L21" i="12"/>
  <c r="S32" i="9"/>
  <c r="J48" i="12"/>
  <c r="O96" i="10"/>
  <c r="G96" i="10"/>
  <c r="H31" i="12"/>
  <c r="E119" i="10"/>
  <c r="I119" i="10"/>
  <c r="M119" i="10"/>
  <c r="F119" i="10"/>
  <c r="J119" i="10"/>
  <c r="N119" i="10"/>
  <c r="S41" i="10"/>
  <c r="O113" i="23"/>
  <c r="F113" i="23"/>
  <c r="L147" i="23"/>
  <c r="L148" i="23" s="1"/>
  <c r="O147" i="23"/>
  <c r="O148" i="23" s="1"/>
  <c r="N113" i="23"/>
  <c r="E113" i="23"/>
  <c r="J124" i="23"/>
  <c r="H151" i="23"/>
  <c r="S49" i="20"/>
  <c r="H147" i="23"/>
  <c r="H148" i="23" s="1"/>
  <c r="I113" i="23"/>
  <c r="G113" i="23"/>
  <c r="L124" i="23"/>
  <c r="D151" i="23"/>
  <c r="F96" i="6"/>
  <c r="N138" i="17" s="1"/>
  <c r="G60" i="5"/>
  <c r="H60" i="5" s="1"/>
  <c r="H96" i="6" s="1"/>
  <c r="G64" i="5"/>
  <c r="H64" i="5" s="1"/>
  <c r="H100" i="6" s="1"/>
  <c r="E142" i="23" s="1"/>
  <c r="F100" i="6"/>
  <c r="L142" i="17" s="1"/>
  <c r="G59" i="5"/>
  <c r="H59" i="5" s="1"/>
  <c r="H95" i="6" s="1"/>
  <c r="F95" i="6"/>
  <c r="F99" i="6"/>
  <c r="J141" i="17" s="1"/>
  <c r="G63" i="5"/>
  <c r="G99" i="6" s="1"/>
  <c r="G57" i="5"/>
  <c r="H57" i="5" s="1"/>
  <c r="G62" i="5"/>
  <c r="G98" i="6" s="1"/>
  <c r="F98" i="6"/>
  <c r="E140" i="17" s="1"/>
  <c r="G61" i="5"/>
  <c r="G97" i="6" s="1"/>
  <c r="F97" i="6"/>
  <c r="H139" i="17" s="1"/>
  <c r="J34" i="10"/>
  <c r="S37" i="10"/>
  <c r="O34" i="10"/>
  <c r="J50" i="10"/>
  <c r="G40" i="19"/>
  <c r="G40" i="22" s="1"/>
  <c r="H80" i="19"/>
  <c r="H80" i="22" s="1"/>
  <c r="R96" i="19"/>
  <c r="R96" i="22"/>
  <c r="J80" i="19"/>
  <c r="J80" i="22" s="1"/>
  <c r="H83" i="19"/>
  <c r="H83" i="22" s="1"/>
  <c r="H83" i="17"/>
  <c r="R84" i="19"/>
  <c r="R84" i="22" s="1"/>
  <c r="J91" i="19"/>
  <c r="S91" i="16"/>
  <c r="M72" i="19"/>
  <c r="M72" i="22" s="1"/>
  <c r="D80" i="19"/>
  <c r="R68" i="19"/>
  <c r="R68" i="22" s="1"/>
  <c r="M12" i="13"/>
  <c r="M12" i="14" s="1"/>
  <c r="O152" i="19"/>
  <c r="M152" i="19"/>
  <c r="M152" i="20"/>
  <c r="M155" i="20" s="1"/>
  <c r="M156" i="20" s="1"/>
  <c r="G152" i="19"/>
  <c r="G152" i="20" s="1"/>
  <c r="G155" i="20" s="1"/>
  <c r="G156" i="20" s="1"/>
  <c r="E152" i="19"/>
  <c r="S60" i="13"/>
  <c r="S102" i="13"/>
  <c r="K152" i="19"/>
  <c r="K152" i="20" s="1"/>
  <c r="I153" i="22"/>
  <c r="Q153" i="22"/>
  <c r="Q152" i="19"/>
  <c r="Q152" i="22" s="1"/>
  <c r="I152" i="19"/>
  <c r="G153" i="22"/>
  <c r="O153" i="22"/>
  <c r="E153" i="22"/>
  <c r="M153" i="22"/>
  <c r="R114" i="16"/>
  <c r="R114" i="19" s="1"/>
  <c r="K153" i="22"/>
  <c r="S42" i="23"/>
  <c r="D72" i="22"/>
  <c r="M83" i="22"/>
  <c r="F85" i="22"/>
  <c r="F85" i="20"/>
  <c r="O87" i="22"/>
  <c r="K49" i="22"/>
  <c r="K46" i="23" s="1"/>
  <c r="K46" i="20"/>
  <c r="I83" i="22"/>
  <c r="E80" i="22"/>
  <c r="I79" i="22"/>
  <c r="I79" i="23" s="1"/>
  <c r="I79" i="20"/>
  <c r="L83" i="22"/>
  <c r="K91" i="22"/>
  <c r="P124" i="22"/>
  <c r="Q69" i="22"/>
  <c r="O91" i="22"/>
  <c r="P114" i="22"/>
  <c r="S119" i="19"/>
  <c r="G14" i="19"/>
  <c r="G14" i="20" s="1"/>
  <c r="S27" i="23"/>
  <c r="S30" i="23"/>
  <c r="J41" i="22"/>
  <c r="J41" i="23" s="1"/>
  <c r="S20" i="23"/>
  <c r="E44" i="19"/>
  <c r="E14" i="23"/>
  <c r="K124" i="20"/>
  <c r="M44" i="20"/>
  <c r="K28" i="22"/>
  <c r="K28" i="23" s="1"/>
  <c r="S18" i="23"/>
  <c r="S33" i="23"/>
  <c r="S37" i="23"/>
  <c r="S39" i="23"/>
  <c r="S40" i="23"/>
  <c r="M121" i="20"/>
  <c r="S31" i="23"/>
  <c r="D21" i="23"/>
  <c r="G21" i="23"/>
  <c r="G22" i="23"/>
  <c r="E137" i="22"/>
  <c r="E141" i="22"/>
  <c r="R133" i="22"/>
  <c r="D142" i="22"/>
  <c r="K59" i="22"/>
  <c r="L155" i="14"/>
  <c r="L156" i="14" s="1"/>
  <c r="O28" i="19"/>
  <c r="D100" i="19"/>
  <c r="D100" i="22" s="1"/>
  <c r="F104" i="19"/>
  <c r="F104" i="22" s="1"/>
  <c r="S99" i="16"/>
  <c r="D102" i="16"/>
  <c r="D102" i="19" s="1"/>
  <c r="D102" i="22" s="1"/>
  <c r="S104" i="13"/>
  <c r="P29" i="7"/>
  <c r="P22" i="7"/>
  <c r="S107" i="9"/>
  <c r="S71" i="9"/>
  <c r="P8" i="12"/>
  <c r="U8" i="7"/>
  <c r="K8" i="7"/>
  <c r="M8" i="7"/>
  <c r="S87" i="10"/>
  <c r="S117" i="9"/>
  <c r="F29" i="12"/>
  <c r="S126" i="10"/>
  <c r="S94" i="7"/>
  <c r="K13" i="7"/>
  <c r="T13" i="7" s="1"/>
  <c r="S68" i="9"/>
  <c r="G6" i="12"/>
  <c r="S59" i="9"/>
  <c r="H8" i="12"/>
  <c r="S66" i="9"/>
  <c r="S130" i="9"/>
  <c r="H99" i="11"/>
  <c r="F30" i="12"/>
  <c r="S118" i="9"/>
  <c r="S17" i="13"/>
  <c r="S99" i="13"/>
  <c r="F138" i="16"/>
  <c r="S138" i="13"/>
  <c r="O16" i="16"/>
  <c r="O16" i="17" s="1"/>
  <c r="O16" i="14"/>
  <c r="Q28" i="22"/>
  <c r="Q28" i="23" s="1"/>
  <c r="Q28" i="20"/>
  <c r="N44" i="19"/>
  <c r="N44" i="17"/>
  <c r="M59" i="16"/>
  <c r="S59" i="16" s="1"/>
  <c r="M59" i="14"/>
  <c r="J126" i="16"/>
  <c r="J126" i="17" s="1"/>
  <c r="S126" i="13"/>
  <c r="Q19" i="18"/>
  <c r="Q29" i="18"/>
  <c r="Q89" i="18" s="1"/>
  <c r="R71" i="16"/>
  <c r="R71" i="19" s="1"/>
  <c r="R71" i="22" s="1"/>
  <c r="S71" i="13"/>
  <c r="D82" i="16"/>
  <c r="S82" i="13"/>
  <c r="H130" i="16"/>
  <c r="H130" i="19" s="1"/>
  <c r="S130" i="13"/>
  <c r="M29" i="22"/>
  <c r="M29" i="23" s="1"/>
  <c r="M29" i="20"/>
  <c r="K44" i="16"/>
  <c r="K44" i="19" s="1"/>
  <c r="K44" i="14"/>
  <c r="E49" i="19"/>
  <c r="E49" i="22" s="1"/>
  <c r="E46" i="23" s="1"/>
  <c r="E46" i="17"/>
  <c r="F67" i="16"/>
  <c r="F67" i="19" s="1"/>
  <c r="S67" i="13"/>
  <c r="L73" i="19"/>
  <c r="L73" i="22" s="1"/>
  <c r="L73" i="17"/>
  <c r="S32" i="13"/>
  <c r="E107" i="16"/>
  <c r="E107" i="19" s="1"/>
  <c r="E107" i="22" s="1"/>
  <c r="S107" i="13"/>
  <c r="G19" i="16"/>
  <c r="G19" i="19" s="1"/>
  <c r="O19" i="16"/>
  <c r="O19" i="19" s="1"/>
  <c r="K29" i="16"/>
  <c r="K29" i="19" s="1"/>
  <c r="K29" i="14"/>
  <c r="K34" i="14" s="1"/>
  <c r="K41" i="19"/>
  <c r="K41" i="17"/>
  <c r="I44" i="19"/>
  <c r="I44" i="22" s="1"/>
  <c r="I44" i="23" s="1"/>
  <c r="I44" i="17"/>
  <c r="S16" i="13"/>
  <c r="S29" i="13"/>
  <c r="S46" i="13"/>
  <c r="S73" i="13"/>
  <c r="S79" i="13"/>
  <c r="S95" i="13"/>
  <c r="S105" i="13"/>
  <c r="S125" i="13"/>
  <c r="S128" i="13"/>
  <c r="S131" i="13"/>
  <c r="F29" i="14"/>
  <c r="F34" i="14" s="1"/>
  <c r="I16" i="17"/>
  <c r="Q28" i="17"/>
  <c r="M41" i="17"/>
  <c r="E94" i="15"/>
  <c r="E87" i="18" s="1"/>
  <c r="E89" i="18" s="1"/>
  <c r="B94" i="15"/>
  <c r="B87" i="18" s="1"/>
  <c r="J99" i="11"/>
  <c r="H14" i="20"/>
  <c r="P41" i="20"/>
  <c r="J159" i="20"/>
  <c r="D17" i="16"/>
  <c r="S21" i="13"/>
  <c r="S47" i="13"/>
  <c r="P74" i="19"/>
  <c r="S74" i="19" s="1"/>
  <c r="S74" i="16"/>
  <c r="D86" i="16"/>
  <c r="S86" i="16" s="1"/>
  <c r="S86" i="13"/>
  <c r="Q93" i="16"/>
  <c r="Q93" i="19" s="1"/>
  <c r="S93" i="13"/>
  <c r="F122" i="16"/>
  <c r="F122" i="17" s="1"/>
  <c r="S122" i="13"/>
  <c r="G41" i="19"/>
  <c r="G41" i="22" s="1"/>
  <c r="G41" i="23" s="1"/>
  <c r="G41" i="17"/>
  <c r="Q43" i="16"/>
  <c r="Q43" i="17" s="1"/>
  <c r="S43" i="13"/>
  <c r="R44" i="19"/>
  <c r="R44" i="20" s="1"/>
  <c r="R44" i="17"/>
  <c r="D32" i="16"/>
  <c r="S32" i="16" s="1"/>
  <c r="S97" i="13"/>
  <c r="J28" i="17"/>
  <c r="G29" i="17"/>
  <c r="O41" i="17"/>
  <c r="R43" i="17"/>
  <c r="K14" i="20"/>
  <c r="G28" i="20"/>
  <c r="O41" i="20"/>
  <c r="Q46" i="20"/>
  <c r="N91" i="17"/>
  <c r="M91" i="17"/>
  <c r="J91" i="17"/>
  <c r="I120" i="17"/>
  <c r="G120" i="17"/>
  <c r="H120" i="17"/>
  <c r="K93" i="20"/>
  <c r="I125" i="20"/>
  <c r="K92" i="20"/>
  <c r="L92" i="20"/>
  <c r="L125" i="20"/>
  <c r="S17" i="10"/>
  <c r="I92" i="20"/>
  <c r="O92" i="20"/>
  <c r="E125" i="17"/>
  <c r="D125" i="17"/>
  <c r="K125" i="17"/>
  <c r="D128" i="17"/>
  <c r="J131" i="20"/>
  <c r="N131" i="20"/>
  <c r="O92" i="17"/>
  <c r="N93" i="17"/>
  <c r="F137" i="17"/>
  <c r="K134" i="17"/>
  <c r="E134" i="17"/>
  <c r="L127" i="17"/>
  <c r="K127" i="17"/>
  <c r="N125" i="14"/>
  <c r="I125" i="14"/>
  <c r="G113" i="20"/>
  <c r="E111" i="17"/>
  <c r="G111" i="17"/>
  <c r="I85" i="20"/>
  <c r="H85" i="20"/>
  <c r="K83" i="20"/>
  <c r="H37" i="6"/>
  <c r="N83" i="23" s="1"/>
  <c r="J83" i="20"/>
  <c r="F83" i="20"/>
  <c r="N83" i="20"/>
  <c r="L83" i="20"/>
  <c r="M83" i="20"/>
  <c r="I83" i="20"/>
  <c r="H49" i="6"/>
  <c r="D93" i="23" s="1"/>
  <c r="D93" i="20"/>
  <c r="I93" i="20"/>
  <c r="G93" i="20"/>
  <c r="M93" i="20"/>
  <c r="L93" i="20"/>
  <c r="H93" i="20"/>
  <c r="F93" i="20"/>
  <c r="G31" i="12"/>
  <c r="S119" i="9"/>
  <c r="H55" i="5"/>
  <c r="H93" i="6"/>
  <c r="G93" i="6"/>
  <c r="N125" i="20"/>
  <c r="O125" i="20"/>
  <c r="G125" i="20"/>
  <c r="F125" i="20"/>
  <c r="K125" i="20"/>
  <c r="M125" i="20"/>
  <c r="D125" i="20"/>
  <c r="J140" i="17"/>
  <c r="F139" i="17"/>
  <c r="J137" i="17"/>
  <c r="H137" i="17"/>
  <c r="M137" i="17"/>
  <c r="E137" i="17"/>
  <c r="K137" i="17"/>
  <c r="N137" i="17"/>
  <c r="G137" i="17"/>
  <c r="F138" i="17"/>
  <c r="J138" i="17"/>
  <c r="H138" i="17"/>
  <c r="S114" i="16"/>
  <c r="D17" i="19"/>
  <c r="D17" i="22" s="1"/>
  <c r="R19" i="18"/>
  <c r="F138" i="19"/>
  <c r="F138" i="22" s="1"/>
  <c r="N93" i="23"/>
  <c r="H93" i="23"/>
  <c r="I44" i="20"/>
  <c r="K58" i="22"/>
  <c r="G29" i="22"/>
  <c r="G29" i="23" s="1"/>
  <c r="G34" i="23" s="1"/>
  <c r="G29" i="20"/>
  <c r="S93" i="14"/>
  <c r="K155" i="14"/>
  <c r="K156" i="14" s="1"/>
  <c r="M155" i="14"/>
  <c r="M156" i="14" s="1"/>
  <c r="S33" i="14"/>
  <c r="S37" i="14"/>
  <c r="S42" i="14"/>
  <c r="S46" i="14"/>
  <c r="J163" i="14"/>
  <c r="S97" i="9"/>
  <c r="H41" i="12"/>
  <c r="S136" i="9"/>
  <c r="G36" i="12"/>
  <c r="S128" i="9"/>
  <c r="S83" i="9"/>
  <c r="S82" i="9"/>
  <c r="J14" i="12"/>
  <c r="S72" i="9"/>
  <c r="S56" i="9"/>
  <c r="S55" i="9"/>
  <c r="R12" i="10"/>
  <c r="R23" i="10" s="1"/>
  <c r="S57" i="10"/>
  <c r="S58" i="10"/>
  <c r="S59" i="10"/>
  <c r="S69" i="10"/>
  <c r="S73" i="10"/>
  <c r="S86" i="10"/>
  <c r="S111" i="10"/>
  <c r="S112" i="10"/>
  <c r="S115" i="10"/>
  <c r="S116" i="10"/>
  <c r="S135" i="10"/>
  <c r="D121" i="22"/>
  <c r="D121" i="23" s="1"/>
  <c r="D121" i="20"/>
  <c r="D147" i="17"/>
  <c r="D147" i="19"/>
  <c r="S154" i="9"/>
  <c r="G119" i="20"/>
  <c r="G119" i="22"/>
  <c r="S121" i="10"/>
  <c r="L12" i="10"/>
  <c r="Q94" i="19"/>
  <c r="Q94" i="22" s="1"/>
  <c r="S94" i="16"/>
  <c r="J16" i="19"/>
  <c r="J16" i="17"/>
  <c r="H29" i="19"/>
  <c r="H29" i="17"/>
  <c r="H34" i="17" s="1"/>
  <c r="D49" i="22"/>
  <c r="D46" i="23" s="1"/>
  <c r="D46" i="20"/>
  <c r="E75" i="19"/>
  <c r="E75" i="22" s="1"/>
  <c r="S75" i="16"/>
  <c r="H96" i="22"/>
  <c r="G112" i="19"/>
  <c r="G112" i="22" s="1"/>
  <c r="G112" i="23" s="1"/>
  <c r="S112" i="16"/>
  <c r="L123" i="19"/>
  <c r="L123" i="17"/>
  <c r="E124" i="19"/>
  <c r="S124" i="16"/>
  <c r="E124" i="17"/>
  <c r="I151" i="19"/>
  <c r="S151" i="16"/>
  <c r="I153" i="19"/>
  <c r="I153" i="17"/>
  <c r="S154" i="16"/>
  <c r="S93" i="16"/>
  <c r="G14" i="22"/>
  <c r="G14" i="23" s="1"/>
  <c r="S80" i="9"/>
  <c r="S112" i="9"/>
  <c r="S113" i="9"/>
  <c r="S114" i="9"/>
  <c r="S129" i="9"/>
  <c r="F29" i="19"/>
  <c r="F29" i="22" s="1"/>
  <c r="F29" i="23" s="1"/>
  <c r="F34" i="23" s="1"/>
  <c r="F29" i="17"/>
  <c r="D70" i="19"/>
  <c r="D70" i="22" s="1"/>
  <c r="S70" i="16"/>
  <c r="E92" i="19"/>
  <c r="S92" i="16"/>
  <c r="D95" i="19"/>
  <c r="D95" i="22" s="1"/>
  <c r="S95" i="16"/>
  <c r="F126" i="19"/>
  <c r="F126" i="22" s="1"/>
  <c r="F126" i="17"/>
  <c r="J129" i="19"/>
  <c r="S129" i="16"/>
  <c r="J129" i="17"/>
  <c r="E133" i="22"/>
  <c r="E133" i="23" s="1"/>
  <c r="E133" i="20"/>
  <c r="N151" i="22"/>
  <c r="N151" i="23" s="1"/>
  <c r="N151" i="20"/>
  <c r="S151" i="14"/>
  <c r="S123" i="10"/>
  <c r="S128" i="14"/>
  <c r="S57" i="14"/>
  <c r="S72" i="14"/>
  <c r="G60" i="19"/>
  <c r="G60" i="22" s="1"/>
  <c r="J114" i="19"/>
  <c r="J114" i="17"/>
  <c r="I121" i="19"/>
  <c r="I121" i="22" s="1"/>
  <c r="I121" i="17"/>
  <c r="I143" i="19"/>
  <c r="I143" i="22" s="1"/>
  <c r="S143" i="16"/>
  <c r="G147" i="19"/>
  <c r="G147" i="20" s="1"/>
  <c r="G148" i="20" s="1"/>
  <c r="G147" i="17"/>
  <c r="G148" i="17" s="1"/>
  <c r="J165" i="9"/>
  <c r="S13" i="10"/>
  <c r="S22" i="10"/>
  <c r="G34" i="10"/>
  <c r="S27" i="10"/>
  <c r="P50" i="10"/>
  <c r="S42" i="10"/>
  <c r="S44" i="10"/>
  <c r="S46" i="10"/>
  <c r="E163" i="14"/>
  <c r="G163" i="14"/>
  <c r="S70" i="10"/>
  <c r="N166" i="10"/>
  <c r="I28" i="16"/>
  <c r="S155" i="10"/>
  <c r="G112" i="17"/>
  <c r="S151" i="10"/>
  <c r="S9" i="13"/>
  <c r="P26" i="7"/>
  <c r="M26" i="7"/>
  <c r="T26" i="7"/>
  <c r="O13" i="7"/>
  <c r="U12" i="7"/>
  <c r="Q26" i="21"/>
  <c r="Q16" i="21"/>
  <c r="R16" i="21" s="1"/>
  <c r="P13" i="7"/>
  <c r="Q22" i="21"/>
  <c r="Q19" i="21"/>
  <c r="R19" i="21" s="1"/>
  <c r="O83" i="17"/>
  <c r="N66" i="17"/>
  <c r="I56" i="20"/>
  <c r="J142" i="17"/>
  <c r="H61" i="5"/>
  <c r="H97" i="6" s="1"/>
  <c r="H63" i="5"/>
  <c r="H99" i="6" s="1"/>
  <c r="E98" i="17"/>
  <c r="N141" i="17"/>
  <c r="F121" i="20"/>
  <c r="L133" i="17"/>
  <c r="L95" i="17"/>
  <c r="E92" i="17"/>
  <c r="G95" i="17"/>
  <c r="S154" i="14"/>
  <c r="G40" i="5"/>
  <c r="H40" i="5" s="1"/>
  <c r="H78" i="6" s="1"/>
  <c r="M140" i="17"/>
  <c r="O133" i="17"/>
  <c r="J95" i="17"/>
  <c r="K95" i="17"/>
  <c r="I107" i="14"/>
  <c r="M32" i="12"/>
  <c r="N96" i="10"/>
  <c r="L140" i="17"/>
  <c r="E94" i="17"/>
  <c r="L121" i="20"/>
  <c r="E133" i="17"/>
  <c r="H133" i="17"/>
  <c r="I95" i="17"/>
  <c r="F92" i="17"/>
  <c r="O157" i="9"/>
  <c r="I32" i="12"/>
  <c r="J96" i="10"/>
  <c r="O119" i="23"/>
  <c r="H32" i="12"/>
  <c r="S111" i="9"/>
  <c r="F22" i="17"/>
  <c r="F45" i="23"/>
  <c r="M34" i="10"/>
  <c r="Q34" i="10"/>
  <c r="F34" i="10"/>
  <c r="N50" i="10"/>
  <c r="J45" i="23"/>
  <c r="F49" i="22"/>
  <c r="F46" i="23" s="1"/>
  <c r="F46" i="20"/>
  <c r="K72" i="22"/>
  <c r="R9" i="22"/>
  <c r="R12" i="22" s="1"/>
  <c r="R12" i="23" s="1"/>
  <c r="R12" i="19"/>
  <c r="R12" i="20" s="1"/>
  <c r="O34" i="14"/>
  <c r="S27" i="14"/>
  <c r="L34" i="14"/>
  <c r="I34" i="14"/>
  <c r="O16" i="19"/>
  <c r="O16" i="20" s="1"/>
  <c r="E9" i="22"/>
  <c r="E12" i="22" s="1"/>
  <c r="E12" i="23" s="1"/>
  <c r="E12" i="19"/>
  <c r="E12" i="20" s="1"/>
  <c r="S85" i="9"/>
  <c r="S84" i="9"/>
  <c r="G16" i="16"/>
  <c r="G16" i="19" s="1"/>
  <c r="G16" i="14"/>
  <c r="G45" i="19"/>
  <c r="G45" i="17"/>
  <c r="M49" i="19"/>
  <c r="M46" i="17"/>
  <c r="E131" i="19"/>
  <c r="S131" i="19" s="1"/>
  <c r="S131" i="16"/>
  <c r="G154" i="22"/>
  <c r="G154" i="23" s="1"/>
  <c r="G154" i="20"/>
  <c r="P12" i="10"/>
  <c r="O84" i="19"/>
  <c r="H44" i="19"/>
  <c r="H44" i="17"/>
  <c r="G49" i="19"/>
  <c r="G46" i="20" s="1"/>
  <c r="G46" i="17"/>
  <c r="M143" i="22"/>
  <c r="Q43" i="19"/>
  <c r="F122" i="19"/>
  <c r="F122" i="22" s="1"/>
  <c r="G122" i="19"/>
  <c r="G122" i="22" s="1"/>
  <c r="G122" i="17"/>
  <c r="L16" i="19"/>
  <c r="L16" i="22" s="1"/>
  <c r="L16" i="23" s="1"/>
  <c r="L16" i="17"/>
  <c r="K113" i="19"/>
  <c r="S113" i="16"/>
  <c r="S159" i="16"/>
  <c r="F48" i="19"/>
  <c r="F48" i="22" s="1"/>
  <c r="P49" i="19"/>
  <c r="P46" i="17"/>
  <c r="L69" i="19"/>
  <c r="L69" i="22" s="1"/>
  <c r="I82" i="14"/>
  <c r="I82" i="16"/>
  <c r="I82" i="19" s="1"/>
  <c r="I82" i="22" s="1"/>
  <c r="L87" i="14"/>
  <c r="O160" i="14"/>
  <c r="O159" i="17" s="1"/>
  <c r="L165" i="9"/>
  <c r="M165" i="9"/>
  <c r="N165" i="9"/>
  <c r="D166" i="10"/>
  <c r="E166" i="10"/>
  <c r="F166" i="10"/>
  <c r="H166" i="10"/>
  <c r="L166" i="10"/>
  <c r="M166" i="10"/>
  <c r="S31" i="13"/>
  <c r="S48" i="13"/>
  <c r="S30" i="14"/>
  <c r="S32" i="14"/>
  <c r="S39" i="14"/>
  <c r="O87" i="14"/>
  <c r="F87" i="14"/>
  <c r="Q16" i="20"/>
  <c r="J81" i="16"/>
  <c r="G165" i="9"/>
  <c r="K165" i="9"/>
  <c r="S20" i="13"/>
  <c r="S26" i="13"/>
  <c r="J85" i="14"/>
  <c r="J85" i="16"/>
  <c r="J85" i="19" s="1"/>
  <c r="I14" i="16"/>
  <c r="O161" i="14"/>
  <c r="L12" i="18"/>
  <c r="N12" i="15"/>
  <c r="O12" i="15"/>
  <c r="B12" i="18"/>
  <c r="B12" i="21" s="1"/>
  <c r="O23" i="7"/>
  <c r="T23" i="7"/>
  <c r="P23" i="7"/>
  <c r="G13" i="18"/>
  <c r="H13" i="15"/>
  <c r="T8" i="7"/>
  <c r="H94" i="7"/>
  <c r="T29" i="11"/>
  <c r="H10" i="18"/>
  <c r="S31" i="21"/>
  <c r="K9" i="7"/>
  <c r="K7" i="11"/>
  <c r="P8" i="7"/>
  <c r="K142" i="17"/>
  <c r="M142" i="17"/>
  <c r="G142" i="17"/>
  <c r="F142" i="23"/>
  <c r="O142" i="17"/>
  <c r="B115" i="22"/>
  <c r="N101" i="14"/>
  <c r="I101" i="14"/>
  <c r="H101" i="14"/>
  <c r="L101" i="14"/>
  <c r="F101" i="14"/>
  <c r="M101" i="14"/>
  <c r="F141" i="17"/>
  <c r="H142" i="17"/>
  <c r="F142" i="17"/>
  <c r="I140" i="17"/>
  <c r="G94" i="17"/>
  <c r="G68" i="6"/>
  <c r="F123" i="17"/>
  <c r="N112" i="17"/>
  <c r="H74" i="5"/>
  <c r="G96" i="17"/>
  <c r="K126" i="20"/>
  <c r="N126" i="20"/>
  <c r="J92" i="17"/>
  <c r="O116" i="17"/>
  <c r="N116" i="17"/>
  <c r="G133" i="17"/>
  <c r="H29" i="5"/>
  <c r="H67" i="6" s="1"/>
  <c r="H96" i="17"/>
  <c r="M96" i="17"/>
  <c r="I96" i="17"/>
  <c r="H129" i="17"/>
  <c r="O129" i="17"/>
  <c r="G114" i="17"/>
  <c r="O114" i="17"/>
  <c r="L112" i="17"/>
  <c r="M112" i="17"/>
  <c r="O112" i="17"/>
  <c r="F91" i="17"/>
  <c r="K91" i="17"/>
  <c r="I92" i="17"/>
  <c r="G92" i="17"/>
  <c r="H46" i="5"/>
  <c r="H84" i="6" s="1"/>
  <c r="G84" i="6"/>
  <c r="O127" i="20" s="1"/>
  <c r="I142" i="17"/>
  <c r="H121" i="20"/>
  <c r="S152" i="14"/>
  <c r="D96" i="17"/>
  <c r="D92" i="17"/>
  <c r="G83" i="6"/>
  <c r="G51" i="6"/>
  <c r="H13" i="5"/>
  <c r="H51" i="6"/>
  <c r="J128" i="17"/>
  <c r="G128" i="17"/>
  <c r="D112" i="6"/>
  <c r="D21" i="1" s="1"/>
  <c r="I122" i="14"/>
  <c r="F152" i="10"/>
  <c r="F156" i="10" s="1"/>
  <c r="F157" i="10" s="1"/>
  <c r="J152" i="10"/>
  <c r="J156" i="10" s="1"/>
  <c r="J157" i="10" s="1"/>
  <c r="E125" i="10"/>
  <c r="H91" i="10"/>
  <c r="L20" i="12"/>
  <c r="H20" i="12"/>
  <c r="J19" i="12"/>
  <c r="O124" i="10"/>
  <c r="G124" i="10"/>
  <c r="G114" i="14"/>
  <c r="L156" i="10"/>
  <c r="L157" i="10" s="1"/>
  <c r="F157" i="9"/>
  <c r="N20" i="12"/>
  <c r="J20" i="12"/>
  <c r="K124" i="10"/>
  <c r="M147" i="10"/>
  <c r="L20" i="1"/>
  <c r="K122" i="14"/>
  <c r="H152" i="10"/>
  <c r="D152" i="10"/>
  <c r="M125" i="10"/>
  <c r="K91" i="10"/>
  <c r="K19" i="12"/>
  <c r="L114" i="14"/>
  <c r="Q50" i="10"/>
  <c r="F47" i="12"/>
  <c r="Q45" i="23"/>
  <c r="Q22" i="20"/>
  <c r="G118" i="20"/>
  <c r="L131" i="22"/>
  <c r="L131" i="23" s="1"/>
  <c r="R137" i="22"/>
  <c r="O127" i="22"/>
  <c r="H125" i="22"/>
  <c r="H125" i="23" s="1"/>
  <c r="H125" i="20"/>
  <c r="P9" i="22"/>
  <c r="P12" i="22" s="1"/>
  <c r="P12" i="23" s="1"/>
  <c r="P12" i="19"/>
  <c r="P12" i="20" s="1"/>
  <c r="F19" i="22"/>
  <c r="F19" i="23" s="1"/>
  <c r="F19" i="20"/>
  <c r="S20" i="14"/>
  <c r="P74" i="22"/>
  <c r="M59" i="19"/>
  <c r="M59" i="22" s="1"/>
  <c r="D82" i="19"/>
  <c r="S126" i="16"/>
  <c r="O158" i="19"/>
  <c r="F163" i="14"/>
  <c r="S33" i="17"/>
  <c r="M87" i="19"/>
  <c r="M87" i="22" s="1"/>
  <c r="M152" i="22"/>
  <c r="H155" i="14"/>
  <c r="H156" i="14" s="1"/>
  <c r="S93" i="10"/>
  <c r="S12" i="8"/>
  <c r="J34" i="14"/>
  <c r="J55" i="19"/>
  <c r="J55" i="22" s="1"/>
  <c r="J55" i="17"/>
  <c r="K29" i="17"/>
  <c r="S97" i="10"/>
  <c r="D115" i="19"/>
  <c r="S115" i="16"/>
  <c r="S67" i="16"/>
  <c r="E46" i="20"/>
  <c r="P44" i="12"/>
  <c r="K152" i="22"/>
  <c r="K152" i="23" s="1"/>
  <c r="K155" i="23" s="1"/>
  <c r="K156" i="23" s="1"/>
  <c r="G152" i="22"/>
  <c r="I3" i="12"/>
  <c r="S13" i="9"/>
  <c r="S86" i="9"/>
  <c r="H34" i="14"/>
  <c r="N79" i="19"/>
  <c r="N79" i="17"/>
  <c r="F79" i="19"/>
  <c r="F79" i="22" s="1"/>
  <c r="F79" i="23" s="1"/>
  <c r="F55" i="14"/>
  <c r="G68" i="14"/>
  <c r="D79" i="14"/>
  <c r="G80" i="14"/>
  <c r="G84" i="14"/>
  <c r="S10" i="8"/>
  <c r="S81" i="9"/>
  <c r="H2" i="12"/>
  <c r="I16" i="12"/>
  <c r="Q49" i="12"/>
  <c r="S43" i="9"/>
  <c r="N49" i="12"/>
  <c r="F15" i="10"/>
  <c r="S15" i="10" s="1"/>
  <c r="I166" i="10"/>
  <c r="S28" i="13"/>
  <c r="S39" i="13"/>
  <c r="S42" i="13"/>
  <c r="S55" i="13"/>
  <c r="S72" i="13"/>
  <c r="S80" i="13"/>
  <c r="S85" i="13"/>
  <c r="S103" i="13"/>
  <c r="S141" i="13"/>
  <c r="L16" i="14"/>
  <c r="G28" i="14"/>
  <c r="G34" i="14" s="1"/>
  <c r="N29" i="14"/>
  <c r="G16" i="17"/>
  <c r="Q29" i="17"/>
  <c r="N43" i="17"/>
  <c r="N43" i="20"/>
  <c r="H81" i="14"/>
  <c r="S81" i="14" s="1"/>
  <c r="L82" i="14"/>
  <c r="S14" i="10"/>
  <c r="S16" i="10"/>
  <c r="S19" i="10"/>
  <c r="S26" i="10"/>
  <c r="R34" i="10"/>
  <c r="S28" i="10"/>
  <c r="S31" i="10"/>
  <c r="H34" i="10"/>
  <c r="K34" i="10"/>
  <c r="S33" i="10"/>
  <c r="D50" i="10"/>
  <c r="S39" i="10"/>
  <c r="K50" i="10"/>
  <c r="M50" i="10"/>
  <c r="H50" i="10"/>
  <c r="L50" i="10"/>
  <c r="S43" i="10"/>
  <c r="O50" i="10"/>
  <c r="S47" i="10"/>
  <c r="S48" i="10"/>
  <c r="H88" i="10"/>
  <c r="S79" i="10"/>
  <c r="S84" i="10"/>
  <c r="S18" i="13"/>
  <c r="S38" i="13"/>
  <c r="S69" i="13"/>
  <c r="S135" i="13"/>
  <c r="S140" i="13"/>
  <c r="N29" i="17"/>
  <c r="L16" i="20"/>
  <c r="N29" i="20"/>
  <c r="R43" i="20"/>
  <c r="N55" i="16"/>
  <c r="G83" i="14"/>
  <c r="G83" i="16"/>
  <c r="H12" i="16"/>
  <c r="H12" i="17" s="1"/>
  <c r="H9" i="19"/>
  <c r="M16" i="17"/>
  <c r="M16" i="19"/>
  <c r="E28" i="14"/>
  <c r="E28" i="16"/>
  <c r="Q50" i="14"/>
  <c r="I79" i="17"/>
  <c r="J68" i="14"/>
  <c r="E68" i="14"/>
  <c r="I79" i="14"/>
  <c r="K83" i="14"/>
  <c r="L55" i="17"/>
  <c r="S37" i="13"/>
  <c r="S59" i="13"/>
  <c r="S68" i="13"/>
  <c r="S112" i="13"/>
  <c r="S115" i="13"/>
  <c r="S137" i="13"/>
  <c r="M163" i="14"/>
  <c r="G28" i="17"/>
  <c r="P28" i="17"/>
  <c r="S56" i="13"/>
  <c r="N16" i="14"/>
  <c r="N16" i="16"/>
  <c r="E81" i="16"/>
  <c r="E81" i="19" s="1"/>
  <c r="L84" i="16"/>
  <c r="H16" i="19"/>
  <c r="H16" i="20" s="1"/>
  <c r="K22" i="14"/>
  <c r="K22" i="16"/>
  <c r="J159" i="17"/>
  <c r="O73" i="17"/>
  <c r="O73" i="19"/>
  <c r="N161" i="14"/>
  <c r="N163" i="14" s="1"/>
  <c r="N160" i="16"/>
  <c r="I67" i="10"/>
  <c r="I97" i="11"/>
  <c r="F29" i="21"/>
  <c r="M12" i="7"/>
  <c r="P12" i="7"/>
  <c r="O16" i="7"/>
  <c r="T16" i="7"/>
  <c r="M11" i="11"/>
  <c r="T11" i="11"/>
  <c r="J29" i="18"/>
  <c r="J29" i="21" s="1"/>
  <c r="G17" i="18"/>
  <c r="H17" i="15"/>
  <c r="I15" i="18"/>
  <c r="I15" i="21"/>
  <c r="G27" i="21"/>
  <c r="H27" i="21" s="1"/>
  <c r="U27" i="21" s="1"/>
  <c r="H27" i="18"/>
  <c r="T12" i="7"/>
  <c r="O20" i="7"/>
  <c r="T20" i="7"/>
  <c r="P20" i="7"/>
  <c r="P27" i="11"/>
  <c r="T27" i="11"/>
  <c r="F18" i="18"/>
  <c r="H18" i="15"/>
  <c r="K18" i="15" s="1"/>
  <c r="L14" i="18"/>
  <c r="N14" i="15"/>
  <c r="O14" i="15"/>
  <c r="Q98" i="15"/>
  <c r="O7" i="11"/>
  <c r="I24" i="21"/>
  <c r="T18" i="7"/>
  <c r="O18" i="7"/>
  <c r="F28" i="18"/>
  <c r="G26" i="18"/>
  <c r="H26" i="15"/>
  <c r="J14" i="21"/>
  <c r="T28" i="11"/>
  <c r="W28" i="11" s="1"/>
  <c r="X28" i="11" s="1"/>
  <c r="O28" i="11"/>
  <c r="H25" i="15"/>
  <c r="F25" i="18"/>
  <c r="M21" i="11"/>
  <c r="K9" i="15"/>
  <c r="K9" i="18"/>
  <c r="J72" i="20"/>
  <c r="O72" i="20"/>
  <c r="H72" i="20"/>
  <c r="D72" i="20"/>
  <c r="F72" i="20"/>
  <c r="G36" i="6"/>
  <c r="K82" i="20" s="1"/>
  <c r="J82" i="17"/>
  <c r="N82" i="17"/>
  <c r="Q16" i="12"/>
  <c r="S79" i="9"/>
  <c r="G13" i="12"/>
  <c r="D148" i="14"/>
  <c r="S147" i="14"/>
  <c r="M85" i="17"/>
  <c r="J85" i="17"/>
  <c r="F85" i="17"/>
  <c r="G81" i="17"/>
  <c r="N81" i="17"/>
  <c r="I41" i="12"/>
  <c r="S56" i="14"/>
  <c r="S60" i="14"/>
  <c r="S69" i="14"/>
  <c r="S94" i="10"/>
  <c r="I72" i="23"/>
  <c r="O72" i="23"/>
  <c r="M72" i="23"/>
  <c r="K72" i="23"/>
  <c r="N72" i="23"/>
  <c r="S111" i="14"/>
  <c r="J88" i="10"/>
  <c r="S118" i="10"/>
  <c r="G28" i="12"/>
  <c r="S116" i="9"/>
  <c r="S120" i="10"/>
  <c r="E69" i="23"/>
  <c r="J69" i="23"/>
  <c r="H69" i="23"/>
  <c r="O69" i="23"/>
  <c r="I69" i="23"/>
  <c r="H25" i="6"/>
  <c r="E71" i="23" s="1"/>
  <c r="D71" i="20"/>
  <c r="M71" i="20"/>
  <c r="G68" i="17"/>
  <c r="L68" i="17"/>
  <c r="F68" i="17"/>
  <c r="M68" i="17"/>
  <c r="E12" i="6"/>
  <c r="D17" i="6"/>
  <c r="D14" i="1" s="1"/>
  <c r="K14" i="12"/>
  <c r="K16" i="12"/>
  <c r="Q12" i="12"/>
  <c r="F16" i="12"/>
  <c r="G14" i="12"/>
  <c r="Q15" i="12"/>
  <c r="J22" i="12"/>
  <c r="N14" i="12"/>
  <c r="L10" i="12"/>
  <c r="S113" i="10"/>
  <c r="G13" i="6"/>
  <c r="D59" i="20" s="1"/>
  <c r="K59" i="17"/>
  <c r="E21" i="6"/>
  <c r="O67" i="10"/>
  <c r="O76" i="10" s="1"/>
  <c r="K67" i="10"/>
  <c r="F67" i="10"/>
  <c r="H67" i="10"/>
  <c r="H76" i="10" s="1"/>
  <c r="L67" i="10"/>
  <c r="L76" i="10" s="1"/>
  <c r="G67" i="10"/>
  <c r="M9" i="12"/>
  <c r="D30" i="6"/>
  <c r="D15" i="1" s="1"/>
  <c r="G72" i="17"/>
  <c r="H72" i="17"/>
  <c r="I72" i="17"/>
  <c r="F72" i="17"/>
  <c r="K72" i="17"/>
  <c r="L72" i="17"/>
  <c r="M72" i="17"/>
  <c r="N68" i="17"/>
  <c r="M82" i="17"/>
  <c r="E15" i="6"/>
  <c r="E61" i="10"/>
  <c r="E63" i="10" s="1"/>
  <c r="I61" i="10"/>
  <c r="M61" i="10"/>
  <c r="F61" i="10"/>
  <c r="J61" i="10"/>
  <c r="N61" i="10"/>
  <c r="E16" i="6"/>
  <c r="G62" i="10"/>
  <c r="K62" i="10"/>
  <c r="K63" i="10" s="1"/>
  <c r="O62" i="10"/>
  <c r="D62" i="10"/>
  <c r="H62" i="10"/>
  <c r="H63" i="10" s="1"/>
  <c r="L62" i="10"/>
  <c r="G20" i="6"/>
  <c r="I66" i="17"/>
  <c r="K66" i="17"/>
  <c r="D71" i="17"/>
  <c r="E71" i="17"/>
  <c r="I71" i="17"/>
  <c r="N71" i="17"/>
  <c r="H71" i="17"/>
  <c r="M71" i="17"/>
  <c r="E28" i="6"/>
  <c r="E74" i="10"/>
  <c r="I74" i="10"/>
  <c r="M74" i="10"/>
  <c r="F74" i="10"/>
  <c r="J74" i="10"/>
  <c r="N74" i="10"/>
  <c r="G41" i="6"/>
  <c r="J87" i="20" s="1"/>
  <c r="K87" i="17"/>
  <c r="I87" i="17"/>
  <c r="F87" i="17"/>
  <c r="O87" i="17"/>
  <c r="S98" i="9"/>
  <c r="S87" i="9"/>
  <c r="S115" i="9"/>
  <c r="E67" i="10"/>
  <c r="N67" i="10"/>
  <c r="S80" i="10"/>
  <c r="D85" i="17"/>
  <c r="M58" i="17"/>
  <c r="G11" i="6"/>
  <c r="O58" i="17"/>
  <c r="F58" i="17"/>
  <c r="D58" i="17"/>
  <c r="I12" i="12"/>
  <c r="N10" i="12"/>
  <c r="G17" i="12"/>
  <c r="G71" i="17"/>
  <c r="E72" i="17"/>
  <c r="N72" i="17"/>
  <c r="S143" i="14"/>
  <c r="N155" i="14"/>
  <c r="N156" i="14" s="1"/>
  <c r="S101" i="9"/>
  <c r="O61" i="10"/>
  <c r="G61" i="10"/>
  <c r="N62" i="10"/>
  <c r="F62" i="10"/>
  <c r="D67" i="10"/>
  <c r="M67" i="10"/>
  <c r="K74" i="10"/>
  <c r="J59" i="17"/>
  <c r="S95" i="14"/>
  <c r="S105" i="9"/>
  <c r="M88" i="10"/>
  <c r="G55" i="17"/>
  <c r="J68" i="17"/>
  <c r="O79" i="23"/>
  <c r="E79" i="23"/>
  <c r="F59" i="17"/>
  <c r="K71" i="17"/>
  <c r="E155" i="14"/>
  <c r="E156" i="14" s="1"/>
  <c r="O156" i="10"/>
  <c r="O157" i="10" s="1"/>
  <c r="I155" i="14"/>
  <c r="I156" i="14" s="1"/>
  <c r="O155" i="14"/>
  <c r="O156" i="14" s="1"/>
  <c r="S68" i="10"/>
  <c r="E82" i="17"/>
  <c r="H140" i="17"/>
  <c r="E141" i="17"/>
  <c r="G141" i="17"/>
  <c r="N140" i="17"/>
  <c r="C115" i="14"/>
  <c r="C115" i="17"/>
  <c r="C115" i="22"/>
  <c r="C115" i="10"/>
  <c r="C115" i="8"/>
  <c r="E71" i="6"/>
  <c r="C115" i="20"/>
  <c r="M102" i="14"/>
  <c r="L102" i="14"/>
  <c r="G102" i="14"/>
  <c r="F102" i="14"/>
  <c r="B102" i="23"/>
  <c r="B102" i="20"/>
  <c r="B102" i="14"/>
  <c r="B102" i="10"/>
  <c r="B102" i="22"/>
  <c r="B102" i="19"/>
  <c r="B102" i="17"/>
  <c r="B102" i="13"/>
  <c r="C103" i="23"/>
  <c r="C103" i="22"/>
  <c r="C103" i="16"/>
  <c r="C103" i="14"/>
  <c r="B106" i="23"/>
  <c r="B106" i="10"/>
  <c r="B106" i="8"/>
  <c r="B106" i="16"/>
  <c r="E100" i="10"/>
  <c r="I100" i="10"/>
  <c r="M100" i="10"/>
  <c r="F100" i="10"/>
  <c r="J100" i="10"/>
  <c r="N100" i="10"/>
  <c r="I102" i="14"/>
  <c r="O102" i="14"/>
  <c r="H102" i="14"/>
  <c r="D102" i="14"/>
  <c r="C99" i="17"/>
  <c r="F16" i="1"/>
  <c r="B102" i="8"/>
  <c r="C103" i="8"/>
  <c r="H100" i="10"/>
  <c r="M98" i="14"/>
  <c r="O98" i="14"/>
  <c r="D98" i="14"/>
  <c r="N98" i="14"/>
  <c r="C98" i="23"/>
  <c r="C98" i="14"/>
  <c r="C98" i="13"/>
  <c r="C98" i="10"/>
  <c r="C98" i="20"/>
  <c r="C98" i="8"/>
  <c r="F17" i="5"/>
  <c r="E26" i="5"/>
  <c r="E55" i="6"/>
  <c r="B101" i="23"/>
  <c r="B101" i="16"/>
  <c r="B101" i="13"/>
  <c r="C102" i="23"/>
  <c r="C102" i="22"/>
  <c r="C102" i="19"/>
  <c r="C102" i="17"/>
  <c r="C102" i="13"/>
  <c r="C102" i="16"/>
  <c r="F21" i="5"/>
  <c r="E59" i="6"/>
  <c r="E60" i="6"/>
  <c r="B105" i="23"/>
  <c r="B105" i="20"/>
  <c r="B105" i="13"/>
  <c r="B105" i="19"/>
  <c r="B105" i="14"/>
  <c r="B105" i="10"/>
  <c r="C106" i="23"/>
  <c r="C106" i="16"/>
  <c r="C106" i="17"/>
  <c r="C99" i="23"/>
  <c r="C99" i="10"/>
  <c r="C99" i="19"/>
  <c r="G22" i="5"/>
  <c r="F60" i="6"/>
  <c r="F104" i="10"/>
  <c r="J104" i="10"/>
  <c r="N104" i="10"/>
  <c r="G104" i="10"/>
  <c r="K104" i="10"/>
  <c r="O104" i="10"/>
  <c r="E100" i="14"/>
  <c r="B98" i="13"/>
  <c r="C99" i="16"/>
  <c r="D98" i="17"/>
  <c r="J98" i="17"/>
  <c r="H16" i="5"/>
  <c r="H54" i="6" s="1"/>
  <c r="H21" i="1"/>
  <c r="E102" i="14"/>
  <c r="K100" i="14"/>
  <c r="F100" i="14"/>
  <c r="C99" i="20"/>
  <c r="B98" i="17"/>
  <c r="D64" i="6"/>
  <c r="D18" i="1" s="1"/>
  <c r="C99" i="14"/>
  <c r="B98" i="16"/>
  <c r="J101" i="14"/>
  <c r="D101" i="14"/>
  <c r="G101" i="14"/>
  <c r="B101" i="8"/>
  <c r="C102" i="8"/>
  <c r="B105" i="8"/>
  <c r="O100" i="10"/>
  <c r="G100" i="10"/>
  <c r="C102" i="10"/>
  <c r="C103" i="10"/>
  <c r="M104" i="10"/>
  <c r="E104" i="10"/>
  <c r="B105" i="16"/>
  <c r="C103" i="17"/>
  <c r="B106" i="17"/>
  <c r="B101" i="19"/>
  <c r="C103" i="20"/>
  <c r="O100" i="14"/>
  <c r="N100" i="14"/>
  <c r="J100" i="14"/>
  <c r="M100" i="14"/>
  <c r="B98" i="23"/>
  <c r="B98" i="22"/>
  <c r="B98" i="19"/>
  <c r="B98" i="8"/>
  <c r="F20" i="1"/>
  <c r="J20" i="1"/>
  <c r="B98" i="14"/>
  <c r="B98" i="10"/>
  <c r="O98" i="17"/>
  <c r="I98" i="17"/>
  <c r="N98" i="17"/>
  <c r="M98" i="17"/>
  <c r="L98" i="17"/>
  <c r="N102" i="14"/>
  <c r="K98" i="14"/>
  <c r="G100" i="14"/>
  <c r="H98" i="14"/>
  <c r="D100" i="14"/>
  <c r="H100" i="14"/>
  <c r="B98" i="20"/>
  <c r="S98" i="10"/>
  <c r="C99" i="22"/>
  <c r="G98" i="14"/>
  <c r="C99" i="8"/>
  <c r="H20" i="1"/>
  <c r="L100" i="10"/>
  <c r="D100" i="10"/>
  <c r="L104" i="10"/>
  <c r="D104" i="10"/>
  <c r="B106" i="13"/>
  <c r="C102" i="14"/>
  <c r="B101" i="17"/>
  <c r="C98" i="19"/>
  <c r="B106" i="19"/>
  <c r="B101" i="20"/>
  <c r="C98" i="22"/>
  <c r="B101" i="22"/>
  <c r="M99" i="10"/>
  <c r="I99" i="10"/>
  <c r="E99" i="10"/>
  <c r="N103" i="10"/>
  <c r="J103" i="10"/>
  <c r="F103" i="10"/>
  <c r="L99" i="10"/>
  <c r="H99" i="10"/>
  <c r="H108" i="10" s="1"/>
  <c r="M103" i="10"/>
  <c r="I103" i="10"/>
  <c r="G125" i="23"/>
  <c r="N125" i="23"/>
  <c r="F125" i="23"/>
  <c r="F93" i="23"/>
  <c r="O98" i="20"/>
  <c r="N98" i="20"/>
  <c r="K98" i="20"/>
  <c r="H48" i="5"/>
  <c r="H86" i="6" s="1"/>
  <c r="G86" i="6"/>
  <c r="H32" i="5"/>
  <c r="H70" i="6" s="1"/>
  <c r="G70" i="6"/>
  <c r="N114" i="20" s="1"/>
  <c r="E95" i="23"/>
  <c r="M95" i="23"/>
  <c r="H95" i="23"/>
  <c r="J95" i="23"/>
  <c r="K95" i="23"/>
  <c r="L95" i="23"/>
  <c r="M42" i="12"/>
  <c r="D137" i="17"/>
  <c r="I137" i="17"/>
  <c r="O137" i="17"/>
  <c r="L137" i="17"/>
  <c r="L152" i="20"/>
  <c r="L155" i="20" s="1"/>
  <c r="L156" i="20" s="1"/>
  <c r="F152" i="20"/>
  <c r="H152" i="20"/>
  <c r="H155" i="20" s="1"/>
  <c r="H156" i="20" s="1"/>
  <c r="D152" i="20"/>
  <c r="G112" i="6"/>
  <c r="J21" i="1" s="1"/>
  <c r="L96" i="23"/>
  <c r="E93" i="23"/>
  <c r="M93" i="23"/>
  <c r="I93" i="23"/>
  <c r="N139" i="17"/>
  <c r="F98" i="20"/>
  <c r="N152" i="20"/>
  <c r="G93" i="23"/>
  <c r="E93" i="20"/>
  <c r="N93" i="20"/>
  <c r="J93" i="20"/>
  <c r="O93" i="20"/>
  <c r="L98" i="20"/>
  <c r="O112" i="23"/>
  <c r="D112" i="23"/>
  <c r="M112" i="23"/>
  <c r="K112" i="23"/>
  <c r="H35" i="5"/>
  <c r="H73" i="6" s="1"/>
  <c r="G73" i="6"/>
  <c r="K133" i="20"/>
  <c r="N94" i="17"/>
  <c r="J94" i="17"/>
  <c r="H126" i="20"/>
  <c r="M126" i="20"/>
  <c r="E131" i="17"/>
  <c r="N131" i="17"/>
  <c r="F131" i="17"/>
  <c r="H131" i="17"/>
  <c r="K131" i="17"/>
  <c r="L131" i="17"/>
  <c r="I131" i="17"/>
  <c r="G131" i="17"/>
  <c r="O133" i="20"/>
  <c r="M94" i="17"/>
  <c r="F126" i="20"/>
  <c r="H116" i="17"/>
  <c r="K116" i="17"/>
  <c r="H9" i="5"/>
  <c r="H47" i="6" s="1"/>
  <c r="G47" i="6"/>
  <c r="K95" i="20"/>
  <c r="M95" i="20"/>
  <c r="H95" i="20"/>
  <c r="M120" i="17"/>
  <c r="D120" i="17"/>
  <c r="J120" i="17"/>
  <c r="K120" i="17"/>
  <c r="H47" i="5"/>
  <c r="H85" i="6" s="1"/>
  <c r="G85" i="6"/>
  <c r="L128" i="20" s="1"/>
  <c r="H134" i="17"/>
  <c r="M111" i="20"/>
  <c r="H96" i="23"/>
  <c r="K97" i="17"/>
  <c r="L113" i="20"/>
  <c r="O113" i="20"/>
  <c r="H113" i="20"/>
  <c r="F113" i="20"/>
  <c r="N113" i="20"/>
  <c r="E113" i="20"/>
  <c r="L132" i="20"/>
  <c r="E132" i="20"/>
  <c r="J132" i="20"/>
  <c r="M132" i="20"/>
  <c r="O132" i="20"/>
  <c r="I132" i="20"/>
  <c r="F132" i="20"/>
  <c r="K132" i="20"/>
  <c r="D132" i="20"/>
  <c r="H94" i="14"/>
  <c r="M94" i="14"/>
  <c r="K94" i="14"/>
  <c r="I94" i="14"/>
  <c r="N94" i="14"/>
  <c r="K156" i="10"/>
  <c r="K157" i="10" s="1"/>
  <c r="I131" i="20"/>
  <c r="L131" i="20"/>
  <c r="H156" i="10"/>
  <c r="H157" i="10" s="1"/>
  <c r="O122" i="14"/>
  <c r="L122" i="14"/>
  <c r="H51" i="5"/>
  <c r="H89" i="6"/>
  <c r="D113" i="17"/>
  <c r="E116" i="17"/>
  <c r="G124" i="17"/>
  <c r="N112" i="23"/>
  <c r="J122" i="14"/>
  <c r="H122" i="14"/>
  <c r="K119" i="10"/>
  <c r="K114" i="14"/>
  <c r="E114" i="14"/>
  <c r="C91" i="22"/>
  <c r="B96" i="22"/>
  <c r="J125" i="14"/>
  <c r="J152" i="20"/>
  <c r="J155" i="20" s="1"/>
  <c r="J156" i="20" s="1"/>
  <c r="H92" i="17"/>
  <c r="D126" i="20"/>
  <c r="G127" i="17"/>
  <c r="M147" i="23"/>
  <c r="M148" i="23" s="1"/>
  <c r="L154" i="23"/>
  <c r="Q32" i="12"/>
  <c r="H119" i="10"/>
  <c r="O114" i="14"/>
  <c r="I114" i="14"/>
  <c r="D114" i="14"/>
  <c r="N122" i="14"/>
  <c r="J112" i="14"/>
  <c r="J116" i="17"/>
  <c r="F131" i="20"/>
  <c r="O91" i="17"/>
  <c r="M131" i="20"/>
  <c r="G76" i="6"/>
  <c r="O127" i="17"/>
  <c r="I127" i="17"/>
  <c r="F122" i="14"/>
  <c r="M132" i="14"/>
  <c r="O119" i="10"/>
  <c r="G119" i="10"/>
  <c r="M114" i="14"/>
  <c r="H114" i="14"/>
  <c r="E107" i="14"/>
  <c r="M122" i="14"/>
  <c r="G122" i="14"/>
  <c r="G95" i="23"/>
  <c r="G96" i="20"/>
  <c r="D116" i="17"/>
  <c r="K118" i="14"/>
  <c r="S118" i="14" s="1"/>
  <c r="M119" i="17"/>
  <c r="G131" i="20"/>
  <c r="E147" i="23"/>
  <c r="E148" i="23" s="1"/>
  <c r="S48" i="9"/>
  <c r="S46" i="9"/>
  <c r="S45" i="9"/>
  <c r="S42" i="9"/>
  <c r="S40" i="9"/>
  <c r="S39" i="9"/>
  <c r="S38" i="9"/>
  <c r="S37" i="9"/>
  <c r="S30" i="9"/>
  <c r="S29" i="9"/>
  <c r="S28" i="9"/>
  <c r="S26" i="9"/>
  <c r="S22" i="9"/>
  <c r="K22" i="12"/>
  <c r="I49" i="12"/>
  <c r="J46" i="12"/>
  <c r="M49" i="12"/>
  <c r="I50" i="12"/>
  <c r="H12" i="12"/>
  <c r="Q50" i="12"/>
  <c r="G46" i="12"/>
  <c r="K46" i="12"/>
  <c r="O50" i="12"/>
  <c r="N44" i="12"/>
  <c r="M47" i="12"/>
  <c r="N50" i="12"/>
  <c r="P49" i="12"/>
  <c r="P43" i="12"/>
  <c r="L43" i="12"/>
  <c r="I47" i="12"/>
  <c r="Q9" i="12"/>
  <c r="I10" i="12"/>
  <c r="M43" i="12"/>
  <c r="J50" i="12"/>
  <c r="I46" i="12"/>
  <c r="N43" i="12"/>
  <c r="P46" i="12"/>
  <c r="O43" i="12"/>
  <c r="F49" i="12"/>
  <c r="K43" i="12"/>
  <c r="O46" i="12"/>
  <c r="H46" i="12"/>
  <c r="N47" i="12"/>
  <c r="L47" i="12"/>
  <c r="P14" i="12"/>
  <c r="N19" i="12"/>
  <c r="G22" i="12"/>
  <c r="L13" i="12"/>
  <c r="O13" i="12"/>
  <c r="L17" i="12"/>
  <c r="O9" i="12"/>
  <c r="N22" i="12"/>
  <c r="J15" i="12"/>
  <c r="G10" i="12"/>
  <c r="J16" i="12"/>
  <c r="L14" i="12"/>
  <c r="J10" i="12"/>
  <c r="M14" i="12"/>
  <c r="P15" i="12"/>
  <c r="H14" i="12"/>
  <c r="F17" i="12"/>
  <c r="O15" i="12"/>
  <c r="M46" i="12"/>
  <c r="Q46" i="12"/>
  <c r="P50" i="12"/>
  <c r="F46" i="12"/>
  <c r="J17" i="12"/>
  <c r="N16" i="12"/>
  <c r="M10" i="12"/>
  <c r="P12" i="12"/>
  <c r="N9" i="12"/>
  <c r="I17" i="12"/>
  <c r="L12" i="12"/>
  <c r="L19" i="12"/>
  <c r="I14" i="12"/>
  <c r="Q10" i="12"/>
  <c r="Q17" i="12"/>
  <c r="H16" i="12"/>
  <c r="L16" i="12"/>
  <c r="O14" i="12"/>
  <c r="J13" i="12"/>
  <c r="M15" i="12"/>
  <c r="J37" i="12"/>
  <c r="M13" i="12"/>
  <c r="L9" i="12"/>
  <c r="G44" i="12"/>
  <c r="K37" i="12"/>
  <c r="L40" i="12"/>
  <c r="I26" i="12"/>
  <c r="G37" i="12"/>
  <c r="I43" i="12"/>
  <c r="F43" i="12"/>
  <c r="L46" i="12"/>
  <c r="G50" i="12"/>
  <c r="K12" i="12"/>
  <c r="K50" i="12"/>
  <c r="S14" i="9"/>
  <c r="G45" i="12"/>
  <c r="H44" i="12"/>
  <c r="H21" i="10"/>
  <c r="H23" i="10" s="1"/>
  <c r="G21" i="10"/>
  <c r="G23" i="10" s="1"/>
  <c r="Q21" i="10"/>
  <c r="K21" i="10"/>
  <c r="D19" i="4"/>
  <c r="Q48" i="12"/>
  <c r="O21" i="10"/>
  <c r="L21" i="10"/>
  <c r="L23" i="10" s="1"/>
  <c r="N21" i="10"/>
  <c r="N23" i="10" s="1"/>
  <c r="P21" i="10"/>
  <c r="P23" i="10" s="1"/>
  <c r="M21" i="10"/>
  <c r="F21" i="10"/>
  <c r="E21" i="10"/>
  <c r="E23" i="10" s="1"/>
  <c r="J21" i="10"/>
  <c r="J23" i="10" s="1"/>
  <c r="J51" i="10" s="1"/>
  <c r="S20" i="9"/>
  <c r="S19" i="9"/>
  <c r="S18" i="9"/>
  <c r="R22" i="17"/>
  <c r="N45" i="17"/>
  <c r="Q45" i="20"/>
  <c r="D34" i="10"/>
  <c r="G50" i="10"/>
  <c r="H22" i="12"/>
  <c r="O16" i="12"/>
  <c r="I15" i="12"/>
  <c r="Q13" i="12"/>
  <c r="K13" i="12"/>
  <c r="Q45" i="12"/>
  <c r="J44" i="12"/>
  <c r="D34" i="14"/>
  <c r="P34" i="14"/>
  <c r="S31" i="14"/>
  <c r="S38" i="14"/>
  <c r="O21" i="20"/>
  <c r="H45" i="17"/>
  <c r="P45" i="20"/>
  <c r="H50" i="14"/>
  <c r="F50" i="12"/>
  <c r="H49" i="12"/>
  <c r="P34" i="10"/>
  <c r="S29" i="10"/>
  <c r="F15" i="12"/>
  <c r="I13" i="12"/>
  <c r="P13" i="12"/>
  <c r="J12" i="12"/>
  <c r="F12" i="12"/>
  <c r="K10" i="12"/>
  <c r="K49" i="12"/>
  <c r="G49" i="12"/>
  <c r="H43" i="12"/>
  <c r="N34" i="14"/>
  <c r="S32" i="20"/>
  <c r="J34" i="23"/>
  <c r="N44" i="22"/>
  <c r="N44" i="23" s="1"/>
  <c r="N44" i="20"/>
  <c r="H83" i="20"/>
  <c r="I9" i="22"/>
  <c r="I12" i="22" s="1"/>
  <c r="I12" i="23" s="1"/>
  <c r="E121" i="20"/>
  <c r="K118" i="20"/>
  <c r="J120" i="22"/>
  <c r="D57" i="22"/>
  <c r="F79" i="20"/>
  <c r="E69" i="22"/>
  <c r="F59" i="22"/>
  <c r="O118" i="20"/>
  <c r="I71" i="20"/>
  <c r="S153" i="19"/>
  <c r="M154" i="22"/>
  <c r="D59" i="22"/>
  <c r="S74" i="22"/>
  <c r="J87" i="22"/>
  <c r="J92" i="22"/>
  <c r="G59" i="22"/>
  <c r="K154" i="17"/>
  <c r="J147" i="23"/>
  <c r="J148" i="23" s="1"/>
  <c r="K136" i="22"/>
  <c r="I136" i="22"/>
  <c r="G136" i="22"/>
  <c r="N136" i="22"/>
  <c r="J139" i="22"/>
  <c r="H136" i="22"/>
  <c r="D138" i="22"/>
  <c r="J140" i="22"/>
  <c r="O135" i="22"/>
  <c r="O135" i="23" s="1"/>
  <c r="D27" i="22"/>
  <c r="M50" i="14"/>
  <c r="N87" i="20"/>
  <c r="N87" i="22"/>
  <c r="O83" i="19"/>
  <c r="D85" i="19"/>
  <c r="P16" i="22"/>
  <c r="P16" i="23" s="1"/>
  <c r="O22" i="22"/>
  <c r="S26" i="23"/>
  <c r="Q29" i="22"/>
  <c r="Q29" i="23" s="1"/>
  <c r="P45" i="22"/>
  <c r="P45" i="23" s="1"/>
  <c r="N68" i="19"/>
  <c r="N68" i="22" s="1"/>
  <c r="K71" i="19"/>
  <c r="K71" i="20" s="1"/>
  <c r="L71" i="19"/>
  <c r="H92" i="19"/>
  <c r="D113" i="19"/>
  <c r="D113" i="20" s="1"/>
  <c r="N114" i="22"/>
  <c r="J114" i="22"/>
  <c r="F114" i="22"/>
  <c r="I119" i="22"/>
  <c r="I163" i="14"/>
  <c r="K163" i="14"/>
  <c r="G100" i="19"/>
  <c r="G100" i="22" s="1"/>
  <c r="F101" i="19"/>
  <c r="J97" i="19"/>
  <c r="J97" i="17"/>
  <c r="K97" i="22"/>
  <c r="K97" i="23" s="1"/>
  <c r="K97" i="20"/>
  <c r="G99" i="22"/>
  <c r="I102" i="19"/>
  <c r="D105" i="19"/>
  <c r="D105" i="22" s="1"/>
  <c r="H97" i="19"/>
  <c r="H97" i="17"/>
  <c r="D106" i="19"/>
  <c r="D106" i="22" s="1"/>
  <c r="M97" i="22"/>
  <c r="M97" i="23" s="1"/>
  <c r="M97" i="20"/>
  <c r="S98" i="13"/>
  <c r="F5" i="12"/>
  <c r="S57" i="9"/>
  <c r="E34" i="14"/>
  <c r="S86" i="14"/>
  <c r="I17" i="19"/>
  <c r="E17" i="19"/>
  <c r="S33" i="13"/>
  <c r="D33" i="16"/>
  <c r="K68" i="19"/>
  <c r="K68" i="22" s="1"/>
  <c r="K68" i="17"/>
  <c r="D79" i="20"/>
  <c r="D117" i="22"/>
  <c r="F23" i="10"/>
  <c r="S83" i="14"/>
  <c r="S69" i="9"/>
  <c r="S41" i="9"/>
  <c r="Q3" i="12"/>
  <c r="Q2" i="12" s="1"/>
  <c r="Q43" i="12"/>
  <c r="H165" i="9"/>
  <c r="M12" i="10"/>
  <c r="S20" i="10"/>
  <c r="N34" i="10"/>
  <c r="S30" i="10"/>
  <c r="E50" i="10"/>
  <c r="S38" i="10"/>
  <c r="S40" i="10"/>
  <c r="S45" i="10"/>
  <c r="S49" i="10"/>
  <c r="M63" i="10"/>
  <c r="F63" i="10"/>
  <c r="J76" i="10"/>
  <c r="S72" i="10"/>
  <c r="F88" i="10"/>
  <c r="K88" i="10"/>
  <c r="N8" i="12"/>
  <c r="S18" i="14"/>
  <c r="D127" i="23"/>
  <c r="S95" i="10"/>
  <c r="S124" i="14"/>
  <c r="S49" i="9"/>
  <c r="S33" i="9"/>
  <c r="S85" i="10"/>
  <c r="J166" i="10"/>
  <c r="S58" i="14"/>
  <c r="R22" i="22"/>
  <c r="R22" i="20"/>
  <c r="E126" i="22"/>
  <c r="E126" i="20"/>
  <c r="S47" i="9"/>
  <c r="S31" i="9"/>
  <c r="S27" i="9"/>
  <c r="S16" i="9"/>
  <c r="S135" i="9"/>
  <c r="S18" i="10"/>
  <c r="S32" i="10"/>
  <c r="F50" i="10"/>
  <c r="F51" i="10" s="1"/>
  <c r="R50" i="10"/>
  <c r="R51" i="10" s="1"/>
  <c r="R161" i="10" s="1"/>
  <c r="I50" i="10"/>
  <c r="I63" i="10"/>
  <c r="G76" i="10"/>
  <c r="S81" i="10"/>
  <c r="O88" i="10"/>
  <c r="S82" i="10"/>
  <c r="S83" i="10"/>
  <c r="D15" i="13"/>
  <c r="S15" i="9"/>
  <c r="S15" i="8"/>
  <c r="S27" i="13"/>
  <c r="D30" i="16"/>
  <c r="S30" i="13"/>
  <c r="H68" i="16"/>
  <c r="J79" i="22"/>
  <c r="I80" i="19"/>
  <c r="E83" i="19"/>
  <c r="E83" i="17"/>
  <c r="K84" i="16"/>
  <c r="K84" i="14"/>
  <c r="S40" i="13"/>
  <c r="D68" i="19"/>
  <c r="D68" i="17"/>
  <c r="K81" i="19"/>
  <c r="F84" i="16"/>
  <c r="F84" i="14"/>
  <c r="P19" i="19"/>
  <c r="H43" i="19"/>
  <c r="H43" i="17"/>
  <c r="M43" i="22"/>
  <c r="M43" i="23" s="1"/>
  <c r="M43" i="20"/>
  <c r="I55" i="16"/>
  <c r="I55" i="17" s="1"/>
  <c r="I55" i="14"/>
  <c r="S55" i="14" s="1"/>
  <c r="L79" i="16"/>
  <c r="L79" i="14"/>
  <c r="O81" i="14"/>
  <c r="O88" i="14" s="1"/>
  <c r="O81" i="16"/>
  <c r="H81" i="17"/>
  <c r="H81" i="19"/>
  <c r="D83" i="19"/>
  <c r="D83" i="17"/>
  <c r="L44" i="22"/>
  <c r="L44" i="23" s="1"/>
  <c r="L44" i="20"/>
  <c r="E55" i="19"/>
  <c r="E55" i="17"/>
  <c r="N80" i="17"/>
  <c r="N80" i="19"/>
  <c r="E122" i="16"/>
  <c r="E122" i="14"/>
  <c r="O130" i="16"/>
  <c r="S132" i="13"/>
  <c r="E161" i="16"/>
  <c r="S160" i="13"/>
  <c r="J9" i="19"/>
  <c r="J12" i="16"/>
  <c r="H19" i="16"/>
  <c r="L22" i="19"/>
  <c r="L22" i="22" s="1"/>
  <c r="L21" i="17"/>
  <c r="Q22" i="22"/>
  <c r="Q21" i="20"/>
  <c r="M28" i="16"/>
  <c r="S28" i="16" s="1"/>
  <c r="M28" i="14"/>
  <c r="R29" i="16"/>
  <c r="R29" i="14"/>
  <c r="S29" i="14" s="1"/>
  <c r="D43" i="19"/>
  <c r="D43" i="22" s="1"/>
  <c r="D43" i="23" s="1"/>
  <c r="D43" i="17"/>
  <c r="I43" i="22"/>
  <c r="I43" i="23" s="1"/>
  <c r="I43" i="20"/>
  <c r="L43" i="19"/>
  <c r="L43" i="22" s="1"/>
  <c r="L43" i="23" s="1"/>
  <c r="L43" i="17"/>
  <c r="O45" i="22"/>
  <c r="O45" i="23" s="1"/>
  <c r="O45" i="20"/>
  <c r="S57" i="13"/>
  <c r="J71" i="16"/>
  <c r="J71" i="14"/>
  <c r="N96" i="22"/>
  <c r="N96" i="20"/>
  <c r="K96" i="16"/>
  <c r="K96" i="14"/>
  <c r="H111" i="16"/>
  <c r="S111" i="13"/>
  <c r="H118" i="19"/>
  <c r="H118" i="22" s="1"/>
  <c r="H118" i="17"/>
  <c r="O126" i="19"/>
  <c r="O126" i="17"/>
  <c r="K129" i="19"/>
  <c r="K129" i="17"/>
  <c r="H133" i="22"/>
  <c r="H133" i="23" s="1"/>
  <c r="H133" i="20"/>
  <c r="E159" i="22"/>
  <c r="N159" i="19"/>
  <c r="N160" i="17"/>
  <c r="J19" i="23"/>
  <c r="M79" i="19"/>
  <c r="K80" i="16"/>
  <c r="K80" i="14"/>
  <c r="F81" i="19"/>
  <c r="E85" i="16"/>
  <c r="E85" i="14"/>
  <c r="G87" i="19"/>
  <c r="G87" i="17"/>
  <c r="D87" i="16"/>
  <c r="D87" i="14"/>
  <c r="S87" i="13"/>
  <c r="N91" i="22"/>
  <c r="N91" i="20"/>
  <c r="S136" i="13"/>
  <c r="S152" i="16"/>
  <c r="M14" i="16"/>
  <c r="M14" i="19" s="1"/>
  <c r="M14" i="14"/>
  <c r="S14" i="14" s="1"/>
  <c r="F16" i="16"/>
  <c r="F16" i="14"/>
  <c r="I19" i="22"/>
  <c r="I19" i="20"/>
  <c r="F22" i="19"/>
  <c r="F21" i="17"/>
  <c r="M22" i="22"/>
  <c r="M21" i="20"/>
  <c r="P22" i="19"/>
  <c r="P22" i="17"/>
  <c r="P21" i="17"/>
  <c r="I41" i="16"/>
  <c r="I41" i="14"/>
  <c r="G43" i="16"/>
  <c r="G43" i="14"/>
  <c r="G50" i="14" s="1"/>
  <c r="O43" i="16"/>
  <c r="O43" i="14"/>
  <c r="O50" i="14" s="1"/>
  <c r="Q44" i="22"/>
  <c r="Q44" i="23" s="1"/>
  <c r="H45" i="19"/>
  <c r="N45" i="22"/>
  <c r="N45" i="23" s="1"/>
  <c r="N45" i="20"/>
  <c r="I49" i="16"/>
  <c r="S49" i="13"/>
  <c r="E59" i="19"/>
  <c r="E59" i="17"/>
  <c r="D75" i="22"/>
  <c r="N95" i="19"/>
  <c r="N95" i="17"/>
  <c r="H112" i="19"/>
  <c r="H112" i="22" s="1"/>
  <c r="H112" i="23" s="1"/>
  <c r="H112" i="17"/>
  <c r="E112" i="22"/>
  <c r="E116" i="22"/>
  <c r="E116" i="20"/>
  <c r="I118" i="22"/>
  <c r="I118" i="20"/>
  <c r="L120" i="19"/>
  <c r="L120" i="22" s="1"/>
  <c r="L120" i="23" s="1"/>
  <c r="L120" i="17"/>
  <c r="N124" i="19"/>
  <c r="N124" i="17"/>
  <c r="I158" i="22"/>
  <c r="I159" i="23" s="1"/>
  <c r="I159" i="20"/>
  <c r="L80" i="16"/>
  <c r="L80" i="14"/>
  <c r="M84" i="19"/>
  <c r="M84" i="22" s="1"/>
  <c r="D84" i="16"/>
  <c r="S84" i="13"/>
  <c r="L94" i="19"/>
  <c r="L94" i="22" s="1"/>
  <c r="S94" i="22" s="1"/>
  <c r="L94" i="17"/>
  <c r="E130" i="19"/>
  <c r="S139" i="13"/>
  <c r="K9" i="16"/>
  <c r="S9" i="16" s="1"/>
  <c r="K12" i="13"/>
  <c r="Q19" i="16"/>
  <c r="H22" i="19"/>
  <c r="H21" i="20" s="1"/>
  <c r="H21" i="17"/>
  <c r="N28" i="19"/>
  <c r="N28" i="17"/>
  <c r="E41" i="16"/>
  <c r="S41" i="16" s="1"/>
  <c r="E41" i="14"/>
  <c r="H41" i="22"/>
  <c r="H41" i="23" s="1"/>
  <c r="L41" i="19"/>
  <c r="G44" i="19"/>
  <c r="G44" i="20" s="1"/>
  <c r="J44" i="16"/>
  <c r="J44" i="14"/>
  <c r="S44" i="14" s="1"/>
  <c r="E45" i="19"/>
  <c r="E45" i="17"/>
  <c r="L49" i="22"/>
  <c r="L46" i="23" s="1"/>
  <c r="L46" i="20"/>
  <c r="O49" i="19"/>
  <c r="O46" i="17"/>
  <c r="M96" i="20"/>
  <c r="M96" i="22"/>
  <c r="M96" i="23" s="1"/>
  <c r="M113" i="22"/>
  <c r="M113" i="23" s="1"/>
  <c r="M113" i="20"/>
  <c r="M116" i="16"/>
  <c r="M116" i="14"/>
  <c r="L117" i="19"/>
  <c r="L117" i="22" s="1"/>
  <c r="L117" i="17"/>
  <c r="S117" i="17" s="1"/>
  <c r="G121" i="16"/>
  <c r="G121" i="14"/>
  <c r="D123" i="19"/>
  <c r="D123" i="20" s="1"/>
  <c r="S123" i="16"/>
  <c r="D123" i="17"/>
  <c r="K128" i="22"/>
  <c r="K128" i="23" s="1"/>
  <c r="K128" i="20"/>
  <c r="K79" i="16"/>
  <c r="K79" i="19" s="1"/>
  <c r="K79" i="14"/>
  <c r="F80" i="16"/>
  <c r="F80" i="14"/>
  <c r="D81" i="16"/>
  <c r="S81" i="16" s="1"/>
  <c r="S81" i="13"/>
  <c r="H87" i="16"/>
  <c r="E98" i="16"/>
  <c r="E98" i="19" s="1"/>
  <c r="E98" i="22" s="1"/>
  <c r="N107" i="16"/>
  <c r="N107" i="19" s="1"/>
  <c r="N107" i="22" s="1"/>
  <c r="N107" i="14"/>
  <c r="S107" i="14" s="1"/>
  <c r="M122" i="16"/>
  <c r="M122" i="19" s="1"/>
  <c r="M122" i="22" s="1"/>
  <c r="J125" i="16"/>
  <c r="D130" i="19"/>
  <c r="D130" i="22" s="1"/>
  <c r="E132" i="16"/>
  <c r="J152" i="22"/>
  <c r="N14" i="19"/>
  <c r="H16" i="22"/>
  <c r="H16" i="23" s="1"/>
  <c r="E19" i="19"/>
  <c r="R19" i="19"/>
  <c r="E22" i="16"/>
  <c r="J22" i="19"/>
  <c r="J22" i="20" s="1"/>
  <c r="J22" i="17"/>
  <c r="N22" i="22"/>
  <c r="N22" i="23" s="1"/>
  <c r="N22" i="20"/>
  <c r="P28" i="22"/>
  <c r="P28" i="23" s="1"/>
  <c r="P34" i="23" s="1"/>
  <c r="P28" i="20"/>
  <c r="F41" i="19"/>
  <c r="F41" i="22" s="1"/>
  <c r="F41" i="23" s="1"/>
  <c r="F50" i="23" s="1"/>
  <c r="F41" i="17"/>
  <c r="F50" i="17" s="1"/>
  <c r="R41" i="19"/>
  <c r="R41" i="20" s="1"/>
  <c r="R41" i="17"/>
  <c r="K43" i="16"/>
  <c r="K43" i="14"/>
  <c r="K45" i="16"/>
  <c r="K45" i="17" s="1"/>
  <c r="K45" i="14"/>
  <c r="H57" i="17"/>
  <c r="H57" i="19"/>
  <c r="H57" i="22" s="1"/>
  <c r="F71" i="16"/>
  <c r="F71" i="19" s="1"/>
  <c r="F71" i="14"/>
  <c r="E120" i="22"/>
  <c r="E120" i="23" s="1"/>
  <c r="E120" i="20"/>
  <c r="N121" i="16"/>
  <c r="N121" i="14"/>
  <c r="J121" i="19"/>
  <c r="J121" i="17"/>
  <c r="L126" i="22"/>
  <c r="L126" i="20"/>
  <c r="G131" i="22"/>
  <c r="G131" i="23" s="1"/>
  <c r="H49" i="22"/>
  <c r="M57" i="16"/>
  <c r="M57" i="19" s="1"/>
  <c r="M57" i="22" s="1"/>
  <c r="G57" i="16"/>
  <c r="D66" i="16"/>
  <c r="G96" i="22"/>
  <c r="G124" i="19"/>
  <c r="G124" i="22" s="1"/>
  <c r="G124" i="23" s="1"/>
  <c r="D126" i="22"/>
  <c r="O112" i="20"/>
  <c r="K123" i="17"/>
  <c r="D133" i="20"/>
  <c r="K121" i="20"/>
  <c r="K112" i="17"/>
  <c r="F96" i="17"/>
  <c r="K133" i="17"/>
  <c r="I113" i="14"/>
  <c r="S113" i="14" s="1"/>
  <c r="O95" i="17"/>
  <c r="S160" i="16"/>
  <c r="E95" i="20"/>
  <c r="S117" i="16"/>
  <c r="O92" i="14"/>
  <c r="S92" i="14" s="1"/>
  <c r="I23" i="10"/>
  <c r="I51" i="10" s="1"/>
  <c r="I168" i="10" s="1"/>
  <c r="I170" i="10" s="1"/>
  <c r="M92" i="17"/>
  <c r="F120" i="17"/>
  <c r="M131" i="17"/>
  <c r="S131" i="17" s="1"/>
  <c r="G97" i="14"/>
  <c r="F120" i="14"/>
  <c r="S120" i="14" s="1"/>
  <c r="H127" i="14"/>
  <c r="J119" i="20"/>
  <c r="J135" i="17"/>
  <c r="D126" i="17"/>
  <c r="J119" i="17"/>
  <c r="I96" i="14"/>
  <c r="K124" i="17"/>
  <c r="K113" i="17"/>
  <c r="Q45" i="17"/>
  <c r="K131" i="14"/>
  <c r="I117" i="14"/>
  <c r="S117" i="14" s="1"/>
  <c r="M131" i="14"/>
  <c r="G127" i="14"/>
  <c r="O123" i="14"/>
  <c r="I112" i="14"/>
  <c r="S112" i="14" s="1"/>
  <c r="H153" i="17"/>
  <c r="O121" i="17"/>
  <c r="D118" i="17"/>
  <c r="N156" i="10"/>
  <c r="N157" i="10" s="1"/>
  <c r="L50" i="14"/>
  <c r="H123" i="14"/>
  <c r="L116" i="14"/>
  <c r="E147" i="20"/>
  <c r="S147" i="16"/>
  <c r="O131" i="14"/>
  <c r="I76" i="10"/>
  <c r="S70" i="13"/>
  <c r="S96" i="13"/>
  <c r="S118" i="13"/>
  <c r="S127" i="13"/>
  <c r="S143" i="13"/>
  <c r="S153" i="13"/>
  <c r="D59" i="14"/>
  <c r="H66" i="14"/>
  <c r="H161" i="14"/>
  <c r="H163" i="14" s="1"/>
  <c r="R21" i="17"/>
  <c r="D46" i="17"/>
  <c r="J73" i="17"/>
  <c r="D159" i="17"/>
  <c r="F159" i="17"/>
  <c r="N159" i="17"/>
  <c r="R45" i="23"/>
  <c r="H97" i="11"/>
  <c r="P17" i="7"/>
  <c r="P11" i="18"/>
  <c r="M11" i="15"/>
  <c r="M27" i="7"/>
  <c r="T27" i="7"/>
  <c r="M14" i="11"/>
  <c r="P14" i="11"/>
  <c r="M11" i="18"/>
  <c r="M9" i="18"/>
  <c r="P9" i="18"/>
  <c r="P11" i="15"/>
  <c r="P18" i="7"/>
  <c r="W18" i="7" s="1"/>
  <c r="X18" i="7" s="1"/>
  <c r="M76" i="10"/>
  <c r="O21" i="11"/>
  <c r="T21" i="11"/>
  <c r="K9" i="11"/>
  <c r="T9" i="11" s="1"/>
  <c r="J63" i="10"/>
  <c r="L63" i="10"/>
  <c r="N76" i="10"/>
  <c r="S2" i="21"/>
  <c r="S10" i="21" s="1"/>
  <c r="S29" i="18"/>
  <c r="M83" i="23"/>
  <c r="L83" i="23"/>
  <c r="H74" i="14"/>
  <c r="F28" i="6"/>
  <c r="J74" i="17" s="1"/>
  <c r="G61" i="14"/>
  <c r="D61" i="14"/>
  <c r="J61" i="14"/>
  <c r="O61" i="14"/>
  <c r="L61" i="14"/>
  <c r="I61" i="14"/>
  <c r="N61" i="14"/>
  <c r="F15" i="6"/>
  <c r="I61" i="17" s="1"/>
  <c r="M61" i="14"/>
  <c r="R31" i="12"/>
  <c r="L62" i="14"/>
  <c r="I62" i="14"/>
  <c r="N62" i="14"/>
  <c r="D62" i="14"/>
  <c r="F62" i="14"/>
  <c r="K62" i="14"/>
  <c r="H62" i="14"/>
  <c r="E62" i="14"/>
  <c r="J62" i="14"/>
  <c r="O62" i="14"/>
  <c r="F70" i="14"/>
  <c r="G70" i="14"/>
  <c r="H70" i="14"/>
  <c r="M70" i="14"/>
  <c r="N70" i="14"/>
  <c r="O70" i="14"/>
  <c r="E70" i="14"/>
  <c r="F24" i="6"/>
  <c r="G24" i="6" s="1"/>
  <c r="D70" i="14"/>
  <c r="I70" i="14"/>
  <c r="E66" i="20"/>
  <c r="O66" i="20"/>
  <c r="F66" i="20"/>
  <c r="K66" i="20"/>
  <c r="H20" i="6"/>
  <c r="K66" i="23" s="1"/>
  <c r="M66" i="20"/>
  <c r="H66" i="20"/>
  <c r="E67" i="14"/>
  <c r="J67" i="14"/>
  <c r="G67" i="14"/>
  <c r="H67" i="14"/>
  <c r="M67" i="14"/>
  <c r="F21" i="6"/>
  <c r="E67" i="17" s="1"/>
  <c r="O67" i="14"/>
  <c r="L67" i="14"/>
  <c r="F67" i="14"/>
  <c r="S129" i="10"/>
  <c r="S143" i="10"/>
  <c r="S92" i="10"/>
  <c r="S129" i="14"/>
  <c r="S126" i="14"/>
  <c r="M156" i="10"/>
  <c r="M157" i="10" s="1"/>
  <c r="E68" i="17"/>
  <c r="G22" i="6"/>
  <c r="K68" i="20" s="1"/>
  <c r="S107" i="10"/>
  <c r="I68" i="17"/>
  <c r="G8" i="6"/>
  <c r="I2" i="12"/>
  <c r="I72" i="20"/>
  <c r="F56" i="20"/>
  <c r="M142" i="23"/>
  <c r="L140" i="20"/>
  <c r="O140" i="20"/>
  <c r="K140" i="20"/>
  <c r="N142" i="17"/>
  <c r="D142" i="17"/>
  <c r="E142" i="17"/>
  <c r="D140" i="20"/>
  <c r="J140" i="20"/>
  <c r="G33" i="5"/>
  <c r="F71" i="6"/>
  <c r="F104" i="17"/>
  <c r="E101" i="14"/>
  <c r="E104" i="17"/>
  <c r="H104" i="17"/>
  <c r="G104" i="17"/>
  <c r="E121" i="23"/>
  <c r="K121" i="23"/>
  <c r="F121" i="23"/>
  <c r="M121" i="23"/>
  <c r="H121" i="23"/>
  <c r="E128" i="23"/>
  <c r="D128" i="23"/>
  <c r="M128" i="23"/>
  <c r="D129" i="23"/>
  <c r="O129" i="23"/>
  <c r="I129" i="23"/>
  <c r="H129" i="23"/>
  <c r="G129" i="23"/>
  <c r="M129" i="23"/>
  <c r="J123" i="20"/>
  <c r="N123" i="20"/>
  <c r="M123" i="20"/>
  <c r="O123" i="20"/>
  <c r="E123" i="20"/>
  <c r="G123" i="20"/>
  <c r="H123" i="20"/>
  <c r="F123" i="20"/>
  <c r="K123" i="20"/>
  <c r="I123" i="20"/>
  <c r="H152" i="17"/>
  <c r="G152" i="17"/>
  <c r="G154" i="17" s="1"/>
  <c r="F152" i="17"/>
  <c r="N152" i="17"/>
  <c r="N154" i="17" s="1"/>
  <c r="E152" i="17"/>
  <c r="E154" i="17" s="1"/>
  <c r="D152" i="17"/>
  <c r="M152" i="17"/>
  <c r="G92" i="20"/>
  <c r="D92" i="20"/>
  <c r="M92" i="20"/>
  <c r="F92" i="20"/>
  <c r="E93" i="17"/>
  <c r="D93" i="17"/>
  <c r="M93" i="17"/>
  <c r="O93" i="17"/>
  <c r="H93" i="17"/>
  <c r="J93" i="17"/>
  <c r="F93" i="17"/>
  <c r="L93" i="17"/>
  <c r="G93" i="17"/>
  <c r="G91" i="6"/>
  <c r="H53" i="5"/>
  <c r="H91" i="6"/>
  <c r="M106" i="14"/>
  <c r="D106" i="14"/>
  <c r="K106" i="14"/>
  <c r="E106" i="14"/>
  <c r="G106" i="14"/>
  <c r="F106" i="14"/>
  <c r="L106" i="14"/>
  <c r="J106" i="14"/>
  <c r="S128" i="10"/>
  <c r="H34" i="5"/>
  <c r="D118" i="20"/>
  <c r="L118" i="20"/>
  <c r="H118" i="20"/>
  <c r="F118" i="20"/>
  <c r="J118" i="20"/>
  <c r="D117" i="20"/>
  <c r="I117" i="20"/>
  <c r="K117" i="20"/>
  <c r="M117" i="20"/>
  <c r="H117" i="20"/>
  <c r="I93" i="17"/>
  <c r="F125" i="17"/>
  <c r="I125" i="17"/>
  <c r="H125" i="17"/>
  <c r="O125" i="17"/>
  <c r="M125" i="17"/>
  <c r="L125" i="17"/>
  <c r="N106" i="14"/>
  <c r="S134" i="10"/>
  <c r="S133" i="10"/>
  <c r="D124" i="23"/>
  <c r="M124" i="23"/>
  <c r="I124" i="23"/>
  <c r="F124" i="23"/>
  <c r="I98" i="20"/>
  <c r="G98" i="20"/>
  <c r="H98" i="20"/>
  <c r="M129" i="20"/>
  <c r="K129" i="20"/>
  <c r="I129" i="20"/>
  <c r="D94" i="17"/>
  <c r="F94" i="17"/>
  <c r="K94" i="17"/>
  <c r="I96" i="23"/>
  <c r="J96" i="23"/>
  <c r="M129" i="17"/>
  <c r="G98" i="17"/>
  <c r="H116" i="20"/>
  <c r="G116" i="20"/>
  <c r="N118" i="20"/>
  <c r="E117" i="20"/>
  <c r="G117" i="20"/>
  <c r="O152" i="17"/>
  <c r="O154" i="17" s="1"/>
  <c r="J152" i="17"/>
  <c r="J154" i="17" s="1"/>
  <c r="I152" i="17"/>
  <c r="H25" i="5"/>
  <c r="H63" i="6" s="1"/>
  <c r="N125" i="17"/>
  <c r="H120" i="23"/>
  <c r="I106" i="14"/>
  <c r="F111" i="20"/>
  <c r="H113" i="23"/>
  <c r="L113" i="23"/>
  <c r="J91" i="14"/>
  <c r="J112" i="20"/>
  <c r="E98" i="20"/>
  <c r="J98" i="20"/>
  <c r="K114" i="23"/>
  <c r="N129" i="20"/>
  <c r="G112" i="20"/>
  <c r="H94" i="17"/>
  <c r="I94" i="17"/>
  <c r="E96" i="23"/>
  <c r="D116" i="20"/>
  <c r="M118" i="20"/>
  <c r="N117" i="20"/>
  <c r="L152" i="17"/>
  <c r="L154" i="17" s="1"/>
  <c r="O106" i="14"/>
  <c r="N92" i="20"/>
  <c r="G125" i="17"/>
  <c r="G78" i="6"/>
  <c r="G132" i="17"/>
  <c r="D132" i="17"/>
  <c r="H132" i="17"/>
  <c r="F132" i="17"/>
  <c r="K132" i="17"/>
  <c r="I132" i="17"/>
  <c r="M132" i="17"/>
  <c r="N132" i="17"/>
  <c r="E132" i="17"/>
  <c r="J132" i="17"/>
  <c r="E132" i="23"/>
  <c r="M132" i="23"/>
  <c r="H132" i="23"/>
  <c r="N132" i="23"/>
  <c r="L132" i="23"/>
  <c r="F132" i="23"/>
  <c r="K132" i="23"/>
  <c r="I120" i="20"/>
  <c r="H91" i="17"/>
  <c r="D131" i="20"/>
  <c r="K92" i="17"/>
  <c r="S92" i="17" s="1"/>
  <c r="D95" i="20"/>
  <c r="O120" i="17"/>
  <c r="M122" i="17"/>
  <c r="N111" i="17"/>
  <c r="H122" i="17"/>
  <c r="D122" i="17"/>
  <c r="K122" i="17"/>
  <c r="E122" i="17"/>
  <c r="N122" i="17"/>
  <c r="G155" i="14"/>
  <c r="G156" i="14" s="1"/>
  <c r="O133" i="23"/>
  <c r="N132" i="14"/>
  <c r="N48" i="12"/>
  <c r="M130" i="10"/>
  <c r="F48" i="12"/>
  <c r="D23" i="10"/>
  <c r="D51" i="10" s="1"/>
  <c r="S45" i="14"/>
  <c r="I19" i="23"/>
  <c r="I121" i="20"/>
  <c r="I28" i="19"/>
  <c r="I28" i="20" s="1"/>
  <c r="I28" i="17"/>
  <c r="I154" i="22"/>
  <c r="I154" i="20"/>
  <c r="D148" i="17"/>
  <c r="E124" i="22"/>
  <c r="E124" i="23" s="1"/>
  <c r="E124" i="20"/>
  <c r="H29" i="22"/>
  <c r="H29" i="23" s="1"/>
  <c r="H29" i="20"/>
  <c r="E92" i="22"/>
  <c r="E92" i="23" s="1"/>
  <c r="E92" i="20"/>
  <c r="F29" i="20"/>
  <c r="I151" i="22"/>
  <c r="I151" i="20"/>
  <c r="G147" i="22"/>
  <c r="J16" i="20"/>
  <c r="J16" i="22"/>
  <c r="J16" i="23" s="1"/>
  <c r="W16" i="7"/>
  <c r="X16" i="7" s="1"/>
  <c r="W23" i="7"/>
  <c r="X23" i="7" s="1"/>
  <c r="F114" i="20"/>
  <c r="N50" i="23"/>
  <c r="F160" i="20"/>
  <c r="J160" i="20"/>
  <c r="D160" i="20"/>
  <c r="G160" i="20"/>
  <c r="E160" i="20"/>
  <c r="L160" i="20"/>
  <c r="I160" i="20"/>
  <c r="K160" i="20"/>
  <c r="H160" i="20"/>
  <c r="M160" i="20"/>
  <c r="N160" i="20"/>
  <c r="E81" i="17"/>
  <c r="S137" i="9"/>
  <c r="I160" i="17"/>
  <c r="M160" i="17"/>
  <c r="L160" i="17"/>
  <c r="G160" i="17"/>
  <c r="H160" i="17"/>
  <c r="K160" i="17"/>
  <c r="J160" i="17"/>
  <c r="E160" i="17"/>
  <c r="O160" i="17"/>
  <c r="O162" i="17" s="1"/>
  <c r="D160" i="17"/>
  <c r="F160" i="17"/>
  <c r="S82" i="16"/>
  <c r="G49" i="22"/>
  <c r="G46" i="23" s="1"/>
  <c r="O84" i="22"/>
  <c r="E131" i="22"/>
  <c r="E131" i="20"/>
  <c r="G45" i="22"/>
  <c r="G45" i="23" s="1"/>
  <c r="G45" i="20"/>
  <c r="I14" i="19"/>
  <c r="I14" i="17"/>
  <c r="J81" i="19"/>
  <c r="J81" i="17"/>
  <c r="I159" i="17"/>
  <c r="M159" i="17"/>
  <c r="H159" i="17"/>
  <c r="L159" i="17"/>
  <c r="G159" i="17"/>
  <c r="O163" i="14"/>
  <c r="K159" i="17"/>
  <c r="E159" i="17"/>
  <c r="P49" i="22"/>
  <c r="P46" i="23" s="1"/>
  <c r="P46" i="20"/>
  <c r="J85" i="22"/>
  <c r="J85" i="20"/>
  <c r="K113" i="22"/>
  <c r="K113" i="23" s="1"/>
  <c r="K113" i="20"/>
  <c r="Q61" i="22"/>
  <c r="H44" i="22"/>
  <c r="H44" i="23" s="1"/>
  <c r="H44" i="20"/>
  <c r="M49" i="22"/>
  <c r="M46" i="23" s="1"/>
  <c r="M46" i="20"/>
  <c r="G63" i="10"/>
  <c r="U10" i="18"/>
  <c r="K10" i="18"/>
  <c r="U13" i="15"/>
  <c r="K13" i="15"/>
  <c r="T13" i="15" s="1"/>
  <c r="P7" i="11"/>
  <c r="T7" i="11"/>
  <c r="W7" i="11" s="1"/>
  <c r="X7" i="11" s="1"/>
  <c r="G13" i="21"/>
  <c r="H13" i="21" s="1"/>
  <c r="U13" i="21" s="1"/>
  <c r="H13" i="18"/>
  <c r="U13" i="18" s="1"/>
  <c r="M7" i="11"/>
  <c r="M9" i="7"/>
  <c r="P9" i="7"/>
  <c r="T9" i="7"/>
  <c r="L12" i="21"/>
  <c r="O12" i="18"/>
  <c r="N12" i="18"/>
  <c r="S134" i="9"/>
  <c r="K112" i="20"/>
  <c r="D112" i="20"/>
  <c r="N112" i="20"/>
  <c r="E112" i="20"/>
  <c r="L112" i="20"/>
  <c r="I112" i="20"/>
  <c r="M112" i="20"/>
  <c r="F112" i="20"/>
  <c r="E127" i="20"/>
  <c r="I127" i="20"/>
  <c r="H110" i="6"/>
  <c r="H77" i="5"/>
  <c r="S93" i="9"/>
  <c r="S127" i="9"/>
  <c r="D157" i="9"/>
  <c r="I95" i="23"/>
  <c r="O95" i="23"/>
  <c r="D95" i="23"/>
  <c r="F95" i="23"/>
  <c r="N127" i="23"/>
  <c r="H127" i="23"/>
  <c r="I127" i="23"/>
  <c r="F127" i="23"/>
  <c r="L127" i="23"/>
  <c r="M127" i="23"/>
  <c r="K127" i="23"/>
  <c r="J127" i="23"/>
  <c r="E127" i="23"/>
  <c r="D156" i="10"/>
  <c r="D157" i="10" s="1"/>
  <c r="S152" i="10"/>
  <c r="S92" i="9"/>
  <c r="J95" i="20"/>
  <c r="O95" i="20"/>
  <c r="G95" i="20"/>
  <c r="I95" i="20"/>
  <c r="F95" i="20"/>
  <c r="L95" i="20"/>
  <c r="O159" i="22"/>
  <c r="O160" i="20"/>
  <c r="E160" i="23" s="1"/>
  <c r="S82" i="19"/>
  <c r="S118" i="19"/>
  <c r="S72" i="17"/>
  <c r="K22" i="19"/>
  <c r="K22" i="17"/>
  <c r="K21" i="17"/>
  <c r="H50" i="17"/>
  <c r="O73" i="22"/>
  <c r="S73" i="19"/>
  <c r="N16" i="19"/>
  <c r="N16" i="20" s="1"/>
  <c r="N16" i="17"/>
  <c r="M16" i="22"/>
  <c r="M16" i="23" s="1"/>
  <c r="M16" i="20"/>
  <c r="G83" i="19"/>
  <c r="S83" i="19" s="1"/>
  <c r="G83" i="17"/>
  <c r="S83" i="16"/>
  <c r="D115" i="22"/>
  <c r="S115" i="22" s="1"/>
  <c r="S115" i="19"/>
  <c r="H112" i="20"/>
  <c r="N79" i="20"/>
  <c r="N79" i="22"/>
  <c r="N79" i="23" s="1"/>
  <c r="L84" i="19"/>
  <c r="E28" i="19"/>
  <c r="E28" i="22" s="1"/>
  <c r="E28" i="23" s="1"/>
  <c r="E28" i="17"/>
  <c r="E34" i="17" s="1"/>
  <c r="H12" i="19"/>
  <c r="H12" i="20" s="1"/>
  <c r="H9" i="22"/>
  <c r="H12" i="22" s="1"/>
  <c r="H12" i="23" s="1"/>
  <c r="N55" i="19"/>
  <c r="N55" i="22" s="1"/>
  <c r="N55" i="17"/>
  <c r="E76" i="10"/>
  <c r="K76" i="10"/>
  <c r="U25" i="15"/>
  <c r="K25" i="15"/>
  <c r="F28" i="21"/>
  <c r="N32" i="15"/>
  <c r="N96" i="15" s="1"/>
  <c r="W21" i="11"/>
  <c r="X21" i="11" s="1"/>
  <c r="N63" i="10"/>
  <c r="P9" i="15"/>
  <c r="M9" i="15"/>
  <c r="L14" i="21"/>
  <c r="N14" i="21" s="1"/>
  <c r="N14" i="18"/>
  <c r="O14" i="18"/>
  <c r="G17" i="21"/>
  <c r="H17" i="21" s="1"/>
  <c r="U17" i="21" s="1"/>
  <c r="H17" i="18"/>
  <c r="O63" i="10"/>
  <c r="K26" i="15"/>
  <c r="T26" i="15" s="1"/>
  <c r="P18" i="15"/>
  <c r="O18" i="15"/>
  <c r="F25" i="21"/>
  <c r="H25" i="21" s="1"/>
  <c r="K25" i="21" s="1"/>
  <c r="H25" i="18"/>
  <c r="K25" i="18" s="1"/>
  <c r="M25" i="18" s="1"/>
  <c r="H26" i="18"/>
  <c r="K26" i="18" s="1"/>
  <c r="G26" i="21"/>
  <c r="H26" i="21" s="1"/>
  <c r="K26" i="21" s="1"/>
  <c r="M26" i="21" s="1"/>
  <c r="F18" i="21"/>
  <c r="H18" i="21" s="1"/>
  <c r="U18" i="21" s="1"/>
  <c r="H18" i="18"/>
  <c r="K18" i="18" s="1"/>
  <c r="S67" i="10"/>
  <c r="D76" i="10"/>
  <c r="L74" i="14"/>
  <c r="M74" i="14"/>
  <c r="F74" i="14"/>
  <c r="K74" i="14"/>
  <c r="E74" i="14"/>
  <c r="O74" i="14"/>
  <c r="G74" i="14"/>
  <c r="D44" i="6"/>
  <c r="L66" i="20"/>
  <c r="N66" i="20"/>
  <c r="I66" i="20"/>
  <c r="G66" i="20"/>
  <c r="J66" i="20"/>
  <c r="S61" i="9"/>
  <c r="K61" i="14"/>
  <c r="E61" i="14"/>
  <c r="E63" i="14" s="1"/>
  <c r="F61" i="14"/>
  <c r="F63" i="14" s="1"/>
  <c r="H61" i="14"/>
  <c r="H9" i="12"/>
  <c r="N67" i="14"/>
  <c r="D67" i="14"/>
  <c r="I67" i="14"/>
  <c r="K67" i="14"/>
  <c r="N59" i="20"/>
  <c r="O59" i="20"/>
  <c r="H59" i="20"/>
  <c r="J59" i="20"/>
  <c r="F12" i="6"/>
  <c r="G12" i="6" s="1"/>
  <c r="H12" i="6" s="1"/>
  <c r="E17" i="6"/>
  <c r="F14" i="1" s="1"/>
  <c r="M71" i="23"/>
  <c r="G71" i="23"/>
  <c r="O71" i="23"/>
  <c r="D71" i="23"/>
  <c r="H71" i="23"/>
  <c r="D74" i="14"/>
  <c r="J74" i="14"/>
  <c r="J9" i="12"/>
  <c r="F58" i="20"/>
  <c r="M58" i="20"/>
  <c r="H58" i="20"/>
  <c r="N58" i="20"/>
  <c r="K58" i="20"/>
  <c r="E58" i="20"/>
  <c r="D58" i="20"/>
  <c r="J58" i="20"/>
  <c r="L58" i="20"/>
  <c r="I58" i="20"/>
  <c r="H11" i="6"/>
  <c r="O58" i="20"/>
  <c r="G58" i="20"/>
  <c r="L87" i="20"/>
  <c r="E87" i="20"/>
  <c r="K87" i="20"/>
  <c r="I87" i="20"/>
  <c r="O87" i="20"/>
  <c r="H41" i="6"/>
  <c r="N87" i="23"/>
  <c r="F87" i="20"/>
  <c r="M87" i="20"/>
  <c r="F76" i="10"/>
  <c r="S62" i="9"/>
  <c r="S61" i="10"/>
  <c r="E82" i="20"/>
  <c r="H36" i="6"/>
  <c r="J82" i="23" s="1"/>
  <c r="O82" i="20"/>
  <c r="M82" i="20"/>
  <c r="I82" i="20"/>
  <c r="G82" i="20"/>
  <c r="N74" i="14"/>
  <c r="I74" i="14"/>
  <c r="S58" i="17"/>
  <c r="S74" i="9"/>
  <c r="S74" i="10"/>
  <c r="D63" i="10"/>
  <c r="S62" i="10"/>
  <c r="F16" i="6"/>
  <c r="L62" i="17" s="1"/>
  <c r="M62" i="14"/>
  <c r="G62" i="14"/>
  <c r="I9" i="12"/>
  <c r="P9" i="12"/>
  <c r="D115" i="14"/>
  <c r="G115" i="14"/>
  <c r="N115" i="14"/>
  <c r="H115" i="14"/>
  <c r="I115" i="14"/>
  <c r="J115" i="14"/>
  <c r="M115" i="14"/>
  <c r="F115" i="14"/>
  <c r="O115" i="14"/>
  <c r="K115" i="14"/>
  <c r="E115" i="14"/>
  <c r="L115" i="14"/>
  <c r="S104" i="9"/>
  <c r="N25" i="12"/>
  <c r="P37" i="12"/>
  <c r="L24" i="12"/>
  <c r="K24" i="12"/>
  <c r="M26" i="12"/>
  <c r="I25" i="12"/>
  <c r="H37" i="12"/>
  <c r="I37" i="12"/>
  <c r="L37" i="12"/>
  <c r="H25" i="12"/>
  <c r="M37" i="12"/>
  <c r="L25" i="12"/>
  <c r="I27" i="12"/>
  <c r="M104" i="17"/>
  <c r="K104" i="17"/>
  <c r="I104" i="17"/>
  <c r="D104" i="17"/>
  <c r="J104" i="17"/>
  <c r="O104" i="17"/>
  <c r="L104" i="17"/>
  <c r="N104" i="17"/>
  <c r="F59" i="6"/>
  <c r="G103" i="17" s="1"/>
  <c r="G21" i="5"/>
  <c r="G59" i="6" s="1"/>
  <c r="N99" i="14"/>
  <c r="F99" i="14"/>
  <c r="D99" i="14"/>
  <c r="G99" i="14"/>
  <c r="M99" i="14"/>
  <c r="J99" i="14"/>
  <c r="I99" i="14"/>
  <c r="H99" i="14"/>
  <c r="L99" i="14"/>
  <c r="K99" i="14"/>
  <c r="O99" i="14"/>
  <c r="E99" i="14"/>
  <c r="G60" i="6"/>
  <c r="D104" i="20" s="1"/>
  <c r="H22" i="5"/>
  <c r="H60" i="6" s="1"/>
  <c r="S103" i="9"/>
  <c r="F55" i="6"/>
  <c r="K99" i="17" s="1"/>
  <c r="G17" i="5"/>
  <c r="G55" i="6" s="1"/>
  <c r="H99" i="20" s="1"/>
  <c r="O104" i="14"/>
  <c r="I104" i="14"/>
  <c r="J104" i="14"/>
  <c r="K104" i="14"/>
  <c r="F104" i="14"/>
  <c r="D104" i="14"/>
  <c r="H104" i="14"/>
  <c r="L104" i="14"/>
  <c r="M104" i="14"/>
  <c r="N104" i="14"/>
  <c r="G104" i="14"/>
  <c r="E104" i="14"/>
  <c r="N103" i="14"/>
  <c r="K103" i="14"/>
  <c r="E103" i="14"/>
  <c r="F103" i="14"/>
  <c r="H103" i="14"/>
  <c r="D103" i="14"/>
  <c r="J103" i="14"/>
  <c r="L103" i="14"/>
  <c r="G103" i="14"/>
  <c r="I103" i="14"/>
  <c r="O103" i="14"/>
  <c r="M103" i="14"/>
  <c r="L128" i="23"/>
  <c r="F128" i="23"/>
  <c r="G128" i="23"/>
  <c r="I128" i="23"/>
  <c r="O128" i="23"/>
  <c r="N128" i="23"/>
  <c r="G91" i="20"/>
  <c r="L91" i="20"/>
  <c r="M91" i="20"/>
  <c r="K91" i="20"/>
  <c r="F91" i="20"/>
  <c r="E91" i="20"/>
  <c r="I91" i="20"/>
  <c r="D91" i="20"/>
  <c r="O91" i="20"/>
  <c r="K114" i="20"/>
  <c r="L114" i="20"/>
  <c r="M114" i="20"/>
  <c r="H114" i="20"/>
  <c r="D114" i="20"/>
  <c r="O114" i="20"/>
  <c r="I114" i="20"/>
  <c r="E114" i="20"/>
  <c r="G114" i="20"/>
  <c r="S119" i="10"/>
  <c r="D132" i="23"/>
  <c r="I132" i="23"/>
  <c r="J132" i="23"/>
  <c r="G132" i="23"/>
  <c r="O132" i="23"/>
  <c r="E114" i="23"/>
  <c r="O114" i="23"/>
  <c r="G114" i="23"/>
  <c r="L114" i="23"/>
  <c r="H114" i="23"/>
  <c r="O120" i="20"/>
  <c r="H120" i="20"/>
  <c r="D120" i="20"/>
  <c r="M120" i="20"/>
  <c r="G120" i="20"/>
  <c r="K120" i="20"/>
  <c r="F120" i="20"/>
  <c r="J120" i="20"/>
  <c r="O117" i="20"/>
  <c r="J117" i="20"/>
  <c r="F117" i="20"/>
  <c r="G129" i="20"/>
  <c r="E129" i="20"/>
  <c r="D129" i="20"/>
  <c r="L129" i="20"/>
  <c r="O129" i="20"/>
  <c r="H129" i="20"/>
  <c r="M128" i="20"/>
  <c r="H128" i="20"/>
  <c r="J128" i="20"/>
  <c r="D128" i="20"/>
  <c r="N128" i="20"/>
  <c r="G128" i="20"/>
  <c r="I128" i="20"/>
  <c r="N129" i="23"/>
  <c r="L129" i="23"/>
  <c r="D48" i="4"/>
  <c r="D8" i="1"/>
  <c r="D11" i="1" s="1"/>
  <c r="I48" i="12"/>
  <c r="M154" i="23"/>
  <c r="S112" i="19"/>
  <c r="H92" i="22"/>
  <c r="H92" i="23" s="1"/>
  <c r="S92" i="19"/>
  <c r="H92" i="20"/>
  <c r="O21" i="23"/>
  <c r="O22" i="23"/>
  <c r="K17" i="22"/>
  <c r="K50" i="14"/>
  <c r="L71" i="20"/>
  <c r="L71" i="22"/>
  <c r="L71" i="23" s="1"/>
  <c r="D85" i="22"/>
  <c r="D85" i="20"/>
  <c r="D113" i="22"/>
  <c r="D113" i="23" s="1"/>
  <c r="S113" i="19"/>
  <c r="O83" i="22"/>
  <c r="O83" i="23" s="1"/>
  <c r="O83" i="20"/>
  <c r="I102" i="22"/>
  <c r="F101" i="22"/>
  <c r="H97" i="22"/>
  <c r="H97" i="23" s="1"/>
  <c r="H97" i="20"/>
  <c r="J97" i="22"/>
  <c r="J97" i="23" s="1"/>
  <c r="J97" i="20"/>
  <c r="E148" i="20"/>
  <c r="G96" i="23"/>
  <c r="H46" i="23"/>
  <c r="E19" i="22"/>
  <c r="E19" i="23" s="1"/>
  <c r="E19" i="20"/>
  <c r="E132" i="19"/>
  <c r="S132" i="16"/>
  <c r="S123" i="17"/>
  <c r="G121" i="19"/>
  <c r="G121" i="17"/>
  <c r="M116" i="17"/>
  <c r="S116" i="16"/>
  <c r="M116" i="19"/>
  <c r="J44" i="19"/>
  <c r="J44" i="22" s="1"/>
  <c r="J44" i="23" s="1"/>
  <c r="J44" i="17"/>
  <c r="J50" i="17" s="1"/>
  <c r="S44" i="16"/>
  <c r="K12" i="14"/>
  <c r="S12" i="13"/>
  <c r="E130" i="22"/>
  <c r="D84" i="19"/>
  <c r="L80" i="19"/>
  <c r="L80" i="22" s="1"/>
  <c r="L120" i="20"/>
  <c r="S49" i="16"/>
  <c r="I49" i="19"/>
  <c r="I49" i="22" s="1"/>
  <c r="I46" i="23" s="1"/>
  <c r="I46" i="17"/>
  <c r="I50" i="17" s="1"/>
  <c r="G43" i="19"/>
  <c r="G43" i="17"/>
  <c r="G50" i="17" s="1"/>
  <c r="S43" i="16"/>
  <c r="D87" i="19"/>
  <c r="S87" i="16"/>
  <c r="D87" i="17"/>
  <c r="E85" i="19"/>
  <c r="E85" i="17"/>
  <c r="L43" i="20"/>
  <c r="M28" i="17"/>
  <c r="S28" i="17" s="1"/>
  <c r="L21" i="20"/>
  <c r="J12" i="17"/>
  <c r="O81" i="19"/>
  <c r="O81" i="17"/>
  <c r="K84" i="19"/>
  <c r="K84" i="22" s="1"/>
  <c r="I80" i="22"/>
  <c r="D30" i="19"/>
  <c r="S30" i="19" s="1"/>
  <c r="S30" i="16"/>
  <c r="E50" i="14"/>
  <c r="S117" i="19"/>
  <c r="D33" i="19"/>
  <c r="D33" i="22" s="1"/>
  <c r="D66" i="17"/>
  <c r="D66" i="19"/>
  <c r="S66" i="16"/>
  <c r="J121" i="22"/>
  <c r="J121" i="23" s="1"/>
  <c r="J121" i="20"/>
  <c r="K43" i="19"/>
  <c r="K43" i="17"/>
  <c r="F41" i="20"/>
  <c r="J22" i="22"/>
  <c r="J21" i="23" s="1"/>
  <c r="S107" i="16"/>
  <c r="K79" i="17"/>
  <c r="G44" i="22"/>
  <c r="G44" i="23" s="1"/>
  <c r="H22" i="22"/>
  <c r="H21" i="23" s="1"/>
  <c r="K9" i="19"/>
  <c r="K9" i="22" s="1"/>
  <c r="K12" i="22" s="1"/>
  <c r="K12" i="23" s="1"/>
  <c r="P22" i="22"/>
  <c r="P22" i="23" s="1"/>
  <c r="P22" i="20"/>
  <c r="P21" i="20"/>
  <c r="K80" i="19"/>
  <c r="K80" i="22" s="1"/>
  <c r="N160" i="22"/>
  <c r="S159" i="19"/>
  <c r="N161" i="20"/>
  <c r="O126" i="22"/>
  <c r="O126" i="20"/>
  <c r="H111" i="19"/>
  <c r="S111" i="19" s="1"/>
  <c r="S111" i="16"/>
  <c r="R34" i="14"/>
  <c r="J9" i="22"/>
  <c r="J12" i="19"/>
  <c r="J12" i="20" s="1"/>
  <c r="E122" i="19"/>
  <c r="S122" i="16"/>
  <c r="E55" i="22"/>
  <c r="D83" i="22"/>
  <c r="D83" i="20"/>
  <c r="I55" i="19"/>
  <c r="I55" i="22" s="1"/>
  <c r="S55" i="16"/>
  <c r="H43" i="22"/>
  <c r="H43" i="23" s="1"/>
  <c r="H43" i="20"/>
  <c r="F84" i="19"/>
  <c r="D68" i="22"/>
  <c r="J79" i="23"/>
  <c r="S15" i="13"/>
  <c r="D15" i="16"/>
  <c r="S117" i="22"/>
  <c r="G57" i="19"/>
  <c r="G57" i="22" s="1"/>
  <c r="G57" i="17"/>
  <c r="E22" i="19"/>
  <c r="E21" i="20" s="1"/>
  <c r="E22" i="17"/>
  <c r="S22" i="16"/>
  <c r="E21" i="17"/>
  <c r="N14" i="22"/>
  <c r="N14" i="23" s="1"/>
  <c r="N14" i="20"/>
  <c r="J125" i="19"/>
  <c r="S125" i="16"/>
  <c r="J125" i="17"/>
  <c r="D123" i="22"/>
  <c r="S123" i="19"/>
  <c r="O46" i="20"/>
  <c r="O49" i="22"/>
  <c r="O46" i="23" s="1"/>
  <c r="E45" i="22"/>
  <c r="E45" i="20"/>
  <c r="L41" i="20"/>
  <c r="L41" i="22"/>
  <c r="L41" i="23" s="1"/>
  <c r="N124" i="22"/>
  <c r="N124" i="23" s="1"/>
  <c r="N124" i="20"/>
  <c r="E59" i="22"/>
  <c r="E59" i="20"/>
  <c r="S59" i="19"/>
  <c r="O43" i="19"/>
  <c r="O43" i="22" s="1"/>
  <c r="O43" i="23" s="1"/>
  <c r="O43" i="17"/>
  <c r="O50" i="17" s="1"/>
  <c r="I41" i="19"/>
  <c r="I41" i="17"/>
  <c r="G87" i="22"/>
  <c r="G87" i="23" s="1"/>
  <c r="G87" i="20"/>
  <c r="M79" i="22"/>
  <c r="M79" i="23" s="1"/>
  <c r="M79" i="20"/>
  <c r="R29" i="19"/>
  <c r="R29" i="22" s="1"/>
  <c r="R29" i="23" s="1"/>
  <c r="R34" i="23" s="1"/>
  <c r="R29" i="17"/>
  <c r="R34" i="17" s="1"/>
  <c r="S29" i="16"/>
  <c r="N80" i="22"/>
  <c r="H81" i="22"/>
  <c r="K81" i="22"/>
  <c r="E83" i="22"/>
  <c r="E83" i="23" s="1"/>
  <c r="E83" i="20"/>
  <c r="H68" i="17"/>
  <c r="H68" i="19"/>
  <c r="H68" i="22" s="1"/>
  <c r="S68" i="16"/>
  <c r="E17" i="22"/>
  <c r="G124" i="20"/>
  <c r="N121" i="17"/>
  <c r="K45" i="19"/>
  <c r="S45" i="19" s="1"/>
  <c r="R41" i="22"/>
  <c r="R41" i="23" s="1"/>
  <c r="N21" i="23"/>
  <c r="R19" i="22"/>
  <c r="R19" i="23" s="1"/>
  <c r="R19" i="20"/>
  <c r="H87" i="19"/>
  <c r="H87" i="20" s="1"/>
  <c r="H87" i="17"/>
  <c r="F80" i="17"/>
  <c r="S80" i="16"/>
  <c r="F80" i="19"/>
  <c r="N28" i="22"/>
  <c r="N28" i="23" s="1"/>
  <c r="N34" i="23" s="1"/>
  <c r="N28" i="20"/>
  <c r="N34" i="20" s="1"/>
  <c r="Q19" i="19"/>
  <c r="Q19" i="20" s="1"/>
  <c r="E112" i="23"/>
  <c r="N95" i="22"/>
  <c r="S95" i="22" s="1"/>
  <c r="S95" i="19"/>
  <c r="N95" i="20"/>
  <c r="H45" i="22"/>
  <c r="H45" i="23" s="1"/>
  <c r="H45" i="20"/>
  <c r="M21" i="23"/>
  <c r="M22" i="23"/>
  <c r="F22" i="22"/>
  <c r="F21" i="23" s="1"/>
  <c r="F22" i="20"/>
  <c r="F21" i="20"/>
  <c r="S16" i="16"/>
  <c r="F16" i="17"/>
  <c r="S16" i="17" s="1"/>
  <c r="F16" i="19"/>
  <c r="F16" i="22" s="1"/>
  <c r="F16" i="23" s="1"/>
  <c r="F81" i="22"/>
  <c r="K129" i="22"/>
  <c r="K129" i="23" s="1"/>
  <c r="S129" i="19"/>
  <c r="K96" i="19"/>
  <c r="K96" i="17"/>
  <c r="S96" i="17" s="1"/>
  <c r="S96" i="16"/>
  <c r="J71" i="19"/>
  <c r="J71" i="22" s="1"/>
  <c r="J71" i="17"/>
  <c r="M34" i="14"/>
  <c r="S28" i="14"/>
  <c r="H19" i="19"/>
  <c r="H19" i="22" s="1"/>
  <c r="H19" i="23" s="1"/>
  <c r="S19" i="16"/>
  <c r="E160" i="19"/>
  <c r="S160" i="19" s="1"/>
  <c r="S161" i="16"/>
  <c r="O130" i="19"/>
  <c r="S130" i="16"/>
  <c r="L79" i="19"/>
  <c r="L79" i="20" s="1"/>
  <c r="L79" i="17"/>
  <c r="P19" i="22"/>
  <c r="P19" i="23" s="1"/>
  <c r="P19" i="20"/>
  <c r="R22" i="23"/>
  <c r="R21" i="23"/>
  <c r="I17" i="22"/>
  <c r="J10" i="19"/>
  <c r="J10" i="22" s="1"/>
  <c r="S13" i="21"/>
  <c r="S15" i="21"/>
  <c r="S16" i="21"/>
  <c r="S11" i="21"/>
  <c r="W27" i="7"/>
  <c r="X27" i="7" s="1"/>
  <c r="M9" i="11"/>
  <c r="S29" i="21"/>
  <c r="S89" i="18"/>
  <c r="N66" i="23"/>
  <c r="L66" i="23"/>
  <c r="H70" i="17"/>
  <c r="L61" i="17"/>
  <c r="G55" i="20"/>
  <c r="J55" i="20"/>
  <c r="M55" i="20"/>
  <c r="I55" i="20"/>
  <c r="E55" i="20"/>
  <c r="H55" i="20"/>
  <c r="L55" i="20"/>
  <c r="H8" i="6"/>
  <c r="M55" i="23" s="1"/>
  <c r="G68" i="20"/>
  <c r="E68" i="20"/>
  <c r="H68" i="20"/>
  <c r="I68" i="20"/>
  <c r="H22" i="6"/>
  <c r="L68" i="23" s="1"/>
  <c r="N68" i="20"/>
  <c r="L68" i="20"/>
  <c r="M68" i="20"/>
  <c r="J68" i="20"/>
  <c r="N63" i="14"/>
  <c r="O67" i="17"/>
  <c r="M67" i="17"/>
  <c r="I67" i="17"/>
  <c r="K67" i="17"/>
  <c r="G67" i="17"/>
  <c r="H67" i="17"/>
  <c r="D67" i="17"/>
  <c r="I74" i="17"/>
  <c r="K74" i="17"/>
  <c r="D74" i="17"/>
  <c r="N74" i="17"/>
  <c r="F74" i="17"/>
  <c r="G115" i="17"/>
  <c r="I115" i="17"/>
  <c r="L115" i="17"/>
  <c r="M115" i="17"/>
  <c r="G71" i="6"/>
  <c r="N115" i="20" s="1"/>
  <c r="H33" i="5"/>
  <c r="H71" i="6" s="1"/>
  <c r="S91" i="17"/>
  <c r="H72" i="6"/>
  <c r="I116" i="23" s="1"/>
  <c r="M134" i="20"/>
  <c r="E134" i="20"/>
  <c r="H134" i="20"/>
  <c r="K134" i="20"/>
  <c r="L134" i="20"/>
  <c r="H21" i="12"/>
  <c r="H122" i="20"/>
  <c r="G122" i="20"/>
  <c r="L122" i="20"/>
  <c r="I122" i="20"/>
  <c r="K122" i="20"/>
  <c r="D122" i="20"/>
  <c r="M21" i="12"/>
  <c r="S91" i="14"/>
  <c r="D134" i="23"/>
  <c r="H134" i="23"/>
  <c r="M134" i="23"/>
  <c r="L134" i="23"/>
  <c r="K47" i="12"/>
  <c r="M48" i="12"/>
  <c r="O47" i="12"/>
  <c r="I151" i="23"/>
  <c r="G147" i="23"/>
  <c r="G148" i="23" s="1"/>
  <c r="I28" i="22"/>
  <c r="I28" i="23" s="1"/>
  <c r="I34" i="23" s="1"/>
  <c r="J81" i="22"/>
  <c r="K161" i="20"/>
  <c r="O161" i="20"/>
  <c r="N161" i="23" s="1"/>
  <c r="J161" i="20"/>
  <c r="G161" i="20"/>
  <c r="F161" i="20"/>
  <c r="I14" i="22"/>
  <c r="I14" i="23" s="1"/>
  <c r="I14" i="20"/>
  <c r="G162" i="17"/>
  <c r="N12" i="21"/>
  <c r="O12" i="21"/>
  <c r="M10" i="18"/>
  <c r="P10" i="18"/>
  <c r="P13" i="15"/>
  <c r="O13" i="15"/>
  <c r="L152" i="23"/>
  <c r="N152" i="23"/>
  <c r="H112" i="6"/>
  <c r="L21" i="1" s="1"/>
  <c r="H152" i="23"/>
  <c r="H155" i="23" s="1"/>
  <c r="H156" i="23" s="1"/>
  <c r="D152" i="23"/>
  <c r="D155" i="23" s="1"/>
  <c r="D156" i="23" s="1"/>
  <c r="F152" i="23"/>
  <c r="G152" i="23"/>
  <c r="G155" i="23" s="1"/>
  <c r="G156" i="23" s="1"/>
  <c r="M152" i="23"/>
  <c r="M155" i="23" s="1"/>
  <c r="M156" i="23" s="1"/>
  <c r="K160" i="23"/>
  <c r="H160" i="23"/>
  <c r="N160" i="23"/>
  <c r="K21" i="20"/>
  <c r="K22" i="22"/>
  <c r="K21" i="23" s="1"/>
  <c r="K22" i="20"/>
  <c r="L84" i="22"/>
  <c r="G83" i="22"/>
  <c r="G83" i="23" s="1"/>
  <c r="N16" i="22"/>
  <c r="N16" i="23" s="1"/>
  <c r="P25" i="18"/>
  <c r="U25" i="21"/>
  <c r="P26" i="15"/>
  <c r="M26" i="15"/>
  <c r="M25" i="15"/>
  <c r="P25" i="15"/>
  <c r="P18" i="18"/>
  <c r="O14" i="21"/>
  <c r="E87" i="23"/>
  <c r="K87" i="23"/>
  <c r="F87" i="23"/>
  <c r="I87" i="23"/>
  <c r="O87" i="23"/>
  <c r="L87" i="23"/>
  <c r="G58" i="23"/>
  <c r="E58" i="23"/>
  <c r="F58" i="23"/>
  <c r="K58" i="23"/>
  <c r="L58" i="23"/>
  <c r="H58" i="23"/>
  <c r="M58" i="23"/>
  <c r="O58" i="23"/>
  <c r="I58" i="23"/>
  <c r="D58" i="23"/>
  <c r="J58" i="23"/>
  <c r="N58" i="23"/>
  <c r="L82" i="23"/>
  <c r="N82" i="23"/>
  <c r="O82" i="23"/>
  <c r="F82" i="23"/>
  <c r="G82" i="23"/>
  <c r="M82" i="23"/>
  <c r="H21" i="5"/>
  <c r="H59" i="6" s="1"/>
  <c r="I103" i="23" s="1"/>
  <c r="L103" i="17"/>
  <c r="F103" i="17"/>
  <c r="O103" i="17"/>
  <c r="E103" i="17"/>
  <c r="K103" i="17"/>
  <c r="N95" i="23"/>
  <c r="Q19" i="22"/>
  <c r="Q19" i="23" s="1"/>
  <c r="F84" i="22"/>
  <c r="G43" i="20"/>
  <c r="E161" i="22"/>
  <c r="S161" i="22" s="1"/>
  <c r="K96" i="22"/>
  <c r="K96" i="20"/>
  <c r="S96" i="19"/>
  <c r="J125" i="22"/>
  <c r="J125" i="23" s="1"/>
  <c r="S125" i="19"/>
  <c r="J125" i="20"/>
  <c r="D15" i="19"/>
  <c r="D15" i="22" s="1"/>
  <c r="S15" i="22" s="1"/>
  <c r="S15" i="16"/>
  <c r="J12" i="22"/>
  <c r="J12" i="23" s="1"/>
  <c r="S160" i="22"/>
  <c r="P21" i="23"/>
  <c r="K12" i="19"/>
  <c r="K12" i="20" s="1"/>
  <c r="K43" i="22"/>
  <c r="K43" i="23" s="1"/>
  <c r="K43" i="20"/>
  <c r="D66" i="22"/>
  <c r="S66" i="22" s="1"/>
  <c r="S66" i="19"/>
  <c r="D66" i="20"/>
  <c r="D84" i="22"/>
  <c r="S84" i="19"/>
  <c r="J44" i="20"/>
  <c r="J71" i="20"/>
  <c r="F80" i="22"/>
  <c r="H87" i="22"/>
  <c r="H87" i="23" s="1"/>
  <c r="R29" i="20"/>
  <c r="I41" i="22"/>
  <c r="I41" i="23" s="1"/>
  <c r="I41" i="20"/>
  <c r="E45" i="23"/>
  <c r="E122" i="22"/>
  <c r="S122" i="19"/>
  <c r="D87" i="22"/>
  <c r="D87" i="20"/>
  <c r="S87" i="19"/>
  <c r="I46" i="20"/>
  <c r="M116" i="22"/>
  <c r="S116" i="19"/>
  <c r="M116" i="20"/>
  <c r="E132" i="22"/>
  <c r="S132" i="22" s="1"/>
  <c r="S132" i="19"/>
  <c r="O130" i="22"/>
  <c r="K45" i="22"/>
  <c r="S45" i="22" s="1"/>
  <c r="E22" i="22"/>
  <c r="E22" i="23" s="1"/>
  <c r="S22" i="19"/>
  <c r="S9" i="19"/>
  <c r="H111" i="22"/>
  <c r="S111" i="22" s="1"/>
  <c r="O81" i="22"/>
  <c r="E85" i="22"/>
  <c r="E85" i="20"/>
  <c r="G121" i="22"/>
  <c r="G121" i="23" s="1"/>
  <c r="G121" i="20"/>
  <c r="E68" i="23"/>
  <c r="H55" i="23"/>
  <c r="O115" i="20"/>
  <c r="M25" i="21"/>
  <c r="I99" i="20"/>
  <c r="M99" i="20"/>
  <c r="K96" i="23"/>
  <c r="D56" i="20" l="1"/>
  <c r="H9" i="6"/>
  <c r="N56" i="20"/>
  <c r="M56" i="20"/>
  <c r="H56" i="20"/>
  <c r="L56" i="20"/>
  <c r="O56" i="20"/>
  <c r="J56" i="20"/>
  <c r="I50" i="14"/>
  <c r="H39" i="6"/>
  <c r="N85" i="20"/>
  <c r="K85" i="17"/>
  <c r="J85" i="23"/>
  <c r="G38" i="6"/>
  <c r="F84" i="17"/>
  <c r="L84" i="17"/>
  <c r="J84" i="17"/>
  <c r="N84" i="17"/>
  <c r="G82" i="17"/>
  <c r="K80" i="17"/>
  <c r="G34" i="6"/>
  <c r="G80" i="17"/>
  <c r="D88" i="14"/>
  <c r="F80" i="20"/>
  <c r="L80" i="17"/>
  <c r="I80" i="17"/>
  <c r="D80" i="17"/>
  <c r="J80" i="17"/>
  <c r="H80" i="17"/>
  <c r="M80" i="17"/>
  <c r="I66" i="23"/>
  <c r="J66" i="23"/>
  <c r="F66" i="23"/>
  <c r="G66" i="23"/>
  <c r="O66" i="23"/>
  <c r="E66" i="23"/>
  <c r="H66" i="23"/>
  <c r="M66" i="23"/>
  <c r="S66" i="14"/>
  <c r="D127" i="20"/>
  <c r="F127" i="20"/>
  <c r="N127" i="20"/>
  <c r="K127" i="20"/>
  <c r="J127" i="20"/>
  <c r="L127" i="20"/>
  <c r="H127" i="20"/>
  <c r="M127" i="20"/>
  <c r="S41" i="14"/>
  <c r="J87" i="23"/>
  <c r="S87" i="14"/>
  <c r="I84" i="17"/>
  <c r="E84" i="17"/>
  <c r="M84" i="17"/>
  <c r="G84" i="20"/>
  <c r="G88" i="14"/>
  <c r="N88" i="14"/>
  <c r="D84" i="20"/>
  <c r="D84" i="17"/>
  <c r="S84" i="17" s="1"/>
  <c r="K84" i="17"/>
  <c r="O84" i="17"/>
  <c r="E84" i="20"/>
  <c r="K82" i="23"/>
  <c r="E88" i="14"/>
  <c r="O82" i="17"/>
  <c r="I82" i="17"/>
  <c r="D82" i="17"/>
  <c r="F82" i="17"/>
  <c r="H82" i="23"/>
  <c r="L82" i="20"/>
  <c r="H82" i="20"/>
  <c r="J82" i="20"/>
  <c r="I82" i="23"/>
  <c r="F82" i="20"/>
  <c r="N82" i="20"/>
  <c r="L82" i="17"/>
  <c r="H88" i="14"/>
  <c r="J88" i="14"/>
  <c r="K81" i="17"/>
  <c r="F81" i="17"/>
  <c r="M81" i="17"/>
  <c r="I71" i="23"/>
  <c r="L71" i="17"/>
  <c r="O68" i="23"/>
  <c r="I68" i="23"/>
  <c r="O68" i="20"/>
  <c r="D68" i="20"/>
  <c r="S68" i="20" s="1"/>
  <c r="G68" i="23"/>
  <c r="D68" i="23"/>
  <c r="H68" i="23"/>
  <c r="S66" i="17"/>
  <c r="F59" i="20"/>
  <c r="H59" i="17"/>
  <c r="O59" i="17"/>
  <c r="I59" i="20"/>
  <c r="L59" i="20"/>
  <c r="L63" i="14"/>
  <c r="G59" i="20"/>
  <c r="M59" i="20"/>
  <c r="H13" i="6"/>
  <c r="D59" i="17"/>
  <c r="G59" i="17"/>
  <c r="H59" i="23"/>
  <c r="S59" i="14"/>
  <c r="E55" i="23"/>
  <c r="L55" i="23"/>
  <c r="G55" i="23"/>
  <c r="H119" i="23"/>
  <c r="K119" i="23"/>
  <c r="F119" i="20"/>
  <c r="F119" i="23"/>
  <c r="D119" i="23"/>
  <c r="K119" i="20"/>
  <c r="M119" i="23"/>
  <c r="H119" i="20"/>
  <c r="N119" i="20"/>
  <c r="L119" i="23"/>
  <c r="I119" i="20"/>
  <c r="M119" i="20"/>
  <c r="L119" i="20"/>
  <c r="I119" i="23"/>
  <c r="G119" i="23"/>
  <c r="D119" i="20"/>
  <c r="S119" i="20" s="1"/>
  <c r="S16" i="14"/>
  <c r="H130" i="14"/>
  <c r="E130" i="14"/>
  <c r="O130" i="14"/>
  <c r="F130" i="14"/>
  <c r="K130" i="14"/>
  <c r="F49" i="5"/>
  <c r="E61" i="3"/>
  <c r="E64" i="3" s="1"/>
  <c r="E57" i="3"/>
  <c r="D135" i="23"/>
  <c r="H135" i="17"/>
  <c r="L135" i="23"/>
  <c r="E135" i="23"/>
  <c r="I135" i="17"/>
  <c r="M135" i="23"/>
  <c r="O135" i="20"/>
  <c r="R34" i="20"/>
  <c r="S96" i="22"/>
  <c r="F50" i="20"/>
  <c r="F34" i="20"/>
  <c r="J50" i="20"/>
  <c r="N155" i="20"/>
  <c r="N156" i="20" s="1"/>
  <c r="D155" i="20"/>
  <c r="D156" i="20" s="1"/>
  <c r="F22" i="23"/>
  <c r="S92" i="22"/>
  <c r="M50" i="23"/>
  <c r="H34" i="20"/>
  <c r="I34" i="20"/>
  <c r="D66" i="23"/>
  <c r="L80" i="20"/>
  <c r="E22" i="20"/>
  <c r="S49" i="19"/>
  <c r="D30" i="22"/>
  <c r="S30" i="22" s="1"/>
  <c r="O43" i="20"/>
  <c r="O50" i="20" s="1"/>
  <c r="J80" i="20"/>
  <c r="S19" i="19"/>
  <c r="K80" i="20"/>
  <c r="L79" i="22"/>
  <c r="L79" i="23" s="1"/>
  <c r="F16" i="20"/>
  <c r="S29" i="17"/>
  <c r="H19" i="20"/>
  <c r="G160" i="23"/>
  <c r="J160" i="23"/>
  <c r="L160" i="23"/>
  <c r="O163" i="20"/>
  <c r="F160" i="23"/>
  <c r="M160" i="23"/>
  <c r="D160" i="23"/>
  <c r="I160" i="23"/>
  <c r="I133" i="22"/>
  <c r="I133" i="23" s="1"/>
  <c r="I133" i="20"/>
  <c r="N134" i="17"/>
  <c r="S140" i="16"/>
  <c r="F134" i="17"/>
  <c r="D135" i="17"/>
  <c r="M133" i="20"/>
  <c r="S142" i="16"/>
  <c r="I133" i="17"/>
  <c r="L135" i="20"/>
  <c r="F133" i="17"/>
  <c r="D135" i="20"/>
  <c r="H135" i="19"/>
  <c r="L135" i="17"/>
  <c r="F133" i="20"/>
  <c r="N120" i="22"/>
  <c r="N120" i="20"/>
  <c r="S16" i="19"/>
  <c r="S94" i="17"/>
  <c r="L117" i="20"/>
  <c r="K71" i="22"/>
  <c r="K71" i="23" s="1"/>
  <c r="S122" i="14"/>
  <c r="I88" i="14"/>
  <c r="S82" i="14"/>
  <c r="S84" i="22"/>
  <c r="S80" i="17"/>
  <c r="L50" i="20"/>
  <c r="S43" i="19"/>
  <c r="S121" i="16"/>
  <c r="S84" i="16"/>
  <c r="O160" i="23"/>
  <c r="J161" i="23"/>
  <c r="P128" i="22"/>
  <c r="S128" i="19"/>
  <c r="J130" i="22"/>
  <c r="F71" i="20"/>
  <c r="S71" i="19"/>
  <c r="F71" i="22"/>
  <c r="F71" i="23" s="1"/>
  <c r="K79" i="22"/>
  <c r="K79" i="23" s="1"/>
  <c r="K79" i="20"/>
  <c r="M14" i="20"/>
  <c r="S14" i="20" s="1"/>
  <c r="M14" i="22"/>
  <c r="M14" i="23" s="1"/>
  <c r="S14" i="19"/>
  <c r="L22" i="23"/>
  <c r="L21" i="23"/>
  <c r="K22" i="23"/>
  <c r="K84" i="20"/>
  <c r="E28" i="20"/>
  <c r="L161" i="20"/>
  <c r="L163" i="20" s="1"/>
  <c r="D161" i="20"/>
  <c r="M161" i="20"/>
  <c r="M163" i="20" s="1"/>
  <c r="N55" i="20"/>
  <c r="S79" i="17"/>
  <c r="S71" i="16"/>
  <c r="N121" i="19"/>
  <c r="S125" i="17"/>
  <c r="S14" i="16"/>
  <c r="K12" i="16"/>
  <c r="E41" i="17"/>
  <c r="D81" i="17"/>
  <c r="J21" i="20"/>
  <c r="S21" i="20" s="1"/>
  <c r="L22" i="20"/>
  <c r="M28" i="19"/>
  <c r="S120" i="19"/>
  <c r="H154" i="17"/>
  <c r="O16" i="22"/>
  <c r="O16" i="23" s="1"/>
  <c r="R44" i="22"/>
  <c r="R44" i="23" s="1"/>
  <c r="R50" i="23" s="1"/>
  <c r="M59" i="17"/>
  <c r="D86" i="19"/>
  <c r="S15" i="19"/>
  <c r="S83" i="22"/>
  <c r="G43" i="22"/>
  <c r="G43" i="23" s="1"/>
  <c r="J22" i="23"/>
  <c r="K45" i="20"/>
  <c r="S45" i="20" s="1"/>
  <c r="M34" i="17"/>
  <c r="G83" i="20"/>
  <c r="H161" i="20"/>
  <c r="I161" i="20"/>
  <c r="E161" i="20"/>
  <c r="S45" i="16"/>
  <c r="F71" i="17"/>
  <c r="S71" i="17" s="1"/>
  <c r="M57" i="17"/>
  <c r="S94" i="19"/>
  <c r="S21" i="17"/>
  <c r="S57" i="16"/>
  <c r="M14" i="17"/>
  <c r="S14" i="17" s="1"/>
  <c r="H22" i="20"/>
  <c r="E41" i="19"/>
  <c r="S79" i="16"/>
  <c r="D81" i="19"/>
  <c r="D81" i="22" s="1"/>
  <c r="D43" i="20"/>
  <c r="M63" i="14"/>
  <c r="S96" i="14"/>
  <c r="J126" i="19"/>
  <c r="S87" i="17"/>
  <c r="L162" i="17"/>
  <c r="G41" i="20"/>
  <c r="K44" i="17"/>
  <c r="S44" i="17" s="1"/>
  <c r="D32" i="19"/>
  <c r="D32" i="22" s="1"/>
  <c r="F17" i="6"/>
  <c r="H14" i="1" s="1"/>
  <c r="N67" i="17"/>
  <c r="L67" i="17"/>
  <c r="L76" i="9"/>
  <c r="T2" i="18"/>
  <c r="T31" i="15"/>
  <c r="T9" i="15"/>
  <c r="W9" i="15" s="1"/>
  <c r="X9" i="15" s="1"/>
  <c r="T25" i="15"/>
  <c r="W25" i="15" s="1"/>
  <c r="X25" i="15" s="1"/>
  <c r="T11" i="15"/>
  <c r="W11" i="15" s="1"/>
  <c r="X11" i="15" s="1"/>
  <c r="A28" i="18"/>
  <c r="H28" i="15"/>
  <c r="K28" i="15" s="1"/>
  <c r="J13" i="21"/>
  <c r="K13" i="18"/>
  <c r="P13" i="18" s="1"/>
  <c r="T11" i="7"/>
  <c r="P11" i="7"/>
  <c r="M11" i="7"/>
  <c r="I17" i="18"/>
  <c r="K17" i="15"/>
  <c r="D61" i="17"/>
  <c r="P9" i="11"/>
  <c r="S7" i="21"/>
  <c r="T9" i="18"/>
  <c r="F62" i="17"/>
  <c r="H74" i="17"/>
  <c r="G74" i="17"/>
  <c r="M74" i="17"/>
  <c r="I70" i="17"/>
  <c r="S14" i="21"/>
  <c r="S12" i="21"/>
  <c r="W14" i="11"/>
  <c r="X14" i="11" s="1"/>
  <c r="J62" i="17"/>
  <c r="K18" i="21"/>
  <c r="L74" i="17"/>
  <c r="O74" i="17"/>
  <c r="F67" i="17"/>
  <c r="J67" i="17"/>
  <c r="G21" i="6"/>
  <c r="J61" i="17"/>
  <c r="N70" i="17"/>
  <c r="S9" i="21"/>
  <c r="S8" i="21"/>
  <c r="T11" i="18"/>
  <c r="W12" i="7"/>
  <c r="X12" i="7" s="1"/>
  <c r="N89" i="18"/>
  <c r="T22" i="15"/>
  <c r="W13" i="15"/>
  <c r="X13" i="15" s="1"/>
  <c r="K13" i="21"/>
  <c r="T18" i="15"/>
  <c r="W18" i="15" s="1"/>
  <c r="X18" i="15" s="1"/>
  <c r="J57" i="20"/>
  <c r="E57" i="20"/>
  <c r="M57" i="20"/>
  <c r="H10" i="6"/>
  <c r="N57" i="20"/>
  <c r="O57" i="20"/>
  <c r="G57" i="20"/>
  <c r="L57" i="20"/>
  <c r="I57" i="20"/>
  <c r="K57" i="20"/>
  <c r="F57" i="20"/>
  <c r="M57" i="23"/>
  <c r="S83" i="20"/>
  <c r="E59" i="23"/>
  <c r="H57" i="23"/>
  <c r="D72" i="23"/>
  <c r="K85" i="20"/>
  <c r="J72" i="23"/>
  <c r="E71" i="20"/>
  <c r="I81" i="17"/>
  <c r="G85" i="17"/>
  <c r="D57" i="20"/>
  <c r="E56" i="20"/>
  <c r="N2" i="12"/>
  <c r="D76" i="9"/>
  <c r="P35" i="12"/>
  <c r="S143" i="9"/>
  <c r="S81" i="17"/>
  <c r="D57" i="23"/>
  <c r="N84" i="20"/>
  <c r="H38" i="6"/>
  <c r="L84" i="23" s="1"/>
  <c r="L85" i="20"/>
  <c r="M85" i="20"/>
  <c r="H71" i="20"/>
  <c r="G35" i="6"/>
  <c r="I85" i="17"/>
  <c r="G56" i="20"/>
  <c r="S56" i="20" s="1"/>
  <c r="N17" i="12"/>
  <c r="G57" i="23"/>
  <c r="S121" i="17"/>
  <c r="N55" i="23"/>
  <c r="S129" i="17"/>
  <c r="I83" i="23"/>
  <c r="J83" i="23"/>
  <c r="O71" i="20"/>
  <c r="S119" i="14"/>
  <c r="J2" i="12"/>
  <c r="N63" i="9"/>
  <c r="H63" i="9"/>
  <c r="L35" i="12"/>
  <c r="E139" i="17"/>
  <c r="O140" i="17"/>
  <c r="M139" i="17"/>
  <c r="G140" i="17"/>
  <c r="K140" i="17"/>
  <c r="L141" i="17"/>
  <c r="I141" i="17"/>
  <c r="F140" i="17"/>
  <c r="O138" i="17"/>
  <c r="L138" i="17"/>
  <c r="E138" i="17"/>
  <c r="G100" i="6"/>
  <c r="D139" i="14"/>
  <c r="I139" i="10"/>
  <c r="G139" i="14"/>
  <c r="O139" i="10"/>
  <c r="D137" i="10"/>
  <c r="G141" i="10"/>
  <c r="L144" i="9"/>
  <c r="N142" i="9"/>
  <c r="B137" i="20"/>
  <c r="B141" i="20"/>
  <c r="C142" i="22"/>
  <c r="H144" i="9"/>
  <c r="B137" i="16"/>
  <c r="B141" i="16"/>
  <c r="C138" i="17"/>
  <c r="C142" i="17"/>
  <c r="G138" i="17"/>
  <c r="M138" i="17"/>
  <c r="I138" i="17"/>
  <c r="E139" i="14"/>
  <c r="K139" i="14"/>
  <c r="H139" i="14"/>
  <c r="K142" i="23"/>
  <c r="M141" i="17"/>
  <c r="O139" i="17"/>
  <c r="D140" i="17"/>
  <c r="D141" i="17"/>
  <c r="O141" i="17"/>
  <c r="K141" i="17"/>
  <c r="K138" i="17"/>
  <c r="D138" i="17"/>
  <c r="L139" i="17"/>
  <c r="E66" i="5"/>
  <c r="E79" i="5" s="1"/>
  <c r="I139" i="14"/>
  <c r="O139" i="14"/>
  <c r="F139" i="10"/>
  <c r="F137" i="10"/>
  <c r="D141" i="10"/>
  <c r="D139" i="10"/>
  <c r="H139" i="10"/>
  <c r="D144" i="9"/>
  <c r="F142" i="9"/>
  <c r="K140" i="9"/>
  <c r="B137" i="17"/>
  <c r="B141" i="17"/>
  <c r="K103" i="20"/>
  <c r="N103" i="20"/>
  <c r="G107" i="23"/>
  <c r="M107" i="23"/>
  <c r="D107" i="23"/>
  <c r="O107" i="23"/>
  <c r="F107" i="23"/>
  <c r="E107" i="23"/>
  <c r="L107" i="23"/>
  <c r="N107" i="23"/>
  <c r="I107" i="23"/>
  <c r="K107" i="23"/>
  <c r="H107" i="23"/>
  <c r="J107" i="23"/>
  <c r="M111" i="23"/>
  <c r="N111" i="23"/>
  <c r="G111" i="23"/>
  <c r="D111" i="23"/>
  <c r="E111" i="23"/>
  <c r="O111" i="23"/>
  <c r="L111" i="23"/>
  <c r="H111" i="23"/>
  <c r="I111" i="23"/>
  <c r="J111" i="23"/>
  <c r="K111" i="23"/>
  <c r="F111" i="23"/>
  <c r="L116" i="23"/>
  <c r="G134" i="23"/>
  <c r="K134" i="23"/>
  <c r="O134" i="23"/>
  <c r="N99" i="17"/>
  <c r="J116" i="23"/>
  <c r="D103" i="17"/>
  <c r="H103" i="17"/>
  <c r="E99" i="17"/>
  <c r="J93" i="23"/>
  <c r="K93" i="23"/>
  <c r="O93" i="23"/>
  <c r="K35" i="12"/>
  <c r="J115" i="20"/>
  <c r="N103" i="17"/>
  <c r="I103" i="17"/>
  <c r="F134" i="23"/>
  <c r="S22" i="22"/>
  <c r="E161" i="23"/>
  <c r="E163" i="23" s="1"/>
  <c r="D83" i="23"/>
  <c r="H22" i="23"/>
  <c r="E163" i="20"/>
  <c r="E21" i="23"/>
  <c r="D161" i="23"/>
  <c r="S49" i="22"/>
  <c r="F163" i="20"/>
  <c r="L161" i="23"/>
  <c r="L163" i="23" s="1"/>
  <c r="S22" i="20"/>
  <c r="S46" i="20"/>
  <c r="S14" i="22"/>
  <c r="S87" i="22"/>
  <c r="S43" i="17"/>
  <c r="S140" i="19"/>
  <c r="S141" i="22"/>
  <c r="S142" i="19"/>
  <c r="E142" i="22"/>
  <c r="S142" i="22" s="1"/>
  <c r="G133" i="20"/>
  <c r="S141" i="19"/>
  <c r="S139" i="19"/>
  <c r="N133" i="17"/>
  <c r="J133" i="17"/>
  <c r="J133" i="20"/>
  <c r="D140" i="22"/>
  <c r="S140" i="22" s="1"/>
  <c r="M135" i="17"/>
  <c r="E135" i="20"/>
  <c r="S135" i="16"/>
  <c r="S139" i="22"/>
  <c r="S136" i="16"/>
  <c r="S137" i="19"/>
  <c r="S141" i="16"/>
  <c r="G134" i="17"/>
  <c r="S134" i="16"/>
  <c r="D133" i="17"/>
  <c r="E135" i="17"/>
  <c r="O135" i="17"/>
  <c r="S133" i="16"/>
  <c r="I135" i="22"/>
  <c r="I135" i="23" s="1"/>
  <c r="S139" i="16"/>
  <c r="S137" i="22"/>
  <c r="S137" i="16"/>
  <c r="S138" i="16"/>
  <c r="N133" i="20"/>
  <c r="M135" i="20"/>
  <c r="Q80" i="22"/>
  <c r="S80" i="19"/>
  <c r="G107" i="22"/>
  <c r="S107" i="22" s="1"/>
  <c r="S107" i="19"/>
  <c r="H124" i="22"/>
  <c r="S124" i="19"/>
  <c r="H124" i="20"/>
  <c r="Q57" i="22"/>
  <c r="S57" i="22" s="1"/>
  <c r="S57" i="19"/>
  <c r="P151" i="22"/>
  <c r="S151" i="22" s="1"/>
  <c r="S151" i="19"/>
  <c r="O121" i="22"/>
  <c r="O121" i="23" s="1"/>
  <c r="O121" i="20"/>
  <c r="S121" i="19"/>
  <c r="I147" i="22"/>
  <c r="I147" i="23" s="1"/>
  <c r="I148" i="23" s="1"/>
  <c r="I147" i="20"/>
  <c r="I148" i="20" s="1"/>
  <c r="K75" i="22"/>
  <c r="S75" i="22" s="1"/>
  <c r="S75" i="19"/>
  <c r="H128" i="23"/>
  <c r="S128" i="22"/>
  <c r="M162" i="17"/>
  <c r="Q50" i="17"/>
  <c r="S118" i="22"/>
  <c r="S73" i="22"/>
  <c r="S30" i="20"/>
  <c r="S31" i="20"/>
  <c r="S33" i="20"/>
  <c r="S37" i="20"/>
  <c r="F168" i="10"/>
  <c r="F170" i="10" s="1"/>
  <c r="D179" i="10"/>
  <c r="D182" i="10" s="1"/>
  <c r="K180" i="10" s="1"/>
  <c r="H51" i="10"/>
  <c r="H168" i="10" s="1"/>
  <c r="H170" i="10" s="1"/>
  <c r="D97" i="19"/>
  <c r="D97" i="22" s="1"/>
  <c r="D97" i="23" s="1"/>
  <c r="D97" i="17"/>
  <c r="F68" i="22"/>
  <c r="S68" i="22" s="1"/>
  <c r="F68" i="20"/>
  <c r="S68" i="19"/>
  <c r="S33" i="16"/>
  <c r="E33" i="19"/>
  <c r="Q79" i="22"/>
  <c r="S79" i="19"/>
  <c r="S87" i="20"/>
  <c r="S122" i="17"/>
  <c r="N162" i="17"/>
  <c r="S100" i="10"/>
  <c r="O151" i="9"/>
  <c r="R50" i="9"/>
  <c r="N50" i="9"/>
  <c r="F50" i="9"/>
  <c r="M2" i="12"/>
  <c r="K12" i="10"/>
  <c r="H50" i="20"/>
  <c r="S103" i="10"/>
  <c r="H88" i="9"/>
  <c r="E88" i="9"/>
  <c r="L2" i="12"/>
  <c r="I165" i="9"/>
  <c r="M23" i="10"/>
  <c r="M51" i="10" s="1"/>
  <c r="S114" i="14"/>
  <c r="S132" i="14"/>
  <c r="S94" i="14"/>
  <c r="S58" i="20"/>
  <c r="S123" i="14"/>
  <c r="S57" i="17"/>
  <c r="S121" i="14"/>
  <c r="D50" i="17"/>
  <c r="F88" i="14"/>
  <c r="R36" i="12"/>
  <c r="D63" i="9"/>
  <c r="G63" i="9"/>
  <c r="O50" i="9"/>
  <c r="O51" i="9" s="1"/>
  <c r="K50" i="9"/>
  <c r="G50" i="9"/>
  <c r="G51" i="9" s="1"/>
  <c r="Q34" i="9"/>
  <c r="M34" i="9"/>
  <c r="I34" i="9"/>
  <c r="E34" i="9"/>
  <c r="S141" i="9"/>
  <c r="S145" i="9"/>
  <c r="O85" i="16"/>
  <c r="H95" i="17"/>
  <c r="S95" i="17" s="1"/>
  <c r="N62" i="17"/>
  <c r="K62" i="17"/>
  <c r="H62" i="17"/>
  <c r="K61" i="17"/>
  <c r="E61" i="17"/>
  <c r="M61" i="17"/>
  <c r="G15" i="6"/>
  <c r="G62" i="17"/>
  <c r="M62" i="17"/>
  <c r="O61" i="17"/>
  <c r="G61" i="17"/>
  <c r="F61" i="17"/>
  <c r="G16" i="6"/>
  <c r="G62" i="20" s="1"/>
  <c r="O62" i="17"/>
  <c r="H61" i="17"/>
  <c r="N61" i="17"/>
  <c r="G76" i="9"/>
  <c r="N89" i="21"/>
  <c r="W9" i="11"/>
  <c r="X9" i="11" s="1"/>
  <c r="S62" i="14"/>
  <c r="A20" i="18"/>
  <c r="H20" i="15"/>
  <c r="G19" i="18"/>
  <c r="H19" i="15"/>
  <c r="O2" i="18"/>
  <c r="I96" i="15"/>
  <c r="I7" i="18"/>
  <c r="I7" i="21" s="1"/>
  <c r="F7" i="18"/>
  <c r="H7" i="15"/>
  <c r="P10" i="7"/>
  <c r="M10" i="7"/>
  <c r="T10" i="7"/>
  <c r="P19" i="7"/>
  <c r="O19" i="7"/>
  <c r="W19" i="7" s="1"/>
  <c r="X19" i="7" s="1"/>
  <c r="T19" i="7"/>
  <c r="T22" i="11"/>
  <c r="O22" i="11"/>
  <c r="P22" i="11"/>
  <c r="G23" i="18"/>
  <c r="G23" i="21" s="1"/>
  <c r="H23" i="15"/>
  <c r="F15" i="18"/>
  <c r="H15" i="15"/>
  <c r="F8" i="18"/>
  <c r="H8" i="15"/>
  <c r="T25" i="11"/>
  <c r="P25" i="11"/>
  <c r="O25" i="11"/>
  <c r="T23" i="11"/>
  <c r="P23" i="11"/>
  <c r="O23" i="11"/>
  <c r="K27" i="21"/>
  <c r="M27" i="21" s="1"/>
  <c r="H16" i="15"/>
  <c r="F16" i="18"/>
  <c r="P14" i="7"/>
  <c r="M14" i="7"/>
  <c r="T14" i="7"/>
  <c r="W14" i="7" s="1"/>
  <c r="X14" i="7" s="1"/>
  <c r="P30" i="7"/>
  <c r="O30" i="7"/>
  <c r="T30" i="7"/>
  <c r="T21" i="7"/>
  <c r="O21" i="7"/>
  <c r="P21" i="7"/>
  <c r="A29" i="21"/>
  <c r="H29" i="18"/>
  <c r="F14" i="18"/>
  <c r="H14" i="15"/>
  <c r="J96" i="15"/>
  <c r="J98" i="15"/>
  <c r="J12" i="18"/>
  <c r="K12" i="15"/>
  <c r="W9" i="18"/>
  <c r="X9" i="18" s="1"/>
  <c r="K12" i="18"/>
  <c r="W12" i="11"/>
  <c r="X12" i="11" s="1"/>
  <c r="F96" i="15"/>
  <c r="W20" i="7"/>
  <c r="X20" i="7" s="1"/>
  <c r="W26" i="7"/>
  <c r="X26" i="7" s="1"/>
  <c r="K27" i="15"/>
  <c r="T27" i="15" s="1"/>
  <c r="M27" i="11"/>
  <c r="W27" i="11" s="1"/>
  <c r="X27" i="11" s="1"/>
  <c r="Q15" i="21"/>
  <c r="R15" i="21" s="1"/>
  <c r="R89" i="18"/>
  <c r="L63" i="9"/>
  <c r="M63" i="9"/>
  <c r="Q31" i="21"/>
  <c r="H29" i="15"/>
  <c r="S67" i="14"/>
  <c r="O63" i="14"/>
  <c r="D63" i="14"/>
  <c r="W11" i="18"/>
  <c r="X11" i="18" s="1"/>
  <c r="K27" i="18"/>
  <c r="J97" i="11"/>
  <c r="Q27" i="21"/>
  <c r="F35" i="12"/>
  <c r="F42" i="12"/>
  <c r="G35" i="12"/>
  <c r="H42" i="12"/>
  <c r="I35" i="12"/>
  <c r="I42" i="12"/>
  <c r="M11" i="12"/>
  <c r="S99" i="10"/>
  <c r="F70" i="20"/>
  <c r="I70" i="20"/>
  <c r="N70" i="20"/>
  <c r="E70" i="20"/>
  <c r="R39" i="12"/>
  <c r="O22" i="12"/>
  <c r="R22" i="12" s="1"/>
  <c r="M76" i="9"/>
  <c r="N13" i="12"/>
  <c r="R13" i="12" s="1"/>
  <c r="M12" i="12"/>
  <c r="R12" i="12" s="1"/>
  <c r="M68" i="23"/>
  <c r="J68" i="23"/>
  <c r="O61" i="20"/>
  <c r="O67" i="20"/>
  <c r="F67" i="20"/>
  <c r="J67" i="20"/>
  <c r="K70" i="17"/>
  <c r="J70" i="17"/>
  <c r="L70" i="17"/>
  <c r="D70" i="17"/>
  <c r="I63" i="14"/>
  <c r="S84" i="14"/>
  <c r="K68" i="23"/>
  <c r="N68" i="23"/>
  <c r="M87" i="23"/>
  <c r="S69" i="17"/>
  <c r="E70" i="17"/>
  <c r="F70" i="17"/>
  <c r="G70" i="17"/>
  <c r="S85" i="14"/>
  <c r="S68" i="17"/>
  <c r="I55" i="23"/>
  <c r="S116" i="17"/>
  <c r="K59" i="20"/>
  <c r="S59" i="20" s="1"/>
  <c r="J55" i="23"/>
  <c r="K57" i="23"/>
  <c r="S95" i="9"/>
  <c r="M88" i="9"/>
  <c r="I88" i="9"/>
  <c r="D88" i="9"/>
  <c r="S55" i="10"/>
  <c r="D88" i="10"/>
  <c r="K61" i="20"/>
  <c r="N61" i="20"/>
  <c r="S95" i="23"/>
  <c r="S66" i="23"/>
  <c r="H15" i="6"/>
  <c r="E61" i="20"/>
  <c r="S66" i="20"/>
  <c r="G63" i="14"/>
  <c r="M70" i="17"/>
  <c r="O70" i="17"/>
  <c r="H83" i="23"/>
  <c r="E82" i="23"/>
  <c r="K151" i="9"/>
  <c r="E63" i="9"/>
  <c r="K15" i="12"/>
  <c r="R15" i="12" s="1"/>
  <c r="K2" i="12"/>
  <c r="L115" i="20"/>
  <c r="H115" i="20"/>
  <c r="E115" i="20"/>
  <c r="D115" i="20"/>
  <c r="D103" i="20"/>
  <c r="H99" i="17"/>
  <c r="L99" i="17"/>
  <c r="G99" i="17"/>
  <c r="J104" i="20"/>
  <c r="J99" i="17"/>
  <c r="I99" i="17"/>
  <c r="H103" i="20"/>
  <c r="F104" i="20"/>
  <c r="M99" i="17"/>
  <c r="F99" i="17"/>
  <c r="K91" i="23"/>
  <c r="I91" i="23"/>
  <c r="F91" i="23"/>
  <c r="N91" i="23"/>
  <c r="E91" i="23"/>
  <c r="L91" i="23"/>
  <c r="O91" i="23"/>
  <c r="M91" i="23"/>
  <c r="G91" i="23"/>
  <c r="D91" i="23"/>
  <c r="J139" i="20"/>
  <c r="N139" i="20"/>
  <c r="H139" i="20"/>
  <c r="F139" i="20"/>
  <c r="E139" i="20"/>
  <c r="I139" i="20"/>
  <c r="O139" i="20"/>
  <c r="K139" i="20"/>
  <c r="G139" i="20"/>
  <c r="D139" i="20"/>
  <c r="M139" i="20"/>
  <c r="L139" i="20"/>
  <c r="D118" i="23"/>
  <c r="E118" i="23"/>
  <c r="M118" i="23"/>
  <c r="H118" i="23"/>
  <c r="L118" i="23"/>
  <c r="F118" i="23"/>
  <c r="N118" i="23"/>
  <c r="L122" i="23"/>
  <c r="O122" i="23"/>
  <c r="D122" i="23"/>
  <c r="N122" i="23"/>
  <c r="E122" i="23"/>
  <c r="J117" i="23"/>
  <c r="N117" i="23"/>
  <c r="G117" i="23"/>
  <c r="M117" i="23"/>
  <c r="D117" i="23"/>
  <c r="I117" i="23"/>
  <c r="H117" i="23"/>
  <c r="F117" i="23"/>
  <c r="O117" i="23"/>
  <c r="E117" i="23"/>
  <c r="G126" i="23"/>
  <c r="N126" i="23"/>
  <c r="M126" i="23"/>
  <c r="H126" i="23"/>
  <c r="D126" i="23"/>
  <c r="K126" i="23"/>
  <c r="I126" i="23"/>
  <c r="L107" i="20"/>
  <c r="G107" i="20"/>
  <c r="M107" i="20"/>
  <c r="K107" i="20"/>
  <c r="F107" i="20"/>
  <c r="H107" i="20"/>
  <c r="O107" i="20"/>
  <c r="J107" i="20"/>
  <c r="D107" i="20"/>
  <c r="S107" i="20" s="1"/>
  <c r="N107" i="20"/>
  <c r="E107" i="20"/>
  <c r="I107" i="20"/>
  <c r="H116" i="23"/>
  <c r="G116" i="23"/>
  <c r="F103" i="20"/>
  <c r="E99" i="20"/>
  <c r="D116" i="23"/>
  <c r="O116" i="23"/>
  <c r="L117" i="23"/>
  <c r="S104" i="10"/>
  <c r="E64" i="6"/>
  <c r="G118" i="23"/>
  <c r="L93" i="23"/>
  <c r="J152" i="23"/>
  <c r="F126" i="23"/>
  <c r="D139" i="17"/>
  <c r="J139" i="17"/>
  <c r="I126" i="20"/>
  <c r="O111" i="17"/>
  <c r="O126" i="23"/>
  <c r="F103" i="23"/>
  <c r="I103" i="20"/>
  <c r="L99" i="20"/>
  <c r="F116" i="23"/>
  <c r="J114" i="20"/>
  <c r="S114" i="20" s="1"/>
  <c r="I139" i="17"/>
  <c r="K139" i="17"/>
  <c r="F56" i="5"/>
  <c r="E94" i="6"/>
  <c r="L126" i="23"/>
  <c r="I118" i="23"/>
  <c r="E126" i="23"/>
  <c r="G139" i="17"/>
  <c r="H141" i="17"/>
  <c r="O118" i="23"/>
  <c r="S107" i="17"/>
  <c r="F111" i="17"/>
  <c r="J111" i="17"/>
  <c r="I111" i="17"/>
  <c r="M111" i="17"/>
  <c r="L111" i="17"/>
  <c r="E125" i="14"/>
  <c r="G125" i="14"/>
  <c r="L125" i="14"/>
  <c r="L132" i="17"/>
  <c r="O132" i="17"/>
  <c r="J122" i="10"/>
  <c r="I122" i="10"/>
  <c r="M122" i="10"/>
  <c r="F122" i="10"/>
  <c r="K136" i="10"/>
  <c r="D79" i="5"/>
  <c r="D16" i="1"/>
  <c r="D17" i="1" s="1"/>
  <c r="D106" i="6"/>
  <c r="D20" i="1" s="1"/>
  <c r="M156" i="9"/>
  <c r="M157" i="9" s="1"/>
  <c r="H156" i="9"/>
  <c r="H157" i="9" s="1"/>
  <c r="M150" i="9"/>
  <c r="I150" i="9"/>
  <c r="E150" i="9"/>
  <c r="L146" i="9"/>
  <c r="F146" i="9"/>
  <c r="L142" i="9"/>
  <c r="H142" i="9"/>
  <c r="D142" i="9"/>
  <c r="M139" i="9"/>
  <c r="I139" i="9"/>
  <c r="E139" i="9"/>
  <c r="M138" i="9"/>
  <c r="I138" i="9"/>
  <c r="E138" i="9"/>
  <c r="F132" i="9"/>
  <c r="O125" i="9"/>
  <c r="Q34" i="12" s="1"/>
  <c r="O124" i="9"/>
  <c r="Q33" i="12" s="1"/>
  <c r="K124" i="9"/>
  <c r="M33" i="12" s="1"/>
  <c r="G124" i="9"/>
  <c r="I33" i="12" s="1"/>
  <c r="O123" i="9"/>
  <c r="J123" i="9"/>
  <c r="E123" i="9"/>
  <c r="M122" i="9"/>
  <c r="O32" i="12" s="1"/>
  <c r="I122" i="9"/>
  <c r="K32" i="12" s="1"/>
  <c r="E122" i="9"/>
  <c r="G32" i="12" s="1"/>
  <c r="N120" i="9"/>
  <c r="I120" i="9"/>
  <c r="N96" i="9"/>
  <c r="J96" i="9"/>
  <c r="L23" i="12" s="1"/>
  <c r="F96" i="9"/>
  <c r="H23" i="12" s="1"/>
  <c r="M91" i="9"/>
  <c r="I91" i="9"/>
  <c r="K18" i="12" s="1"/>
  <c r="E91" i="9"/>
  <c r="L120" i="9"/>
  <c r="O132" i="9"/>
  <c r="I132" i="9"/>
  <c r="D132" i="9"/>
  <c r="O146" i="9"/>
  <c r="F91" i="10"/>
  <c r="L91" i="10"/>
  <c r="L108" i="10" s="1"/>
  <c r="N122" i="10"/>
  <c r="G122" i="10"/>
  <c r="D136" i="10"/>
  <c r="S136" i="10" s="1"/>
  <c r="K156" i="9"/>
  <c r="K157" i="9" s="1"/>
  <c r="G156" i="9"/>
  <c r="G157" i="9" s="1"/>
  <c r="N155" i="9"/>
  <c r="J155" i="9"/>
  <c r="L150" i="9"/>
  <c r="H150" i="9"/>
  <c r="D150" i="9"/>
  <c r="K146" i="9"/>
  <c r="E146" i="9"/>
  <c r="O142" i="9"/>
  <c r="K142" i="9"/>
  <c r="G142" i="9"/>
  <c r="L139" i="9"/>
  <c r="H139" i="9"/>
  <c r="D139" i="9"/>
  <c r="L138" i="9"/>
  <c r="H138" i="9"/>
  <c r="D138" i="9"/>
  <c r="K125" i="9"/>
  <c r="N124" i="9"/>
  <c r="P33" i="12" s="1"/>
  <c r="J124" i="9"/>
  <c r="L33" i="12" s="1"/>
  <c r="F124" i="9"/>
  <c r="H33" i="12" s="1"/>
  <c r="M123" i="9"/>
  <c r="H123" i="9"/>
  <c r="D123" i="9"/>
  <c r="L122" i="9"/>
  <c r="N32" i="12" s="1"/>
  <c r="H122" i="9"/>
  <c r="J32" i="12" s="1"/>
  <c r="D122" i="9"/>
  <c r="M120" i="9"/>
  <c r="G120" i="9"/>
  <c r="M96" i="9"/>
  <c r="I96" i="9"/>
  <c r="E96" i="9"/>
  <c r="L94" i="9"/>
  <c r="N21" i="12" s="1"/>
  <c r="G94" i="9"/>
  <c r="L91" i="9"/>
  <c r="N18" i="12" s="1"/>
  <c r="R18" i="12" s="1"/>
  <c r="H91" i="9"/>
  <c r="J18" i="12" s="1"/>
  <c r="D91" i="9"/>
  <c r="H120" i="9"/>
  <c r="N123" i="9"/>
  <c r="M132" i="9"/>
  <c r="H132" i="9"/>
  <c r="I146" i="9"/>
  <c r="L156" i="9"/>
  <c r="L157" i="9" s="1"/>
  <c r="L124" i="10"/>
  <c r="S124" i="10" s="1"/>
  <c r="H147" i="10"/>
  <c r="H148" i="10" s="1"/>
  <c r="K96" i="10"/>
  <c r="S96" i="10" s="1"/>
  <c r="O147" i="10"/>
  <c r="O148" i="10" s="1"/>
  <c r="H131" i="23"/>
  <c r="I97" i="17"/>
  <c r="O97" i="23"/>
  <c r="J119" i="23"/>
  <c r="L121" i="23"/>
  <c r="E129" i="23"/>
  <c r="I91" i="10"/>
  <c r="G91" i="10"/>
  <c r="G108" i="10" s="1"/>
  <c r="J91" i="10"/>
  <c r="E122" i="10"/>
  <c r="D122" i="10"/>
  <c r="H122" i="10"/>
  <c r="O122" i="10"/>
  <c r="N156" i="9"/>
  <c r="I156" i="9"/>
  <c r="I157" i="9" s="1"/>
  <c r="E156" i="9"/>
  <c r="E157" i="9" s="1"/>
  <c r="N150" i="9"/>
  <c r="J150" i="9"/>
  <c r="M146" i="9"/>
  <c r="H146" i="9"/>
  <c r="M142" i="9"/>
  <c r="I142" i="9"/>
  <c r="E142" i="9"/>
  <c r="N139" i="9"/>
  <c r="J139" i="9"/>
  <c r="F139" i="9"/>
  <c r="N138" i="9"/>
  <c r="J138" i="9"/>
  <c r="J132" i="9"/>
  <c r="L124" i="9"/>
  <c r="N33" i="12" s="1"/>
  <c r="H124" i="9"/>
  <c r="J33" i="12" s="1"/>
  <c r="D124" i="9"/>
  <c r="K123" i="9"/>
  <c r="F123" i="9"/>
  <c r="N122" i="9"/>
  <c r="P32" i="12" s="1"/>
  <c r="J122" i="9"/>
  <c r="L32" i="12" s="1"/>
  <c r="O120" i="9"/>
  <c r="J120" i="9"/>
  <c r="O96" i="9"/>
  <c r="K96" i="9"/>
  <c r="N91" i="9"/>
  <c r="J91" i="9"/>
  <c r="L18" i="12" s="1"/>
  <c r="I21" i="12"/>
  <c r="K132" i="9"/>
  <c r="E132" i="9"/>
  <c r="E134" i="23"/>
  <c r="H48" i="12"/>
  <c r="R21" i="9"/>
  <c r="R23" i="9" s="1"/>
  <c r="R51" i="9" s="1"/>
  <c r="R162" i="9" s="1"/>
  <c r="F15" i="14" s="1"/>
  <c r="N21" i="9"/>
  <c r="J21" i="9"/>
  <c r="D23" i="9"/>
  <c r="P10" i="12"/>
  <c r="R10" i="12" s="1"/>
  <c r="N17" i="9"/>
  <c r="P47" i="12" s="1"/>
  <c r="E34" i="10"/>
  <c r="E51" i="10" s="1"/>
  <c r="E168" i="10" s="1"/>
  <c r="E170" i="10" s="1"/>
  <c r="K23" i="10"/>
  <c r="K51" i="10" s="1"/>
  <c r="S13" i="17"/>
  <c r="S18" i="17"/>
  <c r="S20" i="17"/>
  <c r="J34" i="17"/>
  <c r="S27" i="17"/>
  <c r="Q34" i="17"/>
  <c r="D34" i="17"/>
  <c r="O34" i="17"/>
  <c r="S30" i="17"/>
  <c r="L34" i="17"/>
  <c r="S31" i="17"/>
  <c r="K34" i="17"/>
  <c r="S32" i="17"/>
  <c r="S37" i="17"/>
  <c r="P50" i="17"/>
  <c r="S38" i="17"/>
  <c r="S39" i="17"/>
  <c r="S40" i="17"/>
  <c r="S42" i="17"/>
  <c r="S47" i="17"/>
  <c r="S48" i="17"/>
  <c r="I50" i="20"/>
  <c r="O50" i="23"/>
  <c r="S46" i="17"/>
  <c r="G51" i="10"/>
  <c r="S22" i="14"/>
  <c r="J50" i="9"/>
  <c r="M23" i="9"/>
  <c r="G47" i="12"/>
  <c r="L45" i="23"/>
  <c r="L50" i="23" s="1"/>
  <c r="S45" i="17"/>
  <c r="M51" i="9"/>
  <c r="D51" i="9"/>
  <c r="G34" i="17"/>
  <c r="Q44" i="12"/>
  <c r="L34" i="10"/>
  <c r="L51" i="10" s="1"/>
  <c r="L168" i="10" s="1"/>
  <c r="L170" i="10" s="1"/>
  <c r="S12" i="14"/>
  <c r="S18" i="20"/>
  <c r="S42" i="20"/>
  <c r="S113" i="20"/>
  <c r="S72" i="20"/>
  <c r="S38" i="20"/>
  <c r="S40" i="20"/>
  <c r="S71" i="20"/>
  <c r="S124" i="20"/>
  <c r="S20" i="20"/>
  <c r="S26" i="20"/>
  <c r="K45" i="23"/>
  <c r="N155" i="23"/>
  <c r="N156" i="23" s="1"/>
  <c r="S131" i="20"/>
  <c r="G34" i="20"/>
  <c r="J163" i="20"/>
  <c r="I163" i="20"/>
  <c r="S95" i="20"/>
  <c r="H57" i="20"/>
  <c r="Q22" i="23"/>
  <c r="Q21" i="23"/>
  <c r="S132" i="20"/>
  <c r="E152" i="22"/>
  <c r="S152" i="19"/>
  <c r="E152" i="20"/>
  <c r="E155" i="20" s="1"/>
  <c r="E156" i="20" s="1"/>
  <c r="O152" i="22"/>
  <c r="O152" i="23" s="1"/>
  <c r="O155" i="23" s="1"/>
  <c r="O156" i="23" s="1"/>
  <c r="O152" i="20"/>
  <c r="O155" i="20" s="1"/>
  <c r="O156" i="20" s="1"/>
  <c r="J91" i="20"/>
  <c r="S91" i="20" s="1"/>
  <c r="J91" i="22"/>
  <c r="J91" i="23" s="1"/>
  <c r="G79" i="20"/>
  <c r="G79" i="22"/>
  <c r="P159" i="22"/>
  <c r="S159" i="22" s="1"/>
  <c r="S158" i="19"/>
  <c r="S151" i="17"/>
  <c r="F129" i="22"/>
  <c r="F129" i="20"/>
  <c r="J70" i="22"/>
  <c r="S70" i="22" s="1"/>
  <c r="S70" i="19"/>
  <c r="G127" i="22"/>
  <c r="G127" i="23" s="1"/>
  <c r="S127" i="19"/>
  <c r="G127" i="20"/>
  <c r="S127" i="20" s="1"/>
  <c r="D41" i="20"/>
  <c r="D41" i="22"/>
  <c r="S120" i="22"/>
  <c r="P43" i="20"/>
  <c r="P50" i="20" s="1"/>
  <c r="P43" i="22"/>
  <c r="D87" i="23"/>
  <c r="J163" i="23"/>
  <c r="K41" i="20"/>
  <c r="K41" i="22"/>
  <c r="K41" i="23" s="1"/>
  <c r="O28" i="22"/>
  <c r="O28" i="20"/>
  <c r="O34" i="20" s="1"/>
  <c r="I152" i="20"/>
  <c r="I155" i="20" s="1"/>
  <c r="I156" i="20" s="1"/>
  <c r="I152" i="22"/>
  <c r="I152" i="23" s="1"/>
  <c r="D80" i="22"/>
  <c r="D80" i="20"/>
  <c r="O12" i="19"/>
  <c r="O9" i="22"/>
  <c r="H91" i="22"/>
  <c r="S91" i="19"/>
  <c r="H91" i="20"/>
  <c r="H79" i="22"/>
  <c r="H79" i="23" s="1"/>
  <c r="H79" i="20"/>
  <c r="E125" i="22"/>
  <c r="E125" i="23" s="1"/>
  <c r="E125" i="20"/>
  <c r="S125" i="20" s="1"/>
  <c r="F34" i="17"/>
  <c r="S26" i="17"/>
  <c r="I34" i="17"/>
  <c r="M50" i="17"/>
  <c r="S60" i="17"/>
  <c r="Q34" i="20"/>
  <c r="S27" i="20"/>
  <c r="D34" i="20"/>
  <c r="L34" i="20"/>
  <c r="D82" i="22"/>
  <c r="D82" i="20"/>
  <c r="S82" i="20" s="1"/>
  <c r="L123" i="22"/>
  <c r="S123" i="22" s="1"/>
  <c r="L123" i="20"/>
  <c r="S123" i="20" s="1"/>
  <c r="D147" i="22"/>
  <c r="D147" i="20"/>
  <c r="S147" i="19"/>
  <c r="E44" i="20"/>
  <c r="E44" i="22"/>
  <c r="E44" i="23" s="1"/>
  <c r="I148" i="17"/>
  <c r="S147" i="17"/>
  <c r="H135" i="20"/>
  <c r="S135" i="19"/>
  <c r="H135" i="22"/>
  <c r="H135" i="23" s="1"/>
  <c r="E29" i="22"/>
  <c r="E29" i="23" s="1"/>
  <c r="E34" i="23" s="1"/>
  <c r="E29" i="20"/>
  <c r="E34" i="20" s="1"/>
  <c r="I154" i="23"/>
  <c r="S154" i="23" s="1"/>
  <c r="S154" i="22"/>
  <c r="Q43" i="22"/>
  <c r="Q43" i="23" s="1"/>
  <c r="Q50" i="23" s="1"/>
  <c r="Q43" i="20"/>
  <c r="Q50" i="20" s="1"/>
  <c r="J129" i="22"/>
  <c r="J129" i="23" s="1"/>
  <c r="J129" i="20"/>
  <c r="S93" i="20"/>
  <c r="P158" i="22"/>
  <c r="S158" i="22" s="1"/>
  <c r="S157" i="19"/>
  <c r="S127" i="17"/>
  <c r="L19" i="20"/>
  <c r="E119" i="23"/>
  <c r="S119" i="22"/>
  <c r="E162" i="17"/>
  <c r="J162" i="17"/>
  <c r="S154" i="20"/>
  <c r="S153" i="17"/>
  <c r="N34" i="17"/>
  <c r="S59" i="17"/>
  <c r="N50" i="17"/>
  <c r="S143" i="19"/>
  <c r="N41" i="20"/>
  <c r="N50" i="20" s="1"/>
  <c r="G159" i="20"/>
  <c r="G163" i="20" s="1"/>
  <c r="N159" i="20"/>
  <c r="N163" i="20" s="1"/>
  <c r="M154" i="17"/>
  <c r="F154" i="17"/>
  <c r="S73" i="17"/>
  <c r="R50" i="17"/>
  <c r="P34" i="20"/>
  <c r="F155" i="20"/>
  <c r="F156" i="20" s="1"/>
  <c r="P34" i="17"/>
  <c r="H159" i="20"/>
  <c r="M50" i="20"/>
  <c r="I154" i="17"/>
  <c r="D154" i="17"/>
  <c r="S118" i="17"/>
  <c r="S119" i="17"/>
  <c r="L50" i="17"/>
  <c r="S131" i="22"/>
  <c r="J28" i="20"/>
  <c r="J34" i="20" s="1"/>
  <c r="I161" i="23"/>
  <c r="I163" i="23" s="1"/>
  <c r="K161" i="23"/>
  <c r="K163" i="23" s="1"/>
  <c r="F161" i="23"/>
  <c r="F163" i="23" s="1"/>
  <c r="M161" i="23"/>
  <c r="M163" i="23" s="1"/>
  <c r="O161" i="23"/>
  <c r="O163" i="23" s="1"/>
  <c r="G161" i="23"/>
  <c r="G163" i="23" s="1"/>
  <c r="H161" i="23"/>
  <c r="H163" i="23" s="1"/>
  <c r="K163" i="20"/>
  <c r="L133" i="22"/>
  <c r="S133" i="19"/>
  <c r="L133" i="20"/>
  <c r="G138" i="22"/>
  <c r="S138" i="22" s="1"/>
  <c r="S138" i="19"/>
  <c r="S136" i="22"/>
  <c r="I134" i="22"/>
  <c r="I134" i="23" s="1"/>
  <c r="S134" i="19"/>
  <c r="I134" i="20"/>
  <c r="S136" i="19"/>
  <c r="D99" i="22"/>
  <c r="S99" i="22" s="1"/>
  <c r="S99" i="19"/>
  <c r="D97" i="20"/>
  <c r="O97" i="20"/>
  <c r="O97" i="17"/>
  <c r="I97" i="19"/>
  <c r="S87" i="23"/>
  <c r="J71" i="23"/>
  <c r="S71" i="22"/>
  <c r="K44" i="22"/>
  <c r="S44" i="19"/>
  <c r="K44" i="20"/>
  <c r="E152" i="23"/>
  <c r="E155" i="23" s="1"/>
  <c r="E156" i="23" s="1"/>
  <c r="I112" i="23"/>
  <c r="S112" i="22"/>
  <c r="E81" i="20"/>
  <c r="S81" i="19"/>
  <c r="E81" i="22"/>
  <c r="S59" i="22"/>
  <c r="M59" i="23"/>
  <c r="K29" i="20"/>
  <c r="K29" i="22"/>
  <c r="S29" i="19"/>
  <c r="K155" i="20"/>
  <c r="K156" i="20" s="1"/>
  <c r="I121" i="23"/>
  <c r="H130" i="22"/>
  <c r="S130" i="19"/>
  <c r="M116" i="23"/>
  <c r="S116" i="22"/>
  <c r="G16" i="22"/>
  <c r="G16" i="20"/>
  <c r="S16" i="20" s="1"/>
  <c r="S114" i="19"/>
  <c r="R114" i="22"/>
  <c r="S114" i="22" s="1"/>
  <c r="S143" i="22"/>
  <c r="J50" i="23"/>
  <c r="N163" i="23"/>
  <c r="S14" i="23"/>
  <c r="R50" i="20"/>
  <c r="K162" i="17"/>
  <c r="F162" i="17"/>
  <c r="F155" i="23"/>
  <c r="F156" i="23" s="1"/>
  <c r="H50" i="23"/>
  <c r="Q34" i="23"/>
  <c r="S127" i="22"/>
  <c r="M168" i="10"/>
  <c r="M170" i="10" s="1"/>
  <c r="I162" i="17"/>
  <c r="H162" i="17"/>
  <c r="D101" i="19"/>
  <c r="S101" i="16"/>
  <c r="S104" i="16"/>
  <c r="E104" i="19"/>
  <c r="E104" i="22" s="1"/>
  <c r="S97" i="16"/>
  <c r="E97" i="19"/>
  <c r="E97" i="17"/>
  <c r="J102" i="19"/>
  <c r="S102" i="16"/>
  <c r="D104" i="22"/>
  <c r="F97" i="19"/>
  <c r="F97" i="17"/>
  <c r="L97" i="19"/>
  <c r="L97" i="17"/>
  <c r="S103" i="16"/>
  <c r="D103" i="19"/>
  <c r="E105" i="19"/>
  <c r="S105" i="16"/>
  <c r="E106" i="19"/>
  <c r="S106" i="16"/>
  <c r="G97" i="19"/>
  <c r="G97" i="17"/>
  <c r="F98" i="19"/>
  <c r="S98" i="16"/>
  <c r="E100" i="19"/>
  <c r="S100" i="16"/>
  <c r="N97" i="19"/>
  <c r="N97" i="17"/>
  <c r="G50" i="23"/>
  <c r="I50" i="23"/>
  <c r="S122" i="22"/>
  <c r="M122" i="23"/>
  <c r="S46" i="23"/>
  <c r="H34" i="23"/>
  <c r="S22" i="17"/>
  <c r="S124" i="17"/>
  <c r="F67" i="22"/>
  <c r="S67" i="22" s="1"/>
  <c r="S67" i="19"/>
  <c r="S12" i="9"/>
  <c r="I44" i="12"/>
  <c r="G23" i="9"/>
  <c r="D55" i="19"/>
  <c r="D55" i="17"/>
  <c r="P60" i="19"/>
  <c r="S60" i="16"/>
  <c r="P62" i="19"/>
  <c r="S62" i="16"/>
  <c r="L72" i="19"/>
  <c r="S72" i="16"/>
  <c r="S58" i="23"/>
  <c r="S70" i="14"/>
  <c r="H63" i="14"/>
  <c r="J63" i="14"/>
  <c r="S131" i="14"/>
  <c r="G19" i="22"/>
  <c r="G19" i="20"/>
  <c r="R5" i="12"/>
  <c r="F18" i="19"/>
  <c r="S18" i="16"/>
  <c r="S21" i="16"/>
  <c r="D21" i="19"/>
  <c r="D26" i="19"/>
  <c r="S26" i="16"/>
  <c r="S40" i="16"/>
  <c r="D40" i="19"/>
  <c r="S46" i="16"/>
  <c r="E46" i="19"/>
  <c r="F55" i="17"/>
  <c r="F55" i="19"/>
  <c r="P56" i="19"/>
  <c r="S56" i="16"/>
  <c r="D168" i="10"/>
  <c r="D170" i="10" s="1"/>
  <c r="D172" i="10" s="1"/>
  <c r="K23" i="9"/>
  <c r="K51" i="9" s="1"/>
  <c r="M44" i="12"/>
  <c r="G10" i="16"/>
  <c r="S10" i="13"/>
  <c r="D37" i="19"/>
  <c r="S37" i="16"/>
  <c r="S38" i="16"/>
  <c r="E38" i="19"/>
  <c r="S39" i="16"/>
  <c r="E39" i="19"/>
  <c r="R42" i="19"/>
  <c r="R42" i="22" s="1"/>
  <c r="S42" i="16"/>
  <c r="K55" i="19"/>
  <c r="K55" i="17"/>
  <c r="P69" i="19"/>
  <c r="S69" i="16"/>
  <c r="F108" i="14"/>
  <c r="S93" i="19"/>
  <c r="Q93" i="22"/>
  <c r="S93" i="22" s="1"/>
  <c r="O19" i="20"/>
  <c r="O19" i="22"/>
  <c r="O19" i="23" s="1"/>
  <c r="F17" i="19"/>
  <c r="S17" i="16"/>
  <c r="D20" i="19"/>
  <c r="S20" i="16"/>
  <c r="E27" i="19"/>
  <c r="S27" i="16"/>
  <c r="G31" i="19"/>
  <c r="S31" i="16"/>
  <c r="E32" i="22"/>
  <c r="S32" i="22" s="1"/>
  <c r="S32" i="19"/>
  <c r="D42" i="22"/>
  <c r="S42" i="22" s="1"/>
  <c r="D47" i="19"/>
  <c r="S47" i="16"/>
  <c r="D48" i="19"/>
  <c r="S48" i="16"/>
  <c r="O55" i="19"/>
  <c r="O55" i="17"/>
  <c r="P58" i="22"/>
  <c r="S58" i="22" s="1"/>
  <c r="S58" i="19"/>
  <c r="P61" i="19"/>
  <c r="S61" i="16"/>
  <c r="P51" i="10"/>
  <c r="P161" i="10" s="1"/>
  <c r="O23" i="10"/>
  <c r="O51" i="10" s="1"/>
  <c r="S125" i="10"/>
  <c r="O127" i="23"/>
  <c r="S127" i="23" s="1"/>
  <c r="S69" i="23"/>
  <c r="M88" i="14"/>
  <c r="I63" i="9"/>
  <c r="O63" i="9"/>
  <c r="I23" i="9"/>
  <c r="S58" i="9"/>
  <c r="S44" i="9"/>
  <c r="R29" i="12"/>
  <c r="S83" i="17"/>
  <c r="N51" i="10"/>
  <c r="N168" i="10" s="1"/>
  <c r="N170" i="10" s="1"/>
  <c r="K117" i="23"/>
  <c r="F129" i="23"/>
  <c r="S69" i="20"/>
  <c r="K88" i="9"/>
  <c r="N88" i="9"/>
  <c r="L88" i="9"/>
  <c r="F88" i="9"/>
  <c r="O88" i="9"/>
  <c r="E50" i="9"/>
  <c r="Q12" i="10"/>
  <c r="K88" i="14"/>
  <c r="E108" i="10"/>
  <c r="K118" i="23"/>
  <c r="L51" i="9"/>
  <c r="S73" i="9"/>
  <c r="S99" i="9"/>
  <c r="J108" i="10"/>
  <c r="S101" i="10"/>
  <c r="S102" i="10"/>
  <c r="M108" i="10"/>
  <c r="S105" i="10"/>
  <c r="K168" i="10"/>
  <c r="K170" i="10" s="1"/>
  <c r="J92" i="20"/>
  <c r="S92" i="20" s="1"/>
  <c r="H55" i="17"/>
  <c r="H63" i="17" s="1"/>
  <c r="S106" i="9"/>
  <c r="S102" i="9"/>
  <c r="S100" i="9"/>
  <c r="N108" i="9"/>
  <c r="N42" i="12"/>
  <c r="I51" i="9"/>
  <c r="Q23" i="9"/>
  <c r="Q51" i="9" s="1"/>
  <c r="Q162" i="9" s="1"/>
  <c r="E15" i="14" s="1"/>
  <c r="G88" i="9"/>
  <c r="I22" i="23"/>
  <c r="J112" i="23"/>
  <c r="M133" i="23"/>
  <c r="K63" i="14"/>
  <c r="N76" i="9"/>
  <c r="H76" i="9"/>
  <c r="O76" i="9"/>
  <c r="J76" i="9"/>
  <c r="J63" i="9"/>
  <c r="O70" i="20"/>
  <c r="K70" i="20"/>
  <c r="R50" i="12"/>
  <c r="H70" i="20"/>
  <c r="G70" i="20"/>
  <c r="J63" i="17"/>
  <c r="N61" i="23"/>
  <c r="K61" i="23"/>
  <c r="J70" i="20"/>
  <c r="L70" i="20"/>
  <c r="D70" i="20"/>
  <c r="D61" i="20"/>
  <c r="J61" i="20"/>
  <c r="M61" i="20"/>
  <c r="L61" i="20"/>
  <c r="G17" i="6"/>
  <c r="J14" i="1" s="1"/>
  <c r="D61" i="23"/>
  <c r="L62" i="20"/>
  <c r="M70" i="20"/>
  <c r="H24" i="6"/>
  <c r="K70" i="23" s="1"/>
  <c r="F61" i="20"/>
  <c r="G61" i="20"/>
  <c r="M67" i="20"/>
  <c r="D67" i="20"/>
  <c r="I62" i="17"/>
  <c r="I63" i="17" s="1"/>
  <c r="D62" i="17"/>
  <c r="E62" i="17"/>
  <c r="E63" i="17" s="1"/>
  <c r="S61" i="14"/>
  <c r="G28" i="6"/>
  <c r="E74" i="17"/>
  <c r="S74" i="17" s="1"/>
  <c r="S67" i="17"/>
  <c r="H70" i="23"/>
  <c r="N70" i="23"/>
  <c r="I62" i="20"/>
  <c r="E62" i="20"/>
  <c r="K62" i="20"/>
  <c r="S74" i="14"/>
  <c r="J62" i="20"/>
  <c r="N62" i="20"/>
  <c r="P26" i="18"/>
  <c r="M26" i="18"/>
  <c r="K10" i="21"/>
  <c r="M10" i="21" s="1"/>
  <c r="U10" i="21"/>
  <c r="L70" i="23"/>
  <c r="O62" i="20"/>
  <c r="H16" i="6"/>
  <c r="M62" i="20"/>
  <c r="T26" i="18"/>
  <c r="W26" i="18" s="1"/>
  <c r="X26" i="18" s="1"/>
  <c r="P22" i="18"/>
  <c r="O22" i="18"/>
  <c r="W10" i="7"/>
  <c r="X10" i="7" s="1"/>
  <c r="O25" i="7"/>
  <c r="T25" i="7"/>
  <c r="K7" i="7"/>
  <c r="H92" i="7"/>
  <c r="U7" i="7"/>
  <c r="S75" i="9"/>
  <c r="S70" i="9"/>
  <c r="F76" i="9"/>
  <c r="S75" i="10"/>
  <c r="O19" i="11"/>
  <c r="T19" i="11"/>
  <c r="P19" i="11"/>
  <c r="O15" i="11"/>
  <c r="M15" i="11"/>
  <c r="N11" i="11"/>
  <c r="N31" i="11" s="1"/>
  <c r="O11" i="11"/>
  <c r="L31" i="11"/>
  <c r="U10" i="11"/>
  <c r="K10" i="11"/>
  <c r="I89" i="18"/>
  <c r="U10" i="15"/>
  <c r="K10" i="15"/>
  <c r="P25" i="7"/>
  <c r="P27" i="15"/>
  <c r="M27" i="15"/>
  <c r="P30" i="11"/>
  <c r="T30" i="11"/>
  <c r="O30" i="11"/>
  <c r="W13" i="7"/>
  <c r="X13" i="7" s="1"/>
  <c r="O28" i="7"/>
  <c r="P28" i="7"/>
  <c r="T28" i="7"/>
  <c r="O22" i="7"/>
  <c r="T22" i="7"/>
  <c r="O15" i="7"/>
  <c r="T15" i="7"/>
  <c r="P15" i="7"/>
  <c r="N25" i="11"/>
  <c r="M25" i="11"/>
  <c r="W24" i="11"/>
  <c r="X24" i="11" s="1"/>
  <c r="O20" i="11"/>
  <c r="T20" i="11"/>
  <c r="T15" i="11"/>
  <c r="P15" i="11"/>
  <c r="F87" i="18"/>
  <c r="H87" i="18" s="1"/>
  <c r="K87" i="18" s="1"/>
  <c r="H94" i="15"/>
  <c r="K94" i="15" s="1"/>
  <c r="F30" i="18"/>
  <c r="H30" i="15"/>
  <c r="F24" i="21"/>
  <c r="H24" i="18"/>
  <c r="K24" i="18" s="1"/>
  <c r="A23" i="21"/>
  <c r="H23" i="21" s="1"/>
  <c r="H23" i="18"/>
  <c r="K23" i="18" s="1"/>
  <c r="G21" i="18"/>
  <c r="H21" i="15"/>
  <c r="R8" i="21"/>
  <c r="Q89" i="21"/>
  <c r="B7" i="18"/>
  <c r="F98" i="15"/>
  <c r="R98" i="15"/>
  <c r="N98" i="15"/>
  <c r="S98" i="15"/>
  <c r="V98" i="15"/>
  <c r="I98" i="15"/>
  <c r="O98" i="15"/>
  <c r="T24" i="7"/>
  <c r="P24" i="7"/>
  <c r="O24" i="7"/>
  <c r="M26" i="11"/>
  <c r="T26" i="11"/>
  <c r="P26" i="11"/>
  <c r="P18" i="11"/>
  <c r="T18" i="11"/>
  <c r="O18" i="11"/>
  <c r="N13" i="11"/>
  <c r="M13" i="11"/>
  <c r="S31" i="11"/>
  <c r="S97" i="11" s="1"/>
  <c r="S99" i="11"/>
  <c r="L63" i="17"/>
  <c r="I12" i="21"/>
  <c r="N92" i="7"/>
  <c r="N94" i="7"/>
  <c r="S92" i="7"/>
  <c r="R92" i="7"/>
  <c r="R94" i="7"/>
  <c r="O29" i="7"/>
  <c r="T29" i="7"/>
  <c r="K76" i="9"/>
  <c r="E76" i="9"/>
  <c r="N29" i="11"/>
  <c r="M29" i="11"/>
  <c r="O29" i="11"/>
  <c r="M22" i="11"/>
  <c r="W22" i="11" s="1"/>
  <c r="X22" i="11" s="1"/>
  <c r="N22" i="11"/>
  <c r="M17" i="11"/>
  <c r="P17" i="11"/>
  <c r="T13" i="11"/>
  <c r="P13" i="11"/>
  <c r="K8" i="11"/>
  <c r="U8" i="11"/>
  <c r="N99" i="11"/>
  <c r="U24" i="15"/>
  <c r="K24" i="15"/>
  <c r="K23" i="15"/>
  <c r="U23" i="15"/>
  <c r="P22" i="15"/>
  <c r="O22" i="15"/>
  <c r="S32" i="15"/>
  <c r="S96" i="15" s="1"/>
  <c r="K63" i="9"/>
  <c r="T2" i="21"/>
  <c r="T31" i="18"/>
  <c r="K9" i="21"/>
  <c r="P2" i="21"/>
  <c r="P31" i="18"/>
  <c r="P31" i="21" s="1"/>
  <c r="R19" i="12"/>
  <c r="D108" i="10"/>
  <c r="L108" i="14"/>
  <c r="Q42" i="12"/>
  <c r="J35" i="12"/>
  <c r="G40" i="12"/>
  <c r="I24" i="12"/>
  <c r="O24" i="12"/>
  <c r="M27" i="12"/>
  <c r="M34" i="12"/>
  <c r="I40" i="12"/>
  <c r="M24" i="12"/>
  <c r="J24" i="12"/>
  <c r="L26" i="12"/>
  <c r="I34" i="12"/>
  <c r="O25" i="12"/>
  <c r="K26" i="12"/>
  <c r="H26" i="12"/>
  <c r="N37" i="12"/>
  <c r="F34" i="12"/>
  <c r="N27" i="12"/>
  <c r="H35" i="12"/>
  <c r="J42" i="12"/>
  <c r="K11" i="12"/>
  <c r="N24" i="12"/>
  <c r="J40" i="12"/>
  <c r="O11" i="12"/>
  <c r="L27" i="12"/>
  <c r="Q11" i="12"/>
  <c r="J26" i="12"/>
  <c r="K27" i="12"/>
  <c r="J27" i="12"/>
  <c r="H40" i="12"/>
  <c r="K42" i="12"/>
  <c r="P42" i="12"/>
  <c r="O35" i="12"/>
  <c r="H24" i="12"/>
  <c r="H27" i="12"/>
  <c r="J25" i="12"/>
  <c r="H11" i="12"/>
  <c r="I11" i="12"/>
  <c r="L42" i="12"/>
  <c r="K108" i="10"/>
  <c r="E108" i="14"/>
  <c r="O27" i="12"/>
  <c r="M35" i="12"/>
  <c r="Q40" i="12"/>
  <c r="K25" i="12"/>
  <c r="P40" i="12"/>
  <c r="G42" i="12"/>
  <c r="N26" i="12"/>
  <c r="N40" i="12"/>
  <c r="O40" i="12"/>
  <c r="O37" i="12"/>
  <c r="K40" i="12"/>
  <c r="O42" i="12"/>
  <c r="F40" i="12"/>
  <c r="J11" i="12"/>
  <c r="M40" i="12"/>
  <c r="P11" i="12"/>
  <c r="G168" i="10"/>
  <c r="G170" i="10" s="1"/>
  <c r="F37" i="12"/>
  <c r="N35" i="12"/>
  <c r="Q37" i="12"/>
  <c r="L11" i="12"/>
  <c r="O26" i="12"/>
  <c r="M25" i="12"/>
  <c r="N11" i="12"/>
  <c r="Q35" i="12"/>
  <c r="H108" i="9"/>
  <c r="D108" i="9"/>
  <c r="K108" i="9"/>
  <c r="F108" i="9"/>
  <c r="O108" i="9"/>
  <c r="J108" i="9"/>
  <c r="M62" i="23"/>
  <c r="O62" i="23"/>
  <c r="M61" i="23"/>
  <c r="H61" i="23"/>
  <c r="F61" i="23"/>
  <c r="F62" i="23"/>
  <c r="E62" i="23"/>
  <c r="H62" i="23"/>
  <c r="N62" i="23"/>
  <c r="D62" i="23"/>
  <c r="I62" i="23"/>
  <c r="J62" i="23"/>
  <c r="K62" i="23"/>
  <c r="H75" i="14"/>
  <c r="H76" i="14" s="1"/>
  <c r="F75" i="14"/>
  <c r="F76" i="14" s="1"/>
  <c r="J75" i="14"/>
  <c r="J76" i="14" s="1"/>
  <c r="L75" i="14"/>
  <c r="L76" i="14" s="1"/>
  <c r="I75" i="14"/>
  <c r="I76" i="14" s="1"/>
  <c r="K75" i="14"/>
  <c r="K76" i="14" s="1"/>
  <c r="O75" i="14"/>
  <c r="O76" i="14" s="1"/>
  <c r="M75" i="14"/>
  <c r="M76" i="14" s="1"/>
  <c r="N75" i="14"/>
  <c r="N76" i="14" s="1"/>
  <c r="D75" i="14"/>
  <c r="E30" i="6"/>
  <c r="G75" i="14"/>
  <c r="G76" i="14" s="1"/>
  <c r="F29" i="6"/>
  <c r="E75" i="14"/>
  <c r="E76" i="14" s="1"/>
  <c r="F70" i="23"/>
  <c r="E70" i="23"/>
  <c r="F62" i="20"/>
  <c r="D62" i="20"/>
  <c r="H62" i="20"/>
  <c r="H74" i="20"/>
  <c r="L74" i="20"/>
  <c r="S120" i="20"/>
  <c r="R6" i="12"/>
  <c r="R8" i="12"/>
  <c r="R30" i="12"/>
  <c r="E73" i="20"/>
  <c r="M73" i="20"/>
  <c r="O73" i="20"/>
  <c r="I73" i="20"/>
  <c r="H27" i="6"/>
  <c r="L73" i="20"/>
  <c r="F73" i="20"/>
  <c r="G73" i="20"/>
  <c r="J73" i="20"/>
  <c r="H73" i="20"/>
  <c r="K73" i="20"/>
  <c r="D73" i="20"/>
  <c r="N73" i="20"/>
  <c r="L86" i="17"/>
  <c r="L88" i="17" s="1"/>
  <c r="K86" i="17"/>
  <c r="I86" i="17"/>
  <c r="J86" i="17"/>
  <c r="J88" i="17" s="1"/>
  <c r="M86" i="17"/>
  <c r="M88" i="17" s="1"/>
  <c r="G86" i="17"/>
  <c r="O86" i="17"/>
  <c r="F86" i="17"/>
  <c r="F88" i="17" s="1"/>
  <c r="N86" i="17"/>
  <c r="N88" i="17" s="1"/>
  <c r="F42" i="6"/>
  <c r="H16" i="1" s="1"/>
  <c r="G40" i="6"/>
  <c r="D86" i="17"/>
  <c r="H86" i="17"/>
  <c r="H88" i="17" s="1"/>
  <c r="E86" i="17"/>
  <c r="E88" i="17" s="1"/>
  <c r="F63" i="17"/>
  <c r="M63" i="17"/>
  <c r="G60" i="20"/>
  <c r="H60" i="20"/>
  <c r="I60" i="20"/>
  <c r="F60" i="20"/>
  <c r="K60" i="20"/>
  <c r="L60" i="20"/>
  <c r="M60" i="20"/>
  <c r="J60" i="20"/>
  <c r="O60" i="20"/>
  <c r="H14" i="6"/>
  <c r="N60" i="20"/>
  <c r="D60" i="20"/>
  <c r="E60" i="20"/>
  <c r="I76" i="9"/>
  <c r="K9" i="12"/>
  <c r="R9" i="12" s="1"/>
  <c r="S67" i="9"/>
  <c r="R28" i="12"/>
  <c r="S112" i="20"/>
  <c r="S120" i="17"/>
  <c r="S116" i="14"/>
  <c r="S126" i="17"/>
  <c r="R49" i="12"/>
  <c r="S128" i="17"/>
  <c r="F83" i="23"/>
  <c r="H72" i="23"/>
  <c r="S142" i="10"/>
  <c r="O2" i="12"/>
  <c r="S113" i="17"/>
  <c r="R20" i="12"/>
  <c r="I108" i="14"/>
  <c r="S142" i="17"/>
  <c r="K83" i="23"/>
  <c r="I84" i="23"/>
  <c r="E72" i="23"/>
  <c r="S138" i="10"/>
  <c r="S140" i="10"/>
  <c r="L108" i="9"/>
  <c r="G108" i="14"/>
  <c r="H108" i="14"/>
  <c r="N108" i="14"/>
  <c r="P2" i="12"/>
  <c r="G2" i="12"/>
  <c r="S142" i="14"/>
  <c r="L139" i="23"/>
  <c r="I139" i="23"/>
  <c r="K139" i="23"/>
  <c r="H139" i="23"/>
  <c r="O139" i="23"/>
  <c r="F139" i="23"/>
  <c r="J139" i="23"/>
  <c r="E139" i="23"/>
  <c r="N139" i="23"/>
  <c r="M139" i="23"/>
  <c r="D139" i="23"/>
  <c r="G139" i="23"/>
  <c r="O141" i="20"/>
  <c r="D141" i="20"/>
  <c r="G141" i="20"/>
  <c r="L141" i="20"/>
  <c r="M141" i="20"/>
  <c r="I141" i="20"/>
  <c r="N141" i="20"/>
  <c r="E141" i="20"/>
  <c r="J141" i="20"/>
  <c r="K141" i="20"/>
  <c r="F141" i="20"/>
  <c r="H141" i="20"/>
  <c r="N137" i="23"/>
  <c r="H137" i="23"/>
  <c r="G137" i="23"/>
  <c r="K137" i="23"/>
  <c r="D137" i="23"/>
  <c r="F137" i="23"/>
  <c r="M137" i="23"/>
  <c r="I137" i="23"/>
  <c r="O137" i="23"/>
  <c r="H138" i="23"/>
  <c r="D138" i="23"/>
  <c r="L138" i="23"/>
  <c r="J138" i="23"/>
  <c r="E138" i="23"/>
  <c r="O138" i="23"/>
  <c r="M138" i="23"/>
  <c r="K138" i="23"/>
  <c r="F138" i="23"/>
  <c r="I138" i="23"/>
  <c r="N138" i="23"/>
  <c r="G138" i="23"/>
  <c r="L141" i="23"/>
  <c r="M141" i="23"/>
  <c r="F141" i="23"/>
  <c r="H141" i="23"/>
  <c r="D141" i="23"/>
  <c r="G141" i="23"/>
  <c r="J141" i="23"/>
  <c r="I141" i="23"/>
  <c r="K141" i="23"/>
  <c r="E141" i="23"/>
  <c r="N141" i="23"/>
  <c r="O141" i="23"/>
  <c r="G96" i="6"/>
  <c r="N141" i="10"/>
  <c r="I141" i="10"/>
  <c r="I137" i="10"/>
  <c r="K141" i="10"/>
  <c r="K137" i="10"/>
  <c r="J141" i="10"/>
  <c r="J137" i="10"/>
  <c r="L141" i="10"/>
  <c r="G137" i="10"/>
  <c r="O144" i="9"/>
  <c r="K144" i="9"/>
  <c r="G144" i="9"/>
  <c r="O140" i="9"/>
  <c r="J140" i="9"/>
  <c r="F140" i="9"/>
  <c r="H62" i="5"/>
  <c r="H98" i="6" s="1"/>
  <c r="G95" i="6"/>
  <c r="M141" i="10"/>
  <c r="M137" i="10"/>
  <c r="O141" i="10"/>
  <c r="O137" i="10"/>
  <c r="N137" i="10"/>
  <c r="N144" i="9"/>
  <c r="J144" i="9"/>
  <c r="F144" i="9"/>
  <c r="N140" i="9"/>
  <c r="I140" i="9"/>
  <c r="E140" i="9"/>
  <c r="M140" i="9"/>
  <c r="R44" i="12"/>
  <c r="L137" i="10"/>
  <c r="H137" i="10"/>
  <c r="M144" i="9"/>
  <c r="I144" i="9"/>
  <c r="E144" i="9"/>
  <c r="L140" i="9"/>
  <c r="H140" i="9"/>
  <c r="D140" i="9"/>
  <c r="E115" i="23"/>
  <c r="D115" i="23"/>
  <c r="F115" i="23"/>
  <c r="M115" i="23"/>
  <c r="G115" i="23"/>
  <c r="K115" i="23"/>
  <c r="L115" i="23"/>
  <c r="I115" i="23"/>
  <c r="H115" i="23"/>
  <c r="K115" i="20"/>
  <c r="I115" i="20"/>
  <c r="F115" i="20"/>
  <c r="J104" i="23"/>
  <c r="I104" i="23"/>
  <c r="F104" i="23"/>
  <c r="E104" i="23"/>
  <c r="D104" i="23"/>
  <c r="G104" i="23"/>
  <c r="O104" i="23"/>
  <c r="K104" i="23"/>
  <c r="M104" i="23"/>
  <c r="H104" i="23"/>
  <c r="G20" i="5"/>
  <c r="F58" i="6"/>
  <c r="S106" i="10"/>
  <c r="F108" i="10"/>
  <c r="F18" i="1"/>
  <c r="G19" i="5"/>
  <c r="F57" i="6"/>
  <c r="G18" i="5"/>
  <c r="F26" i="5"/>
  <c r="F56" i="6"/>
  <c r="F62" i="6"/>
  <c r="G24" i="5"/>
  <c r="M98" i="23"/>
  <c r="E98" i="23"/>
  <c r="O98" i="23"/>
  <c r="G98" i="23"/>
  <c r="F61" i="6"/>
  <c r="G23" i="5"/>
  <c r="K103" i="23"/>
  <c r="E103" i="20"/>
  <c r="J103" i="20"/>
  <c r="K99" i="20"/>
  <c r="G99" i="20"/>
  <c r="O99" i="20"/>
  <c r="L104" i="20"/>
  <c r="H104" i="20"/>
  <c r="G104" i="20"/>
  <c r="O108" i="14"/>
  <c r="K101" i="14"/>
  <c r="K108" i="14" s="1"/>
  <c r="E108" i="9"/>
  <c r="O103" i="20"/>
  <c r="F99" i="20"/>
  <c r="O104" i="20"/>
  <c r="M104" i="20"/>
  <c r="H17" i="5"/>
  <c r="H55" i="6" s="1"/>
  <c r="N99" i="23" s="1"/>
  <c r="D108" i="14"/>
  <c r="J108" i="14"/>
  <c r="G108" i="9"/>
  <c r="K104" i="20"/>
  <c r="R46" i="12"/>
  <c r="R17" i="12"/>
  <c r="R14" i="12"/>
  <c r="O108" i="10"/>
  <c r="N108" i="10"/>
  <c r="I108" i="10"/>
  <c r="H98" i="17"/>
  <c r="O99" i="23"/>
  <c r="L103" i="23"/>
  <c r="G103" i="23"/>
  <c r="G103" i="20"/>
  <c r="L103" i="20"/>
  <c r="M103" i="20"/>
  <c r="M115" i="20"/>
  <c r="G115" i="20"/>
  <c r="N99" i="20"/>
  <c r="J99" i="20"/>
  <c r="D99" i="20"/>
  <c r="I104" i="20"/>
  <c r="N104" i="20"/>
  <c r="E104" i="20"/>
  <c r="M108" i="14"/>
  <c r="I155" i="23"/>
  <c r="I156" i="23" s="1"/>
  <c r="H103" i="23"/>
  <c r="S152" i="17"/>
  <c r="K116" i="23"/>
  <c r="N116" i="23"/>
  <c r="E116" i="23"/>
  <c r="N115" i="23"/>
  <c r="J115" i="23"/>
  <c r="O115" i="23"/>
  <c r="S115" i="14"/>
  <c r="S113" i="23"/>
  <c r="N122" i="20"/>
  <c r="E122" i="20"/>
  <c r="M122" i="20"/>
  <c r="J122" i="20"/>
  <c r="O122" i="20"/>
  <c r="F122" i="20"/>
  <c r="S118" i="20"/>
  <c r="N103" i="23"/>
  <c r="J103" i="23"/>
  <c r="O103" i="23"/>
  <c r="E103" i="23"/>
  <c r="D103" i="23"/>
  <c r="M103" i="23"/>
  <c r="S132" i="23"/>
  <c r="S117" i="20"/>
  <c r="O134" i="20"/>
  <c r="N134" i="20"/>
  <c r="D134" i="20"/>
  <c r="G134" i="20"/>
  <c r="J134" i="20"/>
  <c r="F134" i="20"/>
  <c r="S93" i="17"/>
  <c r="S128" i="23"/>
  <c r="E115" i="17"/>
  <c r="J115" i="17"/>
  <c r="K115" i="17"/>
  <c r="H115" i="17"/>
  <c r="D115" i="17"/>
  <c r="O115" i="17"/>
  <c r="F115" i="17"/>
  <c r="N115" i="17"/>
  <c r="D114" i="23"/>
  <c r="F114" i="23"/>
  <c r="M148" i="10"/>
  <c r="S147" i="10"/>
  <c r="D131" i="23"/>
  <c r="N131" i="23"/>
  <c r="F131" i="23"/>
  <c r="M131" i="23"/>
  <c r="D92" i="23"/>
  <c r="O92" i="23"/>
  <c r="M92" i="23"/>
  <c r="G92" i="23"/>
  <c r="I92" i="23"/>
  <c r="F92" i="23"/>
  <c r="J92" i="23"/>
  <c r="K120" i="23"/>
  <c r="D120" i="23"/>
  <c r="M120" i="23"/>
  <c r="I120" i="23"/>
  <c r="G120" i="23"/>
  <c r="K111" i="20"/>
  <c r="E111" i="20"/>
  <c r="J111" i="20"/>
  <c r="L111" i="20"/>
  <c r="N111" i="20"/>
  <c r="E131" i="23"/>
  <c r="H111" i="20"/>
  <c r="N120" i="23"/>
  <c r="J131" i="23"/>
  <c r="N98" i="23"/>
  <c r="I98" i="23"/>
  <c r="D98" i="23"/>
  <c r="N114" i="23"/>
  <c r="R16" i="12"/>
  <c r="O96" i="23"/>
  <c r="F96" i="23"/>
  <c r="D96" i="23"/>
  <c r="N96" i="23"/>
  <c r="F128" i="20"/>
  <c r="I111" i="20"/>
  <c r="G111" i="20"/>
  <c r="F120" i="23"/>
  <c r="N92" i="23"/>
  <c r="J114" i="23"/>
  <c r="L92" i="23"/>
  <c r="I131" i="23"/>
  <c r="K98" i="23"/>
  <c r="F98" i="23"/>
  <c r="L98" i="23"/>
  <c r="J168" i="10"/>
  <c r="J170" i="10" s="1"/>
  <c r="O168" i="10"/>
  <c r="O170" i="10" s="1"/>
  <c r="K131" i="23"/>
  <c r="E137" i="23"/>
  <c r="J137" i="23"/>
  <c r="L137" i="23"/>
  <c r="J142" i="23"/>
  <c r="L142" i="23"/>
  <c r="O142" i="23"/>
  <c r="N142" i="23"/>
  <c r="G142" i="23"/>
  <c r="H142" i="23"/>
  <c r="D142" i="23"/>
  <c r="I142" i="23"/>
  <c r="K125" i="23"/>
  <c r="L125" i="23"/>
  <c r="D125" i="23"/>
  <c r="M125" i="23"/>
  <c r="I125" i="23"/>
  <c r="O125" i="23"/>
  <c r="M98" i="20"/>
  <c r="D98" i="20"/>
  <c r="H12" i="5"/>
  <c r="G50" i="6"/>
  <c r="N104" i="23"/>
  <c r="L104" i="23"/>
  <c r="J103" i="17"/>
  <c r="M103" i="17"/>
  <c r="D99" i="17"/>
  <c r="O99" i="17"/>
  <c r="E128" i="20"/>
  <c r="O128" i="20"/>
  <c r="I114" i="23"/>
  <c r="M114" i="23"/>
  <c r="D111" i="20"/>
  <c r="O120" i="23"/>
  <c r="K92" i="23"/>
  <c r="O131" i="23"/>
  <c r="J98" i="23"/>
  <c r="H98" i="23"/>
  <c r="J120" i="23"/>
  <c r="O111" i="20"/>
  <c r="K122" i="23"/>
  <c r="I122" i="23"/>
  <c r="H122" i="23"/>
  <c r="J122" i="23"/>
  <c r="F122" i="23"/>
  <c r="G122" i="23"/>
  <c r="G140" i="20"/>
  <c r="H140" i="20"/>
  <c r="N140" i="20"/>
  <c r="E140" i="20"/>
  <c r="F140" i="20"/>
  <c r="M140" i="20"/>
  <c r="I140" i="20"/>
  <c r="F116" i="20"/>
  <c r="I116" i="20"/>
  <c r="J116" i="20"/>
  <c r="K116" i="20"/>
  <c r="N116" i="20"/>
  <c r="O116" i="20"/>
  <c r="L116" i="20"/>
  <c r="E96" i="20"/>
  <c r="O96" i="20"/>
  <c r="H96" i="20"/>
  <c r="D96" i="20"/>
  <c r="F96" i="20"/>
  <c r="J96" i="20"/>
  <c r="I96" i="20"/>
  <c r="L96" i="20"/>
  <c r="N114" i="17"/>
  <c r="F98" i="17"/>
  <c r="E112" i="17"/>
  <c r="H41" i="5"/>
  <c r="H79" i="6" s="1"/>
  <c r="R43" i="12"/>
  <c r="D114" i="17"/>
  <c r="J112" i="17"/>
  <c r="F112" i="17"/>
  <c r="I114" i="17"/>
  <c r="J118" i="23"/>
  <c r="N135" i="23"/>
  <c r="G135" i="23"/>
  <c r="F101" i="6"/>
  <c r="G65" i="5"/>
  <c r="M114" i="17"/>
  <c r="J151" i="23"/>
  <c r="L151" i="23"/>
  <c r="L155" i="23" s="1"/>
  <c r="L156" i="23" s="1"/>
  <c r="N125" i="9"/>
  <c r="P34" i="12" s="1"/>
  <c r="J125" i="9"/>
  <c r="L34" i="12" s="1"/>
  <c r="F125" i="9"/>
  <c r="H34" i="12" s="1"/>
  <c r="M125" i="9"/>
  <c r="O34" i="12" s="1"/>
  <c r="I125" i="9"/>
  <c r="K34" i="12" s="1"/>
  <c r="E125" i="9"/>
  <c r="M133" i="9"/>
  <c r="I133" i="9"/>
  <c r="L125" i="9"/>
  <c r="N34" i="12" s="1"/>
  <c r="H125" i="9"/>
  <c r="J34" i="12" s="1"/>
  <c r="M94" i="9"/>
  <c r="I94" i="9"/>
  <c r="G50" i="20"/>
  <c r="F2" i="12"/>
  <c r="R3" i="12"/>
  <c r="R45" i="12"/>
  <c r="D131" i="9"/>
  <c r="H131" i="9"/>
  <c r="L131" i="9"/>
  <c r="J130" i="10"/>
  <c r="F130" i="10"/>
  <c r="F144" i="10" s="1"/>
  <c r="G130" i="10"/>
  <c r="D130" i="10"/>
  <c r="E131" i="9"/>
  <c r="I131" i="9"/>
  <c r="M131" i="9"/>
  <c r="D102" i="6"/>
  <c r="H130" i="10"/>
  <c r="F131" i="9"/>
  <c r="J131" i="9"/>
  <c r="N131" i="9"/>
  <c r="K130" i="10"/>
  <c r="L130" i="10"/>
  <c r="L144" i="10" s="1"/>
  <c r="E130" i="10"/>
  <c r="E144" i="10" s="1"/>
  <c r="I130" i="10"/>
  <c r="N130" i="10"/>
  <c r="G131" i="9"/>
  <c r="K131" i="9"/>
  <c r="O131" i="9"/>
  <c r="O130" i="10"/>
  <c r="M13" i="4"/>
  <c r="F13" i="4"/>
  <c r="E23" i="9"/>
  <c r="E51" i="9" s="1"/>
  <c r="N130" i="14"/>
  <c r="G130" i="14"/>
  <c r="J130" i="14"/>
  <c r="S21" i="10"/>
  <c r="M130" i="14"/>
  <c r="L130" i="14"/>
  <c r="H17" i="9"/>
  <c r="I130" i="14"/>
  <c r="D130" i="14"/>
  <c r="F17" i="9"/>
  <c r="P17" i="9"/>
  <c r="Q47" i="12" s="1"/>
  <c r="D56" i="23" l="1"/>
  <c r="I56" i="23"/>
  <c r="L56" i="23"/>
  <c r="N56" i="23"/>
  <c r="E56" i="23"/>
  <c r="G56" i="23"/>
  <c r="H56" i="23"/>
  <c r="M56" i="23"/>
  <c r="F56" i="23"/>
  <c r="K56" i="23"/>
  <c r="O56" i="23"/>
  <c r="J56" i="23"/>
  <c r="K88" i="17"/>
  <c r="I85" i="23"/>
  <c r="G85" i="23"/>
  <c r="N85" i="23"/>
  <c r="L85" i="23"/>
  <c r="H85" i="23"/>
  <c r="F85" i="23"/>
  <c r="M85" i="23"/>
  <c r="K85" i="23"/>
  <c r="G88" i="17"/>
  <c r="D85" i="23"/>
  <c r="E85" i="23"/>
  <c r="J84" i="20"/>
  <c r="L84" i="20"/>
  <c r="F84" i="20"/>
  <c r="I84" i="20"/>
  <c r="M84" i="20"/>
  <c r="H84" i="20"/>
  <c r="S84" i="20" s="1"/>
  <c r="O84" i="20"/>
  <c r="S82" i="17"/>
  <c r="H34" i="6"/>
  <c r="O80" i="20"/>
  <c r="N80" i="20"/>
  <c r="G80" i="20"/>
  <c r="I80" i="20"/>
  <c r="M80" i="20"/>
  <c r="E80" i="20"/>
  <c r="S80" i="20" s="1"/>
  <c r="H80" i="20"/>
  <c r="G84" i="23"/>
  <c r="K84" i="23"/>
  <c r="I88" i="17"/>
  <c r="S71" i="23"/>
  <c r="N59" i="23"/>
  <c r="L59" i="23"/>
  <c r="G59" i="23"/>
  <c r="J59" i="23"/>
  <c r="K59" i="23"/>
  <c r="I59" i="23"/>
  <c r="D59" i="23"/>
  <c r="O59" i="23"/>
  <c r="F59" i="23"/>
  <c r="S59" i="23" s="1"/>
  <c r="G49" i="5"/>
  <c r="F87" i="6"/>
  <c r="G6" i="2"/>
  <c r="G89" i="2" s="1"/>
  <c r="E17" i="4"/>
  <c r="O21" i="14" s="1"/>
  <c r="E13" i="4"/>
  <c r="H17" i="14" s="1"/>
  <c r="E5" i="4"/>
  <c r="F15" i="4" s="1"/>
  <c r="F19" i="4" s="1"/>
  <c r="R21" i="14"/>
  <c r="M21" i="14"/>
  <c r="J21" i="14"/>
  <c r="K21" i="14"/>
  <c r="G21" i="14"/>
  <c r="E21" i="14"/>
  <c r="H21" i="14"/>
  <c r="L21" i="14"/>
  <c r="P21" i="14"/>
  <c r="F21" i="14"/>
  <c r="N21" i="14"/>
  <c r="D21" i="14"/>
  <c r="I21" i="14"/>
  <c r="S93" i="23"/>
  <c r="S111" i="23"/>
  <c r="S107" i="23"/>
  <c r="S119" i="23"/>
  <c r="S57" i="20"/>
  <c r="S118" i="23"/>
  <c r="G63" i="20"/>
  <c r="S22" i="23"/>
  <c r="J63" i="20"/>
  <c r="S134" i="22"/>
  <c r="H163" i="20"/>
  <c r="S152" i="22"/>
  <c r="S129" i="20"/>
  <c r="N63" i="17"/>
  <c r="F68" i="23"/>
  <c r="D86" i="22"/>
  <c r="S86" i="22" s="1"/>
  <c r="S86" i="19"/>
  <c r="K50" i="17"/>
  <c r="S42" i="19"/>
  <c r="R23" i="12"/>
  <c r="E41" i="22"/>
  <c r="E41" i="23" s="1"/>
  <c r="E50" i="23" s="1"/>
  <c r="E41" i="20"/>
  <c r="E50" i="20" s="1"/>
  <c r="S41" i="19"/>
  <c r="S28" i="19"/>
  <c r="M28" i="20"/>
  <c r="M34" i="20" s="1"/>
  <c r="M28" i="22"/>
  <c r="M28" i="23" s="1"/>
  <c r="M34" i="23" s="1"/>
  <c r="E50" i="17"/>
  <c r="S41" i="17"/>
  <c r="N121" i="22"/>
  <c r="N121" i="20"/>
  <c r="S121" i="20" s="1"/>
  <c r="J126" i="22"/>
  <c r="J126" i="20"/>
  <c r="S126" i="20" s="1"/>
  <c r="S126" i="19"/>
  <c r="K12" i="17"/>
  <c r="S12" i="17" s="1"/>
  <c r="S12" i="16"/>
  <c r="D70" i="23"/>
  <c r="O70" i="23"/>
  <c r="W11" i="7"/>
  <c r="X11" i="7" s="1"/>
  <c r="P28" i="15"/>
  <c r="T28" i="15"/>
  <c r="M28" i="15"/>
  <c r="U31" i="11"/>
  <c r="U97" i="11" s="1"/>
  <c r="W25" i="11"/>
  <c r="X25" i="11" s="1"/>
  <c r="W23" i="11"/>
  <c r="X23" i="11" s="1"/>
  <c r="K67" i="20"/>
  <c r="I67" i="20"/>
  <c r="L67" i="20"/>
  <c r="N67" i="20"/>
  <c r="E67" i="20"/>
  <c r="H21" i="6"/>
  <c r="H67" i="20"/>
  <c r="G67" i="20"/>
  <c r="T17" i="15"/>
  <c r="P17" i="15"/>
  <c r="M17" i="15"/>
  <c r="A28" i="21"/>
  <c r="H28" i="21" s="1"/>
  <c r="H28" i="18"/>
  <c r="K28" i="18" s="1"/>
  <c r="S89" i="21"/>
  <c r="I17" i="21"/>
  <c r="K17" i="21" s="1"/>
  <c r="M17" i="21" s="1"/>
  <c r="K17" i="18"/>
  <c r="T25" i="18"/>
  <c r="W25" i="18" s="1"/>
  <c r="X25" i="18" s="1"/>
  <c r="T18" i="18"/>
  <c r="T10" i="18"/>
  <c r="W10" i="18" s="1"/>
  <c r="X10" i="18" s="1"/>
  <c r="T22" i="18"/>
  <c r="W22" i="18" s="1"/>
  <c r="X22" i="18" s="1"/>
  <c r="T13" i="18"/>
  <c r="D84" i="23"/>
  <c r="S84" i="23" s="1"/>
  <c r="O57" i="23"/>
  <c r="N57" i="23"/>
  <c r="F57" i="23"/>
  <c r="I57" i="23"/>
  <c r="J57" i="23"/>
  <c r="E57" i="23"/>
  <c r="L57" i="23"/>
  <c r="S133" i="9"/>
  <c r="H35" i="6"/>
  <c r="M81" i="20"/>
  <c r="H81" i="20"/>
  <c r="J81" i="20"/>
  <c r="D81" i="20"/>
  <c r="F81" i="20"/>
  <c r="O81" i="20"/>
  <c r="I81" i="20"/>
  <c r="L81" i="20"/>
  <c r="K81" i="20"/>
  <c r="N81" i="20"/>
  <c r="G81" i="20"/>
  <c r="N84" i="23"/>
  <c r="E84" i="23"/>
  <c r="H84" i="23"/>
  <c r="J84" i="23"/>
  <c r="M84" i="23"/>
  <c r="S81" i="20"/>
  <c r="O63" i="17"/>
  <c r="S61" i="17"/>
  <c r="S70" i="17"/>
  <c r="S139" i="10"/>
  <c r="O84" i="23"/>
  <c r="F84" i="23"/>
  <c r="G144" i="10"/>
  <c r="N142" i="20"/>
  <c r="E142" i="20"/>
  <c r="L142" i="20"/>
  <c r="M142" i="20"/>
  <c r="K142" i="20"/>
  <c r="I142" i="20"/>
  <c r="D142" i="20"/>
  <c r="O142" i="20"/>
  <c r="F142" i="20"/>
  <c r="J142" i="20"/>
  <c r="G142" i="20"/>
  <c r="H142" i="20"/>
  <c r="S45" i="23"/>
  <c r="S152" i="23"/>
  <c r="L63" i="20"/>
  <c r="S125" i="22"/>
  <c r="S67" i="20"/>
  <c r="S43" i="20"/>
  <c r="S21" i="23"/>
  <c r="S117" i="23"/>
  <c r="S68" i="23"/>
  <c r="S135" i="22"/>
  <c r="N63" i="20"/>
  <c r="M63" i="20"/>
  <c r="J155" i="23"/>
  <c r="J156" i="23" s="1"/>
  <c r="K63" i="17"/>
  <c r="G63" i="17"/>
  <c r="E63" i="20"/>
  <c r="J70" i="23"/>
  <c r="S129" i="23"/>
  <c r="H124" i="23"/>
  <c r="S124" i="23" s="1"/>
  <c r="S124" i="22"/>
  <c r="R26" i="12"/>
  <c r="S138" i="9"/>
  <c r="O85" i="19"/>
  <c r="O85" i="17"/>
  <c r="S85" i="17" s="1"/>
  <c r="S85" i="16"/>
  <c r="E33" i="22"/>
  <c r="S33" i="22" s="1"/>
  <c r="S33" i="19"/>
  <c r="H61" i="20"/>
  <c r="I61" i="20"/>
  <c r="I63" i="20" s="1"/>
  <c r="W13" i="11"/>
  <c r="X13" i="11" s="1"/>
  <c r="W18" i="11"/>
  <c r="X18" i="11" s="1"/>
  <c r="H29" i="21"/>
  <c r="K29" i="21" s="1"/>
  <c r="K29" i="18"/>
  <c r="K15" i="15"/>
  <c r="U15" i="15"/>
  <c r="U27" i="15" s="1"/>
  <c r="W27" i="15" s="1"/>
  <c r="X27" i="15" s="1"/>
  <c r="H19" i="18"/>
  <c r="K19" i="18" s="1"/>
  <c r="G19" i="21"/>
  <c r="H19" i="21" s="1"/>
  <c r="M27" i="18"/>
  <c r="P27" i="18"/>
  <c r="T27" i="18"/>
  <c r="H16" i="18"/>
  <c r="K16" i="18" s="1"/>
  <c r="F16" i="21"/>
  <c r="H16" i="21" s="1"/>
  <c r="K16" i="21" s="1"/>
  <c r="F15" i="21"/>
  <c r="H15" i="21" s="1"/>
  <c r="K15" i="21" s="1"/>
  <c r="H15" i="18"/>
  <c r="K15" i="18" s="1"/>
  <c r="U7" i="15"/>
  <c r="K7" i="15"/>
  <c r="H98" i="15"/>
  <c r="O2" i="21"/>
  <c r="O16" i="18"/>
  <c r="O13" i="18"/>
  <c r="W13" i="18" s="1"/>
  <c r="X13" i="18" s="1"/>
  <c r="K20" i="15"/>
  <c r="W17" i="11"/>
  <c r="X17" i="11" s="1"/>
  <c r="W15" i="11"/>
  <c r="X15" i="11" s="1"/>
  <c r="W30" i="11"/>
  <c r="X30" i="11" s="1"/>
  <c r="U29" i="15"/>
  <c r="K29" i="15"/>
  <c r="P12" i="15"/>
  <c r="M12" i="15"/>
  <c r="T12" i="15"/>
  <c r="K14" i="15"/>
  <c r="U14" i="15"/>
  <c r="U26" i="15" s="1"/>
  <c r="W26" i="15" s="1"/>
  <c r="X26" i="15" s="1"/>
  <c r="W30" i="7"/>
  <c r="X30" i="7" s="1"/>
  <c r="K16" i="15"/>
  <c r="U16" i="15"/>
  <c r="U28" i="15" s="1"/>
  <c r="W28" i="15" s="1"/>
  <c r="X28" i="15" s="1"/>
  <c r="K8" i="15"/>
  <c r="U8" i="15"/>
  <c r="U20" i="15" s="1"/>
  <c r="F7" i="21"/>
  <c r="H7" i="21" s="1"/>
  <c r="H7" i="18"/>
  <c r="A20" i="21"/>
  <c r="H20" i="21" s="1"/>
  <c r="H20" i="18"/>
  <c r="K20" i="18" s="1"/>
  <c r="W20" i="11"/>
  <c r="X20" i="11" s="1"/>
  <c r="W22" i="7"/>
  <c r="X22" i="7" s="1"/>
  <c r="M12" i="18"/>
  <c r="P12" i="18"/>
  <c r="T12" i="18"/>
  <c r="J12" i="21"/>
  <c r="J89" i="21" s="1"/>
  <c r="J89" i="18"/>
  <c r="F14" i="21"/>
  <c r="H14" i="21" s="1"/>
  <c r="K14" i="21" s="1"/>
  <c r="M14" i="21" s="1"/>
  <c r="H14" i="18"/>
  <c r="K14" i="18" s="1"/>
  <c r="W21" i="7"/>
  <c r="X21" i="7" s="1"/>
  <c r="F8" i="21"/>
  <c r="H8" i="21" s="1"/>
  <c r="H8" i="18"/>
  <c r="U19" i="15"/>
  <c r="U31" i="15" s="1"/>
  <c r="W31" i="15" s="1"/>
  <c r="X31" i="15" s="1"/>
  <c r="K19" i="15"/>
  <c r="O18" i="18"/>
  <c r="W18" i="18" s="1"/>
  <c r="X18" i="18" s="1"/>
  <c r="R42" i="12"/>
  <c r="R27" i="12"/>
  <c r="R35" i="12"/>
  <c r="S125" i="14"/>
  <c r="S111" i="17"/>
  <c r="S72" i="23"/>
  <c r="S55" i="17"/>
  <c r="S112" i="23"/>
  <c r="G61" i="23"/>
  <c r="E61" i="23"/>
  <c r="J61" i="23"/>
  <c r="L61" i="23"/>
  <c r="O61" i="23"/>
  <c r="I61" i="23"/>
  <c r="K144" i="10"/>
  <c r="H144" i="10"/>
  <c r="J99" i="23"/>
  <c r="E172" i="10"/>
  <c r="F172" i="10" s="1"/>
  <c r="G172" i="10" s="1"/>
  <c r="H172" i="10" s="1"/>
  <c r="I172" i="10" s="1"/>
  <c r="J172" i="10" s="1"/>
  <c r="K172" i="10" s="1"/>
  <c r="L172" i="10" s="1"/>
  <c r="M172" i="10" s="1"/>
  <c r="N172" i="10" s="1"/>
  <c r="O172" i="10" s="1"/>
  <c r="J151" i="9"/>
  <c r="L41" i="12"/>
  <c r="S91" i="9"/>
  <c r="S120" i="9"/>
  <c r="H151" i="9"/>
  <c r="J41" i="12"/>
  <c r="S132" i="9"/>
  <c r="M151" i="9"/>
  <c r="O41" i="12"/>
  <c r="S132" i="17"/>
  <c r="F99" i="23"/>
  <c r="N151" i="9"/>
  <c r="P41" i="12"/>
  <c r="S96" i="9"/>
  <c r="S123" i="9"/>
  <c r="S146" i="9"/>
  <c r="L151" i="9"/>
  <c r="N41" i="12"/>
  <c r="S142" i="9"/>
  <c r="I144" i="10"/>
  <c r="F33" i="12"/>
  <c r="R33" i="12" s="1"/>
  <c r="S124" i="9"/>
  <c r="S156" i="9"/>
  <c r="F32" i="12"/>
  <c r="R32" i="12" s="1"/>
  <c r="S122" i="9"/>
  <c r="S155" i="9"/>
  <c r="J157" i="9"/>
  <c r="S91" i="10"/>
  <c r="E151" i="9"/>
  <c r="G41" i="12"/>
  <c r="J136" i="14"/>
  <c r="J144" i="14" s="1"/>
  <c r="H136" i="14"/>
  <c r="H144" i="14" s="1"/>
  <c r="G136" i="14"/>
  <c r="G144" i="14" s="1"/>
  <c r="D136" i="14"/>
  <c r="D144" i="14" s="1"/>
  <c r="L136" i="14"/>
  <c r="L144" i="14" s="1"/>
  <c r="O136" i="14"/>
  <c r="O144" i="14" s="1"/>
  <c r="N136" i="14"/>
  <c r="N144" i="14" s="1"/>
  <c r="K136" i="14"/>
  <c r="K144" i="14" s="1"/>
  <c r="I136" i="14"/>
  <c r="I144" i="14" s="1"/>
  <c r="M136" i="14"/>
  <c r="E136" i="14"/>
  <c r="E144" i="14" s="1"/>
  <c r="F136" i="14"/>
  <c r="F144" i="14" s="1"/>
  <c r="E102" i="6"/>
  <c r="M144" i="14"/>
  <c r="S152" i="20"/>
  <c r="S122" i="10"/>
  <c r="S139" i="9"/>
  <c r="F41" i="12"/>
  <c r="D151" i="9"/>
  <c r="S150" i="9"/>
  <c r="N157" i="9"/>
  <c r="K41" i="12"/>
  <c r="I151" i="9"/>
  <c r="G56" i="5"/>
  <c r="G66" i="5" s="1"/>
  <c r="F94" i="6"/>
  <c r="F66" i="5"/>
  <c r="F79" i="5" s="1"/>
  <c r="R2" i="12"/>
  <c r="R25" i="12"/>
  <c r="N23" i="9"/>
  <c r="N51" i="9" s="1"/>
  <c r="P48" i="12"/>
  <c r="R37" i="12"/>
  <c r="J23" i="9"/>
  <c r="J51" i="9" s="1"/>
  <c r="L48" i="12"/>
  <c r="R48" i="12" s="1"/>
  <c r="S21" i="9"/>
  <c r="D148" i="20"/>
  <c r="S147" i="20"/>
  <c r="O12" i="20"/>
  <c r="S12" i="20" s="1"/>
  <c r="S12" i="19"/>
  <c r="D147" i="23"/>
  <c r="S147" i="22"/>
  <c r="S82" i="22"/>
  <c r="D82" i="23"/>
  <c r="S82" i="23" s="1"/>
  <c r="S28" i="20"/>
  <c r="D41" i="23"/>
  <c r="S41" i="22"/>
  <c r="S129" i="22"/>
  <c r="G79" i="23"/>
  <c r="S79" i="23" s="1"/>
  <c r="S79" i="22"/>
  <c r="S104" i="19"/>
  <c r="H91" i="23"/>
  <c r="S91" i="23" s="1"/>
  <c r="S91" i="22"/>
  <c r="D80" i="23"/>
  <c r="S80" i="22"/>
  <c r="O28" i="23"/>
  <c r="S28" i="22"/>
  <c r="P43" i="23"/>
  <c r="S43" i="22"/>
  <c r="D50" i="20"/>
  <c r="S41" i="20"/>
  <c r="S79" i="20"/>
  <c r="S104" i="22"/>
  <c r="O12" i="22"/>
  <c r="S9" i="22"/>
  <c r="S133" i="22"/>
  <c r="L133" i="23"/>
  <c r="I97" i="22"/>
  <c r="I97" i="23" s="1"/>
  <c r="I97" i="20"/>
  <c r="K34" i="20"/>
  <c r="S29" i="20"/>
  <c r="K44" i="23"/>
  <c r="S44" i="22"/>
  <c r="S83" i="23"/>
  <c r="S130" i="22"/>
  <c r="S44" i="20"/>
  <c r="K50" i="20"/>
  <c r="S16" i="22"/>
  <c r="G16" i="23"/>
  <c r="S16" i="23" s="1"/>
  <c r="K29" i="23"/>
  <c r="S29" i="22"/>
  <c r="E81" i="23"/>
  <c r="S81" i="22"/>
  <c r="E100" i="22"/>
  <c r="S100" i="22" s="1"/>
  <c r="S100" i="19"/>
  <c r="G97" i="22"/>
  <c r="G97" i="23" s="1"/>
  <c r="G97" i="20"/>
  <c r="E105" i="22"/>
  <c r="S105" i="22" s="1"/>
  <c r="S105" i="19"/>
  <c r="L97" i="22"/>
  <c r="L97" i="23" s="1"/>
  <c r="L97" i="20"/>
  <c r="E97" i="20"/>
  <c r="S97" i="19"/>
  <c r="E97" i="22"/>
  <c r="N97" i="20"/>
  <c r="N97" i="22"/>
  <c r="N97" i="23" s="1"/>
  <c r="F98" i="22"/>
  <c r="S98" i="22" s="1"/>
  <c r="S98" i="19"/>
  <c r="D103" i="22"/>
  <c r="S103" i="22" s="1"/>
  <c r="S103" i="19"/>
  <c r="S101" i="19"/>
  <c r="D101" i="22"/>
  <c r="S101" i="22" s="1"/>
  <c r="E106" i="22"/>
  <c r="S106" i="22" s="1"/>
  <c r="S106" i="19"/>
  <c r="F97" i="22"/>
  <c r="F97" i="23" s="1"/>
  <c r="F97" i="20"/>
  <c r="J102" i="22"/>
  <c r="S102" i="22" s="1"/>
  <c r="S102" i="19"/>
  <c r="K55" i="22"/>
  <c r="K55" i="23" s="1"/>
  <c r="K55" i="20"/>
  <c r="K63" i="20" s="1"/>
  <c r="S37" i="19"/>
  <c r="D37" i="22"/>
  <c r="S37" i="22" s="1"/>
  <c r="E46" i="22"/>
  <c r="S46" i="22" s="1"/>
  <c r="S46" i="19"/>
  <c r="Q23" i="10"/>
  <c r="Q51" i="10" s="1"/>
  <c r="Q161" i="10" s="1"/>
  <c r="S12" i="10"/>
  <c r="P61" i="22"/>
  <c r="S61" i="22" s="1"/>
  <c r="S61" i="19"/>
  <c r="O55" i="22"/>
  <c r="O55" i="23" s="1"/>
  <c r="O55" i="20"/>
  <c r="O63" i="20" s="1"/>
  <c r="D47" i="22"/>
  <c r="S47" i="22" s="1"/>
  <c r="S47" i="19"/>
  <c r="E27" i="22"/>
  <c r="S27" i="22" s="1"/>
  <c r="S27" i="19"/>
  <c r="F17" i="22"/>
  <c r="S17" i="22" s="1"/>
  <c r="S17" i="19"/>
  <c r="S38" i="19"/>
  <c r="E38" i="22"/>
  <c r="S38" i="22" s="1"/>
  <c r="S56" i="19"/>
  <c r="P56" i="22"/>
  <c r="S56" i="22" s="1"/>
  <c r="P62" i="22"/>
  <c r="S62" i="22" s="1"/>
  <c r="S62" i="19"/>
  <c r="D55" i="22"/>
  <c r="S55" i="19"/>
  <c r="D55" i="20"/>
  <c r="D63" i="20" s="1"/>
  <c r="S70" i="20"/>
  <c r="P69" i="22"/>
  <c r="S69" i="22" s="1"/>
  <c r="S69" i="19"/>
  <c r="G10" i="19"/>
  <c r="S10" i="16"/>
  <c r="F55" i="22"/>
  <c r="F55" i="23" s="1"/>
  <c r="F55" i="20"/>
  <c r="F63" i="20" s="1"/>
  <c r="S40" i="19"/>
  <c r="D40" i="22"/>
  <c r="S40" i="22" s="1"/>
  <c r="D26" i="22"/>
  <c r="S26" i="22" s="1"/>
  <c r="S26" i="19"/>
  <c r="F18" i="22"/>
  <c r="S18" i="22" s="1"/>
  <c r="S18" i="19"/>
  <c r="S19" i="20"/>
  <c r="D48" i="22"/>
  <c r="S48" i="22" s="1"/>
  <c r="S48" i="19"/>
  <c r="G31" i="22"/>
  <c r="S31" i="22" s="1"/>
  <c r="S31" i="19"/>
  <c r="D20" i="22"/>
  <c r="S20" i="22" s="1"/>
  <c r="S20" i="19"/>
  <c r="E39" i="22"/>
  <c r="S39" i="22" s="1"/>
  <c r="S39" i="19"/>
  <c r="D21" i="22"/>
  <c r="S21" i="22" s="1"/>
  <c r="S21" i="19"/>
  <c r="G19" i="23"/>
  <c r="S19" i="23" s="1"/>
  <c r="S19" i="22"/>
  <c r="L72" i="22"/>
  <c r="S72" i="22" s="1"/>
  <c r="S72" i="19"/>
  <c r="S60" i="19"/>
  <c r="P60" i="22"/>
  <c r="S60" i="22" s="1"/>
  <c r="D63" i="17"/>
  <c r="S62" i="17"/>
  <c r="H63" i="20"/>
  <c r="O74" i="20"/>
  <c r="D74" i="20"/>
  <c r="N74" i="20"/>
  <c r="M74" i="20"/>
  <c r="E74" i="20"/>
  <c r="F74" i="20"/>
  <c r="H28" i="6"/>
  <c r="J74" i="20"/>
  <c r="I74" i="20"/>
  <c r="K74" i="20"/>
  <c r="G74" i="20"/>
  <c r="R40" i="12"/>
  <c r="R24" i="12"/>
  <c r="M70" i="23"/>
  <c r="G70" i="23"/>
  <c r="I70" i="23"/>
  <c r="T31" i="21"/>
  <c r="W31" i="18"/>
  <c r="R89" i="21"/>
  <c r="K23" i="21"/>
  <c r="F30" i="21"/>
  <c r="H30" i="18"/>
  <c r="F89" i="18"/>
  <c r="U99" i="11"/>
  <c r="T10" i="15"/>
  <c r="P10" i="15"/>
  <c r="M10" i="15"/>
  <c r="K98" i="15"/>
  <c r="T10" i="11"/>
  <c r="M10" i="11"/>
  <c r="P10" i="11"/>
  <c r="N97" i="11"/>
  <c r="W11" i="11"/>
  <c r="X11" i="11" s="1"/>
  <c r="W19" i="11"/>
  <c r="X19" i="11" s="1"/>
  <c r="T7" i="7"/>
  <c r="M7" i="7"/>
  <c r="K92" i="7"/>
  <c r="P7" i="7"/>
  <c r="K94" i="7"/>
  <c r="L62" i="23"/>
  <c r="G62" i="23"/>
  <c r="U26" i="21"/>
  <c r="T9" i="21"/>
  <c r="T11" i="21"/>
  <c r="T10" i="21"/>
  <c r="T27" i="21"/>
  <c r="T22" i="21"/>
  <c r="T15" i="21"/>
  <c r="T25" i="21"/>
  <c r="T16" i="21"/>
  <c r="T13" i="21"/>
  <c r="T18" i="21"/>
  <c r="T17" i="21"/>
  <c r="T26" i="21"/>
  <c r="P23" i="15"/>
  <c r="T23" i="15"/>
  <c r="O23" i="15"/>
  <c r="K21" i="15"/>
  <c r="H96" i="15"/>
  <c r="U21" i="15"/>
  <c r="P24" i="18"/>
  <c r="O24" i="18"/>
  <c r="T24" i="18"/>
  <c r="U22" i="15"/>
  <c r="W22" i="15" s="1"/>
  <c r="X22" i="15" s="1"/>
  <c r="U98" i="15"/>
  <c r="W25" i="7"/>
  <c r="X25" i="7" s="1"/>
  <c r="P22" i="21"/>
  <c r="P11" i="21"/>
  <c r="P9" i="21"/>
  <c r="P10" i="21"/>
  <c r="P27" i="21"/>
  <c r="P14" i="21"/>
  <c r="P26" i="21"/>
  <c r="P15" i="21"/>
  <c r="P23" i="21"/>
  <c r="P17" i="21"/>
  <c r="P16" i="21"/>
  <c r="P18" i="21"/>
  <c r="P25" i="21"/>
  <c r="P13" i="21"/>
  <c r="O24" i="15"/>
  <c r="P24" i="15"/>
  <c r="T24" i="15"/>
  <c r="K12" i="21"/>
  <c r="M12" i="21" s="1"/>
  <c r="I89" i="21"/>
  <c r="W26" i="11"/>
  <c r="X26" i="11" s="1"/>
  <c r="W24" i="7"/>
  <c r="X24" i="7" s="1"/>
  <c r="B7" i="21"/>
  <c r="V91" i="18"/>
  <c r="O91" i="18"/>
  <c r="R91" i="18"/>
  <c r="I91" i="18"/>
  <c r="F91" i="18"/>
  <c r="S91" i="18"/>
  <c r="N91" i="18"/>
  <c r="Q91" i="18"/>
  <c r="J91" i="18"/>
  <c r="H91" i="18"/>
  <c r="G21" i="21"/>
  <c r="H21" i="21" s="1"/>
  <c r="H21" i="18"/>
  <c r="H24" i="21"/>
  <c r="F89" i="21"/>
  <c r="W15" i="7"/>
  <c r="X15" i="7" s="1"/>
  <c r="W28" i="7"/>
  <c r="X28" i="7" s="1"/>
  <c r="U94" i="7"/>
  <c r="U92" i="7"/>
  <c r="M9" i="21"/>
  <c r="M8" i="11"/>
  <c r="P8" i="11"/>
  <c r="K99" i="11"/>
  <c r="T8" i="11"/>
  <c r="K31" i="11"/>
  <c r="K97" i="11" s="1"/>
  <c r="W29" i="11"/>
  <c r="X29" i="11" s="1"/>
  <c r="W29" i="7"/>
  <c r="X29" i="7" s="1"/>
  <c r="T23" i="18"/>
  <c r="P23" i="18"/>
  <c r="O23" i="18"/>
  <c r="U30" i="15"/>
  <c r="K30" i="15"/>
  <c r="O92" i="7"/>
  <c r="O99" i="11"/>
  <c r="O31" i="11"/>
  <c r="O97" i="11" s="1"/>
  <c r="N144" i="10"/>
  <c r="M144" i="10"/>
  <c r="R11" i="12"/>
  <c r="S122" i="23"/>
  <c r="S125" i="23"/>
  <c r="S116" i="23"/>
  <c r="N75" i="17"/>
  <c r="N76" i="17" s="1"/>
  <c r="O75" i="17"/>
  <c r="O76" i="17" s="1"/>
  <c r="H75" i="17"/>
  <c r="H76" i="17" s="1"/>
  <c r="L75" i="17"/>
  <c r="L76" i="17" s="1"/>
  <c r="G29" i="6"/>
  <c r="D75" i="17"/>
  <c r="K75" i="17"/>
  <c r="K76" i="17" s="1"/>
  <c r="J75" i="17"/>
  <c r="J76" i="17" s="1"/>
  <c r="I75" i="17"/>
  <c r="I76" i="17" s="1"/>
  <c r="E75" i="17"/>
  <c r="E76" i="17" s="1"/>
  <c r="G75" i="17"/>
  <c r="G76" i="17" s="1"/>
  <c r="M75" i="17"/>
  <c r="M76" i="17" s="1"/>
  <c r="F30" i="6"/>
  <c r="F75" i="17"/>
  <c r="F76" i="17" s="1"/>
  <c r="S128" i="20"/>
  <c r="D60" i="23"/>
  <c r="I60" i="23"/>
  <c r="I63" i="23" s="1"/>
  <c r="J60" i="23"/>
  <c r="J63" i="23" s="1"/>
  <c r="G60" i="23"/>
  <c r="G63" i="23" s="1"/>
  <c r="E60" i="23"/>
  <c r="L60" i="23"/>
  <c r="H60" i="23"/>
  <c r="H63" i="23" s="1"/>
  <c r="N60" i="23"/>
  <c r="N63" i="23" s="1"/>
  <c r="M60" i="23"/>
  <c r="M63" i="23" s="1"/>
  <c r="K60" i="23"/>
  <c r="H17" i="6"/>
  <c r="F60" i="23"/>
  <c r="O60" i="23"/>
  <c r="S86" i="17"/>
  <c r="D88" i="17"/>
  <c r="D73" i="23"/>
  <c r="H73" i="23"/>
  <c r="F73" i="23"/>
  <c r="G73" i="23"/>
  <c r="E73" i="23"/>
  <c r="J73" i="23"/>
  <c r="M73" i="23"/>
  <c r="K73" i="23"/>
  <c r="I73" i="23"/>
  <c r="L73" i="23"/>
  <c r="N73" i="23"/>
  <c r="O73" i="23"/>
  <c r="S115" i="23"/>
  <c r="S141" i="10"/>
  <c r="G86" i="20"/>
  <c r="G88" i="20" s="1"/>
  <c r="N86" i="20"/>
  <c r="N88" i="20" s="1"/>
  <c r="J86" i="20"/>
  <c r="J88" i="20" s="1"/>
  <c r="O86" i="20"/>
  <c r="H86" i="20"/>
  <c r="H88" i="20" s="1"/>
  <c r="I86" i="20"/>
  <c r="I88" i="20" s="1"/>
  <c r="G42" i="6"/>
  <c r="J16" i="1" s="1"/>
  <c r="D86" i="20"/>
  <c r="M86" i="20"/>
  <c r="L86" i="20"/>
  <c r="L88" i="20" s="1"/>
  <c r="K86" i="20"/>
  <c r="K88" i="20" s="1"/>
  <c r="H40" i="6"/>
  <c r="E86" i="20"/>
  <c r="E88" i="20" s="1"/>
  <c r="F86" i="20"/>
  <c r="S73" i="20"/>
  <c r="E44" i="6"/>
  <c r="F15" i="1"/>
  <c r="F17" i="1" s="1"/>
  <c r="S137" i="10"/>
  <c r="S60" i="20"/>
  <c r="S62" i="20"/>
  <c r="D76" i="14"/>
  <c r="S75" i="14"/>
  <c r="S144" i="9"/>
  <c r="O144" i="10"/>
  <c r="J144" i="10"/>
  <c r="S140" i="9"/>
  <c r="H138" i="20"/>
  <c r="J138" i="20"/>
  <c r="N138" i="20"/>
  <c r="O138" i="20"/>
  <c r="I138" i="20"/>
  <c r="M138" i="20"/>
  <c r="L138" i="20"/>
  <c r="G138" i="20"/>
  <c r="D138" i="20"/>
  <c r="K138" i="20"/>
  <c r="F138" i="20"/>
  <c r="E138" i="20"/>
  <c r="K137" i="20"/>
  <c r="H137" i="20"/>
  <c r="O137" i="20"/>
  <c r="E137" i="20"/>
  <c r="G137" i="20"/>
  <c r="J137" i="20"/>
  <c r="M137" i="20"/>
  <c r="N137" i="20"/>
  <c r="D137" i="20"/>
  <c r="F137" i="20"/>
  <c r="L137" i="20"/>
  <c r="I137" i="20"/>
  <c r="H140" i="23"/>
  <c r="I140" i="23"/>
  <c r="E140" i="23"/>
  <c r="M140" i="23"/>
  <c r="D140" i="23"/>
  <c r="G140" i="23"/>
  <c r="N140" i="23"/>
  <c r="L140" i="23"/>
  <c r="F140" i="23"/>
  <c r="K140" i="23"/>
  <c r="O140" i="23"/>
  <c r="J140" i="23"/>
  <c r="K99" i="23"/>
  <c r="E99" i="23"/>
  <c r="L99" i="23"/>
  <c r="G62" i="6"/>
  <c r="H24" i="5"/>
  <c r="H62" i="6" s="1"/>
  <c r="H18" i="5"/>
  <c r="H56" i="6" s="1"/>
  <c r="G56" i="6"/>
  <c r="O102" i="17"/>
  <c r="K102" i="17"/>
  <c r="G102" i="17"/>
  <c r="M102" i="17"/>
  <c r="E102" i="17"/>
  <c r="L102" i="17"/>
  <c r="N102" i="17"/>
  <c r="D102" i="17"/>
  <c r="F102" i="17"/>
  <c r="J102" i="17"/>
  <c r="I102" i="17"/>
  <c r="H102" i="17"/>
  <c r="H23" i="5"/>
  <c r="H61" i="6" s="1"/>
  <c r="G61" i="6"/>
  <c r="E106" i="17"/>
  <c r="F106" i="17"/>
  <c r="L106" i="17"/>
  <c r="M106" i="17"/>
  <c r="O106" i="17"/>
  <c r="J106" i="17"/>
  <c r="D106" i="17"/>
  <c r="H106" i="17"/>
  <c r="K106" i="17"/>
  <c r="G106" i="17"/>
  <c r="N106" i="17"/>
  <c r="I106" i="17"/>
  <c r="H20" i="5"/>
  <c r="H58" i="6" s="1"/>
  <c r="G58" i="6"/>
  <c r="M99" i="23"/>
  <c r="D99" i="23"/>
  <c r="H99" i="23"/>
  <c r="G26" i="5"/>
  <c r="N105" i="17"/>
  <c r="D105" i="17"/>
  <c r="O105" i="17"/>
  <c r="F105" i="17"/>
  <c r="M105" i="17"/>
  <c r="H105" i="17"/>
  <c r="I105" i="17"/>
  <c r="G105" i="17"/>
  <c r="E105" i="17"/>
  <c r="K105" i="17"/>
  <c r="L105" i="17"/>
  <c r="J105" i="17"/>
  <c r="H100" i="17"/>
  <c r="E100" i="17"/>
  <c r="N100" i="17"/>
  <c r="J100" i="17"/>
  <c r="F100" i="17"/>
  <c r="O100" i="17"/>
  <c r="K100" i="17"/>
  <c r="M100" i="17"/>
  <c r="G100" i="17"/>
  <c r="F64" i="6"/>
  <c r="H18" i="1" s="1"/>
  <c r="D100" i="17"/>
  <c r="L100" i="17"/>
  <c r="I100" i="17"/>
  <c r="J101" i="17"/>
  <c r="L101" i="17"/>
  <c r="E101" i="17"/>
  <c r="H101" i="17"/>
  <c r="I101" i="17"/>
  <c r="K101" i="17"/>
  <c r="F101" i="17"/>
  <c r="D101" i="17"/>
  <c r="O101" i="17"/>
  <c r="M101" i="17"/>
  <c r="G101" i="17"/>
  <c r="N101" i="17"/>
  <c r="I99" i="23"/>
  <c r="G99" i="23"/>
  <c r="H19" i="5"/>
  <c r="H57" i="6" s="1"/>
  <c r="G57" i="6"/>
  <c r="L123" i="23"/>
  <c r="M123" i="23"/>
  <c r="I123" i="23"/>
  <c r="J123" i="23"/>
  <c r="E123" i="23"/>
  <c r="K123" i="23"/>
  <c r="F123" i="23"/>
  <c r="H123" i="23"/>
  <c r="O123" i="23"/>
  <c r="N123" i="23"/>
  <c r="D123" i="23"/>
  <c r="G123" i="23"/>
  <c r="S96" i="20"/>
  <c r="H50" i="6"/>
  <c r="S120" i="23"/>
  <c r="S92" i="23"/>
  <c r="S131" i="23"/>
  <c r="S114" i="23"/>
  <c r="S122" i="20"/>
  <c r="S125" i="9"/>
  <c r="G34" i="12"/>
  <c r="R34" i="12" s="1"/>
  <c r="S112" i="17"/>
  <c r="I108" i="9"/>
  <c r="K21" i="12"/>
  <c r="S94" i="9"/>
  <c r="G101" i="6"/>
  <c r="H65" i="5"/>
  <c r="H101" i="6" s="1"/>
  <c r="S114" i="17"/>
  <c r="S116" i="20"/>
  <c r="S111" i="20"/>
  <c r="S142" i="23"/>
  <c r="S115" i="17"/>
  <c r="M108" i="9"/>
  <c r="O21" i="12"/>
  <c r="G143" i="17"/>
  <c r="E143" i="17"/>
  <c r="D143" i="17"/>
  <c r="N143" i="17"/>
  <c r="O143" i="17"/>
  <c r="H143" i="17"/>
  <c r="K143" i="17"/>
  <c r="F143" i="17"/>
  <c r="L143" i="17"/>
  <c r="I143" i="17"/>
  <c r="M143" i="17"/>
  <c r="J143" i="17"/>
  <c r="J94" i="20"/>
  <c r="G94" i="20"/>
  <c r="K94" i="20"/>
  <c r="I94" i="20"/>
  <c r="D94" i="20"/>
  <c r="M94" i="20"/>
  <c r="O94" i="20"/>
  <c r="E94" i="20"/>
  <c r="F94" i="20"/>
  <c r="N94" i="20"/>
  <c r="H94" i="20"/>
  <c r="L94" i="20"/>
  <c r="S96" i="23"/>
  <c r="S151" i="23"/>
  <c r="S115" i="20"/>
  <c r="E17" i="17"/>
  <c r="J17" i="17"/>
  <c r="K17" i="17"/>
  <c r="Q17" i="17"/>
  <c r="F17" i="17"/>
  <c r="M17" i="17"/>
  <c r="H17" i="17"/>
  <c r="N17" i="17"/>
  <c r="O17" i="17"/>
  <c r="R17" i="17"/>
  <c r="I17" i="17"/>
  <c r="D17" i="17"/>
  <c r="G17" i="17"/>
  <c r="P17" i="17"/>
  <c r="L17" i="17"/>
  <c r="O147" i="9"/>
  <c r="O158" i="9" s="1"/>
  <c r="O167" i="9" s="1"/>
  <c r="O169" i="9" s="1"/>
  <c r="Q38" i="12"/>
  <c r="L147" i="9"/>
  <c r="L158" i="9" s="1"/>
  <c r="L167" i="9" s="1"/>
  <c r="L169" i="9" s="1"/>
  <c r="N38" i="12"/>
  <c r="Q17" i="14"/>
  <c r="G17" i="14"/>
  <c r="D17" i="14"/>
  <c r="E17" i="14"/>
  <c r="J17" i="14"/>
  <c r="O17" i="14"/>
  <c r="F17" i="14"/>
  <c r="L17" i="14"/>
  <c r="I38" i="12"/>
  <c r="G147" i="9"/>
  <c r="G158" i="9" s="1"/>
  <c r="G167" i="9" s="1"/>
  <c r="G169" i="9" s="1"/>
  <c r="F147" i="9"/>
  <c r="F158" i="9" s="1"/>
  <c r="H38" i="12"/>
  <c r="I147" i="9"/>
  <c r="I158" i="9" s="1"/>
  <c r="I167" i="9" s="1"/>
  <c r="I169" i="9" s="1"/>
  <c r="K38" i="12"/>
  <c r="D147" i="9"/>
  <c r="D158" i="9" s="1"/>
  <c r="D167" i="9" s="1"/>
  <c r="D169" i="9" s="1"/>
  <c r="D171" i="9" s="1"/>
  <c r="F38" i="12"/>
  <c r="S131" i="9"/>
  <c r="S130" i="14"/>
  <c r="N147" i="9"/>
  <c r="N158" i="9" s="1"/>
  <c r="N167" i="9" s="1"/>
  <c r="N169" i="9" s="1"/>
  <c r="P38" i="12"/>
  <c r="S130" i="10"/>
  <c r="D144" i="10"/>
  <c r="F23" i="9"/>
  <c r="F51" i="9" s="1"/>
  <c r="H47" i="12"/>
  <c r="S17" i="9"/>
  <c r="J47" i="12"/>
  <c r="H23" i="9"/>
  <c r="H51" i="9" s="1"/>
  <c r="P23" i="9"/>
  <c r="P51" i="9" s="1"/>
  <c r="P162" i="9" s="1"/>
  <c r="D15" i="14" s="1"/>
  <c r="E147" i="9"/>
  <c r="E158" i="9" s="1"/>
  <c r="E167" i="9" s="1"/>
  <c r="E169" i="9" s="1"/>
  <c r="G38" i="12"/>
  <c r="D114" i="6"/>
  <c r="D117" i="6" s="1"/>
  <c r="D19" i="1"/>
  <c r="N13" i="4"/>
  <c r="H13" i="4" s="1"/>
  <c r="G13" i="4"/>
  <c r="K147" i="9"/>
  <c r="K158" i="9" s="1"/>
  <c r="K167" i="9" s="1"/>
  <c r="K169" i="9" s="1"/>
  <c r="M38" i="12"/>
  <c r="J147" i="9"/>
  <c r="L38" i="12"/>
  <c r="M147" i="9"/>
  <c r="M158" i="9" s="1"/>
  <c r="M167" i="9" s="1"/>
  <c r="M169" i="9" s="1"/>
  <c r="O38" i="12"/>
  <c r="H147" i="9"/>
  <c r="H158" i="9" s="1"/>
  <c r="J38" i="12"/>
  <c r="S56" i="23" l="1"/>
  <c r="M80" i="23"/>
  <c r="O80" i="23"/>
  <c r="H80" i="23"/>
  <c r="E80" i="23"/>
  <c r="S80" i="23" s="1"/>
  <c r="K80" i="23"/>
  <c r="L80" i="23"/>
  <c r="G80" i="23"/>
  <c r="J80" i="23"/>
  <c r="I80" i="23"/>
  <c r="N80" i="23"/>
  <c r="F80" i="23"/>
  <c r="E130" i="17"/>
  <c r="D130" i="17"/>
  <c r="K130" i="17"/>
  <c r="H130" i="17"/>
  <c r="F130" i="17"/>
  <c r="J130" i="17"/>
  <c r="I130" i="17"/>
  <c r="M130" i="17"/>
  <c r="G130" i="17"/>
  <c r="N130" i="17"/>
  <c r="L130" i="17"/>
  <c r="O130" i="17"/>
  <c r="G87" i="6"/>
  <c r="H49" i="5"/>
  <c r="H87" i="6" s="1"/>
  <c r="P17" i="14"/>
  <c r="R17" i="14"/>
  <c r="I17" i="14"/>
  <c r="N17" i="14"/>
  <c r="S17" i="14" s="1"/>
  <c r="M17" i="14"/>
  <c r="K17" i="14"/>
  <c r="Q21" i="14"/>
  <c r="S21" i="14" s="1"/>
  <c r="E15" i="4"/>
  <c r="N19" i="14" s="1"/>
  <c r="N23" i="14" s="1"/>
  <c r="N51" i="14" s="1"/>
  <c r="N165" i="14" s="1"/>
  <c r="N167" i="14" s="1"/>
  <c r="D19" i="17"/>
  <c r="O19" i="17"/>
  <c r="O23" i="17" s="1"/>
  <c r="O51" i="17" s="1"/>
  <c r="L19" i="17"/>
  <c r="L23" i="17" s="1"/>
  <c r="L51" i="17" s="1"/>
  <c r="I19" i="17"/>
  <c r="I23" i="17" s="1"/>
  <c r="I51" i="17" s="1"/>
  <c r="E19" i="17"/>
  <c r="J19" i="17"/>
  <c r="J23" i="17" s="1"/>
  <c r="J51" i="17" s="1"/>
  <c r="N19" i="17"/>
  <c r="N23" i="17" s="1"/>
  <c r="N51" i="17" s="1"/>
  <c r="P19" i="17"/>
  <c r="P23" i="17" s="1"/>
  <c r="P51" i="17" s="1"/>
  <c r="P159" i="17" s="1"/>
  <c r="D15" i="20" s="1"/>
  <c r="H19" i="17"/>
  <c r="H23" i="17" s="1"/>
  <c r="H51" i="17" s="1"/>
  <c r="M19" i="17"/>
  <c r="M23" i="17" s="1"/>
  <c r="M51" i="17" s="1"/>
  <c r="K19" i="17"/>
  <c r="K23" i="17" s="1"/>
  <c r="K51" i="17" s="1"/>
  <c r="F19" i="17"/>
  <c r="G19" i="17"/>
  <c r="G23" i="17" s="1"/>
  <c r="G51" i="17" s="1"/>
  <c r="R19" i="17"/>
  <c r="R23" i="17" s="1"/>
  <c r="R51" i="17" s="1"/>
  <c r="R159" i="17" s="1"/>
  <c r="F15" i="20" s="1"/>
  <c r="Q19" i="17"/>
  <c r="Q23" i="17" s="1"/>
  <c r="Q51" i="17" s="1"/>
  <c r="Q159" i="17" s="1"/>
  <c r="E15" i="20" s="1"/>
  <c r="E23" i="20" s="1"/>
  <c r="E51" i="20" s="1"/>
  <c r="E165" i="20" s="1"/>
  <c r="E167" i="20" s="1"/>
  <c r="S57" i="23"/>
  <c r="F88" i="20"/>
  <c r="S61" i="20"/>
  <c r="M88" i="20"/>
  <c r="L63" i="23"/>
  <c r="J158" i="9"/>
  <c r="J167" i="9" s="1"/>
  <c r="J169" i="9" s="1"/>
  <c r="N121" i="23"/>
  <c r="S121" i="23" s="1"/>
  <c r="S121" i="22"/>
  <c r="S62" i="23"/>
  <c r="J126" i="23"/>
  <c r="S126" i="23" s="1"/>
  <c r="S126" i="22"/>
  <c r="K28" i="21"/>
  <c r="U28" i="21"/>
  <c r="O67" i="23"/>
  <c r="G67" i="23"/>
  <c r="L67" i="23"/>
  <c r="E67" i="23"/>
  <c r="F67" i="23"/>
  <c r="N67" i="23"/>
  <c r="D67" i="23"/>
  <c r="J67" i="23"/>
  <c r="I67" i="23"/>
  <c r="H67" i="23"/>
  <c r="K67" i="23"/>
  <c r="M67" i="23"/>
  <c r="W27" i="18"/>
  <c r="X27" i="18" s="1"/>
  <c r="M17" i="18"/>
  <c r="T17" i="18"/>
  <c r="P17" i="18"/>
  <c r="P28" i="18"/>
  <c r="T28" i="18"/>
  <c r="W28" i="18" s="1"/>
  <c r="X28" i="18" s="1"/>
  <c r="M28" i="18"/>
  <c r="W17" i="15"/>
  <c r="X17" i="15" s="1"/>
  <c r="M81" i="23"/>
  <c r="L81" i="23"/>
  <c r="G81" i="23"/>
  <c r="N81" i="23"/>
  <c r="D81" i="23"/>
  <c r="J81" i="23"/>
  <c r="K81" i="23"/>
  <c r="H81" i="23"/>
  <c r="F81" i="23"/>
  <c r="I81" i="23"/>
  <c r="O81" i="23"/>
  <c r="S142" i="20"/>
  <c r="E63" i="23"/>
  <c r="S61" i="23"/>
  <c r="F63" i="23"/>
  <c r="K63" i="23"/>
  <c r="O63" i="23"/>
  <c r="O85" i="22"/>
  <c r="S85" i="19"/>
  <c r="O85" i="20"/>
  <c r="S85" i="20" s="1"/>
  <c r="O88" i="17"/>
  <c r="U8" i="18"/>
  <c r="K8" i="18"/>
  <c r="P20" i="18"/>
  <c r="T20" i="18"/>
  <c r="O20" i="18"/>
  <c r="O13" i="21"/>
  <c r="O16" i="21"/>
  <c r="O15" i="21"/>
  <c r="O18" i="21"/>
  <c r="O22" i="21"/>
  <c r="W22" i="21" s="1"/>
  <c r="X22" i="21" s="1"/>
  <c r="T15" i="18"/>
  <c r="P15" i="18"/>
  <c r="T19" i="18"/>
  <c r="W19" i="18" s="1"/>
  <c r="X19" i="18" s="1"/>
  <c r="P19" i="18"/>
  <c r="O19" i="18"/>
  <c r="W23" i="18"/>
  <c r="X23" i="18" s="1"/>
  <c r="O23" i="21"/>
  <c r="K8" i="21"/>
  <c r="U8" i="21"/>
  <c r="U20" i="21"/>
  <c r="K20" i="21"/>
  <c r="P8" i="15"/>
  <c r="T8" i="15"/>
  <c r="M8" i="15"/>
  <c r="U32" i="15"/>
  <c r="W24" i="18"/>
  <c r="X24" i="18" s="1"/>
  <c r="W18" i="21"/>
  <c r="X18" i="21" s="1"/>
  <c r="T23" i="21"/>
  <c r="T19" i="15"/>
  <c r="P19" i="15"/>
  <c r="O19" i="15"/>
  <c r="U7" i="18"/>
  <c r="K7" i="18"/>
  <c r="P14" i="15"/>
  <c r="M14" i="15"/>
  <c r="T14" i="15"/>
  <c r="P29" i="15"/>
  <c r="T29" i="15"/>
  <c r="M29" i="15"/>
  <c r="P7" i="15"/>
  <c r="T7" i="15"/>
  <c r="W7" i="15" s="1"/>
  <c r="X7" i="15" s="1"/>
  <c r="M7" i="15"/>
  <c r="O15" i="15"/>
  <c r="T15" i="15"/>
  <c r="P15" i="15"/>
  <c r="T14" i="21"/>
  <c r="P14" i="18"/>
  <c r="M14" i="18"/>
  <c r="T14" i="18"/>
  <c r="W14" i="18" s="1"/>
  <c r="X14" i="18" s="1"/>
  <c r="W12" i="18"/>
  <c r="X12" i="18" s="1"/>
  <c r="U7" i="21"/>
  <c r="U23" i="21" s="1"/>
  <c r="K7" i="21"/>
  <c r="T16" i="15"/>
  <c r="P16" i="15"/>
  <c r="O16" i="15"/>
  <c r="W12" i="15"/>
  <c r="X12" i="15" s="1"/>
  <c r="P20" i="15"/>
  <c r="T20" i="15"/>
  <c r="O20" i="15"/>
  <c r="O15" i="18"/>
  <c r="P16" i="18"/>
  <c r="T16" i="18"/>
  <c r="K19" i="21"/>
  <c r="O19" i="21" s="1"/>
  <c r="U19" i="21"/>
  <c r="T29" i="18"/>
  <c r="M29" i="18"/>
  <c r="M29" i="21" s="1"/>
  <c r="P29" i="18"/>
  <c r="P29" i="21" s="1"/>
  <c r="S70" i="23"/>
  <c r="S74" i="20"/>
  <c r="G64" i="6"/>
  <c r="J18" i="1" s="1"/>
  <c r="R41" i="12"/>
  <c r="H136" i="17"/>
  <c r="J136" i="17"/>
  <c r="J144" i="17" s="1"/>
  <c r="M136" i="17"/>
  <c r="K136" i="17"/>
  <c r="K144" i="17" s="1"/>
  <c r="F136" i="17"/>
  <c r="D136" i="17"/>
  <c r="D144" i="17" s="1"/>
  <c r="I136" i="17"/>
  <c r="I144" i="17" s="1"/>
  <c r="G136" i="17"/>
  <c r="G144" i="17" s="1"/>
  <c r="E136" i="17"/>
  <c r="E144" i="17" s="1"/>
  <c r="L136" i="17"/>
  <c r="L144" i="17" s="1"/>
  <c r="N136" i="17"/>
  <c r="N144" i="17" s="1"/>
  <c r="O136" i="17"/>
  <c r="F19" i="1"/>
  <c r="F22" i="1" s="1"/>
  <c r="F27" i="1" s="1"/>
  <c r="E114" i="6"/>
  <c r="E117" i="6" s="1"/>
  <c r="F102" i="6"/>
  <c r="H19" i="1" s="1"/>
  <c r="F144" i="17"/>
  <c r="G79" i="5"/>
  <c r="H56" i="5"/>
  <c r="H94" i="6" s="1"/>
  <c r="G94" i="6"/>
  <c r="G102" i="6" s="1"/>
  <c r="J19" i="1" s="1"/>
  <c r="S41" i="12"/>
  <c r="S12" i="22"/>
  <c r="O12" i="23"/>
  <c r="S12" i="23" s="1"/>
  <c r="O34" i="23"/>
  <c r="S28" i="23"/>
  <c r="P50" i="23"/>
  <c r="S43" i="23"/>
  <c r="S41" i="23"/>
  <c r="D50" i="23"/>
  <c r="D148" i="23"/>
  <c r="S147" i="23"/>
  <c r="K34" i="23"/>
  <c r="S29" i="23"/>
  <c r="K50" i="23"/>
  <c r="S44" i="23"/>
  <c r="S55" i="20"/>
  <c r="E97" i="23"/>
  <c r="S97" i="22"/>
  <c r="F108" i="17"/>
  <c r="G10" i="22"/>
  <c r="S10" i="22" s="1"/>
  <c r="S10" i="19"/>
  <c r="D108" i="17"/>
  <c r="S55" i="22"/>
  <c r="D55" i="23"/>
  <c r="S55" i="23" s="1"/>
  <c r="E74" i="23"/>
  <c r="M74" i="23"/>
  <c r="O74" i="23"/>
  <c r="F74" i="23"/>
  <c r="L74" i="23"/>
  <c r="G74" i="23"/>
  <c r="D74" i="23"/>
  <c r="H74" i="23"/>
  <c r="N74" i="23"/>
  <c r="I74" i="23"/>
  <c r="K74" i="23"/>
  <c r="J74" i="23"/>
  <c r="U96" i="15"/>
  <c r="M30" i="15"/>
  <c r="T30" i="15"/>
  <c r="P30" i="15"/>
  <c r="W8" i="11"/>
  <c r="T31" i="11"/>
  <c r="T97" i="11" s="1"/>
  <c r="T99" i="11"/>
  <c r="P92" i="7"/>
  <c r="P94" i="7"/>
  <c r="W31" i="21"/>
  <c r="X31" i="21" s="1"/>
  <c r="X31" i="18"/>
  <c r="U24" i="21"/>
  <c r="U89" i="21" s="1"/>
  <c r="K24" i="21"/>
  <c r="F91" i="21"/>
  <c r="R91" i="21"/>
  <c r="Q91" i="21"/>
  <c r="J91" i="21"/>
  <c r="I91" i="21"/>
  <c r="V91" i="21"/>
  <c r="O91" i="21"/>
  <c r="H91" i="21"/>
  <c r="K91" i="21"/>
  <c r="N91" i="21"/>
  <c r="S91" i="21"/>
  <c r="U91" i="21"/>
  <c r="T21" i="15"/>
  <c r="O21" i="15"/>
  <c r="P21" i="15"/>
  <c r="W14" i="21"/>
  <c r="X14" i="21" s="1"/>
  <c r="W16" i="21"/>
  <c r="X16" i="21" s="1"/>
  <c r="W27" i="21"/>
  <c r="X27" i="21" s="1"/>
  <c r="W11" i="21"/>
  <c r="X11" i="21" s="1"/>
  <c r="W10" i="11"/>
  <c r="X10" i="11" s="1"/>
  <c r="M98" i="15"/>
  <c r="M32" i="15"/>
  <c r="M96" i="15" s="1"/>
  <c r="P31" i="11"/>
  <c r="P97" i="11" s="1"/>
  <c r="P99" i="11"/>
  <c r="K21" i="18"/>
  <c r="H89" i="18"/>
  <c r="W24" i="15"/>
  <c r="X24" i="15" s="1"/>
  <c r="P12" i="21"/>
  <c r="W26" i="21"/>
  <c r="X26" i="21" s="1"/>
  <c r="W13" i="21"/>
  <c r="X13" i="21" s="1"/>
  <c r="W25" i="21"/>
  <c r="X25" i="21" s="1"/>
  <c r="W15" i="21"/>
  <c r="X15" i="21" s="1"/>
  <c r="W10" i="21"/>
  <c r="X10" i="21" s="1"/>
  <c r="W9" i="21"/>
  <c r="X9" i="21" s="1"/>
  <c r="M94" i="7"/>
  <c r="M92" i="7"/>
  <c r="K32" i="15"/>
  <c r="K96" i="15" s="1"/>
  <c r="P32" i="15"/>
  <c r="P98" i="15"/>
  <c r="H30" i="21"/>
  <c r="K30" i="21" s="1"/>
  <c r="K30" i="18"/>
  <c r="M99" i="11"/>
  <c r="M31" i="11"/>
  <c r="M97" i="11" s="1"/>
  <c r="K21" i="21"/>
  <c r="H89" i="21"/>
  <c r="W23" i="15"/>
  <c r="X23" i="15" s="1"/>
  <c r="W17" i="21"/>
  <c r="X17" i="21" s="1"/>
  <c r="T12" i="21"/>
  <c r="T92" i="7"/>
  <c r="W7" i="7"/>
  <c r="T94" i="7"/>
  <c r="W10" i="15"/>
  <c r="T32" i="15"/>
  <c r="T96" i="15" s="1"/>
  <c r="T98" i="15"/>
  <c r="F167" i="9"/>
  <c r="F169" i="9" s="1"/>
  <c r="G108" i="17"/>
  <c r="L14" i="1"/>
  <c r="J108" i="17"/>
  <c r="O108" i="17"/>
  <c r="M108" i="17"/>
  <c r="O86" i="23"/>
  <c r="K86" i="23"/>
  <c r="M86" i="23"/>
  <c r="M88" i="23" s="1"/>
  <c r="F86" i="23"/>
  <c r="I86" i="23"/>
  <c r="H86" i="23"/>
  <c r="H88" i="23" s="1"/>
  <c r="G86" i="23"/>
  <c r="G88" i="23" s="1"/>
  <c r="E86" i="23"/>
  <c r="E88" i="23" s="1"/>
  <c r="J86" i="23"/>
  <c r="N86" i="23"/>
  <c r="N88" i="23" s="1"/>
  <c r="L86" i="23"/>
  <c r="L88" i="23" s="1"/>
  <c r="D86" i="23"/>
  <c r="H42" i="6"/>
  <c r="L16" i="1" s="1"/>
  <c r="S86" i="20"/>
  <c r="D88" i="20"/>
  <c r="S75" i="17"/>
  <c r="D76" i="17"/>
  <c r="S73" i="23"/>
  <c r="S60" i="23"/>
  <c r="H15" i="1"/>
  <c r="H17" i="1" s="1"/>
  <c r="F44" i="6"/>
  <c r="O75" i="20"/>
  <c r="O76" i="20" s="1"/>
  <c r="F75" i="20"/>
  <c r="F76" i="20" s="1"/>
  <c r="D75" i="20"/>
  <c r="G75" i="20"/>
  <c r="G76" i="20" s="1"/>
  <c r="K75" i="20"/>
  <c r="K76" i="20" s="1"/>
  <c r="M75" i="20"/>
  <c r="M76" i="20" s="1"/>
  <c r="H75" i="20"/>
  <c r="H76" i="20" s="1"/>
  <c r="L75" i="20"/>
  <c r="L76" i="20" s="1"/>
  <c r="H29" i="6"/>
  <c r="G30" i="6"/>
  <c r="N75" i="20"/>
  <c r="N76" i="20" s="1"/>
  <c r="I75" i="20"/>
  <c r="I76" i="20" s="1"/>
  <c r="E75" i="20"/>
  <c r="E76" i="20" s="1"/>
  <c r="J75" i="20"/>
  <c r="J76" i="20" s="1"/>
  <c r="H26" i="5"/>
  <c r="I108" i="17"/>
  <c r="H108" i="17"/>
  <c r="M102" i="23"/>
  <c r="I102" i="23"/>
  <c r="N102" i="23"/>
  <c r="H102" i="23"/>
  <c r="L102" i="23"/>
  <c r="O102" i="23"/>
  <c r="D102" i="23"/>
  <c r="J102" i="23"/>
  <c r="G102" i="23"/>
  <c r="F102" i="23"/>
  <c r="E102" i="23"/>
  <c r="K102" i="23"/>
  <c r="J100" i="20"/>
  <c r="E100" i="20"/>
  <c r="M100" i="20"/>
  <c r="O100" i="20"/>
  <c r="K100" i="20"/>
  <c r="G100" i="20"/>
  <c r="I100" i="20"/>
  <c r="F100" i="20"/>
  <c r="H100" i="20"/>
  <c r="N100" i="20"/>
  <c r="L100" i="20"/>
  <c r="D100" i="20"/>
  <c r="L108" i="17"/>
  <c r="L105" i="20"/>
  <c r="N105" i="20"/>
  <c r="J105" i="20"/>
  <c r="G105" i="20"/>
  <c r="M105" i="20"/>
  <c r="O105" i="20"/>
  <c r="I105" i="20"/>
  <c r="D105" i="20"/>
  <c r="F105" i="20"/>
  <c r="K105" i="20"/>
  <c r="H105" i="20"/>
  <c r="E105" i="20"/>
  <c r="E100" i="23"/>
  <c r="K100" i="23"/>
  <c r="M100" i="23"/>
  <c r="G100" i="23"/>
  <c r="F100" i="23"/>
  <c r="I100" i="23"/>
  <c r="L100" i="23"/>
  <c r="N100" i="23"/>
  <c r="O100" i="23"/>
  <c r="D100" i="23"/>
  <c r="H100" i="23"/>
  <c r="J100" i="23"/>
  <c r="G101" i="23"/>
  <c r="M101" i="23"/>
  <c r="J101" i="23"/>
  <c r="H101" i="23"/>
  <c r="N101" i="23"/>
  <c r="I101" i="23"/>
  <c r="K101" i="23"/>
  <c r="O101" i="23"/>
  <c r="E101" i="23"/>
  <c r="D101" i="23"/>
  <c r="F101" i="23"/>
  <c r="L101" i="23"/>
  <c r="D101" i="20"/>
  <c r="M101" i="20"/>
  <c r="J101" i="20"/>
  <c r="H101" i="20"/>
  <c r="E101" i="20"/>
  <c r="N101" i="20"/>
  <c r="O101" i="20"/>
  <c r="L101" i="20"/>
  <c r="I101" i="20"/>
  <c r="G101" i="20"/>
  <c r="K101" i="20"/>
  <c r="F101" i="20"/>
  <c r="K108" i="17"/>
  <c r="N108" i="17"/>
  <c r="H105" i="23"/>
  <c r="M105" i="23"/>
  <c r="L105" i="23"/>
  <c r="F105" i="23"/>
  <c r="I105" i="23"/>
  <c r="J105" i="23"/>
  <c r="N105" i="23"/>
  <c r="D105" i="23"/>
  <c r="O105" i="23"/>
  <c r="G105" i="23"/>
  <c r="E105" i="23"/>
  <c r="K105" i="23"/>
  <c r="H106" i="23"/>
  <c r="E106" i="23"/>
  <c r="M106" i="23"/>
  <c r="K106" i="23"/>
  <c r="N106" i="23"/>
  <c r="G106" i="23"/>
  <c r="F106" i="23"/>
  <c r="O106" i="23"/>
  <c r="J106" i="23"/>
  <c r="L106" i="23"/>
  <c r="D106" i="23"/>
  <c r="I106" i="23"/>
  <c r="E108" i="17"/>
  <c r="H102" i="20"/>
  <c r="N102" i="20"/>
  <c r="O102" i="20"/>
  <c r="I102" i="20"/>
  <c r="J102" i="20"/>
  <c r="K102" i="20"/>
  <c r="G102" i="20"/>
  <c r="D102" i="20"/>
  <c r="E102" i="20"/>
  <c r="F102" i="20"/>
  <c r="L102" i="20"/>
  <c r="M102" i="20"/>
  <c r="H106" i="20"/>
  <c r="L106" i="20"/>
  <c r="G106" i="20"/>
  <c r="I106" i="20"/>
  <c r="M106" i="20"/>
  <c r="D106" i="20"/>
  <c r="N106" i="20"/>
  <c r="O106" i="20"/>
  <c r="J106" i="20"/>
  <c r="F106" i="20"/>
  <c r="E106" i="20"/>
  <c r="K106" i="20"/>
  <c r="R21" i="12"/>
  <c r="H66" i="5"/>
  <c r="F94" i="23"/>
  <c r="I94" i="23"/>
  <c r="H94" i="23"/>
  <c r="D94" i="23"/>
  <c r="O94" i="23"/>
  <c r="E94" i="23"/>
  <c r="J94" i="23"/>
  <c r="K94" i="23"/>
  <c r="N94" i="23"/>
  <c r="M94" i="23"/>
  <c r="G94" i="23"/>
  <c r="L94" i="23"/>
  <c r="H64" i="6"/>
  <c r="S123" i="23"/>
  <c r="S143" i="17"/>
  <c r="L143" i="23"/>
  <c r="M143" i="23"/>
  <c r="N143" i="23"/>
  <c r="E143" i="23"/>
  <c r="I143" i="23"/>
  <c r="J143" i="23"/>
  <c r="K143" i="23"/>
  <c r="F143" i="23"/>
  <c r="H143" i="23"/>
  <c r="D143" i="23"/>
  <c r="O143" i="23"/>
  <c r="G143" i="23"/>
  <c r="R47" i="12"/>
  <c r="S94" i="20"/>
  <c r="F143" i="20"/>
  <c r="G143" i="20"/>
  <c r="D143" i="20"/>
  <c r="K143" i="20"/>
  <c r="E143" i="20"/>
  <c r="I143" i="20"/>
  <c r="M143" i="20"/>
  <c r="J143" i="20"/>
  <c r="O143" i="20"/>
  <c r="H143" i="20"/>
  <c r="N143" i="20"/>
  <c r="L143" i="20"/>
  <c r="H102" i="6"/>
  <c r="L19" i="1" s="1"/>
  <c r="K17" i="20"/>
  <c r="K23" i="20" s="1"/>
  <c r="K51" i="20" s="1"/>
  <c r="K165" i="20" s="1"/>
  <c r="K167" i="20" s="1"/>
  <c r="E17" i="20"/>
  <c r="D17" i="20"/>
  <c r="J17" i="20"/>
  <c r="J23" i="20" s="1"/>
  <c r="J51" i="20" s="1"/>
  <c r="J165" i="20" s="1"/>
  <c r="J167" i="20" s="1"/>
  <c r="Q17" i="20"/>
  <c r="Q23" i="20" s="1"/>
  <c r="Q51" i="20" s="1"/>
  <c r="Q160" i="20" s="1"/>
  <c r="E15" i="23" s="1"/>
  <c r="F17" i="20"/>
  <c r="P17" i="20"/>
  <c r="P23" i="20" s="1"/>
  <c r="P51" i="20" s="1"/>
  <c r="P160" i="20" s="1"/>
  <c r="D15" i="23" s="1"/>
  <c r="O17" i="20"/>
  <c r="O23" i="20" s="1"/>
  <c r="O51" i="20" s="1"/>
  <c r="O165" i="20" s="1"/>
  <c r="O167" i="20" s="1"/>
  <c r="I17" i="20"/>
  <c r="I23" i="20" s="1"/>
  <c r="I51" i="20" s="1"/>
  <c r="I165" i="20" s="1"/>
  <c r="I167" i="20" s="1"/>
  <c r="G17" i="20"/>
  <c r="G23" i="20" s="1"/>
  <c r="G51" i="20" s="1"/>
  <c r="G165" i="20" s="1"/>
  <c r="G167" i="20" s="1"/>
  <c r="R17" i="20"/>
  <c r="R23" i="20" s="1"/>
  <c r="R51" i="20" s="1"/>
  <c r="R160" i="20" s="1"/>
  <c r="F15" i="23" s="1"/>
  <c r="N17" i="20"/>
  <c r="N23" i="20" s="1"/>
  <c r="N51" i="20" s="1"/>
  <c r="N165" i="20" s="1"/>
  <c r="N167" i="20" s="1"/>
  <c r="L17" i="20"/>
  <c r="L23" i="20" s="1"/>
  <c r="L51" i="20" s="1"/>
  <c r="L165" i="20" s="1"/>
  <c r="L167" i="20" s="1"/>
  <c r="M17" i="20"/>
  <c r="M23" i="20" s="1"/>
  <c r="M51" i="20" s="1"/>
  <c r="M165" i="20" s="1"/>
  <c r="M167" i="20" s="1"/>
  <c r="G19" i="4"/>
  <c r="H17" i="20"/>
  <c r="H23" i="20" s="1"/>
  <c r="H51" i="20" s="1"/>
  <c r="H165" i="20" s="1"/>
  <c r="H167" i="20" s="1"/>
  <c r="H167" i="9"/>
  <c r="H169" i="9" s="1"/>
  <c r="H8" i="1"/>
  <c r="H11" i="1" s="1"/>
  <c r="F48" i="4"/>
  <c r="H17" i="23"/>
  <c r="H23" i="23" s="1"/>
  <c r="H51" i="23" s="1"/>
  <c r="H165" i="23" s="1"/>
  <c r="H167" i="23" s="1"/>
  <c r="K17" i="23"/>
  <c r="K23" i="23" s="1"/>
  <c r="P17" i="23"/>
  <c r="P23" i="23" s="1"/>
  <c r="N17" i="23"/>
  <c r="N23" i="23" s="1"/>
  <c r="N51" i="23" s="1"/>
  <c r="N165" i="23" s="1"/>
  <c r="N167" i="23" s="1"/>
  <c r="H19" i="4"/>
  <c r="R17" i="23"/>
  <c r="R23" i="23" s="1"/>
  <c r="R51" i="23" s="1"/>
  <c r="R160" i="23" s="1"/>
  <c r="Q17" i="23"/>
  <c r="Q23" i="23" s="1"/>
  <c r="Q51" i="23" s="1"/>
  <c r="Q160" i="23" s="1"/>
  <c r="O17" i="23"/>
  <c r="M17" i="23"/>
  <c r="M23" i="23" s="1"/>
  <c r="M51" i="23" s="1"/>
  <c r="M165" i="23" s="1"/>
  <c r="M167" i="23" s="1"/>
  <c r="E17" i="23"/>
  <c r="D17" i="23"/>
  <c r="F17" i="23"/>
  <c r="L17" i="23"/>
  <c r="L23" i="23" s="1"/>
  <c r="L51" i="23" s="1"/>
  <c r="L165" i="23" s="1"/>
  <c r="L167" i="23" s="1"/>
  <c r="G17" i="23"/>
  <c r="G23" i="23" s="1"/>
  <c r="G51" i="23" s="1"/>
  <c r="G165" i="23" s="1"/>
  <c r="G167" i="23" s="1"/>
  <c r="I17" i="23"/>
  <c r="I23" i="23" s="1"/>
  <c r="I51" i="23" s="1"/>
  <c r="I165" i="23" s="1"/>
  <c r="I167" i="23" s="1"/>
  <c r="J17" i="23"/>
  <c r="J23" i="23" s="1"/>
  <c r="J51" i="23" s="1"/>
  <c r="J165" i="23" s="1"/>
  <c r="J167" i="23" s="1"/>
  <c r="D22" i="1"/>
  <c r="E19" i="1" s="1"/>
  <c r="R38" i="12"/>
  <c r="S17" i="17"/>
  <c r="S15" i="14"/>
  <c r="D11" i="24"/>
  <c r="E171" i="9"/>
  <c r="K88" i="23" l="1"/>
  <c r="F88" i="23"/>
  <c r="H144" i="17"/>
  <c r="H155" i="17" s="1"/>
  <c r="H164" i="17" s="1"/>
  <c r="H166" i="17" s="1"/>
  <c r="O144" i="17"/>
  <c r="O155" i="17" s="1"/>
  <c r="O164" i="17" s="1"/>
  <c r="O166" i="17" s="1"/>
  <c r="G130" i="23"/>
  <c r="L130" i="23"/>
  <c r="I130" i="23"/>
  <c r="M130" i="23"/>
  <c r="N130" i="23"/>
  <c r="N144" i="23" s="1"/>
  <c r="O130" i="23"/>
  <c r="E130" i="23"/>
  <c r="F130" i="23"/>
  <c r="D130" i="23"/>
  <c r="K130" i="23"/>
  <c r="J130" i="23"/>
  <c r="H130" i="23"/>
  <c r="S130" i="17"/>
  <c r="M144" i="17"/>
  <c r="M155" i="17" s="1"/>
  <c r="M164" i="17" s="1"/>
  <c r="M166" i="17" s="1"/>
  <c r="L130" i="20"/>
  <c r="N130" i="20"/>
  <c r="G130" i="20"/>
  <c r="G144" i="20" s="1"/>
  <c r="D130" i="20"/>
  <c r="D144" i="20" s="1"/>
  <c r="K130" i="20"/>
  <c r="O130" i="20"/>
  <c r="I130" i="20"/>
  <c r="F130" i="20"/>
  <c r="E130" i="20"/>
  <c r="M130" i="20"/>
  <c r="H130" i="20"/>
  <c r="J130" i="20"/>
  <c r="F19" i="14"/>
  <c r="F23" i="14" s="1"/>
  <c r="F51" i="14" s="1"/>
  <c r="F165" i="14" s="1"/>
  <c r="F167" i="14" s="1"/>
  <c r="G19" i="14"/>
  <c r="G23" i="14" s="1"/>
  <c r="G51" i="14" s="1"/>
  <c r="G165" i="14" s="1"/>
  <c r="G167" i="14" s="1"/>
  <c r="E19" i="14"/>
  <c r="E23" i="14" s="1"/>
  <c r="E51" i="14" s="1"/>
  <c r="E165" i="14" s="1"/>
  <c r="E167" i="14" s="1"/>
  <c r="O19" i="14"/>
  <c r="O23" i="14" s="1"/>
  <c r="O51" i="14" s="1"/>
  <c r="O165" i="14" s="1"/>
  <c r="O167" i="14" s="1"/>
  <c r="L19" i="14"/>
  <c r="L23" i="14" s="1"/>
  <c r="L51" i="14" s="1"/>
  <c r="L165" i="14" s="1"/>
  <c r="L167" i="14" s="1"/>
  <c r="I19" i="14"/>
  <c r="I23" i="14" s="1"/>
  <c r="I51" i="14" s="1"/>
  <c r="I165" i="14" s="1"/>
  <c r="I167" i="14" s="1"/>
  <c r="D19" i="14"/>
  <c r="D23" i="14" s="1"/>
  <c r="D51" i="14" s="1"/>
  <c r="D165" i="14" s="1"/>
  <c r="K19" i="14"/>
  <c r="K23" i="14" s="1"/>
  <c r="K51" i="14" s="1"/>
  <c r="K165" i="14" s="1"/>
  <c r="K167" i="14" s="1"/>
  <c r="R19" i="14"/>
  <c r="R23" i="14" s="1"/>
  <c r="R51" i="14" s="1"/>
  <c r="R160" i="14" s="1"/>
  <c r="F15" i="17" s="1"/>
  <c r="M19" i="14"/>
  <c r="M23" i="14" s="1"/>
  <c r="M51" i="14" s="1"/>
  <c r="M165" i="14" s="1"/>
  <c r="M167" i="14" s="1"/>
  <c r="J19" i="14"/>
  <c r="J23" i="14" s="1"/>
  <c r="J51" i="14" s="1"/>
  <c r="J165" i="14" s="1"/>
  <c r="J167" i="14" s="1"/>
  <c r="E19" i="4"/>
  <c r="F8" i="1" s="1"/>
  <c r="F11" i="1" s="1"/>
  <c r="F24" i="1" s="1"/>
  <c r="H19" i="14"/>
  <c r="H23" i="14" s="1"/>
  <c r="H51" i="14" s="1"/>
  <c r="H165" i="14" s="1"/>
  <c r="H167" i="14" s="1"/>
  <c r="P19" i="14"/>
  <c r="P23" i="14" s="1"/>
  <c r="P51" i="14" s="1"/>
  <c r="P160" i="14" s="1"/>
  <c r="D15" i="17" s="1"/>
  <c r="Q19" i="14"/>
  <c r="Q23" i="14" s="1"/>
  <c r="Q51" i="14" s="1"/>
  <c r="Q160" i="14" s="1"/>
  <c r="E15" i="17" s="1"/>
  <c r="E23" i="17" s="1"/>
  <c r="E51" i="17" s="1"/>
  <c r="F23" i="17"/>
  <c r="F51" i="17" s="1"/>
  <c r="S15" i="20"/>
  <c r="D23" i="20"/>
  <c r="D51" i="20" s="1"/>
  <c r="D165" i="20" s="1"/>
  <c r="S19" i="17"/>
  <c r="F23" i="20"/>
  <c r="F51" i="20" s="1"/>
  <c r="F165" i="20" s="1"/>
  <c r="F167" i="20" s="1"/>
  <c r="O23" i="23"/>
  <c r="O51" i="23" s="1"/>
  <c r="O165" i="23" s="1"/>
  <c r="O167" i="23" s="1"/>
  <c r="J88" i="23"/>
  <c r="I88" i="23"/>
  <c r="D63" i="23"/>
  <c r="S81" i="23"/>
  <c r="W8" i="15"/>
  <c r="X8" i="15" s="1"/>
  <c r="P96" i="15"/>
  <c r="W17" i="18"/>
  <c r="X17" i="18" s="1"/>
  <c r="S67" i="23"/>
  <c r="M28" i="21"/>
  <c r="P28" i="21"/>
  <c r="T28" i="21"/>
  <c r="W28" i="21" s="1"/>
  <c r="X28" i="21" s="1"/>
  <c r="L155" i="17"/>
  <c r="L164" i="17" s="1"/>
  <c r="L166" i="17" s="1"/>
  <c r="P51" i="23"/>
  <c r="P160" i="23" s="1"/>
  <c r="N155" i="17"/>
  <c r="N164" i="17" s="1"/>
  <c r="N166" i="17" s="1"/>
  <c r="I155" i="17"/>
  <c r="I164" i="17" s="1"/>
  <c r="I166" i="17" s="1"/>
  <c r="K51" i="23"/>
  <c r="K165" i="23" s="1"/>
  <c r="K167" i="23" s="1"/>
  <c r="D155" i="17"/>
  <c r="G155" i="17"/>
  <c r="G164" i="17" s="1"/>
  <c r="G166" i="17" s="1"/>
  <c r="J155" i="17"/>
  <c r="J164" i="17" s="1"/>
  <c r="J166" i="17" s="1"/>
  <c r="O85" i="23"/>
  <c r="S85" i="23" s="1"/>
  <c r="S85" i="22"/>
  <c r="F155" i="17"/>
  <c r="O88" i="20"/>
  <c r="W16" i="18"/>
  <c r="X16" i="18" s="1"/>
  <c r="W20" i="15"/>
  <c r="X20" i="15" s="1"/>
  <c r="W16" i="15"/>
  <c r="X16" i="15" s="1"/>
  <c r="W29" i="15"/>
  <c r="X29" i="15" s="1"/>
  <c r="M8" i="21"/>
  <c r="T8" i="21"/>
  <c r="W8" i="21" s="1"/>
  <c r="X8" i="21" s="1"/>
  <c r="P8" i="21"/>
  <c r="T29" i="21"/>
  <c r="W29" i="18"/>
  <c r="P7" i="18"/>
  <c r="T7" i="18"/>
  <c r="M7" i="18"/>
  <c r="K91" i="18"/>
  <c r="W19" i="15"/>
  <c r="X19" i="15" s="1"/>
  <c r="O20" i="21"/>
  <c r="P20" i="21"/>
  <c r="T20" i="21"/>
  <c r="W20" i="21" s="1"/>
  <c r="X20" i="21" s="1"/>
  <c r="T8" i="18"/>
  <c r="W8" i="18" s="1"/>
  <c r="X8" i="18" s="1"/>
  <c r="P8" i="18"/>
  <c r="M8" i="18"/>
  <c r="M7" i="21"/>
  <c r="M91" i="21" s="1"/>
  <c r="T7" i="21"/>
  <c r="P7" i="21"/>
  <c r="P91" i="21" s="1"/>
  <c r="W15" i="15"/>
  <c r="X15" i="15" s="1"/>
  <c r="W14" i="15"/>
  <c r="X14" i="15" s="1"/>
  <c r="U89" i="18"/>
  <c r="U91" i="18"/>
  <c r="W23" i="21"/>
  <c r="X23" i="21" s="1"/>
  <c r="W30" i="15"/>
  <c r="X30" i="15" s="1"/>
  <c r="T19" i="21"/>
  <c r="P19" i="21"/>
  <c r="W15" i="18"/>
  <c r="X15" i="18" s="1"/>
  <c r="W20" i="18"/>
  <c r="X20" i="18" s="1"/>
  <c r="H22" i="1"/>
  <c r="I14" i="1" s="1"/>
  <c r="F114" i="6"/>
  <c r="F117" i="6" s="1"/>
  <c r="G16" i="1"/>
  <c r="G14" i="1"/>
  <c r="G19" i="1"/>
  <c r="G18" i="1"/>
  <c r="O136" i="20"/>
  <c r="I136" i="20"/>
  <c r="J136" i="20"/>
  <c r="F136" i="20"/>
  <c r="N136" i="20"/>
  <c r="M136" i="20"/>
  <c r="K136" i="20"/>
  <c r="K144" i="20" s="1"/>
  <c r="E136" i="20"/>
  <c r="E144" i="20" s="1"/>
  <c r="G136" i="20"/>
  <c r="D136" i="20"/>
  <c r="H136" i="20"/>
  <c r="L136" i="20"/>
  <c r="L144" i="20" s="1"/>
  <c r="K155" i="17"/>
  <c r="K164" i="17" s="1"/>
  <c r="K166" i="17" s="1"/>
  <c r="G15" i="1"/>
  <c r="O136" i="23"/>
  <c r="N136" i="23"/>
  <c r="D136" i="23"/>
  <c r="K136" i="23"/>
  <c r="I136" i="23"/>
  <c r="I144" i="23" s="1"/>
  <c r="F136" i="23"/>
  <c r="E136" i="23"/>
  <c r="E144" i="23" s="1"/>
  <c r="H136" i="23"/>
  <c r="H144" i="23" s="1"/>
  <c r="G136" i="23"/>
  <c r="J136" i="23"/>
  <c r="J144" i="23" s="1"/>
  <c r="M136" i="23"/>
  <c r="L136" i="23"/>
  <c r="N144" i="20"/>
  <c r="E155" i="17"/>
  <c r="H79" i="5"/>
  <c r="F108" i="23"/>
  <c r="S74" i="23"/>
  <c r="D108" i="20"/>
  <c r="R51" i="12"/>
  <c r="O21" i="21"/>
  <c r="T21" i="21"/>
  <c r="K89" i="21"/>
  <c r="P21" i="21"/>
  <c r="T30" i="18"/>
  <c r="P30" i="18"/>
  <c r="P30" i="21" s="1"/>
  <c r="M30" i="18"/>
  <c r="X10" i="15"/>
  <c r="W98" i="15"/>
  <c r="W12" i="21"/>
  <c r="X12" i="21" s="1"/>
  <c r="P21" i="18"/>
  <c r="O21" i="18"/>
  <c r="O89" i="18" s="1"/>
  <c r="K89" i="18"/>
  <c r="T21" i="18"/>
  <c r="O96" i="15"/>
  <c r="O32" i="15"/>
  <c r="X8" i="11"/>
  <c r="W99" i="11"/>
  <c r="W31" i="11"/>
  <c r="W97" i="11" s="1"/>
  <c r="X7" i="7"/>
  <c r="W94" i="7"/>
  <c r="W92" i="7"/>
  <c r="W21" i="15"/>
  <c r="X21" i="15" s="1"/>
  <c r="T91" i="21"/>
  <c r="O24" i="21"/>
  <c r="T24" i="21"/>
  <c r="P24" i="21"/>
  <c r="M108" i="23"/>
  <c r="E108" i="23"/>
  <c r="I108" i="23"/>
  <c r="J108" i="20"/>
  <c r="I108" i="20"/>
  <c r="K108" i="20"/>
  <c r="M108" i="20"/>
  <c r="S75" i="20"/>
  <c r="D76" i="20"/>
  <c r="L108" i="23"/>
  <c r="K108" i="23"/>
  <c r="G108" i="23"/>
  <c r="J108" i="23"/>
  <c r="H108" i="23"/>
  <c r="F108" i="20"/>
  <c r="L108" i="20"/>
  <c r="H108" i="20"/>
  <c r="O108" i="23"/>
  <c r="N108" i="20"/>
  <c r="G108" i="20"/>
  <c r="G44" i="6"/>
  <c r="J15" i="1"/>
  <c r="J17" i="1" s="1"/>
  <c r="J22" i="1" s="1"/>
  <c r="K18" i="1" s="1"/>
  <c r="S86" i="23"/>
  <c r="D88" i="23"/>
  <c r="O108" i="20"/>
  <c r="N108" i="23"/>
  <c r="E108" i="20"/>
  <c r="H75" i="23"/>
  <c r="H76" i="23" s="1"/>
  <c r="D75" i="23"/>
  <c r="N75" i="23"/>
  <c r="N76" i="23" s="1"/>
  <c r="J75" i="23"/>
  <c r="J76" i="23" s="1"/>
  <c r="F75" i="23"/>
  <c r="F76" i="23" s="1"/>
  <c r="O75" i="23"/>
  <c r="O76" i="23" s="1"/>
  <c r="L75" i="23"/>
  <c r="L76" i="23" s="1"/>
  <c r="M75" i="23"/>
  <c r="M76" i="23" s="1"/>
  <c r="K75" i="23"/>
  <c r="K76" i="23" s="1"/>
  <c r="E75" i="23"/>
  <c r="E76" i="23" s="1"/>
  <c r="I75" i="23"/>
  <c r="I76" i="23" s="1"/>
  <c r="G75" i="23"/>
  <c r="G76" i="23" s="1"/>
  <c r="H30" i="6"/>
  <c r="G114" i="6"/>
  <c r="I19" i="1"/>
  <c r="L18" i="1"/>
  <c r="H114" i="6"/>
  <c r="S143" i="20"/>
  <c r="S143" i="23"/>
  <c r="S94" i="23"/>
  <c r="D108" i="23"/>
  <c r="E21" i="1"/>
  <c r="E15" i="1"/>
  <c r="E18" i="1"/>
  <c r="E16" i="1"/>
  <c r="D24" i="1"/>
  <c r="D35" i="1" s="1"/>
  <c r="D27" i="1"/>
  <c r="E14" i="1"/>
  <c r="L8" i="1"/>
  <c r="L11" i="1" s="1"/>
  <c r="H48" i="4"/>
  <c r="F171" i="9"/>
  <c r="E11" i="24"/>
  <c r="G48" i="4"/>
  <c r="J8" i="1"/>
  <c r="J11" i="1" s="1"/>
  <c r="F23" i="23"/>
  <c r="F51" i="23" s="1"/>
  <c r="F165" i="23" s="1"/>
  <c r="F167" i="23" s="1"/>
  <c r="D23" i="23"/>
  <c r="D51" i="23" s="1"/>
  <c r="D165" i="23" s="1"/>
  <c r="S15" i="23"/>
  <c r="S17" i="20"/>
  <c r="S17" i="23"/>
  <c r="E23" i="23"/>
  <c r="E51" i="23" s="1"/>
  <c r="E165" i="23" s="1"/>
  <c r="E167" i="23" s="1"/>
  <c r="G117" i="6" l="1"/>
  <c r="I15" i="1"/>
  <c r="H24" i="1"/>
  <c r="H27" i="1"/>
  <c r="I18" i="1"/>
  <c r="I16" i="1"/>
  <c r="I17" i="1" s="1"/>
  <c r="F144" i="20"/>
  <c r="G144" i="23"/>
  <c r="O144" i="23"/>
  <c r="J144" i="20"/>
  <c r="L144" i="23"/>
  <c r="K144" i="23"/>
  <c r="H144" i="20"/>
  <c r="S15" i="17"/>
  <c r="S130" i="23"/>
  <c r="M144" i="23"/>
  <c r="D144" i="23"/>
  <c r="M144" i="20"/>
  <c r="I144" i="20"/>
  <c r="D23" i="17"/>
  <c r="D51" i="17" s="1"/>
  <c r="D164" i="17" s="1"/>
  <c r="F144" i="23"/>
  <c r="O144" i="20"/>
  <c r="S130" i="20"/>
  <c r="S19" i="14"/>
  <c r="E48" i="4"/>
  <c r="E164" i="17"/>
  <c r="E166" i="17" s="1"/>
  <c r="F164" i="17"/>
  <c r="F166" i="17" s="1"/>
  <c r="G17" i="1"/>
  <c r="G22" i="1" s="1"/>
  <c r="O88" i="23"/>
  <c r="P89" i="21"/>
  <c r="W7" i="18"/>
  <c r="T91" i="18"/>
  <c r="W19" i="21"/>
  <c r="X19" i="21" s="1"/>
  <c r="W7" i="21"/>
  <c r="X7" i="21" s="1"/>
  <c r="P91" i="18"/>
  <c r="X29" i="18"/>
  <c r="W29" i="21"/>
  <c r="X29" i="21" s="1"/>
  <c r="P89" i="18"/>
  <c r="M91" i="18"/>
  <c r="X99" i="11"/>
  <c r="X31" i="11"/>
  <c r="X97" i="11" s="1"/>
  <c r="M30" i="21"/>
  <c r="M89" i="21" s="1"/>
  <c r="M89" i="18"/>
  <c r="W24" i="21"/>
  <c r="X24" i="21" s="1"/>
  <c r="X92" i="7"/>
  <c r="X94" i="7"/>
  <c r="W21" i="21"/>
  <c r="X91" i="21"/>
  <c r="W21" i="18"/>
  <c r="T89" i="18"/>
  <c r="X98" i="15"/>
  <c r="X96" i="15"/>
  <c r="X32" i="15"/>
  <c r="T30" i="21"/>
  <c r="T89" i="21" s="1"/>
  <c r="W30" i="18"/>
  <c r="O89" i="21"/>
  <c r="W32" i="15"/>
  <c r="W96" i="15" s="1"/>
  <c r="W91" i="21"/>
  <c r="E17" i="1"/>
  <c r="E22" i="1" s="1"/>
  <c r="J24" i="1"/>
  <c r="S75" i="23"/>
  <c r="D76" i="23"/>
  <c r="L15" i="1"/>
  <c r="L17" i="1" s="1"/>
  <c r="L22" i="1" s="1"/>
  <c r="M18" i="1" s="1"/>
  <c r="H44" i="6"/>
  <c r="H117" i="6" s="1"/>
  <c r="K14" i="1"/>
  <c r="K15" i="1"/>
  <c r="K16" i="1"/>
  <c r="J27" i="1"/>
  <c r="K19" i="1"/>
  <c r="G171" i="9"/>
  <c r="F11" i="24"/>
  <c r="D36" i="1"/>
  <c r="F29" i="1"/>
  <c r="F35" i="1" s="1"/>
  <c r="X7" i="18" l="1"/>
  <c r="X91" i="18" s="1"/>
  <c r="W91" i="18"/>
  <c r="X30" i="18"/>
  <c r="W30" i="21"/>
  <c r="X30" i="21" s="1"/>
  <c r="X21" i="18"/>
  <c r="X89" i="18" s="1"/>
  <c r="W89" i="18"/>
  <c r="X21" i="21"/>
  <c r="W89" i="21"/>
  <c r="K17" i="1"/>
  <c r="K22" i="1" s="1"/>
  <c r="M14" i="1"/>
  <c r="M15" i="1"/>
  <c r="L27" i="1"/>
  <c r="M16" i="1"/>
  <c r="M19" i="1"/>
  <c r="L24" i="1"/>
  <c r="H29" i="1"/>
  <c r="H35" i="1" s="1"/>
  <c r="F36" i="1"/>
  <c r="H171" i="9"/>
  <c r="G11" i="24"/>
  <c r="X89" i="21" l="1"/>
  <c r="M17" i="1"/>
  <c r="M22" i="1" s="1"/>
  <c r="I171" i="9"/>
  <c r="H11" i="24"/>
  <c r="H36" i="1"/>
  <c r="J29" i="1"/>
  <c r="J35" i="1" s="1"/>
  <c r="L29" i="1" l="1"/>
  <c r="L35" i="1" s="1"/>
  <c r="L36" i="1" s="1"/>
  <c r="J36" i="1"/>
  <c r="J171" i="9"/>
  <c r="I11" i="24"/>
  <c r="J11" i="24" l="1"/>
  <c r="K171" i="9"/>
  <c r="L171" i="9" l="1"/>
  <c r="K11" i="24"/>
  <c r="M171" i="9" l="1"/>
  <c r="L11" i="24"/>
  <c r="M11" i="24" l="1"/>
  <c r="N171" i="9"/>
  <c r="O171" i="9" l="1"/>
  <c r="N11" i="24"/>
  <c r="O11" i="24" l="1"/>
  <c r="D159" i="14"/>
  <c r="D163" i="14" s="1"/>
  <c r="D167" i="14" s="1"/>
  <c r="D169" i="14" s="1"/>
  <c r="D18" i="24" l="1"/>
  <c r="E169" i="14"/>
  <c r="F169" i="14" l="1"/>
  <c r="E18" i="24"/>
  <c r="G169" i="14" l="1"/>
  <c r="F18" i="24"/>
  <c r="H169" i="14" l="1"/>
  <c r="G18" i="24"/>
  <c r="H18" i="24" l="1"/>
  <c r="I169" i="14"/>
  <c r="J169" i="14" l="1"/>
  <c r="I18" i="24"/>
  <c r="J18" i="24" l="1"/>
  <c r="K169" i="14"/>
  <c r="K18" i="24" l="1"/>
  <c r="L169" i="14"/>
  <c r="M169" i="14" l="1"/>
  <c r="L18" i="24"/>
  <c r="M18" i="24" l="1"/>
  <c r="N169" i="14"/>
  <c r="N18" i="24" l="1"/>
  <c r="O169" i="14"/>
  <c r="D158" i="17" l="1"/>
  <c r="D162" i="17" s="1"/>
  <c r="D166" i="17" s="1"/>
  <c r="D168" i="17" s="1"/>
  <c r="O18" i="24"/>
  <c r="E168" i="17" l="1"/>
  <c r="D25" i="24"/>
  <c r="F168" i="17" l="1"/>
  <c r="E25" i="24"/>
  <c r="G168" i="17" l="1"/>
  <c r="F25" i="24"/>
  <c r="H168" i="17" l="1"/>
  <c r="G25" i="24"/>
  <c r="H25" i="24" l="1"/>
  <c r="I168" i="17"/>
  <c r="I25" i="24" l="1"/>
  <c r="J168" i="17"/>
  <c r="J25" i="24" l="1"/>
  <c r="K168" i="17"/>
  <c r="K25" i="24" l="1"/>
  <c r="L168" i="17"/>
  <c r="M168" i="17" l="1"/>
  <c r="L25" i="24"/>
  <c r="N168" i="17" l="1"/>
  <c r="M25" i="24"/>
  <c r="N25" i="24" l="1"/>
  <c r="O168" i="17"/>
  <c r="D159" i="20" l="1"/>
  <c r="D163" i="20" s="1"/>
  <c r="D167" i="20" s="1"/>
  <c r="D169" i="20" s="1"/>
  <c r="O25" i="24"/>
  <c r="E169" i="20" l="1"/>
  <c r="D32" i="24"/>
  <c r="E32" i="24" l="1"/>
  <c r="F169" i="20"/>
  <c r="F32" i="24" l="1"/>
  <c r="G169" i="20"/>
  <c r="G32" i="24" l="1"/>
  <c r="H169" i="20"/>
  <c r="H32" i="24" l="1"/>
  <c r="I169" i="20"/>
  <c r="J169" i="20" l="1"/>
  <c r="I32" i="24"/>
  <c r="J32" i="24" l="1"/>
  <c r="K169" i="20"/>
  <c r="K32" i="24" l="1"/>
  <c r="L169" i="20"/>
  <c r="L32" i="24" l="1"/>
  <c r="M169" i="20"/>
  <c r="M32" i="24" l="1"/>
  <c r="N169" i="20"/>
  <c r="N32" i="24" l="1"/>
  <c r="O169" i="20"/>
  <c r="D159" i="23" l="1"/>
  <c r="D163" i="23" s="1"/>
  <c r="D167" i="23" s="1"/>
  <c r="D169" i="23" s="1"/>
  <c r="O32" i="24"/>
  <c r="E169" i="23" l="1"/>
  <c r="D39" i="24"/>
  <c r="D46" i="24" s="1"/>
  <c r="F169" i="23" l="1"/>
  <c r="E39" i="24"/>
  <c r="E46" i="24" s="1"/>
  <c r="G169" i="23" l="1"/>
  <c r="F39" i="24"/>
  <c r="F46" i="24" s="1"/>
  <c r="H169" i="23" l="1"/>
  <c r="G39" i="24"/>
  <c r="G46" i="24" s="1"/>
  <c r="I169" i="23" l="1"/>
  <c r="H39" i="24"/>
  <c r="H46" i="24" s="1"/>
  <c r="J169" i="23" l="1"/>
  <c r="I39" i="24"/>
  <c r="I46" i="24" s="1"/>
  <c r="J39" i="24" l="1"/>
  <c r="J46" i="24" s="1"/>
  <c r="K169" i="23"/>
  <c r="L169" i="23" l="1"/>
  <c r="K39" i="24"/>
  <c r="K46" i="24" s="1"/>
  <c r="M169" i="23" l="1"/>
  <c r="L39" i="24"/>
  <c r="L46" i="24" s="1"/>
  <c r="N169" i="23" l="1"/>
  <c r="M39" i="24"/>
  <c r="M46" i="24" s="1"/>
  <c r="N39" i="24" l="1"/>
  <c r="N46" i="24" s="1"/>
  <c r="O169" i="23"/>
  <c r="O39" i="24" s="1"/>
  <c r="O46" i="24" s="1"/>
</calcChain>
</file>

<file path=xl/comments1.xml><?xml version="1.0" encoding="utf-8"?>
<comments xmlns="http://schemas.openxmlformats.org/spreadsheetml/2006/main">
  <authors>
    <author>Miles</author>
  </authors>
  <commentList>
    <comment ref="B6" authorId="0" guid="{6F8BFE4C-6BF2-4275-BA7E-0C7AA161E8ED}">
      <text>
        <r>
          <rPr>
            <b/>
            <i/>
            <sz val="9"/>
            <color indexed="81"/>
            <rFont val="Tahoma"/>
            <family val="2"/>
          </rPr>
          <t>Miles:</t>
        </r>
        <r>
          <rPr>
            <i/>
            <sz val="9"/>
            <color indexed="81"/>
            <rFont val="Tahoma"/>
            <family val="2"/>
          </rPr>
          <t xml:space="preserve">
This tab's formulas (columns D thru I) key off of the SACS codes in this column.  So make sure these SACS codes agree with the ones used in the Employee Input tab(s)</t>
        </r>
      </text>
    </comment>
  </commentList>
</comments>
</file>

<file path=xl/comments10.xml><?xml version="1.0" encoding="utf-8"?>
<comments xmlns="http://schemas.openxmlformats.org/spreadsheetml/2006/main">
  <authors>
    <author>Miles</author>
  </authors>
  <commentList>
    <comment ref="C9" authorId="0" guid="{A7E683BF-5E29-46BF-A575-A783FD7037C1}">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13DBDE31-28FC-4ED7-897D-C6647A4EA0EE}">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 ref="C156" authorId="0" guid="{30477F0B-BEF1-4B19-A5E9-10F77EA56D69}">
      <text>
        <r>
          <rPr>
            <b/>
            <i/>
            <sz val="9"/>
            <color indexed="81"/>
            <rFont val="Tahoma"/>
            <family val="2"/>
          </rPr>
          <t>Miles:</t>
        </r>
        <r>
          <rPr>
            <i/>
            <sz val="9"/>
            <color indexed="81"/>
            <rFont val="Tahoma"/>
            <family val="2"/>
          </rPr>
          <t xml:space="preserve">
The intent of this small additional section is to capture the initial cash balance amounts and 'leftover' items from last year</t>
        </r>
      </text>
    </comment>
    <comment ref="C158" authorId="0" guid="{39D6D386-4DCA-45CF-BD23-3F8FA120D7F0}">
      <text>
        <r>
          <rPr>
            <b/>
            <i/>
            <sz val="9"/>
            <color indexed="81"/>
            <rFont val="Tahoma"/>
            <family val="2"/>
          </rPr>
          <t>Miles:</t>
        </r>
        <r>
          <rPr>
            <i/>
            <sz val="9"/>
            <color indexed="81"/>
            <rFont val="Tahoma"/>
            <family val="2"/>
          </rPr>
          <t xml:space="preserve">
Ensure no double counting with Revenue line 8019, Prior Year Income</t>
        </r>
      </text>
    </comment>
    <comment ref="C160" authorId="0" guid="{0F8DC130-68F3-4E50-B2E8-4BA0746C964B}">
      <text>
        <r>
          <rPr>
            <b/>
            <i/>
            <sz val="9"/>
            <color indexed="81"/>
            <rFont val="Tahoma"/>
            <family val="2"/>
          </rPr>
          <t>Miles:</t>
        </r>
        <r>
          <rPr>
            <i/>
            <sz val="9"/>
            <color indexed="81"/>
            <rFont val="Tahoma"/>
            <family val="2"/>
          </rPr>
          <t xml:space="preserve">
Interest is covered via Expense line 7438</t>
        </r>
      </text>
    </comment>
  </commentList>
</comments>
</file>

<file path=xl/comments11.xml><?xml version="1.0" encoding="utf-8"?>
<comments xmlns="http://schemas.openxmlformats.org/spreadsheetml/2006/main">
  <authors>
    <author>Miles</author>
  </authors>
  <commentList>
    <comment ref="C9" authorId="0" guid="{2DF408D9-B9C5-4B82-8BB2-EB7BF68D51D0}">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DF207012-45B6-4A4F-93A9-55C3FDAB8EE1}">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2.xml><?xml version="1.0" encoding="utf-8"?>
<comments xmlns="http://schemas.openxmlformats.org/spreadsheetml/2006/main">
  <authors>
    <author>Adrienne</author>
    <author>Miles</author>
  </authors>
  <commentList>
    <comment ref="R6" authorId="0" guid="{87E691F0-FF45-4D00-9A09-6C67D403EA1D}">
      <text>
        <r>
          <rPr>
            <b/>
            <i/>
            <sz val="9"/>
            <color indexed="81"/>
            <rFont val="Tahoma"/>
            <family val="2"/>
          </rPr>
          <t>Adrienne:</t>
        </r>
        <r>
          <rPr>
            <i/>
            <sz val="9"/>
            <color indexed="81"/>
            <rFont val="Tahoma"/>
            <family val="2"/>
          </rPr>
          <t xml:space="preserve">
Increase 10% to $6,600</t>
        </r>
      </text>
    </comment>
    <comment ref="A7" authorId="1" guid="{C2F1FC62-7094-4175-B9DB-BBBA0199B75E}">
      <text>
        <r>
          <rPr>
            <b/>
            <i/>
            <sz val="9"/>
            <color indexed="81"/>
            <rFont val="Tahoma"/>
            <family val="2"/>
          </rPr>
          <t>Miles:</t>
        </r>
        <r>
          <rPr>
            <i/>
            <sz val="9"/>
            <color indexed="81"/>
            <rFont val="Tahoma"/>
            <family val="2"/>
          </rPr>
          <t xml:space="preserve">
Do not erase this row, though please feel free to modify its content</t>
        </r>
      </text>
    </comment>
    <comment ref="D8" authorId="0" guid="{19E8E973-361E-43B4-B792-50A338691C47}">
      <text>
        <r>
          <rPr>
            <b/>
            <i/>
            <sz val="9"/>
            <color indexed="81"/>
            <rFont val="Tahoma"/>
            <family val="2"/>
          </rPr>
          <t>Adrienne:</t>
        </r>
        <r>
          <rPr>
            <i/>
            <sz val="9"/>
            <color indexed="81"/>
            <rFont val="Tahoma"/>
            <family val="2"/>
          </rPr>
          <t xml:space="preserve">
could be (2) TK/K teachers</t>
        </r>
      </text>
    </comment>
    <comment ref="F24" authorId="0" guid="{03C626D4-1347-40CC-80B9-57B5448D8EA5}">
      <text>
        <r>
          <rPr>
            <b/>
            <i/>
            <sz val="9"/>
            <color indexed="81"/>
            <rFont val="Tahoma"/>
            <family val="2"/>
          </rPr>
          <t>Adrienne:</t>
        </r>
        <r>
          <rPr>
            <i/>
            <sz val="9"/>
            <color indexed="81"/>
            <rFont val="Tahoma"/>
            <family val="2"/>
          </rPr>
          <t xml:space="preserve">
two TK/K, middle school</t>
        </r>
      </text>
    </comment>
    <comment ref="F25" authorId="0" guid="{223ECDDA-1B0C-4EEC-A559-8210FE3AD147}">
      <text>
        <r>
          <rPr>
            <b/>
            <i/>
            <sz val="9"/>
            <color indexed="81"/>
            <rFont val="Tahoma"/>
            <family val="2"/>
          </rPr>
          <t>Adrienne:</t>
        </r>
        <r>
          <rPr>
            <i/>
            <sz val="9"/>
            <color indexed="81"/>
            <rFont val="Tahoma"/>
            <family val="2"/>
          </rPr>
          <t xml:space="preserve">
two TK/K, middle school</t>
        </r>
      </text>
    </comment>
    <comment ref="A95" authorId="1" guid="{84B53F78-CCDF-4175-BC30-0413EBD02C64}">
      <text>
        <r>
          <rPr>
            <b/>
            <i/>
            <sz val="9"/>
            <color indexed="81"/>
            <rFont val="Tahoma"/>
            <family val="2"/>
          </rPr>
          <t>Miles:</t>
        </r>
        <r>
          <rPr>
            <i/>
            <sz val="9"/>
            <color indexed="81"/>
            <rFont val="Tahoma"/>
            <family val="2"/>
          </rPr>
          <t xml:space="preserve">
Do not erase this row, though feel free to modify its contents</t>
        </r>
      </text>
    </comment>
  </commentList>
</comments>
</file>

<file path=xl/comments13.xml><?xml version="1.0" encoding="utf-8"?>
<comments xmlns="http://schemas.openxmlformats.org/spreadsheetml/2006/main">
  <authors>
    <author>Miles</author>
  </authors>
  <commentList>
    <comment ref="C9" authorId="0" guid="{056E6C6C-F91F-4F8A-8CBC-F9687570D48D}">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CEFED655-9AB2-4C53-8524-2B40F0D11311}">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 ref="C157" authorId="0" guid="{C2287698-9E7D-4C3B-BFF4-314A889AB4C9}">
      <text>
        <r>
          <rPr>
            <b/>
            <i/>
            <sz val="9"/>
            <color indexed="81"/>
            <rFont val="Tahoma"/>
            <family val="2"/>
          </rPr>
          <t>Miles:</t>
        </r>
        <r>
          <rPr>
            <i/>
            <sz val="9"/>
            <color indexed="81"/>
            <rFont val="Tahoma"/>
            <family val="2"/>
          </rPr>
          <t xml:space="preserve">
The intent of this small additional section is to capture the initial cash balance amounts and 'leftover' items from last year</t>
        </r>
      </text>
    </comment>
    <comment ref="C159" authorId="0" guid="{061B81DB-88D6-4AA4-A772-E4E748085E84}">
      <text>
        <r>
          <rPr>
            <b/>
            <i/>
            <sz val="9"/>
            <color indexed="81"/>
            <rFont val="Tahoma"/>
            <family val="2"/>
          </rPr>
          <t>Miles:</t>
        </r>
        <r>
          <rPr>
            <i/>
            <sz val="9"/>
            <color indexed="81"/>
            <rFont val="Tahoma"/>
            <family val="2"/>
          </rPr>
          <t xml:space="preserve">
Ensure no double counting with Revenue line 8019, Prior Year Income</t>
        </r>
      </text>
    </comment>
    <comment ref="C161" authorId="0" guid="{707CC0DB-0017-401B-87C5-B75752A2A972}">
      <text>
        <r>
          <rPr>
            <b/>
            <i/>
            <sz val="9"/>
            <color indexed="81"/>
            <rFont val="Tahoma"/>
            <family val="2"/>
          </rPr>
          <t>Miles:</t>
        </r>
        <r>
          <rPr>
            <i/>
            <sz val="9"/>
            <color indexed="81"/>
            <rFont val="Tahoma"/>
            <family val="2"/>
          </rPr>
          <t xml:space="preserve">
Interest is covered via Expense line 7438</t>
        </r>
      </text>
    </comment>
  </commentList>
</comments>
</file>

<file path=xl/comments14.xml><?xml version="1.0" encoding="utf-8"?>
<comments xmlns="http://schemas.openxmlformats.org/spreadsheetml/2006/main">
  <authors>
    <author>Miles</author>
  </authors>
  <commentList>
    <comment ref="C9" authorId="0" guid="{7E37895A-FDF7-4B3D-BB94-7A8B455E7127}">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045378E9-86BA-4516-A8ED-9739323F1F77}">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5.xml><?xml version="1.0" encoding="utf-8"?>
<comments xmlns="http://schemas.openxmlformats.org/spreadsheetml/2006/main">
  <authors>
    <author>Miles</author>
  </authors>
  <commentList>
    <comment ref="A7" authorId="0" guid="{BD2221B9-FB13-44BE-BC19-12083212E534}">
      <text>
        <r>
          <rPr>
            <b/>
            <i/>
            <sz val="9"/>
            <color indexed="81"/>
            <rFont val="Tahoma"/>
            <family val="2"/>
          </rPr>
          <t>Miles:</t>
        </r>
        <r>
          <rPr>
            <i/>
            <sz val="9"/>
            <color indexed="81"/>
            <rFont val="Tahoma"/>
            <family val="2"/>
          </rPr>
          <t xml:space="preserve">
Do not erase this row, though please feel free to modify its content</t>
        </r>
      </text>
    </comment>
    <comment ref="A88" authorId="0" guid="{15DEF546-4249-413A-A0C2-8CFDC36391A9}">
      <text>
        <r>
          <rPr>
            <b/>
            <i/>
            <sz val="9"/>
            <color indexed="81"/>
            <rFont val="Tahoma"/>
            <family val="2"/>
          </rPr>
          <t>Miles:</t>
        </r>
        <r>
          <rPr>
            <i/>
            <sz val="9"/>
            <color indexed="81"/>
            <rFont val="Tahoma"/>
            <family val="2"/>
          </rPr>
          <t xml:space="preserve">
Do not erase this row, though feel free to modify its contents</t>
        </r>
      </text>
    </comment>
  </commentList>
</comments>
</file>

<file path=xl/comments16.xml><?xml version="1.0" encoding="utf-8"?>
<comments xmlns="http://schemas.openxmlformats.org/spreadsheetml/2006/main">
  <authors>
    <author>Miles</author>
  </authors>
  <commentList>
    <comment ref="C9" authorId="0" guid="{04421F6D-6966-483F-9A64-5DA964D19FD8}">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AF4B6CF8-3DC9-4D7A-916E-AC2C0BE1F927}">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 ref="C156" authorId="0" guid="{E4AF6735-5772-4593-83FB-DA3D9D6DB0F5}">
      <text>
        <r>
          <rPr>
            <b/>
            <i/>
            <sz val="9"/>
            <color indexed="81"/>
            <rFont val="Tahoma"/>
            <family val="2"/>
          </rPr>
          <t>Miles:</t>
        </r>
        <r>
          <rPr>
            <i/>
            <sz val="9"/>
            <color indexed="81"/>
            <rFont val="Tahoma"/>
            <family val="2"/>
          </rPr>
          <t xml:space="preserve">
The intent of this small additional section is to capture the initial cash balance amounts and 'leftover' items from last year</t>
        </r>
      </text>
    </comment>
    <comment ref="C158" authorId="0" guid="{90E8BFC8-305F-49AA-A2C7-46E04FE51A64}">
      <text>
        <r>
          <rPr>
            <b/>
            <i/>
            <sz val="9"/>
            <color indexed="81"/>
            <rFont val="Tahoma"/>
            <family val="2"/>
          </rPr>
          <t>Miles:</t>
        </r>
        <r>
          <rPr>
            <i/>
            <sz val="9"/>
            <color indexed="81"/>
            <rFont val="Tahoma"/>
            <family val="2"/>
          </rPr>
          <t xml:space="preserve">
Ensure no double counting with Revenue line 8019, Prior Year Income</t>
        </r>
      </text>
    </comment>
    <comment ref="C160" authorId="0" guid="{7EE6289D-1AC8-463E-B8A2-07EB8A1367D1}">
      <text>
        <r>
          <rPr>
            <b/>
            <i/>
            <sz val="9"/>
            <color indexed="81"/>
            <rFont val="Tahoma"/>
            <family val="2"/>
          </rPr>
          <t>Miles:</t>
        </r>
        <r>
          <rPr>
            <i/>
            <sz val="9"/>
            <color indexed="81"/>
            <rFont val="Tahoma"/>
            <family val="2"/>
          </rPr>
          <t xml:space="preserve">
Interest is covered via Expense line 7438</t>
        </r>
      </text>
    </comment>
  </commentList>
</comments>
</file>

<file path=xl/comments17.xml><?xml version="1.0" encoding="utf-8"?>
<comments xmlns="http://schemas.openxmlformats.org/spreadsheetml/2006/main">
  <authors>
    <author>Miles</author>
  </authors>
  <commentList>
    <comment ref="C9" authorId="0" guid="{FF62330C-5E3A-4C54-A220-90A36BEAC059}">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90471E05-92FF-42AB-8642-B8E496167ADA}">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18.xml><?xml version="1.0" encoding="utf-8"?>
<comments xmlns="http://schemas.openxmlformats.org/spreadsheetml/2006/main">
  <authors>
    <author>Miles</author>
  </authors>
  <commentList>
    <comment ref="A7" authorId="0" guid="{7B3772F2-0657-4DDB-91A9-F6C1D8DDB10D}">
      <text>
        <r>
          <rPr>
            <b/>
            <i/>
            <sz val="9"/>
            <color indexed="81"/>
            <rFont val="Tahoma"/>
            <family val="2"/>
          </rPr>
          <t>Miles:</t>
        </r>
        <r>
          <rPr>
            <i/>
            <sz val="9"/>
            <color indexed="81"/>
            <rFont val="Tahoma"/>
            <family val="2"/>
          </rPr>
          <t xml:space="preserve">
Do not erase this row, though please feel free to modify its content</t>
        </r>
      </text>
    </comment>
    <comment ref="A88" authorId="0" guid="{4B0E535C-EF6F-45B0-99F3-0B7B6781C3FA}">
      <text>
        <r>
          <rPr>
            <b/>
            <i/>
            <sz val="9"/>
            <color indexed="81"/>
            <rFont val="Tahoma"/>
            <family val="2"/>
          </rPr>
          <t>Miles:</t>
        </r>
        <r>
          <rPr>
            <i/>
            <sz val="9"/>
            <color indexed="81"/>
            <rFont val="Tahoma"/>
            <family val="2"/>
          </rPr>
          <t xml:space="preserve">
Do not erase this row, though feel free to modify its contents</t>
        </r>
      </text>
    </comment>
  </commentList>
</comments>
</file>

<file path=xl/comments19.xml><?xml version="1.0" encoding="utf-8"?>
<comments xmlns="http://schemas.openxmlformats.org/spreadsheetml/2006/main">
  <authors>
    <author>Miles</author>
  </authors>
  <commentList>
    <comment ref="C9" authorId="0" guid="{789FFF4A-0B1C-4460-810B-DB135ABA2371}">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95A49F81-0E4F-4E16-9387-74A15FE1E20B}">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 ref="C157" authorId="0" guid="{3CBC9992-9EAC-4F99-AD95-A086EC7BDC98}">
      <text>
        <r>
          <rPr>
            <b/>
            <i/>
            <sz val="9"/>
            <color indexed="81"/>
            <rFont val="Tahoma"/>
            <family val="2"/>
          </rPr>
          <t>Miles:</t>
        </r>
        <r>
          <rPr>
            <i/>
            <sz val="9"/>
            <color indexed="81"/>
            <rFont val="Tahoma"/>
            <family val="2"/>
          </rPr>
          <t xml:space="preserve">
The intent of this small additional section is to capture the initial cash balance amounts and 'leftover' items from last year</t>
        </r>
      </text>
    </comment>
    <comment ref="C159" authorId="0" guid="{11A34C9C-8771-4D39-A4E6-BAC702EA84C6}">
      <text>
        <r>
          <rPr>
            <b/>
            <i/>
            <sz val="9"/>
            <color indexed="81"/>
            <rFont val="Tahoma"/>
            <family val="2"/>
          </rPr>
          <t>Miles:</t>
        </r>
        <r>
          <rPr>
            <i/>
            <sz val="9"/>
            <color indexed="81"/>
            <rFont val="Tahoma"/>
            <family val="2"/>
          </rPr>
          <t xml:space="preserve">
Ensure no double counting with Revenue line 8019, Prior Year Income</t>
        </r>
      </text>
    </comment>
    <comment ref="C161" authorId="0" guid="{F63F9159-7BB5-428B-B2FE-77855D206B3D}">
      <text>
        <r>
          <rPr>
            <b/>
            <i/>
            <sz val="9"/>
            <color indexed="81"/>
            <rFont val="Tahoma"/>
            <family val="2"/>
          </rPr>
          <t>Miles:</t>
        </r>
        <r>
          <rPr>
            <i/>
            <sz val="9"/>
            <color indexed="81"/>
            <rFont val="Tahoma"/>
            <family val="2"/>
          </rPr>
          <t xml:space="preserve">
Interest is covered via Expense line 7438</t>
        </r>
      </text>
    </comment>
  </commentList>
</comments>
</file>

<file path=xl/comments2.xml><?xml version="1.0" encoding="utf-8"?>
<comments xmlns="http://schemas.openxmlformats.org/spreadsheetml/2006/main">
  <authors>
    <author>Miles</author>
  </authors>
  <commentList>
    <comment ref="C13" authorId="0" guid="{CC862637-8A7B-44D6-8E68-8BCDCDB43A36}">
      <text>
        <r>
          <rPr>
            <b/>
            <i/>
            <sz val="9"/>
            <color indexed="81"/>
            <rFont val="Tahoma"/>
            <family val="2"/>
          </rPr>
          <t>Miles:</t>
        </r>
        <r>
          <rPr>
            <i/>
            <sz val="9"/>
            <color indexed="81"/>
            <rFont val="Tahoma"/>
            <family val="2"/>
          </rPr>
          <t xml:space="preserve">
This formula assumes each site's ADA is the same as last year.  If this is not true, change formula to be based upon last year's P Final ADA.</t>
        </r>
      </text>
    </comment>
  </commentList>
</comments>
</file>

<file path=xl/comments20.xml><?xml version="1.0" encoding="utf-8"?>
<comments xmlns="http://schemas.openxmlformats.org/spreadsheetml/2006/main">
  <authors>
    <author>Miles</author>
  </authors>
  <commentList>
    <comment ref="C9" authorId="0" guid="{D7202D96-6C23-49A2-9CC7-3DF8CB9580B0}">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AC959FD0-D925-4EB4-9308-3AAB54D750D4}">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3.xml><?xml version="1.0" encoding="utf-8"?>
<comments xmlns="http://schemas.openxmlformats.org/spreadsheetml/2006/main">
  <authors>
    <author>Susan Lefkowitz</author>
    <author>Cheryl Townsend</author>
  </authors>
  <commentList>
    <comment ref="E12" authorId="0" guid="{4F3AFA1F-A1B0-434C-BB77-CEC3761036FD}">
      <text>
        <r>
          <rPr>
            <b/>
            <i/>
            <sz val="9"/>
            <color indexed="81"/>
            <rFont val="Tahoma"/>
            <family val="2"/>
          </rPr>
          <t>Susan Lefkowitz:</t>
        </r>
        <r>
          <rPr>
            <i/>
            <sz val="9"/>
            <color indexed="81"/>
            <rFont val="Tahoma"/>
            <family val="2"/>
          </rPr>
          <t xml:space="preserve">
$1245 Yearly Band Budget - See Notes Tab
</t>
        </r>
      </text>
    </comment>
    <comment ref="E30" authorId="0" guid="{0AA21845-1935-4EEE-945A-ED12D091AFC0}">
      <text>
        <r>
          <rPr>
            <b/>
            <i/>
            <sz val="9"/>
            <color indexed="81"/>
            <rFont val="Tahoma"/>
            <family val="2"/>
          </rPr>
          <t>Susan Lefkowitz:</t>
        </r>
        <r>
          <rPr>
            <i/>
            <sz val="9"/>
            <color indexed="81"/>
            <rFont val="Tahoma"/>
            <family val="2"/>
          </rPr>
          <t xml:space="preserve">
Was $21,670. Added $17K for BTSA per Susan D. 
</t>
        </r>
        <r>
          <rPr>
            <b/>
            <i/>
            <sz val="9"/>
            <color indexed="81"/>
            <rFont val="Tahoma"/>
            <family val="2"/>
          </rPr>
          <t>Susan Lefkowitz:</t>
        </r>
        <r>
          <rPr>
            <i/>
            <sz val="9"/>
            <color indexed="81"/>
            <rFont val="Tahoma"/>
            <family val="2"/>
          </rPr>
          <t xml:space="preserve">
Breakdown: $12,000 MTSS, $$17,000 BTSA</t>
        </r>
      </text>
    </comment>
    <comment ref="B36" authorId="1" guid="{89F6041E-9364-40EE-9CFB-7748F81E200C}">
      <text>
        <r>
          <rPr>
            <i/>
            <sz val="9"/>
            <color indexed="81"/>
            <rFont val="Tahoma"/>
            <family val="2"/>
          </rPr>
          <t xml:space="preserve">Microsoft Office User:
</t>
        </r>
      </text>
    </comment>
    <comment ref="D46" authorId="0" guid="{39F1EE3C-266B-4FB7-A0A4-118DF807FE7F}">
      <text>
        <r>
          <rPr>
            <b/>
            <sz val="9"/>
            <color indexed="81"/>
            <rFont val="Tahoma"/>
            <family val="2"/>
          </rPr>
          <t>Susan Lefkowitz:</t>
        </r>
        <r>
          <rPr>
            <sz val="9"/>
            <color indexed="81"/>
            <rFont val="Tahoma"/>
            <family val="2"/>
          </rPr>
          <t xml:space="preserve">
Board Approved Contract for Hovey $9500 5/21/18 ~ Was $150</t>
        </r>
      </text>
    </comment>
    <comment ref="E46" authorId="0" guid="{429F7F66-15AD-412E-B9B2-0D4E387017E7}">
      <text>
        <r>
          <rPr>
            <b/>
            <sz val="9"/>
            <color indexed="81"/>
            <rFont val="Tahoma"/>
            <family val="2"/>
          </rPr>
          <t>Susan Lefkowitz:</t>
        </r>
        <r>
          <rPr>
            <sz val="9"/>
            <color indexed="81"/>
            <rFont val="Tahoma"/>
            <family val="2"/>
          </rPr>
          <t xml:space="preserve">
Was $17,155 ($17K SPED) added $5K for George.</t>
        </r>
        <r>
          <rPr>
            <b/>
            <sz val="9"/>
            <color indexed="81"/>
            <rFont val="Tahoma"/>
            <family val="2"/>
          </rPr>
          <t>Susan Lefkowitz:</t>
        </r>
        <r>
          <rPr>
            <sz val="9"/>
            <color indexed="81"/>
            <rFont val="Tahoma"/>
            <family val="2"/>
          </rPr>
          <t xml:space="preserve">
Added $60K SPED</t>
        </r>
      </text>
    </comment>
    <comment ref="D74" authorId="0" guid="{9CC8AFB0-B49C-4BC2-AB43-4D28F7236A0C}">
      <text>
        <r>
          <rPr>
            <b/>
            <i/>
            <sz val="9"/>
            <color indexed="81"/>
            <rFont val="Tahoma"/>
            <family val="2"/>
          </rPr>
          <t>Susan Lefkowitz:</t>
        </r>
        <r>
          <rPr>
            <i/>
            <sz val="9"/>
            <color indexed="81"/>
            <rFont val="Tahoma"/>
            <family val="2"/>
          </rPr>
          <t xml:space="preserve">
16/17 $375,413 x 10% per J. Kruger</t>
        </r>
      </text>
    </comment>
  </commentList>
</comments>
</file>

<file path=xl/comments4.xml><?xml version="1.0" encoding="utf-8"?>
<comments xmlns="http://schemas.openxmlformats.org/spreadsheetml/2006/main">
  <authors>
    <author>Miles</author>
    <author>Microsoft Office User</author>
  </authors>
  <commentList>
    <comment ref="B6" authorId="0" guid="{6E731B7E-1A14-4486-941F-421F1FB3BC1A}">
      <text>
        <r>
          <rPr>
            <b/>
            <i/>
            <sz val="9"/>
            <color indexed="81"/>
            <rFont val="Tahoma"/>
            <family val="2"/>
          </rPr>
          <t>Miles:</t>
        </r>
        <r>
          <rPr>
            <i/>
            <sz val="9"/>
            <color indexed="81"/>
            <rFont val="Tahoma"/>
            <family val="2"/>
          </rPr>
          <t xml:space="preserve">
This tab's formulas (columns D thru I) key off of the SACS codes in this column.  So make sure these SACS codes agree with the ones used in the Employee Input tab(s)</t>
        </r>
      </text>
    </comment>
    <comment ref="E41" authorId="1" guid="{24E643FB-B569-6D43-A7B7-87E28C7C42FC}">
      <text>
        <r>
          <rPr>
            <sz val="9"/>
            <color indexed="81"/>
            <rFont val="Tahoma"/>
            <family val="2"/>
          </rPr>
          <t>Microsoft Office User:</t>
        </r>
        <r>
          <rPr>
            <b/>
            <sz val="9"/>
            <color indexed="81"/>
            <rFont val="Tahoma"/>
            <family val="2"/>
          </rPr>
          <t xml:space="preserve">
SPED - Total Benefits</t>
        </r>
      </text>
    </comment>
  </commentList>
</comments>
</file>

<file path=xl/comments5.xml><?xml version="1.0" encoding="utf-8"?>
<comments xmlns="http://schemas.openxmlformats.org/spreadsheetml/2006/main">
  <authors>
    <author>Miles</author>
    <author>Cheryl Townsend</author>
  </authors>
  <commentList>
    <comment ref="A7" authorId="0" guid="{550DADB8-5C67-4C61-BBAD-A6C169617A73}">
      <text>
        <r>
          <rPr>
            <b/>
            <i/>
            <sz val="9"/>
            <color indexed="81"/>
            <rFont val="Tahoma"/>
            <family val="2"/>
          </rPr>
          <t>Miles:</t>
        </r>
        <r>
          <rPr>
            <i/>
            <sz val="9"/>
            <color indexed="81"/>
            <rFont val="Tahoma"/>
            <family val="2"/>
          </rPr>
          <t xml:space="preserve">
Do not erase this row, though please feel free to modify its content</t>
        </r>
      </text>
    </comment>
    <comment ref="G24" authorId="1" guid="{173285FE-6C73-41E7-BB3B-A133245035FB}">
      <text>
        <r>
          <rPr>
            <b/>
            <i/>
            <sz val="9"/>
            <color indexed="81"/>
            <rFont val="Tahoma"/>
            <family val="2"/>
          </rPr>
          <t>Cheryl Townsend:</t>
        </r>
        <r>
          <rPr>
            <i/>
            <sz val="9"/>
            <color indexed="81"/>
            <rFont val="Tahoma"/>
            <family val="2"/>
          </rPr>
          <t xml:space="preserve">
$25 hourly rate for 46 weeks. </t>
        </r>
      </text>
    </comment>
    <comment ref="A91" authorId="0" guid="{4C564358-F7FC-4A0B-8EC2-EAE75D9B5F86}">
      <text>
        <r>
          <rPr>
            <b/>
            <i/>
            <sz val="9"/>
            <color indexed="81"/>
            <rFont val="Tahoma"/>
            <family val="2"/>
          </rPr>
          <t>Miles:</t>
        </r>
        <r>
          <rPr>
            <i/>
            <sz val="9"/>
            <color indexed="81"/>
            <rFont val="Tahoma"/>
            <family val="2"/>
          </rPr>
          <t xml:space="preserve">
Do not erase this row, though feel free to modify its contents</t>
        </r>
      </text>
    </comment>
  </commentList>
</comments>
</file>

<file path=xl/comments6.xml><?xml version="1.0" encoding="utf-8"?>
<comments xmlns="http://schemas.openxmlformats.org/spreadsheetml/2006/main">
  <authors>
    <author>Miles</author>
  </authors>
  <commentList>
    <comment ref="C9" authorId="0" guid="{4C4DA77F-3BC6-4A25-91CA-76A09438EEEE}">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52C03F6E-301C-4A78-9F94-B3D63D9CDBF1}">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 ref="C158" authorId="0" guid="{BE933B4C-C220-4E01-9913-88AFA0029AEA}">
      <text>
        <r>
          <rPr>
            <b/>
            <i/>
            <sz val="9"/>
            <color indexed="81"/>
            <rFont val="Tahoma"/>
            <family val="2"/>
          </rPr>
          <t>Miles:</t>
        </r>
        <r>
          <rPr>
            <i/>
            <sz val="9"/>
            <color indexed="81"/>
            <rFont val="Tahoma"/>
            <family val="2"/>
          </rPr>
          <t xml:space="preserve">
The intent of this small additional section is to capture the initial cash balance amounts and 'leftover' items from last year</t>
        </r>
      </text>
    </comment>
    <comment ref="C160" authorId="0" guid="{ED3D2160-6575-4D78-8064-CD337CB64700}">
      <text>
        <r>
          <rPr>
            <b/>
            <i/>
            <sz val="9"/>
            <color indexed="81"/>
            <rFont val="Tahoma"/>
            <family val="2"/>
          </rPr>
          <t>Miles:</t>
        </r>
        <r>
          <rPr>
            <i/>
            <sz val="9"/>
            <color indexed="81"/>
            <rFont val="Tahoma"/>
            <family val="2"/>
          </rPr>
          <t xml:space="preserve">
Ensure no double counting with Revenue line 8019, Prior Year Income</t>
        </r>
      </text>
    </comment>
    <comment ref="C162" authorId="0" guid="{84CB3569-1A11-489A-BF58-F5800ED0CDF8}">
      <text>
        <r>
          <rPr>
            <b/>
            <i/>
            <sz val="9"/>
            <color indexed="81"/>
            <rFont val="Tahoma"/>
            <family val="2"/>
          </rPr>
          <t>Miles:</t>
        </r>
        <r>
          <rPr>
            <i/>
            <sz val="9"/>
            <color indexed="81"/>
            <rFont val="Tahoma"/>
            <family val="2"/>
          </rPr>
          <t xml:space="preserve">
Interest is covered via Expense line 7438</t>
        </r>
      </text>
    </comment>
  </commentList>
</comments>
</file>

<file path=xl/comments7.xml><?xml version="1.0" encoding="utf-8"?>
<comments xmlns="http://schemas.openxmlformats.org/spreadsheetml/2006/main">
  <authors>
    <author>Miles</author>
  </authors>
  <commentList>
    <comment ref="C9" authorId="0" guid="{40758471-84BB-4C16-8038-C9120295C5C4}">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46F2AD17-87D2-47E3-9BAB-702319558B19}">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8.xml><?xml version="1.0" encoding="utf-8"?>
<comments xmlns="http://schemas.openxmlformats.org/spreadsheetml/2006/main">
  <authors>
    <author>Miles</author>
  </authors>
  <commentList>
    <comment ref="C9" authorId="0" guid="{CC49BE9F-4C34-455C-8F1D-B5F84FB0AE8D}">
      <text>
        <r>
          <rPr>
            <b/>
            <i/>
            <sz val="9"/>
            <color indexed="81"/>
            <rFont val="Tahoma"/>
            <family val="2"/>
          </rPr>
          <t>Miles:</t>
        </r>
        <r>
          <rPr>
            <i/>
            <sz val="9"/>
            <color indexed="81"/>
            <rFont val="Tahoma"/>
            <family val="2"/>
          </rPr>
          <t xml:space="preserve">
This schedule assumes even ADA from last year and during this year.  Also, I've delayed the official schedule by 1 month to account for County/District delays.</t>
        </r>
      </text>
    </comment>
    <comment ref="C10" authorId="0" guid="{5CE800B4-17B8-47EA-9AC3-F99D3C9B080D}">
      <text>
        <r>
          <rPr>
            <b/>
            <i/>
            <sz val="9"/>
            <color indexed="81"/>
            <rFont val="Tahoma"/>
            <family val="2"/>
          </rPr>
          <t>Miles:</t>
        </r>
        <r>
          <rPr>
            <i/>
            <sz val="9"/>
            <color indexed="81"/>
            <rFont val="Tahoma"/>
            <family val="2"/>
          </rPr>
          <t xml:space="preserve">
This schedule assumes May survey data was accurate and even ADA during this year.  Also, I've delayed the official schedule by 1 month to account for County/District delays.</t>
        </r>
      </text>
    </comment>
  </commentList>
</comments>
</file>

<file path=xl/comments9.xml><?xml version="1.0" encoding="utf-8"?>
<comments xmlns="http://schemas.openxmlformats.org/spreadsheetml/2006/main">
  <authors>
    <author>Miles</author>
    <author>Adrienne</author>
  </authors>
  <commentList>
    <comment ref="A7" authorId="0" guid="{38F50224-B776-41A7-9D69-BC59BFCF6F0F}">
      <text>
        <r>
          <rPr>
            <b/>
            <i/>
            <sz val="9"/>
            <color indexed="81"/>
            <rFont val="Tahoma"/>
            <family val="2"/>
          </rPr>
          <t>Miles:</t>
        </r>
        <r>
          <rPr>
            <i/>
            <sz val="9"/>
            <color indexed="81"/>
            <rFont val="Tahoma"/>
            <family val="2"/>
          </rPr>
          <t xml:space="preserve">
Do not erase this row, though please feel free to modify its content</t>
        </r>
      </text>
    </comment>
    <comment ref="J17" authorId="1" guid="{3D821638-858C-4F2E-A1F5-AE95C4B6E106}">
      <text>
        <r>
          <rPr>
            <b/>
            <i/>
            <sz val="9"/>
            <color indexed="81"/>
            <rFont val="Tahoma"/>
            <family val="2"/>
          </rPr>
          <t>Adrienne:</t>
        </r>
        <r>
          <rPr>
            <i/>
            <sz val="9"/>
            <color indexed="81"/>
            <rFont val="Tahoma"/>
            <family val="2"/>
          </rPr>
          <t xml:space="preserve">
Matched 1516</t>
        </r>
      </text>
    </comment>
    <comment ref="C26" authorId="1" guid="{027C260B-F889-4BD7-BFD1-E5EC1A95D0CF}">
      <text>
        <r>
          <rPr>
            <b/>
            <i/>
            <sz val="9"/>
            <color indexed="81"/>
            <rFont val="Tahoma"/>
            <family val="2"/>
          </rPr>
          <t>Adrienne:</t>
        </r>
        <r>
          <rPr>
            <i/>
            <sz val="9"/>
            <color indexed="81"/>
            <rFont val="Tahoma"/>
            <family val="2"/>
          </rPr>
          <t xml:space="preserve">
Put at whatever Lenora is making this year ($16,768.40)</t>
        </r>
      </text>
    </comment>
    <comment ref="A96" authorId="0" guid="{8AFF4A1F-CF95-4DCF-B353-B997C0EEBA57}">
      <text>
        <r>
          <rPr>
            <b/>
            <i/>
            <sz val="9"/>
            <color indexed="81"/>
            <rFont val="Tahoma"/>
            <family val="2"/>
          </rPr>
          <t>Miles:</t>
        </r>
        <r>
          <rPr>
            <i/>
            <sz val="9"/>
            <color indexed="81"/>
            <rFont val="Tahoma"/>
            <family val="2"/>
          </rPr>
          <t xml:space="preserve">
Do not erase this row, though feel free to modify its contents</t>
        </r>
      </text>
    </comment>
  </commentList>
</comments>
</file>

<file path=xl/sharedStrings.xml><?xml version="1.0" encoding="utf-8"?>
<sst xmlns="http://schemas.openxmlformats.org/spreadsheetml/2006/main" count="2805" uniqueCount="1351">
  <si>
    <t>3400</t>
  </si>
  <si>
    <t xml:space="preserve">(Obsolete) Health &amp; Welfare Benefits                                            </t>
  </si>
  <si>
    <t xml:space="preserve">Approved Textbooks and Core Curricula Materials                                 </t>
  </si>
  <si>
    <t>4200</t>
  </si>
  <si>
    <t>SACS</t>
  </si>
  <si>
    <t>Full Name</t>
  </si>
  <si>
    <t>Title</t>
  </si>
  <si>
    <t>FTE</t>
  </si>
  <si>
    <t>Department</t>
  </si>
  <si>
    <t>Salary Rate</t>
  </si>
  <si>
    <t>STRS, certificated</t>
  </si>
  <si>
    <t>PERS, classified</t>
  </si>
  <si>
    <t>Clean Value results</t>
  </si>
  <si>
    <t>Data</t>
  </si>
  <si>
    <t>1100</t>
  </si>
  <si>
    <t xml:space="preserve">Certificated Teachers' Salaries                                                 </t>
  </si>
  <si>
    <t>1200</t>
  </si>
  <si>
    <t xml:space="preserve">Certificated Pupil Support Salaries                                             </t>
  </si>
  <si>
    <t>1300</t>
  </si>
  <si>
    <t xml:space="preserve">Certificated Supervisors' and Administrators' Salaries                          </t>
  </si>
  <si>
    <t>1900</t>
  </si>
  <si>
    <t xml:space="preserve">Other Certificated Salaries                                                     </t>
  </si>
  <si>
    <t>2100</t>
  </si>
  <si>
    <t xml:space="preserve">Classified Instructional Salaries                                               </t>
  </si>
  <si>
    <t>2200</t>
  </si>
  <si>
    <t xml:space="preserve">Classified Support Salaries                                                     </t>
  </si>
  <si>
    <t>2300</t>
  </si>
  <si>
    <t xml:space="preserve">Classified Supervisors' and Administrators' Salaries                            </t>
  </si>
  <si>
    <t>2400</t>
  </si>
  <si>
    <t xml:space="preserve">Clerical, Technical, and Office Staff Salaries                                  </t>
  </si>
  <si>
    <t>2900</t>
  </si>
  <si>
    <t xml:space="preserve">Other Classified Salaries                                                       </t>
  </si>
  <si>
    <t>3100</t>
  </si>
  <si>
    <t xml:space="preserve">(Obsolete) State Teachers' Retirement System                                    </t>
  </si>
  <si>
    <t>3101</t>
  </si>
  <si>
    <t xml:space="preserve">State Teachers' Retirement System, certificated positions                       </t>
  </si>
  <si>
    <t>3102</t>
  </si>
  <si>
    <t xml:space="preserve">State Teachers' Retirement System, classified positions                         </t>
  </si>
  <si>
    <t>3200</t>
  </si>
  <si>
    <t xml:space="preserve">(Obsolete) Public Employees' Retirement System                                  </t>
  </si>
  <si>
    <t>3201</t>
  </si>
  <si>
    <t xml:space="preserve">Public Employees' Retirement System, certificated positions                     </t>
  </si>
  <si>
    <t>3202</t>
  </si>
  <si>
    <t xml:space="preserve">Public Employees' Retirement System, classified positions                       </t>
  </si>
  <si>
    <t>3300</t>
  </si>
  <si>
    <t xml:space="preserve">(Obsolete) Social Security/Medicare/Alternative                                 </t>
  </si>
  <si>
    <t>3301</t>
  </si>
  <si>
    <t xml:space="preserve">OASDI/Medicare/Alternative, certificated positions                              </t>
  </si>
  <si>
    <t>3302</t>
  </si>
  <si>
    <t xml:space="preserve">OASDI/Medicare/Alternative, classified positions                                </t>
  </si>
  <si>
    <t xml:space="preserve">Books and Media for New School Libraries or Major Expansion of School Libraries </t>
  </si>
  <si>
    <t>6400</t>
  </si>
  <si>
    <t>3401</t>
  </si>
  <si>
    <t xml:space="preserve">Health &amp; Welfare Benefits, certificated positions                               </t>
  </si>
  <si>
    <t>3402</t>
  </si>
  <si>
    <t xml:space="preserve">Health &amp; Welfare Benefits, classified positions                                 </t>
  </si>
  <si>
    <t>3500</t>
  </si>
  <si>
    <t xml:space="preserve">(Obsolete) State Unemployment Insurance                                         </t>
  </si>
  <si>
    <t>3501</t>
  </si>
  <si>
    <t xml:space="preserve">State Unemployment Insurance, certificated positions                            </t>
  </si>
  <si>
    <t>3502</t>
  </si>
  <si>
    <t xml:space="preserve">State Unemployment Insurance, classified positions                              </t>
  </si>
  <si>
    <t>3600</t>
  </si>
  <si>
    <t xml:space="preserve">(Obsolete) Worker's Compensation Insurance                                      </t>
  </si>
  <si>
    <t>3601</t>
  </si>
  <si>
    <t xml:space="preserve">Workers' Compensation Insurance, certificated positions                         </t>
  </si>
  <si>
    <t>3602</t>
  </si>
  <si>
    <t xml:space="preserve">Workers' Compensation Insurance, classified positions                           </t>
  </si>
  <si>
    <t>3700</t>
  </si>
  <si>
    <t xml:space="preserve">(Obsolete) Retiree Benefits                                                     </t>
  </si>
  <si>
    <t>3701</t>
  </si>
  <si>
    <t xml:space="preserve">OPEB, Allocated, certificated positions                                         </t>
  </si>
  <si>
    <t>3702</t>
  </si>
  <si>
    <t xml:space="preserve">OPEB, Allocated, classified positions                                           </t>
  </si>
  <si>
    <t>3751</t>
  </si>
  <si>
    <t xml:space="preserve">OPEB, Active Employees, certificated positions                                  </t>
  </si>
  <si>
    <t>3752</t>
  </si>
  <si>
    <t xml:space="preserve">OPEB, Active Employees, classified positions                                    </t>
  </si>
  <si>
    <t>3800</t>
  </si>
  <si>
    <t xml:space="preserve">(Obsolete) PERS Reduction                                                       </t>
  </si>
  <si>
    <t>3801</t>
  </si>
  <si>
    <t xml:space="preserve">PERS Reduction, certificated positions                                          </t>
  </si>
  <si>
    <t>3802</t>
  </si>
  <si>
    <t xml:space="preserve">PERS Reduction, classified positions                                            </t>
  </si>
  <si>
    <t>3900</t>
  </si>
  <si>
    <t xml:space="preserve">(Obsolete) Other Benefits                                                       </t>
  </si>
  <si>
    <t>3901</t>
  </si>
  <si>
    <t xml:space="preserve">Other Benefits, certificated positions                                          </t>
  </si>
  <si>
    <t>3902</t>
  </si>
  <si>
    <t xml:space="preserve">Other Benefits, classified positions                                            </t>
  </si>
  <si>
    <t>4100</t>
  </si>
  <si>
    <t xml:space="preserve">Transfers of Indirect Costs                                                     </t>
  </si>
  <si>
    <t>7350</t>
  </si>
  <si>
    <t xml:space="preserve">Books and Other Reference Materials                                             </t>
  </si>
  <si>
    <t>4300</t>
  </si>
  <si>
    <t xml:space="preserve">Materials and Supplies                                                          </t>
  </si>
  <si>
    <t>4400</t>
  </si>
  <si>
    <t xml:space="preserve">Noncapitalized Equipment                                                        </t>
  </si>
  <si>
    <t>4700</t>
  </si>
  <si>
    <t xml:space="preserve">Food                                                                            </t>
  </si>
  <si>
    <t>5100</t>
  </si>
  <si>
    <t xml:space="preserve">Subagreements for Services                                                      </t>
  </si>
  <si>
    <t>5200</t>
  </si>
  <si>
    <t xml:space="preserve">Travel and Conferences                                                          </t>
  </si>
  <si>
    <t>5300</t>
  </si>
  <si>
    <t xml:space="preserve">Dues and Memberships                                                            </t>
  </si>
  <si>
    <t>5400</t>
  </si>
  <si>
    <t xml:space="preserve">Insurance                                                                       </t>
  </si>
  <si>
    <t>5440</t>
  </si>
  <si>
    <t xml:space="preserve">Pupil Insurance                                                                 </t>
  </si>
  <si>
    <t>5450</t>
  </si>
  <si>
    <t xml:space="preserve">Other Insurance                                                                 </t>
  </si>
  <si>
    <t>5500</t>
  </si>
  <si>
    <t xml:space="preserve">Operations and Housekeeping Services                                            </t>
  </si>
  <si>
    <t>5600</t>
  </si>
  <si>
    <t xml:space="preserve">Rentals, Leases, Repairs, and Noncapitalized Improvements                       </t>
  </si>
  <si>
    <t>5710</t>
  </si>
  <si>
    <t xml:space="preserve">Transfers of Direct Costs                                                       </t>
  </si>
  <si>
    <t>5750</t>
  </si>
  <si>
    <t xml:space="preserve">Transfers of Direct Costs - Interfund                                           </t>
  </si>
  <si>
    <t>5800</t>
  </si>
  <si>
    <t xml:space="preserve">Professional/Consulting Services and Operating Expenditures                     </t>
  </si>
  <si>
    <t>5900</t>
  </si>
  <si>
    <t xml:space="preserve">Communications                                                                  </t>
  </si>
  <si>
    <t>6100</t>
  </si>
  <si>
    <t xml:space="preserve">Land                                                                            </t>
  </si>
  <si>
    <t>6170</t>
  </si>
  <si>
    <t xml:space="preserve">Land Improvements                                                               </t>
  </si>
  <si>
    <t>6200</t>
  </si>
  <si>
    <t xml:space="preserve">Buildings and Improvements of Buildings                                         </t>
  </si>
  <si>
    <t>6300</t>
  </si>
  <si>
    <t xml:space="preserve">(Obsolete) Bond Interest and Other Service Charges                              </t>
  </si>
  <si>
    <t>7635</t>
  </si>
  <si>
    <t xml:space="preserve">Equipment                                                                       </t>
  </si>
  <si>
    <t>6500</t>
  </si>
  <si>
    <t xml:space="preserve">Equipment Replacement                                                           </t>
  </si>
  <si>
    <t>6900</t>
  </si>
  <si>
    <t xml:space="preserve">Depreciation Expense                                                            </t>
  </si>
  <si>
    <t>7110</t>
  </si>
  <si>
    <t xml:space="preserve">Tuition for Instruction Under Interdistrict Attendance Agreements               </t>
  </si>
  <si>
    <t>7130</t>
  </si>
  <si>
    <t xml:space="preserve">State Special Schools                                                           </t>
  </si>
  <si>
    <t>7141</t>
  </si>
  <si>
    <t>Other Tuition, Excess Costs, and/or Deficit Payments to Districts or Charter Sch</t>
  </si>
  <si>
    <t>7142</t>
  </si>
  <si>
    <t xml:space="preserve">Other Tuition, Excess Costs, and/or Deficit Payments to County Offices          </t>
  </si>
  <si>
    <t>7143</t>
  </si>
  <si>
    <t xml:space="preserve">Other Tuition, Excess Costs, and/or Deficit Payments to JPAs                    </t>
  </si>
  <si>
    <t>7211</t>
  </si>
  <si>
    <t xml:space="preserve">Transfers of Pass-Through Revenues to Districts or Charter Schools              </t>
  </si>
  <si>
    <t>7212</t>
  </si>
  <si>
    <t xml:space="preserve">Transfers of Pass-Through Revenues to County Offices                            </t>
  </si>
  <si>
    <t>7213</t>
  </si>
  <si>
    <t xml:space="preserve">Transfers of Pass-Through Revenues to JPAs                                      </t>
  </si>
  <si>
    <t>7221</t>
  </si>
  <si>
    <t xml:space="preserve">Transfers of Apportionments to Districts or Charter Schools                     </t>
  </si>
  <si>
    <t>7222</t>
  </si>
  <si>
    <t xml:space="preserve">Transfers of Apportionments to County Offices                                   </t>
  </si>
  <si>
    <t>7223</t>
  </si>
  <si>
    <t xml:space="preserve">Transfers of Apportionments to JPAs                                             </t>
  </si>
  <si>
    <t>7280</t>
  </si>
  <si>
    <t xml:space="preserve">(Obsolete) Transfers to Charter Schools in Lieu of Property Taxes               </t>
  </si>
  <si>
    <t>7281</t>
  </si>
  <si>
    <t xml:space="preserve">All Other Transfers to Districts or Charter Schools                             </t>
  </si>
  <si>
    <t>7282</t>
  </si>
  <si>
    <t xml:space="preserve">All Other Transfers to County Offices                                           </t>
  </si>
  <si>
    <t>7283</t>
  </si>
  <si>
    <t xml:space="preserve">All Other Transfers to JPAs                                                     </t>
  </si>
  <si>
    <t>7299</t>
  </si>
  <si>
    <t xml:space="preserve">All Other Transfers Out to All Others                                           </t>
  </si>
  <si>
    <t>7310</t>
  </si>
  <si>
    <t xml:space="preserve">Education Revenue Augmentation Fund (ERAF)                                      </t>
  </si>
  <si>
    <t>8046</t>
  </si>
  <si>
    <t xml:space="preserve">Transfers of Indirect Costs - Interfund                                         </t>
  </si>
  <si>
    <t>7370</t>
  </si>
  <si>
    <t xml:space="preserve">Transfers of Direct Support Costs                                               </t>
  </si>
  <si>
    <t>7380</t>
  </si>
  <si>
    <t xml:space="preserve">Transfers of Direct Support Costs - Interfund                                   </t>
  </si>
  <si>
    <t>7432</t>
  </si>
  <si>
    <t xml:space="preserve">State School Building Repayments                                                </t>
  </si>
  <si>
    <t>7433</t>
  </si>
  <si>
    <t xml:space="preserve">Bond Redemptions                                                                </t>
  </si>
  <si>
    <t>7434</t>
  </si>
  <si>
    <t xml:space="preserve">Bond Interest and Other Service Charges                                         </t>
  </si>
  <si>
    <t>7435</t>
  </si>
  <si>
    <t xml:space="preserve">Repayment of State School Building Fund Aid - Proceeds from Bonds               </t>
  </si>
  <si>
    <t>7436</t>
  </si>
  <si>
    <t xml:space="preserve">Payments to Original District for Acquisition of Property                       </t>
  </si>
  <si>
    <t>7438</t>
  </si>
  <si>
    <t xml:space="preserve">Debt Service - Interest                                                         </t>
  </si>
  <si>
    <t>7439</t>
  </si>
  <si>
    <t xml:space="preserve">Other Debt Service - Principal                                                  </t>
  </si>
  <si>
    <t>7611</t>
  </si>
  <si>
    <t xml:space="preserve">From General Fund to Child Development Fund                                     </t>
  </si>
  <si>
    <t>7612</t>
  </si>
  <si>
    <t xml:space="preserve">Between General Fund and Special Reserve Fund                                   </t>
  </si>
  <si>
    <t>7613</t>
  </si>
  <si>
    <t>To State School Building Fund/County School Facilities Fund from All Other Funds</t>
  </si>
  <si>
    <t>7614</t>
  </si>
  <si>
    <t xml:space="preserve">From Bond Interest and Redemption Fund to General Fund                          </t>
  </si>
  <si>
    <t>7615</t>
  </si>
  <si>
    <t xml:space="preserve">From General, Special Reserve, and Building Funds to Deferred Maintenance Fund  </t>
  </si>
  <si>
    <t>7616</t>
  </si>
  <si>
    <t xml:space="preserve">From General Fund to Cafeteria Fund                                             </t>
  </si>
  <si>
    <t>7619</t>
  </si>
  <si>
    <t xml:space="preserve">Other Authorized Interfund Transfers Out                                        </t>
  </si>
  <si>
    <t>7632</t>
  </si>
  <si>
    <t xml:space="preserve">(Obsolete) State School Building Repayment                                      </t>
  </si>
  <si>
    <t>7633</t>
  </si>
  <si>
    <t xml:space="preserve">(Obsolete) Bond Redemptions                                                     </t>
  </si>
  <si>
    <t>7634</t>
  </si>
  <si>
    <t xml:space="preserve">FEMA                                                                            </t>
  </si>
  <si>
    <t>8285</t>
  </si>
  <si>
    <t xml:space="preserve">(Obsolete) Repayment of State School Building Fund Aid - Proceeds from Bonds    </t>
  </si>
  <si>
    <t>7636</t>
  </si>
  <si>
    <t xml:space="preserve">(Obsolete) Payments to Original District for Acquisition of Property            </t>
  </si>
  <si>
    <t>7638</t>
  </si>
  <si>
    <t xml:space="preserve">(Obsolete) Debt Service - Interest                                              </t>
  </si>
  <si>
    <t>7639</t>
  </si>
  <si>
    <t xml:space="preserve">(Obsolete) Other Debt Service - Principal                                       </t>
  </si>
  <si>
    <t>7641</t>
  </si>
  <si>
    <t xml:space="preserve">(Obsolete) Long-Term Loan Repayments                                            </t>
  </si>
  <si>
    <t>7649</t>
  </si>
  <si>
    <t xml:space="preserve">(Obsolete) Other Loan Repayments                                                </t>
  </si>
  <si>
    <t>7651</t>
  </si>
  <si>
    <t xml:space="preserve">Transfers of Funds from Lapsed/Reorganized LEAs                                 </t>
  </si>
  <si>
    <t>7699</t>
  </si>
  <si>
    <t xml:space="preserve">All Other Financing Uses                                                        </t>
  </si>
  <si>
    <t>8011</t>
  </si>
  <si>
    <t xml:space="preserve">Revenue Limit State Aid - Current Year                                          </t>
  </si>
  <si>
    <t>8015</t>
  </si>
  <si>
    <t xml:space="preserve">Charter Schools General Purpose Entitlement - State Aid                         </t>
  </si>
  <si>
    <t>8019</t>
  </si>
  <si>
    <t xml:space="preserve">Revenue Limit State Aid - Prior Years                                           </t>
  </si>
  <si>
    <t>8021</t>
  </si>
  <si>
    <t xml:space="preserve">Homeowners' Exemptions                                                          </t>
  </si>
  <si>
    <t>8022</t>
  </si>
  <si>
    <t xml:space="preserve">Timber Yield Tax                                                                </t>
  </si>
  <si>
    <t>8029</t>
  </si>
  <si>
    <t xml:space="preserve">Other Subventions/In-Lieu Taxes                                                 </t>
  </si>
  <si>
    <t>8030</t>
  </si>
  <si>
    <t xml:space="preserve">(Obsolete) Trailer Coach Fees                                                   </t>
  </si>
  <si>
    <t>8041</t>
  </si>
  <si>
    <t xml:space="preserve">Secured Roll Taxes                                                              </t>
  </si>
  <si>
    <t>8042</t>
  </si>
  <si>
    <t xml:space="preserve">Unsecured Roll Taxes                                                            </t>
  </si>
  <si>
    <t>8043</t>
  </si>
  <si>
    <t xml:space="preserve">Prior Years' Taxes                                                              </t>
  </si>
  <si>
    <t>8044</t>
  </si>
  <si>
    <t xml:space="preserve">Supplemental Taxes                                                              </t>
  </si>
  <si>
    <t>8045</t>
  </si>
  <si>
    <t xml:space="preserve">Pass-Through Revenues from State Sources                                        </t>
  </si>
  <si>
    <t>8590</t>
  </si>
  <si>
    <t xml:space="preserve">Supplemental Educational Revenue Augmentation Fund (SERAF)                      </t>
  </si>
  <si>
    <t>8047</t>
  </si>
  <si>
    <t xml:space="preserve">Community Redevelopment Funds                                                   </t>
  </si>
  <si>
    <t>8048</t>
  </si>
  <si>
    <t xml:space="preserve">Penalties and Interest from Delinquent Taxes                                    </t>
  </si>
  <si>
    <t>8070</t>
  </si>
  <si>
    <t xml:space="preserve">Receipts from County Board of Supervisors                                       </t>
  </si>
  <si>
    <t>8081</t>
  </si>
  <si>
    <t xml:space="preserve">Royalties and Bonuses                                                           </t>
  </si>
  <si>
    <t>8082</t>
  </si>
  <si>
    <t xml:space="preserve">Other In-Lieu Taxes                                                             </t>
  </si>
  <si>
    <t>8089</t>
  </si>
  <si>
    <t xml:space="preserve">Less: Non-Revenue Limit (50 Percent) Adjustment                                 </t>
  </si>
  <si>
    <t>8091</t>
  </si>
  <si>
    <t xml:space="preserve">Revenue Limit Transfers - Current Year                                          </t>
  </si>
  <si>
    <t>8092</t>
  </si>
  <si>
    <t xml:space="preserve">PERS Reduction Transfer                                                         </t>
  </si>
  <si>
    <t>8096</t>
  </si>
  <si>
    <t xml:space="preserve">Transfers to Charter Schools in Lieu of Property Taxes                          </t>
  </si>
  <si>
    <t>8097</t>
  </si>
  <si>
    <t xml:space="preserve">Property Taxes Transfers                                                        </t>
  </si>
  <si>
    <t>8099</t>
  </si>
  <si>
    <t xml:space="preserve">Revenue Limit Transfers - Prior Years                                           </t>
  </si>
  <si>
    <t>8110</t>
  </si>
  <si>
    <t xml:space="preserve">Maintenance and Operations (Public Law 81-874)                                  </t>
  </si>
  <si>
    <t>8181</t>
  </si>
  <si>
    <t xml:space="preserve">Special Education - Entitlement                                                 </t>
  </si>
  <si>
    <t>8182</t>
  </si>
  <si>
    <t xml:space="preserve">Special Education - Discretionary Grants                                        </t>
  </si>
  <si>
    <t>8220</t>
  </si>
  <si>
    <t xml:space="preserve">Child Nutrition Programs                                                        </t>
  </si>
  <si>
    <t>8260</t>
  </si>
  <si>
    <t xml:space="preserve">Forest Reserve Funds                                                            </t>
  </si>
  <si>
    <t>8270</t>
  </si>
  <si>
    <t xml:space="preserve">Flood Control Funds                                                             </t>
  </si>
  <si>
    <t>8280</t>
  </si>
  <si>
    <t xml:space="preserve">U.S. Wildlife Reserve Funds                                                     </t>
  </si>
  <si>
    <t>8281</t>
  </si>
  <si>
    <t xml:space="preserve">Net Increase (Decrease) in the Fair Value of Investments                        </t>
  </si>
  <si>
    <t>8671</t>
  </si>
  <si>
    <t xml:space="preserve">Interagency Contracts Between LEAs                                              </t>
  </si>
  <si>
    <t>8287</t>
  </si>
  <si>
    <t xml:space="preserve">Pass-Through Revenues from Federal Sources                                      </t>
  </si>
  <si>
    <t>8290</t>
  </si>
  <si>
    <t xml:space="preserve">All Other Federal Revenue                                                       </t>
  </si>
  <si>
    <t>8311</t>
  </si>
  <si>
    <t xml:space="preserve">Other State Apportionments - Current Year                                       </t>
  </si>
  <si>
    <t>8319</t>
  </si>
  <si>
    <t xml:space="preserve">Other State Apportionments - Prior Years                                        </t>
  </si>
  <si>
    <t>8425</t>
  </si>
  <si>
    <t xml:space="preserve">Year-Round School Incentive                                                     </t>
  </si>
  <si>
    <t>8434</t>
  </si>
  <si>
    <t xml:space="preserve">Class Size Reduction, Grades K-3                                                </t>
  </si>
  <si>
    <t>8435</t>
  </si>
  <si>
    <t xml:space="preserve">Class Size Reduction, Grade Nine                                                </t>
  </si>
  <si>
    <t>8480</t>
  </si>
  <si>
    <t xml:space="preserve">Charter Schools Categorical Block Grant                                         </t>
  </si>
  <si>
    <t>8520</t>
  </si>
  <si>
    <t xml:space="preserve">Child Nutrition                                                                 </t>
  </si>
  <si>
    <t>8530</t>
  </si>
  <si>
    <t xml:space="preserve">Child Development Apportionments                                                </t>
  </si>
  <si>
    <t>8540</t>
  </si>
  <si>
    <t xml:space="preserve">Deferred Maintenance Allowance                                                  </t>
  </si>
  <si>
    <t>8545</t>
  </si>
  <si>
    <t xml:space="preserve">School Facilities Apportionments                                                </t>
  </si>
  <si>
    <t>8550</t>
  </si>
  <si>
    <t xml:space="preserve">Mandated Cost Reimbursements                                                    </t>
  </si>
  <si>
    <t>8560</t>
  </si>
  <si>
    <t xml:space="preserve">State Lottery Revenue                                                           </t>
  </si>
  <si>
    <t>8571</t>
  </si>
  <si>
    <t xml:space="preserve">Voted Indebtedness Levies, Homeowners' Exemptions                               </t>
  </si>
  <si>
    <t>8572</t>
  </si>
  <si>
    <t xml:space="preserve">Voted Indebtedness Levies, Other Subventions/In-Lieu Taxes                      </t>
  </si>
  <si>
    <t>8575</t>
  </si>
  <si>
    <t xml:space="preserve">Other Restricted Levies, Homeowners' Exemptions                                 </t>
  </si>
  <si>
    <t>8576</t>
  </si>
  <si>
    <t xml:space="preserve">Other Restricted Levies, Other Subventions/In-Lieu Taxes                        </t>
  </si>
  <si>
    <t>8587</t>
  </si>
  <si>
    <t xml:space="preserve">Other Transfers In from All Others                                              </t>
  </si>
  <si>
    <t>8911</t>
  </si>
  <si>
    <t xml:space="preserve">All Other State Revenue                                                         </t>
  </si>
  <si>
    <t>8611</t>
  </si>
  <si>
    <t xml:space="preserve">Voted Indebtedness Levies, Secured Roll                                         </t>
  </si>
  <si>
    <t>8612</t>
  </si>
  <si>
    <t xml:space="preserve">Voted Indebtedness Levies, Unsecured Roll                                       </t>
  </si>
  <si>
    <t>8613</t>
  </si>
  <si>
    <t xml:space="preserve">Voted Indebtedness Levies, Prior Years' Taxes                                   </t>
  </si>
  <si>
    <t>8614</t>
  </si>
  <si>
    <t xml:space="preserve">Voted Indebtedness Levies, Supplemental Taxes                                   </t>
  </si>
  <si>
    <t>8615</t>
  </si>
  <si>
    <t xml:space="preserve">Other Restricted Levies, Secured Roll                                           </t>
  </si>
  <si>
    <t>8616</t>
  </si>
  <si>
    <t xml:space="preserve">Other Restricted Levies, Unsecured Roll                                         </t>
  </si>
  <si>
    <t>8617</t>
  </si>
  <si>
    <t xml:space="preserve">Other Restricted Levies, Prior Years' Taxes                                     </t>
  </si>
  <si>
    <t>8618</t>
  </si>
  <si>
    <t xml:space="preserve">Other Restricted Levies, Supplemental Taxes                                     </t>
  </si>
  <si>
    <t>8621</t>
  </si>
  <si>
    <t xml:space="preserve">Parcel Taxes                                                                    </t>
  </si>
  <si>
    <t>8622</t>
  </si>
  <si>
    <t xml:space="preserve">Other Non-Ad Valorem Taxes                                                      </t>
  </si>
  <si>
    <t>8625</t>
  </si>
  <si>
    <t xml:space="preserve">Community Redevelopment Funds Not Subject to Revenue Limit Deduction            </t>
  </si>
  <si>
    <t>8629</t>
  </si>
  <si>
    <t xml:space="preserve">Penalties and Interest from Delinquent Non-Revenue Limit Taxes                  </t>
  </si>
  <si>
    <t>8631</t>
  </si>
  <si>
    <t xml:space="preserve">Sale of Equipment and Supplies                                                  </t>
  </si>
  <si>
    <t>8632</t>
  </si>
  <si>
    <t xml:space="preserve">Sale of Publications                                                            </t>
  </si>
  <si>
    <t>8634</t>
  </si>
  <si>
    <t xml:space="preserve">Food Service Sales                                                              </t>
  </si>
  <si>
    <t>8639</t>
  </si>
  <si>
    <t xml:space="preserve">All Other Sales                                                                 </t>
  </si>
  <si>
    <t>8650</t>
  </si>
  <si>
    <t xml:space="preserve">Leases and Rentals                                                              </t>
  </si>
  <si>
    <t>8660</t>
  </si>
  <si>
    <t xml:space="preserve">Interest                                                                        </t>
  </si>
  <si>
    <t>8662</t>
  </si>
  <si>
    <t xml:space="preserve">Categorical Flexibility Transfers                                               </t>
  </si>
  <si>
    <t>9110</t>
  </si>
  <si>
    <t xml:space="preserve">Adult Education Fees                                                            </t>
  </si>
  <si>
    <t>8672</t>
  </si>
  <si>
    <t xml:space="preserve">Nonresident Student Fees                                                        </t>
  </si>
  <si>
    <t>8673</t>
  </si>
  <si>
    <t xml:space="preserve">Child Development Parent Fees                                                   </t>
  </si>
  <si>
    <t>8674</t>
  </si>
  <si>
    <t xml:space="preserve">In-District Premiums/Contributions                                              </t>
  </si>
  <si>
    <t>8675</t>
  </si>
  <si>
    <t xml:space="preserve">Transportation Fees from Individuals                                            </t>
  </si>
  <si>
    <t>8677</t>
  </si>
  <si>
    <t xml:space="preserve">Interagency Services Between LEAs                                               </t>
  </si>
  <si>
    <t>8681</t>
  </si>
  <si>
    <t xml:space="preserve">Mitigation/Developer Fees                                                       </t>
  </si>
  <si>
    <t>8689</t>
  </si>
  <si>
    <t xml:space="preserve">All Other Fees and Contracts                                                    </t>
  </si>
  <si>
    <t>8691</t>
  </si>
  <si>
    <t xml:space="preserve">Plus: Miscellaneous Funds Non-Revenue Limit (50 Percent) Adjustment             </t>
  </si>
  <si>
    <t>8697</t>
  </si>
  <si>
    <t xml:space="preserve">Pass-Through Revenue from Local Sources                                         </t>
  </si>
  <si>
    <t>8699</t>
  </si>
  <si>
    <t xml:space="preserve">All Other Local Revenue                                                         </t>
  </si>
  <si>
    <t>8710</t>
  </si>
  <si>
    <t xml:space="preserve">Tuition                                                                         </t>
  </si>
  <si>
    <t>8780</t>
  </si>
  <si>
    <t>(Obsolete) Transfers from Sponsoring LEAs to Charter Schools in Lieu of Property</t>
  </si>
  <si>
    <t>8781</t>
  </si>
  <si>
    <t xml:space="preserve">All Other Transfers from Districts or Charter Schools                           </t>
  </si>
  <si>
    <t>8782</t>
  </si>
  <si>
    <t xml:space="preserve">All Other Transfers from County Offices                                         </t>
  </si>
  <si>
    <t>8783</t>
  </si>
  <si>
    <t xml:space="preserve">All Other Transfers from JPAs                                                   </t>
  </si>
  <si>
    <t>8791</t>
  </si>
  <si>
    <t xml:space="preserve">Transfers of Apportionments from Districts or Charter Schools                   </t>
  </si>
  <si>
    <t>8792</t>
  </si>
  <si>
    <t xml:space="preserve">Transfers of Apportionments from County Offices                                 </t>
  </si>
  <si>
    <t>8793</t>
  </si>
  <si>
    <t xml:space="preserve">Transfers of Apportionments from JPAs                                           </t>
  </si>
  <si>
    <t>8799</t>
  </si>
  <si>
    <t xml:space="preserve">Due to Grantor Governments                                                      </t>
  </si>
  <si>
    <t>9610</t>
  </si>
  <si>
    <t xml:space="preserve">To Child Development Fund from General Fund                                     </t>
  </si>
  <si>
    <t>8912</t>
  </si>
  <si>
    <t>8913</t>
  </si>
  <si>
    <t>8914</t>
  </si>
  <si>
    <t xml:space="preserve">To General Fund from Bond Interest and Redemption Fund                          </t>
  </si>
  <si>
    <t>8915</t>
  </si>
  <si>
    <t xml:space="preserve">To Deferred Maintenance Fund from General, Special Reserve and Building Funds   </t>
  </si>
  <si>
    <t>8916</t>
  </si>
  <si>
    <t xml:space="preserve">To Cafeteria Fund from General Fund                                             </t>
  </si>
  <si>
    <t>8919</t>
  </si>
  <si>
    <t xml:space="preserve">Other Authorized Interfund Transfers In                                         </t>
  </si>
  <si>
    <t>8931</t>
  </si>
  <si>
    <t xml:space="preserve">Emergency Apportionments                                                        </t>
  </si>
  <si>
    <t>8935</t>
  </si>
  <si>
    <t xml:space="preserve">(Obsolete) School Facilities Apportionments                                     </t>
  </si>
  <si>
    <t>8951</t>
  </si>
  <si>
    <t xml:space="preserve">Proceeds from Sale of Bonds                                                     </t>
  </si>
  <si>
    <t>8953</t>
  </si>
  <si>
    <t xml:space="preserve">Proceeds from Sale/Lease Purchase of Land and Buildings                         </t>
  </si>
  <si>
    <t>8961</t>
  </si>
  <si>
    <t xml:space="preserve">County School Building Aid                                                      </t>
  </si>
  <si>
    <t>8965</t>
  </si>
  <si>
    <t xml:space="preserve">Transfers from Funds of Lapsed/Reorganized LEAs                                 </t>
  </si>
  <si>
    <t>8971</t>
  </si>
  <si>
    <t xml:space="preserve">Proceeds from Certificates of Participation                                     </t>
  </si>
  <si>
    <t>8972</t>
  </si>
  <si>
    <t xml:space="preserve">Proceeds from Capital Leases                                                    </t>
  </si>
  <si>
    <t>8973</t>
  </si>
  <si>
    <t xml:space="preserve">Proceeds from Lease Revenue Bonds                                               </t>
  </si>
  <si>
    <t>8979</t>
  </si>
  <si>
    <t xml:space="preserve">All Other Financing Sources                                                     </t>
  </si>
  <si>
    <t>8980</t>
  </si>
  <si>
    <t xml:space="preserve">Contributions from Unrestricted Revenues                                        </t>
  </si>
  <si>
    <t>8990</t>
  </si>
  <si>
    <t xml:space="preserve">Contributions from Restricted Revenues                                          </t>
  </si>
  <si>
    <t>8995</t>
  </si>
  <si>
    <t xml:space="preserve">Categorical Education Block Grant Transfers                                     </t>
  </si>
  <si>
    <t>8997</t>
  </si>
  <si>
    <t xml:space="preserve">Transfers of Restricted Balances                                                </t>
  </si>
  <si>
    <t>8998</t>
  </si>
  <si>
    <t xml:space="preserve">Designated for the Unrealized Gains of Investments and Cash in County Treasury  </t>
  </si>
  <si>
    <t>9780</t>
  </si>
  <si>
    <t xml:space="preserve">Cash in County Treasury                                                         </t>
  </si>
  <si>
    <t>9111</t>
  </si>
  <si>
    <t xml:space="preserve">Fair Value Adjustment to Cash in County Treasury                                </t>
  </si>
  <si>
    <t>9120</t>
  </si>
  <si>
    <t xml:space="preserve">Cash in Bank(s)                                                                 </t>
  </si>
  <si>
    <t>9130</t>
  </si>
  <si>
    <t xml:space="preserve">Revolving Cash Account                                                          </t>
  </si>
  <si>
    <t>9135</t>
  </si>
  <si>
    <t xml:space="preserve">Cash with a Fiscal Agent/Trustee                                                </t>
  </si>
  <si>
    <t>9140</t>
  </si>
  <si>
    <t xml:space="preserve">Cash Collections Awaiting Deposit                                               </t>
  </si>
  <si>
    <t>9150</t>
  </si>
  <si>
    <t xml:space="preserve">Investments                                                                     </t>
  </si>
  <si>
    <t>9200</t>
  </si>
  <si>
    <t xml:space="preserve">Accounts Receivable                                                             </t>
  </si>
  <si>
    <t>9290</t>
  </si>
  <si>
    <t xml:space="preserve">Due from Grantor Governments                                                    </t>
  </si>
  <si>
    <t>9310</t>
  </si>
  <si>
    <t xml:space="preserve">Due from Other Funds                                                            </t>
  </si>
  <si>
    <t>9320</t>
  </si>
  <si>
    <t xml:space="preserve">Stores                                                                          </t>
  </si>
  <si>
    <t>9330</t>
  </si>
  <si>
    <t xml:space="preserve">Prepaid Expenditures (Expenses)                                                 </t>
  </si>
  <si>
    <t>9340</t>
  </si>
  <si>
    <t xml:space="preserve">Other Current Assets                                                            </t>
  </si>
  <si>
    <t>9410</t>
  </si>
  <si>
    <t>9420</t>
  </si>
  <si>
    <t>9425</t>
  </si>
  <si>
    <t xml:space="preserve">Accumulated Depreciation - Land Improvements                                    </t>
  </si>
  <si>
    <t>9430</t>
  </si>
  <si>
    <t xml:space="preserve">Buildings                                                                       </t>
  </si>
  <si>
    <t>9435</t>
  </si>
  <si>
    <t xml:space="preserve">Accumulated Depreciation - Buildings                                            </t>
  </si>
  <si>
    <t>9440</t>
  </si>
  <si>
    <t>9445</t>
  </si>
  <si>
    <t xml:space="preserve">Accumulated Depreciation - Equipment                                            </t>
  </si>
  <si>
    <t>9450</t>
  </si>
  <si>
    <t xml:space="preserve">Work in Progress                                                                </t>
  </si>
  <si>
    <t>9500</t>
  </si>
  <si>
    <t xml:space="preserve">Accounts Payable (Current Liabilities)                                          </t>
  </si>
  <si>
    <t>9590</t>
  </si>
  <si>
    <t>Public Employees' Retirement System, classified positions</t>
  </si>
  <si>
    <t>Health &amp; Welfare Benefits</t>
  </si>
  <si>
    <t>State Unemployment Insurance</t>
  </si>
  <si>
    <t>Worker Compensation Insurance</t>
  </si>
  <si>
    <t xml:space="preserve">Due to Other Funds                                                              </t>
  </si>
  <si>
    <t>9620</t>
  </si>
  <si>
    <t xml:space="preserve">Due to Student Groups/Other Agencies                                            </t>
  </si>
  <si>
    <t>9640</t>
  </si>
  <si>
    <t xml:space="preserve">Current Loans                                                                   </t>
  </si>
  <si>
    <t>9650</t>
  </si>
  <si>
    <t xml:space="preserve">Deferred Revenue                                                                </t>
  </si>
  <si>
    <t>9661</t>
  </si>
  <si>
    <t xml:space="preserve">General Obligation Bond Payable                                                 </t>
  </si>
  <si>
    <t>9662</t>
  </si>
  <si>
    <t xml:space="preserve">State School Building Loans Payable                                             </t>
  </si>
  <si>
    <t>9664</t>
  </si>
  <si>
    <t xml:space="preserve">Net OPEB Obligation                                                             </t>
  </si>
  <si>
    <t>9665</t>
  </si>
  <si>
    <t xml:space="preserve">Compensated Absences Payable                                                    </t>
  </si>
  <si>
    <t>9666</t>
  </si>
  <si>
    <t xml:space="preserve">Certificates of Participation (COPs) Payable                                    </t>
  </si>
  <si>
    <t>9667</t>
  </si>
  <si>
    <t xml:space="preserve">Capital Leases Payable                                                          </t>
  </si>
  <si>
    <t>9668</t>
  </si>
  <si>
    <t xml:space="preserve">Lease Revenue Bonds Payable                                                     </t>
  </si>
  <si>
    <t>9669</t>
  </si>
  <si>
    <t xml:space="preserve">Other General Long-Term Debt                                                    </t>
  </si>
  <si>
    <t>9711</t>
  </si>
  <si>
    <t xml:space="preserve">Reserve for Revolving Cash                                                      </t>
  </si>
  <si>
    <t>9712</t>
  </si>
  <si>
    <t xml:space="preserve">Reserve for Stores                                                              </t>
  </si>
  <si>
    <t>9713</t>
  </si>
  <si>
    <t xml:space="preserve">Reserve for Prepaid Expenditures (Expenses)                                     </t>
  </si>
  <si>
    <t>9719</t>
  </si>
  <si>
    <t xml:space="preserve">Reserve for All Others                                                          </t>
  </si>
  <si>
    <t>9730</t>
  </si>
  <si>
    <t xml:space="preserve">General Reserve                                                                 </t>
  </si>
  <si>
    <t>9740</t>
  </si>
  <si>
    <t xml:space="preserve">Legally Restricted Balance                                                      </t>
  </si>
  <si>
    <t>9770</t>
  </si>
  <si>
    <t xml:space="preserve">Designated for Economic Uncertainties                                           </t>
  </si>
  <si>
    <t>9775</t>
  </si>
  <si>
    <t>Computer Equipment</t>
  </si>
  <si>
    <t>Transportation Equipment</t>
  </si>
  <si>
    <t>Accumulated Depreciation - Furniture &amp; Fixtures</t>
  </si>
  <si>
    <t>Accumulated Depreciation - Computer Equipment</t>
  </si>
  <si>
    <t xml:space="preserve">Other Designations                                                              </t>
  </si>
  <si>
    <t>9790</t>
  </si>
  <si>
    <t xml:space="preserve">Undesignated/Unappropriated                                                     </t>
  </si>
  <si>
    <t>9791</t>
  </si>
  <si>
    <t xml:space="preserve">Beginning Fund Balance                                                          </t>
  </si>
  <si>
    <t>9793</t>
  </si>
  <si>
    <t xml:space="preserve">Audit Adjustments                                                               </t>
  </si>
  <si>
    <t>9795</t>
  </si>
  <si>
    <t xml:space="preserve">Other Restatements                                                              </t>
  </si>
  <si>
    <t>9980</t>
  </si>
  <si>
    <t xml:space="preserve">Amount Available                                                                </t>
  </si>
  <si>
    <t>9989</t>
  </si>
  <si>
    <t xml:space="preserve">Amount to be Provided                                                           </t>
  </si>
  <si>
    <t>9990</t>
  </si>
  <si>
    <t xml:space="preserve">Investment in General Fixed Assets                                              </t>
  </si>
  <si>
    <t>2410</t>
  </si>
  <si>
    <t>5210</t>
  </si>
  <si>
    <t>5605</t>
  </si>
  <si>
    <t>5610</t>
  </si>
  <si>
    <t>5810</t>
  </si>
  <si>
    <t>7010</t>
  </si>
  <si>
    <t>1000</t>
  </si>
  <si>
    <t>1120</t>
  </si>
  <si>
    <t>2110</t>
  </si>
  <si>
    <t>4000</t>
  </si>
  <si>
    <t>5000</t>
  </si>
  <si>
    <t>6000</t>
  </si>
  <si>
    <t>7500</t>
  </si>
  <si>
    <t>= STRS employer rate</t>
  </si>
  <si>
    <t>= PERS employer rate</t>
  </si>
  <si>
    <t>Monthly</t>
  </si>
  <si>
    <t>Health Rate</t>
  </si>
  <si>
    <t>= Default monthly employer health expense</t>
  </si>
  <si>
    <t>ACCTID</t>
  </si>
  <si>
    <t>ACCTDESC</t>
  </si>
  <si>
    <t>Teachers'  Salaries</t>
  </si>
  <si>
    <t>Teachers'  Bonuses</t>
  </si>
  <si>
    <t>Substitute Expense</t>
  </si>
  <si>
    <t>Certificated Pupil Support Salaries</t>
  </si>
  <si>
    <t>Certificated Supervisor and Administrator Salaries</t>
  </si>
  <si>
    <t>Certificated Supervisor and Administrator Bonuses</t>
  </si>
  <si>
    <t>Other Certificated Salaries</t>
  </si>
  <si>
    <t>Other Certificated Overtime</t>
  </si>
  <si>
    <t>Instructional Aide Salaries</t>
  </si>
  <si>
    <t>Instructional Aide Overtime</t>
  </si>
  <si>
    <t>Classified Support Salaries</t>
  </si>
  <si>
    <t>Classified Support Overtime</t>
  </si>
  <si>
    <t>Classified Supervisor and Administrator Salaries</t>
  </si>
  <si>
    <t>Clerical, Technical, and Office Staff Salaries</t>
  </si>
  <si>
    <t>Clerical, Technical, and Office Staff Overtime</t>
  </si>
  <si>
    <t>Other Classified Salaries</t>
  </si>
  <si>
    <t>Other Stipends</t>
  </si>
  <si>
    <t>Other Classified Overtime</t>
  </si>
  <si>
    <t>State Teachers' Retirement System, certificated positions</t>
  </si>
  <si>
    <t>Enrollment By Grade</t>
  </si>
  <si>
    <t>Kindergarten</t>
  </si>
  <si>
    <t>Grade 1</t>
  </si>
  <si>
    <t>Grade 2</t>
  </si>
  <si>
    <t>Grade 3</t>
  </si>
  <si>
    <t>Grade 4</t>
  </si>
  <si>
    <t>Grade 5</t>
  </si>
  <si>
    <t>Grade 6</t>
  </si>
  <si>
    <t>Grade 7</t>
  </si>
  <si>
    <t>Grade 8</t>
  </si>
  <si>
    <t>Grade 9</t>
  </si>
  <si>
    <t xml:space="preserve">Grade 10 </t>
  </si>
  <si>
    <t>Grade 11</t>
  </si>
  <si>
    <t>Approved Textbooks and Core Curricula Materials</t>
  </si>
  <si>
    <t>Books and Other Reference Materials</t>
  </si>
  <si>
    <t>Classroom Materials and Supplies</t>
  </si>
  <si>
    <t>Materials and Supplies</t>
  </si>
  <si>
    <t>Noncapitalized Equipment</t>
  </si>
  <si>
    <t>Travel and Conferences</t>
  </si>
  <si>
    <t>Training and Development Expense</t>
  </si>
  <si>
    <t>Dues and Memberships</t>
  </si>
  <si>
    <t>Insurance</t>
  </si>
  <si>
    <t>Operation and Housekeeping Services/Supplies</t>
  </si>
  <si>
    <t>Utilities</t>
  </si>
  <si>
    <t>Space Rental/Leases Expense</t>
  </si>
  <si>
    <t>Building Maintenance</t>
  </si>
  <si>
    <t>Equipment Rental/Lease Expense</t>
  </si>
  <si>
    <t>Equipment Repair</t>
  </si>
  <si>
    <t>Professional/Consulting Services and Operating Expenditures</t>
  </si>
  <si>
    <t>Banking and Payroll Service Fees</t>
  </si>
  <si>
    <t>Educational Consultants</t>
  </si>
  <si>
    <t>Communications</t>
  </si>
  <si>
    <t>Depreciation Expense</t>
  </si>
  <si>
    <t>Miscellaneous Expense</t>
  </si>
  <si>
    <t>Special Education Encroachment</t>
  </si>
  <si>
    <t>Fundraising Expense</t>
  </si>
  <si>
    <t>Debt Service - Interest</t>
  </si>
  <si>
    <t>District Oversight Fee</t>
  </si>
  <si>
    <t>Charter Schools General Purpose Entitlement - State Aid</t>
  </si>
  <si>
    <t>Special Education - Entitlement</t>
  </si>
  <si>
    <t>Federal Child Nutrition Programs</t>
  </si>
  <si>
    <t>All Other Federal Revenue</t>
  </si>
  <si>
    <t>Charter School Categorical Block Grant</t>
  </si>
  <si>
    <t>State Child Nutrition Program</t>
  </si>
  <si>
    <t>State Lottery Revenue</t>
  </si>
  <si>
    <t>All Other State Revenues</t>
  </si>
  <si>
    <t>Interest</t>
  </si>
  <si>
    <t>Charter Schools Funding In-Lieu of Property Taxes</t>
  </si>
  <si>
    <t>All Other Transfers from County Offices</t>
  </si>
  <si>
    <t>All Other Transfers from Other Locations</t>
  </si>
  <si>
    <t>Student Lunch Revenue</t>
  </si>
  <si>
    <t>Foundation Grants</t>
  </si>
  <si>
    <t>Student Body (ASB) Fundraising Revenue</t>
  </si>
  <si>
    <t>School Site Fundraising</t>
  </si>
  <si>
    <t>Rental Income</t>
  </si>
  <si>
    <t>Cash in Bank(s)</t>
  </si>
  <si>
    <t>Investments</t>
  </si>
  <si>
    <t>Accounts Receivables</t>
  </si>
  <si>
    <t>Loans Receivable</t>
  </si>
  <si>
    <t>Prepaid Expenses</t>
  </si>
  <si>
    <t>Employee Advances</t>
  </si>
  <si>
    <t>Other Current Assets</t>
  </si>
  <si>
    <t>Security Deposits</t>
  </si>
  <si>
    <t>Land</t>
  </si>
  <si>
    <t>Building Improvements</t>
  </si>
  <si>
    <t>Accumulated Depreciation - Building Improvements</t>
  </si>
  <si>
    <t>Buildings</t>
  </si>
  <si>
    <t>Accumulated Depreciation - Buildings</t>
  </si>
  <si>
    <t>Furniture &amp; Fixtures</t>
  </si>
  <si>
    <t>Monthly Cash Flow Projection Graph</t>
  </si>
  <si>
    <t>Additional items needed for cash flow</t>
  </si>
  <si>
    <t>Cash balance at previous year end</t>
  </si>
  <si>
    <t>Accounts Receivable</t>
  </si>
  <si>
    <t>Accounts Payable</t>
  </si>
  <si>
    <t>Loan Principal Payable</t>
  </si>
  <si>
    <t>Accumulated Depreciation - Transportation Equipment</t>
  </si>
  <si>
    <t>Construction in Progress</t>
  </si>
  <si>
    <t>Accounts Payable-System</t>
  </si>
  <si>
    <t>Accrued Salaries</t>
  </si>
  <si>
    <t>Accrued Payroll Taxes</t>
  </si>
  <si>
    <t>Accrued STRS</t>
  </si>
  <si>
    <t>Accrued PERS</t>
  </si>
  <si>
    <t>Accounts Payable-Accrual</t>
  </si>
  <si>
    <t>Loans Payable</t>
  </si>
  <si>
    <t>Deferred Revenue</t>
  </si>
  <si>
    <t>Voluntary Deductions</t>
  </si>
  <si>
    <t>Revolving Loan Payable</t>
  </si>
  <si>
    <t>Other Postemployment Benefits Payable</t>
  </si>
  <si>
    <t>Compensated Abscences Payable</t>
  </si>
  <si>
    <t>Capital Leases Payable</t>
  </si>
  <si>
    <t>Secured Debt Outstanding</t>
  </si>
  <si>
    <t>Reserve for Economic Uncertainty</t>
  </si>
  <si>
    <t>Undesignated Fund Balance</t>
  </si>
  <si>
    <t xml:space="preserve">= State Unemployment Insurance yearly employer expense </t>
  </si>
  <si>
    <t>= Workers' Comp employer rate</t>
  </si>
  <si>
    <t>= Medicare employer rate</t>
  </si>
  <si>
    <t xml:space="preserve">Total </t>
  </si>
  <si>
    <t>Benefits</t>
  </si>
  <si>
    <t>Total Direct</t>
  </si>
  <si>
    <t>Compensation</t>
  </si>
  <si>
    <t>Total</t>
  </si>
  <si>
    <t>Books and Supplies</t>
  </si>
  <si>
    <t>4430</t>
  </si>
  <si>
    <t>5501</t>
  </si>
  <si>
    <t>5505</t>
  </si>
  <si>
    <t>5601</t>
  </si>
  <si>
    <t>5803</t>
  </si>
  <si>
    <t>5805</t>
  </si>
  <si>
    <t>7000</t>
  </si>
  <si>
    <t>8291</t>
  </si>
  <si>
    <t>8292</t>
  </si>
  <si>
    <t>8293</t>
  </si>
  <si>
    <t>8294</t>
  </si>
  <si>
    <t>8295</t>
  </si>
  <si>
    <t>8784</t>
  </si>
  <si>
    <t>8982</t>
  </si>
  <si>
    <t>8983</t>
  </si>
  <si>
    <t>8984</t>
  </si>
  <si>
    <t>8985</t>
  </si>
  <si>
    <t>8986</t>
  </si>
  <si>
    <t>9125</t>
  </si>
  <si>
    <t>9311</t>
  </si>
  <si>
    <t>9335</t>
  </si>
  <si>
    <t>9350</t>
  </si>
  <si>
    <t>9441</t>
  </si>
  <si>
    <t>9442</t>
  </si>
  <si>
    <t>9446</t>
  </si>
  <si>
    <t>9447</t>
  </si>
  <si>
    <t>9501</t>
  </si>
  <si>
    <t>9502</t>
  </si>
  <si>
    <t>9503</t>
  </si>
  <si>
    <t>9504</t>
  </si>
  <si>
    <t>9505</t>
  </si>
  <si>
    <t>9660</t>
  </si>
  <si>
    <t>9663</t>
  </si>
  <si>
    <t>1105</t>
  </si>
  <si>
    <t>1305</t>
  </si>
  <si>
    <t>1910</t>
  </si>
  <si>
    <t>2210</t>
  </si>
  <si>
    <t>2905</t>
  </si>
  <si>
    <t>2910</t>
  </si>
  <si>
    <t>3403</t>
  </si>
  <si>
    <t>3503</t>
  </si>
  <si>
    <t>3603</t>
  </si>
  <si>
    <t>Subtotal</t>
  </si>
  <si>
    <t>Services and Other Operating Expenses</t>
  </si>
  <si>
    <t>Capital Outlay</t>
  </si>
  <si>
    <t>Other Outgoing</t>
  </si>
  <si>
    <t>Subotal</t>
  </si>
  <si>
    <t>Employee Inputs</t>
  </si>
  <si>
    <t>SACS Series</t>
  </si>
  <si>
    <t>SACS Object Code</t>
  </si>
  <si>
    <t>Code Description</t>
  </si>
  <si>
    <t>Retirement System</t>
  </si>
  <si>
    <t>for Employee</t>
  </si>
  <si>
    <t>Total Expenses</t>
  </si>
  <si>
    <t>Certificated Salaries</t>
  </si>
  <si>
    <t>Classified Salaries</t>
  </si>
  <si>
    <t>Employee Benefits</t>
  </si>
  <si>
    <t>Total Personnel Expenses</t>
  </si>
  <si>
    <t>Total Non-Personnel Expenses</t>
  </si>
  <si>
    <t>2000</t>
  </si>
  <si>
    <t>3000</t>
  </si>
  <si>
    <t>Salary</t>
  </si>
  <si>
    <t>Totals</t>
  </si>
  <si>
    <t>Overtime</t>
  </si>
  <si>
    <t>Bonus and</t>
  </si>
  <si>
    <t>Stipends</t>
  </si>
  <si>
    <t>Teachers Only</t>
  </si>
  <si>
    <t>Expenses Summary</t>
  </si>
  <si>
    <t>Non-Personnel Expenses Input</t>
  </si>
  <si>
    <t>Assumed revenue rate increase over previous year:</t>
  </si>
  <si>
    <t>if applicable, source: CSDC</t>
  </si>
  <si>
    <t>Revenue Rates</t>
  </si>
  <si>
    <t>By default, the below %s are equal to the previous year's %s.  Feel free to overwrite</t>
  </si>
  <si>
    <t>Grade 12</t>
  </si>
  <si>
    <t>Other Enrollment (Grade 12+, etc.)</t>
  </si>
  <si>
    <t>Total Enrollment</t>
  </si>
  <si>
    <t>Daily Attendance Rate</t>
  </si>
  <si>
    <t>ADA Grades K-3</t>
  </si>
  <si>
    <t>ADA Grades 4-6</t>
  </si>
  <si>
    <t>ADA Grades 7-8</t>
  </si>
  <si>
    <t>Average Daily Attendance Rate</t>
  </si>
  <si>
    <t>Average Daily Attendance by Grade</t>
  </si>
  <si>
    <t>Average Overall Daily Attendance</t>
  </si>
  <si>
    <t>Average Daily Attendance by Grade Range</t>
  </si>
  <si>
    <t>Number of Students</t>
  </si>
  <si>
    <t>English Language Learners</t>
  </si>
  <si>
    <t>Percentage of Students - ELL</t>
  </si>
  <si>
    <t>Poverty level, % of school's overall students</t>
  </si>
  <si>
    <t>Free lunch qualifing, % of school's overall students</t>
  </si>
  <si>
    <t>Reduced priced lunch qualifing, % of school's overall students</t>
  </si>
  <si>
    <t>Poverty level, number of students</t>
  </si>
  <si>
    <t>Poverty and Free/Reduced Price Lunch</t>
  </si>
  <si>
    <t>Free/Reduced priced lunch, number of students</t>
  </si>
  <si>
    <t>Student Input</t>
  </si>
  <si>
    <t>State</t>
  </si>
  <si>
    <t>Lottery</t>
  </si>
  <si>
    <t>if applicable</t>
  </si>
  <si>
    <t>no</t>
  </si>
  <si>
    <t>based on nonprofit status, high free/reduced counts</t>
  </si>
  <si>
    <t>SB 740 Rent re-imbursement program</t>
  </si>
  <si>
    <t>Federal</t>
  </si>
  <si>
    <t>Generally, if &gt;70% free/reduced priced lunch students</t>
  </si>
  <si>
    <t>Title I</t>
  </si>
  <si>
    <t>Title II</t>
  </si>
  <si>
    <t>Title III</t>
  </si>
  <si>
    <t>Title IV</t>
  </si>
  <si>
    <t>Title V</t>
  </si>
  <si>
    <t>if applicable, this year's amount</t>
  </si>
  <si>
    <t>Special Education</t>
  </si>
  <si>
    <t>Revenue</t>
  </si>
  <si>
    <t>Local</t>
  </si>
  <si>
    <t>State Revenue</t>
  </si>
  <si>
    <t>Federal Revenue</t>
  </si>
  <si>
    <t>Local Revenue</t>
  </si>
  <si>
    <t>local district funding rate, per ADA</t>
  </si>
  <si>
    <t>Total Revenue</t>
  </si>
  <si>
    <t>Budget Summary</t>
  </si>
  <si>
    <t>Expenses</t>
  </si>
  <si>
    <r>
      <t xml:space="preserve">Surplus / </t>
    </r>
    <r>
      <rPr>
        <b/>
        <sz val="12"/>
        <color indexed="10"/>
        <rFont val="Times New Roman"/>
        <family val="1"/>
      </rPr>
      <t>(Deficit)</t>
    </r>
  </si>
  <si>
    <t>Monthly Cash Flow Assumptions</t>
  </si>
  <si>
    <t>July</t>
  </si>
  <si>
    <t>Aug</t>
  </si>
  <si>
    <t>Sept</t>
  </si>
  <si>
    <t>Oct</t>
  </si>
  <si>
    <t>Nov</t>
  </si>
  <si>
    <t>Dec</t>
  </si>
  <si>
    <t>Jan</t>
  </si>
  <si>
    <t>Feb</t>
  </si>
  <si>
    <t>Mar</t>
  </si>
  <si>
    <t>Apr</t>
  </si>
  <si>
    <t>May</t>
  </si>
  <si>
    <t>June</t>
  </si>
  <si>
    <t>Is this a new charter school?</t>
  </si>
  <si>
    <t>Operating School's General Purpose, state aid schedule</t>
  </si>
  <si>
    <t>New School's General Purpose, state aid schedule</t>
  </si>
  <si>
    <t>Monthly Cash Flow Projections</t>
  </si>
  <si>
    <t>These rows are hidden to maintain parallel contstruction with % tab</t>
  </si>
  <si>
    <r>
      <t xml:space="preserve">Total Monthly Surplus / </t>
    </r>
    <r>
      <rPr>
        <b/>
        <sz val="12"/>
        <color indexed="10"/>
        <rFont val="Times New Roman"/>
        <family val="1"/>
      </rPr>
      <t>(Deficit)</t>
    </r>
  </si>
  <si>
    <t>Noncapitalized Student Equipment</t>
  </si>
  <si>
    <t>Change to Noncapitalized Student Equipment (band, uniforms, atheletic, arts) Items that are useful for more than one year but below the 2500 capitalization threshhold</t>
  </si>
  <si>
    <t>Please ensure you update the "Additional items…" section and $ amounts at the very bottom</t>
  </si>
  <si>
    <t>Enter $ Amounts</t>
  </si>
  <si>
    <r>
      <t xml:space="preserve">Monthly Operating Surplus / </t>
    </r>
    <r>
      <rPr>
        <b/>
        <sz val="12"/>
        <color indexed="10"/>
        <rFont val="Times New Roman"/>
        <family val="1"/>
      </rPr>
      <t>(Deficit)</t>
    </r>
  </si>
  <si>
    <t>Projected Monthly Cash Balance</t>
  </si>
  <si>
    <t>8591</t>
  </si>
  <si>
    <t>All Other Federal Revenue, inc Facilities Incentive Grants program</t>
  </si>
  <si>
    <t>State Child Nutrition program</t>
  </si>
  <si>
    <t>8592</t>
  </si>
  <si>
    <t>CMO Management fee</t>
  </si>
  <si>
    <t>4315</t>
  </si>
  <si>
    <t>General Student Equipment</t>
  </si>
  <si>
    <t>5815</t>
  </si>
  <si>
    <t>Advertising / Recruiting</t>
  </si>
  <si>
    <t>5820</t>
  </si>
  <si>
    <t>5890</t>
  </si>
  <si>
    <t>Interest Expense / Misc. Fees</t>
  </si>
  <si>
    <t>5891</t>
  </si>
  <si>
    <t>Charter School Capital Fees</t>
  </si>
  <si>
    <t>5899</t>
  </si>
  <si>
    <t>8785</t>
  </si>
  <si>
    <t>FSCSYR</t>
  </si>
  <si>
    <t>FSCSDSG</t>
  </si>
  <si>
    <t>FSCSCURN</t>
  </si>
  <si>
    <t>CURNTYPE</t>
  </si>
  <si>
    <t>NETPERD1</t>
  </si>
  <si>
    <t>NETPERD2</t>
  </si>
  <si>
    <t>NETPERD3</t>
  </si>
  <si>
    <t>NETPERD4</t>
  </si>
  <si>
    <t>NETPERD5</t>
  </si>
  <si>
    <t>NETPERD6</t>
  </si>
  <si>
    <t>NETPERD7</t>
  </si>
  <si>
    <t>NETPERD8</t>
  </si>
  <si>
    <t>NETPERD9</t>
  </si>
  <si>
    <t>NETPERD10</t>
  </si>
  <si>
    <t>NETPERD11</t>
  </si>
  <si>
    <t>NETPERD12</t>
  </si>
  <si>
    <t>110002000</t>
  </si>
  <si>
    <t>1</t>
  </si>
  <si>
    <t>USD</t>
  </si>
  <si>
    <t>F</t>
  </si>
  <si>
    <t>110502000</t>
  </si>
  <si>
    <t>112002000</t>
  </si>
  <si>
    <t>130002000</t>
  </si>
  <si>
    <t>130002001</t>
  </si>
  <si>
    <t>210002000</t>
  </si>
  <si>
    <t>211002000</t>
  </si>
  <si>
    <t>240002000</t>
  </si>
  <si>
    <t>241002000</t>
  </si>
  <si>
    <t>310102000</t>
  </si>
  <si>
    <t>332302000</t>
  </si>
  <si>
    <t>410002000</t>
  </si>
  <si>
    <t>420002000</t>
  </si>
  <si>
    <t>430002000</t>
  </si>
  <si>
    <t>431502000</t>
  </si>
  <si>
    <t>440002000</t>
  </si>
  <si>
    <t>443002000</t>
  </si>
  <si>
    <t>520002000</t>
  </si>
  <si>
    <t>521002000</t>
  </si>
  <si>
    <t>530002000</t>
  </si>
  <si>
    <t>540002000</t>
  </si>
  <si>
    <t>550002000</t>
  </si>
  <si>
    <t>550102000</t>
  </si>
  <si>
    <t>550502000</t>
  </si>
  <si>
    <t>560002000</t>
  </si>
  <si>
    <t>560502000</t>
  </si>
  <si>
    <t>580002000</t>
  </si>
  <si>
    <t>580302000</t>
  </si>
  <si>
    <t>580502000</t>
  </si>
  <si>
    <t>581002000</t>
  </si>
  <si>
    <t>581502000</t>
  </si>
  <si>
    <t>590002000</t>
  </si>
  <si>
    <t>690002000</t>
  </si>
  <si>
    <t>701002000</t>
  </si>
  <si>
    <t>809602000</t>
  </si>
  <si>
    <t>829502005</t>
  </si>
  <si>
    <t>898302000</t>
  </si>
  <si>
    <t>898502000</t>
  </si>
  <si>
    <t>331302000</t>
  </si>
  <si>
    <t>340302000</t>
  </si>
  <si>
    <t>350302000</t>
  </si>
  <si>
    <t>360302000</t>
  </si>
  <si>
    <t>Directions:</t>
  </si>
  <si>
    <t>Once this tab is ready (see series check below), right click on the tab, choose "Move or Copy", check the box "create a copy", move to a "(new book)"</t>
  </si>
  <si>
    <t>2014-15</t>
  </si>
  <si>
    <t>2015-16</t>
  </si>
  <si>
    <t>2016-17</t>
  </si>
  <si>
    <t>per current year ADA</t>
  </si>
  <si>
    <t>New Account would contain Retained and Recommended, Low Star, Core Subject, Risk of Failing, Supplemental Categorical for New Schools</t>
  </si>
  <si>
    <t>Class Size Reduction, Grades K-3</t>
  </si>
  <si>
    <t>Includes State ASES with restriction 61</t>
  </si>
  <si>
    <t>SB 740</t>
  </si>
  <si>
    <t>Please ensure you update the "Additional items…" section at the very bottom and the corresponding $ amounts at the very bottom of each year's "Cash Flow $s" tab (e.g. loan principal payable line)</t>
  </si>
  <si>
    <t>Ending Balance</t>
  </si>
  <si>
    <t>possible formula, uses 12-13 rates, 185 days, all eligible kids take food</t>
  </si>
  <si>
    <t>per prior year Free/Reduced price lunch enrollment</t>
  </si>
  <si>
    <t>= Salary increase</t>
  </si>
  <si>
    <t>3313</t>
  </si>
  <si>
    <t>OASDI</t>
  </si>
  <si>
    <t>3323</t>
  </si>
  <si>
    <t>Medicare</t>
  </si>
  <si>
    <t>= OASDI employer rate</t>
  </si>
  <si>
    <t>Health and Welfare</t>
  </si>
  <si>
    <t>SUI</t>
  </si>
  <si>
    <t>Workers' Comp</t>
  </si>
  <si>
    <t>3903</t>
  </si>
  <si>
    <t>3703</t>
  </si>
  <si>
    <t>Other Post Employment Benefits</t>
  </si>
  <si>
    <t>= possible formula for STD, GTL, LTD, AD&amp;D</t>
  </si>
  <si>
    <t>Other Post Employement Benefits</t>
  </si>
  <si>
    <t>Other Benefits</t>
  </si>
  <si>
    <t>Food and Food Supplies</t>
  </si>
  <si>
    <t>Student Transportation / Field Trips</t>
  </si>
  <si>
    <t>5602</t>
  </si>
  <si>
    <t>Other Space Rental</t>
  </si>
  <si>
    <t>Legal Services and Audit</t>
  </si>
  <si>
    <t>5999</t>
  </si>
  <si>
    <t>Expense Suspense</t>
  </si>
  <si>
    <t>8299</t>
  </si>
  <si>
    <t>Prior Year Federal Revenue</t>
  </si>
  <si>
    <t>Supplemental Instruction</t>
  </si>
  <si>
    <t>8599</t>
  </si>
  <si>
    <t>Prior Year State Income</t>
  </si>
  <si>
    <t>All Other Local Revenue</t>
  </si>
  <si>
    <t>8989</t>
  </si>
  <si>
    <t>8999</t>
  </si>
  <si>
    <t>Revenue Suspense</t>
  </si>
  <si>
    <t>Restriction Codes:</t>
  </si>
  <si>
    <t>01 - Title I</t>
  </si>
  <si>
    <t>02 - Title II</t>
  </si>
  <si>
    <t>03 - Title III</t>
  </si>
  <si>
    <t>04 - Title IV</t>
  </si>
  <si>
    <t>05 - Title V</t>
  </si>
  <si>
    <t>65 - SPED</t>
  </si>
  <si>
    <t>61 - ASES</t>
  </si>
  <si>
    <t>OASDI 6.2% of 106,800</t>
  </si>
  <si>
    <t>Medicare  1.45%</t>
  </si>
  <si>
    <t>All Employer contributions for Health and welfare</t>
  </si>
  <si>
    <t>All employer contributions for State Unemployment Insurance including experience charges</t>
  </si>
  <si>
    <t>All Employer contributions for Worker Compensation Insurance</t>
  </si>
  <si>
    <t>Other Employee Benefits</t>
  </si>
  <si>
    <t>Employer 403b contributions</t>
  </si>
  <si>
    <t xml:space="preserve">Includes all testing and exam supplies </t>
  </si>
  <si>
    <t>Includes printing and copying expense, custodial supplies, any noninstructional supplies, food purchased for staff training, t shirts</t>
  </si>
  <si>
    <t xml:space="preserve">Use for Noncapitalized equipment other than student related </t>
  </si>
  <si>
    <t>Certificated Assistants (whether or not they supervise)</t>
  </si>
  <si>
    <t>Superintendents</t>
  </si>
  <si>
    <t>Other Certificated Staff who are not 1100, 1200 or 1300.</t>
  </si>
  <si>
    <t>Includes ONLY NSLP related expenses</t>
  </si>
  <si>
    <t>Includes Auto Mileage and Parking, hotel reimbursements, airfare, taxis, food while out of town</t>
  </si>
  <si>
    <t>Would include all publications as well</t>
  </si>
  <si>
    <t>All Insurance except employee benefits</t>
  </si>
  <si>
    <t>Operation and Housekeeping Services</t>
  </si>
  <si>
    <t>Include Security Services, Transportation repair</t>
  </si>
  <si>
    <t xml:space="preserve">Would include electricity, water, heating. </t>
  </si>
  <si>
    <t>Student Transportation/Field Trips</t>
  </si>
  <si>
    <t>Student Field Trip expenses</t>
  </si>
  <si>
    <t>Only building rents</t>
  </si>
  <si>
    <t>Services only…supplies should be 4300</t>
  </si>
  <si>
    <t>Would include short term rentals such as sports fields, graduation/event hall</t>
  </si>
  <si>
    <t>Includes transportation repair</t>
  </si>
  <si>
    <t>would include all non instructional services except legal and audit and banking and payroll; e.g. djay for student dance, photographer</t>
  </si>
  <si>
    <t>Advertising/Recruiting</t>
  </si>
  <si>
    <t>Livescan; all recruiting for students and employees</t>
  </si>
  <si>
    <t>All expenses for school fundraisers</t>
  </si>
  <si>
    <t>Interest expense/fees</t>
  </si>
  <si>
    <t>For all interest except on long term debt</t>
  </si>
  <si>
    <t>New account for fees related to Charter school Capital…the factoring and the program fees</t>
  </si>
  <si>
    <t>CMO Management Fees</t>
  </si>
  <si>
    <t>New Account on Multi schools</t>
  </si>
  <si>
    <t>Includes all postage and all messenger services as well as telephone</t>
  </si>
  <si>
    <t>New account holding items for which we have no documentation</t>
  </si>
  <si>
    <t>Only for long term debts</t>
  </si>
  <si>
    <t>Prior Year Income/Adjustments</t>
  </si>
  <si>
    <t>Only prior year General Purpose and In lieu</t>
  </si>
  <si>
    <t>would include Charter School Facility INCENTIVE Grants (monthly installments) and 21st Century after school</t>
  </si>
  <si>
    <t xml:space="preserve">with restriction 01 </t>
  </si>
  <si>
    <t>with restriction 02</t>
  </si>
  <si>
    <t>with restriction 03</t>
  </si>
  <si>
    <t>with restriction 04</t>
  </si>
  <si>
    <t>with restriction 05 would include Public Charter School Grant Program</t>
  </si>
  <si>
    <t>New Account Would contain any federal revenues from prior years</t>
  </si>
  <si>
    <t>Total Target</t>
  </si>
  <si>
    <t>LCFF Target per CY ADA</t>
  </si>
  <si>
    <t>Economic Recovery Target</t>
  </si>
  <si>
    <t>2012-13 General Purpose Block Grant</t>
  </si>
  <si>
    <t>2012-13 ADA</t>
  </si>
  <si>
    <t>Do not include the amounts for Charter School Finance Incentive Grants which are federal</t>
  </si>
  <si>
    <t>Arts and Music Block Grant</t>
  </si>
  <si>
    <t>New Account</t>
  </si>
  <si>
    <t>New Account all prior year state except General Purpose and in lieu which is 8019</t>
  </si>
  <si>
    <t>Inactivate</t>
  </si>
  <si>
    <t>SPED state/Transfers of Apportionments from County Offices</t>
  </si>
  <si>
    <t>Non Federal SPED</t>
  </si>
  <si>
    <t>Would be fees charged between CMO and schools</t>
  </si>
  <si>
    <t>Foundation Grants/Donations</t>
  </si>
  <si>
    <t>All other Local Revenue</t>
  </si>
  <si>
    <t>Includes contributions for field trips, parent payments for childcare/afterschool, prop tax refunds, workers comp refunds related to prior year expense.</t>
  </si>
  <si>
    <t>Would include any contributions and revenues from fundraisers</t>
  </si>
  <si>
    <t>Would include any receipts from the use of their building by community groups</t>
  </si>
  <si>
    <t>CSC Sale of Future Revenue Streams</t>
  </si>
  <si>
    <t>New Account holding revenue items for which we have no documentation</t>
  </si>
  <si>
    <t>Cash account descriptions can vary; generally we start with 9120 and as they open and close we can change accounts</t>
  </si>
  <si>
    <t>Cash in County Treasury</t>
  </si>
  <si>
    <t>USE ONLY FOR OCCASIONAL checks….do not charge entire payrolls here!!!!!</t>
  </si>
  <si>
    <t>9415</t>
  </si>
  <si>
    <t>Land Improvements</t>
  </si>
  <si>
    <t>9506</t>
  </si>
  <si>
    <t>Credit Card Payable</t>
  </si>
  <si>
    <t>Should agree to balance due on Credit Card statements</t>
  </si>
  <si>
    <t>Set up Loans payable for each loan</t>
  </si>
  <si>
    <t>4000-4999 are for books and supplies</t>
  </si>
  <si>
    <t>5000-5999 are for services and other operating expenditures</t>
  </si>
  <si>
    <t>Personnel Object Code Guidance - CSAM</t>
  </si>
  <si>
    <t>Code</t>
  </si>
  <si>
    <t>Description</t>
  </si>
  <si>
    <t>Teachers</t>
  </si>
  <si>
    <t>Teachers - Home &amp; Hospital</t>
  </si>
  <si>
    <t>Special Ed Resource Specialist</t>
  </si>
  <si>
    <t>Special Ed Resource Teachers</t>
  </si>
  <si>
    <t>Teachers - Pull Out Basis</t>
  </si>
  <si>
    <t>Librarian</t>
  </si>
  <si>
    <t>Social Worker</t>
  </si>
  <si>
    <t>Psychologists</t>
  </si>
  <si>
    <t>Counselors</t>
  </si>
  <si>
    <t>Nurses</t>
  </si>
  <si>
    <t>Audiometrists</t>
  </si>
  <si>
    <t>Principals</t>
  </si>
  <si>
    <t>Administrative Deans</t>
  </si>
  <si>
    <t>Instructional Supervisors</t>
  </si>
  <si>
    <t>Coordinators</t>
  </si>
  <si>
    <t>Directors</t>
  </si>
  <si>
    <t>2013-14 Funding (LCFF Total Funding)</t>
  </si>
  <si>
    <t>Change in Funding</t>
  </si>
  <si>
    <t>As estimate, FRPM + 10% EL</t>
  </si>
  <si>
    <t>LCFF for all grades; state aid portion</t>
  </si>
  <si>
    <t>Resource Teachers not performing classroom duties</t>
  </si>
  <si>
    <t>Special Education Specialists</t>
  </si>
  <si>
    <t>Other Program Specialists</t>
  </si>
  <si>
    <t>Cannot be used for instructional staff</t>
  </si>
  <si>
    <t>Instructional Aides</t>
  </si>
  <si>
    <t>Non-Certificated Charter School Teachers</t>
  </si>
  <si>
    <t>Non-Certificated Instructional Personnel</t>
  </si>
  <si>
    <t>Coaches</t>
  </si>
  <si>
    <t>Tutors</t>
  </si>
  <si>
    <t>Drug/Alcohol Program Mentors</t>
  </si>
  <si>
    <t>Library Aide</t>
  </si>
  <si>
    <t>Media Aide</t>
  </si>
  <si>
    <t>Counselor Aide</t>
  </si>
  <si>
    <t>Health Aide</t>
  </si>
  <si>
    <t>Bus Drivers / Mechanics / Other Transportation Personnel</t>
  </si>
  <si>
    <t>Food Service Personnel</t>
  </si>
  <si>
    <t>Business Managers</t>
  </si>
  <si>
    <t>Controllers</t>
  </si>
  <si>
    <t>Site Administrators</t>
  </si>
  <si>
    <t>Stipends for Board Members</t>
  </si>
  <si>
    <t>Non-Certificated Superintendents, Assistant Superintendents</t>
  </si>
  <si>
    <t>Clerks</t>
  </si>
  <si>
    <t>Secretaries</t>
  </si>
  <si>
    <t>Accountants</t>
  </si>
  <si>
    <t>Bookkeepers</t>
  </si>
  <si>
    <t>Programmers</t>
  </si>
  <si>
    <t>Computer Technical Support</t>
  </si>
  <si>
    <t>Machine Operators</t>
  </si>
  <si>
    <t>Computer Operators</t>
  </si>
  <si>
    <t>Classified not in 2100 - 2400 codes</t>
  </si>
  <si>
    <t>Noon Supervision Personnel</t>
  </si>
  <si>
    <t>Building Inspectors</t>
  </si>
  <si>
    <t>Work Experience Students</t>
  </si>
  <si>
    <t>estimate based on January 2013 Governor's budget</t>
  </si>
  <si>
    <t>2017-18</t>
  </si>
  <si>
    <t>LOCAL CONTROL FUNDING FORMULA - CHARTER FUNDING MODEL</t>
  </si>
  <si>
    <t>Target</t>
  </si>
  <si>
    <t>K-3</t>
  </si>
  <si>
    <t>4-6</t>
  </si>
  <si>
    <t>7-8</t>
  </si>
  <si>
    <t>9-12</t>
  </si>
  <si>
    <t>Current ADA</t>
  </si>
  <si>
    <t>CBEDS Enrollment (All Grades)</t>
  </si>
  <si>
    <t>Before P1, use PY enrollment</t>
  </si>
  <si>
    <t>Starting in FY15, this evolves to a 3 year TOTAL</t>
  </si>
  <si>
    <t>Unduplicated FRL/EL (All Grades)</t>
  </si>
  <si>
    <t>Before P1, use PY unduplicated count</t>
  </si>
  <si>
    <t>If FRL/EL/Foster undup &gt; 50%, enter resident district percentage here</t>
  </si>
  <si>
    <t>Base Funding Rates</t>
  </si>
  <si>
    <t>Adjust for COLA</t>
  </si>
  <si>
    <t>Adjusted Base Funding Rates</t>
  </si>
  <si>
    <t>x Current Year ADA</t>
  </si>
  <si>
    <t>Gradespan add ons</t>
  </si>
  <si>
    <t>Sub-Total with Add-Ons</t>
  </si>
  <si>
    <t>Supplemental Rate</t>
  </si>
  <si>
    <t>Students Eligible</t>
  </si>
  <si>
    <t>Supplemental Add</t>
  </si>
  <si>
    <t>Concentration Rate</t>
  </si>
  <si>
    <t>Concentration Add</t>
  </si>
  <si>
    <t>TIIG (2012-13)</t>
  </si>
  <si>
    <t>Home to School Trans (2012-13)</t>
  </si>
  <si>
    <t>Brenda Rollins</t>
  </si>
  <si>
    <t>Sue Green</t>
  </si>
  <si>
    <t>Cindy Chapman</t>
  </si>
  <si>
    <t>Kristi McCullough</t>
  </si>
  <si>
    <t>Lark Blair</t>
  </si>
  <si>
    <t>Teacher</t>
  </si>
  <si>
    <t>Current Year COLA</t>
  </si>
  <si>
    <t>1.565% in 2013-14</t>
  </si>
  <si>
    <t>For years after 13-14, this increases by 1.94% per year</t>
  </si>
  <si>
    <t>2012-13 Deficit Factor</t>
  </si>
  <si>
    <t>2012-13 GPBG Fully Funded with COLA</t>
  </si>
  <si>
    <t>Categorical Funding Sources 2012-13 (Exclude New Schools In Lieu of Categorical)</t>
  </si>
  <si>
    <t>Amount Received</t>
  </si>
  <si>
    <t>Reduction Applied</t>
  </si>
  <si>
    <t>Amt if Fully Funded</t>
  </si>
  <si>
    <t>Categorical Block Grant (excluding EIA)</t>
  </si>
  <si>
    <t>EIA Add-on to CategoricalBlock</t>
  </si>
  <si>
    <t>K-3 CSR</t>
  </si>
  <si>
    <t>Arts &amp; Music</t>
  </si>
  <si>
    <t>CAHSEE Intervention</t>
  </si>
  <si>
    <t>supplemental instruction</t>
  </si>
  <si>
    <t>Middle/HS Supplemental Counseling</t>
  </si>
  <si>
    <t>BTSA</t>
  </si>
  <si>
    <t>PE Incentive</t>
  </si>
  <si>
    <t xml:space="preserve">Other:  </t>
  </si>
  <si>
    <t>2012-13 Categoricals at Full Funding</t>
  </si>
  <si>
    <t>Fully Funded Economic Recovery Target</t>
  </si>
  <si>
    <t>ERT per 2012-13 ADA</t>
  </si>
  <si>
    <t>Eligible for ERT Add-on?</t>
  </si>
  <si>
    <t>Implementation Year (2013-14 = 1)</t>
  </si>
  <si>
    <t>Economic Recovery Target Adjustment per ADA</t>
  </si>
  <si>
    <t>Base Entitlement</t>
  </si>
  <si>
    <t>FOR FIRST YEAR OF OPERATION ONLY AFTER 2012-13</t>
  </si>
  <si>
    <t>If school opened after 6/30/2013, enter resident district prior year per ADA amount here:</t>
  </si>
  <si>
    <t>Adjust for current COLA</t>
  </si>
  <si>
    <t>Multiply times current year FTE</t>
  </si>
  <si>
    <t>New School Base Entitlement</t>
  </si>
  <si>
    <t>If New School Base Entitlement provided, skip remainder of this section</t>
  </si>
  <si>
    <t>2012-13 General Purpose Block Grant (incl in lieu prop &amp; EPA)</t>
  </si>
  <si>
    <t xml:space="preserve">2012-13 Categorical Block </t>
  </si>
  <si>
    <t>2012-13 Categorical Block - EIA</t>
  </si>
  <si>
    <t>Total GPBG &amp; Categorical Block</t>
  </si>
  <si>
    <t>Divide by 2012-13 ADA</t>
  </si>
  <si>
    <t>Multiply by Current ADA</t>
  </si>
  <si>
    <t>Tier III Categorical Funding at 2012-13 Level</t>
  </si>
  <si>
    <t>Total of Base Entitlement</t>
  </si>
  <si>
    <t>Target Entitlement from Above</t>
  </si>
  <si>
    <t>LEA Need (Target - Base)</t>
  </si>
  <si>
    <t>Percentage of LCFF Implementation Complete</t>
  </si>
  <si>
    <t>Transition Adjustment</t>
  </si>
  <si>
    <t>Total LCFF Funding  (Base + Transition + Economic Recovery)</t>
  </si>
  <si>
    <t>Base with Growth 2013-14</t>
  </si>
  <si>
    <t>Supplement Portion of 2013-14 Funding</t>
  </si>
  <si>
    <t>ADA</t>
  </si>
  <si>
    <t>Per ADA</t>
  </si>
  <si>
    <t>2012-13 Funding (including categorical funds)</t>
  </si>
  <si>
    <t>TBD</t>
  </si>
  <si>
    <t xml:space="preserve">Cheryl Townsend </t>
  </si>
  <si>
    <t>4-5</t>
  </si>
  <si>
    <t>TK-1</t>
  </si>
  <si>
    <t>LCFF for all grades; EPA portion</t>
  </si>
  <si>
    <t>see LCFF calculation tab, minus EPA and property tax components</t>
  </si>
  <si>
    <t>% of LCFF delivered via EPA / Prop 30 taxes</t>
  </si>
  <si>
    <t>SSC July 13 dartboard</t>
  </si>
  <si>
    <t>put in actuals</t>
  </si>
  <si>
    <t>In-Lieu of Property Taxes, all grades</t>
  </si>
  <si>
    <t>8012</t>
  </si>
  <si>
    <t>801202030</t>
  </si>
  <si>
    <t>per ADA</t>
  </si>
  <si>
    <t>Fees for Service</t>
  </si>
  <si>
    <t xml:space="preserve">Debt </t>
  </si>
  <si>
    <t>Education</t>
  </si>
  <si>
    <t>801102000</t>
  </si>
  <si>
    <t>2018-19</t>
  </si>
  <si>
    <t>See FCMAT LCFF Calculator</t>
  </si>
  <si>
    <t>Special Ed - AB 602</t>
  </si>
  <si>
    <t>Mandate Block Grant</t>
  </si>
  <si>
    <t>5875</t>
  </si>
  <si>
    <t>587502000</t>
  </si>
  <si>
    <t>856002022</t>
  </si>
  <si>
    <t>.</t>
  </si>
  <si>
    <t>As a % of LCFF Revenue</t>
  </si>
  <si>
    <t>Total Personnel Expense</t>
  </si>
  <si>
    <t>In-Lieu</t>
  </si>
  <si>
    <t>Allowance /</t>
  </si>
  <si>
    <t>Property Tax</t>
  </si>
  <si>
    <t>1205</t>
  </si>
  <si>
    <t>2019-20</t>
  </si>
  <si>
    <t/>
  </si>
  <si>
    <t>Admin</t>
  </si>
  <si>
    <t>After Care</t>
  </si>
  <si>
    <t>855002000</t>
  </si>
  <si>
    <t>582002000</t>
  </si>
  <si>
    <t>2016</t>
  </si>
  <si>
    <t>110002030</t>
  </si>
  <si>
    <t>CAM Receivable/(Payable)</t>
  </si>
  <si>
    <t>1516 per LCFF</t>
  </si>
  <si>
    <t>1516 Actual per CDE</t>
  </si>
  <si>
    <t>Total 1516 Actual per CDE (Jul-Jan)</t>
  </si>
  <si>
    <t>Total 1516 per LCFF (Jul-Jan)</t>
  </si>
  <si>
    <t>Total Difference (Jul-Jan)</t>
  </si>
  <si>
    <t>Difference over 5 payments</t>
  </si>
  <si>
    <t>PENSEC</t>
  </si>
  <si>
    <t>Total Difference Less PENSEC</t>
  </si>
  <si>
    <t>One Time Funds / Teacher Effectiveness</t>
  </si>
  <si>
    <t>Director</t>
  </si>
  <si>
    <t>Office Manager</t>
  </si>
  <si>
    <t>Moving Expenses</t>
  </si>
  <si>
    <t>Field Trip Revenue</t>
  </si>
  <si>
    <t>2020-21</t>
  </si>
  <si>
    <t>Aide</t>
  </si>
  <si>
    <t xml:space="preserve">Miscellaneous Expense </t>
  </si>
  <si>
    <t>STRS</t>
  </si>
  <si>
    <t>2-3</t>
  </si>
  <si>
    <t>6-8</t>
  </si>
  <si>
    <t>Substitue Teachers</t>
  </si>
  <si>
    <t>Subs</t>
  </si>
  <si>
    <t>Nurse</t>
  </si>
  <si>
    <t>Julie Heinsen</t>
  </si>
  <si>
    <t>Nydia Barone</t>
  </si>
  <si>
    <t>Aides - Celdt</t>
  </si>
  <si>
    <t>Abigail Evans</t>
  </si>
  <si>
    <t>Alex Moore</t>
  </si>
  <si>
    <t>Myriah Hensley-Volk</t>
  </si>
  <si>
    <t>Spanish Instruction</t>
  </si>
  <si>
    <t>Other Enrollment - Independent Study</t>
  </si>
  <si>
    <t>Materials for Plant Maintenance</t>
  </si>
  <si>
    <t>Financial Services - CSMC</t>
  </si>
  <si>
    <t>IT Services</t>
  </si>
  <si>
    <t>SPED</t>
  </si>
  <si>
    <t>Other Enrollment (Independent Study)</t>
  </si>
  <si>
    <t>ADA Independent Study</t>
  </si>
  <si>
    <t>5811</t>
  </si>
  <si>
    <t>Cyndi Chapman</t>
  </si>
  <si>
    <t>TBD Playground</t>
  </si>
  <si>
    <t>Carolyn Corrigan</t>
  </si>
  <si>
    <t>Five Year Budget, 2017-18 to 2021-22</t>
  </si>
  <si>
    <t>Assumed CPI over previous year, source: School Services 2017-18 dashboard, CA CPI</t>
  </si>
  <si>
    <t>2021-22</t>
  </si>
  <si>
    <t xml:space="preserve">TBD </t>
  </si>
  <si>
    <t xml:space="preserve">8594 </t>
  </si>
  <si>
    <t>Prop 39 (Clean Energy)</t>
  </si>
  <si>
    <t>Playground</t>
  </si>
  <si>
    <t>Francesca Doeding</t>
  </si>
  <si>
    <t>Samuel Betty</t>
  </si>
  <si>
    <t>Music Instruciton</t>
  </si>
  <si>
    <t>Caryoln Corrigan</t>
  </si>
  <si>
    <t>SPED Aide</t>
  </si>
  <si>
    <t>Maintenance</t>
  </si>
  <si>
    <t>Sean Loudagin</t>
  </si>
  <si>
    <t>Blue Oak Charter School</t>
  </si>
  <si>
    <t>Legal Services</t>
  </si>
  <si>
    <t>Audit</t>
  </si>
  <si>
    <t>Personnel Services</t>
  </si>
  <si>
    <t>Beginning Fund Balance (Total Net Assets 6/30/17)</t>
  </si>
  <si>
    <t xml:space="preserve">Department of Finance </t>
  </si>
  <si>
    <t>Average Daily Attendance</t>
  </si>
  <si>
    <t>Certificated Supervisor and Administrator Extra Duty</t>
  </si>
  <si>
    <t>Certificated Pupil Support Extra Duty Pay</t>
  </si>
  <si>
    <t xml:space="preserve">Prior Year Income / Adjustments </t>
  </si>
  <si>
    <t>Date</t>
  </si>
  <si>
    <t>Expense</t>
  </si>
  <si>
    <t>Amount</t>
  </si>
  <si>
    <t>Board Aproved Safety Improvements</t>
  </si>
  <si>
    <t>Approved By</t>
  </si>
  <si>
    <t>BOD</t>
  </si>
  <si>
    <t>Object Code</t>
  </si>
  <si>
    <t>Textbooks</t>
  </si>
  <si>
    <t>Books &amp; Reference</t>
  </si>
  <si>
    <t>Materials &amp; Supplies</t>
  </si>
  <si>
    <t>Materials for Maintence</t>
  </si>
  <si>
    <t>Classroom Materials</t>
  </si>
  <si>
    <t>Equipment Rental</t>
  </si>
  <si>
    <t>Professional Consulting</t>
  </si>
  <si>
    <t>Advertising</t>
  </si>
  <si>
    <t>Suspend Movement 2/28</t>
  </si>
  <si>
    <t>No Comp in March</t>
  </si>
  <si>
    <t xml:space="preserve">Clerical, Technical, and Office Staff </t>
  </si>
  <si>
    <t>CSMC</t>
  </si>
  <si>
    <t>District Oversight</t>
  </si>
  <si>
    <t>CAM Fees</t>
  </si>
  <si>
    <t>Training &amp; Development</t>
  </si>
  <si>
    <t>Banking &amp; Payroll</t>
  </si>
  <si>
    <t>Student Transportation</t>
  </si>
  <si>
    <t>Original Budget</t>
  </si>
  <si>
    <t>Recommended Change</t>
  </si>
  <si>
    <t>New Total</t>
  </si>
  <si>
    <t>Classified Salaries - Suspend Movement 2/28</t>
  </si>
  <si>
    <t>P2</t>
  </si>
  <si>
    <t>Yearly Band Budget</t>
  </si>
  <si>
    <t>Proposed Item(s)</t>
  </si>
  <si>
    <t>Approximate Cost</t>
  </si>
  <si>
    <t>School instrument tune up/repair</t>
  </si>
  <si>
    <t>Up to $500 per year</t>
  </si>
  <si>
    <t>New and replacement method books</t>
  </si>
  <si>
    <t>50 @ $5.90 each ($295 total)</t>
  </si>
  <si>
    <t>Music (whole band arrangements)</t>
  </si>
  <si>
    <t>Stand replacement</t>
  </si>
  <si>
    <t>Incidental costs (reeds, valve oil, etc)</t>
  </si>
  <si>
    <t>Additional cost to consider:</t>
  </si>
  <si>
    <t>Doubling up of music class means more stands needed for both rooms next year</t>
  </si>
  <si>
    <t>Festival costs</t>
  </si>
  <si>
    <t>Yearly NAFME membership and conference attendance</t>
  </si>
  <si>
    <t>4315 - Classroom Materials &amp; Supplies</t>
  </si>
  <si>
    <t>Notes</t>
  </si>
  <si>
    <t>From $344 (120,596) to $158 (55,390 )per ADA (net reduction of 65,206)</t>
  </si>
  <si>
    <t>Reduced CSMC Contract from $66,000 to $61,581.12</t>
  </si>
  <si>
    <t>Increased IT Services to include PowerSchool offset by CSMC (Was 13,513)</t>
  </si>
  <si>
    <t>July/August $92,258, September $47,212, October - June $426,412</t>
  </si>
  <si>
    <t>One Time Funds</t>
  </si>
  <si>
    <t>CSMC Contract</t>
  </si>
  <si>
    <t>PowerSchool</t>
  </si>
  <si>
    <t>Rent</t>
  </si>
  <si>
    <t xml:space="preserve"> Reserve</t>
  </si>
  <si>
    <t>Teachers'  Salaries - Extra Duty Pay</t>
  </si>
  <si>
    <t xml:space="preserve">Added Grant Revenue - </t>
  </si>
  <si>
    <t>Updated 9/9/18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</si>
</sst>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_(&quot;$&quot;* #,##0_);_(&quot;$&quot;* \(#,##0\);_(&quot;$&quot;* &quot;-&quot;??_);_(@_)"/>
    <numFmt numFmtId="168" formatCode="0.00000"/>
    <numFmt numFmtId="169" formatCode="0.0000%"/>
    <numFmt numFmtId="170" formatCode="0.000%"/>
    <numFmt numFmtId="171" formatCode="&quot;$&quot;#,##0"/>
  </numFmts>
  <fonts count="71" x14ac:knownFonts="1">
    <font>
      <sz val="11"/>
      <color theme="1"/>
      <name val="Calibri"/>
      <family val="2"/>
      <scheme val="minor"/>
    </font>
    <font>
      <sz val="11"/>
      <color theme="1"/>
      <name val="Calibri"/>
      <family val="2"/>
      <scheme val="minor"/>
    </font>
    <font>
      <sz val="10"/>
      <name val="MS Sans Serif"/>
      <family val="2"/>
    </font>
    <font>
      <sz val="12"/>
      <name val="Times New Roman"/>
      <family val="1"/>
    </font>
    <font>
      <b/>
      <sz val="12"/>
      <name val="Times New Roman"/>
      <family val="1"/>
    </font>
    <font>
      <sz val="12"/>
      <color indexed="8"/>
      <name val="Times New Roman"/>
      <family val="1"/>
    </font>
    <font>
      <sz val="12"/>
      <color indexed="10"/>
      <name val="Times New Roman"/>
      <family val="1"/>
    </font>
    <font>
      <b/>
      <sz val="12"/>
      <color indexed="8"/>
      <name val="Times New Roman"/>
      <family val="1"/>
    </font>
    <font>
      <b/>
      <sz val="16"/>
      <color indexed="10"/>
      <name val="Times New Roman"/>
      <family val="1"/>
    </font>
    <font>
      <b/>
      <sz val="14"/>
      <color indexed="8"/>
      <name val="Times New Roman"/>
      <family val="1"/>
    </font>
    <font>
      <b/>
      <sz val="16"/>
      <name val="Times New Roman"/>
      <family val="1"/>
    </font>
    <font>
      <b/>
      <sz val="14"/>
      <name val="Times New Roman"/>
      <family val="1"/>
    </font>
    <font>
      <b/>
      <sz val="14"/>
      <color indexed="10"/>
      <name val="Times New Roman"/>
      <family val="1"/>
    </font>
    <font>
      <b/>
      <sz val="12"/>
      <color indexed="8"/>
      <name val="Times New Roman"/>
      <family val="1"/>
    </font>
    <font>
      <sz val="12"/>
      <color indexed="8"/>
      <name val="Times New Roman"/>
      <family val="1"/>
    </font>
    <font>
      <b/>
      <sz val="14"/>
      <color indexed="8"/>
      <name val="Times New Roman"/>
      <family val="1"/>
    </font>
    <font>
      <b/>
      <sz val="12"/>
      <color indexed="10"/>
      <name val="Times New Roman"/>
      <family val="1"/>
    </font>
    <font>
      <sz val="12"/>
      <color indexed="10"/>
      <name val="Times New Roman"/>
      <family val="1"/>
    </font>
    <font>
      <b/>
      <u/>
      <sz val="12"/>
      <name val="Times New Roman"/>
      <family val="1"/>
    </font>
    <font>
      <sz val="10"/>
      <name val="MS Sans Serif"/>
      <family val="2"/>
    </font>
    <font>
      <sz val="10"/>
      <color indexed="10"/>
      <name val="MS Sans Serif"/>
      <family val="2"/>
    </font>
    <font>
      <sz val="10"/>
      <color indexed="8"/>
      <name val="MS Sans Serif"/>
      <family val="2"/>
    </font>
    <font>
      <b/>
      <u/>
      <sz val="10"/>
      <name val="MS Sans Serif"/>
      <family val="2"/>
    </font>
    <font>
      <b/>
      <sz val="10"/>
      <color indexed="10"/>
      <name val="MS Sans Serif"/>
      <family val="2"/>
    </font>
    <font>
      <b/>
      <sz val="11"/>
      <color indexed="8"/>
      <name val="Calibri"/>
      <family val="2"/>
    </font>
    <font>
      <b/>
      <sz val="9"/>
      <color theme="1"/>
      <name val="Calibri"/>
      <family val="2"/>
      <scheme val="minor"/>
    </font>
    <font>
      <b/>
      <sz val="9"/>
      <color indexed="8"/>
      <name val="Calibri"/>
      <family val="2"/>
    </font>
    <font>
      <b/>
      <i/>
      <sz val="9"/>
      <color indexed="8"/>
      <name val="Calibri"/>
      <family val="2"/>
    </font>
    <font>
      <sz val="8"/>
      <color indexed="10"/>
      <name val="Times New Roman"/>
      <family val="1"/>
    </font>
    <font>
      <b/>
      <sz val="11"/>
      <color theme="1"/>
      <name val="Calibri"/>
      <family val="2"/>
      <scheme val="minor"/>
    </font>
    <font>
      <sz val="10"/>
      <name val="Arial"/>
      <family val="2"/>
    </font>
    <font>
      <b/>
      <sz val="14"/>
      <color theme="1"/>
      <name val="Calibri"/>
      <family val="2"/>
      <scheme val="minor"/>
    </font>
    <font>
      <b/>
      <sz val="10"/>
      <name val="Arial"/>
      <family val="2"/>
    </font>
    <font>
      <sz val="9"/>
      <color theme="1"/>
      <name val="Calibri"/>
      <family val="2"/>
      <scheme val="minor"/>
    </font>
    <font>
      <sz val="8"/>
      <color indexed="8"/>
      <name val="Tahoma"/>
      <family val="2"/>
    </font>
    <font>
      <sz val="8"/>
      <color indexed="9"/>
      <name val="Tahoma"/>
      <family val="2"/>
    </font>
    <font>
      <sz val="8"/>
      <color rgb="FF9C0006"/>
      <name val="Tahoma"/>
      <family val="2"/>
    </font>
    <font>
      <b/>
      <sz val="8"/>
      <color rgb="FFFA7D00"/>
      <name val="Tahoma"/>
      <family val="2"/>
    </font>
    <font>
      <b/>
      <sz val="8"/>
      <color indexed="9"/>
      <name val="Tahoma"/>
      <family val="2"/>
    </font>
    <font>
      <sz val="8"/>
      <color indexed="8"/>
      <name val="Tahoma"/>
      <family val="2"/>
    </font>
    <font>
      <i/>
      <sz val="8"/>
      <color rgb="FF7F7F7F"/>
      <name val="Tahoma"/>
      <family val="2"/>
    </font>
    <font>
      <sz val="8"/>
      <color rgb="FF006100"/>
      <name val="Tahoma"/>
      <family val="2"/>
    </font>
    <font>
      <b/>
      <sz val="8"/>
      <color theme="3"/>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indexed="8"/>
      <name val="Tahoma"/>
      <family val="2"/>
    </font>
    <font>
      <sz val="8"/>
      <color indexed="10"/>
      <name val="Tahoma"/>
      <family val="2"/>
    </font>
    <font>
      <b/>
      <sz val="10"/>
      <name val="MS Sans Serif"/>
      <family val="2"/>
    </font>
    <font>
      <i/>
      <sz val="11"/>
      <name val="Times New Roman"/>
      <family val="1"/>
    </font>
    <font>
      <b/>
      <i/>
      <sz val="11"/>
      <name val="Times New Roman"/>
      <family val="1"/>
    </font>
    <font>
      <b/>
      <i/>
      <sz val="11"/>
      <color theme="1"/>
      <name val="Calibri"/>
      <family val="2"/>
      <scheme val="minor"/>
    </font>
    <font>
      <sz val="8"/>
      <name val="Verdana"/>
      <family val="2"/>
    </font>
    <font>
      <sz val="12"/>
      <color theme="1"/>
      <name val="Times New Roman"/>
      <family val="1"/>
    </font>
    <font>
      <sz val="8"/>
      <name val="Calibri"/>
      <family val="2"/>
      <scheme val="minor"/>
    </font>
    <font>
      <b/>
      <sz val="12"/>
      <color theme="1"/>
      <name val="Times New Roman"/>
      <family val="1"/>
    </font>
    <font>
      <b/>
      <sz val="16"/>
      <color indexed="8"/>
      <name val="Calibri"/>
      <family val="2"/>
      <scheme val="minor"/>
    </font>
    <font>
      <b/>
      <sz val="16"/>
      <color theme="1"/>
      <name val="Calibri"/>
      <family val="2"/>
      <scheme val="minor"/>
    </font>
    <font>
      <sz val="12"/>
      <color indexed="8"/>
      <name val="Calibri"/>
      <family val="2"/>
      <scheme val="minor"/>
    </font>
    <font>
      <u/>
      <sz val="12"/>
      <name val="Times New Roman"/>
      <family val="1"/>
    </font>
    <font>
      <sz val="12"/>
      <color theme="1"/>
      <name val="Cambria"/>
      <family val="1"/>
    </font>
    <font>
      <b/>
      <sz val="12"/>
      <color theme="1"/>
      <name val="Cambria"/>
      <family val="1"/>
    </font>
    <font>
      <b/>
      <u/>
      <sz val="12"/>
      <color theme="1"/>
      <name val="Cambria"/>
      <family val="1"/>
    </font>
    <font>
      <b/>
      <u/>
      <sz val="16"/>
      <color theme="1"/>
      <name val="Cambria"/>
      <family val="1"/>
    </font>
    <font>
      <b/>
      <i/>
      <sz val="12"/>
      <color theme="1"/>
      <name val="Cambria"/>
      <family val="1"/>
    </font>
    <font>
      <sz val="9"/>
      <color indexed="81"/>
      <name val="Tahoma"/>
      <family val="2"/>
    </font>
    <font>
      <b/>
      <sz val="9"/>
      <color indexed="81"/>
      <name val="Tahoma"/>
      <family val="2"/>
    </font>
    <font>
      <b/>
      <i/>
      <sz val="9"/>
      <color indexed="81"/>
      <name val="Tahoma"/>
      <family val="2"/>
    </font>
    <font>
      <i/>
      <sz val="9"/>
      <color indexed="81"/>
      <name val="Tahoma"/>
      <family val="2"/>
    </font>
    <font>
      <i/>
      <sz val="12"/>
      <name val="Times New Roman"/>
      <family val="1"/>
    </font>
  </fonts>
  <fills count="41">
    <fill>
      <patternFill patternType="none"/>
    </fill>
    <fill>
      <patternFill patternType="gray125"/>
    </fill>
    <fill>
      <patternFill patternType="solid">
        <fgColor indexed="9"/>
        <bgColor indexed="26"/>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s>
  <borders count="31">
    <border>
      <left/>
      <right/>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bottom style="thin">
        <color theme="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29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19"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7" fillId="8" borderId="13" applyNumberFormat="0" applyAlignment="0" applyProtection="0"/>
    <xf numFmtId="0" fontId="37" fillId="8" borderId="13" applyNumberFormat="0" applyAlignment="0" applyProtection="0"/>
    <xf numFmtId="0" fontId="37" fillId="8" borderId="13" applyNumberFormat="0" applyAlignment="0" applyProtection="0"/>
    <xf numFmtId="0" fontId="37" fillId="8" borderId="13" applyNumberFormat="0" applyAlignment="0" applyProtection="0"/>
    <xf numFmtId="0" fontId="37" fillId="8" borderId="13" applyNumberFormat="0" applyAlignment="0" applyProtection="0"/>
    <xf numFmtId="0" fontId="37" fillId="8" borderId="13" applyNumberFormat="0" applyAlignment="0" applyProtection="0"/>
    <xf numFmtId="0" fontId="38" fillId="9" borderId="16" applyNumberFormat="0" applyAlignment="0" applyProtection="0"/>
    <xf numFmtId="0" fontId="38" fillId="9" borderId="16" applyNumberFormat="0" applyAlignment="0" applyProtection="0"/>
    <xf numFmtId="0" fontId="38" fillId="9" borderId="16" applyNumberFormat="0" applyAlignment="0" applyProtection="0"/>
    <xf numFmtId="0" fontId="38" fillId="9" borderId="16" applyNumberFormat="0" applyAlignment="0" applyProtection="0"/>
    <xf numFmtId="0" fontId="38" fillId="9" borderId="16" applyNumberFormat="0" applyAlignment="0" applyProtection="0"/>
    <xf numFmtId="0" fontId="38" fillId="9" borderId="16" applyNumberFormat="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4" fillId="0" borderId="0" applyFont="0" applyFill="0" applyBorder="0" applyAlignment="0" applyProtection="0"/>
    <xf numFmtId="43" fontId="3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42" fontId="34" fillId="0" borderId="0" applyFont="0" applyFill="0" applyBorder="0" applyAlignment="0" applyProtection="0"/>
    <xf numFmtId="44" fontId="3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7" borderId="13" applyNumberFormat="0" applyAlignment="0" applyProtection="0"/>
    <xf numFmtId="0" fontId="43" fillId="7" borderId="13" applyNumberFormat="0" applyAlignment="0" applyProtection="0"/>
    <xf numFmtId="0" fontId="43" fillId="7" borderId="13" applyNumberFormat="0" applyAlignment="0" applyProtection="0"/>
    <xf numFmtId="0" fontId="43" fillId="7" borderId="13" applyNumberFormat="0" applyAlignment="0" applyProtection="0"/>
    <xf numFmtId="0" fontId="43" fillId="7" borderId="13" applyNumberFormat="0" applyAlignment="0" applyProtection="0"/>
    <xf numFmtId="0" fontId="43" fillId="7" borderId="13" applyNumberFormat="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34" fillId="0" borderId="0"/>
    <xf numFmtId="0" fontId="34" fillId="0" borderId="0"/>
    <xf numFmtId="0" fontId="34" fillId="0" borderId="0"/>
    <xf numFmtId="0" fontId="1" fillId="0" borderId="0"/>
    <xf numFmtId="0" fontId="39" fillId="10" borderId="17" applyNumberFormat="0" applyFont="0" applyAlignment="0" applyProtection="0"/>
    <xf numFmtId="0" fontId="39" fillId="10" borderId="17" applyNumberFormat="0" applyFont="0" applyAlignment="0" applyProtection="0"/>
    <xf numFmtId="0" fontId="39" fillId="10" borderId="17" applyNumberFormat="0" applyFont="0" applyAlignment="0" applyProtection="0"/>
    <xf numFmtId="0" fontId="39" fillId="10" borderId="17" applyNumberFormat="0" applyFont="0" applyAlignment="0" applyProtection="0"/>
    <xf numFmtId="0" fontId="39" fillId="10" borderId="17" applyNumberFormat="0" applyFont="0" applyAlignment="0" applyProtection="0"/>
    <xf numFmtId="0" fontId="39" fillId="10" borderId="17" applyNumberFormat="0" applyFont="0" applyAlignment="0" applyProtection="0"/>
    <xf numFmtId="0" fontId="34" fillId="10" borderId="17" applyNumberFormat="0" applyFont="0" applyAlignment="0" applyProtection="0"/>
    <xf numFmtId="0" fontId="46" fillId="8" borderId="14" applyNumberFormat="0" applyAlignment="0" applyProtection="0"/>
    <xf numFmtId="0" fontId="46" fillId="8" borderId="14" applyNumberFormat="0" applyAlignment="0" applyProtection="0"/>
    <xf numFmtId="0" fontId="46" fillId="8" borderId="14" applyNumberFormat="0" applyAlignment="0" applyProtection="0"/>
    <xf numFmtId="0" fontId="46" fillId="8" borderId="14" applyNumberFormat="0" applyAlignment="0" applyProtection="0"/>
    <xf numFmtId="0" fontId="46" fillId="8" borderId="14" applyNumberFormat="0" applyAlignment="0" applyProtection="0"/>
    <xf numFmtId="0" fontId="46" fillId="8" borderId="14"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4"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cellStyleXfs>
  <cellXfs count="473">
    <xf numFmtId="0" fontId="0" fillId="0" borderId="0" xfId="0"/>
    <xf numFmtId="0" fontId="3" fillId="0" borderId="0" xfId="4" applyFont="1"/>
    <xf numFmtId="0" fontId="3" fillId="0" borderId="0" xfId="4" applyNumberFormat="1" applyFont="1"/>
    <xf numFmtId="0" fontId="3" fillId="0" borderId="0" xfId="4" quotePrefix="1" applyNumberFormat="1" applyFont="1"/>
    <xf numFmtId="14" fontId="3" fillId="0" borderId="0" xfId="4" applyNumberFormat="1" applyFont="1"/>
    <xf numFmtId="0" fontId="4" fillId="2" borderId="0" xfId="0" applyFont="1" applyFill="1" applyBorder="1" applyAlignment="1">
      <alignment horizontal="left"/>
    </xf>
    <xf numFmtId="0" fontId="5" fillId="0" borderId="0" xfId="0" applyFont="1"/>
    <xf numFmtId="0" fontId="6" fillId="0" borderId="0" xfId="0" applyFont="1"/>
    <xf numFmtId="10" fontId="6" fillId="0" borderId="0" xfId="3" applyNumberFormat="1" applyFont="1"/>
    <xf numFmtId="0" fontId="5" fillId="0" borderId="0" xfId="0" quotePrefix="1" applyFont="1"/>
    <xf numFmtId="43" fontId="5" fillId="0" borderId="0" xfId="1" applyFont="1"/>
    <xf numFmtId="43" fontId="6" fillId="0" borderId="0" xfId="1" applyFont="1"/>
    <xf numFmtId="43" fontId="5" fillId="0" borderId="0" xfId="0" applyNumberFormat="1" applyFont="1"/>
    <xf numFmtId="0" fontId="6" fillId="0" borderId="0" xfId="0" applyFont="1" applyAlignment="1">
      <alignment horizontal="center"/>
    </xf>
    <xf numFmtId="0" fontId="6" fillId="0" borderId="0" xfId="1" applyNumberFormat="1" applyFont="1" applyAlignment="1">
      <alignment horizontal="center"/>
    </xf>
    <xf numFmtId="43" fontId="6" fillId="0" borderId="0" xfId="1" applyFont="1" applyAlignment="1">
      <alignment horizontal="left"/>
    </xf>
    <xf numFmtId="43" fontId="6" fillId="0" borderId="0" xfId="1" applyFont="1" applyAlignment="1">
      <alignment horizontal="center"/>
    </xf>
    <xf numFmtId="0" fontId="7"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xf>
    <xf numFmtId="0" fontId="8" fillId="0" borderId="0" xfId="0" applyFont="1"/>
    <xf numFmtId="0" fontId="9" fillId="0" borderId="0" xfId="0" applyFont="1"/>
    <xf numFmtId="0" fontId="10" fillId="0" borderId="0" xfId="0" applyFont="1"/>
    <xf numFmtId="0" fontId="5" fillId="0" borderId="1" xfId="0" applyFont="1" applyBorder="1"/>
    <xf numFmtId="0" fontId="6" fillId="0" borderId="1" xfId="0" applyFont="1" applyBorder="1" applyAlignment="1">
      <alignment horizontal="center"/>
    </xf>
    <xf numFmtId="0" fontId="6" fillId="0" borderId="1" xfId="0" applyFont="1" applyBorder="1" applyAlignment="1">
      <alignment horizontal="left"/>
    </xf>
    <xf numFmtId="0" fontId="7" fillId="0" borderId="1" xfId="0" applyFont="1" applyBorder="1" applyAlignment="1">
      <alignment horizontal="center"/>
    </xf>
    <xf numFmtId="0" fontId="5" fillId="0" borderId="1" xfId="0" applyFont="1" applyBorder="1" applyAlignment="1">
      <alignment horizontal="left"/>
    </xf>
    <xf numFmtId="0" fontId="4" fillId="0" borderId="1" xfId="0" applyFont="1" applyBorder="1" applyAlignment="1">
      <alignment horizontal="center"/>
    </xf>
    <xf numFmtId="0" fontId="11" fillId="0" borderId="0" xfId="4" applyFont="1"/>
    <xf numFmtId="0" fontId="11" fillId="0" borderId="1" xfId="4" applyNumberFormat="1" applyFont="1" applyBorder="1"/>
    <xf numFmtId="0" fontId="3" fillId="0" borderId="0" xfId="4" applyFont="1" applyAlignment="1">
      <alignment horizontal="center"/>
    </xf>
    <xf numFmtId="0" fontId="11" fillId="0" borderId="1" xfId="4" applyFont="1" applyBorder="1" applyAlignment="1">
      <alignment horizontal="center"/>
    </xf>
    <xf numFmtId="14" fontId="4" fillId="0" borderId="0" xfId="4" quotePrefix="1" applyNumberFormat="1" applyFont="1"/>
    <xf numFmtId="0" fontId="4" fillId="0" borderId="0" xfId="4" applyNumberFormat="1" applyFont="1"/>
    <xf numFmtId="0" fontId="4" fillId="0" borderId="0" xfId="4" applyFont="1"/>
    <xf numFmtId="0" fontId="4" fillId="0" borderId="0" xfId="4" quotePrefix="1" applyNumberFormat="1" applyFont="1"/>
    <xf numFmtId="43" fontId="4" fillId="0" borderId="0" xfId="1" applyFont="1" applyAlignment="1">
      <alignment horizontal="center"/>
    </xf>
    <xf numFmtId="43" fontId="4" fillId="0" borderId="0" xfId="1" applyFont="1"/>
    <xf numFmtId="0" fontId="6" fillId="0" borderId="1" xfId="0" applyFont="1" applyBorder="1"/>
    <xf numFmtId="49" fontId="3" fillId="0" borderId="0" xfId="4" applyNumberFormat="1" applyFont="1"/>
    <xf numFmtId="49" fontId="11" fillId="0" borderId="0" xfId="4" applyNumberFormat="1" applyFont="1"/>
    <xf numFmtId="49" fontId="11" fillId="0" borderId="1" xfId="4" applyNumberFormat="1" applyFont="1" applyBorder="1"/>
    <xf numFmtId="49" fontId="4" fillId="0" borderId="0" xfId="4" quotePrefix="1" applyNumberFormat="1" applyFont="1"/>
    <xf numFmtId="49" fontId="5" fillId="0" borderId="0" xfId="0" applyNumberFormat="1" applyFont="1" applyAlignment="1">
      <alignment horizontal="center"/>
    </xf>
    <xf numFmtId="49" fontId="6" fillId="0" borderId="0" xfId="0" applyNumberFormat="1" applyFont="1" applyAlignment="1">
      <alignment horizontal="center"/>
    </xf>
    <xf numFmtId="44" fontId="4" fillId="0" borderId="0" xfId="2" applyFont="1" applyAlignment="1">
      <alignment horizontal="center"/>
    </xf>
    <xf numFmtId="0" fontId="11" fillId="0" borderId="0" xfId="4" applyNumberFormat="1" applyFont="1" applyBorder="1"/>
    <xf numFmtId="0" fontId="11" fillId="0" borderId="0" xfId="4" applyFont="1" applyBorder="1" applyAlignment="1">
      <alignment horizontal="center"/>
    </xf>
    <xf numFmtId="0" fontId="13" fillId="0" borderId="0" xfId="0" applyFont="1" applyBorder="1"/>
    <xf numFmtId="0" fontId="14" fillId="0" borderId="0" xfId="0" applyFont="1" applyBorder="1"/>
    <xf numFmtId="166" fontId="13" fillId="0" borderId="0" xfId="1" applyNumberFormat="1" applyFont="1" applyBorder="1" applyAlignment="1">
      <alignment horizontal="center"/>
    </xf>
    <xf numFmtId="166" fontId="13" fillId="0" borderId="0" xfId="1" applyNumberFormat="1" applyFont="1" applyFill="1" applyBorder="1" applyAlignment="1">
      <alignment horizontal="center"/>
    </xf>
    <xf numFmtId="0" fontId="13" fillId="0" borderId="0" xfId="0" applyFont="1" applyBorder="1" applyAlignment="1">
      <alignment horizontal="center"/>
    </xf>
    <xf numFmtId="0" fontId="14" fillId="0" borderId="3" xfId="0" applyFont="1" applyBorder="1"/>
    <xf numFmtId="0" fontId="13" fillId="0" borderId="3" xfId="0" applyFont="1" applyBorder="1"/>
    <xf numFmtId="166" fontId="6" fillId="0" borderId="3" xfId="1" applyNumberFormat="1" applyFont="1" applyBorder="1" applyAlignment="1">
      <alignment horizontal="center"/>
    </xf>
    <xf numFmtId="9" fontId="14" fillId="0" borderId="0" xfId="3" applyFont="1" applyBorder="1" applyAlignment="1">
      <alignment horizontal="center"/>
    </xf>
    <xf numFmtId="165" fontId="3" fillId="0" borderId="3" xfId="1" applyNumberFormat="1" applyFont="1" applyBorder="1" applyAlignment="1">
      <alignment horizontal="center"/>
    </xf>
    <xf numFmtId="164" fontId="6" fillId="0" borderId="3" xfId="3" applyNumberFormat="1" applyFont="1" applyBorder="1" applyAlignment="1">
      <alignment horizontal="right"/>
    </xf>
    <xf numFmtId="166" fontId="13" fillId="0" borderId="3" xfId="1" applyNumberFormat="1" applyFont="1" applyBorder="1"/>
    <xf numFmtId="164" fontId="13" fillId="0" borderId="3" xfId="3" applyNumberFormat="1" applyFont="1" applyBorder="1" applyAlignment="1">
      <alignment horizontal="right"/>
    </xf>
    <xf numFmtId="0" fontId="14" fillId="0" borderId="4" xfId="0" applyFont="1" applyBorder="1"/>
    <xf numFmtId="0" fontId="13" fillId="0" borderId="5" xfId="0" applyFont="1" applyBorder="1"/>
    <xf numFmtId="166" fontId="3" fillId="0" borderId="3" xfId="1" applyNumberFormat="1" applyFont="1" applyBorder="1" applyAlignment="1">
      <alignment horizontal="center"/>
    </xf>
    <xf numFmtId="0" fontId="14" fillId="0" borderId="3" xfId="0" quotePrefix="1" applyFont="1" applyBorder="1"/>
    <xf numFmtId="14" fontId="3" fillId="0" borderId="3" xfId="4" applyNumberFormat="1" applyFont="1" applyBorder="1"/>
    <xf numFmtId="0" fontId="3" fillId="0" borderId="3" xfId="4" quotePrefix="1" applyNumberFormat="1" applyFont="1" applyBorder="1"/>
    <xf numFmtId="164" fontId="6" fillId="0" borderId="0" xfId="3" applyNumberFormat="1" applyFont="1" applyBorder="1" applyAlignment="1">
      <alignment horizontal="right"/>
    </xf>
    <xf numFmtId="0" fontId="12" fillId="0" borderId="1" xfId="4" applyFont="1" applyBorder="1" applyAlignment="1">
      <alignment horizontal="center"/>
    </xf>
    <xf numFmtId="0" fontId="15" fillId="0" borderId="0" xfId="0" applyFont="1" applyBorder="1"/>
    <xf numFmtId="0" fontId="3" fillId="0" borderId="0" xfId="4" applyFont="1" applyBorder="1" applyAlignment="1">
      <alignment horizontal="center"/>
    </xf>
    <xf numFmtId="0" fontId="14" fillId="0" borderId="0" xfId="0" quotePrefix="1" applyFont="1" applyBorder="1"/>
    <xf numFmtId="14" fontId="4" fillId="0" borderId="0" xfId="4" applyNumberFormat="1" applyFont="1"/>
    <xf numFmtId="0" fontId="4" fillId="0" borderId="6" xfId="4" applyNumberFormat="1" applyFont="1" applyBorder="1"/>
    <xf numFmtId="0" fontId="3" fillId="0" borderId="7" xfId="4" applyFont="1" applyBorder="1"/>
    <xf numFmtId="0" fontId="11" fillId="0" borderId="6" xfId="4" applyNumberFormat="1" applyFont="1" applyBorder="1"/>
    <xf numFmtId="0" fontId="11" fillId="0" borderId="7" xfId="4" applyFont="1" applyBorder="1"/>
    <xf numFmtId="0" fontId="4" fillId="0" borderId="0" xfId="4" applyFont="1" applyAlignment="1">
      <alignment horizontal="center"/>
    </xf>
    <xf numFmtId="0" fontId="4" fillId="0" borderId="0" xfId="4" applyFont="1" applyAlignment="1">
      <alignment horizontal="left"/>
    </xf>
    <xf numFmtId="0" fontId="3" fillId="0" borderId="0" xfId="4" applyFont="1" applyAlignment="1">
      <alignment horizontal="left"/>
    </xf>
    <xf numFmtId="0" fontId="3" fillId="0" borderId="0" xfId="4" applyFont="1" applyAlignment="1">
      <alignment horizontal="right"/>
    </xf>
    <xf numFmtId="166" fontId="3" fillId="0" borderId="0" xfId="1" applyNumberFormat="1" applyFont="1"/>
    <xf numFmtId="166" fontId="4" fillId="0" borderId="0" xfId="1" applyNumberFormat="1" applyFont="1"/>
    <xf numFmtId="44" fontId="11" fillId="0" borderId="0" xfId="4" applyNumberFormat="1" applyFont="1" applyBorder="1" applyAlignment="1">
      <alignment horizontal="center"/>
    </xf>
    <xf numFmtId="166" fontId="3" fillId="0" borderId="0" xfId="1" applyNumberFormat="1" applyFont="1" applyBorder="1" applyAlignment="1">
      <alignment horizontal="center"/>
    </xf>
    <xf numFmtId="44" fontId="4" fillId="0" borderId="0" xfId="2" applyFont="1" applyBorder="1" applyAlignment="1">
      <alignment horizontal="center"/>
    </xf>
    <xf numFmtId="49" fontId="11" fillId="0" borderId="0" xfId="4" applyNumberFormat="1" applyFont="1" applyBorder="1"/>
    <xf numFmtId="49" fontId="3" fillId="0" borderId="0" xfId="4" applyNumberFormat="1" applyFont="1" applyBorder="1"/>
    <xf numFmtId="0" fontId="3" fillId="0" borderId="0" xfId="4" applyNumberFormat="1" applyFont="1" applyBorder="1"/>
    <xf numFmtId="14" fontId="3" fillId="0" borderId="1" xfId="4" applyNumberFormat="1" applyFont="1" applyBorder="1"/>
    <xf numFmtId="0" fontId="3" fillId="0" borderId="1" xfId="4" quotePrefix="1" applyNumberFormat="1" applyFont="1" applyBorder="1"/>
    <xf numFmtId="0" fontId="4" fillId="0" borderId="1" xfId="4" quotePrefix="1" applyNumberFormat="1" applyFont="1" applyBorder="1"/>
    <xf numFmtId="0" fontId="3" fillId="0" borderId="0" xfId="4" quotePrefix="1" applyNumberFormat="1" applyFont="1" applyBorder="1"/>
    <xf numFmtId="0" fontId="3" fillId="0" borderId="3" xfId="4" applyNumberFormat="1" applyFont="1" applyBorder="1"/>
    <xf numFmtId="9" fontId="6" fillId="0" borderId="0" xfId="4" applyNumberFormat="1" applyFont="1" applyAlignment="1">
      <alignment horizontal="center"/>
    </xf>
    <xf numFmtId="9" fontId="12" fillId="0" borderId="0" xfId="4" applyNumberFormat="1" applyFont="1" applyAlignment="1">
      <alignment horizontal="center"/>
    </xf>
    <xf numFmtId="9" fontId="12" fillId="0" borderId="0" xfId="4" applyNumberFormat="1" applyFont="1" applyBorder="1" applyAlignment="1">
      <alignment horizontal="center"/>
    </xf>
    <xf numFmtId="9" fontId="16" fillId="0" borderId="0" xfId="1" applyNumberFormat="1" applyFont="1" applyBorder="1" applyAlignment="1">
      <alignment horizontal="center"/>
    </xf>
    <xf numFmtId="9" fontId="6" fillId="0" borderId="3" xfId="1" applyNumberFormat="1" applyFont="1" applyBorder="1" applyAlignment="1">
      <alignment horizontal="center"/>
    </xf>
    <xf numFmtId="9" fontId="6" fillId="0" borderId="0" xfId="1" applyNumberFormat="1" applyFont="1" applyBorder="1" applyAlignment="1">
      <alignment horizontal="center"/>
    </xf>
    <xf numFmtId="9" fontId="16" fillId="0" borderId="0" xfId="2" applyNumberFormat="1" applyFont="1" applyAlignment="1">
      <alignment horizontal="center"/>
    </xf>
    <xf numFmtId="9" fontId="6" fillId="0" borderId="0" xfId="1" applyNumberFormat="1" applyFont="1" applyAlignment="1">
      <alignment horizontal="center"/>
    </xf>
    <xf numFmtId="9" fontId="6" fillId="0" borderId="3" xfId="4" applyNumberFormat="1" applyFont="1" applyBorder="1" applyAlignment="1">
      <alignment horizontal="center"/>
    </xf>
    <xf numFmtId="9" fontId="6" fillId="0" borderId="0" xfId="0" applyNumberFormat="1" applyFont="1" applyAlignment="1">
      <alignment horizontal="center"/>
    </xf>
    <xf numFmtId="9" fontId="6" fillId="0" borderId="0" xfId="2" applyNumberFormat="1" applyFont="1" applyAlignment="1">
      <alignment horizontal="center"/>
    </xf>
    <xf numFmtId="9" fontId="11" fillId="0" borderId="1" xfId="4" applyNumberFormat="1" applyFont="1" applyBorder="1" applyAlignment="1">
      <alignment horizontal="center"/>
    </xf>
    <xf numFmtId="9" fontId="3" fillId="0" borderId="0" xfId="4" applyNumberFormat="1" applyFont="1" applyAlignment="1">
      <alignment horizontal="center"/>
    </xf>
    <xf numFmtId="9" fontId="6" fillId="0" borderId="0" xfId="4" applyNumberFormat="1" applyFont="1" applyBorder="1" applyAlignment="1">
      <alignment horizontal="center"/>
    </xf>
    <xf numFmtId="9" fontId="4" fillId="0" borderId="0" xfId="4" applyNumberFormat="1" applyFont="1" applyBorder="1" applyAlignment="1">
      <alignment horizontal="right"/>
    </xf>
    <xf numFmtId="9" fontId="16" fillId="0" borderId="0" xfId="4" applyNumberFormat="1" applyFont="1" applyBorder="1" applyAlignment="1">
      <alignment horizontal="center"/>
    </xf>
    <xf numFmtId="10" fontId="3" fillId="0" borderId="0" xfId="4" applyNumberFormat="1" applyFont="1" applyAlignment="1">
      <alignment horizontal="center"/>
    </xf>
    <xf numFmtId="164" fontId="6" fillId="0" borderId="3" xfId="1" applyNumberFormat="1" applyFont="1" applyBorder="1" applyAlignment="1">
      <alignment horizontal="center"/>
    </xf>
    <xf numFmtId="9" fontId="6" fillId="0" borderId="3" xfId="3" applyNumberFormat="1" applyFont="1" applyBorder="1" applyAlignment="1">
      <alignment horizontal="center"/>
    </xf>
    <xf numFmtId="9" fontId="17" fillId="0" borderId="3" xfId="3" applyFont="1" applyBorder="1" applyAlignment="1">
      <alignment horizontal="center"/>
    </xf>
    <xf numFmtId="164" fontId="17" fillId="0" borderId="3" xfId="3" applyNumberFormat="1" applyFont="1" applyBorder="1" applyAlignment="1">
      <alignment horizontal="center"/>
    </xf>
    <xf numFmtId="9" fontId="3" fillId="0" borderId="3" xfId="3" applyFont="1" applyBorder="1" applyAlignment="1">
      <alignment horizontal="center"/>
    </xf>
    <xf numFmtId="164" fontId="6" fillId="0" borderId="3" xfId="3" applyNumberFormat="1" applyFont="1" applyBorder="1" applyAlignment="1">
      <alignment horizontal="center"/>
    </xf>
    <xf numFmtId="164" fontId="3" fillId="0" borderId="3" xfId="3" applyNumberFormat="1" applyFont="1" applyBorder="1" applyAlignment="1">
      <alignment horizontal="center"/>
    </xf>
    <xf numFmtId="9" fontId="6" fillId="0" borderId="0" xfId="3" applyNumberFormat="1" applyFont="1" applyBorder="1" applyAlignment="1">
      <alignment horizontal="center"/>
    </xf>
    <xf numFmtId="164" fontId="6" fillId="0" borderId="0" xfId="1" applyNumberFormat="1" applyFont="1" applyBorder="1" applyAlignment="1">
      <alignment horizontal="center"/>
    </xf>
    <xf numFmtId="10" fontId="6" fillId="0" borderId="0" xfId="1" applyNumberFormat="1" applyFont="1" applyBorder="1" applyAlignment="1">
      <alignment horizontal="center"/>
    </xf>
    <xf numFmtId="0" fontId="5" fillId="0" borderId="0" xfId="0" applyFont="1" applyBorder="1"/>
    <xf numFmtId="164" fontId="6" fillId="0" borderId="0" xfId="3" applyNumberFormat="1" applyFont="1" applyBorder="1" applyAlignment="1">
      <alignment horizontal="center"/>
    </xf>
    <xf numFmtId="14" fontId="3" fillId="0" borderId="0" xfId="4" applyNumberFormat="1" applyFont="1" applyBorder="1"/>
    <xf numFmtId="9" fontId="16" fillId="0" borderId="0" xfId="4" applyNumberFormat="1" applyFont="1" applyBorder="1" applyAlignment="1">
      <alignment horizontal="left"/>
    </xf>
    <xf numFmtId="9" fontId="3" fillId="0" borderId="0" xfId="3" applyNumberFormat="1" applyFont="1" applyBorder="1" applyAlignment="1">
      <alignment horizontal="center"/>
    </xf>
    <xf numFmtId="9" fontId="3" fillId="0" borderId="0" xfId="1" applyNumberFormat="1" applyFont="1" applyBorder="1" applyAlignment="1">
      <alignment horizontal="center"/>
    </xf>
    <xf numFmtId="9" fontId="4" fillId="0" borderId="0" xfId="2" applyNumberFormat="1" applyFont="1" applyAlignment="1">
      <alignment horizontal="center"/>
    </xf>
    <xf numFmtId="9" fontId="3" fillId="0" borderId="3" xfId="1" applyNumberFormat="1" applyFont="1" applyBorder="1" applyAlignment="1">
      <alignment horizontal="center"/>
    </xf>
    <xf numFmtId="9" fontId="3" fillId="0" borderId="0" xfId="1" applyNumberFormat="1" applyFont="1" applyAlignment="1">
      <alignment horizontal="center"/>
    </xf>
    <xf numFmtId="49" fontId="3" fillId="0" borderId="7" xfId="4" applyNumberFormat="1" applyFont="1" applyBorder="1"/>
    <xf numFmtId="9" fontId="6" fillId="0" borderId="9" xfId="2" applyNumberFormat="1" applyFont="1" applyBorder="1" applyAlignment="1">
      <alignment horizontal="center"/>
    </xf>
    <xf numFmtId="0" fontId="6" fillId="0" borderId="3" xfId="0" quotePrefix="1" applyFont="1" applyBorder="1"/>
    <xf numFmtId="0" fontId="6" fillId="0" borderId="3" xfId="0" applyFont="1" applyBorder="1"/>
    <xf numFmtId="14" fontId="6" fillId="0" borderId="3" xfId="4" applyNumberFormat="1" applyFont="1" applyBorder="1"/>
    <xf numFmtId="0" fontId="6" fillId="0" borderId="3" xfId="4" quotePrefix="1" applyNumberFormat="1" applyFont="1" applyBorder="1"/>
    <xf numFmtId="0" fontId="6" fillId="0" borderId="3" xfId="4" applyNumberFormat="1" applyFont="1" applyBorder="1"/>
    <xf numFmtId="49" fontId="6" fillId="0" borderId="3" xfId="4" applyNumberFormat="1" applyFont="1" applyBorder="1"/>
    <xf numFmtId="14" fontId="3" fillId="0" borderId="3" xfId="4" quotePrefix="1" applyNumberFormat="1" applyFont="1" applyBorder="1"/>
    <xf numFmtId="0" fontId="3" fillId="2" borderId="3" xfId="0" applyFont="1" applyFill="1" applyBorder="1" applyAlignment="1">
      <alignment horizontal="left"/>
    </xf>
    <xf numFmtId="49" fontId="3" fillId="0" borderId="3" xfId="4" quotePrefix="1" applyNumberFormat="1" applyFont="1" applyBorder="1"/>
    <xf numFmtId="49" fontId="11" fillId="0" borderId="3" xfId="4" applyNumberFormat="1" applyFont="1" applyBorder="1"/>
    <xf numFmtId="43" fontId="3" fillId="0" borderId="3" xfId="1" applyFont="1" applyBorder="1" applyAlignment="1">
      <alignment horizontal="left"/>
    </xf>
    <xf numFmtId="0" fontId="3" fillId="0" borderId="6" xfId="4" applyNumberFormat="1" applyFont="1" applyBorder="1"/>
    <xf numFmtId="9" fontId="3" fillId="0" borderId="0" xfId="4" applyNumberFormat="1" applyFont="1" applyBorder="1" applyAlignment="1">
      <alignment horizontal="center"/>
    </xf>
    <xf numFmtId="0" fontId="3" fillId="0" borderId="7" xfId="4" applyNumberFormat="1" applyFont="1" applyBorder="1" applyAlignment="1">
      <alignment horizontal="right"/>
    </xf>
    <xf numFmtId="6" fontId="3" fillId="0" borderId="7" xfId="4" applyNumberFormat="1" applyFont="1" applyBorder="1" applyAlignment="1">
      <alignment horizontal="center"/>
    </xf>
    <xf numFmtId="6" fontId="3" fillId="0" borderId="8" xfId="4" applyNumberFormat="1" applyFont="1" applyBorder="1" applyAlignment="1">
      <alignment horizontal="center"/>
    </xf>
    <xf numFmtId="167" fontId="6" fillId="0" borderId="0" xfId="2" applyNumberFormat="1" applyFont="1" applyAlignment="1">
      <alignment horizontal="center"/>
    </xf>
    <xf numFmtId="9" fontId="3" fillId="0" borderId="3" xfId="3" applyNumberFormat="1" applyFont="1" applyBorder="1" applyAlignment="1">
      <alignment horizontal="center"/>
    </xf>
    <xf numFmtId="6" fontId="4" fillId="0" borderId="7" xfId="4" applyNumberFormat="1" applyFont="1" applyBorder="1" applyAlignment="1">
      <alignment horizontal="center"/>
    </xf>
    <xf numFmtId="6" fontId="4" fillId="0" borderId="8" xfId="4" applyNumberFormat="1" applyFont="1" applyBorder="1" applyAlignment="1">
      <alignment horizontal="center"/>
    </xf>
    <xf numFmtId="6" fontId="6" fillId="0" borderId="0" xfId="4" applyNumberFormat="1" applyFont="1" applyAlignment="1">
      <alignment horizontal="center"/>
    </xf>
    <xf numFmtId="0" fontId="18" fillId="0" borderId="0" xfId="4" applyFont="1" applyAlignment="1">
      <alignment horizontal="left"/>
    </xf>
    <xf numFmtId="6" fontId="3" fillId="0" borderId="6" xfId="4" applyNumberFormat="1" applyFont="1" applyBorder="1" applyAlignment="1">
      <alignment horizontal="center"/>
    </xf>
    <xf numFmtId="0" fontId="12" fillId="0" borderId="0" xfId="0" applyFont="1"/>
    <xf numFmtId="166" fontId="6" fillId="0" borderId="0" xfId="1" applyNumberFormat="1" applyFont="1" applyBorder="1" applyAlignment="1">
      <alignment horizontal="left"/>
    </xf>
    <xf numFmtId="0" fontId="6" fillId="0" borderId="3" xfId="0" quotePrefix="1" applyFont="1" applyBorder="1" applyAlignment="1">
      <alignment horizontal="left"/>
    </xf>
    <xf numFmtId="14" fontId="6" fillId="0" borderId="3" xfId="4" quotePrefix="1" applyNumberFormat="1" applyFont="1" applyBorder="1"/>
    <xf numFmtId="0" fontId="19" fillId="0" borderId="0" xfId="5" quotePrefix="1" applyNumberFormat="1"/>
    <xf numFmtId="0" fontId="19" fillId="0" borderId="0" xfId="5"/>
    <xf numFmtId="0" fontId="2" fillId="0" borderId="0" xfId="5" quotePrefix="1" applyNumberFormat="1" applyFont="1"/>
    <xf numFmtId="0" fontId="21" fillId="0" borderId="0" xfId="5" quotePrefix="1" applyNumberFormat="1" applyFont="1"/>
    <xf numFmtId="0" fontId="21" fillId="0" borderId="0" xfId="5" applyFont="1"/>
    <xf numFmtId="10" fontId="19" fillId="0" borderId="0" xfId="3" applyNumberFormat="1" applyFont="1"/>
    <xf numFmtId="10" fontId="22" fillId="0" borderId="0" xfId="3" applyNumberFormat="1" applyFont="1"/>
    <xf numFmtId="10" fontId="2" fillId="0" borderId="0" xfId="3" applyNumberFormat="1" applyFont="1"/>
    <xf numFmtId="0" fontId="23" fillId="0" borderId="0" xfId="5" applyFont="1"/>
    <xf numFmtId="43" fontId="20" fillId="0" borderId="0" xfId="1" quotePrefix="1" applyFont="1"/>
    <xf numFmtId="164" fontId="6" fillId="0" borderId="0" xfId="3" applyNumberFormat="1" applyFont="1" applyAlignment="1">
      <alignment horizontal="center"/>
    </xf>
    <xf numFmtId="0" fontId="3" fillId="0" borderId="2" xfId="4" applyFont="1" applyBorder="1" applyAlignment="1">
      <alignment horizontal="left"/>
    </xf>
    <xf numFmtId="0" fontId="3" fillId="0" borderId="2" xfId="4" applyFont="1" applyBorder="1" applyAlignment="1">
      <alignment horizontal="center"/>
    </xf>
    <xf numFmtId="167" fontId="4" fillId="0" borderId="0" xfId="2" applyNumberFormat="1" applyFont="1" applyAlignment="1">
      <alignment horizontal="center"/>
    </xf>
    <xf numFmtId="167" fontId="11" fillId="0" borderId="8" xfId="4" applyNumberFormat="1" applyFont="1" applyBorder="1" applyAlignment="1">
      <alignment horizontal="center"/>
    </xf>
    <xf numFmtId="0" fontId="4" fillId="0" borderId="2" xfId="4" applyFont="1" applyBorder="1" applyAlignment="1">
      <alignment horizontal="left"/>
    </xf>
    <xf numFmtId="166" fontId="6" fillId="0" borderId="0" xfId="1" applyNumberFormat="1" applyFont="1" applyAlignment="1">
      <alignment horizontal="center"/>
    </xf>
    <xf numFmtId="0" fontId="6" fillId="0" borderId="2" xfId="4" applyFont="1" applyBorder="1" applyAlignment="1">
      <alignment horizontal="left"/>
    </xf>
    <xf numFmtId="9" fontId="6" fillId="0" borderId="0" xfId="4" applyNumberFormat="1" applyFont="1" applyAlignment="1">
      <alignment horizontal="left"/>
    </xf>
    <xf numFmtId="10" fontId="3" fillId="0" borderId="0" xfId="4" applyNumberFormat="1" applyFont="1"/>
    <xf numFmtId="166" fontId="4" fillId="0" borderId="0" xfId="2" applyNumberFormat="1" applyFont="1" applyAlignment="1">
      <alignment horizontal="center"/>
    </xf>
    <xf numFmtId="166" fontId="11" fillId="0" borderId="0" xfId="4" applyNumberFormat="1" applyFont="1" applyBorder="1" applyAlignment="1">
      <alignment horizontal="center"/>
    </xf>
    <xf numFmtId="166" fontId="3" fillId="0" borderId="1" xfId="2" applyNumberFormat="1" applyFont="1" applyBorder="1" applyAlignment="1">
      <alignment horizontal="center"/>
    </xf>
    <xf numFmtId="166" fontId="3" fillId="0" borderId="0" xfId="4" applyNumberFormat="1" applyFont="1" applyAlignment="1">
      <alignment horizontal="center"/>
    </xf>
    <xf numFmtId="9" fontId="3" fillId="0" borderId="0" xfId="3" applyFont="1" applyAlignment="1">
      <alignment horizontal="right"/>
    </xf>
    <xf numFmtId="164" fontId="6" fillId="0" borderId="0" xfId="3" applyNumberFormat="1" applyFont="1"/>
    <xf numFmtId="44" fontId="5" fillId="0" borderId="3" xfId="4" applyNumberFormat="1" applyFont="1" applyBorder="1" applyAlignment="1">
      <alignment horizontal="center"/>
    </xf>
    <xf numFmtId="167" fontId="4" fillId="0" borderId="9" xfId="2" applyNumberFormat="1" applyFont="1" applyBorder="1" applyAlignment="1">
      <alignment horizontal="center"/>
    </xf>
    <xf numFmtId="167" fontId="4" fillId="0" borderId="0" xfId="3" applyNumberFormat="1" applyFont="1" applyBorder="1" applyAlignment="1">
      <alignment horizontal="center"/>
    </xf>
    <xf numFmtId="166" fontId="3" fillId="0" borderId="0" xfId="1" applyNumberFormat="1" applyFont="1" applyAlignment="1">
      <alignment horizontal="center"/>
    </xf>
    <xf numFmtId="166" fontId="3" fillId="0" borderId="1" xfId="1" applyNumberFormat="1" applyFont="1" applyBorder="1" applyAlignment="1">
      <alignment horizontal="center"/>
    </xf>
    <xf numFmtId="166" fontId="5" fillId="0" borderId="0" xfId="0" applyNumberFormat="1" applyFont="1" applyAlignment="1">
      <alignment horizontal="center"/>
    </xf>
    <xf numFmtId="166" fontId="3" fillId="0" borderId="1" xfId="4" applyNumberFormat="1" applyFont="1" applyBorder="1" applyAlignment="1">
      <alignment horizontal="center"/>
    </xf>
    <xf numFmtId="166" fontId="3" fillId="0" borderId="0" xfId="2" applyNumberFormat="1" applyFont="1" applyAlignment="1">
      <alignment horizontal="center"/>
    </xf>
    <xf numFmtId="166" fontId="3" fillId="0" borderId="3" xfId="1" applyNumberFormat="1" applyFont="1" applyBorder="1" applyAlignment="1">
      <alignment horizontal="right"/>
    </xf>
    <xf numFmtId="0" fontId="5" fillId="0" borderId="1" xfId="0" applyFont="1" applyBorder="1" applyAlignment="1">
      <alignment horizontal="center"/>
    </xf>
    <xf numFmtId="49" fontId="6" fillId="0" borderId="3" xfId="4" quotePrefix="1" applyNumberFormat="1" applyFont="1" applyBorder="1"/>
    <xf numFmtId="0" fontId="0" fillId="0" borderId="0" xfId="0" quotePrefix="1" applyNumberFormat="1"/>
    <xf numFmtId="0" fontId="2" fillId="0" borderId="0" xfId="0" applyFont="1"/>
    <xf numFmtId="0" fontId="2" fillId="0" borderId="0" xfId="0" quotePrefix="1" applyFont="1"/>
    <xf numFmtId="0" fontId="2" fillId="0" borderId="0" xfId="0" quotePrefix="1" applyNumberFormat="1" applyFont="1"/>
    <xf numFmtId="0" fontId="0" fillId="0" borderId="0" xfId="0" quotePrefix="1" applyNumberFormat="1" applyFont="1"/>
    <xf numFmtId="0" fontId="2" fillId="0" borderId="0" xfId="0" applyFont="1" applyAlignment="1">
      <alignment wrapText="1"/>
    </xf>
    <xf numFmtId="0" fontId="0" fillId="0" borderId="0" xfId="0" applyAlignment="1">
      <alignment wrapText="1"/>
    </xf>
    <xf numFmtId="10" fontId="0" fillId="0" borderId="0" xfId="0" applyNumberFormat="1" applyAlignment="1">
      <alignment horizontal="left" wrapText="1"/>
    </xf>
    <xf numFmtId="10" fontId="0" fillId="0" borderId="0" xfId="0" applyNumberFormat="1" applyAlignment="1">
      <alignment wrapText="1"/>
    </xf>
    <xf numFmtId="0" fontId="2" fillId="0" borderId="0" xfId="0" quotePrefix="1" applyNumberFormat="1" applyFont="1" applyAlignment="1">
      <alignment horizontal="left"/>
    </xf>
    <xf numFmtId="0" fontId="24" fillId="0" borderId="0" xfId="0" quotePrefix="1" applyFont="1"/>
    <xf numFmtId="0" fontId="25" fillId="0" borderId="0" xfId="0" applyFont="1" applyAlignment="1">
      <alignment horizontal="left" vertical="center" wrapText="1"/>
    </xf>
    <xf numFmtId="0" fontId="26" fillId="0" borderId="0" xfId="0" applyFont="1" applyAlignment="1">
      <alignment horizontal="center"/>
    </xf>
    <xf numFmtId="0" fontId="26" fillId="0" borderId="0" xfId="0" applyFont="1"/>
    <xf numFmtId="0" fontId="27" fillId="0" borderId="0" xfId="0" applyFont="1"/>
    <xf numFmtId="43" fontId="6" fillId="0" borderId="3" xfId="1" applyNumberFormat="1" applyFont="1" applyBorder="1" applyAlignment="1">
      <alignment horizontal="center"/>
    </xf>
    <xf numFmtId="9" fontId="28" fillId="0" borderId="0" xfId="3" applyFont="1" applyAlignment="1">
      <alignment horizontal="center"/>
    </xf>
    <xf numFmtId="9" fontId="17" fillId="0" borderId="3" xfId="3" applyNumberFormat="1" applyFont="1" applyBorder="1" applyAlignment="1">
      <alignment horizontal="center"/>
    </xf>
    <xf numFmtId="164" fontId="17" fillId="3" borderId="3" xfId="3" applyNumberFormat="1" applyFont="1" applyFill="1" applyBorder="1" applyAlignment="1">
      <alignment horizontal="center"/>
    </xf>
    <xf numFmtId="164" fontId="16" fillId="0" borderId="0" xfId="1" applyNumberFormat="1" applyFont="1" applyBorder="1" applyAlignment="1">
      <alignment horizontal="center"/>
    </xf>
    <xf numFmtId="43" fontId="3" fillId="0" borderId="0" xfId="4" applyNumberFormat="1" applyFont="1" applyAlignment="1">
      <alignment horizontal="center"/>
    </xf>
    <xf numFmtId="0" fontId="31" fillId="0" borderId="0" xfId="6" applyFont="1"/>
    <xf numFmtId="2" fontId="31" fillId="0" borderId="0" xfId="6" applyNumberFormat="1" applyFont="1"/>
    <xf numFmtId="0" fontId="30" fillId="0" borderId="0" xfId="6"/>
    <xf numFmtId="2" fontId="30" fillId="0" borderId="0" xfId="6" applyNumberFormat="1"/>
    <xf numFmtId="0" fontId="29" fillId="0" borderId="6" xfId="6" applyFont="1" applyBorder="1"/>
    <xf numFmtId="2" fontId="29" fillId="0" borderId="7" xfId="6" applyNumberFormat="1" applyFont="1" applyBorder="1"/>
    <xf numFmtId="2" fontId="29" fillId="0" borderId="8" xfId="6" applyNumberFormat="1" applyFont="1" applyBorder="1"/>
    <xf numFmtId="0" fontId="30" fillId="0" borderId="0" xfId="6" applyAlignment="1">
      <alignment horizontal="center"/>
    </xf>
    <xf numFmtId="2" fontId="30" fillId="0" borderId="0" xfId="6" applyNumberFormat="1" applyAlignment="1">
      <alignment horizontal="center"/>
    </xf>
    <xf numFmtId="2" fontId="30" fillId="0" borderId="0" xfId="6" quotePrefix="1" applyNumberFormat="1" applyAlignment="1">
      <alignment horizontal="center"/>
    </xf>
    <xf numFmtId="0" fontId="32" fillId="0" borderId="0" xfId="6" quotePrefix="1" applyFont="1" applyAlignment="1">
      <alignment horizontal="center"/>
    </xf>
    <xf numFmtId="2" fontId="30" fillId="35" borderId="3" xfId="6" applyNumberFormat="1" applyFill="1" applyBorder="1" applyProtection="1">
      <protection locked="0"/>
    </xf>
    <xf numFmtId="2" fontId="30" fillId="36" borderId="3" xfId="6" applyNumberFormat="1" applyFill="1" applyBorder="1"/>
    <xf numFmtId="1" fontId="30" fillId="0" borderId="19" xfId="6" applyNumberFormat="1" applyFill="1" applyBorder="1" applyProtection="1"/>
    <xf numFmtId="1" fontId="30" fillId="0" borderId="20" xfId="6" applyNumberFormat="1" applyFill="1" applyBorder="1" applyProtection="1"/>
    <xf numFmtId="1" fontId="30" fillId="35" borderId="3" xfId="6" applyNumberFormat="1" applyFill="1" applyBorder="1" applyProtection="1">
      <protection locked="0"/>
    </xf>
    <xf numFmtId="1" fontId="30" fillId="0" borderId="0" xfId="6" applyNumberFormat="1" applyFill="1" applyBorder="1" applyProtection="1"/>
    <xf numFmtId="1" fontId="30" fillId="0" borderId="21" xfId="6" applyNumberFormat="1" applyFill="1" applyBorder="1" applyProtection="1"/>
    <xf numFmtId="10" fontId="30" fillId="35" borderId="3" xfId="6" applyNumberFormat="1" applyFill="1" applyBorder="1" applyProtection="1">
      <protection locked="0"/>
    </xf>
    <xf numFmtId="1" fontId="30" fillId="36" borderId="3" xfId="6" applyNumberFormat="1" applyFill="1" applyBorder="1"/>
    <xf numFmtId="168" fontId="30" fillId="35" borderId="3" xfId="6" applyNumberFormat="1" applyFill="1" applyBorder="1" applyProtection="1">
      <protection locked="0"/>
    </xf>
    <xf numFmtId="168" fontId="30" fillId="36" borderId="3" xfId="6" applyNumberFormat="1" applyFill="1" applyBorder="1"/>
    <xf numFmtId="1" fontId="30" fillId="0" borderId="0" xfId="6" applyNumberFormat="1"/>
    <xf numFmtId="166" fontId="30" fillId="0" borderId="0" xfId="1" applyNumberFormat="1" applyFont="1"/>
    <xf numFmtId="166" fontId="0" fillId="0" borderId="0" xfId="7" applyNumberFormat="1" applyFont="1"/>
    <xf numFmtId="10" fontId="30" fillId="0" borderId="0" xfId="6" applyNumberFormat="1"/>
    <xf numFmtId="0" fontId="29" fillId="0" borderId="4" xfId="6" applyFont="1" applyBorder="1"/>
    <xf numFmtId="2" fontId="29" fillId="0" borderId="9" xfId="6" applyNumberFormat="1" applyFont="1" applyBorder="1"/>
    <xf numFmtId="42" fontId="29" fillId="0" borderId="5" xfId="6" applyNumberFormat="1" applyFont="1" applyBorder="1"/>
    <xf numFmtId="0" fontId="29" fillId="0" borderId="0" xfId="6" applyFont="1" applyBorder="1"/>
    <xf numFmtId="2" fontId="29" fillId="0" borderId="0" xfId="6" applyNumberFormat="1" applyFont="1" applyBorder="1"/>
    <xf numFmtId="42" fontId="29" fillId="0" borderId="0" xfId="6" applyNumberFormat="1" applyFont="1" applyBorder="1"/>
    <xf numFmtId="0" fontId="29" fillId="37" borderId="6" xfId="6" applyFont="1" applyFill="1" applyBorder="1"/>
    <xf numFmtId="2" fontId="29" fillId="37" borderId="7" xfId="6" applyNumberFormat="1" applyFont="1" applyFill="1" applyBorder="1"/>
    <xf numFmtId="2" fontId="29" fillId="37" borderId="8" xfId="6" applyNumberFormat="1" applyFont="1" applyFill="1" applyBorder="1"/>
    <xf numFmtId="168" fontId="30" fillId="0" borderId="0" xfId="6" applyNumberFormat="1"/>
    <xf numFmtId="169" fontId="30" fillId="0" borderId="0" xfId="6" applyNumberFormat="1"/>
    <xf numFmtId="0" fontId="30" fillId="0" borderId="0" xfId="6" applyAlignment="1">
      <alignment wrapText="1"/>
    </xf>
    <xf numFmtId="2" fontId="33" fillId="0" borderId="0" xfId="6" applyNumberFormat="1" applyFont="1" applyAlignment="1">
      <alignment horizontal="center" wrapText="1"/>
    </xf>
    <xf numFmtId="10" fontId="30" fillId="36" borderId="3" xfId="6" applyNumberFormat="1" applyFill="1" applyBorder="1"/>
    <xf numFmtId="0" fontId="30" fillId="0" borderId="0" xfId="6" applyFont="1" applyBorder="1"/>
    <xf numFmtId="2" fontId="30" fillId="0" borderId="0" xfId="6" applyNumberFormat="1" applyFont="1" applyBorder="1"/>
    <xf numFmtId="42" fontId="30" fillId="0" borderId="0" xfId="6" applyNumberFormat="1" applyFont="1" applyBorder="1"/>
    <xf numFmtId="0" fontId="29" fillId="0" borderId="0" xfId="6" applyFont="1"/>
    <xf numFmtId="0" fontId="30" fillId="0" borderId="0" xfId="6" applyFont="1" applyFill="1" applyBorder="1"/>
    <xf numFmtId="0" fontId="30" fillId="0" borderId="0" xfId="6" applyFill="1" applyBorder="1"/>
    <xf numFmtId="0" fontId="29" fillId="0" borderId="4" xfId="6" applyFont="1" applyFill="1" applyBorder="1"/>
    <xf numFmtId="2" fontId="29" fillId="0" borderId="0" xfId="6" applyNumberFormat="1" applyFont="1"/>
    <xf numFmtId="1" fontId="29" fillId="0" borderId="0" xfId="6" applyNumberFormat="1" applyFont="1"/>
    <xf numFmtId="9" fontId="30" fillId="0" borderId="0" xfId="6" applyNumberFormat="1"/>
    <xf numFmtId="42" fontId="30" fillId="0" borderId="0" xfId="6" applyNumberFormat="1"/>
    <xf numFmtId="0" fontId="30" fillId="0" borderId="0" xfId="6" quotePrefix="1"/>
    <xf numFmtId="44" fontId="30" fillId="0" borderId="0" xfId="6" applyNumberFormat="1"/>
    <xf numFmtId="166" fontId="30" fillId="0" borderId="0" xfId="6" applyNumberFormat="1"/>
    <xf numFmtId="167" fontId="0" fillId="0" borderId="0" xfId="8" applyNumberFormat="1" applyFont="1"/>
    <xf numFmtId="167" fontId="11" fillId="0" borderId="7" xfId="4" applyNumberFormat="1" applyFont="1" applyBorder="1" applyAlignment="1">
      <alignment horizontal="center"/>
    </xf>
    <xf numFmtId="43" fontId="5" fillId="0" borderId="3" xfId="1" applyNumberFormat="1" applyFont="1" applyBorder="1" applyAlignment="1">
      <alignment horizontal="right"/>
    </xf>
    <xf numFmtId="0" fontId="6" fillId="0" borderId="0" xfId="1" applyNumberFormat="1" applyFont="1" applyAlignment="1">
      <alignment horizontal="left"/>
    </xf>
    <xf numFmtId="0" fontId="6" fillId="0" borderId="0" xfId="0" applyFont="1" applyAlignment="1">
      <alignment horizontal="left"/>
    </xf>
    <xf numFmtId="43" fontId="4" fillId="0" borderId="0" xfId="1" applyFont="1" applyAlignment="1">
      <alignment horizontal="left"/>
    </xf>
    <xf numFmtId="0" fontId="3" fillId="0" borderId="0" xfId="4" quotePrefix="1" applyNumberFormat="1" applyFont="1" applyAlignment="1">
      <alignment horizontal="left"/>
    </xf>
    <xf numFmtId="0" fontId="49" fillId="0" borderId="0" xfId="5" applyFont="1"/>
    <xf numFmtId="43" fontId="13" fillId="0" borderId="3" xfId="1" applyNumberFormat="1" applyFont="1" applyBorder="1"/>
    <xf numFmtId="43" fontId="4" fillId="0" borderId="3" xfId="1" applyNumberFormat="1" applyFont="1" applyBorder="1" applyAlignment="1">
      <alignment horizontal="center"/>
    </xf>
    <xf numFmtId="43" fontId="3" fillId="0" borderId="3" xfId="1" applyNumberFormat="1" applyFont="1" applyBorder="1" applyAlignment="1">
      <alignment horizontal="center"/>
    </xf>
    <xf numFmtId="43" fontId="5" fillId="0" borderId="3" xfId="1" applyNumberFormat="1" applyFont="1" applyBorder="1" applyAlignment="1">
      <alignment horizontal="center"/>
    </xf>
    <xf numFmtId="166" fontId="30" fillId="3" borderId="3" xfId="7" applyNumberFormat="1" applyFont="1" applyFill="1" applyBorder="1" applyProtection="1">
      <protection locked="0"/>
    </xf>
    <xf numFmtId="1" fontId="30" fillId="3" borderId="3" xfId="6" applyNumberFormat="1" applyFill="1" applyBorder="1" applyProtection="1">
      <protection locked="0"/>
    </xf>
    <xf numFmtId="10" fontId="30" fillId="3" borderId="3" xfId="6" applyNumberFormat="1" applyFill="1" applyBorder="1" applyProtection="1">
      <protection locked="0"/>
    </xf>
    <xf numFmtId="166" fontId="4" fillId="0" borderId="0" xfId="4" applyNumberFormat="1" applyFont="1" applyAlignment="1">
      <alignment horizontal="center"/>
    </xf>
    <xf numFmtId="2" fontId="19" fillId="0" borderId="0" xfId="5" quotePrefix="1" applyNumberFormat="1"/>
    <xf numFmtId="2" fontId="30" fillId="3" borderId="3" xfId="6" applyNumberFormat="1" applyFill="1" applyBorder="1" applyProtection="1">
      <protection locked="0"/>
    </xf>
    <xf numFmtId="164" fontId="3" fillId="0" borderId="0" xfId="3" applyNumberFormat="1" applyFont="1" applyBorder="1" applyAlignment="1">
      <alignment horizontal="right"/>
    </xf>
    <xf numFmtId="43" fontId="6" fillId="0" borderId="3" xfId="3" applyNumberFormat="1" applyFont="1" applyBorder="1" applyAlignment="1">
      <alignment horizontal="right"/>
    </xf>
    <xf numFmtId="43" fontId="6" fillId="38" borderId="0" xfId="1" applyFont="1" applyFill="1"/>
    <xf numFmtId="169" fontId="3" fillId="0" borderId="0" xfId="4" applyNumberFormat="1" applyFont="1" applyAlignment="1">
      <alignment horizontal="center"/>
    </xf>
    <xf numFmtId="166" fontId="3" fillId="38" borderId="3" xfId="1" applyNumberFormat="1" applyFont="1" applyFill="1" applyBorder="1" applyAlignment="1">
      <alignment horizontal="center"/>
    </xf>
    <xf numFmtId="9" fontId="6" fillId="0" borderId="0" xfId="3" applyFont="1"/>
    <xf numFmtId="9" fontId="6" fillId="0" borderId="0" xfId="3" applyFont="1" applyAlignment="1">
      <alignment horizontal="center"/>
    </xf>
    <xf numFmtId="10" fontId="5" fillId="0" borderId="0" xfId="3" applyNumberFormat="1" applyFont="1"/>
    <xf numFmtId="0" fontId="50" fillId="0" borderId="0" xfId="4" applyFont="1" applyAlignment="1">
      <alignment horizontal="center"/>
    </xf>
    <xf numFmtId="0" fontId="51" fillId="0" borderId="1" xfId="4" applyFont="1" applyBorder="1" applyAlignment="1">
      <alignment horizontal="center"/>
    </xf>
    <xf numFmtId="0" fontId="51" fillId="0" borderId="0" xfId="4" applyFont="1" applyBorder="1" applyAlignment="1">
      <alignment horizontal="center"/>
    </xf>
    <xf numFmtId="166" fontId="50" fillId="0" borderId="3" xfId="1" applyNumberFormat="1" applyFont="1" applyBorder="1" applyAlignment="1">
      <alignment horizontal="center"/>
    </xf>
    <xf numFmtId="167" fontId="51" fillId="0" borderId="0" xfId="2" applyNumberFormat="1" applyFont="1" applyAlignment="1">
      <alignment horizontal="center"/>
    </xf>
    <xf numFmtId="166" fontId="51" fillId="0" borderId="0" xfId="2" applyNumberFormat="1" applyFont="1" applyAlignment="1">
      <alignment horizontal="center"/>
    </xf>
    <xf numFmtId="166" fontId="51" fillId="0" borderId="0" xfId="4" applyNumberFormat="1" applyFont="1" applyBorder="1" applyAlignment="1">
      <alignment horizontal="center"/>
    </xf>
    <xf numFmtId="164" fontId="50" fillId="0" borderId="3" xfId="3" applyNumberFormat="1" applyFont="1" applyBorder="1" applyAlignment="1">
      <alignment horizontal="center"/>
    </xf>
    <xf numFmtId="166" fontId="50" fillId="0" borderId="1" xfId="2" applyNumberFormat="1" applyFont="1" applyBorder="1" applyAlignment="1">
      <alignment horizontal="center"/>
    </xf>
    <xf numFmtId="9" fontId="50" fillId="0" borderId="0" xfId="3" applyFont="1" applyAlignment="1">
      <alignment horizontal="right"/>
    </xf>
    <xf numFmtId="166" fontId="50" fillId="0" borderId="0" xfId="4" applyNumberFormat="1" applyFont="1" applyAlignment="1">
      <alignment horizontal="center"/>
    </xf>
    <xf numFmtId="166" fontId="51" fillId="0" borderId="0" xfId="4" applyNumberFormat="1" applyFont="1" applyAlignment="1">
      <alignment horizontal="center"/>
    </xf>
    <xf numFmtId="49" fontId="50" fillId="0" borderId="0" xfId="4" applyNumberFormat="1" applyFont="1"/>
    <xf numFmtId="0" fontId="51" fillId="0" borderId="0" xfId="4" applyNumberFormat="1" applyFont="1" applyBorder="1"/>
    <xf numFmtId="49" fontId="51" fillId="0" borderId="3" xfId="4" quotePrefix="1" applyNumberFormat="1" applyFont="1" applyBorder="1"/>
    <xf numFmtId="0" fontId="51" fillId="2" borderId="3" xfId="0" applyFont="1" applyFill="1" applyBorder="1" applyAlignment="1">
      <alignment horizontal="right"/>
    </xf>
    <xf numFmtId="0" fontId="51" fillId="0" borderId="0" xfId="4" applyFont="1" applyAlignment="1">
      <alignment horizontal="center"/>
    </xf>
    <xf numFmtId="0" fontId="52" fillId="0" borderId="0" xfId="0" applyFont="1"/>
    <xf numFmtId="0" fontId="51" fillId="0" borderId="0" xfId="4" applyFont="1"/>
    <xf numFmtId="166" fontId="51" fillId="0" borderId="26" xfId="1" applyNumberFormat="1" applyFont="1" applyBorder="1" applyAlignment="1">
      <alignment horizontal="center"/>
    </xf>
    <xf numFmtId="164" fontId="51" fillId="0" borderId="26" xfId="3" applyNumberFormat="1" applyFont="1" applyBorder="1" applyAlignment="1">
      <alignment horizontal="center"/>
    </xf>
    <xf numFmtId="166" fontId="3" fillId="0" borderId="25" xfId="1" applyNumberFormat="1" applyFont="1" applyBorder="1" applyAlignment="1">
      <alignment horizontal="center"/>
    </xf>
    <xf numFmtId="164" fontId="50" fillId="0" borderId="25" xfId="3" applyNumberFormat="1" applyFont="1" applyBorder="1" applyAlignment="1">
      <alignment horizontal="center"/>
    </xf>
    <xf numFmtId="43" fontId="6" fillId="0" borderId="0" xfId="1" applyFont="1" applyFill="1"/>
    <xf numFmtId="0" fontId="6" fillId="0" borderId="0" xfId="1" applyNumberFormat="1" applyFont="1" applyFill="1" applyAlignment="1">
      <alignment horizontal="center"/>
    </xf>
    <xf numFmtId="43" fontId="5" fillId="0" borderId="0" xfId="1" applyFont="1" applyFill="1"/>
    <xf numFmtId="43" fontId="6" fillId="0" borderId="0" xfId="1" applyFont="1" applyFill="1" applyAlignment="1">
      <alignment horizontal="center"/>
    </xf>
    <xf numFmtId="9" fontId="6" fillId="0" borderId="0" xfId="3" applyFont="1" applyFill="1" applyAlignment="1">
      <alignment horizontal="center"/>
    </xf>
    <xf numFmtId="43" fontId="5" fillId="0" borderId="0" xfId="0" applyNumberFormat="1" applyFont="1" applyFill="1"/>
    <xf numFmtId="0" fontId="5" fillId="0" borderId="0" xfId="0" applyFont="1" applyFill="1"/>
    <xf numFmtId="0" fontId="6" fillId="0" borderId="0" xfId="0" applyFont="1" applyAlignment="1"/>
    <xf numFmtId="0" fontId="6" fillId="0" borderId="1" xfId="0" applyFont="1" applyBorder="1" applyAlignment="1"/>
    <xf numFmtId="0" fontId="6" fillId="0" borderId="0" xfId="1" applyNumberFormat="1" applyFont="1" applyAlignment="1"/>
    <xf numFmtId="43" fontId="6" fillId="0" borderId="0" xfId="1" applyFont="1" applyFill="1" applyAlignment="1"/>
    <xf numFmtId="43" fontId="6" fillId="0" borderId="0" xfId="1" applyFont="1" applyAlignment="1"/>
    <xf numFmtId="43" fontId="4" fillId="0" borderId="0" xfId="1" applyFont="1" applyAlignment="1"/>
    <xf numFmtId="0" fontId="3" fillId="0" borderId="0" xfId="4" quotePrefix="1" applyNumberFormat="1" applyFont="1" applyAlignment="1"/>
    <xf numFmtId="9" fontId="51" fillId="0" borderId="0" xfId="3" applyNumberFormat="1" applyFont="1" applyAlignment="1">
      <alignment horizontal="center"/>
    </xf>
    <xf numFmtId="44" fontId="4" fillId="0" borderId="0" xfId="2" applyNumberFormat="1" applyFont="1" applyAlignment="1">
      <alignment horizontal="center"/>
    </xf>
    <xf numFmtId="0" fontId="6" fillId="38" borderId="3" xfId="0" applyFont="1" applyFill="1" applyBorder="1"/>
    <xf numFmtId="170" fontId="6" fillId="0" borderId="0" xfId="3" applyNumberFormat="1" applyFont="1"/>
    <xf numFmtId="44" fontId="6" fillId="0" borderId="0" xfId="2" applyFont="1"/>
    <xf numFmtId="44" fontId="6" fillId="0" borderId="0" xfId="3" applyNumberFormat="1" applyFont="1" applyAlignment="1">
      <alignment horizontal="center"/>
    </xf>
    <xf numFmtId="3" fontId="6" fillId="0" borderId="0" xfId="4" applyNumberFormat="1" applyFont="1" applyAlignment="1">
      <alignment horizontal="center"/>
    </xf>
    <xf numFmtId="1" fontId="6" fillId="0" borderId="0" xfId="4" applyNumberFormat="1" applyFont="1" applyAlignment="1">
      <alignment horizontal="center"/>
    </xf>
    <xf numFmtId="166" fontId="6" fillId="0" borderId="0" xfId="4" applyNumberFormat="1" applyFont="1" applyAlignment="1">
      <alignment horizontal="center"/>
    </xf>
    <xf numFmtId="0" fontId="6" fillId="0" borderId="1" xfId="0" applyFont="1" applyFill="1" applyBorder="1" applyAlignment="1">
      <alignment horizontal="center"/>
    </xf>
    <xf numFmtId="0" fontId="6" fillId="39" borderId="0" xfId="1" applyNumberFormat="1" applyFont="1" applyFill="1" applyAlignment="1">
      <alignment horizontal="center"/>
    </xf>
    <xf numFmtId="43" fontId="6" fillId="39" borderId="0" xfId="1" applyFont="1" applyFill="1" applyAlignment="1">
      <alignment horizontal="left"/>
    </xf>
    <xf numFmtId="43" fontId="6" fillId="39" borderId="0" xfId="1" applyFont="1" applyFill="1"/>
    <xf numFmtId="43" fontId="5" fillId="39" borderId="0" xfId="1" applyFont="1" applyFill="1"/>
    <xf numFmtId="9" fontId="6" fillId="39" borderId="0" xfId="3" applyFont="1" applyFill="1" applyAlignment="1">
      <alignment horizontal="center"/>
    </xf>
    <xf numFmtId="0" fontId="5" fillId="39" borderId="0" xfId="0" applyFont="1" applyFill="1"/>
    <xf numFmtId="0" fontId="6" fillId="39" borderId="0" xfId="1" applyNumberFormat="1" applyFont="1" applyFill="1" applyAlignment="1"/>
    <xf numFmtId="166" fontId="7" fillId="0" borderId="0" xfId="1" applyNumberFormat="1" applyFont="1" applyBorder="1" applyAlignment="1">
      <alignment horizontal="center"/>
    </xf>
    <xf numFmtId="166" fontId="7" fillId="0" borderId="0" xfId="1" applyNumberFormat="1" applyFont="1" applyFill="1" applyBorder="1" applyAlignment="1">
      <alignment horizontal="center"/>
    </xf>
    <xf numFmtId="0" fontId="7" fillId="0" borderId="0" xfId="0" applyFont="1" applyFill="1" applyBorder="1" applyAlignment="1">
      <alignment horizontal="center"/>
    </xf>
    <xf numFmtId="10" fontId="6" fillId="3" borderId="0" xfId="3" applyNumberFormat="1" applyFont="1" applyFill="1"/>
    <xf numFmtId="49" fontId="6" fillId="0" borderId="0" xfId="1" applyNumberFormat="1" applyFont="1" applyAlignment="1">
      <alignment horizontal="left"/>
    </xf>
    <xf numFmtId="43" fontId="6" fillId="0" borderId="0" xfId="1" applyFont="1" applyFill="1" applyAlignment="1">
      <alignment horizontal="left"/>
    </xf>
    <xf numFmtId="49" fontId="6" fillId="0" borderId="0" xfId="1" applyNumberFormat="1" applyFont="1" applyFill="1" applyAlignment="1">
      <alignment horizontal="left"/>
    </xf>
    <xf numFmtId="44" fontId="6" fillId="0" borderId="0" xfId="2" applyFont="1" applyFill="1"/>
    <xf numFmtId="0" fontId="6" fillId="0" borderId="0" xfId="0" applyFont="1" applyFill="1"/>
    <xf numFmtId="44" fontId="6" fillId="0" borderId="0" xfId="1" applyNumberFormat="1" applyFont="1" applyAlignment="1">
      <alignment horizontal="center"/>
    </xf>
    <xf numFmtId="49" fontId="5" fillId="0" borderId="0" xfId="0" applyNumberFormat="1" applyFont="1" applyFill="1" applyAlignment="1">
      <alignment horizontal="center"/>
    </xf>
    <xf numFmtId="0" fontId="5" fillId="0" borderId="1" xfId="0" applyFont="1" applyFill="1" applyBorder="1" applyAlignment="1">
      <alignment horizontal="left"/>
    </xf>
    <xf numFmtId="166" fontId="3" fillId="0" borderId="3" xfId="1" applyNumberFormat="1" applyFont="1" applyFill="1" applyBorder="1" applyAlignment="1">
      <alignment horizontal="center"/>
    </xf>
    <xf numFmtId="0" fontId="14" fillId="0" borderId="3" xfId="0" applyFont="1" applyFill="1" applyBorder="1"/>
    <xf numFmtId="0" fontId="13" fillId="0" borderId="3" xfId="0" applyFont="1" applyFill="1" applyBorder="1"/>
    <xf numFmtId="43" fontId="16" fillId="0" borderId="3" xfId="1" applyNumberFormat="1" applyFont="1" applyFill="1" applyBorder="1" applyAlignment="1">
      <alignment horizontal="right"/>
    </xf>
    <xf numFmtId="16" fontId="6" fillId="0" borderId="0" xfId="1" applyNumberFormat="1" applyFont="1" applyAlignment="1">
      <alignment horizontal="left"/>
    </xf>
    <xf numFmtId="9" fontId="6" fillId="0" borderId="0" xfId="0" applyNumberFormat="1" applyFont="1"/>
    <xf numFmtId="166" fontId="7" fillId="0" borderId="3" xfId="1" applyNumberFormat="1" applyFont="1" applyFill="1" applyBorder="1" applyAlignment="1">
      <alignment horizontal="center"/>
    </xf>
    <xf numFmtId="0" fontId="13" fillId="0" borderId="5" xfId="0" applyFont="1" applyFill="1" applyBorder="1"/>
    <xf numFmtId="0" fontId="14" fillId="0" borderId="4" xfId="0" applyFont="1" applyFill="1" applyBorder="1"/>
    <xf numFmtId="166" fontId="3" fillId="0" borderId="3" xfId="1" applyNumberFormat="1" applyFont="1" applyFill="1" applyBorder="1" applyAlignment="1">
      <alignment horizontal="right"/>
    </xf>
    <xf numFmtId="0" fontId="3" fillId="0" borderId="3" xfId="4" applyFont="1" applyBorder="1" applyAlignment="1">
      <alignment horizontal="right"/>
    </xf>
    <xf numFmtId="166" fontId="6" fillId="0" borderId="3" xfId="1" applyNumberFormat="1" applyFont="1" applyBorder="1" applyAlignment="1">
      <alignment horizontal="right"/>
    </xf>
    <xf numFmtId="0" fontId="6" fillId="0" borderId="3" xfId="4" applyNumberFormat="1" applyFont="1" applyFill="1" applyBorder="1"/>
    <xf numFmtId="0" fontId="5" fillId="0" borderId="3" xfId="0" applyFont="1" applyBorder="1"/>
    <xf numFmtId="0" fontId="6" fillId="0" borderId="3" xfId="0" applyFont="1" applyFill="1" applyBorder="1"/>
    <xf numFmtId="0" fontId="6" fillId="0" borderId="3" xfId="4" applyNumberFormat="1" applyFont="1" applyBorder="1" applyAlignment="1">
      <alignment horizontal="left"/>
    </xf>
    <xf numFmtId="0" fontId="3" fillId="0" borderId="3" xfId="4" applyNumberFormat="1" applyFont="1" applyBorder="1" applyAlignment="1">
      <alignment horizontal="left"/>
    </xf>
    <xf numFmtId="0" fontId="6" fillId="3" borderId="0" xfId="1" applyNumberFormat="1" applyFont="1" applyFill="1" applyAlignment="1">
      <alignment horizontal="center"/>
    </xf>
    <xf numFmtId="166" fontId="3" fillId="0" borderId="3" xfId="1" applyNumberFormat="1" applyFont="1" applyBorder="1"/>
    <xf numFmtId="164" fontId="6" fillId="3" borderId="0" xfId="3" applyNumberFormat="1" applyFont="1" applyFill="1"/>
    <xf numFmtId="0" fontId="6" fillId="3" borderId="0" xfId="0" quotePrefix="1" applyFont="1" applyFill="1"/>
    <xf numFmtId="0" fontId="6" fillId="0" borderId="3" xfId="4" quotePrefix="1" applyNumberFormat="1" applyFont="1" applyFill="1" applyBorder="1"/>
    <xf numFmtId="0" fontId="4" fillId="0" borderId="0" xfId="4" applyNumberFormat="1" applyFont="1" applyFill="1"/>
    <xf numFmtId="167" fontId="4" fillId="0" borderId="0" xfId="2" applyNumberFormat="1" applyFont="1" applyFill="1" applyAlignment="1">
      <alignment horizontal="center"/>
    </xf>
    <xf numFmtId="0" fontId="3" fillId="0" borderId="0" xfId="4" quotePrefix="1" applyNumberFormat="1" applyFont="1" applyFill="1"/>
    <xf numFmtId="167" fontId="3" fillId="0" borderId="0" xfId="4" applyNumberFormat="1" applyFont="1" applyFill="1" applyAlignment="1">
      <alignment horizontal="center"/>
    </xf>
    <xf numFmtId="167" fontId="5" fillId="0" borderId="0" xfId="0" applyNumberFormat="1" applyFont="1" applyFill="1" applyAlignment="1">
      <alignment horizontal="center"/>
    </xf>
    <xf numFmtId="167" fontId="3" fillId="0" borderId="1" xfId="4" applyNumberFormat="1" applyFont="1" applyFill="1" applyBorder="1" applyAlignment="1">
      <alignment horizontal="center"/>
    </xf>
    <xf numFmtId="0" fontId="3" fillId="0" borderId="0" xfId="4" applyFont="1" applyFill="1"/>
    <xf numFmtId="0" fontId="3" fillId="0" borderId="0" xfId="4" applyFont="1" applyFill="1" applyAlignment="1">
      <alignment horizontal="center"/>
    </xf>
    <xf numFmtId="166" fontId="3" fillId="40" borderId="3" xfId="1" applyNumberFormat="1" applyFont="1" applyFill="1" applyBorder="1" applyAlignment="1">
      <alignment horizontal="center"/>
    </xf>
    <xf numFmtId="2" fontId="6" fillId="40" borderId="3" xfId="3" applyNumberFormat="1" applyFont="1" applyFill="1" applyBorder="1" applyAlignment="1">
      <alignment horizontal="right"/>
    </xf>
    <xf numFmtId="0" fontId="3" fillId="0" borderId="3" xfId="4" quotePrefix="1" applyNumberFormat="1" applyFont="1" applyBorder="1" applyAlignment="1">
      <alignment horizontal="left"/>
    </xf>
    <xf numFmtId="0" fontId="12" fillId="0" borderId="2" xfId="4" applyFont="1" applyBorder="1" applyAlignment="1">
      <alignment horizontal="center"/>
    </xf>
    <xf numFmtId="2" fontId="6" fillId="0" borderId="0" xfId="1" applyNumberFormat="1" applyFont="1" applyAlignment="1">
      <alignment horizontal="center"/>
    </xf>
    <xf numFmtId="2" fontId="3" fillId="0" borderId="0" xfId="4" applyNumberFormat="1" applyFont="1" applyFill="1" applyAlignment="1">
      <alignment horizontal="center"/>
    </xf>
    <xf numFmtId="2" fontId="54" fillId="0" borderId="0" xfId="1" applyNumberFormat="1" applyFont="1" applyAlignment="1">
      <alignment horizontal="center"/>
    </xf>
    <xf numFmtId="43" fontId="54" fillId="0" borderId="0" xfId="1" applyFont="1"/>
    <xf numFmtId="2" fontId="54" fillId="0" borderId="0" xfId="0" applyNumberFormat="1" applyFont="1"/>
    <xf numFmtId="2" fontId="54" fillId="0" borderId="0" xfId="3" applyNumberFormat="1" applyFont="1" applyAlignment="1">
      <alignment horizontal="center"/>
    </xf>
    <xf numFmtId="2" fontId="54" fillId="0" borderId="0" xfId="1" applyNumberFormat="1" applyFont="1" applyAlignment="1">
      <alignment horizontal="right"/>
    </xf>
    <xf numFmtId="2" fontId="54" fillId="0" borderId="0" xfId="0" applyNumberFormat="1" applyFont="1" applyAlignment="1">
      <alignment horizontal="right"/>
    </xf>
    <xf numFmtId="43" fontId="54" fillId="0" borderId="0" xfId="1" applyFont="1" applyAlignment="1">
      <alignment horizontal="right"/>
    </xf>
    <xf numFmtId="43" fontId="54" fillId="0" borderId="0" xfId="1" applyFont="1" applyAlignment="1">
      <alignment horizontal="center"/>
    </xf>
    <xf numFmtId="166" fontId="4" fillId="0" borderId="0" xfId="4" applyNumberFormat="1" applyFont="1" applyFill="1" applyAlignment="1">
      <alignment horizontal="center"/>
    </xf>
    <xf numFmtId="14" fontId="6" fillId="0" borderId="3" xfId="4" applyNumberFormat="1" applyFont="1" applyBorder="1" applyAlignment="1">
      <alignment horizontal="left"/>
    </xf>
    <xf numFmtId="10" fontId="3" fillId="0" borderId="0" xfId="1" applyNumberFormat="1" applyFont="1" applyAlignment="1">
      <alignment horizontal="center"/>
    </xf>
    <xf numFmtId="0" fontId="3" fillId="38" borderId="0" xfId="4" quotePrefix="1" applyNumberFormat="1" applyFont="1" applyFill="1"/>
    <xf numFmtId="44" fontId="3" fillId="38" borderId="0" xfId="2" applyFont="1" applyFill="1" applyBorder="1" applyAlignment="1">
      <alignment horizontal="center"/>
    </xf>
    <xf numFmtId="44" fontId="50" fillId="38" borderId="0" xfId="2" applyFont="1" applyFill="1" applyAlignment="1">
      <alignment horizontal="right"/>
    </xf>
    <xf numFmtId="44" fontId="3" fillId="38" borderId="0" xfId="2" applyFont="1" applyFill="1" applyAlignment="1">
      <alignment horizontal="right"/>
    </xf>
    <xf numFmtId="43" fontId="3" fillId="40" borderId="3" xfId="1" applyNumberFormat="1" applyFont="1" applyFill="1" applyBorder="1" applyAlignment="1">
      <alignment horizontal="center"/>
    </xf>
    <xf numFmtId="166" fontId="3" fillId="38" borderId="3" xfId="1" applyNumberFormat="1" applyFont="1" applyFill="1" applyBorder="1" applyAlignment="1">
      <alignment horizontal="right"/>
    </xf>
    <xf numFmtId="0" fontId="56" fillId="0" borderId="0" xfId="4" applyFont="1" applyAlignment="1">
      <alignment horizontal="center"/>
    </xf>
    <xf numFmtId="0" fontId="11" fillId="0" borderId="0" xfId="4" applyFont="1" applyAlignment="1">
      <alignment horizontal="right"/>
    </xf>
    <xf numFmtId="171" fontId="3" fillId="0" borderId="0" xfId="4" applyNumberFormat="1" applyFont="1" applyAlignment="1">
      <alignment horizontal="right"/>
    </xf>
    <xf numFmtId="43" fontId="3" fillId="0" borderId="0" xfId="4" applyNumberFormat="1" applyFont="1" applyFill="1" applyAlignment="1">
      <alignment horizontal="center"/>
    </xf>
    <xf numFmtId="16" fontId="5" fillId="0" borderId="0" xfId="0" applyNumberFormat="1" applyFont="1"/>
    <xf numFmtId="3" fontId="5" fillId="0" borderId="0" xfId="0" applyNumberFormat="1" applyFont="1"/>
    <xf numFmtId="14" fontId="5" fillId="0" borderId="0" xfId="0" applyNumberFormat="1" applyFont="1" applyAlignment="1">
      <alignment horizontal="left"/>
    </xf>
    <xf numFmtId="0" fontId="5" fillId="0" borderId="0" xfId="0" applyFont="1" applyAlignment="1">
      <alignment horizontal="left"/>
    </xf>
    <xf numFmtId="171" fontId="5" fillId="0" borderId="0" xfId="0" applyNumberFormat="1" applyFont="1"/>
    <xf numFmtId="0" fontId="3" fillId="0" borderId="0" xfId="4" applyFont="1" applyAlignment="1"/>
    <xf numFmtId="171" fontId="5" fillId="3" borderId="0" xfId="0" applyNumberFormat="1" applyFont="1" applyFill="1"/>
    <xf numFmtId="171" fontId="5" fillId="0" borderId="0" xfId="0" applyNumberFormat="1" applyFont="1" applyFill="1"/>
    <xf numFmtId="0" fontId="57" fillId="0" borderId="0" xfId="0" applyFont="1" applyAlignment="1">
      <alignment horizontal="center"/>
    </xf>
    <xf numFmtId="0" fontId="57" fillId="0" borderId="0" xfId="0" applyFont="1"/>
    <xf numFmtId="0" fontId="58" fillId="0" borderId="0" xfId="0" applyFont="1"/>
    <xf numFmtId="0" fontId="0" fillId="0" borderId="0" xfId="0" applyFont="1"/>
    <xf numFmtId="0" fontId="59" fillId="0" borderId="0" xfId="0" applyFont="1"/>
    <xf numFmtId="171" fontId="59" fillId="0" borderId="0" xfId="0" applyNumberFormat="1" applyFont="1"/>
    <xf numFmtId="171" fontId="59" fillId="0" borderId="0" xfId="0" applyNumberFormat="1" applyFont="1" applyFill="1"/>
    <xf numFmtId="171" fontId="0" fillId="0" borderId="0" xfId="0" applyNumberFormat="1" applyFont="1"/>
    <xf numFmtId="171" fontId="59" fillId="3" borderId="0" xfId="0" applyNumberFormat="1" applyFont="1" applyFill="1"/>
    <xf numFmtId="0" fontId="31" fillId="0" borderId="0" xfId="0" applyFont="1"/>
    <xf numFmtId="14" fontId="31" fillId="0" borderId="0" xfId="0" applyNumberFormat="1" applyFont="1"/>
    <xf numFmtId="43" fontId="6" fillId="0" borderId="3" xfId="1" applyNumberFormat="1" applyFont="1" applyFill="1" applyBorder="1" applyAlignment="1">
      <alignment horizontal="center"/>
    </xf>
    <xf numFmtId="166" fontId="6" fillId="0" borderId="3" xfId="1" applyNumberFormat="1" applyFont="1" applyFill="1" applyBorder="1" applyAlignment="1">
      <alignment horizontal="center"/>
    </xf>
    <xf numFmtId="166" fontId="3" fillId="38" borderId="0" xfId="1" applyNumberFormat="1" applyFont="1" applyFill="1" applyBorder="1" applyAlignment="1">
      <alignment horizontal="right"/>
    </xf>
    <xf numFmtId="0" fontId="3" fillId="0" borderId="27" xfId="4" applyFont="1" applyBorder="1" applyAlignment="1">
      <alignment horizontal="center"/>
    </xf>
    <xf numFmtId="0" fontId="60" fillId="0" borderId="0" xfId="4" applyFont="1" applyBorder="1" applyAlignment="1">
      <alignment horizontal="left"/>
    </xf>
    <xf numFmtId="0" fontId="60" fillId="0" borderId="0" xfId="4" applyFont="1" applyBorder="1" applyAlignment="1">
      <alignment horizontal="center"/>
    </xf>
    <xf numFmtId="0" fontId="3" fillId="0" borderId="0" xfId="4" applyFont="1" applyBorder="1"/>
    <xf numFmtId="0" fontId="3" fillId="0" borderId="0" xfId="4" applyFont="1" applyBorder="1" applyAlignment="1">
      <alignment horizontal="right"/>
    </xf>
    <xf numFmtId="0" fontId="64" fillId="0" borderId="0" xfId="0" applyFont="1" applyAlignment="1">
      <alignment vertical="center"/>
    </xf>
    <xf numFmtId="0" fontId="61" fillId="0" borderId="0" xfId="0" applyFont="1" applyAlignment="1">
      <alignment vertical="center"/>
    </xf>
    <xf numFmtId="0" fontId="65" fillId="0" borderId="28" xfId="0" applyFont="1" applyBorder="1" applyAlignment="1">
      <alignment horizontal="center" vertical="center" wrapText="1"/>
    </xf>
    <xf numFmtId="0" fontId="65" fillId="0" borderId="8" xfId="0" applyFont="1" applyBorder="1" applyAlignment="1">
      <alignment horizontal="center" vertical="center" wrapText="1"/>
    </xf>
    <xf numFmtId="0" fontId="61" fillId="0" borderId="29" xfId="0" applyFont="1" applyBorder="1" applyAlignment="1">
      <alignment vertical="center" wrapText="1"/>
    </xf>
    <xf numFmtId="0" fontId="61" fillId="0" borderId="30" xfId="0" applyFont="1" applyBorder="1" applyAlignment="1">
      <alignment horizontal="center" vertical="center" wrapText="1"/>
    </xf>
    <xf numFmtId="6" fontId="61" fillId="0" borderId="30" xfId="0" applyNumberFormat="1" applyFont="1" applyBorder="1" applyAlignment="1">
      <alignment horizontal="center" vertical="center" wrapText="1"/>
    </xf>
    <xf numFmtId="0" fontId="62" fillId="0" borderId="29" xfId="0" applyFont="1" applyBorder="1" applyAlignment="1">
      <alignment vertical="center" wrapText="1"/>
    </xf>
    <xf numFmtId="6" fontId="62" fillId="0" borderId="30" xfId="0" applyNumberFormat="1" applyFont="1" applyBorder="1" applyAlignment="1">
      <alignment horizontal="center" vertical="center" wrapText="1"/>
    </xf>
    <xf numFmtId="0" fontId="63" fillId="0" borderId="0" xfId="0" applyFont="1" applyAlignment="1">
      <alignment vertical="center"/>
    </xf>
    <xf numFmtId="0" fontId="3" fillId="0" borderId="0" xfId="4" applyFont="1" applyAlignment="1">
      <alignment horizontal="center" wrapText="1"/>
    </xf>
    <xf numFmtId="166" fontId="6" fillId="0" borderId="22" xfId="1" applyNumberFormat="1" applyFont="1" applyBorder="1" applyAlignment="1">
      <alignment horizontal="left" vertical="center"/>
    </xf>
    <xf numFmtId="166" fontId="6" fillId="0" borderId="19" xfId="1" applyNumberFormat="1" applyFont="1" applyBorder="1" applyAlignment="1">
      <alignment horizontal="left" vertical="center"/>
    </xf>
    <xf numFmtId="166" fontId="6" fillId="0" borderId="20" xfId="1" applyNumberFormat="1" applyFont="1" applyBorder="1" applyAlignment="1">
      <alignment horizontal="left" vertical="center"/>
    </xf>
    <xf numFmtId="166" fontId="6" fillId="0" borderId="23" xfId="1" applyNumberFormat="1" applyFont="1" applyBorder="1" applyAlignment="1">
      <alignment horizontal="left" vertical="center"/>
    </xf>
    <xf numFmtId="166" fontId="6" fillId="0" borderId="2" xfId="1" applyNumberFormat="1" applyFont="1" applyBorder="1" applyAlignment="1">
      <alignment horizontal="left" vertical="center"/>
    </xf>
    <xf numFmtId="166" fontId="6" fillId="0" borderId="24" xfId="1" applyNumberFormat="1" applyFont="1" applyBorder="1" applyAlignment="1">
      <alignment horizontal="left" vertical="center"/>
    </xf>
    <xf numFmtId="14" fontId="0" fillId="0" borderId="0" xfId="0" applyNumberFormat="1" applyAlignment="1">
      <alignment horizontal="center"/>
    </xf>
    <xf numFmtId="0" fontId="0" fillId="0" borderId="0" xfId="0" applyAlignment="1">
      <alignment horizontal="center"/>
    </xf>
    <xf numFmtId="44" fontId="0" fillId="0" borderId="0" xfId="0" applyNumberFormat="1" applyAlignment="1">
      <alignment horizontal="center"/>
    </xf>
    <xf numFmtId="0" fontId="0" fillId="0" borderId="0" xfId="0" applyNumberFormat="1" applyAlignment="1">
      <alignment horizontal="center"/>
    </xf>
    <xf numFmtId="10" fontId="50" fillId="0" borderId="0" xfId="2" applyNumberFormat="1" applyFont="1" applyAlignment="1">
      <alignment horizontal="right"/>
    </xf>
    <xf numFmtId="9" fontId="70" fillId="0" borderId="0" xfId="4" applyNumberFormat="1" applyFont="1" applyAlignment="1">
      <alignment horizontal="right"/>
    </xf>
    <xf numFmtId="10" fontId="70" fillId="0" borderId="0" xfId="4" applyNumberFormat="1" applyFont="1" applyAlignment="1">
      <alignment horizontal="right"/>
    </xf>
    <xf numFmtId="167" fontId="4" fillId="3" borderId="0" xfId="2" applyNumberFormat="1" applyFont="1" applyFill="1" applyAlignment="1">
      <alignment horizontal="center"/>
    </xf>
  </cellXfs>
  <cellStyles count="297">
    <cellStyle name="20% - Accent1 2" xfId="9"/>
    <cellStyle name="20% - Accent1 3" xfId="10"/>
    <cellStyle name="20% - Accent1 4" xfId="11"/>
    <cellStyle name="20% - Accent1 5" xfId="12"/>
    <cellStyle name="20% - Accent1 6" xfId="13"/>
    <cellStyle name="20% - Accent1 7" xfId="14"/>
    <cellStyle name="20% - Accent2 2" xfId="15"/>
    <cellStyle name="20% - Accent2 3" xfId="16"/>
    <cellStyle name="20% - Accent2 4" xfId="17"/>
    <cellStyle name="20% - Accent2 5" xfId="18"/>
    <cellStyle name="20% - Accent2 6" xfId="19"/>
    <cellStyle name="20% - Accent2 7" xfId="20"/>
    <cellStyle name="20% - Accent3 2" xfId="21"/>
    <cellStyle name="20% - Accent3 3" xfId="22"/>
    <cellStyle name="20% - Accent3 4" xfId="23"/>
    <cellStyle name="20% - Accent3 5" xfId="24"/>
    <cellStyle name="20% - Accent3 6" xfId="25"/>
    <cellStyle name="20% - Accent3 7" xfId="26"/>
    <cellStyle name="20% - Accent4 2" xfId="27"/>
    <cellStyle name="20% - Accent4 3" xfId="28"/>
    <cellStyle name="20% - Accent4 4" xfId="29"/>
    <cellStyle name="20% - Accent4 5" xfId="30"/>
    <cellStyle name="20% - Accent4 6" xfId="31"/>
    <cellStyle name="20% - Accent4 7" xfId="32"/>
    <cellStyle name="20% - Accent5 2" xfId="33"/>
    <cellStyle name="20% - Accent5 3" xfId="34"/>
    <cellStyle name="20% - Accent5 4" xfId="35"/>
    <cellStyle name="20% - Accent5 5" xfId="36"/>
    <cellStyle name="20% - Accent5 6" xfId="37"/>
    <cellStyle name="20% - Accent5 7" xfId="38"/>
    <cellStyle name="20% - Accent6 2" xfId="39"/>
    <cellStyle name="20% - Accent6 3" xfId="40"/>
    <cellStyle name="20% - Accent6 4" xfId="41"/>
    <cellStyle name="20% - Accent6 5" xfId="42"/>
    <cellStyle name="20% - Accent6 6" xfId="43"/>
    <cellStyle name="20% - Accent6 7" xfId="44"/>
    <cellStyle name="40% - Accent1 2" xfId="45"/>
    <cellStyle name="40% - Accent1 3" xfId="46"/>
    <cellStyle name="40% - Accent1 4" xfId="47"/>
    <cellStyle name="40% - Accent1 5" xfId="48"/>
    <cellStyle name="40% - Accent1 6" xfId="49"/>
    <cellStyle name="40% - Accent1 7" xfId="50"/>
    <cellStyle name="40% - Accent2 2" xfId="51"/>
    <cellStyle name="40% - Accent2 3" xfId="52"/>
    <cellStyle name="40% - Accent2 4" xfId="53"/>
    <cellStyle name="40% - Accent2 5" xfId="54"/>
    <cellStyle name="40% - Accent2 6" xfId="55"/>
    <cellStyle name="40% - Accent2 7" xfId="56"/>
    <cellStyle name="40% - Accent3 2" xfId="57"/>
    <cellStyle name="40% - Accent3 3" xfId="58"/>
    <cellStyle name="40% - Accent3 4" xfId="59"/>
    <cellStyle name="40% - Accent3 5" xfId="60"/>
    <cellStyle name="40% - Accent3 6" xfId="61"/>
    <cellStyle name="40% - Accent3 7" xfId="62"/>
    <cellStyle name="40% - Accent4 2" xfId="63"/>
    <cellStyle name="40% - Accent4 3" xfId="64"/>
    <cellStyle name="40% - Accent4 4" xfId="65"/>
    <cellStyle name="40% - Accent4 5" xfId="66"/>
    <cellStyle name="40% - Accent4 6" xfId="67"/>
    <cellStyle name="40% - Accent4 7" xfId="68"/>
    <cellStyle name="40% - Accent5 2" xfId="69"/>
    <cellStyle name="40% - Accent5 3" xfId="70"/>
    <cellStyle name="40% - Accent5 4" xfId="71"/>
    <cellStyle name="40% - Accent5 5" xfId="72"/>
    <cellStyle name="40% - Accent5 6" xfId="73"/>
    <cellStyle name="40% - Accent5 7" xfId="74"/>
    <cellStyle name="40% - Accent6 2" xfId="75"/>
    <cellStyle name="40% - Accent6 3" xfId="76"/>
    <cellStyle name="40% - Accent6 4" xfId="77"/>
    <cellStyle name="40% - Accent6 5" xfId="78"/>
    <cellStyle name="40% - Accent6 6" xfId="79"/>
    <cellStyle name="40% - Accent6 7" xfId="80"/>
    <cellStyle name="60% - Accent1 2" xfId="81"/>
    <cellStyle name="60% - Accent1 3" xfId="82"/>
    <cellStyle name="60% - Accent1 4" xfId="83"/>
    <cellStyle name="60% - Accent1 5" xfId="84"/>
    <cellStyle name="60% - Accent1 6" xfId="85"/>
    <cellStyle name="60% - Accent1 7" xfId="86"/>
    <cellStyle name="60% - Accent2 2" xfId="87"/>
    <cellStyle name="60% - Accent2 3" xfId="88"/>
    <cellStyle name="60% - Accent2 4" xfId="89"/>
    <cellStyle name="60% - Accent2 5" xfId="90"/>
    <cellStyle name="60% - Accent2 6" xfId="91"/>
    <cellStyle name="60% - Accent2 7" xfId="92"/>
    <cellStyle name="60% - Accent3 2" xfId="93"/>
    <cellStyle name="60% - Accent3 3" xfId="94"/>
    <cellStyle name="60% - Accent3 4" xfId="95"/>
    <cellStyle name="60% - Accent3 5" xfId="96"/>
    <cellStyle name="60% - Accent3 6" xfId="97"/>
    <cellStyle name="60% - Accent3 7" xfId="98"/>
    <cellStyle name="60% - Accent4 2" xfId="99"/>
    <cellStyle name="60% - Accent4 3" xfId="100"/>
    <cellStyle name="60% - Accent4 4" xfId="101"/>
    <cellStyle name="60% - Accent4 5" xfId="102"/>
    <cellStyle name="60% - Accent4 6" xfId="103"/>
    <cellStyle name="60% - Accent4 7" xfId="104"/>
    <cellStyle name="60% - Accent5 2" xfId="105"/>
    <cellStyle name="60% - Accent5 3" xfId="106"/>
    <cellStyle name="60% - Accent5 4" xfId="107"/>
    <cellStyle name="60% - Accent5 5" xfId="108"/>
    <cellStyle name="60% - Accent5 6" xfId="109"/>
    <cellStyle name="60% - Accent5 7" xfId="110"/>
    <cellStyle name="60% - Accent6 2" xfId="111"/>
    <cellStyle name="60% - Accent6 3" xfId="112"/>
    <cellStyle name="60% - Accent6 4" xfId="113"/>
    <cellStyle name="60% - Accent6 5" xfId="114"/>
    <cellStyle name="60% - Accent6 6" xfId="115"/>
    <cellStyle name="60% - Accent6 7" xfId="116"/>
    <cellStyle name="Accent1 2" xfId="117"/>
    <cellStyle name="Accent1 3" xfId="118"/>
    <cellStyle name="Accent1 4" xfId="119"/>
    <cellStyle name="Accent1 5" xfId="120"/>
    <cellStyle name="Accent1 6" xfId="121"/>
    <cellStyle name="Accent1 7" xfId="122"/>
    <cellStyle name="Accent2 2" xfId="123"/>
    <cellStyle name="Accent2 3" xfId="124"/>
    <cellStyle name="Accent2 4" xfId="125"/>
    <cellStyle name="Accent2 5" xfId="126"/>
    <cellStyle name="Accent2 6" xfId="127"/>
    <cellStyle name="Accent2 7" xfId="128"/>
    <cellStyle name="Accent3 2" xfId="129"/>
    <cellStyle name="Accent3 3" xfId="130"/>
    <cellStyle name="Accent3 4" xfId="131"/>
    <cellStyle name="Accent3 5" xfId="132"/>
    <cellStyle name="Accent3 6" xfId="133"/>
    <cellStyle name="Accent3 7" xfId="134"/>
    <cellStyle name="Accent4 2" xfId="135"/>
    <cellStyle name="Accent4 3" xfId="136"/>
    <cellStyle name="Accent4 4" xfId="137"/>
    <cellStyle name="Accent4 5" xfId="138"/>
    <cellStyle name="Accent4 6" xfId="139"/>
    <cellStyle name="Accent4 7" xfId="140"/>
    <cellStyle name="Accent5 2" xfId="141"/>
    <cellStyle name="Accent5 3" xfId="142"/>
    <cellStyle name="Accent5 4" xfId="143"/>
    <cellStyle name="Accent5 5" xfId="144"/>
    <cellStyle name="Accent5 6" xfId="145"/>
    <cellStyle name="Accent5 7" xfId="146"/>
    <cellStyle name="Accent6 2" xfId="147"/>
    <cellStyle name="Accent6 3" xfId="148"/>
    <cellStyle name="Accent6 4" xfId="149"/>
    <cellStyle name="Accent6 5" xfId="150"/>
    <cellStyle name="Accent6 6" xfId="151"/>
    <cellStyle name="Accent6 7" xfId="152"/>
    <cellStyle name="Bad 2" xfId="153"/>
    <cellStyle name="Bad 3" xfId="154"/>
    <cellStyle name="Bad 4" xfId="155"/>
    <cellStyle name="Bad 5" xfId="156"/>
    <cellStyle name="Bad 6" xfId="157"/>
    <cellStyle name="Bad 7" xfId="158"/>
    <cellStyle name="Calculation 2" xfId="159"/>
    <cellStyle name="Calculation 3" xfId="160"/>
    <cellStyle name="Calculation 4" xfId="161"/>
    <cellStyle name="Calculation 5" xfId="162"/>
    <cellStyle name="Calculation 6" xfId="163"/>
    <cellStyle name="Calculation 7" xfId="164"/>
    <cellStyle name="Check Cell 2" xfId="165"/>
    <cellStyle name="Check Cell 3" xfId="166"/>
    <cellStyle name="Check Cell 4" xfId="167"/>
    <cellStyle name="Check Cell 5" xfId="168"/>
    <cellStyle name="Check Cell 6" xfId="169"/>
    <cellStyle name="Check Cell 7" xfId="170"/>
    <cellStyle name="Comma" xfId="1" builtinId="3"/>
    <cellStyle name="Comma [0] 2" xfId="171"/>
    <cellStyle name="Comma [0] 3" xfId="172"/>
    <cellStyle name="Comma [0] 4" xfId="173"/>
    <cellStyle name="Comma [0] 5" xfId="174"/>
    <cellStyle name="Comma [0] 6" xfId="175"/>
    <cellStyle name="Comma [0] 7" xfId="176"/>
    <cellStyle name="Comma [0] 8" xfId="177"/>
    <cellStyle name="Comma 10" xfId="178"/>
    <cellStyle name="Comma 2" xfId="7"/>
    <cellStyle name="Comma 3" xfId="179"/>
    <cellStyle name="Comma 4" xfId="180"/>
    <cellStyle name="Comma 5" xfId="181"/>
    <cellStyle name="Comma 6" xfId="182"/>
    <cellStyle name="Comma 7" xfId="183"/>
    <cellStyle name="Comma 8" xfId="184"/>
    <cellStyle name="Comma 9" xfId="185"/>
    <cellStyle name="Currency" xfId="2" builtinId="4"/>
    <cellStyle name="Currency [0] 2" xfId="186"/>
    <cellStyle name="Currency [0] 3" xfId="187"/>
    <cellStyle name="Currency [0] 4" xfId="188"/>
    <cellStyle name="Currency [0] 5" xfId="189"/>
    <cellStyle name="Currency [0] 6" xfId="190"/>
    <cellStyle name="Currency [0] 7" xfId="191"/>
    <cellStyle name="Currency [0] 8" xfId="192"/>
    <cellStyle name="Currency 10" xfId="193"/>
    <cellStyle name="Currency 2" xfId="8"/>
    <cellStyle name="Currency 3" xfId="194"/>
    <cellStyle name="Currency 4" xfId="195"/>
    <cellStyle name="Currency 5" xfId="196"/>
    <cellStyle name="Currency 6" xfId="197"/>
    <cellStyle name="Currency 7" xfId="198"/>
    <cellStyle name="Currency 8" xfId="199"/>
    <cellStyle name="Currency 9" xfId="200"/>
    <cellStyle name="Explanatory Text 2" xfId="201"/>
    <cellStyle name="Explanatory Text 3" xfId="202"/>
    <cellStyle name="Explanatory Text 4" xfId="203"/>
    <cellStyle name="Explanatory Text 5" xfId="204"/>
    <cellStyle name="Explanatory Text 6" xfId="205"/>
    <cellStyle name="Explanatory Text 7" xfId="206"/>
    <cellStyle name="Good 2" xfId="207"/>
    <cellStyle name="Good 3" xfId="208"/>
    <cellStyle name="Good 4" xfId="209"/>
    <cellStyle name="Good 5" xfId="210"/>
    <cellStyle name="Good 6" xfId="211"/>
    <cellStyle name="Good 7" xfId="212"/>
    <cellStyle name="Heading 1 2" xfId="213"/>
    <cellStyle name="Heading 1 3" xfId="214"/>
    <cellStyle name="Heading 1 4" xfId="215"/>
    <cellStyle name="Heading 1 5" xfId="216"/>
    <cellStyle name="Heading 1 6" xfId="217"/>
    <cellStyle name="Heading 1 7" xfId="218"/>
    <cellStyle name="Heading 2 2" xfId="219"/>
    <cellStyle name="Heading 2 3" xfId="220"/>
    <cellStyle name="Heading 2 4" xfId="221"/>
    <cellStyle name="Heading 2 5" xfId="222"/>
    <cellStyle name="Heading 2 6" xfId="223"/>
    <cellStyle name="Heading 2 7" xfId="224"/>
    <cellStyle name="Heading 3 2" xfId="225"/>
    <cellStyle name="Heading 3 3" xfId="226"/>
    <cellStyle name="Heading 3 4" xfId="227"/>
    <cellStyle name="Heading 3 5" xfId="228"/>
    <cellStyle name="Heading 3 6" xfId="229"/>
    <cellStyle name="Heading 3 7" xfId="230"/>
    <cellStyle name="Heading 4 2" xfId="231"/>
    <cellStyle name="Heading 4 3" xfId="232"/>
    <cellStyle name="Heading 4 4" xfId="233"/>
    <cellStyle name="Heading 4 5" xfId="234"/>
    <cellStyle name="Heading 4 6" xfId="235"/>
    <cellStyle name="Heading 4 7" xfId="236"/>
    <cellStyle name="Input 2" xfId="237"/>
    <cellStyle name="Input 3" xfId="238"/>
    <cellStyle name="Input 4" xfId="239"/>
    <cellStyle name="Input 5" xfId="240"/>
    <cellStyle name="Input 6" xfId="241"/>
    <cellStyle name="Input 7" xfId="242"/>
    <cellStyle name="Linked Cell 2" xfId="243"/>
    <cellStyle name="Linked Cell 3" xfId="244"/>
    <cellStyle name="Linked Cell 4" xfId="245"/>
    <cellStyle name="Linked Cell 5" xfId="246"/>
    <cellStyle name="Linked Cell 6" xfId="247"/>
    <cellStyle name="Linked Cell 7" xfId="248"/>
    <cellStyle name="Neutral 2" xfId="249"/>
    <cellStyle name="Neutral 3" xfId="250"/>
    <cellStyle name="Neutral 4" xfId="251"/>
    <cellStyle name="Neutral 5" xfId="252"/>
    <cellStyle name="Neutral 6" xfId="253"/>
    <cellStyle name="Neutral 7" xfId="254"/>
    <cellStyle name="Normal" xfId="0" builtinId="0"/>
    <cellStyle name="Normal 2" xfId="4"/>
    <cellStyle name="Normal 3" xfId="5"/>
    <cellStyle name="Normal 4" xfId="6"/>
    <cellStyle name="Normal 5" xfId="255"/>
    <cellStyle name="Normal 6" xfId="256"/>
    <cellStyle name="Normal 7" xfId="257"/>
    <cellStyle name="Normal 8" xfId="258"/>
    <cellStyle name="Note 2" xfId="259"/>
    <cellStyle name="Note 3" xfId="260"/>
    <cellStyle name="Note 4" xfId="261"/>
    <cellStyle name="Note 5" xfId="262"/>
    <cellStyle name="Note 6" xfId="263"/>
    <cellStyle name="Note 7" xfId="264"/>
    <cellStyle name="Note 8" xfId="265"/>
    <cellStyle name="Output 2" xfId="266"/>
    <cellStyle name="Output 3" xfId="267"/>
    <cellStyle name="Output 4" xfId="268"/>
    <cellStyle name="Output 5" xfId="269"/>
    <cellStyle name="Output 6" xfId="270"/>
    <cellStyle name="Output 7" xfId="271"/>
    <cellStyle name="Percent" xfId="3" builtinId="5"/>
    <cellStyle name="Percent 2" xfId="272"/>
    <cellStyle name="Percent 3" xfId="273"/>
    <cellStyle name="Percent 4" xfId="274"/>
    <cellStyle name="Percent 5" xfId="275"/>
    <cellStyle name="Percent 6" xfId="276"/>
    <cellStyle name="Percent 7" xfId="277"/>
    <cellStyle name="Percent 8" xfId="278"/>
    <cellStyle name="Title 2" xfId="279"/>
    <cellStyle name="Title 3" xfId="280"/>
    <cellStyle name="Title 4" xfId="281"/>
    <cellStyle name="Title 5" xfId="282"/>
    <cellStyle name="Title 6" xfId="283"/>
    <cellStyle name="Title 7" xfId="284"/>
    <cellStyle name="Total 2" xfId="285"/>
    <cellStyle name="Total 3" xfId="286"/>
    <cellStyle name="Total 4" xfId="287"/>
    <cellStyle name="Total 5" xfId="288"/>
    <cellStyle name="Total 6" xfId="289"/>
    <cellStyle name="Total 7" xfId="290"/>
    <cellStyle name="Warning Text 2" xfId="291"/>
    <cellStyle name="Warning Text 3" xfId="292"/>
    <cellStyle name="Warning Text 4" xfId="293"/>
    <cellStyle name="Warning Text 5" xfId="294"/>
    <cellStyle name="Warning Text 6" xfId="295"/>
    <cellStyle name="Warning Text 7" xfId="296"/>
  </cellStyles>
  <dxfs count="1">
    <dxf>
      <fill>
        <patternFill>
          <bgColor indexed="29"/>
        </patternFill>
      </fill>
    </dxf>
  </dxfs>
  <tableStyles count="0" defaultTableStyle="TableStyleMedium9" defaultPivotStyle="PivotStyleMedium7"/>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4"/>
          <c:y val="8.2744858544475705E-2"/>
          <c:w val="0.85819561680399903"/>
          <c:h val="0.89731239352724101"/>
        </c:manualLayout>
      </c:layout>
      <c:areaChart>
        <c:grouping val="standard"/>
        <c:varyColors val="0"/>
        <c:ser>
          <c:idx val="0"/>
          <c:order val="0"/>
          <c:tx>
            <c:strRef>
              <c:f>'Cash Flow graphs'!$C$11</c:f>
              <c:strCache>
                <c:ptCount val="1"/>
                <c:pt idx="0">
                  <c:v>Projected Monthly Cash Balance</c:v>
                </c:pt>
              </c:strCache>
            </c:strRef>
          </c:tx>
          <c:cat>
            <c:strRef>
              <c:f>'Cash Flow graphs'!$D$10:$O$10</c:f>
              <c:strCache>
                <c:ptCount val="12"/>
                <c:pt idx="0">
                  <c:v>July</c:v>
                </c:pt>
                <c:pt idx="1">
                  <c:v>Aug</c:v>
                </c:pt>
                <c:pt idx="2">
                  <c:v>Sept</c:v>
                </c:pt>
                <c:pt idx="3">
                  <c:v>Oct</c:v>
                </c:pt>
                <c:pt idx="4">
                  <c:v>Nov</c:v>
                </c:pt>
                <c:pt idx="5">
                  <c:v>Dec</c:v>
                </c:pt>
                <c:pt idx="6">
                  <c:v>Jan</c:v>
                </c:pt>
                <c:pt idx="7">
                  <c:v>Feb</c:v>
                </c:pt>
                <c:pt idx="8">
                  <c:v>Mar</c:v>
                </c:pt>
                <c:pt idx="9">
                  <c:v>Apr</c:v>
                </c:pt>
                <c:pt idx="10">
                  <c:v>May</c:v>
                </c:pt>
                <c:pt idx="11">
                  <c:v>June</c:v>
                </c:pt>
              </c:strCache>
            </c:strRef>
          </c:cat>
          <c:val>
            <c:numRef>
              <c:f>'Cash Flow graphs'!$D$11:$O$11</c:f>
              <c:numCache>
                <c:formatCode>"$"#,##0_);[Red]\("$"#,##0\)</c:formatCode>
                <c:ptCount val="12"/>
                <c:pt idx="0">
                  <c:v>-37208.568999999989</c:v>
                </c:pt>
                <c:pt idx="1">
                  <c:v>-149688.56199999995</c:v>
                </c:pt>
                <c:pt idx="2">
                  <c:v>-60224.207649999968</c:v>
                </c:pt>
                <c:pt idx="3">
                  <c:v>-210976.17064999999</c:v>
                </c:pt>
                <c:pt idx="4">
                  <c:v>-165871.69365000003</c:v>
                </c:pt>
                <c:pt idx="5">
                  <c:v>-72690.239225000085</c:v>
                </c:pt>
                <c:pt idx="6">
                  <c:v>-176113.96837500011</c:v>
                </c:pt>
                <c:pt idx="7">
                  <c:v>-154511.98487500014</c:v>
                </c:pt>
                <c:pt idx="8">
                  <c:v>-36166.655450000137</c:v>
                </c:pt>
                <c:pt idx="9">
                  <c:v>-124620.08695000014</c:v>
                </c:pt>
                <c:pt idx="10">
                  <c:v>-104498.71645000012</c:v>
                </c:pt>
                <c:pt idx="11">
                  <c:v>-59444.148600000073</c:v>
                </c:pt>
              </c:numCache>
            </c:numRef>
          </c:val>
          <c:extLst xmlns:c16r2="http://schemas.microsoft.com/office/drawing/2015/06/chart">
            <c:ext xmlns:c16="http://schemas.microsoft.com/office/drawing/2014/chart" uri="{C3380CC4-5D6E-409C-BE32-E72D297353CC}">
              <c16:uniqueId val="{00000000-5459-4B52-B8E2-226587289CB3}"/>
            </c:ext>
          </c:extLst>
        </c:ser>
        <c:dLbls>
          <c:showLegendKey val="0"/>
          <c:showVal val="0"/>
          <c:showCatName val="0"/>
          <c:showSerName val="0"/>
          <c:showPercent val="0"/>
          <c:showBubbleSize val="0"/>
        </c:dLbls>
        <c:axId val="158249728"/>
        <c:axId val="158251264"/>
      </c:areaChart>
      <c:catAx>
        <c:axId val="158249728"/>
        <c:scaling>
          <c:orientation val="minMax"/>
        </c:scaling>
        <c:delete val="0"/>
        <c:axPos val="b"/>
        <c:numFmt formatCode="General" sourceLinked="0"/>
        <c:majorTickMark val="out"/>
        <c:minorTickMark val="none"/>
        <c:tickLblPos val="nextTo"/>
        <c:crossAx val="158251264"/>
        <c:crosses val="autoZero"/>
        <c:auto val="1"/>
        <c:lblAlgn val="ctr"/>
        <c:lblOffset val="100"/>
        <c:noMultiLvlLbl val="0"/>
      </c:catAx>
      <c:valAx>
        <c:axId val="158251264"/>
        <c:scaling>
          <c:orientation val="minMax"/>
        </c:scaling>
        <c:delete val="0"/>
        <c:axPos val="l"/>
        <c:majorGridlines/>
        <c:numFmt formatCode="&quot;$&quot;#,##0_);[Red]\(&quot;$&quot;#,##0\)" sourceLinked="1"/>
        <c:majorTickMark val="out"/>
        <c:minorTickMark val="none"/>
        <c:tickLblPos val="nextTo"/>
        <c:crossAx val="158249728"/>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16489298254164"/>
          <c:y val="9.0548390753484198E-2"/>
          <c:w val="0.86173228346456798"/>
          <c:h val="0.84858590350624696"/>
        </c:manualLayout>
      </c:layout>
      <c:areaChart>
        <c:grouping val="standard"/>
        <c:varyColors val="0"/>
        <c:ser>
          <c:idx val="0"/>
          <c:order val="0"/>
          <c:tx>
            <c:strRef>
              <c:f>'Cash Flow graphs'!$C$18</c:f>
              <c:strCache>
                <c:ptCount val="1"/>
                <c:pt idx="0">
                  <c:v>Projected Monthly Cash Balance</c:v>
                </c:pt>
              </c:strCache>
            </c:strRef>
          </c:tx>
          <c:val>
            <c:numRef>
              <c:f>'Cash Flow graphs'!$D$18:$O$18</c:f>
            </c:numRef>
          </c:val>
          <c:extLst xmlns:c16r2="http://schemas.microsoft.com/office/drawing/2015/06/chart">
            <c:ext xmlns:c16="http://schemas.microsoft.com/office/drawing/2014/chart" uri="{C3380CC4-5D6E-409C-BE32-E72D297353CC}">
              <c16:uniqueId val="{00000000-4DDA-4092-BC5A-016D86CDDACC}"/>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'Cash Flow graphs'!$D$17:$O$17</c15:sqref>
                        </c15:formulaRef>
                      </c:ext>
                    </c:extLst>
                  </c:multiLvlStrRef>
                </c15:cat>
              </c15:filteredCategoryTitle>
            </c:ext>
          </c:extLst>
        </c:ser>
        <c:dLbls>
          <c:showLegendKey val="0"/>
          <c:showVal val="0"/>
          <c:showCatName val="0"/>
          <c:showSerName val="0"/>
          <c:showPercent val="0"/>
          <c:showBubbleSize val="0"/>
        </c:dLbls>
        <c:axId val="167699584"/>
        <c:axId val="167701888"/>
      </c:areaChart>
      <c:catAx>
        <c:axId val="167699584"/>
        <c:scaling>
          <c:orientation val="minMax"/>
        </c:scaling>
        <c:delete val="0"/>
        <c:axPos val="b"/>
        <c:majorTickMark val="out"/>
        <c:minorTickMark val="none"/>
        <c:tickLblPos val="nextTo"/>
        <c:crossAx val="167701888"/>
        <c:crosses val="autoZero"/>
        <c:auto val="1"/>
        <c:lblAlgn val="ctr"/>
        <c:lblOffset val="100"/>
        <c:noMultiLvlLbl val="0"/>
      </c:catAx>
      <c:valAx>
        <c:axId val="167701888"/>
        <c:scaling>
          <c:orientation val="minMax"/>
        </c:scaling>
        <c:delete val="0"/>
        <c:axPos val="l"/>
        <c:majorGridlines/>
        <c:numFmt formatCode="&quot;$&quot;#,##0_);[Red]\(&quot;$&quot;#,##0\)" sourceLinked="1"/>
        <c:majorTickMark val="out"/>
        <c:minorTickMark val="none"/>
        <c:tickLblPos val="nextTo"/>
        <c:crossAx val="167699584"/>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4"/>
          <c:y val="8.6880217627313003E-2"/>
          <c:w val="0.85819561680399903"/>
          <c:h val="0.85505139115930695"/>
        </c:manualLayout>
      </c:layout>
      <c:areaChart>
        <c:grouping val="standard"/>
        <c:varyColors val="0"/>
        <c:ser>
          <c:idx val="0"/>
          <c:order val="0"/>
          <c:tx>
            <c:strRef>
              <c:f>'Cash Flow graphs'!$C$25</c:f>
              <c:strCache>
                <c:ptCount val="1"/>
                <c:pt idx="0">
                  <c:v>Projected Monthly Cash Balance</c:v>
                </c:pt>
              </c:strCache>
            </c:strRef>
          </c:tx>
          <c:val>
            <c:numRef>
              <c:f>'Cash Flow graphs'!$D$25:$O$25</c:f>
            </c:numRef>
          </c:val>
          <c:extLst xmlns:c16r2="http://schemas.microsoft.com/office/drawing/2015/06/chart">
            <c:ext xmlns:c16="http://schemas.microsoft.com/office/drawing/2014/chart" uri="{C3380CC4-5D6E-409C-BE32-E72D297353CC}">
              <c16:uniqueId val="{00000000-62BE-40B2-AECA-CE371D53FC3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'Cash Flow graphs'!$D$24:$O$24</c15:sqref>
                        </c15:formulaRef>
                      </c:ext>
                    </c:extLst>
                  </c:multiLvlStrRef>
                </c15:cat>
              </c15:filteredCategoryTitle>
            </c:ext>
          </c:extLst>
        </c:ser>
        <c:dLbls>
          <c:showLegendKey val="0"/>
          <c:showVal val="0"/>
          <c:showCatName val="0"/>
          <c:showSerName val="0"/>
          <c:showPercent val="0"/>
          <c:showBubbleSize val="0"/>
        </c:dLbls>
        <c:axId val="358836096"/>
        <c:axId val="374779904"/>
      </c:areaChart>
      <c:catAx>
        <c:axId val="358836096"/>
        <c:scaling>
          <c:orientation val="minMax"/>
        </c:scaling>
        <c:delete val="0"/>
        <c:axPos val="b"/>
        <c:majorTickMark val="out"/>
        <c:minorTickMark val="none"/>
        <c:tickLblPos val="nextTo"/>
        <c:crossAx val="374779904"/>
        <c:crosses val="autoZero"/>
        <c:auto val="1"/>
        <c:lblAlgn val="ctr"/>
        <c:lblOffset val="100"/>
        <c:noMultiLvlLbl val="0"/>
      </c:catAx>
      <c:valAx>
        <c:axId val="374779904"/>
        <c:scaling>
          <c:orientation val="minMax"/>
        </c:scaling>
        <c:delete val="0"/>
        <c:axPos val="l"/>
        <c:majorGridlines/>
        <c:numFmt formatCode="&quot;$&quot;#,##0_);[Red]\(&quot;$&quot;#,##0\)" sourceLinked="1"/>
        <c:majorTickMark val="out"/>
        <c:minorTickMark val="none"/>
        <c:tickLblPos val="nextTo"/>
        <c:crossAx val="358836096"/>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4"/>
          <c:y val="9.7445457986531397E-2"/>
          <c:w val="0.85819561680399903"/>
          <c:h val="0.84448615080008704"/>
        </c:manualLayout>
      </c:layout>
      <c:areaChart>
        <c:grouping val="standard"/>
        <c:varyColors val="0"/>
        <c:ser>
          <c:idx val="0"/>
          <c:order val="0"/>
          <c:tx>
            <c:strRef>
              <c:f>'Cash Flow graphs'!$C$32</c:f>
              <c:strCache>
                <c:ptCount val="1"/>
                <c:pt idx="0">
                  <c:v>Projected Monthly Cash Balance</c:v>
                </c:pt>
              </c:strCache>
            </c:strRef>
          </c:tx>
          <c:val>
            <c:numRef>
              <c:f>'Cash Flow graphs'!$D$32:$O$32</c:f>
            </c:numRef>
          </c:val>
          <c:extLst xmlns:c16r2="http://schemas.microsoft.com/office/drawing/2015/06/chart">
            <c:ext xmlns:c16="http://schemas.microsoft.com/office/drawing/2014/chart" uri="{C3380CC4-5D6E-409C-BE32-E72D297353CC}">
              <c16:uniqueId val="{00000000-DA11-42C4-A9C8-EBDB859B4241}"/>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'Cash Flow graphs'!$D$31:$O$31</c15:sqref>
                        </c15:formulaRef>
                      </c:ext>
                    </c:extLst>
                  </c:multiLvlStrRef>
                </c15:cat>
              </c15:filteredCategoryTitle>
            </c:ext>
          </c:extLst>
        </c:ser>
        <c:dLbls>
          <c:showLegendKey val="0"/>
          <c:showVal val="0"/>
          <c:showCatName val="0"/>
          <c:showSerName val="0"/>
          <c:showPercent val="0"/>
          <c:showBubbleSize val="0"/>
        </c:dLbls>
        <c:axId val="388894080"/>
        <c:axId val="465860864"/>
      </c:areaChart>
      <c:catAx>
        <c:axId val="388894080"/>
        <c:scaling>
          <c:orientation val="minMax"/>
        </c:scaling>
        <c:delete val="0"/>
        <c:axPos val="b"/>
        <c:majorTickMark val="out"/>
        <c:minorTickMark val="none"/>
        <c:tickLblPos val="nextTo"/>
        <c:crossAx val="465860864"/>
        <c:crosses val="autoZero"/>
        <c:auto val="1"/>
        <c:lblAlgn val="ctr"/>
        <c:lblOffset val="100"/>
        <c:noMultiLvlLbl val="0"/>
      </c:catAx>
      <c:valAx>
        <c:axId val="465860864"/>
        <c:scaling>
          <c:orientation val="minMax"/>
        </c:scaling>
        <c:delete val="0"/>
        <c:axPos val="l"/>
        <c:majorGridlines/>
        <c:numFmt formatCode="&quot;$&quot;#,##0_);[Red]\(&quot;$&quot;#,##0\)" sourceLinked="1"/>
        <c:majorTickMark val="out"/>
        <c:minorTickMark val="none"/>
        <c:tickLblPos val="nextTo"/>
        <c:crossAx val="388894080"/>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20025956165074"/>
          <c:y val="0.114312962064576"/>
          <c:w val="0.85819561680399903"/>
          <c:h val="0.82780211715241803"/>
        </c:manualLayout>
      </c:layout>
      <c:areaChart>
        <c:grouping val="standard"/>
        <c:varyColors val="0"/>
        <c:ser>
          <c:idx val="0"/>
          <c:order val="0"/>
          <c:tx>
            <c:strRef>
              <c:f>'Cash Flow graphs'!$C$39</c:f>
              <c:strCache>
                <c:ptCount val="1"/>
                <c:pt idx="0">
                  <c:v>Projected Monthly Cash Balance</c:v>
                </c:pt>
              </c:strCache>
            </c:strRef>
          </c:tx>
          <c:val>
            <c:numRef>
              <c:f>'Cash Flow graphs'!$D$39:$O$39</c:f>
            </c:numRef>
          </c:val>
          <c:extLst xmlns:c16r2="http://schemas.microsoft.com/office/drawing/2015/06/chart">
            <c:ext xmlns:c16="http://schemas.microsoft.com/office/drawing/2014/chart" uri="{C3380CC4-5D6E-409C-BE32-E72D297353CC}">
              <c16:uniqueId val="{00000000-7F5F-4D84-AF5C-6AD4F9D50B5B}"/>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'Cash Flow graphs'!$D$38:$O$38</c15:sqref>
                        </c15:formulaRef>
                      </c:ext>
                    </c:extLst>
                  </c:multiLvlStrRef>
                </c15:cat>
              </c15:filteredCategoryTitle>
            </c:ext>
          </c:extLst>
        </c:ser>
        <c:dLbls>
          <c:showLegendKey val="0"/>
          <c:showVal val="0"/>
          <c:showCatName val="0"/>
          <c:showSerName val="0"/>
          <c:showPercent val="0"/>
          <c:showBubbleSize val="0"/>
        </c:dLbls>
        <c:axId val="467371136"/>
        <c:axId val="467372672"/>
      </c:areaChart>
      <c:catAx>
        <c:axId val="467371136"/>
        <c:scaling>
          <c:orientation val="minMax"/>
        </c:scaling>
        <c:delete val="0"/>
        <c:axPos val="b"/>
        <c:majorTickMark val="out"/>
        <c:minorTickMark val="none"/>
        <c:tickLblPos val="nextTo"/>
        <c:crossAx val="467372672"/>
        <c:crosses val="autoZero"/>
        <c:auto val="1"/>
        <c:lblAlgn val="ctr"/>
        <c:lblOffset val="100"/>
        <c:noMultiLvlLbl val="0"/>
      </c:catAx>
      <c:valAx>
        <c:axId val="467372672"/>
        <c:scaling>
          <c:orientation val="minMax"/>
        </c:scaling>
        <c:delete val="0"/>
        <c:axPos val="l"/>
        <c:majorGridlines/>
        <c:numFmt formatCode="&quot;$&quot;#,##0_);[Red]\(&quot;$&quot;#,##0\)" sourceLinked="1"/>
        <c:majorTickMark val="out"/>
        <c:minorTickMark val="none"/>
        <c:tickLblPos val="nextTo"/>
        <c:crossAx val="467371136"/>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overlay val="0"/>
    </c:title>
    <c:autoTitleDeleted val="0"/>
    <c:plotArea>
      <c:layout>
        <c:manualLayout>
          <c:layoutTarget val="inner"/>
          <c:xMode val="edge"/>
          <c:yMode val="edge"/>
          <c:x val="0.118847093715407"/>
          <c:y val="9.7461987867630204E-2"/>
          <c:w val="0.85937448800332406"/>
          <c:h val="0.84465309134936395"/>
        </c:manualLayout>
      </c:layout>
      <c:areaChart>
        <c:grouping val="standard"/>
        <c:varyColors val="0"/>
        <c:ser>
          <c:idx val="0"/>
          <c:order val="0"/>
          <c:tx>
            <c:strRef>
              <c:f>'Cash Flow graphs'!$C$46</c:f>
              <c:strCache>
                <c:ptCount val="1"/>
                <c:pt idx="0">
                  <c:v>Projected Monthly Cash Balance</c:v>
                </c:pt>
              </c:strCache>
            </c:strRef>
          </c:tx>
          <c:val>
            <c:numRef>
              <c:f>'Cash Flow graphs'!$D$46:$O$46</c:f>
            </c:numRef>
          </c:val>
          <c:extLst xmlns:c16r2="http://schemas.microsoft.com/office/drawing/2015/06/chart">
            <c:ext xmlns:c16="http://schemas.microsoft.com/office/drawing/2014/chart" uri="{C3380CC4-5D6E-409C-BE32-E72D297353CC}">
              <c16:uniqueId val="{00000000-4558-4550-96E1-F29D2A0C359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'Cash Flow graphs'!$D$45:$O$45</c15:sqref>
                        </c15:formulaRef>
                      </c:ext>
                    </c:extLst>
                  </c:multiLvlStrRef>
                </c15:cat>
              </c15:filteredCategoryTitle>
            </c:ext>
          </c:extLst>
        </c:ser>
        <c:dLbls>
          <c:showLegendKey val="0"/>
          <c:showVal val="0"/>
          <c:showCatName val="0"/>
          <c:showSerName val="0"/>
          <c:showPercent val="0"/>
          <c:showBubbleSize val="0"/>
        </c:dLbls>
        <c:axId val="468427520"/>
        <c:axId val="468429440"/>
      </c:areaChart>
      <c:catAx>
        <c:axId val="468427520"/>
        <c:scaling>
          <c:orientation val="minMax"/>
        </c:scaling>
        <c:delete val="0"/>
        <c:axPos val="b"/>
        <c:majorTickMark val="out"/>
        <c:minorTickMark val="none"/>
        <c:tickLblPos val="nextTo"/>
        <c:crossAx val="468429440"/>
        <c:crosses val="autoZero"/>
        <c:auto val="1"/>
        <c:lblAlgn val="ctr"/>
        <c:lblOffset val="100"/>
        <c:noMultiLvlLbl val="0"/>
      </c:catAx>
      <c:valAx>
        <c:axId val="468429440"/>
        <c:scaling>
          <c:orientation val="minMax"/>
        </c:scaling>
        <c:delete val="0"/>
        <c:axPos val="l"/>
        <c:majorGridlines/>
        <c:numFmt formatCode="&quot;$&quot;#,##0_);[Red]\(&quot;$&quot;#,##0\)" sourceLinked="1"/>
        <c:majorTickMark val="out"/>
        <c:minorTickMark val="none"/>
        <c:tickLblPos val="nextTo"/>
        <c:crossAx val="468427520"/>
        <c:crosses val="autoZero"/>
        <c:crossBetween val="midCat"/>
      </c:valAx>
    </c:plotArea>
    <c:plotVisOnly val="1"/>
    <c:dispBlanksAs val="zero"/>
    <c:showDLblsOverMax val="0"/>
  </c:chart>
  <c:spPr>
    <a:ln cap="sq">
      <a:round/>
    </a:ln>
  </c:spPr>
  <c:printSettings>
    <c:headerFooter/>
    <c:pageMargins b="0.75000000000000799" l="0.70000000000000095" r="0.70000000000000095" t="0.75000000000000799"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9.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tif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11</xdr:col>
      <xdr:colOff>1003300</xdr:colOff>
      <xdr:row>3</xdr:row>
      <xdr:rowOff>0</xdr:rowOff>
    </xdr:to>
    <xdr:pic>
      <xdr:nvPicPr>
        <xdr:cNvPr id="2" name="Picture 9" descr="C:\Users\Ryan\Desktop\CSMC\Marketing\Logos\174471_logo_final.tif">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658350" y="0"/>
          <a:ext cx="1003300" cy="7334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3</xdr:row>
      <xdr:rowOff>184150</xdr:rowOff>
    </xdr:to>
    <xdr:pic>
      <xdr:nvPicPr>
        <xdr:cNvPr id="2" name="Picture 9" descr="C:\Users\Ryan\Desktop\CSMC\Marketing\Logos\174471_logo_final.tif">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2</xdr:row>
      <xdr:rowOff>190500</xdr:rowOff>
    </xdr:to>
    <xdr:pic>
      <xdr:nvPicPr>
        <xdr:cNvPr id="2" name="Picture 9" descr="C:\Users\Ryan\Desktop\CSMC\Marketing\Logos\174471_logo_final.tif">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800100</xdr:colOff>
      <xdr:row>0</xdr:row>
      <xdr:rowOff>0</xdr:rowOff>
    </xdr:from>
    <xdr:to>
      <xdr:col>23</xdr:col>
      <xdr:colOff>765175</xdr:colOff>
      <xdr:row>3</xdr:row>
      <xdr:rowOff>0</xdr:rowOff>
    </xdr:to>
    <xdr:pic>
      <xdr:nvPicPr>
        <xdr:cNvPr id="5" name="Picture 9" descr="C:\Users\Ryan\Desktop\CSMC\Marketing\Logos\174471_logo_final.tif">
          <a:extLst>
            <a:ext uri="{FF2B5EF4-FFF2-40B4-BE49-F238E27FC236}">
              <a16:creationId xmlns=""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288250" y="0"/>
          <a:ext cx="1003300" cy="7334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0</xdr:rowOff>
    </xdr:to>
    <xdr:pic>
      <xdr:nvPicPr>
        <xdr:cNvPr id="2" name="Picture 9" descr="C:\Users\Ryan\Desktop\CSMC\Marketing\Logos\174471_logo_final.tif">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2</xdr:row>
      <xdr:rowOff>190500</xdr:rowOff>
    </xdr:to>
    <xdr:pic>
      <xdr:nvPicPr>
        <xdr:cNvPr id="2" name="Picture 9" descr="C:\Users\Ryan\Desktop\CSMC\Marketing\Logos\174471_logo_final.tif">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5" name="Picture 9" descr="C:\Users\Ryan\Desktop\CSMC\Marketing\Logos\174471_logo_final.tif">
          <a:extLst>
            <a:ext uri="{FF2B5EF4-FFF2-40B4-BE49-F238E27FC236}">
              <a16:creationId xmlns=""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0</xdr:rowOff>
    </xdr:to>
    <xdr:pic>
      <xdr:nvPicPr>
        <xdr:cNvPr id="2" name="Picture 9" descr="C:\Users\Ryan\Desktop\CSMC\Marketing\Logos\174471_logo_final.tif">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2</xdr:row>
      <xdr:rowOff>190500</xdr:rowOff>
    </xdr:to>
    <xdr:pic>
      <xdr:nvPicPr>
        <xdr:cNvPr id="2" name="Picture 9" descr="C:\Users\Ryan\Desktop\CSMC\Marketing\Logos\174471_logo_final.tif">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5" name="Picture 9" descr="C:\Users\Ryan\Desktop\CSMC\Marketing\Logos\174471_logo_final.tif">
          <a:extLst>
            <a:ext uri="{FF2B5EF4-FFF2-40B4-BE49-F238E27FC236}">
              <a16:creationId xmlns=""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0</xdr:colOff>
      <xdr:row>1</xdr:row>
      <xdr:rowOff>0</xdr:rowOff>
    </xdr:from>
    <xdr:to>
      <xdr:col>18</xdr:col>
      <xdr:colOff>479425</xdr:colOff>
      <xdr:row>4</xdr:row>
      <xdr:rowOff>0</xdr:rowOff>
    </xdr:to>
    <xdr:pic>
      <xdr:nvPicPr>
        <xdr:cNvPr id="2" name="Picture 9" descr="C:\Users\Ryan\Desktop\CSMC\Marketing\Logos\174471_logo_final.tif">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257175"/>
          <a:ext cx="1003300" cy="733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1003300</xdr:colOff>
      <xdr:row>3</xdr:row>
      <xdr:rowOff>0</xdr:rowOff>
    </xdr:to>
    <xdr:pic>
      <xdr:nvPicPr>
        <xdr:cNvPr id="3" name="Picture 9" descr="C:\Users\Ryan\Desktop\CSMC\Marketing\Logos\174471_logo_final.tif">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72550" y="0"/>
          <a:ext cx="1003300" cy="7334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174625</xdr:colOff>
      <xdr:row>2</xdr:row>
      <xdr:rowOff>171450</xdr:rowOff>
    </xdr:to>
    <xdr:pic>
      <xdr:nvPicPr>
        <xdr:cNvPr id="2" name="Picture 9" descr="C:\Users\Ryan\Desktop\CSMC\Marketing\Logos\174471_logo_final.tif">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0"/>
          <a:ext cx="1003300" cy="733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457199</xdr:colOff>
      <xdr:row>6</xdr:row>
      <xdr:rowOff>9525</xdr:rowOff>
    </xdr:from>
    <xdr:to>
      <xdr:col>14</xdr:col>
      <xdr:colOff>781049</xdr:colOff>
      <xdr:row>8</xdr:row>
      <xdr:rowOff>1981200</xdr:rowOff>
    </xdr:to>
    <xdr:graphicFrame macro="">
      <xdr:nvGraphicFramePr>
        <xdr:cNvPr id="2" name="Chart 1">
          <a:extLst>
            <a:ext uri="{FF2B5EF4-FFF2-40B4-BE49-F238E27FC236}">
              <a16:creationId xmlns=""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457199</xdr:colOff>
      <xdr:row>13</xdr:row>
      <xdr:rowOff>9525</xdr:rowOff>
    </xdr:from>
    <xdr:to>
      <xdr:col>14</xdr:col>
      <xdr:colOff>781049</xdr:colOff>
      <xdr:row>15</xdr:row>
      <xdr:rowOff>1981200</xdr:rowOff>
    </xdr:to>
    <xdr:graphicFrame macro="">
      <xdr:nvGraphicFramePr>
        <xdr:cNvPr id="3" name="Chart 2">
          <a:extLst>
            <a:ext uri="{FF2B5EF4-FFF2-40B4-BE49-F238E27FC236}">
              <a16:creationId xmlns=""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457199</xdr:colOff>
      <xdr:row>20</xdr:row>
      <xdr:rowOff>9525</xdr:rowOff>
    </xdr:from>
    <xdr:to>
      <xdr:col>14</xdr:col>
      <xdr:colOff>781049</xdr:colOff>
      <xdr:row>22</xdr:row>
      <xdr:rowOff>1981200</xdr:rowOff>
    </xdr:to>
    <xdr:graphicFrame macro="">
      <xdr:nvGraphicFramePr>
        <xdr:cNvPr id="4" name="Chart 3">
          <a:extLst>
            <a:ext uri="{FF2B5EF4-FFF2-40B4-BE49-F238E27FC236}">
              <a16:creationId xmlns=""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457199</xdr:colOff>
      <xdr:row>27</xdr:row>
      <xdr:rowOff>9525</xdr:rowOff>
    </xdr:from>
    <xdr:to>
      <xdr:col>14</xdr:col>
      <xdr:colOff>781049</xdr:colOff>
      <xdr:row>29</xdr:row>
      <xdr:rowOff>1981200</xdr:rowOff>
    </xdr:to>
    <xdr:graphicFrame macro="">
      <xdr:nvGraphicFramePr>
        <xdr:cNvPr id="5" name="Chart 4">
          <a:extLst>
            <a:ext uri="{FF2B5EF4-FFF2-40B4-BE49-F238E27FC236}">
              <a16:creationId xmlns=""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457199</xdr:colOff>
      <xdr:row>34</xdr:row>
      <xdr:rowOff>9525</xdr:rowOff>
    </xdr:from>
    <xdr:to>
      <xdr:col>14</xdr:col>
      <xdr:colOff>781049</xdr:colOff>
      <xdr:row>36</xdr:row>
      <xdr:rowOff>1981200</xdr:rowOff>
    </xdr:to>
    <xdr:graphicFrame macro="">
      <xdr:nvGraphicFramePr>
        <xdr:cNvPr id="6" name="Chart 5">
          <a:extLst>
            <a:ext uri="{FF2B5EF4-FFF2-40B4-BE49-F238E27FC236}">
              <a16:creationId xmlns=""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457199</xdr:colOff>
      <xdr:row>41</xdr:row>
      <xdr:rowOff>9525</xdr:rowOff>
    </xdr:from>
    <xdr:to>
      <xdr:col>14</xdr:col>
      <xdr:colOff>781049</xdr:colOff>
      <xdr:row>43</xdr:row>
      <xdr:rowOff>1981200</xdr:rowOff>
    </xdr:to>
    <xdr:graphicFrame macro="">
      <xdr:nvGraphicFramePr>
        <xdr:cNvPr id="7" name="Chart 6">
          <a:extLst>
            <a:ext uri="{FF2B5EF4-FFF2-40B4-BE49-F238E27FC236}">
              <a16:creationId xmlns=""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0</xdr:colOff>
      <xdr:row>0</xdr:row>
      <xdr:rowOff>0</xdr:rowOff>
    </xdr:from>
    <xdr:to>
      <xdr:col>14</xdr:col>
      <xdr:colOff>174625</xdr:colOff>
      <xdr:row>2</xdr:row>
      <xdr:rowOff>171450</xdr:rowOff>
    </xdr:to>
    <xdr:pic>
      <xdr:nvPicPr>
        <xdr:cNvPr id="8" name="Picture 9" descr="C:\Users\Ryan\Desktop\CSMC\Marketing\Logos\174471_logo_final.tif">
          <a:extLst>
            <a:ext uri="{FF2B5EF4-FFF2-40B4-BE49-F238E27FC236}">
              <a16:creationId xmlns=""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344150" y="0"/>
          <a:ext cx="1003300" cy="7334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1003300</xdr:colOff>
      <xdr:row>2</xdr:row>
      <xdr:rowOff>171450</xdr:rowOff>
    </xdr:to>
    <xdr:pic>
      <xdr:nvPicPr>
        <xdr:cNvPr id="2" name="Picture 9" descr="C:\Users\Ryan\Desktop\CSMC\Marketing\Logos\174471_logo_final.tif">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15225" y="0"/>
          <a:ext cx="1003300" cy="7334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1003300</xdr:colOff>
      <xdr:row>2</xdr:row>
      <xdr:rowOff>171450</xdr:rowOff>
    </xdr:to>
    <xdr:pic>
      <xdr:nvPicPr>
        <xdr:cNvPr id="2" name="Picture 9" descr="C:\Users\Ryan\Desktop\CSMC\Marketing\Logos\174471_logo_final.tif">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72550" y="0"/>
          <a:ext cx="1003300" cy="7334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320675</xdr:colOff>
      <xdr:row>0</xdr:row>
      <xdr:rowOff>0</xdr:rowOff>
    </xdr:from>
    <xdr:to>
      <xdr:col>11</xdr:col>
      <xdr:colOff>247650</xdr:colOff>
      <xdr:row>3</xdr:row>
      <xdr:rowOff>171450</xdr:rowOff>
    </xdr:to>
    <xdr:sp macro="" textlink="">
      <xdr:nvSpPr>
        <xdr:cNvPr id="2" name="TextBox 1">
          <a:extLst>
            <a:ext uri="{FF2B5EF4-FFF2-40B4-BE49-F238E27FC236}">
              <a16:creationId xmlns="" xmlns:a16="http://schemas.microsoft.com/office/drawing/2014/main" id="{00000000-0008-0000-0600-000002000000}"/>
            </a:ext>
          </a:extLst>
        </xdr:cNvPr>
        <xdr:cNvSpPr txBox="1"/>
      </xdr:nvSpPr>
      <xdr:spPr>
        <a:xfrm>
          <a:off x="3508375" y="0"/>
          <a:ext cx="6213475" cy="90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u="sng">
              <a:latin typeface="Times New Roman" pitchFamily="18" charset="0"/>
              <a:cs typeface="Times New Roman" pitchFamily="18" charset="0"/>
            </a:rPr>
            <a:t>Instructions</a:t>
          </a:r>
          <a:r>
            <a:rPr lang="en-US" sz="900">
              <a:latin typeface="Times New Roman" pitchFamily="18" charset="0"/>
              <a:cs typeface="Times New Roman" pitchFamily="18" charset="0"/>
            </a:rPr>
            <a:t>:  These</a:t>
          </a:r>
          <a:r>
            <a:rPr lang="en-US" sz="900" baseline="0">
              <a:latin typeface="Times New Roman" pitchFamily="18" charset="0"/>
              <a:cs typeface="Times New Roman" pitchFamily="18" charset="0"/>
            </a:rPr>
            <a:t> employee input </a:t>
          </a:r>
          <a:r>
            <a:rPr lang="en-US" sz="900">
              <a:latin typeface="Times New Roman" pitchFamily="18" charset="0"/>
              <a:cs typeface="Times New Roman" pitchFamily="18" charset="0"/>
            </a:rPr>
            <a:t> tabs are designed to model out 'typical'</a:t>
          </a:r>
          <a:r>
            <a:rPr lang="en-US" sz="900" baseline="0">
              <a:latin typeface="Times New Roman" pitchFamily="18" charset="0"/>
              <a:cs typeface="Times New Roman" pitchFamily="18" charset="0"/>
            </a:rPr>
            <a:t> employee compensation.  Unusual compensation programs may require modification to the structure or formulas.  Usually, you should  only have to modify the red input items and copy down the black formulas from row 7 to match how many employees you  </a:t>
          </a:r>
          <a:r>
            <a:rPr lang="en-US" sz="900" baseline="0">
              <a:solidFill>
                <a:schemeClr val="dk1"/>
              </a:solidFill>
              <a:latin typeface="Times New Roman" pitchFamily="18" charset="0"/>
              <a:ea typeface="+mn-ea"/>
              <a:cs typeface="Times New Roman" pitchFamily="18" charset="0"/>
            </a:rPr>
            <a:t>have.  The SACS code per employee in column B is essential.  </a:t>
          </a:r>
          <a:r>
            <a:rPr lang="en-US" sz="900" baseline="0">
              <a:latin typeface="Times New Roman" pitchFamily="18" charset="0"/>
              <a:cs typeface="Times New Roman" pitchFamily="18" charset="0"/>
            </a:rPr>
            <a:t>Please do not add or erase whole rows - the below can handle 50 employees.  Summary information is shown in rows 58 through 60.  Feel free to erase this text box for cleaner printing / presentation.</a:t>
          </a:r>
          <a:endParaRPr lang="en-US" sz="900">
            <a:latin typeface="Times New Roman" pitchFamily="18" charset="0"/>
            <a:cs typeface="Times New Roman" pitchFamily="18" charset="0"/>
          </a:endParaRPr>
        </a:p>
      </xdr:txBody>
    </xdr:sp>
    <xdr:clientData/>
  </xdr:twoCellAnchor>
  <xdr:twoCellAnchor editAs="oneCell">
    <xdr:from>
      <xdr:col>23</xdr:col>
      <xdr:colOff>0</xdr:colOff>
      <xdr:row>0</xdr:row>
      <xdr:rowOff>0</xdr:rowOff>
    </xdr:from>
    <xdr:to>
      <xdr:col>23</xdr:col>
      <xdr:colOff>1003300</xdr:colOff>
      <xdr:row>2</xdr:row>
      <xdr:rowOff>200660</xdr:rowOff>
    </xdr:to>
    <xdr:pic>
      <xdr:nvPicPr>
        <xdr:cNvPr id="4" name="Picture 9" descr="C:\Users\Ryan\Desktop\CSMC\Marketing\Logos\174471_logo_final.tif">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twoCellAnchor editAs="oneCell">
    <xdr:from>
      <xdr:col>23</xdr:col>
      <xdr:colOff>0</xdr:colOff>
      <xdr:row>0</xdr:row>
      <xdr:rowOff>0</xdr:rowOff>
    </xdr:from>
    <xdr:to>
      <xdr:col>23</xdr:col>
      <xdr:colOff>1003300</xdr:colOff>
      <xdr:row>2</xdr:row>
      <xdr:rowOff>200660</xdr:rowOff>
    </xdr:to>
    <xdr:pic>
      <xdr:nvPicPr>
        <xdr:cNvPr id="6" name="Picture 9" descr="C:\Users\Ryan\Desktop\CSMC\Marketing\Logos\174471_logo_final.tif">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850225" y="0"/>
          <a:ext cx="1003300" cy="733425"/>
        </a:xfrm>
        <a:prstGeom prst="rect">
          <a:avLst/>
        </a:prstGeom>
        <a:noFill/>
        <a:ln w="9525">
          <a:noFill/>
          <a:miter lim="800000"/>
          <a:headEnd/>
          <a:tailEnd/>
        </a:ln>
      </xdr:spPr>
    </xdr:pic>
    <xdr:clientData/>
  </xdr:twoCellAnchor>
  <xdr:twoCellAnchor editAs="oneCell">
    <xdr:from>
      <xdr:col>23</xdr:col>
      <xdr:colOff>0</xdr:colOff>
      <xdr:row>0</xdr:row>
      <xdr:rowOff>0</xdr:rowOff>
    </xdr:from>
    <xdr:to>
      <xdr:col>23</xdr:col>
      <xdr:colOff>1003300</xdr:colOff>
      <xdr:row>2</xdr:row>
      <xdr:rowOff>200660</xdr:rowOff>
    </xdr:to>
    <xdr:pic>
      <xdr:nvPicPr>
        <xdr:cNvPr id="8" name="Picture 9" descr="C:\Users\Ryan\Desktop\CSMC\Marketing\Logos\174471_logo_final.tif">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640675" y="0"/>
          <a:ext cx="1003300" cy="733425"/>
        </a:xfrm>
        <a:prstGeom prst="rect">
          <a:avLst/>
        </a:prstGeom>
        <a:noFill/>
        <a:ln w="9525">
          <a:noFill/>
          <a:miter lim="800000"/>
          <a:headEnd/>
          <a:tailEnd/>
        </a:ln>
      </xdr:spPr>
    </xdr:pic>
    <xdr:clientData/>
  </xdr:twoCellAnchor>
  <xdr:twoCellAnchor editAs="oneCell">
    <xdr:from>
      <xdr:col>23</xdr:col>
      <xdr:colOff>0</xdr:colOff>
      <xdr:row>0</xdr:row>
      <xdr:rowOff>0</xdr:rowOff>
    </xdr:from>
    <xdr:to>
      <xdr:col>23</xdr:col>
      <xdr:colOff>1003300</xdr:colOff>
      <xdr:row>2</xdr:row>
      <xdr:rowOff>200660</xdr:rowOff>
    </xdr:to>
    <xdr:pic>
      <xdr:nvPicPr>
        <xdr:cNvPr id="10" name="Picture 9" descr="C:\Users\Ryan\Desktop\CSMC\Marketing\Logos\174471_logo_final.tif">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212050" y="0"/>
          <a:ext cx="1003300" cy="733425"/>
        </a:xfrm>
        <a:prstGeom prst="rect">
          <a:avLst/>
        </a:prstGeom>
        <a:noFill/>
        <a:ln w="9525">
          <a:noFill/>
          <a:miter lim="800000"/>
          <a:headEnd/>
          <a:tailEnd/>
        </a:ln>
      </xdr:spPr>
    </xdr:pic>
    <xdr:clientData/>
  </xdr:twoCellAnchor>
  <xdr:twoCellAnchor editAs="oneCell">
    <xdr:from>
      <xdr:col>23</xdr:col>
      <xdr:colOff>0</xdr:colOff>
      <xdr:row>0</xdr:row>
      <xdr:rowOff>0</xdr:rowOff>
    </xdr:from>
    <xdr:to>
      <xdr:col>23</xdr:col>
      <xdr:colOff>1003300</xdr:colOff>
      <xdr:row>2</xdr:row>
      <xdr:rowOff>200660</xdr:rowOff>
    </xdr:to>
    <xdr:pic>
      <xdr:nvPicPr>
        <xdr:cNvPr id="12" name="Picture 9" descr="C:\Users\Ryan\Desktop\CSMC\Marketing\Logos\174471_logo_final.tif">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12075" y="0"/>
          <a:ext cx="1003300" cy="733425"/>
        </a:xfrm>
        <a:prstGeom prst="rect">
          <a:avLst/>
        </a:prstGeom>
        <a:noFill/>
        <a:ln w="9525">
          <a:noFill/>
          <a:miter lim="800000"/>
          <a:headEnd/>
          <a:tailEnd/>
        </a:ln>
      </xdr:spPr>
    </xdr:pic>
    <xdr:clientData/>
  </xdr:twoCellAnchor>
  <xdr:twoCellAnchor editAs="oneCell">
    <xdr:from>
      <xdr:col>23</xdr:col>
      <xdr:colOff>0</xdr:colOff>
      <xdr:row>0</xdr:row>
      <xdr:rowOff>0</xdr:rowOff>
    </xdr:from>
    <xdr:to>
      <xdr:col>23</xdr:col>
      <xdr:colOff>1003300</xdr:colOff>
      <xdr:row>2</xdr:row>
      <xdr:rowOff>200660</xdr:rowOff>
    </xdr:to>
    <xdr:pic>
      <xdr:nvPicPr>
        <xdr:cNvPr id="14" name="Picture 9" descr="C:\Users\Ryan\Desktop\CSMC\Marketing\Logos\174471_logo_final.tif">
          <a:extLst>
            <a:ext uri="{FF2B5EF4-FFF2-40B4-BE49-F238E27FC236}">
              <a16:creationId xmlns=""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59700" y="0"/>
          <a:ext cx="1003300" cy="7334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479426</xdr:colOff>
      <xdr:row>2</xdr:row>
      <xdr:rowOff>201082</xdr:rowOff>
    </xdr:to>
    <xdr:pic>
      <xdr:nvPicPr>
        <xdr:cNvPr id="2" name="Picture 9" descr="C:\Users\Ryan\Desktop\CSMC\Marketing\Logos\174471_logo_final.tif">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96600" y="0"/>
          <a:ext cx="1003300" cy="7334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19050</xdr:rowOff>
    </xdr:from>
    <xdr:to>
      <xdr:col>18</xdr:col>
      <xdr:colOff>174625</xdr:colOff>
      <xdr:row>2</xdr:row>
      <xdr:rowOff>173830</xdr:rowOff>
    </xdr:to>
    <xdr:pic>
      <xdr:nvPicPr>
        <xdr:cNvPr id="2" name="Picture 9" descr="C:\Users\Ryan\Desktop\CSMC\Marketing\Logos\174471_logo_final.tif">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19050"/>
          <a:ext cx="1003300" cy="7334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0</xdr:row>
      <xdr:rowOff>19050</xdr:rowOff>
    </xdr:from>
    <xdr:to>
      <xdr:col>18</xdr:col>
      <xdr:colOff>174625</xdr:colOff>
      <xdr:row>2</xdr:row>
      <xdr:rowOff>190500</xdr:rowOff>
    </xdr:to>
    <xdr:pic>
      <xdr:nvPicPr>
        <xdr:cNvPr id="2" name="Picture 9" descr="C:\Users\Ryan\Desktop\CSMC\Marketing\Logos\174471_logo_final.tif">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63800" y="19050"/>
          <a:ext cx="1003300" cy="7334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1003300</xdr:colOff>
      <xdr:row>3</xdr:row>
      <xdr:rowOff>0</xdr:rowOff>
    </xdr:to>
    <xdr:pic>
      <xdr:nvPicPr>
        <xdr:cNvPr id="4" name="Picture 9" descr="C:\Users\Ryan\Desktop\CSMC\Marketing\Logos\174471_logo_final.tif">
          <a:extLst>
            <a:ext uri="{FF2B5EF4-FFF2-40B4-BE49-F238E27FC236}">
              <a16:creationId xmlns=""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717375" y="0"/>
          <a:ext cx="1003300" cy="733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les/AppData/Local/Microsoft/Windows/Temporary%20Internet%20Files/Content.Outlook/060023XY/SACS%20Co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CS Object Codes"/>
      <sheetName val="SACS Resource Codes"/>
      <sheetName val="SACS Function Codes"/>
      <sheetName val="Raw Objects"/>
      <sheetName val="Function"/>
      <sheetName val="Resource"/>
      <sheetName val="Goal"/>
      <sheetName val="Fund"/>
      <sheetName val="Budget Summary"/>
      <sheetName val="Revenue Input"/>
      <sheetName val="LCFF"/>
      <sheetName val="Expenses Summary"/>
      <sheetName val="Student Info"/>
      <sheetName val="Expenses Input"/>
      <sheetName val="Employee Input Yr1"/>
      <sheetName val="Employee Input Yr2"/>
      <sheetName val="Employee Input Yr3"/>
      <sheetName val="Employee Input Yr4"/>
      <sheetName val="Employee Input Yr5"/>
      <sheetName val="Cash Flow %s Yr1"/>
      <sheetName val="Cash Flow %s Yr2"/>
      <sheetName val="Cash Flow %s Yr3"/>
      <sheetName val="Cash Flow %s Yr4"/>
      <sheetName val="Cash Flow %s Yr5"/>
      <sheetName val="Fiscal_Sets"/>
      <sheetName val="Cash Flow $s Yr1"/>
      <sheetName val="Cash Flow $s Yr2"/>
      <sheetName val="Cash Flow $s Yr3"/>
      <sheetName val="Cash Flow $s Yr4"/>
      <sheetName val="Cash Flow $s Yr5"/>
      <sheetName val="Cash Flow graphs"/>
      <sheetName val="CSMC COA"/>
      <sheetName val="CSMC Personnel Codes"/>
      <sheetName val="Sheet2"/>
    </sheetNames>
    <sheetDataSet>
      <sheetData sheetId="0" refreshError="1"/>
      <sheetData sheetId="1" refreshError="1"/>
      <sheetData sheetId="2" refreshError="1"/>
      <sheetData sheetId="3">
        <row r="5">
          <cell r="A5" t="str">
            <v>1100Certificated Teachers' Salaries                                                 YYY20070925</v>
          </cell>
        </row>
        <row r="6">
          <cell r="A6" t="str">
            <v>1200Certificated Pupil Support Salaries                                             YYY20040721</v>
          </cell>
        </row>
        <row r="7">
          <cell r="A7" t="str">
            <v>1300Certificated Supervisors' and Administrators' Salaries                          YYY20041026</v>
          </cell>
        </row>
        <row r="8">
          <cell r="A8" t="str">
            <v>1900Other Certificated Salaries                                                     YYY20040721</v>
          </cell>
        </row>
        <row r="9">
          <cell r="A9" t="str">
            <v>2100Classified Instructional Salaries                                               YYY20070925</v>
          </cell>
        </row>
        <row r="10">
          <cell r="A10" t="str">
            <v>2200Classified Support Salaries                                                     YYY20040721</v>
          </cell>
        </row>
        <row r="11">
          <cell r="A11" t="str">
            <v>2300Classified Supervisors' and Administrators' Salaries                            YYY20041026</v>
          </cell>
        </row>
        <row r="12">
          <cell r="A12" t="str">
            <v>2400Clerical, Technical, and Office Staff Salaries                                  YYY20040721</v>
          </cell>
        </row>
        <row r="13">
          <cell r="A13" t="str">
            <v>2900Other Classified Salaries                                                       YYY20040721</v>
          </cell>
        </row>
        <row r="14">
          <cell r="A14" t="str">
            <v>3100(Obsolete) State Teachers' Retirement System                                    YYY20040721</v>
          </cell>
        </row>
        <row r="15">
          <cell r="A15" t="str">
            <v>3101State Teachers' Retirement System, certificated positions                       YYY20040721</v>
          </cell>
        </row>
        <row r="16">
          <cell r="A16" t="str">
            <v>3102State Teachers' Retirement System, classified positions                         YYY20040721</v>
          </cell>
        </row>
        <row r="17">
          <cell r="A17" t="str">
            <v>3200(Obsolete) Public Employees' Retirement System                                  YYY20040721</v>
          </cell>
        </row>
        <row r="18">
          <cell r="A18" t="str">
            <v>3201Public Employees' Retirement System, certificated positions                     YYY20040721</v>
          </cell>
        </row>
        <row r="19">
          <cell r="A19" t="str">
            <v>3202Public Employees' Retirement System, classified positions                       YYY20040721</v>
          </cell>
        </row>
        <row r="20">
          <cell r="A20" t="str">
            <v>3300(Obsolete) Social Security/Medicare/Alternative                                 YYY20040721</v>
          </cell>
        </row>
        <row r="21">
          <cell r="A21" t="str">
            <v>3301OASDI/Medicare/Alternative, certificated positions                              YYY20040721</v>
          </cell>
        </row>
        <row r="22">
          <cell r="A22" t="str">
            <v>3302OASDI/Medicare/Alternative, classified positions                                YYY20040721</v>
          </cell>
        </row>
        <row r="23">
          <cell r="A23" t="str">
            <v>3400(Obsolete) Health &amp; Welfare Benefits                                            YYY20040721</v>
          </cell>
        </row>
        <row r="24">
          <cell r="A24" t="str">
            <v>3401Health &amp; Welfare Benefits, certificated positions                               YYY20040721</v>
          </cell>
        </row>
        <row r="25">
          <cell r="A25" t="str">
            <v>3402Health &amp; Welfare Benefits, classified positions                                 YYY20040721</v>
          </cell>
        </row>
        <row r="26">
          <cell r="A26" t="str">
            <v>3500(Obsolete) State Unemployment Insurance                                         YYY20040721</v>
          </cell>
        </row>
        <row r="27">
          <cell r="A27" t="str">
            <v>3501State Unemployment Insurance, certificated positions                            YYY20040721</v>
          </cell>
        </row>
        <row r="28">
          <cell r="A28" t="str">
            <v>3502State Unemployment Insurance, classified positions                              YYY20040721</v>
          </cell>
        </row>
        <row r="29">
          <cell r="A29" t="str">
            <v>3600(Obsolete) Worker's Compensation Insurance                                      YYY20040721</v>
          </cell>
        </row>
        <row r="30">
          <cell r="A30" t="str">
            <v>3601Workers' Compensation Insurance, certificated positions                         YYY20041026</v>
          </cell>
        </row>
        <row r="31">
          <cell r="A31" t="str">
            <v>3602Workers' Compensation Insurance, classified positions                           YYY20041026</v>
          </cell>
        </row>
        <row r="32">
          <cell r="A32" t="str">
            <v>3700(Obsolete) Retiree Benefits                                                     YYY20040721</v>
          </cell>
        </row>
        <row r="33">
          <cell r="A33" t="str">
            <v>3701OPEB, Allocated, certificated positions                                         YYY20070213</v>
          </cell>
        </row>
        <row r="34">
          <cell r="A34" t="str">
            <v>3702OPEB, Allocated, classified positions                                           YYY20070213</v>
          </cell>
        </row>
        <row r="35">
          <cell r="A35" t="str">
            <v>3751OPEB, Active Employees, certificated positions                                  YYY20070213</v>
          </cell>
        </row>
        <row r="36">
          <cell r="A36" t="str">
            <v>3752OPEB, Active Employees, classified positions                                    YYY20070213</v>
          </cell>
        </row>
        <row r="37">
          <cell r="A37" t="str">
            <v>3800(Obsolete) PERS Reduction                                                       YYN20040721</v>
          </cell>
        </row>
        <row r="38">
          <cell r="A38" t="str">
            <v>3801PERS Reduction, certificated positions                                          YYY20040721</v>
          </cell>
        </row>
        <row r="39">
          <cell r="A39" t="str">
            <v>3802PERS Reduction, classified positions                                            YYY20040721</v>
          </cell>
        </row>
        <row r="40">
          <cell r="A40" t="str">
            <v>3900(Obsolete) Other Benefits                                                       YYY20040721</v>
          </cell>
        </row>
        <row r="41">
          <cell r="A41" t="str">
            <v>3901Other Benefits, certificated positions                                          YYY20040721</v>
          </cell>
        </row>
        <row r="42">
          <cell r="A42" t="str">
            <v>3902Other Benefits, classified positions                                            YYY20040721</v>
          </cell>
        </row>
        <row r="43">
          <cell r="A43" t="str">
            <v>4100Approved Textbooks and Core Curricula Materials                                 YYY20040721</v>
          </cell>
        </row>
        <row r="44">
          <cell r="A44" t="str">
            <v>4200Books and Other Reference Materials                                             YYY20040721</v>
          </cell>
        </row>
        <row r="45">
          <cell r="A45" t="str">
            <v>4300Materials and Supplies                                                          YYY20040721</v>
          </cell>
        </row>
        <row r="46">
          <cell r="A46" t="str">
            <v>4400Noncapitalized Equipment                                                        YYY20040721</v>
          </cell>
        </row>
        <row r="47">
          <cell r="A47" t="str">
            <v>4700Food                                                                            YYY20040721</v>
          </cell>
        </row>
        <row r="48">
          <cell r="A48" t="str">
            <v>5100Subagreements for Services                                                      YYY20070206</v>
          </cell>
        </row>
        <row r="49">
          <cell r="A49" t="str">
            <v>5200Travel and Conferences                                                          YYY20040721</v>
          </cell>
        </row>
        <row r="50">
          <cell r="A50" t="str">
            <v>5300Dues and Memberships                                                            YYY20040721</v>
          </cell>
        </row>
        <row r="51">
          <cell r="A51" t="str">
            <v>5400Insurance                                                                       YYY20040721</v>
          </cell>
        </row>
        <row r="52">
          <cell r="A52" t="str">
            <v>5440Pupil Insurance                                                                 YYY20040721</v>
          </cell>
        </row>
        <row r="53">
          <cell r="A53" t="str">
            <v>5450Other Insurance                                                                 YYY20040721</v>
          </cell>
        </row>
        <row r="54">
          <cell r="A54" t="str">
            <v>5500Operations and Housekeeping Services                                            YYY20041026</v>
          </cell>
        </row>
        <row r="55">
          <cell r="A55" t="str">
            <v>5600Rentals, Leases, Repairs, and Noncapitalized Improvements                       YYY20040721</v>
          </cell>
        </row>
        <row r="56">
          <cell r="A56" t="str">
            <v>5710Transfers of Direct Costs                                                       YYY20040721</v>
          </cell>
        </row>
        <row r="57">
          <cell r="A57" t="str">
            <v>5750Transfers of Direct Costs - Interfund                                           YYY20041026</v>
          </cell>
        </row>
        <row r="58">
          <cell r="A58" t="str">
            <v>5800Professional/Consulting Services and Operating Expenditures                     YYY20040721</v>
          </cell>
        </row>
        <row r="59">
          <cell r="A59" t="str">
            <v>5900Communications                                                                  YYY20040721</v>
          </cell>
        </row>
        <row r="60">
          <cell r="A60" t="str">
            <v>6100Land                                                                            YYY20041222</v>
          </cell>
        </row>
        <row r="61">
          <cell r="A61" t="str">
            <v>6170Land Improvements                                                               YYY20041222</v>
          </cell>
        </row>
        <row r="62">
          <cell r="A62" t="str">
            <v>6200Buildings and Improvements of Buildings                                         YYY20040721</v>
          </cell>
        </row>
        <row r="63">
          <cell r="A63" t="str">
            <v>6300Books and Media for New School Libraries or Major Expansion of School Libraries YYY20040721</v>
          </cell>
        </row>
        <row r="64">
          <cell r="A64" t="str">
            <v>6400Equipment                                                                       YYY20040721</v>
          </cell>
        </row>
        <row r="65">
          <cell r="A65" t="str">
            <v>6500Equipment Replacement                                                           YYY20040721</v>
          </cell>
        </row>
        <row r="66">
          <cell r="A66" t="str">
            <v>6900Depreciation Expense                                                            YYY20070222</v>
          </cell>
        </row>
        <row r="67">
          <cell r="A67" t="str">
            <v>7110Tuition for Instruction Under Interdistrict Attendance Agreements               YYN20040721</v>
          </cell>
        </row>
        <row r="68">
          <cell r="A68" t="str">
            <v>7130State Special Schools                                                           YYN20040721</v>
          </cell>
        </row>
        <row r="69">
          <cell r="A69" t="str">
            <v>7141Other Tuition, Excess Costs, and/or Deficit Payments to Districts or Charter SchYYY20070919</v>
          </cell>
        </row>
        <row r="70">
          <cell r="A70" t="str">
            <v>7142Other Tuition, Excess Costs, and/or Deficit Payments to County Offices          YYY20041026</v>
          </cell>
        </row>
        <row r="71">
          <cell r="A71" t="str">
            <v>7143Other Tuition, Excess Costs, and/or Deficit Payments to JPAs                    YYY20041026</v>
          </cell>
        </row>
        <row r="72">
          <cell r="A72" t="str">
            <v>7211Transfers of Pass-Through Revenues to Districts or Charter Schools              YYY20070206</v>
          </cell>
        </row>
        <row r="73">
          <cell r="A73" t="str">
            <v>7212Transfers of Pass-Through Revenues to County Offices                            YYY20040721</v>
          </cell>
        </row>
        <row r="74">
          <cell r="A74" t="str">
            <v>7213Transfers of Pass-Through Revenues to JPAs                                      YYY20040721</v>
          </cell>
        </row>
        <row r="75">
          <cell r="A75" t="str">
            <v>7221Transfers of Apportionments to Districts or Charter Schools                     YYY20070206</v>
          </cell>
        </row>
        <row r="76">
          <cell r="A76" t="str">
            <v>7222Transfers of Apportionments to County Offices                                   YYY20040721</v>
          </cell>
        </row>
        <row r="77">
          <cell r="A77" t="str">
            <v>7223Transfers of Apportionments to JPAs                                             YYY20040721</v>
          </cell>
        </row>
        <row r="78">
          <cell r="A78" t="str">
            <v>7280(Obsolete) Transfers to Charter Schools in Lieu of Property Taxes               YYN20080128</v>
          </cell>
        </row>
        <row r="79">
          <cell r="A79" t="str">
            <v>7281All Other Transfers to Districts or Charter Schools                             YYN20070206</v>
          </cell>
        </row>
        <row r="80">
          <cell r="A80" t="str">
            <v>7282All Other Transfers to County Offices                                           YYY20040721</v>
          </cell>
        </row>
        <row r="81">
          <cell r="A81" t="str">
            <v>7283All Other Transfers to JPAs                                                     YYY20040721</v>
          </cell>
        </row>
        <row r="82">
          <cell r="A82" t="str">
            <v>7299All Other Transfers Out to All Others                                           YYY20040721</v>
          </cell>
        </row>
        <row r="83">
          <cell r="A83" t="str">
            <v>7310Transfers of Indirect Costs                                                     YYY20040721</v>
          </cell>
        </row>
        <row r="84">
          <cell r="A84" t="str">
            <v>7350Transfers of Indirect Costs - Interfund                                         YYY20040721</v>
          </cell>
        </row>
        <row r="85">
          <cell r="A85" t="str">
            <v>7370Transfers of Direct Support Costs                                               YYY20080303</v>
          </cell>
        </row>
        <row r="86">
          <cell r="A86" t="str">
            <v>7380Transfers of Direct Support Costs - Interfund                                   YYY20080303</v>
          </cell>
        </row>
        <row r="87">
          <cell r="A87" t="str">
            <v>7432State School Building Repayments                                                YYN20040721</v>
          </cell>
        </row>
        <row r="88">
          <cell r="A88" t="str">
            <v>7433Bond Redemptions                                                                YNN20040721</v>
          </cell>
        </row>
        <row r="89">
          <cell r="A89" t="str">
            <v>7434Bond Interest and Other Service Charges                                         YNN20040721</v>
          </cell>
        </row>
        <row r="90">
          <cell r="A90" t="str">
            <v>7435Repayment of State School Building Fund Aid - Proceeds from Bonds               YYY20040721</v>
          </cell>
        </row>
        <row r="91">
          <cell r="A91" t="str">
            <v>7436Payments to Original District for Acquisition of Property                       YYN20040721</v>
          </cell>
        </row>
        <row r="92">
          <cell r="A92" t="str">
            <v>7438Debt Service - Interest                                                         YYY20040721</v>
          </cell>
        </row>
        <row r="93">
          <cell r="A93" t="str">
            <v>7439Other Debt Service - Principal                                                  YYY20040721</v>
          </cell>
        </row>
        <row r="94">
          <cell r="A94" t="str">
            <v>7611From General Fund to Child Development Fund                                     YYN20040721</v>
          </cell>
        </row>
        <row r="95">
          <cell r="A95" t="str">
            <v>7612Between General Fund and Special Reserve Fund                                   YYY20040721</v>
          </cell>
        </row>
        <row r="96">
          <cell r="A96" t="str">
            <v>7613To State School Building Fund/County School Facilities Fund from All Other FundsYYY20041026</v>
          </cell>
        </row>
        <row r="97">
          <cell r="A97" t="str">
            <v>7614From Bond Interest and Redemption Fund to General Fund                          YNN20041026</v>
          </cell>
        </row>
        <row r="98">
          <cell r="A98" t="str">
            <v>7615From General, Special Reserve, and Building Funds to Deferred Maintenance Fund  YYY20040721</v>
          </cell>
        </row>
        <row r="99">
          <cell r="A99" t="str">
            <v>7616From General Fund to Cafeteria Fund                                             YYY20040721</v>
          </cell>
        </row>
        <row r="100">
          <cell r="A100" t="str">
            <v>7619Other Authorized Interfund Transfers Out                                        YYY20040721</v>
          </cell>
        </row>
        <row r="101">
          <cell r="A101" t="str">
            <v>7632(Obsolete) State School Building Repayment                                      YNN20040721</v>
          </cell>
        </row>
        <row r="102">
          <cell r="A102" t="str">
            <v>7633(Obsolete) Bond Redemptions                                                     YNN20040721</v>
          </cell>
        </row>
        <row r="103">
          <cell r="A103" t="str">
            <v>7634(Obsolete) Bond Interest and Other Service Charges                              YNN20040721</v>
          </cell>
        </row>
        <row r="104">
          <cell r="A104" t="str">
            <v>7635(Obsolete) Repayment of State School Building Fund Aid - Proceeds from Bonds    YNN20040721</v>
          </cell>
        </row>
        <row r="105">
          <cell r="A105" t="str">
            <v>7636(Obsolete) Payments to Original District for Acquisition of Property            YNN20040721</v>
          </cell>
        </row>
        <row r="106">
          <cell r="A106" t="str">
            <v>7638(Obsolete) Debt Service - Interest                                              YNN20040721</v>
          </cell>
        </row>
        <row r="107">
          <cell r="A107" t="str">
            <v>7639(Obsolete) Other Debt Service - Principal                                       YNN20040721</v>
          </cell>
        </row>
        <row r="108">
          <cell r="A108" t="str">
            <v>7641(Obsolete) Long-Term Loan Repayments                                            YYY20040721</v>
          </cell>
        </row>
        <row r="109">
          <cell r="A109" t="str">
            <v>7649(Obsolete) Other Loan Repayments                                                YYY20040721</v>
          </cell>
        </row>
        <row r="110">
          <cell r="A110" t="str">
            <v>7651Transfers of Funds from Lapsed/Reorganized LEAs                                 YYY20080529</v>
          </cell>
        </row>
        <row r="111">
          <cell r="A111" t="str">
            <v>7699All Other Financing Uses                                                        YYY20040721</v>
          </cell>
        </row>
        <row r="112">
          <cell r="A112" t="str">
            <v>8011Revenue Limit State Aid - Current Year                                          YYY20040721</v>
          </cell>
        </row>
        <row r="113">
          <cell r="A113" t="str">
            <v>8015Charter Schools General Purpose Entitlement - State Aid                         YYN20040721</v>
          </cell>
        </row>
        <row r="114">
          <cell r="A114" t="str">
            <v>8019Revenue Limit State Aid - Prior Years                                           YYY20040721</v>
          </cell>
        </row>
        <row r="115">
          <cell r="A115" t="str">
            <v>8021Homeowners' Exemptions                                                          YYN20050114</v>
          </cell>
        </row>
        <row r="116">
          <cell r="A116" t="str">
            <v>8022Timber Yield Tax                                                                YYN20040721</v>
          </cell>
        </row>
        <row r="117">
          <cell r="A117" t="str">
            <v>8029Other Subventions/In-Lieu Taxes                                                 YYN20040721</v>
          </cell>
        </row>
        <row r="118">
          <cell r="A118" t="str">
            <v>8030(Obsolete) Trailer Coach Fees                                                   YYN20040721</v>
          </cell>
        </row>
        <row r="119">
          <cell r="A119" t="str">
            <v>8041Secured Roll Taxes                                                              YYN20040721</v>
          </cell>
        </row>
        <row r="120">
          <cell r="A120" t="str">
            <v>8042Unsecured Roll Taxes                                                            YYN20040721</v>
          </cell>
        </row>
        <row r="121">
          <cell r="A121" t="str">
            <v>8043Prior Years' Taxes                                                              YYN20041026</v>
          </cell>
        </row>
        <row r="122">
          <cell r="A122" t="str">
            <v>8044Supplemental Taxes                                                              YYN20040721</v>
          </cell>
        </row>
        <row r="123">
          <cell r="A123" t="str">
            <v>8045Education Revenue Augmentation Fund (ERAF)                                      YYN20040721</v>
          </cell>
        </row>
        <row r="124">
          <cell r="A124" t="str">
            <v>8046Supplemental Educational Revenue Augmentation Fund (SERAF)                      YNN20100329</v>
          </cell>
        </row>
        <row r="125">
          <cell r="A125" t="str">
            <v>8047Community Redevelopment Funds                                                   YYN20040721</v>
          </cell>
        </row>
        <row r="126">
          <cell r="A126" t="str">
            <v>8048Penalties and Interest from Delinquent Taxes                                    YYN20040721</v>
          </cell>
        </row>
        <row r="127">
          <cell r="A127" t="str">
            <v>8070Receipts from County Board of Supervisors                                       NYN20040721</v>
          </cell>
        </row>
        <row r="128">
          <cell r="A128" t="str">
            <v>8081Royalties and Bonuses                                                           YYN20040721</v>
          </cell>
        </row>
        <row r="129">
          <cell r="A129" t="str">
            <v>8082Other In-Lieu Taxes                                                             YYN20040721</v>
          </cell>
        </row>
        <row r="130">
          <cell r="A130" t="str">
            <v>8089Less: Non-Revenue Limit (50 Percent) Adjustment                                 YYN20040721</v>
          </cell>
        </row>
        <row r="131">
          <cell r="A131" t="str">
            <v>8091Revenue Limit Transfers - Current Year                                          YYY20040721</v>
          </cell>
        </row>
        <row r="132">
          <cell r="A132" t="str">
            <v>8092PERS Reduction Transfer                                                         YYN20040721</v>
          </cell>
        </row>
        <row r="133">
          <cell r="A133" t="str">
            <v>8096Transfers to Charter Schools in Lieu of Property Taxes                          YYN20070213</v>
          </cell>
        </row>
        <row r="134">
          <cell r="A134" t="str">
            <v>8097Property Taxes Transfers                                                        YYN20040721</v>
          </cell>
        </row>
        <row r="135">
          <cell r="A135" t="str">
            <v>8099Revenue Limit Transfers - Prior Years                                           YYY20040721</v>
          </cell>
        </row>
        <row r="136">
          <cell r="A136" t="str">
            <v>8110Maintenance and Operations (Public Law 81-874)                                  YYN20040721</v>
          </cell>
        </row>
        <row r="137">
          <cell r="A137" t="str">
            <v>8181Special Education - Entitlement                                                 YYN20040721</v>
          </cell>
        </row>
        <row r="138">
          <cell r="A138" t="str">
            <v>8182Special Education - Discretionary Grants                                        YYY20040721</v>
          </cell>
        </row>
        <row r="139">
          <cell r="A139" t="str">
            <v>8220Child Nutrition Programs                                                        YYY20040721</v>
          </cell>
        </row>
        <row r="140">
          <cell r="A140" t="str">
            <v>8260Forest Reserve Funds                                                            YYN20040721</v>
          </cell>
        </row>
        <row r="141">
          <cell r="A141" t="str">
            <v>8270Flood Control Funds                                                             YYN20040721</v>
          </cell>
        </row>
        <row r="142">
          <cell r="A142" t="str">
            <v>8280U.S. Wildlife Reserve Funds                                                     YYN20040721</v>
          </cell>
        </row>
        <row r="143">
          <cell r="A143" t="str">
            <v>8281FEMA                                                                            YYN20040721</v>
          </cell>
        </row>
        <row r="144">
          <cell r="A144" t="str">
            <v>8285Interagency Contracts Between LEAs                                              YYY20040721</v>
          </cell>
        </row>
        <row r="145">
          <cell r="A145" t="str">
            <v>8287Pass-Through Revenues from Federal Sources                                      YYY20040721</v>
          </cell>
        </row>
        <row r="146">
          <cell r="A146" t="str">
            <v>8290All Other Federal Revenue                                                       YYY20040721</v>
          </cell>
        </row>
        <row r="147">
          <cell r="A147" t="str">
            <v>8311Other State Apportionments - Current Year                                       YYY20070226</v>
          </cell>
        </row>
        <row r="148">
          <cell r="A148" t="str">
            <v>8319Other State Apportionments - Prior Years                                        YYY20070226</v>
          </cell>
        </row>
        <row r="149">
          <cell r="A149" t="str">
            <v>8425Year-Round School Incentive                                                     YNN20040721</v>
          </cell>
        </row>
        <row r="150">
          <cell r="A150" t="str">
            <v>8434Class Size Reduction, Grades K-3                                                YYN20040721</v>
          </cell>
        </row>
        <row r="151">
          <cell r="A151" t="str">
            <v>8435Class Size Reduction, Grade Nine                                                YNN20060103</v>
          </cell>
        </row>
        <row r="152">
          <cell r="A152" t="str">
            <v>8480Charter Schools Categorical Block Grant                                         YYN20100422</v>
          </cell>
        </row>
        <row r="153">
          <cell r="A153" t="str">
            <v>8520Child Nutrition                                                                 YYY20040721</v>
          </cell>
        </row>
        <row r="154">
          <cell r="A154" t="str">
            <v>8530Child Development Apportionments                                                YYY20040721</v>
          </cell>
        </row>
        <row r="155">
          <cell r="A155" t="str">
            <v>8540Deferred Maintenance Allowance                                                  YYY20040721</v>
          </cell>
        </row>
        <row r="156">
          <cell r="A156" t="str">
            <v>8545School Facilities Apportionments                                                YYY20040721</v>
          </cell>
        </row>
        <row r="157">
          <cell r="A157" t="str">
            <v>8550Mandated Cost Reimbursements                                                    YYY20040721</v>
          </cell>
        </row>
        <row r="158">
          <cell r="A158" t="str">
            <v>8560State Lottery Revenue                                                           YYN20040721</v>
          </cell>
        </row>
        <row r="159">
          <cell r="A159" t="str">
            <v>8571Voted Indebtedness Levies, Homeowners' Exemptions                               YYN20041026</v>
          </cell>
        </row>
        <row r="160">
          <cell r="A160" t="str">
            <v>8572Voted Indebtedness Levies, Other Subventions/In-Lieu Taxes                      YYN20040721</v>
          </cell>
        </row>
        <row r="161">
          <cell r="A161" t="str">
            <v>8575Other Restricted Levies, Homeowners' Exemptions                                 YYY20050114</v>
          </cell>
        </row>
        <row r="162">
          <cell r="A162" t="str">
            <v>8576Other Restricted Levies, Other Subventions/In-Lieu Taxes                        YYY20040721</v>
          </cell>
        </row>
        <row r="163">
          <cell r="A163" t="str">
            <v>8587Pass-Through Revenues from State Sources                                        YYY20061006</v>
          </cell>
        </row>
        <row r="164">
          <cell r="A164" t="str">
            <v>8590All Other State Revenue                                                         YYY20060815</v>
          </cell>
        </row>
        <row r="165">
          <cell r="A165" t="str">
            <v>8611Voted Indebtedness Levies, Secured Roll                                         YYN20040721</v>
          </cell>
        </row>
        <row r="166">
          <cell r="A166" t="str">
            <v>8612Voted Indebtedness Levies, Unsecured Roll                                       YYN20040721</v>
          </cell>
        </row>
        <row r="167">
          <cell r="A167" t="str">
            <v>8613Voted Indebtedness Levies, Prior Years' Taxes                                   YYN20041026</v>
          </cell>
        </row>
        <row r="168">
          <cell r="A168" t="str">
            <v>8614Voted Indebtedness Levies, Supplemental Taxes                                   YYN20040721</v>
          </cell>
        </row>
        <row r="169">
          <cell r="A169" t="str">
            <v>8615Other Restricted Levies, Secured Roll                                           YYY20040721</v>
          </cell>
        </row>
        <row r="170">
          <cell r="A170" t="str">
            <v>8616Other Restricted Levies, Unsecured Roll                                         YYY20040721</v>
          </cell>
        </row>
        <row r="171">
          <cell r="A171" t="str">
            <v>8617Other Restricted Levies, Prior Years' Taxes                                     YYY20041026</v>
          </cell>
        </row>
        <row r="172">
          <cell r="A172" t="str">
            <v>8618Other Restricted Levies, Supplemental Taxes                                     YYY20040721</v>
          </cell>
        </row>
        <row r="173">
          <cell r="A173" t="str">
            <v>8621Parcel Taxes                                                                    YYY20040721</v>
          </cell>
        </row>
        <row r="174">
          <cell r="A174" t="str">
            <v>8622Other Non-Ad Valorem Taxes                                                      YYY20040721</v>
          </cell>
        </row>
        <row r="175">
          <cell r="A175" t="str">
            <v>8625Community Redevelopment Funds Not Subject to Revenue Limit Deduction            YYY20040721</v>
          </cell>
        </row>
        <row r="176">
          <cell r="A176" t="str">
            <v>8629Penalties and Interest from Delinquent Non-Revenue Limit Taxes                  YYY20080519</v>
          </cell>
        </row>
        <row r="177">
          <cell r="A177" t="str">
            <v>8631Sale of Equipment and Supplies                                                  YYY20040721</v>
          </cell>
        </row>
        <row r="178">
          <cell r="A178" t="str">
            <v>8632Sale of Publications                                                            YYY20040721</v>
          </cell>
        </row>
        <row r="179">
          <cell r="A179" t="str">
            <v>8634Food Service Sales                                                              YYY20040721</v>
          </cell>
        </row>
        <row r="180">
          <cell r="A180" t="str">
            <v>8639All Other Sales                                                                 YYY20040721</v>
          </cell>
        </row>
        <row r="181">
          <cell r="A181" t="str">
            <v>8650Leases and Rentals                                                              YYY20040721</v>
          </cell>
        </row>
        <row r="182">
          <cell r="A182" t="str">
            <v>8660Interest                                                                        YYY20040721</v>
          </cell>
        </row>
        <row r="183">
          <cell r="A183" t="str">
            <v>8662Net Increase (Decrease) in the Fair Value of Investments                        YYY20040721</v>
          </cell>
        </row>
        <row r="184">
          <cell r="A184" t="str">
            <v>8671Adult Education Fees                                                            YYY20040721</v>
          </cell>
        </row>
        <row r="185">
          <cell r="A185" t="str">
            <v>8672Nonresident Student Fees                                                        YYN20071003</v>
          </cell>
        </row>
        <row r="186">
          <cell r="A186" t="str">
            <v>8673Child Development Parent Fees                                                   YYY20040721</v>
          </cell>
        </row>
        <row r="187">
          <cell r="A187" t="str">
            <v>8674In-District Premiums/Contributions                                              YYY20040721</v>
          </cell>
        </row>
        <row r="188">
          <cell r="A188" t="str">
            <v>8675Transportation Fees from Individuals                                            YYY20040721</v>
          </cell>
        </row>
        <row r="189">
          <cell r="A189" t="str">
            <v>8677Interagency Services Between LEAs                                               YYY20071101</v>
          </cell>
        </row>
        <row r="190">
          <cell r="A190" t="str">
            <v>8681Mitigation/Developer Fees                                                       YYN20040721</v>
          </cell>
        </row>
        <row r="191">
          <cell r="A191" t="str">
            <v>8689All Other Fees and Contracts                                                    YYY20040721</v>
          </cell>
        </row>
        <row r="192">
          <cell r="A192" t="str">
            <v>8691Plus: Miscellaneous Funds Non-Revenue Limit (50 Percent) Adjustment             YYN20040721</v>
          </cell>
        </row>
        <row r="193">
          <cell r="A193" t="str">
            <v>8697Pass-Through Revenue from Local Sources                                         YYY20040721</v>
          </cell>
        </row>
        <row r="194">
          <cell r="A194" t="str">
            <v>8699All Other Local Revenue                                                         YYY20080529</v>
          </cell>
        </row>
        <row r="195">
          <cell r="A195" t="str">
            <v>8710Tuition                                                                         YYY20040721</v>
          </cell>
        </row>
        <row r="196">
          <cell r="A196" t="str">
            <v>8780(Obsolete) Transfers from Sponsoring LEAs to Charter Schools in Lieu of PropertyYYN20080128</v>
          </cell>
        </row>
        <row r="197">
          <cell r="A197" t="str">
            <v>8781All Other Transfers from Districts or Charter Schools                           YYY20070206</v>
          </cell>
        </row>
        <row r="198">
          <cell r="A198" t="str">
            <v>8782All Other Transfers from County Offices                                         YYY20060815</v>
          </cell>
        </row>
        <row r="199">
          <cell r="A199" t="str">
            <v>8783All Other Transfers from JPAs                                                   YYY20040721</v>
          </cell>
        </row>
        <row r="200">
          <cell r="A200" t="str">
            <v>8791Transfers of Apportionments from Districts or Charter Schools                   YYY20070206</v>
          </cell>
        </row>
        <row r="201">
          <cell r="A201" t="str">
            <v>8792Transfers of Apportionments from County Offices                                 YYY20040721</v>
          </cell>
        </row>
        <row r="202">
          <cell r="A202" t="str">
            <v>8793Transfers of Apportionments from JPAs                                           YYY20070919</v>
          </cell>
        </row>
        <row r="203">
          <cell r="A203" t="str">
            <v>8799Other Transfers In from All Others                                              YYY20040721</v>
          </cell>
        </row>
        <row r="204">
          <cell r="A204" t="str">
            <v>8911To Child Development Fund from General Fund                                     YYY20060105</v>
          </cell>
        </row>
        <row r="205">
          <cell r="A205" t="str">
            <v>8912Between General Fund and Special Reserve Fund                                   YYY20040721</v>
          </cell>
        </row>
        <row r="206">
          <cell r="A206" t="str">
            <v>8913To State School Building Fund/County School Facilities Fund from All Other FundsYYY20080516</v>
          </cell>
        </row>
        <row r="207">
          <cell r="A207" t="str">
            <v>8914To General Fund from Bond Interest and Redemption Fund                          YNN20071221</v>
          </cell>
        </row>
        <row r="208">
          <cell r="A208" t="str">
            <v>8915To Deferred Maintenance Fund from General, Special Reserve and Building Funds   YYY20071221</v>
          </cell>
        </row>
        <row r="209">
          <cell r="A209" t="str">
            <v>8916To Cafeteria Fund from General Fund                                             YYY20071221</v>
          </cell>
        </row>
        <row r="210">
          <cell r="A210" t="str">
            <v>8919Other Authorized Interfund Transfers In                                         YYY20040721</v>
          </cell>
        </row>
        <row r="211">
          <cell r="A211" t="str">
            <v>8931Emergency Apportionments                                                        YYN20040721</v>
          </cell>
        </row>
        <row r="212">
          <cell r="A212" t="str">
            <v>8935(Obsolete) School Facilities Apportionments                                     YYY20040721</v>
          </cell>
        </row>
        <row r="213">
          <cell r="A213" t="str">
            <v>8951Proceeds from Sale of Bonds                                                     YYY20040721</v>
          </cell>
        </row>
        <row r="214">
          <cell r="A214" t="str">
            <v>8953Proceeds from Sale/Lease Purchase of Land and Buildings                         YYY20040721</v>
          </cell>
        </row>
        <row r="215">
          <cell r="A215" t="str">
            <v>8961County School Building Aid                                                      YYY20040721</v>
          </cell>
        </row>
        <row r="216">
          <cell r="A216" t="str">
            <v>8965Transfers from Funds of Lapsed/Reorganized LEAs                                 YYY20071101</v>
          </cell>
        </row>
        <row r="217">
          <cell r="A217" t="str">
            <v>8971Proceeds from Certificates of Participation                                     YYY20040721</v>
          </cell>
        </row>
        <row r="218">
          <cell r="A218" t="str">
            <v>8972Proceeds from Capital Leases                                                    YYY20040721</v>
          </cell>
        </row>
        <row r="219">
          <cell r="A219" t="str">
            <v>8973Proceeds from Lease Revenue Bonds                                               YYY20040721</v>
          </cell>
        </row>
        <row r="220">
          <cell r="A220" t="str">
            <v>8979All Other Financing Sources                                                     YYY20040721</v>
          </cell>
        </row>
        <row r="221">
          <cell r="A221" t="str">
            <v>8980Contributions from Unrestricted Revenues                                        YYY20040721</v>
          </cell>
        </row>
        <row r="222">
          <cell r="A222" t="str">
            <v>8990Contributions from Restricted Revenues                                          YYY20040721</v>
          </cell>
        </row>
        <row r="223">
          <cell r="A223" t="str">
            <v>8995Categorical Education Block Grant Transfers                                     YYN20100402</v>
          </cell>
        </row>
        <row r="224">
          <cell r="A224" t="str">
            <v>8997Transfers of Restricted Balances                                                YYY20090224</v>
          </cell>
        </row>
        <row r="225">
          <cell r="A225" t="str">
            <v>8998Categorical Flexibility Transfers                                               YYY20100402</v>
          </cell>
        </row>
        <row r="226">
          <cell r="A226" t="str">
            <v>9110Cash in County Treasury                                                         YYY20040721</v>
          </cell>
        </row>
        <row r="227">
          <cell r="A227" t="str">
            <v>9111Fair Value Adjustment to Cash in County Treasury                                YYY20040721</v>
          </cell>
        </row>
        <row r="228">
          <cell r="A228" t="str">
            <v>9120Cash in Bank(s)                                                                 YYY20040721</v>
          </cell>
        </row>
        <row r="229">
          <cell r="A229" t="str">
            <v>9130Revolving Cash Account                                                          YYY20040721</v>
          </cell>
        </row>
        <row r="230">
          <cell r="A230" t="str">
            <v>9135Cash with a Fiscal Agent/Trustee                                                YYY20040721</v>
          </cell>
        </row>
        <row r="231">
          <cell r="A231" t="str">
            <v>9140Cash Collections Awaiting Deposit                                               YYY20040721</v>
          </cell>
        </row>
        <row r="232">
          <cell r="A232" t="str">
            <v>9150Investments                                                                     YYY20040721</v>
          </cell>
        </row>
        <row r="233">
          <cell r="A233" t="str">
            <v>9200Accounts Receivable                                                             YYY20040721</v>
          </cell>
        </row>
        <row r="234">
          <cell r="A234" t="str">
            <v>9290Due from Grantor Governments                                                    YYY20040721</v>
          </cell>
        </row>
        <row r="235">
          <cell r="A235" t="str">
            <v>9310Due from Other Funds                                                            YYY20071221</v>
          </cell>
        </row>
        <row r="236">
          <cell r="A236" t="str">
            <v>9320Stores                                                                          YYY20040721</v>
          </cell>
        </row>
        <row r="237">
          <cell r="A237" t="str">
            <v>9330Prepaid Expenditures (Expenses)                                                 YYY20040721</v>
          </cell>
        </row>
        <row r="238">
          <cell r="A238" t="str">
            <v>9340Other Current Assets                                                            YYY20040721</v>
          </cell>
        </row>
        <row r="239">
          <cell r="A239" t="str">
            <v>9410Land                                                                            YYY20040721</v>
          </cell>
        </row>
        <row r="240">
          <cell r="A240" t="str">
            <v>9420Land Improvements                                                               YYY20050215</v>
          </cell>
        </row>
        <row r="241">
          <cell r="A241" t="str">
            <v>9425Accumulated Depreciation - Land Improvements                                    YYY20050215</v>
          </cell>
        </row>
        <row r="242">
          <cell r="A242" t="str">
            <v>9430Buildings                                                                       YYY20040721</v>
          </cell>
        </row>
        <row r="243">
          <cell r="A243" t="str">
            <v>9435Accumulated Depreciation - Buildings                                            YYY20090129</v>
          </cell>
        </row>
        <row r="244">
          <cell r="A244" t="str">
            <v>9440Equipment                                                                       YYY20040721</v>
          </cell>
        </row>
        <row r="245">
          <cell r="A245" t="str">
            <v>9445Accumulated Depreciation - Equipment                                            YYY20090129</v>
          </cell>
        </row>
        <row r="246">
          <cell r="A246" t="str">
            <v>9450Work in Progress                                                                YYY20040721</v>
          </cell>
        </row>
        <row r="247">
          <cell r="A247" t="str">
            <v>9500Accounts Payable (Current Liabilities)                                          YYY20040721</v>
          </cell>
        </row>
        <row r="248">
          <cell r="A248" t="str">
            <v>9590Due to Grantor Governments                                                      YYY20040721</v>
          </cell>
        </row>
        <row r="249">
          <cell r="A249" t="str">
            <v>9610Due to Other Funds                                                              YYY20040721</v>
          </cell>
        </row>
        <row r="250">
          <cell r="A250" t="str">
            <v>9620Due to Student Groups/Other Agencies                                            YYN20040721</v>
          </cell>
        </row>
        <row r="251">
          <cell r="A251" t="str">
            <v>9640Current Loans                                                                   YYY20040721</v>
          </cell>
        </row>
        <row r="252">
          <cell r="A252" t="str">
            <v>9650Deferred Revenue                                                                YYY20040721</v>
          </cell>
        </row>
        <row r="253">
          <cell r="A253" t="str">
            <v>9661General Obligation Bond Payable                                                 YYY20040721</v>
          </cell>
        </row>
        <row r="254">
          <cell r="A254" t="str">
            <v>9662State School Building Loans Payable                                             YYY20041026</v>
          </cell>
        </row>
        <row r="255">
          <cell r="A255" t="str">
            <v>9664Net OPEB Obligation                                                             YYY20070302</v>
          </cell>
        </row>
        <row r="256">
          <cell r="A256" t="str">
            <v>9665Compensated Absences Payable                                                    YYY20040721</v>
          </cell>
        </row>
        <row r="257">
          <cell r="A257" t="str">
            <v>9666Certificates of Participation (COPs) Payable                                    YYY20041026</v>
          </cell>
        </row>
        <row r="258">
          <cell r="A258" t="str">
            <v>9667Capital Leases Payable                                                          YYY20040721</v>
          </cell>
        </row>
        <row r="259">
          <cell r="A259" t="str">
            <v>9668Lease Revenue Bonds Payable                                                     YYY20040721</v>
          </cell>
        </row>
        <row r="260">
          <cell r="A260" t="str">
            <v>9669Other General Long-Term Debt                                                    YYY20040721</v>
          </cell>
        </row>
        <row r="261">
          <cell r="A261" t="str">
            <v>9711Reserve for Revolving Cash                                                      YYY20040721</v>
          </cell>
        </row>
        <row r="262">
          <cell r="A262" t="str">
            <v>9712Reserve for Stores                                                              YYY20040721</v>
          </cell>
        </row>
        <row r="263">
          <cell r="A263" t="str">
            <v>9713Reserve for Prepaid Expenditures (Expenses)                                     YYY20040721</v>
          </cell>
        </row>
        <row r="264">
          <cell r="A264" t="str">
            <v>9719Reserve for All Others                                                          YYN20040721</v>
          </cell>
        </row>
        <row r="265">
          <cell r="A265" t="str">
            <v>9730General Reserve                                                                 YYY20040721</v>
          </cell>
        </row>
        <row r="266">
          <cell r="A266" t="str">
            <v>9740Legally Restricted Balance                                                      YYY20040721</v>
          </cell>
        </row>
        <row r="267">
          <cell r="A267" t="str">
            <v>9770Designated for Economic Uncertainties                                           YYY20040721</v>
          </cell>
        </row>
        <row r="268">
          <cell r="A268" t="str">
            <v>9775Designated for the Unrealized Gains of Investments and Cash in County Treasury  YYY20040805</v>
          </cell>
        </row>
        <row r="269">
          <cell r="A269" t="str">
            <v>9780Other Designations                                                              YYY20040721</v>
          </cell>
        </row>
        <row r="270">
          <cell r="A270" t="str">
            <v>9790Undesignated/Unappropriated                                                     YYY20040721</v>
          </cell>
        </row>
        <row r="271">
          <cell r="A271" t="str">
            <v>9791Beginning Fund Balance                                                          YYY20040721</v>
          </cell>
        </row>
        <row r="272">
          <cell r="A272" t="str">
            <v>9793Audit Adjustments                                                               YYY20040721</v>
          </cell>
        </row>
        <row r="273">
          <cell r="A273" t="str">
            <v>9795Other Restatements                                                              YYY20040721</v>
          </cell>
        </row>
        <row r="274">
          <cell r="A274" t="str">
            <v>9980Amount Available                                                                YYY20040721</v>
          </cell>
        </row>
        <row r="275">
          <cell r="A275" t="str">
            <v>9989Amount to be Provided                                                           YYY20040721</v>
          </cell>
        </row>
        <row r="276">
          <cell r="A276" t="str">
            <v>9990Investment in General Fixed Assets                                              YYY20040721</v>
          </cell>
        </row>
      </sheetData>
      <sheetData sheetId="4">
        <row r="1">
          <cell r="A1" t="str">
            <v>0000Not Applicable (For use with revenues and balance</v>
          </cell>
        </row>
      </sheetData>
      <sheetData sheetId="5">
        <row r="1">
          <cell r="A1" t="str">
            <v>0000Unrestricted                                                                    YYY20070713</v>
          </cell>
        </row>
      </sheetData>
      <sheetData sheetId="6" refreshError="1"/>
      <sheetData sheetId="7" refreshError="1"/>
      <sheetData sheetId="8" refreshError="1"/>
      <sheetData sheetId="9" refreshError="1"/>
      <sheetData sheetId="10" refreshError="1"/>
      <sheetData sheetId="11">
        <row r="5">
          <cell r="A5" t="str">
            <v>1100Certificated Teachers' Salaries                                                 YYY20070925</v>
          </cell>
        </row>
      </sheetData>
      <sheetData sheetId="12">
        <row r="1">
          <cell r="A1" t="str">
            <v>0000Not Applicable (For use with revenues and balance</v>
          </cell>
        </row>
      </sheetData>
      <sheetData sheetId="13">
        <row r="1">
          <cell r="A1" t="str">
            <v>0000Unrestricted                                                                    YYY20070713</v>
          </cell>
        </row>
      </sheetData>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revisions/_rels/revisionHeaders.xml.rels><?xml version="1.0" encoding="UTF-8" standalone="yes"?>
<Relationships xmlns="http://schemas.openxmlformats.org/package/2006/relationships"><Relationship Id="rId39" Type="http://schemas.openxmlformats.org/officeDocument/2006/relationships/revisionLog" Target="revisionLog2.xml"/><Relationship Id="rId42" Type="http://schemas.openxmlformats.org/officeDocument/2006/relationships/revisionLog" Target="revisionLog5.xml"/><Relationship Id="rId38" Type="http://schemas.openxmlformats.org/officeDocument/2006/relationships/revisionLog" Target="revisionLog1.xml"/><Relationship Id="rId41" Type="http://schemas.openxmlformats.org/officeDocument/2006/relationships/revisionLog" Target="revisionLog4.xml"/><Relationship Id="rId37" Type="http://schemas.openxmlformats.org/officeDocument/2006/relationships/revisionLog" Target="revisionLog9.xml"/><Relationship Id="rId40" Type="http://schemas.openxmlformats.org/officeDocument/2006/relationships/revisionLog" Target="revisionLog3.xml"/><Relationship Id="rId44" Type="http://schemas.openxmlformats.org/officeDocument/2006/relationships/revisionLog" Target="revisionLog7.xml"/><Relationship Id="rId43" Type="http://schemas.openxmlformats.org/officeDocument/2006/relationships/revisionLog" Target="revisionLog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B537B3A-7405-45CA-BC00-FF1F4D50C497}" diskRevisions="1" revisionId="1227" version="9">
  <header guid="{81BB3739-6D9A-2C4C-8CEC-C9EFA85C1451}" dateTime="2018-06-19T10:12:15" maxSheetId="32" userName="Microsoft Office User" r:id="rId37" minRId="1054">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7EABFB01-F8AD-4CA8-9FC7-D442F9051293}" dateTime="2018-08-30T16:47:29" maxSheetId="32" userName="Susan Lefkowitz" r:id="rId38" minRId="1055" maxRId="1093">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50082229-2D95-4BA2-B2A4-6D30015F7C93}" dateTime="2018-08-30T16:53:26" maxSheetId="32" userName="Susan Lefkowitz" r:id="rId39" minRId="1094" maxRId="1104">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2E9E1704-3877-4495-A22F-886108B29473}" dateTime="2018-08-30T16:56:03" maxSheetId="32" userName="Susan Lefkowitz" r:id="rId40" minRId="1132" maxRId="1134">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AE7FBB13-0034-49A3-9D53-375138A5FE6A}" dateTime="2018-08-30T17:21:39" maxSheetId="32" userName="Susan Lefkowitz" r:id="rId41" minRId="1135" maxRId="1168">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E750ED74-8DF5-48BE-94B7-71399B4E2F26}" dateTime="2018-08-30T17:27:11" maxSheetId="32" userName="Susan Lefkowitz" r:id="rId42" minRId="1196" maxRId="120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13107351-40C2-4680-9FB9-AFFBCC4F8203}" dateTime="2018-09-07T16:33:23" maxSheetId="32" userName="Susan Lefkowitz" r:id="rId43" minRId="1202" maxRId="1226">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5B537B3A-7405-45CA-BC00-FF1F4D50C497}" dateTime="2018-09-08T10:13:52" maxSheetId="32" userName="Susan Lefkowitz" r:id="rId44" minRId="1227">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5" sId="31">
    <nc r="B1" t="inlineStr">
      <is>
        <t>Revenue</t>
      </is>
    </nc>
  </rcc>
  <rcc rId="1056" sId="31">
    <nc r="C1" t="inlineStr">
      <is>
        <t>Expense</t>
      </is>
    </nc>
  </rcc>
  <rcc rId="1057" sId="31">
    <nc r="D1" t="inlineStr">
      <is>
        <t>Notes</t>
      </is>
    </nc>
  </rcc>
  <rcc rId="1058" sId="31">
    <nc r="A1" t="inlineStr">
      <is>
        <t>Date</t>
      </is>
    </nc>
  </rcc>
  <rrc rId="1059" sId="31" ref="A1:A1048576" action="insertCol"/>
  <rcc rId="1060" sId="31">
    <nc r="A1" t="inlineStr">
      <is>
        <t>Object Code</t>
      </is>
    </nc>
  </rcc>
  <rcc rId="1061" sId="31">
    <nc r="A3">
      <v>8590</v>
    </nc>
  </rcc>
  <rcc rId="1062" sId="31" odxf="1" dxf="1" numFmtId="19">
    <nc r="B3">
      <v>43339</v>
    </nc>
    <odxf>
      <numFmt numFmtId="0" formatCode="General"/>
    </odxf>
    <ndxf>
      <numFmt numFmtId="19" formatCode="m/d/yyyy"/>
    </ndxf>
  </rcc>
  <rfmt sheetId="31" sqref="A3">
    <dxf>
      <alignment horizontal="left" readingOrder="0"/>
    </dxf>
  </rfmt>
  <rfmt sheetId="31" sqref="B3">
    <dxf>
      <alignment horizontal="left" readingOrder="0"/>
    </dxf>
  </rfmt>
  <rcc rId="1063" sId="4" numFmtId="34">
    <oc r="K18">
      <v>344</v>
    </oc>
    <nc r="K18">
      <v>158</v>
    </nc>
  </rcc>
  <rcc rId="1064" sId="31">
    <nc r="E3" t="inlineStr">
      <is>
        <t>From $344 (120,596) to $158 (55,390 )per ADA (net reduction of 65,206)</t>
      </is>
    </nc>
  </rcc>
  <rcc rId="1065" sId="31">
    <nc r="C3">
      <v>55390</v>
    </nc>
  </rcc>
  <rfmt sheetId="31" sqref="C3">
    <dxf>
      <numFmt numFmtId="174" formatCode="&quot;$&quot;#,##0.00"/>
    </dxf>
  </rfmt>
  <rcv guid="{4EB13151-49F2-48E5-8912-358F31E4FF0D}" action="delete"/>
  <rdn rId="0" localSheetId="4" customView="1" name="Z_4EB13151_49F2_48E5_8912_358F31E4FF0D_.wvu.PrintArea" hidden="1" oldHidden="1">
    <formula>'Revenue Input'!$A:$N</formula>
    <oldFormula>'Revenue Input'!$A:$N</oldFormula>
  </rdn>
  <rdn rId="0" localSheetId="4" customView="1" name="Z_4EB13151_49F2_48E5_8912_358F31E4FF0D_.wvu.PrintTitles" hidden="1" oldHidden="1">
    <formula>'Revenue Input'!$A:$B</formula>
    <oldFormula>'Revenue Input'!$A:$B</oldFormula>
  </rdn>
  <rdn rId="0" localSheetId="4" customView="1" name="Z_4EB13151_49F2_48E5_8912_358F31E4FF0D_.wvu.Cols" hidden="1" oldHidden="1">
    <formula>'Revenue Input'!$O:$O</formula>
    <oldFormula>'Revenue Input'!$O:$O</oldFormula>
  </rdn>
  <rdn rId="0" localSheetId="5" customView="1" name="Z_4EB13151_49F2_48E5_8912_358F31E4FF0D_.wvu.Rows" hidden="1" oldHidden="1">
    <formula>'Expenses Input'!$16:$24,'Expenses Input'!$33:$33,'Expenses Input'!$57:$64</formula>
    <oldFormula>'Expenses Input'!$16:$24,'Expenses Input'!$33:$33,'Expenses Input'!$57:$64</oldFormula>
  </rdn>
  <rdn rId="0" localSheetId="6" customView="1" name="Z_4EB13151_49F2_48E5_8912_358F31E4FF0D_.wvu.Rows" hidden="1" oldHidden="1">
    <formula>'Expenses Summary'!$54:$62,'Expenses Summary'!$95:$100</formula>
    <oldFormula>'Expenses Summary'!$54:$62,'Expenses Summary'!$95:$100</oldFormula>
  </rdn>
  <rdn rId="0" localSheetId="7" customView="1" name="Z_4EB13151_49F2_48E5_8912_358F31E4FF0D_.wvu.PrintArea" hidden="1" oldHidden="1">
    <formula>'Employee Input 17-18'!$A:$X</formula>
    <oldFormula>'Employee Input 17-18'!$A:$X</oldFormula>
  </rdn>
  <rdn rId="0" localSheetId="7" customView="1" name="Z_4EB13151_49F2_48E5_8912_358F31E4FF0D_.wvu.PrintTitles" hidden="1" oldHidden="1">
    <formula>'Employee Input 17-18'!$B:$C</formula>
    <oldFormula>'Employee Input 17-18'!$B:$C</oldFormula>
  </rdn>
  <rdn rId="0" localSheetId="7" customView="1" name="Z_4EB13151_49F2_48E5_8912_358F31E4FF0D_.wvu.Rows" hidden="1" oldHidden="1">
    <formula>'Employee Input 17-18'!$64:$91</formula>
    <oldFormula>'Employee Input 17-18'!$64:$91</oldFormula>
  </rdn>
  <rdn rId="0" localSheetId="8" customView="1" name="Z_4EB13151_49F2_48E5_8912_358F31E4FF0D_.wvu.Rows" hidden="1" oldHidden="1">
    <formula>'Cash Flow %s Yr1'!$97:$106</formula>
    <oldFormula>'Cash Flow %s Yr1'!$97:$106</oldFormula>
  </rdn>
  <rdn rId="0" localSheetId="9" customView="1" name="Z_4EB13151_49F2_48E5_8912_358F31E4FF0D_.wvu.Rows" hidden="1" oldHidden="1">
    <formula>'Cash Flow $s Yr1'!$8:$10,'Cash Flow $s Yr1'!$98:$106</formula>
    <oldFormula>'Cash Flow $s Yr1'!$8:$10,'Cash Flow $s Yr1'!$98:$106</oldFormula>
  </rdn>
  <rdn rId="0" localSheetId="10" customView="1" name="Z_4EB13151_49F2_48E5_8912_358F31E4FF0D_.wvu.Rows" hidden="1" oldHidden="1">
    <formula>'Cash Flow $s Yr1 CAM'!$8:$10,'Cash Flow $s Yr1 CAM'!$97:$106,'Cash Flow $s Yr1 CAM'!$133:$142</formula>
    <oldFormula>'Cash Flow $s Yr1 CAM'!$8:$10,'Cash Flow $s Yr1 CAM'!$97:$106,'Cash Flow $s Yr1 CAM'!$133:$142</oldFormula>
  </rdn>
  <rdn rId="0" localSheetId="11" customView="1" name="Z_4EB13151_49F2_48E5_8912_358F31E4FF0D_.wvu.PrintArea" hidden="1" oldHidden="1">
    <formula>'Employee Input 18-19'!$G$39:$H$39</formula>
    <oldFormula>'Employee Input 18-19'!$G$39:$H$39</oldFormula>
  </rdn>
  <rdn rId="0" localSheetId="11" customView="1" name="Z_4EB13151_49F2_48E5_8912_358F31E4FF0D_.wvu.PrintTitles" hidden="1" oldHidden="1">
    <formula>'Employee Input 18-19'!$B:$C</formula>
    <oldFormula>'Employee Input 18-19'!$B:$C</oldFormula>
  </rdn>
  <rdn rId="0" localSheetId="13" customView="1" name="Z_4EB13151_49F2_48E5_8912_358F31E4FF0D_.wvu.Rows" hidden="1" oldHidden="1">
    <formula>'Cash Flow %s Yr2'!$8:$8,'Cash Flow %s Yr2'!$10:$10,'Cash Flow %s Yr2'!$97:$106,'Cash Flow %s Yr2'!$133:$142</formula>
    <oldFormula>'Cash Flow %s Yr2'!$8:$8,'Cash Flow %s Yr2'!$10:$10,'Cash Flow %s Yr2'!$97:$106,'Cash Flow %s Yr2'!$133:$142</oldFormula>
  </rdn>
  <rdn rId="0" localSheetId="14" customView="1" name="Z_4EB13151_49F2_48E5_8912_358F31E4FF0D_.wvu.Rows" hidden="1" oldHidden="1">
    <formula>'Cash Flow $s Yr2'!$8:$10,'Cash Flow $s Yr2'!$97:$106,'Cash Flow $s Yr2'!$133:$142</formula>
    <oldFormula>'Cash Flow $s Yr2'!$8:$10,'Cash Flow $s Yr2'!$97:$106,'Cash Flow $s Yr2'!$133:$142</oldFormula>
  </rdn>
  <rdn rId="0" localSheetId="15" customView="1" name="Z_4EB13151_49F2_48E5_8912_358F31E4FF0D_.wvu.PrintTitles" hidden="1" oldHidden="1">
    <formula>'Employee Input 19-20'!$B:$C</formula>
    <oldFormula>'Employee Input 19-20'!$B:$C</oldFormula>
  </rdn>
  <rdn rId="0" localSheetId="16" customView="1" name="Z_4EB13151_49F2_48E5_8912_358F31E4FF0D_.wvu.Rows" hidden="1" oldHidden="1">
    <formula>'Cash Flow %s Yr3'!$8:$8,'Cash Flow %s Yr3'!$10:$10,'Cash Flow %s Yr3'!$97:$106,'Cash Flow %s Yr3'!$133:$142</formula>
    <oldFormula>'Cash Flow %s Yr3'!$8:$8,'Cash Flow %s Yr3'!$10:$10,'Cash Flow %s Yr3'!$97:$106,'Cash Flow %s Yr3'!$133:$142</oldFormula>
  </rdn>
  <rdn rId="0" localSheetId="17" customView="1" name="Z_4EB13151_49F2_48E5_8912_358F31E4FF0D_.wvu.Rows" hidden="1" oldHidden="1">
    <formula>'Cash Flow $s Yr3'!$8:$10,'Cash Flow $s Yr3'!$97:$106,'Cash Flow $s Yr3'!$133:$142</formula>
    <oldFormula>'Cash Flow $s Yr3'!$8:$10,'Cash Flow $s Yr3'!$97:$106,'Cash Flow $s Yr3'!$133:$142</oldFormula>
  </rdn>
  <rdn rId="0" localSheetId="18" customView="1" name="Z_4EB13151_49F2_48E5_8912_358F31E4FF0D_.wvu.PrintTitles" hidden="1" oldHidden="1">
    <formula>'Employee Input 20-21'!$B:$C</formula>
    <oldFormula>'Employee Input 20-21'!$B:$C</oldFormula>
  </rdn>
  <rdn rId="0" localSheetId="19" customView="1" name="Z_4EB13151_49F2_48E5_8912_358F31E4FF0D_.wvu.Rows" hidden="1" oldHidden="1">
    <formula>'Cash Flow %s Yr4'!$8:$8,'Cash Flow %s Yr4'!$10:$10,'Cash Flow %s Yr4'!$97:$106,'Cash Flow %s Yr4'!$133:$142</formula>
    <oldFormula>'Cash Flow %s Yr4'!$8:$8,'Cash Flow %s Yr4'!$10:$10,'Cash Flow %s Yr4'!$97:$106,'Cash Flow %s Yr4'!$133:$142</oldFormula>
  </rdn>
  <rdn rId="0" localSheetId="20" customView="1" name="Z_4EB13151_49F2_48E5_8912_358F31E4FF0D_.wvu.Rows" hidden="1" oldHidden="1">
    <formula>'Cash Flow $s Yr4'!$8:$10,'Cash Flow $s Yr4'!$97:$106,'Cash Flow $s Yr4'!$133:$142</formula>
    <oldFormula>'Cash Flow $s Yr4'!$8:$10,'Cash Flow $s Yr4'!$97:$106,'Cash Flow $s Yr4'!$133:$142</oldFormula>
  </rdn>
  <rdn rId="0" localSheetId="21" customView="1" name="Z_4EB13151_49F2_48E5_8912_358F31E4FF0D_.wvu.PrintTitles" hidden="1" oldHidden="1">
    <formula>'Employee Input 21-22'!$B:$C</formula>
    <oldFormula>'Employee Input 21-22'!$B:$C</oldFormula>
  </rdn>
  <rdn rId="0" localSheetId="22" customView="1" name="Z_4EB13151_49F2_48E5_8912_358F31E4FF0D_.wvu.Rows" hidden="1" oldHidden="1">
    <formula>'Cash Flow %s Yr5'!$8:$8,'Cash Flow %s Yr5'!$10:$10,'Cash Flow %s Yr5'!$97:$106,'Cash Flow %s Yr5'!$133:$142</formula>
    <oldFormula>'Cash Flow %s Yr5'!$8:$8,'Cash Flow %s Yr5'!$10:$10,'Cash Flow %s Yr5'!$97:$106,'Cash Flow %s Yr5'!$133:$142</oldFormula>
  </rdn>
  <rdn rId="0" localSheetId="23" customView="1" name="Z_4EB13151_49F2_48E5_8912_358F31E4FF0D_.wvu.Rows" hidden="1" oldHidden="1">
    <formula>'Cash Flow $s Yr5'!$8:$10,'Cash Flow $s Yr5'!$97:$106,'Cash Flow $s Yr5'!$133:$142</formula>
    <oldFormula>'Cash Flow $s Yr5'!$8:$10,'Cash Flow $s Yr5'!$97:$106,'Cash Flow $s Yr5'!$133:$142</oldFormula>
  </rdn>
  <rdn rId="0" localSheetId="24" customView="1" name="Z_4EB13151_49F2_48E5_8912_358F31E4FF0D_.wvu.PrintTitles" hidden="1" oldHidden="1">
    <formula>'Cash Flow graphs'!$1:$3</formula>
    <oldFormula>'Cash Flow graphs'!$1:$3</oldFormula>
  </rdn>
  <rdn rId="0" localSheetId="24" customView="1" name="Z_4EB13151_49F2_48E5_8912_358F31E4FF0D_.wvu.Rows" hidden="1" oldHidden="1">
    <formula>'Cash Flow graphs'!$12:$56</formula>
    <oldFormula>'Cash Flow graphs'!$12:$56</oldFormula>
  </rdn>
  <rdn rId="0" localSheetId="27" customView="1" name="Z_4EB13151_49F2_48E5_8912_358F31E4FF0D_.wvu.Cols" hidden="1" oldHidden="1">
    <formula>'SACS Object Codes'!$J:$M</formula>
    <oldFormula>'SACS Object Codes'!$J:$M</oldFormula>
  </rdn>
  <rcv guid="{4EB13151-49F2-48E5-8912-358F31E4FF0D}" action="add"/>
  <rsnm rId="1093" sheetId="31" oldName="[Blue Oak 18-19 Budget BOD Approved w1st Interim Revisions.xlsx]Sheet2" newName="[Blue Oak 18-19 Budget BOD Approved w1st Interim Revisions.xlsx]Budget Modifications"/>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94" sId="31" eol="1" ref="A4:XFD4" action="insertRow"/>
  <rcc rId="1095" sId="31">
    <nc r="A4">
      <v>5873</v>
    </nc>
  </rcc>
  <rfmt sheetId="31" sqref="A3:A37">
    <dxf>
      <alignment horizontal="general" readingOrder="0"/>
    </dxf>
  </rfmt>
  <rfmt sheetId="31" sqref="B3:B36">
    <dxf>
      <alignment horizontal="center" readingOrder="0"/>
    </dxf>
  </rfmt>
  <rfmt sheetId="31" sqref="A3:A37">
    <dxf>
      <alignment horizontal="left" readingOrder="0"/>
    </dxf>
  </rfmt>
  <rfmt sheetId="31" sqref="A3:A37">
    <dxf>
      <alignment horizontal="center" readingOrder="0"/>
    </dxf>
  </rfmt>
  <rfmt sheetId="31" sqref="A3:D43">
    <dxf>
      <alignment horizontal="general" readingOrder="0"/>
    </dxf>
  </rfmt>
  <rfmt sheetId="31" sqref="A3:D43">
    <dxf>
      <alignment horizontal="center" readingOrder="0"/>
    </dxf>
  </rfmt>
  <rcc rId="1096" sId="31" odxf="1" dxf="1" numFmtId="19">
    <nc r="B4">
      <v>43339</v>
    </nc>
    <odxf>
      <numFmt numFmtId="0" formatCode="General"/>
    </odxf>
    <ndxf>
      <numFmt numFmtId="19" formatCode="m/d/yyyy"/>
    </ndxf>
  </rcc>
  <rcc rId="1097" sId="31">
    <nc r="D4">
      <v>61581</v>
    </nc>
  </rcc>
  <rfmt sheetId="31" sqref="C3:D41">
    <dxf>
      <numFmt numFmtId="34" formatCode="_(&quot;$&quot;* #,##0.00_);_(&quot;$&quot;* \(#,##0.00\);_(&quot;$&quot;* &quot;-&quot;??_);_(@_)"/>
    </dxf>
  </rfmt>
  <rcc rId="1098" sId="31">
    <nc r="E4" t="inlineStr">
      <is>
        <t>Reduced CSMC Contract from $66,000 to $61,581.12</t>
      </is>
    </nc>
  </rcc>
  <rfmt sheetId="31" sqref="A5" start="0" length="0">
    <dxf>
      <numFmt numFmtId="22" formatCode="mmm\-yy"/>
    </dxf>
  </rfmt>
  <rcc rId="1099" sId="31" numFmtId="22">
    <nc r="A5">
      <v>5877</v>
    </nc>
  </rcc>
  <rfmt sheetId="31" sqref="A5">
    <dxf>
      <numFmt numFmtId="0" formatCode="General"/>
    </dxf>
  </rfmt>
  <rcc rId="1100" sId="31" odxf="1" dxf="1" numFmtId="19">
    <nc r="B5">
      <v>43339</v>
    </nc>
    <odxf>
      <numFmt numFmtId="0" formatCode="General"/>
    </odxf>
    <ndxf>
      <numFmt numFmtId="19" formatCode="m/d/yyyy"/>
    </ndxf>
  </rcc>
  <rcc rId="1101" sId="31" numFmtId="34">
    <nc r="D5">
      <v>4547</v>
    </nc>
  </rcc>
  <rcc rId="1102" sId="5" numFmtId="34">
    <oc r="E54">
      <v>66000</v>
    </oc>
    <nc r="E54">
      <v>61581</v>
    </nc>
  </rcc>
  <rcc rId="1103" sId="31">
    <nc r="E5" t="inlineStr">
      <is>
        <t>Increased IT Services to include PowerSchool offset by CSMC (Was 13,513)</t>
      </is>
    </nc>
  </rcc>
  <rcc rId="1104" sId="5" numFmtId="34">
    <oc r="E56">
      <f>IF(D56="","",D56*(1+E$3))</f>
    </oc>
    <nc r="E56">
      <v>18060</v>
    </nc>
  </rcc>
  <rcv guid="{4EB13151-49F2-48E5-8912-358F31E4FF0D}" action="delete"/>
  <rdn rId="0" localSheetId="4" customView="1" name="Z_4EB13151_49F2_48E5_8912_358F31E4FF0D_.wvu.PrintArea" hidden="1" oldHidden="1">
    <formula>'Revenue Input'!$A:$N</formula>
    <oldFormula>'Revenue Input'!$A:$N</oldFormula>
  </rdn>
  <rdn rId="0" localSheetId="4" customView="1" name="Z_4EB13151_49F2_48E5_8912_358F31E4FF0D_.wvu.PrintTitles" hidden="1" oldHidden="1">
    <formula>'Revenue Input'!$A:$B</formula>
    <oldFormula>'Revenue Input'!$A:$B</oldFormula>
  </rdn>
  <rdn rId="0" localSheetId="4" customView="1" name="Z_4EB13151_49F2_48E5_8912_358F31E4FF0D_.wvu.Cols" hidden="1" oldHidden="1">
    <formula>'Revenue Input'!$O:$O</formula>
    <oldFormula>'Revenue Input'!$O:$O</oldFormula>
  </rdn>
  <rdn rId="0" localSheetId="5" customView="1" name="Z_4EB13151_49F2_48E5_8912_358F31E4FF0D_.wvu.Rows" hidden="1" oldHidden="1">
    <formula>'Expenses Input'!$16:$24,'Expenses Input'!$33:$33,'Expenses Input'!$57:$64</formula>
    <oldFormula>'Expenses Input'!$16:$24,'Expenses Input'!$33:$33,'Expenses Input'!$57:$64</oldFormula>
  </rdn>
  <rdn rId="0" localSheetId="6" customView="1" name="Z_4EB13151_49F2_48E5_8912_358F31E4FF0D_.wvu.Rows" hidden="1" oldHidden="1">
    <formula>'Expenses Summary'!$54:$62,'Expenses Summary'!$95:$100</formula>
    <oldFormula>'Expenses Summary'!$54:$62,'Expenses Summary'!$95:$100</oldFormula>
  </rdn>
  <rdn rId="0" localSheetId="7" customView="1" name="Z_4EB13151_49F2_48E5_8912_358F31E4FF0D_.wvu.PrintArea" hidden="1" oldHidden="1">
    <formula>'Employee Input 17-18'!$A:$X</formula>
    <oldFormula>'Employee Input 17-18'!$A:$X</oldFormula>
  </rdn>
  <rdn rId="0" localSheetId="7" customView="1" name="Z_4EB13151_49F2_48E5_8912_358F31E4FF0D_.wvu.PrintTitles" hidden="1" oldHidden="1">
    <formula>'Employee Input 17-18'!$B:$C</formula>
    <oldFormula>'Employee Input 17-18'!$B:$C</oldFormula>
  </rdn>
  <rdn rId="0" localSheetId="7" customView="1" name="Z_4EB13151_49F2_48E5_8912_358F31E4FF0D_.wvu.Rows" hidden="1" oldHidden="1">
    <formula>'Employee Input 17-18'!$64:$91</formula>
    <oldFormula>'Employee Input 17-18'!$64:$91</oldFormula>
  </rdn>
  <rdn rId="0" localSheetId="8" customView="1" name="Z_4EB13151_49F2_48E5_8912_358F31E4FF0D_.wvu.Rows" hidden="1" oldHidden="1">
    <formula>'Cash Flow %s Yr1'!$97:$106</formula>
    <oldFormula>'Cash Flow %s Yr1'!$97:$106</oldFormula>
  </rdn>
  <rdn rId="0" localSheetId="9" customView="1" name="Z_4EB13151_49F2_48E5_8912_358F31E4FF0D_.wvu.Rows" hidden="1" oldHidden="1">
    <formula>'Cash Flow $s Yr1'!$8:$10,'Cash Flow $s Yr1'!$98:$106</formula>
    <oldFormula>'Cash Flow $s Yr1'!$8:$10,'Cash Flow $s Yr1'!$98:$106</oldFormula>
  </rdn>
  <rdn rId="0" localSheetId="10" customView="1" name="Z_4EB13151_49F2_48E5_8912_358F31E4FF0D_.wvu.Rows" hidden="1" oldHidden="1">
    <formula>'Cash Flow $s Yr1 CAM'!$8:$10,'Cash Flow $s Yr1 CAM'!$97:$106,'Cash Flow $s Yr1 CAM'!$133:$142</formula>
    <oldFormula>'Cash Flow $s Yr1 CAM'!$8:$10,'Cash Flow $s Yr1 CAM'!$97:$106,'Cash Flow $s Yr1 CAM'!$133:$142</oldFormula>
  </rdn>
  <rdn rId="0" localSheetId="11" customView="1" name="Z_4EB13151_49F2_48E5_8912_358F31E4FF0D_.wvu.PrintArea" hidden="1" oldHidden="1">
    <formula>'Employee Input 18-19'!$G$39:$H$39</formula>
    <oldFormula>'Employee Input 18-19'!$G$39:$H$39</oldFormula>
  </rdn>
  <rdn rId="0" localSheetId="11" customView="1" name="Z_4EB13151_49F2_48E5_8912_358F31E4FF0D_.wvu.PrintTitles" hidden="1" oldHidden="1">
    <formula>'Employee Input 18-19'!$B:$C</formula>
    <oldFormula>'Employee Input 18-19'!$B:$C</oldFormula>
  </rdn>
  <rdn rId="0" localSheetId="13" customView="1" name="Z_4EB13151_49F2_48E5_8912_358F31E4FF0D_.wvu.Rows" hidden="1" oldHidden="1">
    <formula>'Cash Flow %s Yr2'!$8:$8,'Cash Flow %s Yr2'!$10:$10,'Cash Flow %s Yr2'!$97:$106,'Cash Flow %s Yr2'!$133:$142</formula>
    <oldFormula>'Cash Flow %s Yr2'!$8:$8,'Cash Flow %s Yr2'!$10:$10,'Cash Flow %s Yr2'!$97:$106,'Cash Flow %s Yr2'!$133:$142</oldFormula>
  </rdn>
  <rdn rId="0" localSheetId="14" customView="1" name="Z_4EB13151_49F2_48E5_8912_358F31E4FF0D_.wvu.Rows" hidden="1" oldHidden="1">
    <formula>'Cash Flow $s Yr2'!$8:$10,'Cash Flow $s Yr2'!$97:$106,'Cash Flow $s Yr2'!$133:$142</formula>
    <oldFormula>'Cash Flow $s Yr2'!$8:$10,'Cash Flow $s Yr2'!$97:$106,'Cash Flow $s Yr2'!$133:$142</oldFormula>
  </rdn>
  <rdn rId="0" localSheetId="15" customView="1" name="Z_4EB13151_49F2_48E5_8912_358F31E4FF0D_.wvu.PrintTitles" hidden="1" oldHidden="1">
    <formula>'Employee Input 19-20'!$B:$C</formula>
    <oldFormula>'Employee Input 19-20'!$B:$C</oldFormula>
  </rdn>
  <rdn rId="0" localSheetId="16" customView="1" name="Z_4EB13151_49F2_48E5_8912_358F31E4FF0D_.wvu.Rows" hidden="1" oldHidden="1">
    <formula>'Cash Flow %s Yr3'!$8:$8,'Cash Flow %s Yr3'!$10:$10,'Cash Flow %s Yr3'!$97:$106,'Cash Flow %s Yr3'!$133:$142</formula>
    <oldFormula>'Cash Flow %s Yr3'!$8:$8,'Cash Flow %s Yr3'!$10:$10,'Cash Flow %s Yr3'!$97:$106,'Cash Flow %s Yr3'!$133:$142</oldFormula>
  </rdn>
  <rdn rId="0" localSheetId="17" customView="1" name="Z_4EB13151_49F2_48E5_8912_358F31E4FF0D_.wvu.Rows" hidden="1" oldHidden="1">
    <formula>'Cash Flow $s Yr3'!$8:$10,'Cash Flow $s Yr3'!$97:$106,'Cash Flow $s Yr3'!$133:$142</formula>
    <oldFormula>'Cash Flow $s Yr3'!$8:$10,'Cash Flow $s Yr3'!$97:$106,'Cash Flow $s Yr3'!$133:$142</oldFormula>
  </rdn>
  <rdn rId="0" localSheetId="18" customView="1" name="Z_4EB13151_49F2_48E5_8912_358F31E4FF0D_.wvu.PrintTitles" hidden="1" oldHidden="1">
    <formula>'Employee Input 20-21'!$B:$C</formula>
    <oldFormula>'Employee Input 20-21'!$B:$C</oldFormula>
  </rdn>
  <rdn rId="0" localSheetId="19" customView="1" name="Z_4EB13151_49F2_48E5_8912_358F31E4FF0D_.wvu.Rows" hidden="1" oldHidden="1">
    <formula>'Cash Flow %s Yr4'!$8:$8,'Cash Flow %s Yr4'!$10:$10,'Cash Flow %s Yr4'!$97:$106,'Cash Flow %s Yr4'!$133:$142</formula>
    <oldFormula>'Cash Flow %s Yr4'!$8:$8,'Cash Flow %s Yr4'!$10:$10,'Cash Flow %s Yr4'!$97:$106,'Cash Flow %s Yr4'!$133:$142</oldFormula>
  </rdn>
  <rdn rId="0" localSheetId="20" customView="1" name="Z_4EB13151_49F2_48E5_8912_358F31E4FF0D_.wvu.Rows" hidden="1" oldHidden="1">
    <formula>'Cash Flow $s Yr4'!$8:$10,'Cash Flow $s Yr4'!$97:$106,'Cash Flow $s Yr4'!$133:$142</formula>
    <oldFormula>'Cash Flow $s Yr4'!$8:$10,'Cash Flow $s Yr4'!$97:$106,'Cash Flow $s Yr4'!$133:$142</oldFormula>
  </rdn>
  <rdn rId="0" localSheetId="21" customView="1" name="Z_4EB13151_49F2_48E5_8912_358F31E4FF0D_.wvu.PrintTitles" hidden="1" oldHidden="1">
    <formula>'Employee Input 21-22'!$B:$C</formula>
    <oldFormula>'Employee Input 21-22'!$B:$C</oldFormula>
  </rdn>
  <rdn rId="0" localSheetId="22" customView="1" name="Z_4EB13151_49F2_48E5_8912_358F31E4FF0D_.wvu.Rows" hidden="1" oldHidden="1">
    <formula>'Cash Flow %s Yr5'!$8:$8,'Cash Flow %s Yr5'!$10:$10,'Cash Flow %s Yr5'!$97:$106,'Cash Flow %s Yr5'!$133:$142</formula>
    <oldFormula>'Cash Flow %s Yr5'!$8:$8,'Cash Flow %s Yr5'!$10:$10,'Cash Flow %s Yr5'!$97:$106,'Cash Flow %s Yr5'!$133:$142</oldFormula>
  </rdn>
  <rdn rId="0" localSheetId="23" customView="1" name="Z_4EB13151_49F2_48E5_8912_358F31E4FF0D_.wvu.Rows" hidden="1" oldHidden="1">
    <formula>'Cash Flow $s Yr5'!$8:$10,'Cash Flow $s Yr5'!$97:$106,'Cash Flow $s Yr5'!$133:$142</formula>
    <oldFormula>'Cash Flow $s Yr5'!$8:$10,'Cash Flow $s Yr5'!$97:$106,'Cash Flow $s Yr5'!$133:$142</oldFormula>
  </rdn>
  <rdn rId="0" localSheetId="24" customView="1" name="Z_4EB13151_49F2_48E5_8912_358F31E4FF0D_.wvu.PrintTitles" hidden="1" oldHidden="1">
    <formula>'Cash Flow graphs'!$1:$3</formula>
    <oldFormula>'Cash Flow graphs'!$1:$3</oldFormula>
  </rdn>
  <rdn rId="0" localSheetId="24" customView="1" name="Z_4EB13151_49F2_48E5_8912_358F31E4FF0D_.wvu.Rows" hidden="1" oldHidden="1">
    <formula>'Cash Flow graphs'!$12:$56</formula>
    <oldFormula>'Cash Flow graphs'!$12:$56</oldFormula>
  </rdn>
  <rdn rId="0" localSheetId="27" customView="1" name="Z_4EB13151_49F2_48E5_8912_358F31E4FF0D_.wvu.Cols" hidden="1" oldHidden="1">
    <formula>'SACS Object Codes'!$J:$M</formula>
    <oldFormula>'SACS Object Codes'!$J:$M</oldFormula>
  </rdn>
  <rcv guid="{4EB13151-49F2-48E5-8912-358F31E4FF0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2" sId="5" numFmtId="34">
    <oc r="F54">
      <v>66000</v>
    </oc>
    <nc r="F54">
      <v>95453</v>
    </nc>
  </rcc>
  <rcc rId="1133" sId="5" numFmtId="34">
    <oc r="G54">
      <f>IF(F54="","",F54*(1+G$3))</f>
    </oc>
    <nc r="G54">
      <v>115453</v>
    </nc>
  </rcc>
  <rcc rId="1134" sId="5" numFmtId="34">
    <oc r="H54">
      <f>IF(G54="","",G54*(1+H$3))</f>
    </oc>
    <nc r="H54">
      <v>115453</v>
    </nc>
  </rcc>
  <rfmt sheetId="31" sqref="A1:E1" start="0" length="2147483647">
    <dxf>
      <font>
        <sz val="16"/>
      </font>
    </dxf>
  </rfmt>
  <rfmt sheetId="31" sqref="A1:E1" start="0" length="2147483647">
    <dxf>
      <font>
        <b/>
      </font>
    </dxf>
  </rfmt>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5" sId="3" odxf="1" dxf="1">
    <nc r="J9">
      <v>66</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36" sId="3" odxf="1" dxf="1">
    <nc r="J10">
      <v>40</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37" sId="3" odxf="1" dxf="1">
    <nc r="J11">
      <v>40</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38" sId="3" odxf="1" dxf="1">
    <nc r="J12">
      <v>58</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39" sId="3" odxf="1" dxf="1">
    <nc r="J13">
      <v>26</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40" sId="3" odxf="1" dxf="1">
    <nc r="J14">
      <v>52</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41" sId="3" odxf="1" dxf="1">
    <nc r="J15">
      <v>45</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42" sId="3" odxf="1" dxf="1">
    <nc r="J16">
      <v>25</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cc rId="1143" sId="3" odxf="1" dxf="1">
    <nc r="J17">
      <v>23</v>
    </nc>
    <odxf>
      <alignment horizontal="center" readingOrder="0"/>
      <border outline="0">
        <left/>
        <right/>
        <top/>
        <bottom/>
      </border>
    </odxf>
    <ndxf>
      <alignment horizontal="right" readingOrder="0"/>
      <border outline="0">
        <left style="thin">
          <color auto="1"/>
        </left>
        <right style="thin">
          <color auto="1"/>
        </right>
        <top style="thin">
          <color auto="1"/>
        </top>
        <bottom style="thin">
          <color auto="1"/>
        </bottom>
      </border>
    </ndxf>
  </rcc>
  <rfmt sheetId="3" s="1" sqref="J18" start="0" length="0">
    <dxf>
      <font>
        <sz val="12"/>
        <color indexed="10"/>
        <name val="Times New Roman"/>
        <scheme val="none"/>
      </font>
      <numFmt numFmtId="166" formatCode="_(* #,##0_);_(* \(#,##0\);_(* &quot;-&quot;??_);_(@_)"/>
      <alignment horizontal="right" readingOrder="0"/>
      <border outline="0">
        <left style="thin">
          <color auto="1"/>
        </left>
        <right style="thin">
          <color auto="1"/>
        </right>
        <top style="thin">
          <color auto="1"/>
        </top>
        <bottom style="thin">
          <color auto="1"/>
        </bottom>
      </border>
    </dxf>
  </rfmt>
  <rcc rId="1144" sId="3">
    <oc r="E9">
      <v>66</v>
    </oc>
    <nc r="E9">
      <v>50</v>
    </nc>
  </rcc>
  <rcc rId="1145" sId="3">
    <oc r="E10">
      <v>40</v>
    </oc>
    <nc r="E10">
      <v>43</v>
    </nc>
  </rcc>
  <rcc rId="1146" sId="3">
    <oc r="E11">
      <v>40</v>
    </oc>
    <nc r="E11">
      <v>39</v>
    </nc>
  </rcc>
  <rcc rId="1147" sId="3">
    <oc r="E12">
      <v>58</v>
    </oc>
    <nc r="E12">
      <v>35</v>
    </nc>
  </rcc>
  <rcc rId="1148" sId="3">
    <oc r="E13">
      <v>26</v>
    </oc>
    <nc r="E13">
      <v>56</v>
    </nc>
  </rcc>
  <rcc rId="1149" sId="3">
    <oc r="E14">
      <v>52</v>
    </oc>
    <nc r="E14">
      <v>26</v>
    </nc>
  </rcc>
  <rcc rId="1150" sId="3">
    <oc r="E16">
      <v>25</v>
    </oc>
    <nc r="E16">
      <v>36</v>
    </nc>
  </rcc>
  <rcc rId="1151" sId="3">
    <oc r="E17">
      <v>23</v>
    </oc>
    <nc r="E17">
      <v>22</v>
    </nc>
  </rcc>
  <rcc rId="1152" sId="4" numFmtId="34">
    <oc r="E8">
      <v>1774941</v>
    </oc>
    <nc r="E8">
      <v>1572494</v>
    </nc>
  </rcc>
  <rcc rId="1153" sId="4" numFmtId="34">
    <oc r="E9">
      <v>434775</v>
    </oc>
    <nc r="E9">
      <v>440254</v>
    </nc>
  </rcc>
  <rcc rId="1154" sId="4" numFmtId="34">
    <oc r="E10">
      <v>829240</v>
    </oc>
    <nc r="E10">
      <v>875414</v>
    </nc>
  </rcc>
  <rcc rId="1155" sId="4">
    <oc r="E12">
      <f>SUM(K12*375)-2813</f>
    </oc>
    <nc r="E12">
      <f>SUM(K12*352)-2813</f>
    </nc>
  </rcc>
  <rcc rId="1156" sId="1">
    <oc r="D1" t="inlineStr">
      <is>
        <t>Updated 6/18/18</t>
      </is>
    </oc>
    <nc r="D1" t="inlineStr">
      <is>
        <t>Updated 8/27/18</t>
      </is>
    </nc>
  </rcc>
  <rcc rId="1157" sId="5" numFmtId="34">
    <oc r="E37">
      <v>544018</v>
    </oc>
    <nc r="E37">
      <v>565882</v>
    </nc>
  </rcc>
  <rcc rId="1158" sId="31">
    <nc r="A6">
      <v>5600</v>
    </nc>
  </rcc>
  <rcc rId="1159" sId="31" odxf="1" dxf="1" numFmtId="19">
    <nc r="B6">
      <v>1208463</v>
    </nc>
    <odxf>
      <numFmt numFmtId="0" formatCode="General"/>
    </odxf>
    <ndxf>
      <numFmt numFmtId="19" formatCode="m/d/yyyy"/>
    </ndxf>
  </rcc>
  <rcc rId="1160" sId="31">
    <nc r="E6" t="inlineStr">
      <is>
        <t>July/August $92,258, September $47,212, October - June $426,412</t>
      </is>
    </nc>
  </rcc>
  <rcc rId="1161" sId="5" numFmtId="34">
    <oc r="F37">
      <v>561372</v>
    </oc>
    <nc r="F37">
      <v>568549</v>
    </nc>
  </rcc>
  <rcc rId="1162" sId="5" numFmtId="34">
    <oc r="G37">
      <v>561372</v>
    </oc>
    <nc r="G37">
      <v>568549</v>
    </nc>
  </rcc>
  <rcc rId="1163" sId="5" numFmtId="34">
    <oc r="H37">
      <v>561372</v>
    </oc>
    <nc r="H37">
      <v>568549</v>
    </nc>
  </rcc>
  <rcc rId="1164" sId="31">
    <nc r="F2" t="inlineStr">
      <is>
        <t>One Time Funds</t>
      </is>
    </nc>
  </rcc>
  <rcc rId="1165" sId="31">
    <nc r="F3" t="inlineStr">
      <is>
        <t>CSMC Contract</t>
      </is>
    </nc>
  </rcc>
  <rcc rId="1166" sId="31">
    <nc r="F4" t="inlineStr">
      <is>
        <t>PowerSchool</t>
      </is>
    </nc>
  </rcc>
  <rcc rId="1167" sId="31">
    <nc r="F5" t="inlineStr">
      <is>
        <t>Rent</t>
      </is>
    </nc>
  </rcc>
  <rcc rId="1168" sId="31" numFmtId="34">
    <nc r="D6">
      <v>565882</v>
    </nc>
  </rcc>
  <rcv guid="{4EB13151-49F2-48E5-8912-358F31E4FF0D}" action="delete"/>
  <rdn rId="0" localSheetId="4" customView="1" name="Z_4EB13151_49F2_48E5_8912_358F31E4FF0D_.wvu.PrintArea" hidden="1" oldHidden="1">
    <formula>'Revenue Input'!$A:$N</formula>
    <oldFormula>'Revenue Input'!$A:$N</oldFormula>
  </rdn>
  <rdn rId="0" localSheetId="4" customView="1" name="Z_4EB13151_49F2_48E5_8912_358F31E4FF0D_.wvu.PrintTitles" hidden="1" oldHidden="1">
    <formula>'Revenue Input'!$A:$B</formula>
    <oldFormula>'Revenue Input'!$A:$B</oldFormula>
  </rdn>
  <rdn rId="0" localSheetId="4" customView="1" name="Z_4EB13151_49F2_48E5_8912_358F31E4FF0D_.wvu.Cols" hidden="1" oldHidden="1">
    <formula>'Revenue Input'!$O:$O</formula>
    <oldFormula>'Revenue Input'!$O:$O</oldFormula>
  </rdn>
  <rdn rId="0" localSheetId="5" customView="1" name="Z_4EB13151_49F2_48E5_8912_358F31E4FF0D_.wvu.Rows" hidden="1" oldHidden="1">
    <formula>'Expenses Input'!$16:$24,'Expenses Input'!$33:$33,'Expenses Input'!$57:$64</formula>
    <oldFormula>'Expenses Input'!$16:$24,'Expenses Input'!$33:$33,'Expenses Input'!$57:$64</oldFormula>
  </rdn>
  <rdn rId="0" localSheetId="6" customView="1" name="Z_4EB13151_49F2_48E5_8912_358F31E4FF0D_.wvu.Rows" hidden="1" oldHidden="1">
    <formula>'Expenses Summary'!$54:$62,'Expenses Summary'!$95:$100</formula>
    <oldFormula>'Expenses Summary'!$54:$62,'Expenses Summary'!$95:$100</oldFormula>
  </rdn>
  <rdn rId="0" localSheetId="7" customView="1" name="Z_4EB13151_49F2_48E5_8912_358F31E4FF0D_.wvu.PrintArea" hidden="1" oldHidden="1">
    <formula>'Employee Input 17-18'!$A:$X</formula>
    <oldFormula>'Employee Input 17-18'!$A:$X</oldFormula>
  </rdn>
  <rdn rId="0" localSheetId="7" customView="1" name="Z_4EB13151_49F2_48E5_8912_358F31E4FF0D_.wvu.PrintTitles" hidden="1" oldHidden="1">
    <formula>'Employee Input 17-18'!$B:$C</formula>
    <oldFormula>'Employee Input 17-18'!$B:$C</oldFormula>
  </rdn>
  <rdn rId="0" localSheetId="7" customView="1" name="Z_4EB13151_49F2_48E5_8912_358F31E4FF0D_.wvu.Rows" hidden="1" oldHidden="1">
    <formula>'Employee Input 17-18'!$64:$91</formula>
    <oldFormula>'Employee Input 17-18'!$64:$91</oldFormula>
  </rdn>
  <rdn rId="0" localSheetId="8" customView="1" name="Z_4EB13151_49F2_48E5_8912_358F31E4FF0D_.wvu.Rows" hidden="1" oldHidden="1">
    <formula>'Cash Flow %s Yr1'!$97:$106</formula>
    <oldFormula>'Cash Flow %s Yr1'!$97:$106</oldFormula>
  </rdn>
  <rdn rId="0" localSheetId="9" customView="1" name="Z_4EB13151_49F2_48E5_8912_358F31E4FF0D_.wvu.Rows" hidden="1" oldHidden="1">
    <formula>'Cash Flow $s Yr1'!$8:$10,'Cash Flow $s Yr1'!$98:$106</formula>
    <oldFormula>'Cash Flow $s Yr1'!$8:$10,'Cash Flow $s Yr1'!$98:$106</oldFormula>
  </rdn>
  <rdn rId="0" localSheetId="10" customView="1" name="Z_4EB13151_49F2_48E5_8912_358F31E4FF0D_.wvu.Rows" hidden="1" oldHidden="1">
    <formula>'Cash Flow $s Yr1 CAM'!$8:$10,'Cash Flow $s Yr1 CAM'!$97:$106,'Cash Flow $s Yr1 CAM'!$133:$142</formula>
    <oldFormula>'Cash Flow $s Yr1 CAM'!$8:$10,'Cash Flow $s Yr1 CAM'!$97:$106,'Cash Flow $s Yr1 CAM'!$133:$142</oldFormula>
  </rdn>
  <rdn rId="0" localSheetId="11" customView="1" name="Z_4EB13151_49F2_48E5_8912_358F31E4FF0D_.wvu.PrintArea" hidden="1" oldHidden="1">
    <formula>'Employee Input 18-19'!$G$39:$H$39</formula>
    <oldFormula>'Employee Input 18-19'!$G$39:$H$39</oldFormula>
  </rdn>
  <rdn rId="0" localSheetId="11" customView="1" name="Z_4EB13151_49F2_48E5_8912_358F31E4FF0D_.wvu.PrintTitles" hidden="1" oldHidden="1">
    <formula>'Employee Input 18-19'!$B:$C</formula>
    <oldFormula>'Employee Input 18-19'!$B:$C</oldFormula>
  </rdn>
  <rdn rId="0" localSheetId="13" customView="1" name="Z_4EB13151_49F2_48E5_8912_358F31E4FF0D_.wvu.Rows" hidden="1" oldHidden="1">
    <formula>'Cash Flow %s Yr2'!$8:$8,'Cash Flow %s Yr2'!$10:$10,'Cash Flow %s Yr2'!$97:$106,'Cash Flow %s Yr2'!$133:$142</formula>
    <oldFormula>'Cash Flow %s Yr2'!$8:$8,'Cash Flow %s Yr2'!$10:$10,'Cash Flow %s Yr2'!$97:$106,'Cash Flow %s Yr2'!$133:$142</oldFormula>
  </rdn>
  <rdn rId="0" localSheetId="14" customView="1" name="Z_4EB13151_49F2_48E5_8912_358F31E4FF0D_.wvu.Rows" hidden="1" oldHidden="1">
    <formula>'Cash Flow $s Yr2'!$8:$10,'Cash Flow $s Yr2'!$97:$106,'Cash Flow $s Yr2'!$133:$142</formula>
    <oldFormula>'Cash Flow $s Yr2'!$8:$10,'Cash Flow $s Yr2'!$97:$106,'Cash Flow $s Yr2'!$133:$142</oldFormula>
  </rdn>
  <rdn rId="0" localSheetId="15" customView="1" name="Z_4EB13151_49F2_48E5_8912_358F31E4FF0D_.wvu.PrintTitles" hidden="1" oldHidden="1">
    <formula>'Employee Input 19-20'!$B:$C</formula>
    <oldFormula>'Employee Input 19-20'!$B:$C</oldFormula>
  </rdn>
  <rdn rId="0" localSheetId="16" customView="1" name="Z_4EB13151_49F2_48E5_8912_358F31E4FF0D_.wvu.Rows" hidden="1" oldHidden="1">
    <formula>'Cash Flow %s Yr3'!$8:$8,'Cash Flow %s Yr3'!$10:$10,'Cash Flow %s Yr3'!$97:$106,'Cash Flow %s Yr3'!$133:$142</formula>
    <oldFormula>'Cash Flow %s Yr3'!$8:$8,'Cash Flow %s Yr3'!$10:$10,'Cash Flow %s Yr3'!$97:$106,'Cash Flow %s Yr3'!$133:$142</oldFormula>
  </rdn>
  <rdn rId="0" localSheetId="17" customView="1" name="Z_4EB13151_49F2_48E5_8912_358F31E4FF0D_.wvu.Rows" hidden="1" oldHidden="1">
    <formula>'Cash Flow $s Yr3'!$8:$10,'Cash Flow $s Yr3'!$97:$106,'Cash Flow $s Yr3'!$133:$142</formula>
    <oldFormula>'Cash Flow $s Yr3'!$8:$10,'Cash Flow $s Yr3'!$97:$106,'Cash Flow $s Yr3'!$133:$142</oldFormula>
  </rdn>
  <rdn rId="0" localSheetId="18" customView="1" name="Z_4EB13151_49F2_48E5_8912_358F31E4FF0D_.wvu.PrintTitles" hidden="1" oldHidden="1">
    <formula>'Employee Input 20-21'!$B:$C</formula>
    <oldFormula>'Employee Input 20-21'!$B:$C</oldFormula>
  </rdn>
  <rdn rId="0" localSheetId="19" customView="1" name="Z_4EB13151_49F2_48E5_8912_358F31E4FF0D_.wvu.Rows" hidden="1" oldHidden="1">
    <formula>'Cash Flow %s Yr4'!$8:$8,'Cash Flow %s Yr4'!$10:$10,'Cash Flow %s Yr4'!$97:$106,'Cash Flow %s Yr4'!$133:$142</formula>
    <oldFormula>'Cash Flow %s Yr4'!$8:$8,'Cash Flow %s Yr4'!$10:$10,'Cash Flow %s Yr4'!$97:$106,'Cash Flow %s Yr4'!$133:$142</oldFormula>
  </rdn>
  <rdn rId="0" localSheetId="20" customView="1" name="Z_4EB13151_49F2_48E5_8912_358F31E4FF0D_.wvu.Rows" hidden="1" oldHidden="1">
    <formula>'Cash Flow $s Yr4'!$8:$10,'Cash Flow $s Yr4'!$97:$106,'Cash Flow $s Yr4'!$133:$142</formula>
    <oldFormula>'Cash Flow $s Yr4'!$8:$10,'Cash Flow $s Yr4'!$97:$106,'Cash Flow $s Yr4'!$133:$142</oldFormula>
  </rdn>
  <rdn rId="0" localSheetId="21" customView="1" name="Z_4EB13151_49F2_48E5_8912_358F31E4FF0D_.wvu.PrintTitles" hidden="1" oldHidden="1">
    <formula>'Employee Input 21-22'!$B:$C</formula>
    <oldFormula>'Employee Input 21-22'!$B:$C</oldFormula>
  </rdn>
  <rdn rId="0" localSheetId="22" customView="1" name="Z_4EB13151_49F2_48E5_8912_358F31E4FF0D_.wvu.Rows" hidden="1" oldHidden="1">
    <formula>'Cash Flow %s Yr5'!$8:$8,'Cash Flow %s Yr5'!$10:$10,'Cash Flow %s Yr5'!$97:$106,'Cash Flow %s Yr5'!$133:$142</formula>
    <oldFormula>'Cash Flow %s Yr5'!$8:$8,'Cash Flow %s Yr5'!$10:$10,'Cash Flow %s Yr5'!$97:$106,'Cash Flow %s Yr5'!$133:$142</oldFormula>
  </rdn>
  <rdn rId="0" localSheetId="23" customView="1" name="Z_4EB13151_49F2_48E5_8912_358F31E4FF0D_.wvu.Rows" hidden="1" oldHidden="1">
    <formula>'Cash Flow $s Yr5'!$8:$10,'Cash Flow $s Yr5'!$97:$106,'Cash Flow $s Yr5'!$133:$142</formula>
    <oldFormula>'Cash Flow $s Yr5'!$8:$10,'Cash Flow $s Yr5'!$97:$106,'Cash Flow $s Yr5'!$133:$142</oldFormula>
  </rdn>
  <rdn rId="0" localSheetId="24" customView="1" name="Z_4EB13151_49F2_48E5_8912_358F31E4FF0D_.wvu.PrintTitles" hidden="1" oldHidden="1">
    <formula>'Cash Flow graphs'!$1:$3</formula>
    <oldFormula>'Cash Flow graphs'!$1:$3</oldFormula>
  </rdn>
  <rdn rId="0" localSheetId="24" customView="1" name="Z_4EB13151_49F2_48E5_8912_358F31E4FF0D_.wvu.Rows" hidden="1" oldHidden="1">
    <formula>'Cash Flow graphs'!$12:$56</formula>
    <oldFormula>'Cash Flow graphs'!$12:$56</oldFormula>
  </rdn>
  <rdn rId="0" localSheetId="27" customView="1" name="Z_4EB13151_49F2_48E5_8912_358F31E4FF0D_.wvu.Cols" hidden="1" oldHidden="1">
    <formula>'SACS Object Codes'!$J:$M</formula>
    <oldFormula>'SACS Object Codes'!$J:$M</oldFormula>
  </rdn>
  <rcv guid="{4EB13151-49F2-48E5-8912-358F31E4FF0D}"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6" sId="1">
    <oc r="C27" t="inlineStr">
      <is>
        <t>3% Reserve</t>
      </is>
    </oc>
    <nc r="C27" t="inlineStr">
      <is>
        <t xml:space="preserve"> Reserve</t>
      </is>
    </nc>
  </rcc>
  <rcc rId="1197" sId="1" numFmtId="11">
    <nc r="E27">
      <v>0.03</v>
    </nc>
  </rcc>
  <rfmt sheetId="1" sqref="E27">
    <dxf>
      <numFmt numFmtId="14" formatCode="0.00%"/>
    </dxf>
  </rfmt>
  <rfmt sheetId="1" sqref="E27">
    <dxf>
      <numFmt numFmtId="170" formatCode="0.000%"/>
    </dxf>
  </rfmt>
  <rfmt sheetId="1" sqref="E27">
    <dxf>
      <numFmt numFmtId="169" formatCode="0.0000%"/>
    </dxf>
  </rfmt>
  <rfmt sheetId="1" sqref="E27">
    <dxf>
      <numFmt numFmtId="170" formatCode="0.000%"/>
    </dxf>
  </rfmt>
  <rfmt sheetId="1" sqref="E27">
    <dxf>
      <numFmt numFmtId="14" formatCode="0.00%"/>
    </dxf>
  </rfmt>
  <rfmt sheetId="1" sqref="E27">
    <dxf>
      <numFmt numFmtId="164" formatCode="0.0%"/>
    </dxf>
  </rfmt>
  <rfmt sheetId="1" sqref="E27">
    <dxf>
      <numFmt numFmtId="13" formatCode="0%"/>
    </dxf>
  </rfmt>
  <rcc rId="1198" sId="1" numFmtId="11">
    <nc r="G27">
      <v>0.05</v>
    </nc>
  </rcc>
  <rfmt sheetId="1" sqref="G27">
    <dxf>
      <numFmt numFmtId="14" formatCode="0.00%"/>
    </dxf>
  </rfmt>
  <rfmt sheetId="1" sqref="G27">
    <dxf>
      <numFmt numFmtId="164" formatCode="0.0%"/>
    </dxf>
  </rfmt>
  <rfmt sheetId="1" sqref="G27">
    <dxf>
      <numFmt numFmtId="13" formatCode="0%"/>
    </dxf>
  </rfmt>
  <rfmt sheetId="1" sqref="I27">
    <dxf>
      <numFmt numFmtId="14" formatCode="0.00%"/>
    </dxf>
  </rfmt>
  <rcc rId="1199" sId="1" numFmtId="14">
    <nc r="I27">
      <v>0.05</v>
    </nc>
  </rcc>
  <rfmt sheetId="1" sqref="K27">
    <dxf>
      <numFmt numFmtId="14" formatCode="0.00%"/>
    </dxf>
  </rfmt>
  <rcc rId="1200" sId="1" numFmtId="14">
    <nc r="K27">
      <v>0.05</v>
    </nc>
  </rcc>
  <rfmt sheetId="1" sqref="M27">
    <dxf>
      <numFmt numFmtId="14" formatCode="0.00%"/>
    </dxf>
  </rfmt>
  <rcc rId="1201" sId="1" numFmtId="14">
    <nc r="M27">
      <v>0.05</v>
    </nc>
  </rcc>
  <rfmt sheetId="1" sqref="E27" start="0" length="2147483647">
    <dxf>
      <font>
        <i/>
      </font>
    </dxf>
  </rfmt>
  <rfmt sheetId="1" sqref="G27" start="0" length="2147483647">
    <dxf>
      <font>
        <i/>
      </font>
    </dxf>
  </rfmt>
  <rfmt sheetId="1" sqref="I27" start="0" length="2147483647">
    <dxf>
      <font>
        <i/>
      </font>
    </dxf>
  </rfmt>
  <rfmt sheetId="1" sqref="K27" start="0" length="2147483647">
    <dxf>
      <font>
        <i/>
      </font>
    </dxf>
  </rfmt>
  <rfmt sheetId="1" sqref="F24">
    <dxf>
      <fill>
        <patternFill patternType="solid">
          <bgColor rgb="FFFFFF00"/>
        </patternFill>
      </fill>
    </dxf>
  </rfmt>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2" sId="6">
    <oc r="B9" t="inlineStr">
      <is>
        <t>1100</t>
      </is>
    </oc>
    <nc r="B9" t="inlineStr">
      <is>
        <t>1105</t>
      </is>
    </nc>
  </rcc>
  <rcc rId="1203" sId="6" quotePrefix="1">
    <oc r="C9" t="inlineStr">
      <is>
        <t>Teachers'  Salaries</t>
      </is>
    </oc>
    <nc r="C9" t="inlineStr">
      <is>
        <t>Teachers'  Salaries - Extra Duty Pay</t>
      </is>
    </nc>
  </rcc>
  <rcc rId="1204" sId="6" numFmtId="34">
    <oc r="E8">
      <f>1159405+235000+20000</f>
    </oc>
    <nc r="E8">
      <v>1130285</v>
    </nc>
  </rcc>
  <rcc rId="1205" sId="6" numFmtId="34">
    <oc r="E13">
      <v>148423.92000000001</v>
    </oc>
    <nc r="E13">
      <v>219424</v>
    </nc>
  </rcc>
  <rcc rId="1206" sId="6" numFmtId="34">
    <oc r="E22">
      <f>70158+32838</f>
    </oc>
    <nc r="E22">
      <v>56870</v>
    </nc>
  </rcc>
  <rcc rId="1207" sId="6" numFmtId="34">
    <oc r="E25">
      <v>106030</v>
    </oc>
    <nc r="E25">
      <v>108728</v>
    </nc>
  </rcc>
  <rcc rId="1208" sId="6" numFmtId="34">
    <oc r="E27">
      <v>58408</v>
    </oc>
    <nc r="E27">
      <v>92247</v>
    </nc>
  </rcc>
  <rcc rId="1209" sId="6" numFmtId="34">
    <oc r="E33">
      <v>235893</v>
    </oc>
    <nc r="E33">
      <v>212526</v>
    </nc>
  </rcc>
  <rcc rId="1210" sId="6" numFmtId="34">
    <oc r="E41">
      <v>64000</v>
    </oc>
    <nc r="E41"/>
  </rcc>
  <rcc rId="1211" sId="5">
    <oc r="E46">
      <v>22155</v>
    </oc>
    <nc r="E46">
      <f>22155+60000</f>
    </nc>
  </rcc>
  <rcc rId="1212" sId="4">
    <oc r="E37">
      <f>K37*360-12902</f>
    </oc>
    <nc r="E37">
      <f>K37*352-12902-6213</f>
    </nc>
  </rcc>
  <rcc rId="1213" sId="6" numFmtId="34">
    <oc r="E20">
      <v>77667</v>
    </oc>
    <nc r="E20">
      <v>166977</v>
    </nc>
  </rcc>
  <rcc rId="1214" sId="6" numFmtId="34">
    <oc r="E34">
      <v>77098</v>
    </oc>
    <nc r="E34">
      <v>82873</v>
    </nc>
  </rcc>
  <rcc rId="1215" sId="6" numFmtId="34">
    <oc r="E35">
      <v>30352</v>
    </oc>
    <nc r="E35">
      <v>30981</v>
    </nc>
  </rcc>
  <rcc rId="1216" sId="6" numFmtId="34">
    <oc r="E36">
      <v>28109</v>
    </oc>
    <nc r="E36">
      <v>26174</v>
    </nc>
  </rcc>
  <rcc rId="1217" sId="6" numFmtId="34">
    <oc r="E38">
      <v>9307</v>
    </oc>
    <nc r="E38">
      <v>8611</v>
    </nc>
  </rcc>
  <rcc rId="1218" sId="6" numFmtId="34">
    <oc r="E39">
      <v>29078</v>
    </oc>
    <nc r="E39">
      <v>27077</v>
    </nc>
  </rcc>
  <rcc rId="1219" sId="4" numFmtId="34">
    <oc r="E39">
      <v>0</v>
    </oc>
    <nc r="E39">
      <v>25000</v>
    </nc>
  </rcc>
  <rcc rId="1220" sId="31">
    <nc r="A7">
      <v>8982</v>
    </nc>
  </rcc>
  <rcc rId="1221" sId="31" odxf="1" dxf="1" numFmtId="19">
    <nc r="B7">
      <v>43349</v>
    </nc>
    <odxf>
      <numFmt numFmtId="0" formatCode="General"/>
    </odxf>
    <ndxf>
      <numFmt numFmtId="19" formatCode="m/d/yyyy"/>
    </ndxf>
  </rcc>
  <rcc rId="1222" sId="31" numFmtId="19">
    <oc r="B6">
      <v>1208463</v>
    </oc>
    <nc r="B6">
      <v>43339</v>
    </nc>
  </rcc>
  <rcc rId="1223" sId="31" numFmtId="34">
    <nc r="C7">
      <v>25000</v>
    </nc>
  </rcc>
  <rcc rId="1224" sId="31">
    <nc r="E7" t="inlineStr">
      <is>
        <t xml:space="preserve">Added Grant Revenue - </t>
      </is>
    </nc>
  </rcc>
  <rcc rId="1225" sId="1">
    <oc r="D1" t="inlineStr">
      <is>
        <t>Updated 8/27/18</t>
      </is>
    </oc>
    <nc r="D1" t="inlineStr">
      <is>
        <t>Updated 9/9/18</t>
      </is>
    </nc>
  </rcc>
  <rcc rId="1226" sId="1">
    <oc r="F4" t="inlineStr">
      <is>
        <t>Board Approved 6/18/2018</t>
      </is>
    </oc>
    <nc r="F4"/>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27" sId="6" numFmtId="34">
    <nc r="E9">
      <v>10500</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4" sId="1">
    <nc r="F4" t="inlineStr">
      <is>
        <t>Board Approved 6/18/2018</t>
      </is>
    </nc>
  </rcc>
  <rfmt sheetId="1" sqref="F4">
    <dxf>
      <alignment wrapText="1" readingOrder="0"/>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T41"/>
  <sheetViews>
    <sheetView tabSelected="1" workbookViewId="0">
      <pane xSplit="3" ySplit="6" topLeftCell="D7" activePane="bottomRight" state="frozenSplit"/>
      <selection pane="topRight" activeCell="D1" sqref="D1"/>
      <selection pane="bottomLeft" activeCell="A7" sqref="A7"/>
      <selection pane="bottomRight" activeCell="F11" sqref="F11"/>
    </sheetView>
  </sheetViews>
  <sheetFormatPr defaultColWidth="8.85546875" defaultRowHeight="15.75" x14ac:dyDescent="0.25"/>
  <cols>
    <col min="1" max="1" width="5.42578125" style="35" customWidth="1"/>
    <col min="2" max="2" width="7.28515625" style="40" customWidth="1"/>
    <col min="3" max="3" width="42.42578125" style="1" customWidth="1"/>
    <col min="4" max="4" width="17" style="31" customWidth="1"/>
    <col min="5" max="5" width="10" style="298" customWidth="1"/>
    <col min="6" max="6" width="15.85546875" style="31" customWidth="1"/>
    <col min="7" max="7" width="11.140625" style="298" customWidth="1"/>
    <col min="8" max="8" width="17" style="31" customWidth="1"/>
    <col min="9" max="9" width="8.7109375" style="298" customWidth="1"/>
    <col min="10" max="10" width="16.42578125" style="31" customWidth="1"/>
    <col min="11" max="11" width="9.42578125" style="298" customWidth="1"/>
    <col min="12" max="12" width="17.42578125" style="31" customWidth="1"/>
    <col min="13" max="13" width="16.28515625" style="298" customWidth="1"/>
    <col min="14" max="15" width="8.85546875" style="31"/>
    <col min="21" max="261" width="8.85546875" style="1"/>
    <col min="262" max="262" width="22.85546875" style="1" customWidth="1"/>
    <col min="263" max="517" width="8.85546875" style="1"/>
    <col min="518" max="518" width="22.85546875" style="1" customWidth="1"/>
    <col min="519" max="773" width="8.85546875" style="1"/>
    <col min="774" max="774" width="22.85546875" style="1" customWidth="1"/>
    <col min="775" max="1029" width="8.85546875" style="1"/>
    <col min="1030" max="1030" width="22.85546875" style="1" customWidth="1"/>
    <col min="1031" max="1285" width="8.85546875" style="1"/>
    <col min="1286" max="1286" width="22.85546875" style="1" customWidth="1"/>
    <col min="1287" max="1541" width="8.85546875" style="1"/>
    <col min="1542" max="1542" width="22.85546875" style="1" customWidth="1"/>
    <col min="1543" max="1797" width="8.85546875" style="1"/>
    <col min="1798" max="1798" width="22.85546875" style="1" customWidth="1"/>
    <col min="1799" max="2053" width="8.85546875" style="1"/>
    <col min="2054" max="2054" width="22.85546875" style="1" customWidth="1"/>
    <col min="2055" max="2309" width="8.85546875" style="1"/>
    <col min="2310" max="2310" width="22.85546875" style="1" customWidth="1"/>
    <col min="2311" max="2565" width="8.85546875" style="1"/>
    <col min="2566" max="2566" width="22.85546875" style="1" customWidth="1"/>
    <col min="2567" max="2821" width="8.85546875" style="1"/>
    <col min="2822" max="2822" width="22.85546875" style="1" customWidth="1"/>
    <col min="2823" max="3077" width="8.85546875" style="1"/>
    <col min="3078" max="3078" width="22.85546875" style="1" customWidth="1"/>
    <col min="3079" max="3333" width="8.85546875" style="1"/>
    <col min="3334" max="3334" width="22.85546875" style="1" customWidth="1"/>
    <col min="3335" max="3589" width="8.85546875" style="1"/>
    <col min="3590" max="3590" width="22.85546875" style="1" customWidth="1"/>
    <col min="3591" max="3845" width="8.85546875" style="1"/>
    <col min="3846" max="3846" width="22.85546875" style="1" customWidth="1"/>
    <col min="3847" max="4101" width="8.85546875" style="1"/>
    <col min="4102" max="4102" width="22.85546875" style="1" customWidth="1"/>
    <col min="4103" max="4357" width="8.85546875" style="1"/>
    <col min="4358" max="4358" width="22.85546875" style="1" customWidth="1"/>
    <col min="4359" max="4613" width="8.85546875" style="1"/>
    <col min="4614" max="4614" width="22.85546875" style="1" customWidth="1"/>
    <col min="4615" max="4869" width="8.85546875" style="1"/>
    <col min="4870" max="4870" width="22.85546875" style="1" customWidth="1"/>
    <col min="4871" max="5125" width="8.85546875" style="1"/>
    <col min="5126" max="5126" width="22.85546875" style="1" customWidth="1"/>
    <col min="5127" max="5381" width="8.85546875" style="1"/>
    <col min="5382" max="5382" width="22.85546875" style="1" customWidth="1"/>
    <col min="5383" max="5637" width="8.85546875" style="1"/>
    <col min="5638" max="5638" width="22.85546875" style="1" customWidth="1"/>
    <col min="5639" max="5893" width="8.85546875" style="1"/>
    <col min="5894" max="5894" width="22.85546875" style="1" customWidth="1"/>
    <col min="5895" max="6149" width="8.85546875" style="1"/>
    <col min="6150" max="6150" width="22.85546875" style="1" customWidth="1"/>
    <col min="6151" max="6405" width="8.85546875" style="1"/>
    <col min="6406" max="6406" width="22.85546875" style="1" customWidth="1"/>
    <col min="6407" max="6661" width="8.85546875" style="1"/>
    <col min="6662" max="6662" width="22.85546875" style="1" customWidth="1"/>
    <col min="6663" max="6917" width="8.85546875" style="1"/>
    <col min="6918" max="6918" width="22.85546875" style="1" customWidth="1"/>
    <col min="6919" max="7173" width="8.85546875" style="1"/>
    <col min="7174" max="7174" width="22.85546875" style="1" customWidth="1"/>
    <col min="7175" max="7429" width="8.85546875" style="1"/>
    <col min="7430" max="7430" width="22.85546875" style="1" customWidth="1"/>
    <col min="7431" max="7685" width="8.85546875" style="1"/>
    <col min="7686" max="7686" width="22.85546875" style="1" customWidth="1"/>
    <col min="7687" max="7941" width="8.85546875" style="1"/>
    <col min="7942" max="7942" width="22.85546875" style="1" customWidth="1"/>
    <col min="7943" max="8197" width="8.85546875" style="1"/>
    <col min="8198" max="8198" width="22.85546875" style="1" customWidth="1"/>
    <col min="8199" max="8453" width="8.85546875" style="1"/>
    <col min="8454" max="8454" width="22.85546875" style="1" customWidth="1"/>
    <col min="8455" max="8709" width="8.85546875" style="1"/>
    <col min="8710" max="8710" width="22.85546875" style="1" customWidth="1"/>
    <col min="8711" max="8965" width="8.85546875" style="1"/>
    <col min="8966" max="8966" width="22.85546875" style="1" customWidth="1"/>
    <col min="8967" max="9221" width="8.85546875" style="1"/>
    <col min="9222" max="9222" width="22.85546875" style="1" customWidth="1"/>
    <col min="9223" max="9477" width="8.85546875" style="1"/>
    <col min="9478" max="9478" width="22.85546875" style="1" customWidth="1"/>
    <col min="9479" max="9733" width="8.85546875" style="1"/>
    <col min="9734" max="9734" width="22.85546875" style="1" customWidth="1"/>
    <col min="9735" max="9989" width="8.85546875" style="1"/>
    <col min="9990" max="9990" width="22.85546875" style="1" customWidth="1"/>
    <col min="9991" max="10245" width="8.85546875" style="1"/>
    <col min="10246" max="10246" width="22.85546875" style="1" customWidth="1"/>
    <col min="10247" max="10501" width="8.85546875" style="1"/>
    <col min="10502" max="10502" width="22.85546875" style="1" customWidth="1"/>
    <col min="10503" max="10757" width="8.85546875" style="1"/>
    <col min="10758" max="10758" width="22.85546875" style="1" customWidth="1"/>
    <col min="10759" max="11013" width="8.85546875" style="1"/>
    <col min="11014" max="11014" width="22.85546875" style="1" customWidth="1"/>
    <col min="11015" max="11269" width="8.85546875" style="1"/>
    <col min="11270" max="11270" width="22.85546875" style="1" customWidth="1"/>
    <col min="11271" max="11525" width="8.85546875" style="1"/>
    <col min="11526" max="11526" width="22.85546875" style="1" customWidth="1"/>
    <col min="11527" max="11781" width="8.85546875" style="1"/>
    <col min="11782" max="11782" width="22.85546875" style="1" customWidth="1"/>
    <col min="11783" max="12037" width="8.85546875" style="1"/>
    <col min="12038" max="12038" width="22.85546875" style="1" customWidth="1"/>
    <col min="12039" max="12293" width="8.85546875" style="1"/>
    <col min="12294" max="12294" width="22.85546875" style="1" customWidth="1"/>
    <col min="12295" max="12549" width="8.85546875" style="1"/>
    <col min="12550" max="12550" width="22.85546875" style="1" customWidth="1"/>
    <col min="12551" max="12805" width="8.85546875" style="1"/>
    <col min="12806" max="12806" width="22.85546875" style="1" customWidth="1"/>
    <col min="12807" max="13061" width="8.85546875" style="1"/>
    <col min="13062" max="13062" width="22.85546875" style="1" customWidth="1"/>
    <col min="13063" max="13317" width="8.85546875" style="1"/>
    <col min="13318" max="13318" width="22.85546875" style="1" customWidth="1"/>
    <col min="13319" max="13573" width="8.85546875" style="1"/>
    <col min="13574" max="13574" width="22.85546875" style="1" customWidth="1"/>
    <col min="13575" max="13829" width="8.85546875" style="1"/>
    <col min="13830" max="13830" width="22.85546875" style="1" customWidth="1"/>
    <col min="13831" max="14085" width="8.85546875" style="1"/>
    <col min="14086" max="14086" width="22.85546875" style="1" customWidth="1"/>
    <col min="14087" max="14341" width="8.85546875" style="1"/>
    <col min="14342" max="14342" width="22.85546875" style="1" customWidth="1"/>
    <col min="14343" max="14597" width="8.85546875" style="1"/>
    <col min="14598" max="14598" width="22.85546875" style="1" customWidth="1"/>
    <col min="14599" max="14853" width="8.85546875" style="1"/>
    <col min="14854" max="14854" width="22.85546875" style="1" customWidth="1"/>
    <col min="14855" max="15109" width="8.85546875" style="1"/>
    <col min="15110" max="15110" width="22.85546875" style="1" customWidth="1"/>
    <col min="15111" max="15365" width="8.85546875" style="1"/>
    <col min="15366" max="15366" width="22.85546875" style="1" customWidth="1"/>
    <col min="15367" max="15621" width="8.85546875" style="1"/>
    <col min="15622" max="15622" width="22.85546875" style="1" customWidth="1"/>
    <col min="15623" max="15877" width="8.85546875" style="1"/>
    <col min="15878" max="15878" width="22.85546875" style="1" customWidth="1"/>
    <col min="15879" max="16133" width="8.85546875" style="1"/>
    <col min="16134" max="16134" width="22.85546875" style="1" customWidth="1"/>
    <col min="16135" max="16384" width="8.85546875" style="1"/>
  </cols>
  <sheetData>
    <row r="1" spans="1:13" ht="20.100000000000001" x14ac:dyDescent="0.2">
      <c r="A1" s="22" t="str">
        <f>'Student Info'!$A$1</f>
        <v>Blue Oak Charter School</v>
      </c>
      <c r="D1" s="417" t="s">
        <v>1350</v>
      </c>
    </row>
    <row r="2" spans="1:13" ht="18" x14ac:dyDescent="0.2">
      <c r="A2" s="21" t="s">
        <v>814</v>
      </c>
    </row>
    <row r="3" spans="1:13" ht="18" x14ac:dyDescent="0.2">
      <c r="A3" s="21" t="str">
        <f>'Student Info'!$B$3</f>
        <v>Five Year Budget, 2017-18 to 2021-22</v>
      </c>
    </row>
    <row r="4" spans="1:13" ht="29.25" customHeight="1" x14ac:dyDescent="0.25">
      <c r="F4" s="458"/>
    </row>
    <row r="5" spans="1:13" ht="18" x14ac:dyDescent="0.2">
      <c r="A5" s="29"/>
      <c r="B5" s="41"/>
      <c r="C5" s="29"/>
    </row>
    <row r="6" spans="1:13" ht="18.95" thickBot="1" x14ac:dyDescent="0.25">
      <c r="A6" s="30"/>
      <c r="B6" s="42" t="s">
        <v>747</v>
      </c>
      <c r="C6" s="30" t="s">
        <v>748</v>
      </c>
      <c r="D6" s="32" t="str">
        <f>'Student Info'!D$7</f>
        <v>2017-18</v>
      </c>
      <c r="E6" s="299"/>
      <c r="F6" s="32" t="str">
        <f>'Student Info'!E$7</f>
        <v>2018-19</v>
      </c>
      <c r="G6" s="299"/>
      <c r="H6" s="32" t="str">
        <f>'Student Info'!F$7</f>
        <v>2019-20</v>
      </c>
      <c r="I6" s="299"/>
      <c r="J6" s="32" t="str">
        <f>'Student Info'!G$7</f>
        <v>2020-21</v>
      </c>
      <c r="K6" s="299"/>
      <c r="L6" s="32" t="str">
        <f>'Student Info'!H$7</f>
        <v>2021-22</v>
      </c>
      <c r="M6" s="299"/>
    </row>
    <row r="7" spans="1:13" ht="18" x14ac:dyDescent="0.2">
      <c r="A7" s="47" t="s">
        <v>807</v>
      </c>
      <c r="B7" s="87"/>
      <c r="C7" s="47"/>
      <c r="D7" s="48"/>
      <c r="E7" s="300"/>
      <c r="F7" s="48"/>
      <c r="G7" s="300"/>
      <c r="H7" s="48"/>
      <c r="I7" s="300"/>
      <c r="J7" s="48"/>
      <c r="K7" s="300"/>
      <c r="L7" s="48"/>
      <c r="M7" s="300"/>
    </row>
    <row r="8" spans="1:13" ht="18" x14ac:dyDescent="0.2">
      <c r="A8" s="47"/>
      <c r="B8" s="142"/>
      <c r="C8" s="143" t="s">
        <v>792</v>
      </c>
      <c r="D8" s="64">
        <f>IF('Revenue Input'!D19=0,"",'Revenue Input'!D19)</f>
        <v>3431505.5784</v>
      </c>
      <c r="E8" s="301"/>
      <c r="F8" s="64">
        <f>IF('Revenue Input'!E19=0,"",'Revenue Input'!E19)</f>
        <v>3431453.6359999999</v>
      </c>
      <c r="G8" s="301"/>
      <c r="H8" s="64">
        <f>IF('Revenue Input'!F19=0,"",'Revenue Input'!F19)</f>
        <v>3795682.04</v>
      </c>
      <c r="I8" s="301"/>
      <c r="J8" s="64">
        <f>IF('Revenue Input'!G19=0,"",'Revenue Input'!G19)</f>
        <v>4045313</v>
      </c>
      <c r="K8" s="301"/>
      <c r="L8" s="64">
        <f>IF('Revenue Input'!H19=0,"",'Revenue Input'!H19)</f>
        <v>4154590</v>
      </c>
      <c r="M8" s="301"/>
    </row>
    <row r="9" spans="1:13" ht="18" x14ac:dyDescent="0.2">
      <c r="A9" s="47"/>
      <c r="B9" s="142"/>
      <c r="C9" s="143" t="s">
        <v>798</v>
      </c>
      <c r="D9" s="64">
        <f>IF('Revenue Input'!D30=0,"",'Revenue Input'!D30)</f>
        <v>95882</v>
      </c>
      <c r="E9" s="301"/>
      <c r="F9" s="64">
        <f>IF('Revenue Input'!E30=0,"",'Revenue Input'!E30)</f>
        <v>94835</v>
      </c>
      <c r="G9" s="301"/>
      <c r="H9" s="64">
        <f>IF('Revenue Input'!F30=0,"",'Revenue Input'!F30)</f>
        <v>95882</v>
      </c>
      <c r="I9" s="301"/>
      <c r="J9" s="64">
        <f>IF('Revenue Input'!G30=0,"",'Revenue Input'!G30)</f>
        <v>95882</v>
      </c>
      <c r="K9" s="301"/>
      <c r="L9" s="64">
        <f>IF('Revenue Input'!H30=0,"",'Revenue Input'!H30)</f>
        <v>95882</v>
      </c>
      <c r="M9" s="301"/>
    </row>
    <row r="10" spans="1:13" ht="18" x14ac:dyDescent="0.2">
      <c r="A10" s="47"/>
      <c r="B10" s="142"/>
      <c r="C10" s="143" t="s">
        <v>808</v>
      </c>
      <c r="D10" s="64">
        <f>IF('Revenue Input'!D46=0,"",'Revenue Input'!D46)</f>
        <v>102700</v>
      </c>
      <c r="E10" s="301"/>
      <c r="F10" s="64">
        <f>IF('Revenue Input'!E46=0,"",'Revenue Input'!E46)</f>
        <v>263313</v>
      </c>
      <c r="G10" s="301"/>
      <c r="H10" s="64">
        <f>IF('Revenue Input'!F46=0,"",'Revenue Input'!F46)</f>
        <v>250168</v>
      </c>
      <c r="I10" s="301"/>
      <c r="J10" s="64">
        <f>IF('Revenue Input'!G46=0,"",'Revenue Input'!G46)</f>
        <v>250698</v>
      </c>
      <c r="K10" s="301"/>
      <c r="L10" s="64">
        <f>IF('Revenue Input'!H46=0,"",'Revenue Input'!H46)</f>
        <v>261268</v>
      </c>
      <c r="M10" s="301"/>
    </row>
    <row r="11" spans="1:13" ht="18" x14ac:dyDescent="0.2">
      <c r="A11" s="47"/>
      <c r="B11" s="34" t="s">
        <v>813</v>
      </c>
      <c r="C11" s="34"/>
      <c r="D11" s="173">
        <f>IF(SUM(D8:D10)&gt;0,SUM(D8:D10),"")</f>
        <v>3630087.5784</v>
      </c>
      <c r="E11" s="302"/>
      <c r="F11" s="173">
        <f>IF(SUM(F8:F10)&gt;0,SUM(F8:F10),"")</f>
        <v>3789601.6359999999</v>
      </c>
      <c r="G11" s="302"/>
      <c r="H11" s="173">
        <f>IF(SUM(H8:H10)&gt;0,SUM(H8:H10),"")</f>
        <v>4141732.04</v>
      </c>
      <c r="I11" s="302"/>
      <c r="J11" s="173">
        <f>IF(SUM(J8:J10)&gt;0,SUM(J8:J10),"")</f>
        <v>4391893</v>
      </c>
      <c r="K11" s="302"/>
      <c r="L11" s="173">
        <f>IF(SUM(L8:L10)&gt;0,SUM(L8:L10),"")</f>
        <v>4511740</v>
      </c>
      <c r="M11" s="302"/>
    </row>
    <row r="12" spans="1:13" ht="18" x14ac:dyDescent="0.2">
      <c r="A12" s="47"/>
      <c r="B12" s="34"/>
      <c r="C12" s="34"/>
      <c r="D12" s="180"/>
      <c r="E12" s="303"/>
      <c r="F12" s="180"/>
      <c r="G12" s="303"/>
      <c r="H12" s="180"/>
      <c r="I12" s="303"/>
      <c r="J12" s="180"/>
      <c r="K12" s="303"/>
      <c r="L12" s="180"/>
      <c r="M12" s="303"/>
    </row>
    <row r="13" spans="1:13" ht="18" x14ac:dyDescent="0.2">
      <c r="A13" s="47" t="s">
        <v>815</v>
      </c>
      <c r="B13" s="87"/>
      <c r="C13" s="47"/>
      <c r="D13" s="181"/>
      <c r="E13" s="304"/>
      <c r="F13" s="181"/>
      <c r="G13" s="304"/>
      <c r="H13" s="181"/>
      <c r="I13" s="304"/>
      <c r="J13" s="181"/>
      <c r="K13" s="304"/>
      <c r="L13" s="181"/>
      <c r="M13" s="304"/>
    </row>
    <row r="14" spans="1:13" ht="18" x14ac:dyDescent="0.2">
      <c r="A14" s="47"/>
      <c r="B14" s="67" t="s">
        <v>563</v>
      </c>
      <c r="C14" s="140" t="s">
        <v>752</v>
      </c>
      <c r="D14" s="64">
        <f>IF(SUMIF('Expenses Summary'!$B:$B,'Budget Summary'!$B14,'Expenses Summary'!D:D)=0,"",SUMIF('Expenses Summary'!$B:$B,'Budget Summary'!$B14,'Expenses Summary'!D:D))</f>
        <v>1292673</v>
      </c>
      <c r="E14" s="305">
        <f>+D14/$D$22</f>
        <v>0.36629030446716071</v>
      </c>
      <c r="F14" s="64">
        <f>IF(SUMIF('Expenses Summary'!$B:$B,'Budget Summary'!$B14,'Expenses Summary'!E:E)=0,"",SUMIF('Expenses Summary'!$B:$B,'Budget Summary'!$B14,'Expenses Summary'!E:E))</f>
        <v>1390809</v>
      </c>
      <c r="G14" s="305">
        <f>+F14/$F$22</f>
        <v>0.3881003196643108</v>
      </c>
      <c r="H14" s="64">
        <f>IF(SUMIF('Expenses Summary'!$B:$B,'Budget Summary'!$B14,'Expenses Summary'!F:F)=0,"",SUMIF('Expenses Summary'!$B:$B,'Budget Summary'!$B14,'Expenses Summary'!F:F))</f>
        <v>1418625.18</v>
      </c>
      <c r="I14" s="305">
        <f>+H14/$H$22</f>
        <v>0.38777028539671804</v>
      </c>
      <c r="J14" s="64">
        <f>IF(SUMIF('Expenses Summary'!$B:$B,'Budget Summary'!$B14,'Expenses Summary'!G:G)=0,"",SUMIF('Expenses Summary'!$B:$B,'Budget Summary'!$B14,'Expenses Summary'!G:G))</f>
        <v>1446997.6835999999</v>
      </c>
      <c r="K14" s="305">
        <f>+J14/$J$22</f>
        <v>0.38538627936980407</v>
      </c>
      <c r="L14" s="64">
        <f>IF(SUMIF('Expenses Summary'!$B:$B,'Budget Summary'!$B14,'Expenses Summary'!H:H)=0,"",SUMIF('Expenses Summary'!$B:$B,'Budget Summary'!$B14,'Expenses Summary'!H:H))</f>
        <v>1475937.6372719998</v>
      </c>
      <c r="M14" s="305">
        <f>+L14/$L$22</f>
        <v>0.38639636690968254</v>
      </c>
    </row>
    <row r="15" spans="1:13" ht="18" x14ac:dyDescent="0.2">
      <c r="A15" s="47"/>
      <c r="B15" s="141" t="s">
        <v>757</v>
      </c>
      <c r="C15" s="140" t="s">
        <v>753</v>
      </c>
      <c r="D15" s="64">
        <f>IF(SUMIF('Expenses Summary'!$B:$B,'Budget Summary'!$B15,'Expenses Summary'!D:D)=0,"",SUMIF('Expenses Summary'!$B:$B,'Budget Summary'!$B15,'Expenses Summary'!D:D))</f>
        <v>281196</v>
      </c>
      <c r="E15" s="305">
        <f>+D15/$D$22</f>
        <v>7.9679368606714707E-2</v>
      </c>
      <c r="F15" s="64">
        <f>IF(SUMIF('Expenses Summary'!$B:$B,'Budget Summary'!$B15,'Expenses Summary'!E:E)=0,"",SUMIF('Expenses Summary'!$B:$B,'Budget Summary'!$B15,'Expenses Summary'!E:E))</f>
        <v>424822</v>
      </c>
      <c r="G15" s="305">
        <f>+F15/$F$22</f>
        <v>0.11854507268822093</v>
      </c>
      <c r="H15" s="64">
        <f>IF(SUMIF('Expenses Summary'!$B:$B,'Budget Summary'!$B15,'Expenses Summary'!F:F)=0,"",SUMIF('Expenses Summary'!$B:$B,'Budget Summary'!$B15,'Expenses Summary'!F:F))</f>
        <v>433318.44</v>
      </c>
      <c r="I15" s="305">
        <f>+H15/$H$22</f>
        <v>0.11844426386571021</v>
      </c>
      <c r="J15" s="64">
        <f>IF(SUMIF('Expenses Summary'!$B:$B,'Budget Summary'!$B15,'Expenses Summary'!G:G)=0,"",SUMIF('Expenses Summary'!$B:$B,'Budget Summary'!$B15,'Expenses Summary'!G:G))</f>
        <v>441984.8088</v>
      </c>
      <c r="K15" s="305">
        <f>+J15/$J$22</f>
        <v>0.11771607026877084</v>
      </c>
      <c r="L15" s="64">
        <f>IF(SUMIF('Expenses Summary'!$B:$B,'Budget Summary'!$B15,'Expenses Summary'!H:H)=0,"",SUMIF('Expenses Summary'!$B:$B,'Budget Summary'!$B15,'Expenses Summary'!H:H))</f>
        <v>450824.50497600005</v>
      </c>
      <c r="M15" s="305">
        <f>+L15/$L$22</f>
        <v>0.11802460106549871</v>
      </c>
    </row>
    <row r="16" spans="1:13" ht="18.95" thickBot="1" x14ac:dyDescent="0.25">
      <c r="A16" s="47"/>
      <c r="B16" s="141" t="s">
        <v>758</v>
      </c>
      <c r="C16" s="140" t="s">
        <v>693</v>
      </c>
      <c r="D16" s="319">
        <f>IF(SUMIF('Expenses Summary'!$B:$B,'Budget Summary'!$B16,'Expenses Summary'!D:D)=0,"",SUMIF('Expenses Summary'!$B:$B,'Budget Summary'!$B16,'Expenses Summary'!D:D))</f>
        <v>488629</v>
      </c>
      <c r="E16" s="320">
        <f>+D16/$D$22</f>
        <v>0.13845734008638244</v>
      </c>
      <c r="F16" s="319">
        <f>IF(SUMIF('Expenses Summary'!$B:$B,'Budget Summary'!$B16,'Expenses Summary'!E:E)=0,"",SUMIF('Expenses Summary'!$B:$B,'Budget Summary'!$B16,'Expenses Summary'!E:E))</f>
        <v>590009.21779999998</v>
      </c>
      <c r="G16" s="320">
        <f>+F16/$F$22</f>
        <v>0.16463998006417127</v>
      </c>
      <c r="H16" s="319">
        <f>IF(SUMIF('Expenses Summary'!$B:$B,'Budget Summary'!$B16,'Expenses Summary'!F:F)=0,"",SUMIF('Expenses Summary'!$B:$B,'Budget Summary'!$B16,'Expenses Summary'!F:F))</f>
        <v>631519.89740000002</v>
      </c>
      <c r="I16" s="320">
        <f>+H16/$H$22</f>
        <v>0.17262110831030372</v>
      </c>
      <c r="J16" s="319">
        <f>IF(SUMIF('Expenses Summary'!$B:$B,'Budget Summary'!$B16,'Expenses Summary'!G:G)=0,"",SUMIF('Expenses Summary'!$B:$B,'Budget Summary'!$B16,'Expenses Summary'!G:G))</f>
        <v>657601.56142199994</v>
      </c>
      <c r="K16" s="320">
        <f>+J16/$J$22</f>
        <v>0.17514238062474688</v>
      </c>
      <c r="L16" s="319">
        <f>IF(SUMIF('Expenses Summary'!$B:$B,'Budget Summary'!$B16,'Expenses Summary'!H:H)=0,"",SUMIF('Expenses Summary'!$B:$B,'Budget Summary'!$B16,'Expenses Summary'!H:H))</f>
        <v>670753.58883044007</v>
      </c>
      <c r="M16" s="320">
        <f>+L16/$L$22</f>
        <v>0.17560142330590187</v>
      </c>
    </row>
    <row r="17" spans="1:20" s="316" customFormat="1" ht="15" customHeight="1" x14ac:dyDescent="0.2">
      <c r="A17" s="311"/>
      <c r="B17" s="312"/>
      <c r="C17" s="313" t="s">
        <v>1216</v>
      </c>
      <c r="D17" s="317">
        <f>SUM(D14:D16)</f>
        <v>2062498</v>
      </c>
      <c r="E17" s="318">
        <f t="shared" ref="E17:L17" si="0">SUM(E14:E16)</f>
        <v>0.5844270131602578</v>
      </c>
      <c r="F17" s="317">
        <f t="shared" si="0"/>
        <v>2405640.2177999998</v>
      </c>
      <c r="G17" s="318">
        <f>SUM(G14:G16)</f>
        <v>0.67128537241670294</v>
      </c>
      <c r="H17" s="317">
        <f t="shared" si="0"/>
        <v>2483463.5173999998</v>
      </c>
      <c r="I17" s="318">
        <f>SUM(I14:I16)</f>
        <v>0.67883565757273201</v>
      </c>
      <c r="J17" s="317">
        <f t="shared" si="0"/>
        <v>2546584.0538219996</v>
      </c>
      <c r="K17" s="318">
        <f>SUM(K14:K16)</f>
        <v>0.67824473026332177</v>
      </c>
      <c r="L17" s="317">
        <f t="shared" si="0"/>
        <v>2597515.7310784403</v>
      </c>
      <c r="M17" s="318">
        <f>SUM(M14:M16)</f>
        <v>0.68002239128108311</v>
      </c>
      <c r="N17" s="314"/>
      <c r="O17" s="314"/>
      <c r="P17" s="315"/>
      <c r="Q17" s="315"/>
      <c r="R17" s="315"/>
      <c r="S17" s="315"/>
      <c r="T17" s="315"/>
    </row>
    <row r="18" spans="1:20" ht="18" x14ac:dyDescent="0.2">
      <c r="A18" s="47"/>
      <c r="B18" s="141" t="s">
        <v>566</v>
      </c>
      <c r="C18" s="140" t="s">
        <v>697</v>
      </c>
      <c r="D18" s="64">
        <f>IF(SUMIF('Expenses Summary'!$B:$B,'Budget Summary'!$B18,'Expenses Summary'!D:D)=0,"",SUMIF('Expenses Summary'!$B:$B,'Budget Summary'!$B18,'Expenses Summary'!D:D))</f>
        <v>66636</v>
      </c>
      <c r="E18" s="305">
        <f>+D18/$D$22</f>
        <v>1.8881898769815508E-2</v>
      </c>
      <c r="F18" s="64">
        <f>IF(SUMIF('Expenses Summary'!$B:$B,'Budget Summary'!$B18,'Expenses Summary'!E:E)=0,"",SUMIF('Expenses Summary'!$B:$B,'Budget Summary'!$B18,'Expenses Summary'!E:E))</f>
        <v>93363.375000000015</v>
      </c>
      <c r="G18" s="305">
        <f>+F18/$F$22</f>
        <v>2.6052718728767882E-2</v>
      </c>
      <c r="H18" s="64">
        <f>IF(SUMIF('Expenses Summary'!$B:$B,'Budget Summary'!$B18,'Expenses Summary'!F:F)=0,"",SUMIF('Expenses Summary'!$B:$B,'Budget Summary'!$B18,'Expenses Summary'!F:F))</f>
        <v>95557.414312499997</v>
      </c>
      <c r="I18" s="305">
        <f>+H18/$H$22</f>
        <v>2.6119884478386712E-2</v>
      </c>
      <c r="J18" s="64">
        <f>IF(SUMIF('Expenses Summary'!$B:$B,'Budget Summary'!$B18,'Expenses Summary'!G:G)=0,"",SUMIF('Expenses Summary'!$B:$B,'Budget Summary'!$B18,'Expenses Summary'!G:G))</f>
        <v>98013.239860331261</v>
      </c>
      <c r="K18" s="305">
        <f>+J18/$J$22</f>
        <v>2.6104366487151191E-2</v>
      </c>
      <c r="L18" s="64">
        <f>IF(SUMIF('Expenses Summary'!$B:$B,'Budget Summary'!$B18,'Expenses Summary'!H:H)=0,"",SUMIF('Expenses Summary'!$B:$B,'Budget Summary'!$B18,'Expenses Summary'!H:H))</f>
        <v>100659.5973365602</v>
      </c>
      <c r="M18" s="305">
        <f>+L18/$L$22</f>
        <v>2.6352402515683371E-2</v>
      </c>
    </row>
    <row r="19" spans="1:20" ht="18" x14ac:dyDescent="0.2">
      <c r="A19" s="47"/>
      <c r="B19" s="141" t="s">
        <v>567</v>
      </c>
      <c r="C19" s="140" t="s">
        <v>741</v>
      </c>
      <c r="D19" s="64">
        <f>IF(SUMIF('Expenses Summary'!$B:$B,'Budget Summary'!$B19,'Expenses Summary'!D:D)=0,"",SUMIF('Expenses Summary'!$B:$B,'Budget Summary'!$B19,'Expenses Summary'!D:D))</f>
        <v>1021162.23</v>
      </c>
      <c r="E19" s="305">
        <f>+D19/$D$22</f>
        <v>0.28935533126866947</v>
      </c>
      <c r="F19" s="64">
        <f>IF(SUMIF('Expenses Summary'!$B:$B,'Budget Summary'!$B19,'Expenses Summary'!E:E)=0,"",SUMIF('Expenses Summary'!$B:$B,'Budget Summary'!$B19,'Expenses Summary'!E:E))</f>
        <v>1084629.1163999999</v>
      </c>
      <c r="G19" s="305">
        <f>+F19/$F$22</f>
        <v>0.30266190885452926</v>
      </c>
      <c r="H19" s="64">
        <f>IF(SUMIF('Expenses Summary'!$B:$B,'Budget Summary'!$B19,'Expenses Summary'!F:F)=0,"",SUMIF('Expenses Summary'!$B:$B,'Budget Summary'!$B19,'Expenses Summary'!F:F))</f>
        <v>1079395.4901353999</v>
      </c>
      <c r="I19" s="305">
        <f>+H19/$H$22</f>
        <v>0.29504445794888146</v>
      </c>
      <c r="J19" s="64">
        <f>IF(SUMIF('Expenses Summary'!$B:$B,'Budget Summary'!$B19,'Expenses Summary'!G:G)=0,"",SUMIF('Expenses Summary'!$B:$B,'Budget Summary'!$B19,'Expenses Summary'!G:G))</f>
        <v>1110071.1028318799</v>
      </c>
      <c r="K19" s="305">
        <f>+J19/$J$22</f>
        <v>0.29565090324952709</v>
      </c>
      <c r="L19" s="64">
        <f>IF(SUMIF('Expenses Summary'!$B:$B,'Budget Summary'!$B19,'Expenses Summary'!H:H)=0,"",SUMIF('Expenses Summary'!$B:$B,'Budget Summary'!$B19,'Expenses Summary'!H:H))</f>
        <v>1121574.9686083405</v>
      </c>
      <c r="M19" s="305">
        <f>+L19/$L$22</f>
        <v>0.2936252062032334</v>
      </c>
    </row>
    <row r="20" spans="1:20" ht="18" x14ac:dyDescent="0.2">
      <c r="A20" s="47"/>
      <c r="B20" s="141" t="s">
        <v>568</v>
      </c>
      <c r="C20" s="94" t="s">
        <v>742</v>
      </c>
      <c r="D20" s="364" t="str">
        <f>IF(SUMIF('Expenses Summary'!$B:$B,'Budget Summary'!$B20,'Expenses Summary'!D:D)=0,"",SUMIF('Expenses Summary'!$B:$B,'Budget Summary'!$B20,'Expenses Summary'!D:D))</f>
        <v/>
      </c>
      <c r="E20" s="305"/>
      <c r="F20" s="64" t="str">
        <f>IF(SUMIF('Expenses Summary'!$B:$B,'Budget Summary'!$B20,'Expenses Summary'!E:E)=0,"",SUMIF('Expenses Summary'!$B:$B,'Budget Summary'!$B20,'Expenses Summary'!E:E))</f>
        <v/>
      </c>
      <c r="G20" s="305"/>
      <c r="H20" s="64" t="str">
        <f>IF(SUMIF('Expenses Summary'!$B:$B,'Budget Summary'!$B20,'Expenses Summary'!F:F)=0,"",SUMIF('Expenses Summary'!$B:$B,'Budget Summary'!$B20,'Expenses Summary'!F:F))</f>
        <v/>
      </c>
      <c r="I20" s="305"/>
      <c r="J20" s="64" t="str">
        <f>IF(SUMIF('Expenses Summary'!$B:$B,'Budget Summary'!$B20,'Expenses Summary'!G:G)=0,"",SUMIF('Expenses Summary'!$B:$B,'Budget Summary'!$B20,'Expenses Summary'!G:G))</f>
        <v/>
      </c>
      <c r="K20" s="305"/>
      <c r="L20" s="64" t="str">
        <f>IF(SUMIF('Expenses Summary'!$B:$B,'Budget Summary'!$B20,'Expenses Summary'!H:H)=0,"",SUMIF('Expenses Summary'!$B:$B,'Budget Summary'!$B20,'Expenses Summary'!H:H))</f>
        <v/>
      </c>
      <c r="M20" s="305">
        <v>0</v>
      </c>
    </row>
    <row r="21" spans="1:20" ht="18" x14ac:dyDescent="0.2">
      <c r="A21" s="47"/>
      <c r="B21" s="141" t="s">
        <v>704</v>
      </c>
      <c r="C21" s="94" t="s">
        <v>743</v>
      </c>
      <c r="D21" s="64">
        <f>SUM('Expenses Summary'!D112)</f>
        <v>378798</v>
      </c>
      <c r="E21" s="305">
        <f>+D21/$D$22</f>
        <v>0.10733575680125719</v>
      </c>
      <c r="F21" s="64">
        <f>SUM('Expenses Summary'!E112)</f>
        <v>0</v>
      </c>
      <c r="G21" s="301"/>
      <c r="H21" s="64" t="str">
        <f>IF(SUMIF('Expenses Summary'!$B:$B,'Budget Summary'!$B21,'Expenses Summary'!F:F)=0,"",SUMIF('Expenses Summary'!$B:$B,'Budget Summary'!$B21,'Expenses Summary'!F:F))</f>
        <v/>
      </c>
      <c r="I21" s="301"/>
      <c r="J21" s="64" t="str">
        <f>IF(SUMIF('Expenses Summary'!$B:$B,'Budget Summary'!$B21,'Expenses Summary'!G:G)=0,"",SUMIF('Expenses Summary'!$B:$B,'Budget Summary'!$B21,'Expenses Summary'!G:G))</f>
        <v/>
      </c>
      <c r="K21" s="301"/>
      <c r="L21" s="64" t="str">
        <f>IF(SUMIF('Expenses Summary'!$B:$B,'Budget Summary'!$B21,'Expenses Summary'!H:H)=0,"",SUMIF('Expenses Summary'!$B:$B,'Budget Summary'!$B21,'Expenses Summary'!H:H))</f>
        <v/>
      </c>
      <c r="M21" s="301"/>
    </row>
    <row r="22" spans="1:20" ht="18" x14ac:dyDescent="0.2">
      <c r="A22" s="47"/>
      <c r="B22" s="34" t="s">
        <v>751</v>
      </c>
      <c r="C22" s="34"/>
      <c r="D22" s="173">
        <f>IF(SUM(D17:D21)&gt;0,SUM(D17:D21),"")</f>
        <v>3529094.23</v>
      </c>
      <c r="E22" s="335">
        <f>SUM(E17:E21)</f>
        <v>1</v>
      </c>
      <c r="F22" s="173">
        <f>IF(SUM(F17:F21)&gt;0,SUM(F17:F21),"")</f>
        <v>3583632.7091999995</v>
      </c>
      <c r="G22" s="335">
        <f>SUM(G17:G21)</f>
        <v>1</v>
      </c>
      <c r="H22" s="173">
        <f>IF(SUM(H17:H21)&gt;0,SUM(H17:H21),"")</f>
        <v>3658416.4218478994</v>
      </c>
      <c r="I22" s="335">
        <v>1</v>
      </c>
      <c r="J22" s="173">
        <f>IF(SUM(J17:J21)&gt;0,SUM(J17:J21),"")</f>
        <v>3754668.3965142109</v>
      </c>
      <c r="K22" s="335">
        <f>SUM(K17:K21)</f>
        <v>1</v>
      </c>
      <c r="L22" s="173">
        <f>IF(SUM(L17:L21)&gt;0,SUM(L17:L21),"")</f>
        <v>3819750.2970233411</v>
      </c>
      <c r="M22" s="335">
        <f>SUM(M17:M21)</f>
        <v>0.99999999999999989</v>
      </c>
    </row>
    <row r="23" spans="1:20" s="31" customFormat="1" ht="17.100000000000001" thickBot="1" x14ac:dyDescent="0.25">
      <c r="A23" s="92"/>
      <c r="B23" s="90"/>
      <c r="C23" s="91"/>
      <c r="D23" s="182"/>
      <c r="E23" s="306"/>
      <c r="F23" s="182"/>
      <c r="G23" s="306"/>
      <c r="H23" s="182"/>
      <c r="I23" s="306"/>
      <c r="J23" s="182"/>
      <c r="K23" s="306"/>
      <c r="L23" s="182"/>
      <c r="M23" s="306"/>
      <c r="P23"/>
      <c r="Q23"/>
      <c r="R23"/>
      <c r="S23"/>
      <c r="T23"/>
    </row>
    <row r="24" spans="1:20" s="31" customFormat="1" ht="15.95" x14ac:dyDescent="0.2">
      <c r="A24" s="34" t="s">
        <v>816</v>
      </c>
      <c r="B24" s="4"/>
      <c r="C24" s="3"/>
      <c r="D24" s="173">
        <f>IF(D22="","",D11-D22)</f>
        <v>100993.34840000002</v>
      </c>
      <c r="E24" s="302"/>
      <c r="F24" s="472">
        <f>IF(F22="","",F11-F22)</f>
        <v>205968.92680000048</v>
      </c>
      <c r="G24" s="302"/>
      <c r="H24" s="173">
        <f>IF(H22="","",H11-H22)</f>
        <v>483315.61815210059</v>
      </c>
      <c r="I24" s="302"/>
      <c r="J24" s="173">
        <f>IF(J22="","",J11-J22)</f>
        <v>637224.60348578915</v>
      </c>
      <c r="K24" s="302"/>
      <c r="L24" s="173">
        <f>IF(L22="","",L11-L22)</f>
        <v>691989.70297665894</v>
      </c>
      <c r="M24" s="302"/>
      <c r="P24"/>
      <c r="Q24"/>
      <c r="R24"/>
      <c r="S24"/>
      <c r="T24"/>
    </row>
    <row r="25" spans="1:20" s="31" customFormat="1" ht="15.95" x14ac:dyDescent="0.2">
      <c r="A25" s="34"/>
      <c r="B25" s="40"/>
      <c r="C25" s="3"/>
      <c r="D25" s="184"/>
      <c r="E25" s="307"/>
      <c r="F25" s="184"/>
      <c r="G25" s="307"/>
      <c r="H25" s="184"/>
      <c r="I25" s="307"/>
      <c r="J25" s="184"/>
      <c r="K25" s="307"/>
      <c r="L25" s="184"/>
      <c r="M25" s="307"/>
      <c r="P25"/>
      <c r="Q25"/>
      <c r="R25"/>
      <c r="S25"/>
      <c r="T25"/>
    </row>
    <row r="26" spans="1:20" s="31" customFormat="1" ht="15.95" x14ac:dyDescent="0.2">
      <c r="A26" s="34"/>
      <c r="B26" s="40"/>
      <c r="C26" s="3"/>
      <c r="D26" s="184"/>
      <c r="E26" s="307"/>
      <c r="F26" s="184"/>
      <c r="G26" s="307"/>
      <c r="H26" s="184"/>
      <c r="I26" s="307"/>
      <c r="J26" s="184"/>
      <c r="K26" s="307"/>
      <c r="L26" s="184"/>
      <c r="M26" s="307"/>
      <c r="P26"/>
      <c r="Q26"/>
      <c r="R26"/>
      <c r="S26"/>
      <c r="T26"/>
    </row>
    <row r="27" spans="1:20" s="31" customFormat="1" x14ac:dyDescent="0.25">
      <c r="A27" s="34"/>
      <c r="B27" s="40"/>
      <c r="C27" s="31" t="s">
        <v>1347</v>
      </c>
      <c r="D27" s="419">
        <f>D22*3%</f>
        <v>105872.8269</v>
      </c>
      <c r="E27" s="470">
        <v>0.03</v>
      </c>
      <c r="F27" s="419">
        <f>F22*5%</f>
        <v>179181.63545999999</v>
      </c>
      <c r="G27" s="470">
        <v>0.05</v>
      </c>
      <c r="H27" s="419">
        <f>H22*5%</f>
        <v>182920.821092395</v>
      </c>
      <c r="I27" s="471">
        <v>0.05</v>
      </c>
      <c r="J27" s="419">
        <f>J22*5%</f>
        <v>187733.41982571056</v>
      </c>
      <c r="K27" s="471">
        <v>0.05</v>
      </c>
      <c r="L27" s="419">
        <f>L22*5%</f>
        <v>190987.51485116707</v>
      </c>
      <c r="M27" s="469">
        <v>0.05</v>
      </c>
      <c r="P27"/>
      <c r="Q27"/>
      <c r="R27"/>
      <c r="S27"/>
      <c r="T27"/>
    </row>
    <row r="28" spans="1:20" s="31" customFormat="1" ht="15.95" x14ac:dyDescent="0.2">
      <c r="A28" s="36"/>
      <c r="B28" s="40"/>
      <c r="C28" s="1"/>
      <c r="D28" s="183"/>
      <c r="E28" s="308"/>
      <c r="F28" s="183"/>
      <c r="G28" s="308"/>
      <c r="H28" s="183"/>
      <c r="I28" s="308"/>
      <c r="J28" s="183"/>
      <c r="K28" s="308"/>
      <c r="L28" s="183"/>
      <c r="M28" s="308"/>
      <c r="P28"/>
      <c r="Q28"/>
      <c r="R28"/>
      <c r="S28"/>
      <c r="T28"/>
    </row>
    <row r="29" spans="1:20" s="31" customFormat="1" ht="21.75" customHeight="1" x14ac:dyDescent="0.2">
      <c r="A29" s="34" t="s">
        <v>1288</v>
      </c>
      <c r="B29" s="40"/>
      <c r="C29" s="1"/>
      <c r="D29" s="408">
        <v>650391</v>
      </c>
      <c r="E29" s="309"/>
      <c r="F29" s="287">
        <f>D35</f>
        <v>751384.34840000002</v>
      </c>
      <c r="G29" s="309"/>
      <c r="H29" s="287">
        <f>F35</f>
        <v>957353.2752000005</v>
      </c>
      <c r="I29" s="309"/>
      <c r="J29" s="287">
        <f>H35</f>
        <v>1440668.8933521011</v>
      </c>
      <c r="K29" s="309"/>
      <c r="L29" s="287">
        <f>J35</f>
        <v>2077893.4968378902</v>
      </c>
      <c r="M29" s="309"/>
      <c r="P29"/>
      <c r="Q29"/>
      <c r="R29"/>
      <c r="S29"/>
      <c r="T29"/>
    </row>
    <row r="30" spans="1:20" s="31" customFormat="1" ht="12" customHeight="1" x14ac:dyDescent="0.2">
      <c r="A30" s="36"/>
      <c r="B30" s="40"/>
      <c r="C30" s="1"/>
      <c r="D30" s="183"/>
      <c r="E30" s="308"/>
      <c r="F30" s="183"/>
      <c r="G30" s="308"/>
      <c r="H30" s="183"/>
      <c r="I30" s="308"/>
      <c r="J30" s="183"/>
      <c r="K30" s="308"/>
      <c r="L30" s="183"/>
      <c r="M30" s="308"/>
      <c r="P30"/>
      <c r="Q30"/>
      <c r="R30"/>
      <c r="S30"/>
      <c r="T30"/>
    </row>
    <row r="31" spans="1:20" s="31" customFormat="1" ht="1.5" customHeight="1" x14ac:dyDescent="0.2">
      <c r="A31" s="36"/>
      <c r="B31" s="40"/>
      <c r="C31" s="1"/>
      <c r="D31" s="183"/>
      <c r="E31" s="308"/>
      <c r="F31" s="183"/>
      <c r="G31" s="308"/>
      <c r="H31" s="183"/>
      <c r="I31" s="308"/>
      <c r="J31" s="183"/>
      <c r="K31" s="308"/>
      <c r="L31" s="183"/>
      <c r="M31" s="308"/>
      <c r="P31"/>
      <c r="Q31"/>
      <c r="R31"/>
      <c r="S31"/>
      <c r="T31"/>
    </row>
    <row r="32" spans="1:20" s="31" customFormat="1" ht="15.95" x14ac:dyDescent="0.2">
      <c r="A32" s="386"/>
      <c r="B32" s="40"/>
      <c r="C32" s="1"/>
      <c r="D32" s="183">
        <v>0</v>
      </c>
      <c r="E32" s="308"/>
      <c r="F32" s="183">
        <v>0</v>
      </c>
      <c r="G32" s="308"/>
      <c r="H32" s="183">
        <v>0</v>
      </c>
      <c r="I32" s="308"/>
      <c r="J32" s="183"/>
      <c r="K32" s="308"/>
      <c r="L32" s="183"/>
      <c r="M32" s="308"/>
      <c r="P32"/>
      <c r="Q32"/>
      <c r="R32"/>
      <c r="S32"/>
      <c r="T32"/>
    </row>
    <row r="33" spans="1:20" s="40" customFormat="1" ht="15.95" x14ac:dyDescent="0.2">
      <c r="A33" s="36"/>
      <c r="C33" s="411"/>
      <c r="D33" s="412"/>
      <c r="E33" s="412"/>
      <c r="F33" s="412"/>
      <c r="G33" s="412"/>
      <c r="H33" s="412"/>
      <c r="I33" s="413"/>
      <c r="J33" s="414"/>
      <c r="K33" s="413"/>
      <c r="L33" s="414"/>
      <c r="M33" s="298"/>
      <c r="N33" s="31"/>
      <c r="O33" s="31"/>
      <c r="P33"/>
      <c r="Q33"/>
      <c r="R33"/>
      <c r="S33"/>
      <c r="T33"/>
    </row>
    <row r="34" spans="1:20" s="31" customFormat="1" ht="15.95" x14ac:dyDescent="0.2">
      <c r="B34" s="40"/>
      <c r="C34" s="1"/>
      <c r="D34" s="183"/>
      <c r="E34" s="308"/>
      <c r="F34" s="183"/>
      <c r="G34" s="308"/>
      <c r="H34" s="183"/>
      <c r="I34" s="308"/>
      <c r="J34" s="183"/>
      <c r="K34" s="308"/>
      <c r="L34" s="183"/>
      <c r="M34" s="308"/>
      <c r="P34"/>
      <c r="Q34"/>
      <c r="R34"/>
      <c r="S34"/>
      <c r="T34"/>
    </row>
    <row r="35" spans="1:20" s="31" customFormat="1" x14ac:dyDescent="0.25">
      <c r="A35" s="34" t="s">
        <v>930</v>
      </c>
      <c r="C35" s="1"/>
      <c r="D35" s="173">
        <f>D29+D24-D33</f>
        <v>751384.34840000002</v>
      </c>
      <c r="E35" s="302"/>
      <c r="F35" s="173">
        <f>F29+F24-F33</f>
        <v>957353.2752000005</v>
      </c>
      <c r="G35" s="302"/>
      <c r="H35" s="173">
        <f>H29+H24-H33</f>
        <v>1440668.8933521011</v>
      </c>
      <c r="I35" s="302"/>
      <c r="J35" s="173">
        <f>J29+J24-J33</f>
        <v>2077893.4968378902</v>
      </c>
      <c r="K35" s="302"/>
      <c r="L35" s="173">
        <f>L29+L24-L33</f>
        <v>2769883.1998145492</v>
      </c>
      <c r="M35" s="302"/>
      <c r="P35"/>
      <c r="Q35"/>
      <c r="R35"/>
      <c r="S35"/>
      <c r="T35"/>
    </row>
    <row r="36" spans="1:20" s="40" customFormat="1" x14ac:dyDescent="0.25">
      <c r="A36" s="36"/>
      <c r="B36" s="40" t="s">
        <v>1215</v>
      </c>
      <c r="C36" s="1"/>
      <c r="D36" s="184">
        <f>D35/SUM('Revenue Input'!D8:D10)</f>
        <v>0.25667091786871937</v>
      </c>
      <c r="E36" s="307"/>
      <c r="F36" s="184">
        <f>F35/SUM('Revenue Input'!E8:E10)</f>
        <v>0.33147492252858407</v>
      </c>
      <c r="G36" s="307"/>
      <c r="H36" s="184">
        <f>H35/SUM('Revenue Input'!F8:F10)</f>
        <v>0.43585720485431462</v>
      </c>
      <c r="I36" s="307"/>
      <c r="J36" s="184">
        <f>J35/SUM('Revenue Input'!G8:G10)</f>
        <v>0.59361584482403307</v>
      </c>
      <c r="K36" s="307"/>
      <c r="L36" s="184">
        <f>L35/SUM('Revenue Input'!H8:H10)</f>
        <v>0.76734910975841863</v>
      </c>
      <c r="M36" s="307"/>
      <c r="N36" s="31"/>
      <c r="O36" s="31"/>
      <c r="P36"/>
      <c r="Q36"/>
      <c r="R36"/>
      <c r="S36"/>
      <c r="T36"/>
    </row>
    <row r="37" spans="1:20" s="40" customFormat="1" x14ac:dyDescent="0.25">
      <c r="A37" s="36"/>
      <c r="E37" s="310"/>
      <c r="G37" s="310"/>
      <c r="I37" s="310"/>
      <c r="K37" s="310"/>
      <c r="M37" s="310"/>
      <c r="N37" s="31"/>
      <c r="O37" s="31"/>
      <c r="P37"/>
      <c r="Q37"/>
      <c r="R37"/>
      <c r="S37"/>
      <c r="T37"/>
    </row>
    <row r="38" spans="1:20" s="40" customFormat="1" x14ac:dyDescent="0.25">
      <c r="A38" s="36"/>
      <c r="C38" s="1"/>
      <c r="D38" s="31"/>
      <c r="E38" s="298"/>
      <c r="F38" s="31"/>
      <c r="G38" s="298"/>
      <c r="H38" s="31"/>
      <c r="I38" s="298"/>
      <c r="J38" s="31"/>
      <c r="K38" s="298"/>
      <c r="L38" s="31"/>
      <c r="M38" s="298"/>
      <c r="N38" s="31"/>
      <c r="O38" s="31"/>
      <c r="P38"/>
      <c r="Q38"/>
      <c r="R38"/>
      <c r="S38"/>
      <c r="T38"/>
    </row>
    <row r="40" spans="1:20" s="40" customFormat="1" x14ac:dyDescent="0.25">
      <c r="A40" s="36"/>
      <c r="C40" s="1"/>
      <c r="D40" s="31"/>
      <c r="E40" s="298"/>
      <c r="F40" s="31"/>
      <c r="G40" s="298"/>
      <c r="H40" s="31"/>
      <c r="I40" s="298"/>
      <c r="J40" s="31"/>
      <c r="K40" s="298"/>
      <c r="L40" s="31"/>
      <c r="M40" s="298"/>
      <c r="N40" s="31"/>
      <c r="O40" s="31"/>
      <c r="P40"/>
      <c r="Q40"/>
      <c r="R40"/>
      <c r="S40"/>
      <c r="T40"/>
    </row>
    <row r="41" spans="1:20" s="40" customFormat="1" x14ac:dyDescent="0.25">
      <c r="A41" s="36"/>
      <c r="C41" s="1"/>
      <c r="D41" s="31"/>
      <c r="E41" s="298"/>
      <c r="F41" s="31"/>
      <c r="G41" s="298"/>
      <c r="H41" s="31"/>
      <c r="I41" s="298"/>
      <c r="J41" s="31"/>
      <c r="K41" s="298"/>
      <c r="L41" s="31"/>
      <c r="M41" s="298"/>
      <c r="N41" s="31"/>
      <c r="O41" s="31"/>
      <c r="P41"/>
      <c r="Q41"/>
      <c r="R41"/>
      <c r="S41"/>
      <c r="T41"/>
    </row>
  </sheetData>
  <customSheetViews>
    <customSheetView guid="{4EB13151-49F2-48E5-8912-358F31E4FF0D}" showPageBreaks="1" fitToPage="1">
      <pane xSplit="3" ySplit="6" topLeftCell="D7" activePane="bottomRight" state="frozenSplit"/>
      <selection pane="bottomRight" activeCell="D29" sqref="D29"/>
      <pageMargins left="0.25" right="0.25" top="1" bottom="0.5" header="0.25" footer="0.25"/>
      <pageSetup scale="69" orientation="landscape" horizontalDpi="1200" verticalDpi="1200" r:id="rId1"/>
      <headerFooter alignWithMargins="0">
        <oddHeader>&amp;A</oddHeader>
        <oddFooter>Page &amp;P</oddFooter>
      </headerFooter>
    </customSheetView>
    <customSheetView guid="{9376E736-6BC6-F744-8C65-D2B2C92BC104}" fitToPage="1">
      <pane xSplit="3" ySplit="6" topLeftCell="D11" activePane="bottomRight" state="frozenSplit"/>
      <selection pane="bottomRight" activeCell="E1" sqref="E1:E1048576"/>
      <pageMargins left="0.25" right="0.25" top="1" bottom="0.5" header="0.25" footer="0.25"/>
      <pageSetup scale="69" orientation="landscape" horizontalDpi="1200" verticalDpi="1200" r:id="rId2"/>
      <headerFooter alignWithMargins="0">
        <oddHeader>&amp;A</oddHeader>
        <oddFooter>Page &amp;P</oddFooter>
      </headerFooter>
    </customSheetView>
  </customSheetViews>
  <phoneticPr fontId="53" type="noConversion"/>
  <pageMargins left="0.25" right="0.25" top="1" bottom="0.5" header="0.25" footer="0.25"/>
  <pageSetup scale="69" orientation="landscape" horizontalDpi="1200" verticalDpi="1200" r:id="rId3"/>
  <headerFooter alignWithMargins="0">
    <oddHeader>&amp;A</oddHeader>
    <oddFooter>Page &amp;P</oddFooter>
  </headerFooter>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pageSetUpPr fitToPage="1"/>
  </sheetPr>
  <dimension ref="A1:S182"/>
  <sheetViews>
    <sheetView workbookViewId="0">
      <pane xSplit="3" ySplit="6" topLeftCell="D7" activePane="bottomRight" state="frozenSplit"/>
      <selection pane="topRight" activeCell="D1" sqref="D1"/>
      <selection pane="bottomLeft" activeCell="A7" sqref="A7"/>
      <selection pane="bottomRight" activeCell="F14" sqref="F14"/>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Info'!D7</f>
        <v>2017-18</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v>18480</v>
      </c>
      <c r="E12" s="64">
        <v>18480</v>
      </c>
      <c r="F12" s="64">
        <v>33263</v>
      </c>
      <c r="G12" s="64">
        <v>33263</v>
      </c>
      <c r="H12" s="64">
        <v>33263</v>
      </c>
      <c r="I12" s="64">
        <v>33263</v>
      </c>
      <c r="J12" s="64">
        <v>33263</v>
      </c>
      <c r="K12" s="64">
        <f>(IF('Revenue Input'!$D8="","",IF('Cash Flow %s Yr1'!K12="","",'Cash Flow %s Yr1'!K12*'Revenue Input'!$D8)))+K180</f>
        <v>154829.644</v>
      </c>
      <c r="L12" s="64">
        <f>(IF('Revenue Input'!$D8="","",IF('Cash Flow %s Yr1'!L12="","",'Cash Flow %s Yr1'!L12*'Revenue Input'!$D8)))+L180</f>
        <v>154829.644</v>
      </c>
      <c r="M12" s="64">
        <f>(IF('Revenue Input'!$D8="","",IF('Cash Flow %s Yr1'!M12="","",'Cash Flow %s Yr1'!M12*'Revenue Input'!$D8)))+M180</f>
        <v>154829.644</v>
      </c>
      <c r="N12" s="64">
        <f>(IF('Revenue Input'!$D8="","",IF('Cash Flow %s Yr1'!N12="","",'Cash Flow %s Yr1'!N12*'Revenue Input'!$D8)))+N180</f>
        <v>154829.644</v>
      </c>
      <c r="O12" s="64">
        <f>(IF('Revenue Input'!$D8="","",IF('Cash Flow %s Yr1'!O12="","",'Cash Flow %s Yr1'!O12*'Revenue Input'!$D8)))+O180</f>
        <v>104919.30399999999</v>
      </c>
      <c r="P12" s="64">
        <f>(IF('Revenue Input'!$D8="","",IF('Cash Flow %s Yr1'!P12="","",'Cash Flow %s Yr1'!P12*'Revenue Input'!$D8)))+P180</f>
        <v>49910.34</v>
      </c>
      <c r="Q12" s="64">
        <f>IF('Revenue Input'!$D8="","",IF('Cash Flow %s Yr1'!Q12="","",'Cash Flow %s Yr1'!Q12*'Revenue Input'!$D8))</f>
        <v>0</v>
      </c>
      <c r="R12" s="64">
        <f>IF('Revenue Input'!$D8="","",IF('Cash Flow %s Yr1'!R12="","",'Cash Flow %s Yr1'!R12*'Revenue Input'!$D8))</f>
        <v>0</v>
      </c>
      <c r="S12" s="111">
        <f>IF(SUM(D12:R12)&gt;0,SUM(D12:R12)/'Revenue Input'!$D8,"")</f>
        <v>0.58750745035998542</v>
      </c>
    </row>
    <row r="13" spans="1:19" s="31" customFormat="1" x14ac:dyDescent="0.25">
      <c r="A13" s="50"/>
      <c r="B13" s="65" t="str">
        <f>'Revenue Input'!B9</f>
        <v>8012</v>
      </c>
      <c r="C13" s="65" t="str">
        <f>'Revenue Input'!C9</f>
        <v>LCFF for all grades; EPA portion</v>
      </c>
      <c r="D13" s="64">
        <f>IF('Revenue Input'!$D9="","",IF('Cash Flow %s Yr1'!D13="","",'Cash Flow %s Yr1'!D13*'Revenue Input'!$D9))</f>
        <v>0</v>
      </c>
      <c r="E13" s="64">
        <f>IF('Revenue Input'!$D9="","",IF('Cash Flow %s Yr1'!E13="","",'Cash Flow %s Yr1'!E13*'Revenue Input'!$D9))</f>
        <v>0</v>
      </c>
      <c r="F13" s="64">
        <f>IF('Revenue Input'!$D9="","",IF('Cash Flow %s Yr1'!F13="","",'Cash Flow %s Yr1'!F13*'Revenue Input'!$D9))</f>
        <v>107716.5</v>
      </c>
      <c r="G13" s="64">
        <f>IF('Revenue Input'!$D9="","",IF('Cash Flow %s Yr1'!G13="","",'Cash Flow %s Yr1'!G13*'Revenue Input'!$D9))</f>
        <v>0</v>
      </c>
      <c r="H13" s="64">
        <f>IF('Revenue Input'!$D9="","",IF('Cash Flow %s Yr1'!H13="","",'Cash Flow %s Yr1'!H13*'Revenue Input'!$D9))</f>
        <v>0</v>
      </c>
      <c r="I13" s="64">
        <f>IF('Revenue Input'!$D9="","",IF('Cash Flow %s Yr1'!I13="","",'Cash Flow %s Yr1'!I13*'Revenue Input'!$D9))</f>
        <v>107716.5</v>
      </c>
      <c r="J13" s="64">
        <f>IF('Revenue Input'!$D9="","",IF('Cash Flow %s Yr1'!J13="","",'Cash Flow %s Yr1'!J13*'Revenue Input'!$D9))</f>
        <v>0</v>
      </c>
      <c r="K13" s="64">
        <f>IF('Revenue Input'!$D9="","",IF('Cash Flow %s Yr1'!K13="","",'Cash Flow %s Yr1'!K13*'Revenue Input'!$D9))</f>
        <v>0</v>
      </c>
      <c r="L13" s="64">
        <f>IF('Revenue Input'!$D9="","",IF('Cash Flow %s Yr1'!L13="","",'Cash Flow %s Yr1'!L13*'Revenue Input'!$D9))</f>
        <v>107716.5</v>
      </c>
      <c r="M13" s="64">
        <f>IF('Revenue Input'!$D9="","",IF('Cash Flow %s Yr1'!M13="","",'Cash Flow %s Yr1'!M13*'Revenue Input'!$D9))</f>
        <v>0</v>
      </c>
      <c r="N13" s="64">
        <f>IF('Revenue Input'!$D9="","",IF('Cash Flow %s Yr1'!N13="","",'Cash Flow %s Yr1'!N13*'Revenue Input'!$D9))</f>
        <v>0</v>
      </c>
      <c r="O13" s="64">
        <f>IF('Revenue Input'!$D9="","",IF('Cash Flow %s Yr1'!O13="","",'Cash Flow %s Yr1'!O13*'Revenue Input'!$D9))</f>
        <v>107716.5</v>
      </c>
      <c r="P13" s="64">
        <f>IF('Revenue Input'!$D9="","",IF('Cash Flow %s Yr1'!P13="","",'Cash Flow %s Yr1'!P13*'Revenue Input'!$D9))</f>
        <v>0</v>
      </c>
      <c r="Q13" s="64">
        <f>IF('Revenue Input'!$D9="","",IF('Cash Flow %s Yr1'!Q13="","",'Cash Flow %s Yr1'!Q13*'Revenue Input'!$D9))</f>
        <v>0</v>
      </c>
      <c r="R13" s="64">
        <f>IF('Revenue Input'!$D9="","",IF('Cash Flow %s Yr1'!R13="","",'Cash Flow %s Yr1'!R13*'Revenue Input'!$D9))</f>
        <v>0</v>
      </c>
      <c r="S13" s="111">
        <f>IF(SUM(D13:R13)&gt;0,SUM(D13:R13)/'Revenue Input'!$D9,"")</f>
        <v>1</v>
      </c>
    </row>
    <row r="14" spans="1:19" s="31" customFormat="1" x14ac:dyDescent="0.25">
      <c r="A14" s="50"/>
      <c r="B14" s="65" t="str">
        <f>'Revenue Input'!B10</f>
        <v>8096</v>
      </c>
      <c r="C14" s="65" t="str">
        <f>'Revenue Input'!C10</f>
        <v>In-Lieu of Property Taxes, all grades</v>
      </c>
      <c r="D14" s="64">
        <f>IF('Revenue Input'!$D10="","",IF('Cash Flow %s Yr1'!D14="","",'Cash Flow %s Yr1'!D14*'Revenue Input'!$D10))</f>
        <v>0</v>
      </c>
      <c r="E14" s="64">
        <f>IF('Revenue Input'!$D10="","",IF('Cash Flow %s Yr1'!E14="","",'Cash Flow %s Yr1'!E14*'Revenue Input'!$D10))</f>
        <v>49972.74</v>
      </c>
      <c r="F14" s="64">
        <f>IF('Revenue Input'!$D10="","",IF('Cash Flow %s Yr1'!F14="","",'Cash Flow %s Yr1'!F14*'Revenue Input'!$D10))</f>
        <v>99945.48</v>
      </c>
      <c r="G14" s="64">
        <f>IF('Revenue Input'!$D10="","",IF('Cash Flow %s Yr1'!G14="","",'Cash Flow %s Yr1'!G14*'Revenue Input'!$D10))</f>
        <v>66630.320000000007</v>
      </c>
      <c r="H14" s="64">
        <f>IF('Revenue Input'!$D10="","",IF('Cash Flow %s Yr1'!H14="","",'Cash Flow %s Yr1'!H14*'Revenue Input'!$D10))</f>
        <v>66630.320000000007</v>
      </c>
      <c r="I14" s="64">
        <f>IF('Revenue Input'!$D10="","",IF('Cash Flow %s Yr1'!I14="","",'Cash Flow %s Yr1'!I14*'Revenue Input'!$D10))</f>
        <v>66630.320000000007</v>
      </c>
      <c r="J14" s="64">
        <f>IF('Revenue Input'!$D10="","",IF('Cash Flow %s Yr1'!J14="","",'Cash Flow %s Yr1'!J14*'Revenue Input'!$D10))</f>
        <v>66630.320000000007</v>
      </c>
      <c r="K14" s="64">
        <f>IF('Revenue Input'!$D10="","",IF('Cash Flow %s Yr1'!K14="","",'Cash Flow %s Yr1'!K14*'Revenue Input'!$D10))</f>
        <v>66630.320000000007</v>
      </c>
      <c r="L14" s="64">
        <f>IF('Revenue Input'!$D10="","",IF('Cash Flow %s Yr1'!L14="","",'Cash Flow %s Yr1'!L14*'Revenue Input'!$D10))</f>
        <v>116603.06000000001</v>
      </c>
      <c r="M14" s="64">
        <f>IF('Revenue Input'!$D10="","",IF('Cash Flow %s Yr1'!M14="","",'Cash Flow %s Yr1'!M14*'Revenue Input'!$D10))</f>
        <v>58301.530000000006</v>
      </c>
      <c r="N14" s="64">
        <f>IF('Revenue Input'!$D10="","",IF('Cash Flow %s Yr1'!N14="","",'Cash Flow %s Yr1'!N14*'Revenue Input'!$D10))</f>
        <v>58301.530000000006</v>
      </c>
      <c r="O14" s="64">
        <f>IF('Revenue Input'!$D10="","",IF('Cash Flow %s Yr1'!O14="","",'Cash Flow %s Yr1'!O14*'Revenue Input'!$D10))</f>
        <v>58301.530000000006</v>
      </c>
      <c r="P14" s="64">
        <f>IF('Revenue Input'!$D10="","",IF('Cash Flow %s Yr1'!P14="","",'Cash Flow %s Yr1'!P14*'Revenue Input'!$D10))</f>
        <v>58301.530000000006</v>
      </c>
      <c r="Q14" s="64">
        <f>IF('Revenue Input'!$D10="","",IF('Cash Flow %s Yr1'!Q14="","",'Cash Flow %s Yr1'!Q14*'Revenue Input'!$D10))</f>
        <v>0</v>
      </c>
      <c r="R14" s="64">
        <f>IF('Revenue Input'!$D10="","",IF('Cash Flow %s Yr1'!R14="","",'Cash Flow %s Yr1'!R14*'Revenue Input'!$D10))</f>
        <v>0</v>
      </c>
      <c r="S14" s="111">
        <f>IF(SUM(D14:R14)&gt;0,SUM(D14:R14)/'Revenue Input'!$D10,"")</f>
        <v>1.0000000000000002</v>
      </c>
    </row>
    <row r="15" spans="1:19" s="31" customFormat="1" x14ac:dyDescent="0.25">
      <c r="A15" s="50"/>
      <c r="B15" s="65" t="str">
        <f>'Revenue Input'!B11</f>
        <v>8019</v>
      </c>
      <c r="C15" s="65" t="str">
        <f>'Revenue Input'!C11</f>
        <v xml:space="preserve">Prior Year Income / Adjustments </v>
      </c>
      <c r="D15" s="64">
        <f>IF('Revenue Input'!$D11="","",IF('Cash Flow %s Yr1'!D15="","",'Cash Flow %s Yr1'!D15*'Revenue Input'!$D11))</f>
        <v>1997</v>
      </c>
      <c r="E15" s="64">
        <f>IF('Revenue Input'!$D11="","",IF('Cash Flow %s Yr1'!E15="","",'Cash Flow %s Yr1'!E15*'Revenue Input'!$D11))</f>
        <v>0</v>
      </c>
      <c r="F15" s="64">
        <f>IF('Revenue Input'!$D11="","",IF('Cash Flow %s Yr1'!F15="","",'Cash Flow %s Yr1'!F15*'Revenue Input'!$D11))</f>
        <v>0</v>
      </c>
      <c r="G15" s="64" t="str">
        <f>IF('Revenue Input'!$D11="","",IF('Cash Flow %s Yr1'!G15="","",'Cash Flow %s Yr1'!G15*'Revenue Input'!$D11))</f>
        <v/>
      </c>
      <c r="H15" s="64" t="str">
        <f>IF('Revenue Input'!$D11="","",IF('Cash Flow %s Yr1'!H15="","",'Cash Flow %s Yr1'!H15*'Revenue Input'!$D11))</f>
        <v/>
      </c>
      <c r="I15" s="64" t="str">
        <f>IF('Revenue Input'!$D11="","",IF('Cash Flow %s Yr1'!I15="","",'Cash Flow %s Yr1'!I15*'Revenue Input'!$D11))</f>
        <v/>
      </c>
      <c r="J15" s="64" t="str">
        <f>IF('Revenue Input'!$D11="","",IF('Cash Flow %s Yr1'!J15="","",'Cash Flow %s Yr1'!J15*'Revenue Input'!$D11))</f>
        <v/>
      </c>
      <c r="K15" s="64" t="str">
        <f>IF('Revenue Input'!$D11="","",IF('Cash Flow %s Yr1'!K15="","",'Cash Flow %s Yr1'!K15*'Revenue Input'!$D11))</f>
        <v/>
      </c>
      <c r="L15" s="64" t="str">
        <f>IF('Revenue Input'!$D11="","",IF('Cash Flow %s Yr1'!L15="","",'Cash Flow %s Yr1'!L15*'Revenue Input'!$D11))</f>
        <v/>
      </c>
      <c r="M15" s="64" t="str">
        <f>IF('Revenue Input'!$D11="","",IF('Cash Flow %s Yr1'!M15="","",'Cash Flow %s Yr1'!M15*'Revenue Input'!$D11))</f>
        <v/>
      </c>
      <c r="N15" s="64" t="str">
        <f>IF('Revenue Input'!$D11="","",IF('Cash Flow %s Yr1'!N15="","",'Cash Flow %s Yr1'!N15*'Revenue Input'!$D11))</f>
        <v/>
      </c>
      <c r="O15" s="64" t="str">
        <f>IF('Revenue Input'!$D11="","",IF('Cash Flow %s Yr1'!O15="","0",'Cash Flow %s Yr1'!O15*'Revenue Input'!$D11))</f>
        <v>0</v>
      </c>
      <c r="P15" s="64" t="str">
        <f>IF('Revenue Input'!$D11="","",IF('Cash Flow %s Yr1'!P15="","0",'Cash Flow %s Yr1'!P15*'Revenue Input'!$D11))</f>
        <v>0</v>
      </c>
      <c r="Q15" s="64" t="str">
        <f>IF('Revenue Input'!$D11="","",IF('Cash Flow %s Yr1'!Q15="","0",'Cash Flow %s Yr1'!Q15*'Revenue Input'!$D11))</f>
        <v>0</v>
      </c>
      <c r="R15" s="64" t="str">
        <f>IF('Revenue Input'!$D11="","",IF('Cash Flow %s Yr1'!R15="","0",'Cash Flow %s Yr1'!R15*'Revenue Input'!$D11))</f>
        <v>0</v>
      </c>
      <c r="S15" s="111">
        <f>IF(SUM(D15:R15)&gt;0,SUM(D15:R15)/'Revenue Input'!$D11,"")</f>
        <v>1</v>
      </c>
    </row>
    <row r="16" spans="1:19" s="31" customFormat="1" x14ac:dyDescent="0.25">
      <c r="A16" s="50"/>
      <c r="B16" s="65" t="str">
        <f>'Revenue Input'!B12</f>
        <v>8181</v>
      </c>
      <c r="C16" s="65" t="str">
        <f>'Revenue Input'!C12</f>
        <v>Special Education</v>
      </c>
      <c r="D16" s="64" t="str">
        <f>IF('Revenue Input'!$D12="","",IF('Cash Flow %s Yr1'!D16="","",'Cash Flow %s Yr1'!D16*'Revenue Input'!$D12))</f>
        <v/>
      </c>
      <c r="E16" s="64" t="str">
        <f>IF('Revenue Input'!$D12="","",IF('Cash Flow %s Yr1'!E16="","",'Cash Flow %s Yr1'!E16*'Revenue Input'!$D12))</f>
        <v/>
      </c>
      <c r="F16" s="64" t="str">
        <f>IF('Revenue Input'!$D12="","",IF('Cash Flow %s Yr1'!F16="","",'Cash Flow %s Yr1'!F16*'Revenue Input'!$D12))</f>
        <v/>
      </c>
      <c r="G16" s="64" t="str">
        <f>IF('Revenue Input'!$D12="","",IF('Cash Flow %s Yr1'!G16="","",'Cash Flow %s Yr1'!G16*'Revenue Input'!$D12))</f>
        <v/>
      </c>
      <c r="H16" s="64" t="str">
        <f>IF('Revenue Input'!$D12="","",IF('Cash Flow %s Yr1'!H16="","",'Cash Flow %s Yr1'!H16*'Revenue Input'!$D12))</f>
        <v/>
      </c>
      <c r="I16" s="64" t="str">
        <f>IF('Revenue Input'!$D12="","",IF('Cash Flow %s Yr1'!I16="","",'Cash Flow %s Yr1'!I16*'Revenue Input'!$D12))</f>
        <v/>
      </c>
      <c r="J16" s="64" t="str">
        <f>IF('Revenue Input'!$D12="","",IF('Cash Flow %s Yr1'!J16="","",'Cash Flow %s Yr1'!J16*'Revenue Input'!$D12))</f>
        <v/>
      </c>
      <c r="K16" s="64" t="str">
        <f>IF('Revenue Input'!$D12="","",IF('Cash Flow %s Yr1'!K16="","",'Cash Flow %s Yr1'!K16*'Revenue Input'!$D12))</f>
        <v/>
      </c>
      <c r="L16" s="64" t="str">
        <f>IF('Revenue Input'!$D12="","",IF('Cash Flow %s Yr1'!L16="","",'Cash Flow %s Yr1'!L16*'Revenue Input'!$D12))</f>
        <v/>
      </c>
      <c r="M16" s="64" t="str">
        <f>IF('Revenue Input'!$D12="","",IF('Cash Flow %s Yr1'!M16="","",'Cash Flow %s Yr1'!M16*'Revenue Input'!$D12))</f>
        <v/>
      </c>
      <c r="N16" s="64" t="str">
        <f>IF('Revenue Input'!$D12="","",IF('Cash Flow %s Yr1'!N16="","",'Cash Flow %s Yr1'!N16*'Revenue Input'!$D12))</f>
        <v/>
      </c>
      <c r="O16" s="64" t="str">
        <f>IF('Revenue Input'!$D12="","",IF('Cash Flow %s Yr1'!O16="","0",'Cash Flow %s Yr1'!O16*'Revenue Input'!$D12))</f>
        <v/>
      </c>
      <c r="P16" s="64" t="str">
        <f>IF('Revenue Input'!$D12="","",IF('Cash Flow %s Yr1'!P16="","0",'Cash Flow %s Yr1'!P16*'Revenue Input'!$D12))</f>
        <v/>
      </c>
      <c r="Q16" s="64" t="str">
        <f>IF('Revenue Input'!$D12="","",IF('Cash Flow %s Yr1'!Q16="","0",'Cash Flow %s Yr1'!Q16*'Revenue Input'!$D12))</f>
        <v/>
      </c>
      <c r="R16" s="64" t="str">
        <f>IF('Revenue Input'!$D12="","",IF('Cash Flow %s Yr1'!R16="","0",'Cash Flow %s Yr1'!R16*'Revenue Input'!$D12))</f>
        <v/>
      </c>
      <c r="S16" s="111" t="str">
        <f>IF(SUM(D16:R16)&gt;0,SUM(D16:R16)/'Revenue Input'!$D12,"")</f>
        <v/>
      </c>
    </row>
    <row r="17" spans="1:19" s="31" customFormat="1" x14ac:dyDescent="0.25">
      <c r="A17" s="50"/>
      <c r="B17" s="65" t="str">
        <f>'Revenue Input'!B13</f>
        <v>8560</v>
      </c>
      <c r="C17" s="65" t="str">
        <f>'Revenue Input'!C13</f>
        <v>Lottery</v>
      </c>
      <c r="D17" s="64">
        <f>IF('Revenue Input'!$D13="","",IF('Cash Flow %s Yr1'!D17="","",'Cash Flow %s Yr1'!D17*'Revenue Input'!$D13))</f>
        <v>0</v>
      </c>
      <c r="E17" s="64">
        <f>IF('Revenue Input'!$D13="","",IF('Cash Flow %s Yr1'!E17="","",'Cash Flow %s Yr1'!E17*'Revenue Input'!$D13))</f>
        <v>0</v>
      </c>
      <c r="F17" s="64">
        <f>IF('Revenue Input'!$D13="","",IF('Cash Flow %s Yr1'!F17="","",'Cash Flow %s Yr1'!F17*'Revenue Input'!$D13))</f>
        <v>0</v>
      </c>
      <c r="G17" s="64">
        <f>IF('Revenue Input'!$D13="","",IF('Cash Flow %s Yr1'!G17="","",'Cash Flow %s Yr1'!G17*'Revenue Input'!$D13))</f>
        <v>0</v>
      </c>
      <c r="H17" s="64">
        <f>IF('Revenue Input'!$D13="","",IF('Cash Flow %s Yr1'!H17="","",'Cash Flow %s Yr1'!H17*'Revenue Input'!$D13))</f>
        <v>0</v>
      </c>
      <c r="I17" s="64">
        <f>(IF('Revenue Input'!$D13="","",IF('Cash Flow %s Yr1'!I17="","",'Cash Flow %s Yr1'!I17*'Revenue Input'!$D13)))+15000</f>
        <v>32640.470924999998</v>
      </c>
      <c r="J17" s="64">
        <f>IF('Revenue Input'!$D13="","",IF('Cash Flow %s Yr1'!J17="","",'Cash Flow %s Yr1'!J17*'Revenue Input'!$D13))</f>
        <v>0</v>
      </c>
      <c r="K17" s="64">
        <f>IF('Revenue Input'!$D13="","",IF('Cash Flow %s Yr1'!K17="","",'Cash Flow %s Yr1'!K17*'Revenue Input'!$D13))</f>
        <v>0</v>
      </c>
      <c r="L17" s="64">
        <f>IF('Revenue Input'!$D13="","",IF('Cash Flow %s Yr1'!L17="","",'Cash Flow %s Yr1'!L17*'Revenue Input'!$D13))</f>
        <v>17640.470924999998</v>
      </c>
      <c r="M17" s="64">
        <f>IF('Revenue Input'!$D13="","",IF('Cash Flow %s Yr1'!M17="","",'Cash Flow %s Yr1'!M17*'Revenue Input'!$D13))</f>
        <v>0</v>
      </c>
      <c r="N17" s="64">
        <f>IF('Revenue Input'!$D13="","",IF('Cash Flow %s Yr1'!N17="","",'Cash Flow %s Yr1'!N17*'Revenue Input'!$D13))</f>
        <v>0</v>
      </c>
      <c r="O17" s="64">
        <f>IF('Revenue Input'!$D13="","",IF('Cash Flow %s Yr1'!O17="","0",'Cash Flow %s Yr1'!O17*'Revenue Input'!$D13))</f>
        <v>35280.941849999996</v>
      </c>
      <c r="P17" s="64">
        <f>IF('Revenue Input'!$D13="","",IF('Cash Flow %s Yr1'!P17="","0",'Cash Flow %s Yr1'!P17*'Revenue Input'!$D13))</f>
        <v>0</v>
      </c>
      <c r="Q17" s="64">
        <f>IF('Revenue Input'!$D13="","",IF('Cash Flow %s Yr1'!Q17="","0",'Cash Flow %s Yr1'!Q17*'Revenue Input'!$D13))</f>
        <v>0</v>
      </c>
      <c r="R17" s="64">
        <f>IF('Revenue Input'!$D13="","",IF('Cash Flow %s Yr1'!R17="","0",'Cash Flow %s Yr1'!R17*'Revenue Input'!$D13))</f>
        <v>0</v>
      </c>
      <c r="S17" s="111">
        <f>IF(SUM(D17:R17)&gt;0,SUM(D17:R17)/'Revenue Input'!$D13,"")</f>
        <v>1.2125793589039346</v>
      </c>
    </row>
    <row r="18" spans="1:19" s="31" customFormat="1" x14ac:dyDescent="0.25">
      <c r="A18" s="49"/>
      <c r="B18" s="65" t="str">
        <f>'Revenue Input'!B14</f>
        <v>8520</v>
      </c>
      <c r="C18" s="65" t="str">
        <f>'Revenue Input'!C14</f>
        <v>State Child Nutrition program</v>
      </c>
      <c r="D18" s="64" t="str">
        <f>IF('Revenue Input'!$D14="","",IF('Cash Flow %s Yr1'!D18="","",'Cash Flow %s Yr1'!D18*'Revenue Input'!$D14))</f>
        <v/>
      </c>
      <c r="E18" s="64" t="str">
        <f>IF('Revenue Input'!$D14="","",IF('Cash Flow %s Yr1'!E18="","",'Cash Flow %s Yr1'!E18*'Revenue Input'!$D14))</f>
        <v/>
      </c>
      <c r="F18" s="64" t="str">
        <f>IF('Revenue Input'!$D14="","",IF('Cash Flow %s Yr1'!F18="","",'Cash Flow %s Yr1'!F18*'Revenue Input'!$D14))</f>
        <v/>
      </c>
      <c r="G18" s="64" t="str">
        <f>IF('Revenue Input'!$D14="","",IF('Cash Flow %s Yr1'!G18="","",'Cash Flow %s Yr1'!G18*'Revenue Input'!$D14))</f>
        <v/>
      </c>
      <c r="H18" s="64" t="str">
        <f>IF('Revenue Input'!$D14="","",IF('Cash Flow %s Yr1'!H18="","",'Cash Flow %s Yr1'!H18*'Revenue Input'!$D14))</f>
        <v/>
      </c>
      <c r="I18" s="64" t="str">
        <f>IF('Revenue Input'!$D14="","",IF('Cash Flow %s Yr1'!I18="","",'Cash Flow %s Yr1'!I18*'Revenue Input'!$D14))</f>
        <v/>
      </c>
      <c r="J18" s="64" t="str">
        <f>IF('Revenue Input'!$D14="","",IF('Cash Flow %s Yr1'!J18="","",'Cash Flow %s Yr1'!J18*'Revenue Input'!$D14))</f>
        <v/>
      </c>
      <c r="K18" s="64" t="str">
        <f>IF('Revenue Input'!$D14="","",IF('Cash Flow %s Yr1'!K18="","",'Cash Flow %s Yr1'!K18*'Revenue Input'!$D14))</f>
        <v/>
      </c>
      <c r="L18" s="64" t="str">
        <f>IF('Revenue Input'!$D14="","",IF('Cash Flow %s Yr1'!L18="","",'Cash Flow %s Yr1'!L18*'Revenue Input'!$D14))</f>
        <v/>
      </c>
      <c r="M18" s="64" t="str">
        <f>IF('Revenue Input'!$D14="","",IF('Cash Flow %s Yr1'!M18="","",'Cash Flow %s Yr1'!M18*'Revenue Input'!$D14))</f>
        <v/>
      </c>
      <c r="N18" s="64" t="str">
        <f>IF('Revenue Input'!$D14="","",IF('Cash Flow %s Yr1'!N18="","",'Cash Flow %s Yr1'!N18*'Revenue Input'!$D14))</f>
        <v/>
      </c>
      <c r="O18" s="64" t="str">
        <f>IF('Revenue Input'!$D14="","",IF('Cash Flow %s Yr1'!O18="","0",'Cash Flow %s Yr1'!O18*'Revenue Input'!$D14))</f>
        <v/>
      </c>
      <c r="P18" s="64" t="str">
        <f>IF('Revenue Input'!$D14="","",IF('Cash Flow %s Yr1'!P18="","0",'Cash Flow %s Yr1'!P18*'Revenue Input'!$D14))</f>
        <v/>
      </c>
      <c r="Q18" s="64" t="str">
        <f>IF('Revenue Input'!$D14="","",IF('Cash Flow %s Yr1'!Q18="","0",'Cash Flow %s Yr1'!Q18*'Revenue Input'!$D14))</f>
        <v/>
      </c>
      <c r="R18" s="64" t="str">
        <f>IF('Revenue Input'!$D14="","",IF('Cash Flow %s Yr1'!R18="","0",'Cash Flow %s Yr1'!R18*'Revenue Input'!$D14))</f>
        <v/>
      </c>
      <c r="S18" s="111" t="str">
        <f>IF(SUM(D18:R18)&gt;0,SUM(D18:R18)/'Revenue Input'!$D14,"")</f>
        <v/>
      </c>
    </row>
    <row r="19" spans="1:19" s="31" customFormat="1" x14ac:dyDescent="0.25">
      <c r="A19" s="50"/>
      <c r="B19" s="65" t="str">
        <f>'Revenue Input'!B15</f>
        <v>8591</v>
      </c>
      <c r="C19" s="65" t="str">
        <f>'Revenue Input'!C15</f>
        <v>SB 740 Rent re-imbursement program</v>
      </c>
      <c r="D19" s="64">
        <f>IF('Revenue Input'!$D15="","",IF('Cash Flow %s Yr1'!D19="","",'Cash Flow %s Yr1'!D19*'Revenue Input'!$D15))</f>
        <v>0</v>
      </c>
      <c r="E19" s="64">
        <f>IF('Revenue Input'!$D15="","",IF('Cash Flow %s Yr1'!E19="","",'Cash Flow %s Yr1'!E19*'Revenue Input'!$D15))</f>
        <v>0</v>
      </c>
      <c r="F19" s="64">
        <f>IF('Revenue Input'!$D15="","",IF('Cash Flow %s Yr1'!F19="","",'Cash Flow %s Yr1'!F19*'Revenue Input'!$D15))</f>
        <v>0</v>
      </c>
      <c r="G19" s="64">
        <f>IF('Revenue Input'!$D15="","",IF('Cash Flow %s Yr1'!G19="","",'Cash Flow %s Yr1'!G19*'Revenue Input'!$D15))</f>
        <v>0</v>
      </c>
      <c r="H19" s="64">
        <f>IF('Revenue Input'!$D15="","",IF('Cash Flow %s Yr1'!H19="","",'Cash Flow %s Yr1'!H19*'Revenue Input'!$D15))</f>
        <v>78741</v>
      </c>
      <c r="I19" s="64">
        <f>IF('Revenue Input'!$D15="","",IF('Cash Flow %s Yr1'!I19="","",'Cash Flow %s Yr1'!I19*'Revenue Input'!$D15))</f>
        <v>0</v>
      </c>
      <c r="J19" s="64">
        <f>IF('Revenue Input'!$D15="","",IF('Cash Flow %s Yr1'!J19="","",'Cash Flow %s Yr1'!J19*'Revenue Input'!$D15))</f>
        <v>0</v>
      </c>
      <c r="K19" s="64">
        <f>IF('Revenue Input'!$D15="","",IF('Cash Flow %s Yr1'!K19="","",'Cash Flow %s Yr1'!K19*'Revenue Input'!$D15))</f>
        <v>78741</v>
      </c>
      <c r="L19" s="64">
        <f>IF('Revenue Input'!$D15="","",IF('Cash Flow %s Yr1'!L19="","",'Cash Flow %s Yr1'!L19*'Revenue Input'!$D15))</f>
        <v>0</v>
      </c>
      <c r="M19" s="64">
        <f>IF('Revenue Input'!$D15="","",IF('Cash Flow %s Yr1'!M19="","",'Cash Flow %s Yr1'!M19*'Revenue Input'!$D15))</f>
        <v>0</v>
      </c>
      <c r="N19" s="64">
        <f>IF('Revenue Input'!$D15="","",IF('Cash Flow %s Yr1'!N19="","",'Cash Flow %s Yr1'!N19*'Revenue Input'!$D15))</f>
        <v>78741</v>
      </c>
      <c r="O19" s="64">
        <f>IF('Revenue Input'!$D15="","",IF('Cash Flow %s Yr1'!O19="","0",'Cash Flow %s Yr1'!O19*'Revenue Input'!$D15))</f>
        <v>78741</v>
      </c>
      <c r="P19" s="64">
        <f>IF('Revenue Input'!$D15="","",IF('Cash Flow %s Yr1'!P19="","0",'Cash Flow %s Yr1'!P19*'Revenue Input'!$D15))</f>
        <v>0</v>
      </c>
      <c r="Q19" s="64">
        <f>IF('Revenue Input'!$D15="","",IF('Cash Flow %s Yr1'!Q19="","0",'Cash Flow %s Yr1'!Q19*'Revenue Input'!$D15))</f>
        <v>0</v>
      </c>
      <c r="R19" s="64">
        <f>IF('Revenue Input'!$D15="","",IF('Cash Flow %s Yr1'!R19="","0",'Cash Flow %s Yr1'!R19*'Revenue Input'!$D15))</f>
        <v>0</v>
      </c>
      <c r="S19" s="111">
        <f>IF(SUM(D19:R19)&gt;0,SUM(D19:R19)/'Revenue Input'!$D15,"")</f>
        <v>1</v>
      </c>
    </row>
    <row r="20" spans="1:19" s="31" customFormat="1" ht="18.75" x14ac:dyDescent="0.3">
      <c r="A20" s="47"/>
      <c r="B20" s="65" t="str">
        <f>'Revenue Input'!B16</f>
        <v xml:space="preserve">8594 </v>
      </c>
      <c r="C20" s="65" t="str">
        <f>'Revenue Input'!C16</f>
        <v>Prop 39 (Clean Energy)</v>
      </c>
      <c r="D20" s="64">
        <f>IF('Revenue Input'!$D16="","",IF('Cash Flow %s Yr1'!D20="","",'Cash Flow %s Yr1'!D20*'Revenue Input'!$D16))</f>
        <v>0</v>
      </c>
      <c r="E20" s="64">
        <f>IF('Revenue Input'!$D16="","",IF('Cash Flow %s Yr1'!E20="","",'Cash Flow %s Yr1'!E20*'Revenue Input'!$D16))</f>
        <v>0</v>
      </c>
      <c r="F20" s="64">
        <f>IF('Revenue Input'!$D16="","",IF('Cash Flow %s Yr1'!F20="","",'Cash Flow %s Yr1'!F20*'Revenue Input'!$D16))</f>
        <v>0</v>
      </c>
      <c r="G20" s="64">
        <f>IF('Revenue Input'!$D16="","",IF('Cash Flow %s Yr1'!G20="","",'Cash Flow %s Yr1'!G20*'Revenue Input'!$D16))</f>
        <v>0</v>
      </c>
      <c r="H20" s="64">
        <f>IF('Revenue Input'!$D16="","",IF('Cash Flow %s Yr1'!H20="","",'Cash Flow %s Yr1'!H20*'Revenue Input'!$D16))</f>
        <v>34350.550000000003</v>
      </c>
      <c r="I20" s="64">
        <f>IF('Revenue Input'!$D16="","",IF('Cash Flow %s Yr1'!I20="","",'Cash Flow %s Yr1'!I20*'Revenue Input'!$D16))</f>
        <v>0</v>
      </c>
      <c r="J20" s="64">
        <f>IF('Revenue Input'!$D16="","",IF('Cash Flow %s Yr1'!J20="","",'Cash Flow %s Yr1'!J20*'Revenue Input'!$D16))</f>
        <v>0</v>
      </c>
      <c r="K20" s="64">
        <f>IF('Revenue Input'!$D16="","",IF('Cash Flow %s Yr1'!K20="","",'Cash Flow %s Yr1'!K20*'Revenue Input'!$D16))</f>
        <v>0</v>
      </c>
      <c r="L20" s="64">
        <f>IF('Revenue Input'!$D16="","",IF('Cash Flow %s Yr1'!L20="","",'Cash Flow %s Yr1'!L20*'Revenue Input'!$D16))</f>
        <v>0</v>
      </c>
      <c r="M20" s="64">
        <f>IF('Revenue Input'!$D16="","",IF('Cash Flow %s Yr1'!M20="","",'Cash Flow %s Yr1'!M20*'Revenue Input'!$D16))</f>
        <v>0</v>
      </c>
      <c r="N20" s="64">
        <f>IF('Revenue Input'!$D16="","",IF('Cash Flow %s Yr1'!N20="","",'Cash Flow %s Yr1'!N20*'Revenue Input'!$D16))</f>
        <v>0</v>
      </c>
      <c r="O20" s="64">
        <f>IF('Revenue Input'!$D16="","",IF('Cash Flow %s Yr1'!O20="","0",'Cash Flow %s Yr1'!O20*'Revenue Input'!$D16))</f>
        <v>18496.449999999997</v>
      </c>
      <c r="P20" s="64">
        <f>IF('Revenue Input'!$D16="","",IF('Cash Flow %s Yr1'!P20="","0",'Cash Flow %s Yr1'!P20*'Revenue Input'!$D16))</f>
        <v>0</v>
      </c>
      <c r="Q20" s="64">
        <f>IF('Revenue Input'!$D16="","",IF('Cash Flow %s Yr1'!Q20="","0",'Cash Flow %s Yr1'!Q20*'Revenue Input'!$D16))</f>
        <v>0</v>
      </c>
      <c r="R20" s="64">
        <f>IF('Revenue Input'!$D16="","",IF('Cash Flow %s Yr1'!R20="","0",'Cash Flow %s Yr1'!R20*'Revenue Input'!$D16))</f>
        <v>0</v>
      </c>
      <c r="S20" s="111">
        <f>IF(SUM(D20:R20)&gt;0,SUM(D20:R20)/'Revenue Input'!$D16,"")</f>
        <v>1</v>
      </c>
    </row>
    <row r="21" spans="1:19" s="31" customFormat="1" ht="18.75" x14ac:dyDescent="0.3">
      <c r="A21" s="47"/>
      <c r="B21" s="65" t="str">
        <f>'Revenue Input'!B17</f>
        <v>8550</v>
      </c>
      <c r="C21" s="65" t="str">
        <f>'Revenue Input'!C17</f>
        <v>Mandate Block Grant</v>
      </c>
      <c r="D21" s="64">
        <f>IF('Revenue Input'!$D17="","",IF('Cash Flow %s Yr1'!D21="","",'Cash Flow %s Yr1'!D21*'Revenue Input'!$D17))</f>
        <v>0</v>
      </c>
      <c r="E21" s="64">
        <f>IF('Revenue Input'!$D17="","",IF('Cash Flow %s Yr1'!E21="","",'Cash Flow %s Yr1'!E21*'Revenue Input'!$D17))</f>
        <v>0</v>
      </c>
      <c r="F21" s="64">
        <f>IF('Revenue Input'!$D17="","",IF('Cash Flow %s Yr1'!F21="","",'Cash Flow %s Yr1'!F21*'Revenue Input'!$D17))</f>
        <v>2546.0473499999994</v>
      </c>
      <c r="G21" s="64">
        <f>IF('Revenue Input'!$D17="","",IF('Cash Flow %s Yr1'!G21="","",'Cash Flow %s Yr1'!G21*'Revenue Input'!$D17))</f>
        <v>0</v>
      </c>
      <c r="H21" s="64">
        <f>IF('Revenue Input'!$D17="","",IF('Cash Flow %s Yr1'!H21="","",'Cash Flow %s Yr1'!H21*'Revenue Input'!$D17))</f>
        <v>0</v>
      </c>
      <c r="I21" s="64">
        <f>IF('Revenue Input'!$D17="","",IF('Cash Flow %s Yr1'!I21="","",'Cash Flow %s Yr1'!I21*'Revenue Input'!$D17))</f>
        <v>0</v>
      </c>
      <c r="J21" s="64">
        <f>IF('Revenue Input'!$D17="","",IF('Cash Flow %s Yr1'!J21="","",'Cash Flow %s Yr1'!J21*'Revenue Input'!$D17))</f>
        <v>2546.0473499999994</v>
      </c>
      <c r="K21" s="64">
        <f>IF('Revenue Input'!$D17="","",IF('Cash Flow %s Yr1'!K21="","",'Cash Flow %s Yr1'!K21*'Revenue Input'!$D17))</f>
        <v>0</v>
      </c>
      <c r="L21" s="64">
        <f>IF('Revenue Input'!$D17="","",IF('Cash Flow %s Yr1'!L21="","",'Cash Flow %s Yr1'!L21*'Revenue Input'!$D17))</f>
        <v>0</v>
      </c>
      <c r="M21" s="64">
        <f>IF('Revenue Input'!$D17="","",IF('Cash Flow %s Yr1'!M21="","",'Cash Flow %s Yr1'!M21*'Revenue Input'!$D17))</f>
        <v>0</v>
      </c>
      <c r="N21" s="64">
        <f>IF('Revenue Input'!$D17="","",IF('Cash Flow %s Yr1'!N21="","",'Cash Flow %s Yr1'!N21*'Revenue Input'!$D17))</f>
        <v>0</v>
      </c>
      <c r="O21" s="64">
        <f>IF('Revenue Input'!$D17="","",IF('Cash Flow %s Yr1'!O21="","",'Cash Flow %s Yr1'!O21*'Revenue Input'!$D17))</f>
        <v>0</v>
      </c>
      <c r="P21" s="64">
        <f>IF('Revenue Input'!$D17="","",IF('Cash Flow %s Yr1'!P21="","",'Cash Flow %s Yr1'!P21*'Revenue Input'!$D17))</f>
        <v>0</v>
      </c>
      <c r="Q21" s="64">
        <f>IF('Revenue Input'!$D17="","",IF('Cash Flow %s Yr1'!Q21="","",'Cash Flow %s Yr1'!Q21*'Revenue Input'!$D17))</f>
        <v>0</v>
      </c>
      <c r="R21" s="64">
        <f>IF('Revenue Input'!$D17="","",IF('Cash Flow %s Yr1'!R21="","",'Cash Flow %s Yr1'!R21*'Revenue Input'!$D17))</f>
        <v>0</v>
      </c>
      <c r="S21" s="111">
        <f>IF(SUM(D21:R21)&gt;0,SUM(D21:R21)/'Revenue Input'!$D17,"")</f>
        <v>1</v>
      </c>
    </row>
    <row r="22" spans="1:19" s="31" customFormat="1" ht="18.75" x14ac:dyDescent="0.3">
      <c r="A22" s="47"/>
      <c r="B22" s="65" t="str">
        <f>'Revenue Input'!B18</f>
        <v>8590</v>
      </c>
      <c r="C22" s="65" t="str">
        <f>'Revenue Input'!C18</f>
        <v>One Time Funds / Teacher Effectiveness</v>
      </c>
      <c r="D22" s="64">
        <f>IF('Revenue Input'!$D18="","",IF('Cash Flow %s Yr1'!D22="","",'Cash Flow %s Yr1'!D22*'Revenue Input'!$D18))</f>
        <v>0</v>
      </c>
      <c r="E22" s="64">
        <f>IF('Revenue Input'!$D18="","",IF('Cash Flow %s Yr1'!E22="","",'Cash Flow %s Yr1'!E22*'Revenue Input'!$D18))</f>
        <v>0</v>
      </c>
      <c r="F22" s="64">
        <f>IF('Revenue Input'!$D18="","",IF('Cash Flow %s Yr1'!F22="","",'Cash Flow %s Yr1'!F22*'Revenue Input'!$D18))</f>
        <v>0</v>
      </c>
      <c r="G22" s="64">
        <f>IF('Revenue Input'!$D18="","",IF('Cash Flow %s Yr1'!G22="","",'Cash Flow %s Yr1'!G22*'Revenue Input'!$D18))</f>
        <v>0</v>
      </c>
      <c r="H22" s="64">
        <f>IF('Revenue Input'!$D18="","",IF('Cash Flow %s Yr1'!H22="","",'Cash Flow %s Yr1'!H22*'Revenue Input'!$D18))</f>
        <v>0</v>
      </c>
      <c r="I22" s="64">
        <f>IF('Revenue Input'!$D18="","",IF('Cash Flow %s Yr1'!I22="","",'Cash Flow %s Yr1'!I22*'Revenue Input'!$D18))</f>
        <v>0</v>
      </c>
      <c r="J22" s="64">
        <f>IF('Revenue Input'!$D18="","",IF('Cash Flow %s Yr1'!J22="","",'Cash Flow %s Yr1'!J22*'Revenue Input'!$D18))</f>
        <v>23448.240000000002</v>
      </c>
      <c r="K22" s="64">
        <f>IF('Revenue Input'!$D18="","",IF('Cash Flow %s Yr1'!K22="","",'Cash Flow %s Yr1'!K22*'Revenue Input'!$D18))</f>
        <v>0</v>
      </c>
      <c r="L22" s="64">
        <f>IF('Revenue Input'!$D18="","",IF('Cash Flow %s Yr1'!L22="","",'Cash Flow %s Yr1'!L22*'Revenue Input'!$D18))</f>
        <v>0</v>
      </c>
      <c r="M22" s="64">
        <f>IF('Revenue Input'!$D18="","",IF('Cash Flow %s Yr1'!M22="","",'Cash Flow %s Yr1'!M22*'Revenue Input'!$D18))</f>
        <v>23448.240000000002</v>
      </c>
      <c r="N22" s="64">
        <f>IF('Revenue Input'!$D18="","",IF('Cash Flow %s Yr1'!N22="","",'Cash Flow %s Yr1'!N22*'Revenue Input'!$D18))</f>
        <v>0</v>
      </c>
      <c r="O22" s="64">
        <f>IF('Revenue Input'!$D18="","",IF('Cash Flow %s Yr1'!O22="","0",'Cash Flow %s Yr1'!O22*'Revenue Input'!$D18))</f>
        <v>11724.12</v>
      </c>
      <c r="P22" s="64">
        <f>IF('Revenue Input'!$D18="","",IF('Cash Flow %s Yr1'!P22="","0",'Cash Flow %s Yr1'!P22*'Revenue Input'!$D18))</f>
        <v>0</v>
      </c>
      <c r="Q22" s="64">
        <f>IF('Revenue Input'!$D18="","",IF('Cash Flow %s Yr1'!Q22="","0",'Cash Flow %s Yr1'!Q22*'Revenue Input'!$D18))</f>
        <v>0</v>
      </c>
      <c r="R22" s="64">
        <f>IF('Revenue Input'!$D18="","",IF('Cash Flow %s Yr1'!R22="","0",'Cash Flow %s Yr1'!R22*'Revenue Input'!$D18))</f>
        <v>0</v>
      </c>
      <c r="S22" s="111">
        <f>IF(SUM(D22:R22)&gt;0,SUM(D22:R22)/'Revenue Input'!$D18,"")</f>
        <v>1.0000000000000002</v>
      </c>
    </row>
    <row r="23" spans="1:19" s="31" customFormat="1" ht="18.75" x14ac:dyDescent="0.3">
      <c r="A23" s="47"/>
      <c r="B23" s="73"/>
      <c r="C23" s="34" t="s">
        <v>740</v>
      </c>
      <c r="D23" s="173">
        <f>SUM(D12:D22)</f>
        <v>20477</v>
      </c>
      <c r="E23" s="173">
        <f t="shared" ref="E23:R23" si="0">SUM(E12:E22)</f>
        <v>68452.739999999991</v>
      </c>
      <c r="F23" s="173">
        <f t="shared" si="0"/>
        <v>243471.02734999999</v>
      </c>
      <c r="G23" s="173">
        <f t="shared" si="0"/>
        <v>99893.32</v>
      </c>
      <c r="H23" s="173">
        <f t="shared" si="0"/>
        <v>212984.87</v>
      </c>
      <c r="I23" s="173">
        <f t="shared" si="0"/>
        <v>240250.29092500001</v>
      </c>
      <c r="J23" s="173">
        <f t="shared" si="0"/>
        <v>125887.60735000001</v>
      </c>
      <c r="K23" s="173">
        <f t="shared" si="0"/>
        <v>300200.96400000004</v>
      </c>
      <c r="L23" s="173">
        <f t="shared" si="0"/>
        <v>396789.67492499994</v>
      </c>
      <c r="M23" s="173">
        <f t="shared" si="0"/>
        <v>236579.41399999999</v>
      </c>
      <c r="N23" s="173">
        <f t="shared" si="0"/>
        <v>291872.174</v>
      </c>
      <c r="O23" s="173">
        <f t="shared" si="0"/>
        <v>415179.84585000004</v>
      </c>
      <c r="P23" s="173">
        <f t="shared" si="0"/>
        <v>108211.87</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Input'!$D22="","",IF('Cash Flow %s Yr1'!D26="","",'Cash Flow %s Yr1'!D26*'Revenue Input'!$D22))</f>
        <v/>
      </c>
      <c r="E26" s="64" t="str">
        <f>IF('Revenue Input'!$D22="","",IF('Cash Flow %s Yr1'!E26="","",'Cash Flow %s Yr1'!E26*'Revenue Input'!$D22))</f>
        <v/>
      </c>
      <c r="F26" s="64" t="str">
        <f>IF('Revenue Input'!$D22="","",IF('Cash Flow %s Yr1'!F26="","",'Cash Flow %s Yr1'!F26*'Revenue Input'!$D22))</f>
        <v/>
      </c>
      <c r="G26" s="64" t="str">
        <f>IF('Revenue Input'!$D22="","",IF('Cash Flow %s Yr1'!G26="","",'Cash Flow %s Yr1'!G26*'Revenue Input'!$D22))</f>
        <v/>
      </c>
      <c r="H26" s="64" t="str">
        <f>IF('Revenue Input'!$D22="","",IF('Cash Flow %s Yr1'!H26="","",'Cash Flow %s Yr1'!H26*'Revenue Input'!$D22))</f>
        <v/>
      </c>
      <c r="I26" s="64" t="str">
        <f>IF('Revenue Input'!$D22="","",IF('Cash Flow %s Yr1'!I26="","",'Cash Flow %s Yr1'!I26*'Revenue Input'!$D22))</f>
        <v/>
      </c>
      <c r="J26" s="64" t="str">
        <f>IF('Revenue Input'!$D22="","",IF('Cash Flow %s Yr1'!J26="","",'Cash Flow %s Yr1'!J26*'Revenue Input'!$D22))</f>
        <v/>
      </c>
      <c r="K26" s="64" t="str">
        <f>IF('Revenue Input'!$D22="","",IF('Cash Flow %s Yr1'!K26="","",'Cash Flow %s Yr1'!K26*'Revenue Input'!$D22))</f>
        <v/>
      </c>
      <c r="L26" s="64" t="str">
        <f>IF('Revenue Input'!$D22="","",IF('Cash Flow %s Yr1'!L26="","",'Cash Flow %s Yr1'!L26*'Revenue Input'!$D22))</f>
        <v/>
      </c>
      <c r="M26" s="64" t="str">
        <f>IF('Revenue Input'!$D22="","",IF('Cash Flow %s Yr1'!M26="","",'Cash Flow %s Yr1'!M26*'Revenue Input'!$D22))</f>
        <v/>
      </c>
      <c r="N26" s="64" t="str">
        <f>IF('Revenue Input'!$D22="","",IF('Cash Flow %s Yr1'!N26="","",'Cash Flow %s Yr1'!N26*'Revenue Input'!$D22))</f>
        <v/>
      </c>
      <c r="O26" s="64" t="str">
        <f>IF('Revenue Input'!$D22="","",IF('Cash Flow %s Yr1'!O26="","0",'Cash Flow %s Yr1'!O26*'Revenue Input'!$D22))</f>
        <v/>
      </c>
      <c r="P26" s="64" t="str">
        <f>IF('Revenue Input'!$D22="","",IF('Cash Flow %s Yr1'!P26="","0",'Cash Flow %s Yr1'!P26*'Revenue Input'!$D22))</f>
        <v/>
      </c>
      <c r="Q26" s="64" t="str">
        <f>IF('Revenue Input'!$D22="","",IF('Cash Flow %s Yr1'!Q26="","0",'Cash Flow %s Yr1'!Q26*'Revenue Input'!$D22))</f>
        <v/>
      </c>
      <c r="R26" s="64" t="str">
        <f>IF('Revenue Input'!$D22="","",IF('Cash Flow %s Yr1'!R26="","0",'Cash Flow %s Yr1'!R26*'Revenue Input'!$D22))</f>
        <v/>
      </c>
      <c r="S26" s="111" t="str">
        <f>IF(SUM(D26:R26)&gt;0,SUM(D26:R26)/'Revenue Input'!$D22,"")</f>
        <v/>
      </c>
    </row>
    <row r="27" spans="1:19" s="31" customFormat="1" ht="18.75" x14ac:dyDescent="0.3">
      <c r="A27" s="47"/>
      <c r="B27" s="65" t="str">
        <f>'Revenue Input'!B23</f>
        <v>8290</v>
      </c>
      <c r="C27" s="65" t="str">
        <f>'Revenue Input'!C23</f>
        <v>All Other Federal Revenue, inc Facilities Incentive Grants program</v>
      </c>
      <c r="D27" s="64" t="str">
        <f>IF('Revenue Input'!$D23="","",IF('Cash Flow %s Yr1'!D27="","",'Cash Flow %s Yr1'!D27*'Revenue Input'!$D23))</f>
        <v/>
      </c>
      <c r="E27" s="64" t="str">
        <f>IF('Revenue Input'!$D23="","",IF('Cash Flow %s Yr1'!E27="","",'Cash Flow %s Yr1'!E27*'Revenue Input'!$D23))</f>
        <v/>
      </c>
      <c r="F27" s="64" t="str">
        <f>IF('Revenue Input'!$D23="","",IF('Cash Flow %s Yr1'!F27="","",'Cash Flow %s Yr1'!F27*'Revenue Input'!$D23))</f>
        <v/>
      </c>
      <c r="G27" s="64" t="str">
        <f>IF('Revenue Input'!$D23="","",IF('Cash Flow %s Yr1'!G27="","",'Cash Flow %s Yr1'!G27*'Revenue Input'!$D23))</f>
        <v/>
      </c>
      <c r="H27" s="64" t="str">
        <f>IF('Revenue Input'!$D23="","",IF('Cash Flow %s Yr1'!H27="","",'Cash Flow %s Yr1'!H27*'Revenue Input'!$D23))</f>
        <v/>
      </c>
      <c r="I27" s="64" t="str">
        <f>IF('Revenue Input'!$D23="","",IF('Cash Flow %s Yr1'!I27="","",'Cash Flow %s Yr1'!I27*'Revenue Input'!$D23))</f>
        <v/>
      </c>
      <c r="J27" s="64" t="str">
        <f>IF('Revenue Input'!$D23="","",IF('Cash Flow %s Yr1'!J27="","",'Cash Flow %s Yr1'!J27*'Revenue Input'!$D23))</f>
        <v/>
      </c>
      <c r="K27" s="64" t="str">
        <f>IF('Revenue Input'!$D23="","",IF('Cash Flow %s Yr1'!K27="","",'Cash Flow %s Yr1'!K27*'Revenue Input'!$D23))</f>
        <v/>
      </c>
      <c r="L27" s="64" t="str">
        <f>IF('Revenue Input'!$D23="","",IF('Cash Flow %s Yr1'!L27="","",'Cash Flow %s Yr1'!L27*'Revenue Input'!$D23))</f>
        <v/>
      </c>
      <c r="M27" s="64" t="str">
        <f>IF('Revenue Input'!$D23="","",IF('Cash Flow %s Yr1'!M27="","",'Cash Flow %s Yr1'!M27*'Revenue Input'!$D23))</f>
        <v/>
      </c>
      <c r="N27" s="64" t="str">
        <f>IF('Revenue Input'!$D23="","",IF('Cash Flow %s Yr1'!N27="","",'Cash Flow %s Yr1'!N27*'Revenue Input'!$D23))</f>
        <v/>
      </c>
      <c r="O27" s="64" t="str">
        <f>IF('Revenue Input'!$D23="","",IF('Cash Flow %s Yr1'!O27="","0",'Cash Flow %s Yr1'!O27*'Revenue Input'!$D23))</f>
        <v/>
      </c>
      <c r="P27" s="64" t="str">
        <f>IF('Revenue Input'!$D23="","",IF('Cash Flow %s Yr1'!P27="","0",'Cash Flow %s Yr1'!P27*'Revenue Input'!$D23))</f>
        <v/>
      </c>
      <c r="Q27" s="64" t="str">
        <f>IF('Revenue Input'!$D23="","",IF('Cash Flow %s Yr1'!Q27="","0",'Cash Flow %s Yr1'!Q27*'Revenue Input'!$D23))</f>
        <v/>
      </c>
      <c r="R27" s="64" t="str">
        <f>IF('Revenue Input'!$D23="","",IF('Cash Flow %s Yr1'!R27="","0",'Cash Flow %s Yr1'!R27*'Revenue Input'!$D23))</f>
        <v/>
      </c>
      <c r="S27" s="111" t="str">
        <f>IF(SUM(D27:R27)&gt;0,SUM(D27:R27)/'Revenue Input'!$D23,"")</f>
        <v/>
      </c>
    </row>
    <row r="28" spans="1:19" s="31" customFormat="1" ht="18.75" x14ac:dyDescent="0.3">
      <c r="A28" s="47"/>
      <c r="B28" s="65" t="str">
        <f>'Revenue Input'!B24</f>
        <v>8291</v>
      </c>
      <c r="C28" s="65" t="str">
        <f>'Revenue Input'!C24</f>
        <v>Title I</v>
      </c>
      <c r="D28" s="64" t="str">
        <f>IF('Revenue Input'!$D24="","",IF('Cash Flow %s Yr1'!D28="","",'Cash Flow %s Yr1'!D28*'Revenue Input'!$D24))</f>
        <v/>
      </c>
      <c r="E28" s="64" t="str">
        <f>IF('Revenue Input'!$D24="","",IF('Cash Flow %s Yr1'!E28="","",'Cash Flow %s Yr1'!E28*'Revenue Input'!$D24))</f>
        <v/>
      </c>
      <c r="F28" s="64" t="str">
        <f>IF('Revenue Input'!$D24="","",IF('Cash Flow %s Yr1'!F28="","",'Cash Flow %s Yr1'!F28*'Revenue Input'!$D24))</f>
        <v/>
      </c>
      <c r="G28" s="64" t="str">
        <f>IF('Revenue Input'!$D24="","",IF('Cash Flow %s Yr1'!G28="","",'Cash Flow %s Yr1'!G28*'Revenue Input'!$D24))</f>
        <v/>
      </c>
      <c r="H28" s="64" t="str">
        <f>IF('Revenue Input'!$D24="","",IF('Cash Flow %s Yr1'!H28="","",'Cash Flow %s Yr1'!H28*'Revenue Input'!$D24))</f>
        <v/>
      </c>
      <c r="I28" s="64" t="str">
        <f>IF('Revenue Input'!$D24="","",IF('Cash Flow %s Yr1'!I28="","",'Cash Flow %s Yr1'!I28*'Revenue Input'!$D24))</f>
        <v/>
      </c>
      <c r="J28" s="64">
        <f>IF('Revenue Input'!$D24="","",IF('Cash Flow %s Yr1'!J28="","",'Cash Flow %s Yr1'!J28*'Revenue Input'!$D24))</f>
        <v>21334.5</v>
      </c>
      <c r="K28" s="64" t="str">
        <f>IF('Revenue Input'!$D24="","",IF('Cash Flow %s Yr1'!K28="","",'Cash Flow %s Yr1'!K28*'Revenue Input'!$D24))</f>
        <v/>
      </c>
      <c r="L28" s="64" t="str">
        <f>IF('Revenue Input'!$D24="","",IF('Cash Flow %s Yr1'!L28="","",'Cash Flow %s Yr1'!L28*'Revenue Input'!$D24))</f>
        <v/>
      </c>
      <c r="M28" s="64">
        <f>IF('Revenue Input'!$D24="","",IF('Cash Flow %s Yr1'!M28="","",'Cash Flow %s Yr1'!M28*'Revenue Input'!$D24))</f>
        <v>42669</v>
      </c>
      <c r="N28" s="64" t="str">
        <f>IF('Revenue Input'!$D24="","",IF('Cash Flow %s Yr1'!N28="","",'Cash Flow %s Yr1'!N28*'Revenue Input'!$D24))</f>
        <v/>
      </c>
      <c r="O28" s="64">
        <f>IF('Revenue Input'!$D24="","",IF('Cash Flow %s Yr1'!O28="","",'Cash Flow %s Yr1'!O28*'Revenue Input'!$D24))</f>
        <v>21334.5</v>
      </c>
      <c r="P28" s="64" t="str">
        <f>IF('Revenue Input'!$D24="","",IF('Cash Flow %s Yr1'!P28="","",'Cash Flow %s Yr1'!P28*'Revenue Input'!$D24))</f>
        <v/>
      </c>
      <c r="Q28" s="64" t="str">
        <f>IF('Revenue Input'!$D24="","",IF('Cash Flow %s Yr1'!Q28="","",'Cash Flow %s Yr1'!Q28*'Revenue Input'!$D24))</f>
        <v/>
      </c>
      <c r="R28" s="64" t="str">
        <f>IF('Revenue Input'!$D24="","",IF('Cash Flow %s Yr1'!R28="","",'Cash Flow %s Yr1'!R28*'Revenue Input'!$D24))</f>
        <v/>
      </c>
      <c r="S28" s="111">
        <f>IF(SUM(D28:R28)&gt;0,SUM(D28:R28)/'Revenue Input'!$D24,"")</f>
        <v>1</v>
      </c>
    </row>
    <row r="29" spans="1:19" s="31" customFormat="1" ht="18.75" x14ac:dyDescent="0.3">
      <c r="A29" s="47"/>
      <c r="B29" s="65" t="str">
        <f>'Revenue Input'!B25</f>
        <v>8292</v>
      </c>
      <c r="C29" s="65" t="str">
        <f>'Revenue Input'!C25</f>
        <v>Title II</v>
      </c>
      <c r="D29" s="64" t="str">
        <f>IF('Revenue Input'!$D25="","",IF('Cash Flow %s Yr1'!D29="","",'Cash Flow %s Yr1'!D29*'Revenue Input'!$D25))</f>
        <v/>
      </c>
      <c r="E29" s="64" t="str">
        <f>IF('Revenue Input'!$D25="","",IF('Cash Flow %s Yr1'!E29="","",'Cash Flow %s Yr1'!E29*'Revenue Input'!$D25))</f>
        <v/>
      </c>
      <c r="F29" s="64" t="str">
        <f>IF('Revenue Input'!$D25="","",IF('Cash Flow %s Yr1'!F29="","",'Cash Flow %s Yr1'!F29*'Revenue Input'!$D25))</f>
        <v/>
      </c>
      <c r="G29" s="64" t="str">
        <f>IF('Revenue Input'!$D25="","",IF('Cash Flow %s Yr1'!G29="","",'Cash Flow %s Yr1'!G29*'Revenue Input'!$D25))</f>
        <v/>
      </c>
      <c r="H29" s="64" t="str">
        <f>IF('Revenue Input'!$D25="","",IF('Cash Flow %s Yr1'!H29="","",'Cash Flow %s Yr1'!H29*'Revenue Input'!$D25))</f>
        <v/>
      </c>
      <c r="I29" s="64" t="str">
        <f>IF('Revenue Input'!$D25="","",IF('Cash Flow %s Yr1'!I29="","",'Cash Flow %s Yr1'!I29*'Revenue Input'!$D25))</f>
        <v/>
      </c>
      <c r="J29" s="64">
        <f>IF('Revenue Input'!$D25="","",IF('Cash Flow %s Yr1'!J29="","",'Cash Flow %s Yr1'!J29*'Revenue Input'!$D25))</f>
        <v>2636</v>
      </c>
      <c r="K29" s="64" t="str">
        <f>IF('Revenue Input'!$D25="","",IF('Cash Flow %s Yr1'!K29="","",'Cash Flow %s Yr1'!K29*'Revenue Input'!$D25))</f>
        <v/>
      </c>
      <c r="L29" s="64" t="str">
        <f>IF('Revenue Input'!$D25="","",IF('Cash Flow %s Yr1'!L29="","",'Cash Flow %s Yr1'!L29*'Revenue Input'!$D25))</f>
        <v/>
      </c>
      <c r="M29" s="64">
        <f>IF('Revenue Input'!$D25="","",IF('Cash Flow %s Yr1'!M29="","",'Cash Flow %s Yr1'!M29*'Revenue Input'!$D25))</f>
        <v>5272</v>
      </c>
      <c r="N29" s="64" t="str">
        <f>IF('Revenue Input'!$D25="","",IF('Cash Flow %s Yr1'!N29="","",'Cash Flow %s Yr1'!N29*'Revenue Input'!$D25))</f>
        <v/>
      </c>
      <c r="O29" s="64">
        <f>IF('Revenue Input'!$D25="","",IF('Cash Flow %s Yr1'!O29="","",'Cash Flow %s Yr1'!O29*'Revenue Input'!$D25))</f>
        <v>2636</v>
      </c>
      <c r="P29" s="64" t="str">
        <f>IF('Revenue Input'!$D25="","",IF('Cash Flow %s Yr1'!P29="","",'Cash Flow %s Yr1'!P29*'Revenue Input'!$D25))</f>
        <v/>
      </c>
      <c r="Q29" s="64" t="str">
        <f>IF('Revenue Input'!$D25="","",IF('Cash Flow %s Yr1'!Q29="","",'Cash Flow %s Yr1'!Q29*'Revenue Input'!$D25))</f>
        <v/>
      </c>
      <c r="R29" s="64" t="str">
        <f>IF('Revenue Input'!$D25="","",IF('Cash Flow %s Yr1'!R29="","",'Cash Flow %s Yr1'!R29*'Revenue Input'!$D25))</f>
        <v/>
      </c>
      <c r="S29" s="293">
        <f>IF(SUM(D29:R29)&gt;0,SUM(D29:R29)/'Revenue Input'!$D25,"")</f>
        <v>1</v>
      </c>
    </row>
    <row r="30" spans="1:19" s="31" customFormat="1" ht="18.75" x14ac:dyDescent="0.3">
      <c r="A30" s="47"/>
      <c r="B30" s="65" t="str">
        <f>'Revenue Input'!B26</f>
        <v>8293</v>
      </c>
      <c r="C30" s="65" t="str">
        <f>'Revenue Input'!C26</f>
        <v>Title III</v>
      </c>
      <c r="D30" s="64" t="str">
        <f>IF('Revenue Input'!$D26="","",IF('Cash Flow %s Yr1'!D30="","",'Cash Flow %s Yr1'!D30*'Revenue Input'!$D26))</f>
        <v/>
      </c>
      <c r="E30" s="64" t="str">
        <f>IF('Revenue Input'!$D26="","",IF('Cash Flow %s Yr1'!E30="","",'Cash Flow %s Yr1'!E30*'Revenue Input'!$D26))</f>
        <v/>
      </c>
      <c r="F30" s="64" t="str">
        <f>IF('Revenue Input'!$D26="","",IF('Cash Flow %s Yr1'!F30="","",'Cash Flow %s Yr1'!F30*'Revenue Input'!$D26))</f>
        <v/>
      </c>
      <c r="G30" s="64" t="str">
        <f>IF('Revenue Input'!$D26="","",IF('Cash Flow %s Yr1'!G30="","",'Cash Flow %s Yr1'!G30*'Revenue Input'!$D26))</f>
        <v/>
      </c>
      <c r="H30" s="64" t="str">
        <f>IF('Revenue Input'!$D26="","",IF('Cash Flow %s Yr1'!H30="","",'Cash Flow %s Yr1'!H30*'Revenue Input'!$D26))</f>
        <v/>
      </c>
      <c r="I30" s="64" t="str">
        <f>IF('Revenue Input'!$D26="","",IF('Cash Flow %s Yr1'!I30="","",'Cash Flow %s Yr1'!I30*'Revenue Input'!$D26))</f>
        <v/>
      </c>
      <c r="J30" s="64" t="str">
        <f>IF('Revenue Input'!$D26="","",IF('Cash Flow %s Yr1'!J30="","",'Cash Flow %s Yr1'!J30*'Revenue Input'!$D26))</f>
        <v/>
      </c>
      <c r="K30" s="64" t="str">
        <f>IF('Revenue Input'!$D26="","",IF('Cash Flow %s Yr1'!K30="","",'Cash Flow %s Yr1'!K30*'Revenue Input'!$D26))</f>
        <v/>
      </c>
      <c r="L30" s="64" t="str">
        <f>IF('Revenue Input'!$D26="","",IF('Cash Flow %s Yr1'!L30="","",'Cash Flow %s Yr1'!L30*'Revenue Input'!$D26))</f>
        <v/>
      </c>
      <c r="M30" s="64" t="str">
        <f>IF('Revenue Input'!$D26="","",IF('Cash Flow %s Yr1'!M30="","",'Cash Flow %s Yr1'!M30*'Revenue Input'!$D26))</f>
        <v/>
      </c>
      <c r="N30" s="64" t="str">
        <f>IF('Revenue Input'!$D26="","",IF('Cash Flow %s Yr1'!N30="","",'Cash Flow %s Yr1'!N30*'Revenue Input'!$D26))</f>
        <v/>
      </c>
      <c r="O30" s="64" t="str">
        <f>IF('Revenue Input'!$D26="","",IF('Cash Flow %s Yr1'!O30="","0",'Cash Flow %s Yr1'!O30*'Revenue Input'!$D26))</f>
        <v/>
      </c>
      <c r="P30" s="64" t="str">
        <f>IF('Revenue Input'!$D26="","",IF('Cash Flow %s Yr1'!P30="","0",'Cash Flow %s Yr1'!P30*'Revenue Input'!$D26))</f>
        <v/>
      </c>
      <c r="Q30" s="64" t="str">
        <f>IF('Revenue Input'!$D26="","",IF('Cash Flow %s Yr1'!Q30="","0",'Cash Flow %s Yr1'!Q30*'Revenue Input'!$D26))</f>
        <v/>
      </c>
      <c r="R30" s="64" t="str">
        <f>IF('Revenue Input'!$D26="","",IF('Cash Flow %s Yr1'!R30="","0",'Cash Flow %s Yr1'!R30*'Revenue Input'!$D26))</f>
        <v/>
      </c>
      <c r="S30" s="111" t="str">
        <f>IF(SUM(D30:R30)&gt;0,SUM(D30:R30)/'Revenue Input'!$D26,"")</f>
        <v/>
      </c>
    </row>
    <row r="31" spans="1:19" s="31" customFormat="1" ht="18.75" x14ac:dyDescent="0.3">
      <c r="A31" s="47"/>
      <c r="B31" s="65" t="str">
        <f>'Revenue Input'!B27</f>
        <v>8294</v>
      </c>
      <c r="C31" s="65" t="str">
        <f>'Revenue Input'!C27</f>
        <v>Title IV</v>
      </c>
      <c r="D31" s="64" t="str">
        <f>IF('Revenue Input'!$D27="","",IF('Cash Flow %s Yr1'!D31="","",'Cash Flow %s Yr1'!D31*'Revenue Input'!$D27))</f>
        <v/>
      </c>
      <c r="E31" s="64" t="str">
        <f>IF('Revenue Input'!$D27="","",IF('Cash Flow %s Yr1'!E31="","",'Cash Flow %s Yr1'!E31*'Revenue Input'!$D27))</f>
        <v/>
      </c>
      <c r="F31" s="64" t="str">
        <f>IF('Revenue Input'!$D27="","",IF('Cash Flow %s Yr1'!F31="","",'Cash Flow %s Yr1'!F31*'Revenue Input'!$D27))</f>
        <v/>
      </c>
      <c r="G31" s="64" t="str">
        <f>IF('Revenue Input'!$D27="","",IF('Cash Flow %s Yr1'!G31="","",'Cash Flow %s Yr1'!G31*'Revenue Input'!$D27))</f>
        <v/>
      </c>
      <c r="H31" s="64" t="str">
        <f>IF('Revenue Input'!$D27="","",IF('Cash Flow %s Yr1'!H31="","",'Cash Flow %s Yr1'!H31*'Revenue Input'!$D27))</f>
        <v/>
      </c>
      <c r="I31" s="64" t="str">
        <f>IF('Revenue Input'!$D27="","",IF('Cash Flow %s Yr1'!I31="","",'Cash Flow %s Yr1'!I31*'Revenue Input'!$D27))</f>
        <v/>
      </c>
      <c r="J31" s="64" t="str">
        <f>IF('Revenue Input'!$D27="","",IF('Cash Flow %s Yr1'!J31="","",'Cash Flow %s Yr1'!J31*'Revenue Input'!$D27))</f>
        <v/>
      </c>
      <c r="K31" s="64" t="str">
        <f>IF('Revenue Input'!$D27="","",IF('Cash Flow %s Yr1'!K31="","",'Cash Flow %s Yr1'!K31*'Revenue Input'!$D27))</f>
        <v/>
      </c>
      <c r="L31" s="64" t="str">
        <f>IF('Revenue Input'!$D27="","",IF('Cash Flow %s Yr1'!L31="","",'Cash Flow %s Yr1'!L31*'Revenue Input'!$D27))</f>
        <v/>
      </c>
      <c r="M31" s="64" t="str">
        <f>IF('Revenue Input'!$D27="","",IF('Cash Flow %s Yr1'!M31="","",'Cash Flow %s Yr1'!M31*'Revenue Input'!$D27))</f>
        <v/>
      </c>
      <c r="N31" s="64" t="str">
        <f>IF('Revenue Input'!$D27="","",IF('Cash Flow %s Yr1'!N31="","",'Cash Flow %s Yr1'!N31*'Revenue Input'!$D27))</f>
        <v/>
      </c>
      <c r="O31" s="64" t="str">
        <f>IF('Revenue Input'!$D27="","",IF('Cash Flow %s Yr1'!O31="","0",'Cash Flow %s Yr1'!O31*'Revenue Input'!$D27))</f>
        <v/>
      </c>
      <c r="P31" s="64" t="str">
        <f>IF('Revenue Input'!$D27="","",IF('Cash Flow %s Yr1'!P31="","0",'Cash Flow %s Yr1'!P31*'Revenue Input'!$D27))</f>
        <v/>
      </c>
      <c r="Q31" s="64" t="str">
        <f>IF('Revenue Input'!$D27="","",IF('Cash Flow %s Yr1'!Q31="","0",'Cash Flow %s Yr1'!Q31*'Revenue Input'!$D27))</f>
        <v/>
      </c>
      <c r="R31" s="64" t="str">
        <f>IF('Revenue Input'!$D27="","",IF('Cash Flow %s Yr1'!R31="","0",'Cash Flow %s Yr1'!R31*'Revenue Input'!$D27))</f>
        <v/>
      </c>
      <c r="S31" s="111" t="str">
        <f>IF(SUM(D31:R31)&gt;0,SUM(D31:R31)/'Revenue Input'!$D27,"")</f>
        <v/>
      </c>
    </row>
    <row r="32" spans="1:19" s="31" customFormat="1" ht="18.75" x14ac:dyDescent="0.3">
      <c r="A32" s="47"/>
      <c r="B32" s="65" t="str">
        <f>'Revenue Input'!B28</f>
        <v>8295</v>
      </c>
      <c r="C32" s="65" t="str">
        <f>'Revenue Input'!C28</f>
        <v>Title V</v>
      </c>
      <c r="D32" s="64" t="str">
        <f>IF('Revenue Input'!$D28="","",IF('Cash Flow %s Yr1'!D32="","",'Cash Flow %s Yr1'!D32*'Revenue Input'!$D28))</f>
        <v/>
      </c>
      <c r="E32" s="64" t="str">
        <f>IF('Revenue Input'!$D28="","",IF('Cash Flow %s Yr1'!E32="","",'Cash Flow %s Yr1'!E32*'Revenue Input'!$D28))</f>
        <v/>
      </c>
      <c r="F32" s="64">
        <f>IF('Revenue Input'!$D28="","",IF('Cash Flow %s Yr1'!F32="","",'Cash Flow %s Yr1'!F32*'Revenue Input'!$D28))</f>
        <v>0</v>
      </c>
      <c r="G32" s="64" t="str">
        <f>IF('Revenue Input'!$D28="","",IF('Cash Flow %s Yr1'!G32="","",'Cash Flow %s Yr1'!G32*'Revenue Input'!$D28))</f>
        <v/>
      </c>
      <c r="H32" s="64" t="str">
        <f>IF('Revenue Input'!$D28="","",IF('Cash Flow %s Yr1'!H32="","",'Cash Flow %s Yr1'!H32*'Revenue Input'!$D28))</f>
        <v/>
      </c>
      <c r="I32" s="64" t="str">
        <f>IF('Revenue Input'!$D28="","",IF('Cash Flow %s Yr1'!I32="","",'Cash Flow %s Yr1'!I32*'Revenue Input'!$D28))</f>
        <v/>
      </c>
      <c r="J32" s="64" t="str">
        <f>IF('Revenue Input'!$D28="","",IF('Cash Flow %s Yr1'!J32="","",'Cash Flow %s Yr1'!J32*'Revenue Input'!$D28))</f>
        <v/>
      </c>
      <c r="K32" s="64" t="str">
        <f>IF('Revenue Input'!$D28="","",IF('Cash Flow %s Yr1'!K32="","",'Cash Flow %s Yr1'!K32*'Revenue Input'!$D28))</f>
        <v/>
      </c>
      <c r="L32" s="64" t="str">
        <f>IF('Revenue Input'!$D28="","",IF('Cash Flow %s Yr1'!L32="","",'Cash Flow %s Yr1'!L32*'Revenue Input'!$D28))</f>
        <v/>
      </c>
      <c r="M32" s="64" t="str">
        <f>IF('Revenue Input'!$D28="","",IF('Cash Flow %s Yr1'!M32="","",'Cash Flow %s Yr1'!M32*'Revenue Input'!$D28))</f>
        <v/>
      </c>
      <c r="N32" s="64" t="str">
        <f>IF('Revenue Input'!$D28="","",IF('Cash Flow %s Yr1'!N32="","",'Cash Flow %s Yr1'!N32*'Revenue Input'!$D28))</f>
        <v/>
      </c>
      <c r="O32" s="64" t="str">
        <f>IF('Revenue Input'!$D28="","",IF('Cash Flow %s Yr1'!O32="","0",'Cash Flow %s Yr1'!O32*'Revenue Input'!$D28))</f>
        <v>0</v>
      </c>
      <c r="P32" s="64" t="str">
        <f>IF('Revenue Input'!$D28="","",IF('Cash Flow %s Yr1'!P32="","0",'Cash Flow %s Yr1'!P32*'Revenue Input'!$D28))</f>
        <v>0</v>
      </c>
      <c r="Q32" s="64" t="str">
        <f>IF('Revenue Input'!$D28="","",IF('Cash Flow %s Yr1'!Q32="","0",'Cash Flow %s Yr1'!Q32*'Revenue Input'!$D28))</f>
        <v>0</v>
      </c>
      <c r="R32" s="64" t="str">
        <f>IF('Revenue Input'!$D28="","",IF('Cash Flow %s Yr1'!R32="","0",'Cash Flow %s Yr1'!R32*'Revenue Input'!$D28))</f>
        <v>0</v>
      </c>
      <c r="S32" s="111" t="str">
        <f>IF(SUM(D32:R32)&gt;0,SUM(D32:R32)/'Revenue Input'!$D28,"")</f>
        <v/>
      </c>
    </row>
    <row r="33" spans="1:19" s="31" customFormat="1" ht="18.75" x14ac:dyDescent="0.3">
      <c r="A33" s="47"/>
      <c r="B33" s="65" t="str">
        <f>'Revenue Input'!B29</f>
        <v>8299</v>
      </c>
      <c r="C33" s="65" t="str">
        <f>'Revenue Input'!C29</f>
        <v>Prior Year Federal Revenue</v>
      </c>
      <c r="D33" s="64" t="str">
        <f>IF('Revenue Input'!$D29="","",IF('Cash Flow %s Yr1'!D33="","",'Cash Flow %s Yr1'!D33*'Revenue Input'!$D29))</f>
        <v/>
      </c>
      <c r="E33" s="64" t="str">
        <f>IF('Revenue Input'!$D29="","",IF('Cash Flow %s Yr1'!E33="","",'Cash Flow %s Yr1'!E33*'Revenue Input'!$D29))</f>
        <v/>
      </c>
      <c r="F33" s="64" t="str">
        <f>IF('Revenue Input'!$D29="","",IF('Cash Flow %s Yr1'!I33="","",'Cash Flow %s Yr1'!I33*'Revenue Input'!$D29))</f>
        <v/>
      </c>
      <c r="G33" s="64" t="str">
        <f>IF('Revenue Input'!$D29="","",IF('Cash Flow %s Yr1'!G33="","",'Cash Flow %s Yr1'!G33*'Revenue Input'!$D29))</f>
        <v/>
      </c>
      <c r="H33" s="64" t="str">
        <f>IF('Revenue Input'!$D29="","",IF('Cash Flow %s Yr1'!H33="","",'Cash Flow %s Yr1'!H33*'Revenue Input'!$D29))</f>
        <v/>
      </c>
      <c r="I33" s="64" t="str">
        <f>IF('Revenue Input'!$D29="","",IF('Cash Flow %s Yr1'!#REF!="","",'Cash Flow %s Yr1'!#REF!*'Revenue Input'!$D29))</f>
        <v/>
      </c>
      <c r="J33" s="64" t="str">
        <f>IF('Revenue Input'!$D29="","",IF('Cash Flow %s Yr1'!J33="","",'Cash Flow %s Yr1'!J33*'Revenue Input'!$D29))</f>
        <v/>
      </c>
      <c r="K33" s="64" t="str">
        <f>IF('Revenue Input'!$D29="","",IF('Cash Flow %s Yr1'!K33="","",'Cash Flow %s Yr1'!K33*'Revenue Input'!$D29))</f>
        <v/>
      </c>
      <c r="L33" s="64" t="str">
        <f>IF('Revenue Input'!$D29="","",IF('Cash Flow %s Yr1'!L33="","",'Cash Flow %s Yr1'!L33*'Revenue Input'!$D29))</f>
        <v/>
      </c>
      <c r="M33" s="64" t="str">
        <f>IF('Revenue Input'!$D29="","",IF('Cash Flow %s Yr1'!M33="","",'Cash Flow %s Yr1'!M33*'Revenue Input'!$D29))</f>
        <v/>
      </c>
      <c r="N33" s="64" t="str">
        <f>IF('Revenue Input'!$D29="","",IF('Cash Flow %s Yr1'!N33="","",'Cash Flow %s Yr1'!N33*'Revenue Input'!$D29))</f>
        <v/>
      </c>
      <c r="O33" s="64" t="str">
        <f>IF('Revenue Input'!$D29="","",IF('Cash Flow %s Yr1'!O33="","0",'Cash Flow %s Yr1'!O33*'Revenue Input'!$D29))</f>
        <v/>
      </c>
      <c r="P33" s="64" t="str">
        <f>IF('Revenue Input'!$D29="","",IF('Cash Flow %s Yr1'!P33="","0",'Cash Flow %s Yr1'!P33*'Revenue Input'!$D29))</f>
        <v/>
      </c>
      <c r="Q33" s="64" t="str">
        <f>IF('Revenue Input'!$D29="","",IF('Cash Flow %s Yr1'!Q33="","0",'Cash Flow %s Yr1'!Q33*'Revenue Input'!$D29))</f>
        <v/>
      </c>
      <c r="R33" s="64" t="str">
        <f>IF('Revenue Input'!$D29="","",IF('Cash Flow %s Yr1'!R33="","0",'Cash Flow %s Yr1'!R33*'Revenue Input'!$D29))</f>
        <v/>
      </c>
      <c r="S33" s="111" t="str">
        <f>IF(SUM(D33:R33)&gt;0,SUM(D33:R33)/'Revenue Input'!$D29,"")</f>
        <v/>
      </c>
    </row>
    <row r="34" spans="1:19" s="31" customFormat="1" ht="18.75" x14ac:dyDescent="0.3">
      <c r="A34" s="47"/>
      <c r="B34" s="73"/>
      <c r="C34" s="34" t="s">
        <v>740</v>
      </c>
      <c r="D34" s="173">
        <f t="shared" ref="D34:R34" si="1">SUM(D26:D33)</f>
        <v>0</v>
      </c>
      <c r="E34" s="173">
        <f t="shared" si="1"/>
        <v>0</v>
      </c>
      <c r="F34" s="173">
        <f t="shared" si="1"/>
        <v>0</v>
      </c>
      <c r="G34" s="173">
        <f t="shared" si="1"/>
        <v>0</v>
      </c>
      <c r="H34" s="173">
        <f t="shared" si="1"/>
        <v>0</v>
      </c>
      <c r="I34" s="173">
        <f t="shared" si="1"/>
        <v>0</v>
      </c>
      <c r="J34" s="173">
        <f t="shared" si="1"/>
        <v>23970.5</v>
      </c>
      <c r="K34" s="173">
        <f t="shared" si="1"/>
        <v>0</v>
      </c>
      <c r="L34" s="173">
        <f t="shared" si="1"/>
        <v>0</v>
      </c>
      <c r="M34" s="173">
        <f t="shared" si="1"/>
        <v>47941</v>
      </c>
      <c r="N34" s="173">
        <f t="shared" si="1"/>
        <v>0</v>
      </c>
      <c r="O34" s="173">
        <f t="shared" si="1"/>
        <v>23970.5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Input'!$D33="","",IF('Cash Flow %s Yr1'!D37="","",'Cash Flow %s Yr1'!D37*'Revenue Input'!$D33))</f>
        <v/>
      </c>
      <c r="E37" s="64" t="str">
        <f>IF('Revenue Input'!$D33="","",IF('Cash Flow %s Yr1'!E37="","",'Cash Flow %s Yr1'!E37*'Revenue Input'!$D33))</f>
        <v/>
      </c>
      <c r="F37" s="64" t="str">
        <f>IF('Revenue Input'!$D33="","",IF('Cash Flow %s Yr1'!F37="","",'Cash Flow %s Yr1'!F37*'Revenue Input'!$D33))</f>
        <v/>
      </c>
      <c r="G37" s="64" t="str">
        <f>IF('Revenue Input'!$D33="","",IF('Cash Flow %s Yr1'!G37="","",'Cash Flow %s Yr1'!G37*'Revenue Input'!$D33))</f>
        <v/>
      </c>
      <c r="H37" s="64" t="str">
        <f>IF('Revenue Input'!$D33="","",IF('Cash Flow %s Yr1'!H37="","",'Cash Flow %s Yr1'!H37*'Revenue Input'!$D33))</f>
        <v/>
      </c>
      <c r="I37" s="64" t="str">
        <f>IF('Revenue Input'!$D33="","",IF('Cash Flow %s Yr1'!I37="","",'Cash Flow %s Yr1'!I37*'Revenue Input'!$D33))</f>
        <v/>
      </c>
      <c r="J37" s="64" t="str">
        <f>IF('Revenue Input'!$D33="","",IF('Cash Flow %s Yr1'!J37="","",'Cash Flow %s Yr1'!J37*'Revenue Input'!$D33))</f>
        <v/>
      </c>
      <c r="K37" s="64" t="str">
        <f>IF('Revenue Input'!$D33="","",IF('Cash Flow %s Yr1'!K37="","",'Cash Flow %s Yr1'!K37*'Revenue Input'!$D33))</f>
        <v/>
      </c>
      <c r="L37" s="64" t="str">
        <f>IF('Revenue Input'!$D33="","",IF('Cash Flow %s Yr1'!L37="","",'Cash Flow %s Yr1'!L37*'Revenue Input'!$D33))</f>
        <v/>
      </c>
      <c r="M37" s="64" t="str">
        <f>IF('Revenue Input'!$D33="","",IF('Cash Flow %s Yr1'!M37="","",'Cash Flow %s Yr1'!M37*'Revenue Input'!$D33))</f>
        <v/>
      </c>
      <c r="N37" s="64" t="str">
        <f>IF('Revenue Input'!$D33="","",IF('Cash Flow %s Yr1'!N37="","",'Cash Flow %s Yr1'!N37*'Revenue Input'!$D33))</f>
        <v/>
      </c>
      <c r="O37" s="64" t="str">
        <f>IF('Revenue Input'!$D33="","",IF('Cash Flow %s Yr1'!O37="","0",'Cash Flow %s Yr1'!O37*'Revenue Input'!$D33))</f>
        <v/>
      </c>
      <c r="P37" s="64" t="str">
        <f>IF('Revenue Input'!$D33="","",IF('Cash Flow %s Yr1'!P37="","0",'Cash Flow %s Yr1'!P37*'Revenue Input'!$D33))</f>
        <v/>
      </c>
      <c r="Q37" s="64" t="str">
        <f>IF('Revenue Input'!$D33="","",IF('Cash Flow %s Yr1'!Q37="","0",'Cash Flow %s Yr1'!Q37*'Revenue Input'!$D33))</f>
        <v/>
      </c>
      <c r="R37" s="64" t="str">
        <f>IF('Revenue Input'!$D33="","",IF('Cash Flow %s Yr1'!R37="","0",'Cash Flow %s Yr1'!R37*'Revenue Input'!$D33))</f>
        <v/>
      </c>
      <c r="S37" s="111" t="str">
        <f>IF(SUM(D37:R37)&gt;0,SUM(D37:R37)/'Revenue Input'!$D33,"")</f>
        <v/>
      </c>
    </row>
    <row r="38" spans="1:19" s="31" customFormat="1" ht="18.75" x14ac:dyDescent="0.3">
      <c r="A38" s="47"/>
      <c r="B38" s="65" t="str">
        <f>'Revenue Input'!B34</f>
        <v>8782</v>
      </c>
      <c r="C38" s="65" t="str">
        <f>'Revenue Input'!C34</f>
        <v>All Other Transfers from County Offices</v>
      </c>
      <c r="D38" s="64" t="str">
        <f>IF('Revenue Input'!$D34="","",IF('Cash Flow %s Yr1'!D38="","",'Cash Flow %s Yr1'!D38*'Revenue Input'!$D34))</f>
        <v/>
      </c>
      <c r="E38" s="64" t="str">
        <f>IF('Revenue Input'!$D34="","",IF('Cash Flow %s Yr1'!E38="","",'Cash Flow %s Yr1'!E38*'Revenue Input'!$D34))</f>
        <v/>
      </c>
      <c r="F38" s="64" t="str">
        <f>IF('Revenue Input'!$D34="","",IF('Cash Flow %s Yr1'!F38="","",'Cash Flow %s Yr1'!F38*'Revenue Input'!$D34))</f>
        <v/>
      </c>
      <c r="G38" s="64" t="str">
        <f>IF('Revenue Input'!$D34="","",IF('Cash Flow %s Yr1'!G38="","",'Cash Flow %s Yr1'!G38*'Revenue Input'!$D34))</f>
        <v/>
      </c>
      <c r="H38" s="64" t="str">
        <f>IF('Revenue Input'!$D34="","",IF('Cash Flow %s Yr1'!H38="","",'Cash Flow %s Yr1'!H38*'Revenue Input'!$D34))</f>
        <v/>
      </c>
      <c r="I38" s="64" t="str">
        <f>IF('Revenue Input'!$D34="","",IF('Cash Flow %s Yr1'!I38="","",'Cash Flow %s Yr1'!I38*'Revenue Input'!$D34))</f>
        <v/>
      </c>
      <c r="J38" s="64" t="str">
        <f>IF('Revenue Input'!$D34="","",IF('Cash Flow %s Yr1'!J38="","",'Cash Flow %s Yr1'!J38*'Revenue Input'!$D34))</f>
        <v/>
      </c>
      <c r="K38" s="64" t="str">
        <f>IF('Revenue Input'!$D34="","",IF('Cash Flow %s Yr1'!K38="","",'Cash Flow %s Yr1'!K38*'Revenue Input'!$D34))</f>
        <v/>
      </c>
      <c r="L38" s="64" t="str">
        <f>IF('Revenue Input'!$D34="","",IF('Cash Flow %s Yr1'!L38="","",'Cash Flow %s Yr1'!L38*'Revenue Input'!$D34))</f>
        <v/>
      </c>
      <c r="M38" s="64" t="str">
        <f>IF('Revenue Input'!$D34="","",IF('Cash Flow %s Yr1'!M38="","",'Cash Flow %s Yr1'!M38*'Revenue Input'!$D34))</f>
        <v/>
      </c>
      <c r="N38" s="64" t="str">
        <f>IF('Revenue Input'!$D34="","",IF('Cash Flow %s Yr1'!N38="","",'Cash Flow %s Yr1'!N38*'Revenue Input'!$D34))</f>
        <v/>
      </c>
      <c r="O38" s="64" t="str">
        <f>IF('Revenue Input'!$D34="","",IF('Cash Flow %s Yr1'!O38="","0",'Cash Flow %s Yr1'!O38*'Revenue Input'!$D34))</f>
        <v/>
      </c>
      <c r="P38" s="64" t="str">
        <f>IF('Revenue Input'!$D34="","",IF('Cash Flow %s Yr1'!P38="","0",'Cash Flow %s Yr1'!P38*'Revenue Input'!$D34))</f>
        <v/>
      </c>
      <c r="Q38" s="64" t="str">
        <f>IF('Revenue Input'!$D34="","",IF('Cash Flow %s Yr1'!Q38="","0",'Cash Flow %s Yr1'!Q38*'Revenue Input'!$D34))</f>
        <v/>
      </c>
      <c r="R38" s="64" t="str">
        <f>IF('Revenue Input'!$D34="","",IF('Cash Flow %s Yr1'!R38="","0",'Cash Flow %s Yr1'!R38*'Revenue Input'!$D34))</f>
        <v/>
      </c>
      <c r="S38" s="111" t="str">
        <f>IF(SUM(D38:R38)&gt;0,SUM(D38:R38)/'Revenue Input'!$D34,"")</f>
        <v/>
      </c>
    </row>
    <row r="39" spans="1:19" s="31" customFormat="1" ht="18.75" x14ac:dyDescent="0.3">
      <c r="A39" s="47"/>
      <c r="B39" s="65" t="str">
        <f>'Revenue Input'!B35</f>
        <v>8784</v>
      </c>
      <c r="C39" s="65" t="str">
        <f>'Revenue Input'!C35</f>
        <v>All Other Transfers from Other Locations</v>
      </c>
      <c r="D39" s="64" t="str">
        <f>IF('Revenue Input'!$D35="","",IF('Cash Flow %s Yr1'!D39="","",'Cash Flow %s Yr1'!D39*'Revenue Input'!$D35))</f>
        <v/>
      </c>
      <c r="E39" s="64" t="str">
        <f>IF('Revenue Input'!$D35="","",IF('Cash Flow %s Yr1'!E39="","",'Cash Flow %s Yr1'!E39*'Revenue Input'!$D35))</f>
        <v/>
      </c>
      <c r="F39" s="64" t="str">
        <f>IF('Revenue Input'!$D35="","",IF('Cash Flow %s Yr1'!F39="","",'Cash Flow %s Yr1'!F39*'Revenue Input'!$D35))</f>
        <v/>
      </c>
      <c r="G39" s="64" t="str">
        <f>IF('Revenue Input'!$D35="","",IF('Cash Flow %s Yr1'!G39="","",'Cash Flow %s Yr1'!G39*'Revenue Input'!$D35))</f>
        <v/>
      </c>
      <c r="H39" s="64" t="str">
        <f>IF('Revenue Input'!$D35="","",IF('Cash Flow %s Yr1'!H39="","",'Cash Flow %s Yr1'!H39*'Revenue Input'!$D35))</f>
        <v/>
      </c>
      <c r="I39" s="64" t="str">
        <f>IF('Revenue Input'!$D35="","",IF('Cash Flow %s Yr1'!I39="","",'Cash Flow %s Yr1'!I39*'Revenue Input'!$D35))</f>
        <v/>
      </c>
      <c r="J39" s="64" t="str">
        <f>IF('Revenue Input'!$D35="","",IF('Cash Flow %s Yr1'!J39="","",'Cash Flow %s Yr1'!J39*'Revenue Input'!$D35))</f>
        <v/>
      </c>
      <c r="K39" s="64" t="str">
        <f>IF('Revenue Input'!$D35="","",IF('Cash Flow %s Yr1'!K39="","",'Cash Flow %s Yr1'!K39*'Revenue Input'!$D35))</f>
        <v/>
      </c>
      <c r="L39" s="64" t="str">
        <f>IF('Revenue Input'!$D35="","",IF('Cash Flow %s Yr1'!L39="","",'Cash Flow %s Yr1'!L39*'Revenue Input'!$D35))</f>
        <v/>
      </c>
      <c r="M39" s="64" t="str">
        <f>IF('Revenue Input'!$D35="","",IF('Cash Flow %s Yr1'!M39="","",'Cash Flow %s Yr1'!M39*'Revenue Input'!$D35))</f>
        <v/>
      </c>
      <c r="N39" s="64" t="str">
        <f>IF('Revenue Input'!$D35="","",IF('Cash Flow %s Yr1'!N39="","",'Cash Flow %s Yr1'!N39*'Revenue Input'!$D35))</f>
        <v/>
      </c>
      <c r="O39" s="64" t="str">
        <f>IF('Revenue Input'!$D35="","",IF('Cash Flow %s Yr1'!O39="","0",'Cash Flow %s Yr1'!O39*'Revenue Input'!$D35))</f>
        <v/>
      </c>
      <c r="P39" s="64" t="str">
        <f>IF('Revenue Input'!$D35="","",IF('Cash Flow %s Yr1'!P39="","0",'Cash Flow %s Yr1'!P39*'Revenue Input'!$D35))</f>
        <v/>
      </c>
      <c r="Q39" s="64" t="str">
        <f>IF('Revenue Input'!$D35="","",IF('Cash Flow %s Yr1'!Q39="","0",'Cash Flow %s Yr1'!Q39*'Revenue Input'!$D35))</f>
        <v/>
      </c>
      <c r="R39" s="64" t="str">
        <f>IF('Revenue Input'!$D35="","",IF('Cash Flow %s Yr1'!R39="","0",'Cash Flow %s Yr1'!R39*'Revenue Input'!$D35))</f>
        <v/>
      </c>
      <c r="S39" s="111" t="str">
        <f>IF(SUM(D39:R39)&gt;0,SUM(D39:R39)/'Revenue Input'!$D35,"")</f>
        <v/>
      </c>
    </row>
    <row r="40" spans="1:19" s="31" customFormat="1" x14ac:dyDescent="0.25">
      <c r="A40" s="49"/>
      <c r="B40" s="65" t="str">
        <f>'Revenue Input'!B36</f>
        <v>8785</v>
      </c>
      <c r="C40" s="65" t="str">
        <f>'Revenue Input'!C36</f>
        <v>CMO Management fee</v>
      </c>
      <c r="D40" s="64" t="str">
        <f>IF('Revenue Input'!$D36="","",IF('Cash Flow %s Yr1'!D40="","",'Cash Flow %s Yr1'!D40*'Revenue Input'!$D36))</f>
        <v/>
      </c>
      <c r="E40" s="64" t="str">
        <f>IF('Revenue Input'!$D36="","",IF('Cash Flow %s Yr1'!E40="","",'Cash Flow %s Yr1'!E40*'Revenue Input'!$D36))</f>
        <v/>
      </c>
      <c r="F40" s="64" t="str">
        <f>IF('Revenue Input'!$D36="","",IF('Cash Flow %s Yr1'!F40="","",'Cash Flow %s Yr1'!F40*'Revenue Input'!$D36))</f>
        <v/>
      </c>
      <c r="G40" s="64" t="str">
        <f>IF('Revenue Input'!$D36="","",IF('Cash Flow %s Yr1'!G40="","",'Cash Flow %s Yr1'!G40*'Revenue Input'!$D36))</f>
        <v/>
      </c>
      <c r="H40" s="64" t="str">
        <f>IF('Revenue Input'!$D36="","",IF('Cash Flow %s Yr1'!H40="","",'Cash Flow %s Yr1'!H40*'Revenue Input'!$D36))</f>
        <v/>
      </c>
      <c r="I40" s="64" t="str">
        <f>IF('Revenue Input'!$D36="","",IF('Cash Flow %s Yr1'!I40="","",'Cash Flow %s Yr1'!I40*'Revenue Input'!$D36))</f>
        <v/>
      </c>
      <c r="J40" s="64" t="str">
        <f>IF('Revenue Input'!$D36="","",IF('Cash Flow %s Yr1'!J40="","",'Cash Flow %s Yr1'!J40*'Revenue Input'!$D36))</f>
        <v/>
      </c>
      <c r="K40" s="64" t="str">
        <f>IF('Revenue Input'!$D36="","",IF('Cash Flow %s Yr1'!K40="","",'Cash Flow %s Yr1'!K40*'Revenue Input'!$D36))</f>
        <v/>
      </c>
      <c r="L40" s="64" t="str">
        <f>IF('Revenue Input'!$D36="","",IF('Cash Flow %s Yr1'!L40="","",'Cash Flow %s Yr1'!L40*'Revenue Input'!$D36))</f>
        <v/>
      </c>
      <c r="M40" s="64" t="str">
        <f>IF('Revenue Input'!$D36="","",IF('Cash Flow %s Yr1'!M40="","",'Cash Flow %s Yr1'!M40*'Revenue Input'!$D36))</f>
        <v/>
      </c>
      <c r="N40" s="64" t="str">
        <f>IF('Revenue Input'!$D36="","",IF('Cash Flow %s Yr1'!N40="","",'Cash Flow %s Yr1'!N40*'Revenue Input'!$D36))</f>
        <v/>
      </c>
      <c r="O40" s="64" t="str">
        <f>IF('Revenue Input'!$D36="","",IF('Cash Flow %s Yr1'!O40="","0",'Cash Flow %s Yr1'!O40*'Revenue Input'!$D36))</f>
        <v/>
      </c>
      <c r="P40" s="64" t="str">
        <f>IF('Revenue Input'!$D36="","",IF('Cash Flow %s Yr1'!P40="","0",'Cash Flow %s Yr1'!P40*'Revenue Input'!$D36))</f>
        <v/>
      </c>
      <c r="Q40" s="64" t="str">
        <f>IF('Revenue Input'!$D36="","",IF('Cash Flow %s Yr1'!Q40="","0",'Cash Flow %s Yr1'!Q40*'Revenue Input'!$D36))</f>
        <v/>
      </c>
      <c r="R40" s="64" t="str">
        <f>IF('Revenue Input'!$D36="","",IF('Cash Flow %s Yr1'!R40="","0",'Cash Flow %s Yr1'!R40*'Revenue Input'!$D36))</f>
        <v/>
      </c>
      <c r="S40" s="111" t="str">
        <f>IF(SUM(D40:R40)&gt;0,SUM(D40:R40)/'Revenue Input'!$D36,"")</f>
        <v/>
      </c>
    </row>
    <row r="41" spans="1:19" s="31" customFormat="1" x14ac:dyDescent="0.25">
      <c r="A41" s="50"/>
      <c r="B41" s="65" t="str">
        <f>'Revenue Input'!B37</f>
        <v>8792</v>
      </c>
      <c r="C41" s="65" t="str">
        <f>'Revenue Input'!C37</f>
        <v>Special Ed - AB 602</v>
      </c>
      <c r="D41" s="64" t="str">
        <f>IF('Revenue Input'!$D37="","",IF('Cash Flow %s Yr1'!D41="","",'Cash Flow %s Yr1'!D41*'Revenue Input'!$D37))</f>
        <v/>
      </c>
      <c r="E41" s="64" t="str">
        <f>IF('Revenue Input'!$D37="","",IF('Cash Flow %s Yr1'!E41="","",'Cash Flow %s Yr1'!E41*'Revenue Input'!$D37))</f>
        <v/>
      </c>
      <c r="F41" s="64">
        <f>IF('Revenue Input'!$D37="","",IF('Cash Flow %s Yr1'!F41="","",'Cash Flow %s Yr1'!F41*'Revenue Input'!$D37))</f>
        <v>0</v>
      </c>
      <c r="G41" s="64">
        <f>IF('Revenue Input'!$D37="","",IF('Cash Flow %s Yr1'!G41="","",'Cash Flow %s Yr1'!G41*'Revenue Input'!$D37))</f>
        <v>0</v>
      </c>
      <c r="H41" s="64">
        <f>IF('Revenue Input'!$D37="","",IF('Cash Flow %s Yr1'!H41="","",'Cash Flow %s Yr1'!H41*'Revenue Input'!$D37))</f>
        <v>0</v>
      </c>
      <c r="I41" s="64">
        <f>IF('Revenue Input'!$D37="","",IF('Cash Flow %s Yr1'!I41="","",'Cash Flow %s Yr1'!I41*'Revenue Input'!$D37))</f>
        <v>0</v>
      </c>
      <c r="J41" s="64">
        <f>IF('Revenue Input'!$D37="","",IF('Cash Flow %s Yr1'!J41="","",'Cash Flow %s Yr1'!J41*'Revenue Input'!$D37))</f>
        <v>0</v>
      </c>
      <c r="K41" s="64">
        <f>IF('Revenue Input'!$D37="","",IF('Cash Flow %s Yr1'!K41="","",'Cash Flow %s Yr1'!K41*'Revenue Input'!$D37))</f>
        <v>0</v>
      </c>
      <c r="L41" s="64">
        <f>IF('Revenue Input'!$D37="","",IF('Cash Flow %s Yr1'!L41="","",'Cash Flow %s Yr1'!L41*'Revenue Input'!$D37))</f>
        <v>0</v>
      </c>
      <c r="M41" s="64">
        <f>IF('Revenue Input'!$D37="","",IF('Cash Flow %s Yr1'!M41="","",'Cash Flow %s Yr1'!M41*'Revenue Input'!$D37))</f>
        <v>0</v>
      </c>
      <c r="N41" s="64">
        <f>IF('Revenue Input'!$D37="","",IF('Cash Flow %s Yr1'!N41="","",'Cash Flow %s Yr1'!N41*'Revenue Input'!$D37))</f>
        <v>0</v>
      </c>
      <c r="O41" s="64">
        <f>IF('Revenue Input'!$D37="","",IF('Cash Flow %s Yr1'!O41="","0",'Cash Flow %s Yr1'!O41*'Revenue Input'!$D37))</f>
        <v>0</v>
      </c>
      <c r="P41" s="64" t="str">
        <f>IF('Revenue Input'!$D37="","",IF('Cash Flow %s Yr1'!P41="","0",'Cash Flow %s Yr1'!P41*'Revenue Input'!$D37))</f>
        <v>0</v>
      </c>
      <c r="Q41" s="64" t="str">
        <f>IF('Revenue Input'!$D37="","",IF('Cash Flow %s Yr1'!Q41="","0",'Cash Flow %s Yr1'!Q41*'Revenue Input'!$D37))</f>
        <v>0</v>
      </c>
      <c r="R41" s="64" t="str">
        <f>IF('Revenue Input'!$D37="","",IF('Cash Flow %s Yr1'!R41="","0",'Cash Flow %s Yr1'!R41*'Revenue Input'!$D37))</f>
        <v>0</v>
      </c>
      <c r="S41" s="111" t="str">
        <f>IF(SUM(D41:R41)&gt;0,SUM(D41:R41)/'Revenue Input'!$D37,"")</f>
        <v/>
      </c>
    </row>
    <row r="42" spans="1:19" s="31" customFormat="1" ht="18.75" x14ac:dyDescent="0.3">
      <c r="A42" s="47"/>
      <c r="B42" s="65" t="str">
        <f>'Revenue Input'!B38</f>
        <v>8980</v>
      </c>
      <c r="C42" s="65" t="str">
        <f>'Revenue Input'!C38</f>
        <v>Student Lunch Revenue</v>
      </c>
      <c r="D42" s="64" t="str">
        <f>IF('Revenue Input'!$D38="","",IF('Cash Flow %s Yr1'!D42="","",'Cash Flow %s Yr1'!D42*'Revenue Input'!$D38))</f>
        <v/>
      </c>
      <c r="E42" s="64" t="str">
        <f>IF('Revenue Input'!$D38="","",IF('Cash Flow %s Yr1'!E42="","",'Cash Flow %s Yr1'!E42*'Revenue Input'!$D38))</f>
        <v/>
      </c>
      <c r="F42" s="64" t="str">
        <f>IF('Revenue Input'!$D38="","",IF('Cash Flow %s Yr1'!F42="","",'Cash Flow %s Yr1'!F42*'Revenue Input'!$D38))</f>
        <v/>
      </c>
      <c r="G42" s="64" t="str">
        <f>IF('Revenue Input'!$D38="","",IF('Cash Flow %s Yr1'!G42="","",'Cash Flow %s Yr1'!G42*'Revenue Input'!$D38))</f>
        <v/>
      </c>
      <c r="H42" s="64" t="str">
        <f>IF('Revenue Input'!$D38="","",IF('Cash Flow %s Yr1'!H42="","",'Cash Flow %s Yr1'!H42*'Revenue Input'!$D38))</f>
        <v/>
      </c>
      <c r="I42" s="64" t="str">
        <f>IF('Revenue Input'!$D38="","",IF('Cash Flow %s Yr1'!I42="","",'Cash Flow %s Yr1'!I42*'Revenue Input'!$D38))</f>
        <v/>
      </c>
      <c r="J42" s="64" t="str">
        <f>IF('Revenue Input'!$D38="","",IF('Cash Flow %s Yr1'!J42="","",'Cash Flow %s Yr1'!J42*'Revenue Input'!$D38))</f>
        <v/>
      </c>
      <c r="K42" s="64" t="str">
        <f>IF('Revenue Input'!$D38="","",IF('Cash Flow %s Yr1'!K42="","",'Cash Flow %s Yr1'!K42*'Revenue Input'!$D38))</f>
        <v/>
      </c>
      <c r="L42" s="64" t="str">
        <f>IF('Revenue Input'!$D38="","",IF('Cash Flow %s Yr1'!L42="","",'Cash Flow %s Yr1'!L42*'Revenue Input'!$D38))</f>
        <v/>
      </c>
      <c r="M42" s="64" t="str">
        <f>IF('Revenue Input'!$D38="","",IF('Cash Flow %s Yr1'!M42="","",'Cash Flow %s Yr1'!M42*'Revenue Input'!$D38))</f>
        <v/>
      </c>
      <c r="N42" s="64" t="str">
        <f>IF('Revenue Input'!$D38="","",IF('Cash Flow %s Yr1'!N42="","",'Cash Flow %s Yr1'!N42*'Revenue Input'!$D38))</f>
        <v/>
      </c>
      <c r="O42" s="64" t="str">
        <f>IF('Revenue Input'!$D38="","",IF('Cash Flow %s Yr1'!O42="","0",'Cash Flow %s Yr1'!O42*'Revenue Input'!$D38))</f>
        <v/>
      </c>
      <c r="P42" s="64" t="str">
        <f>IF('Revenue Input'!$D38="","",IF('Cash Flow %s Yr1'!P42="","0",'Cash Flow %s Yr1'!P42*'Revenue Input'!$D38))</f>
        <v/>
      </c>
      <c r="Q42" s="64" t="str">
        <f>IF('Revenue Input'!$D38="","",IF('Cash Flow %s Yr1'!Q42="","0",'Cash Flow %s Yr1'!Q42*'Revenue Input'!$D38))</f>
        <v/>
      </c>
      <c r="R42" s="64" t="str">
        <f>IF('Revenue Input'!$D38="","",IF('Cash Flow %s Yr1'!R42="","0",'Cash Flow %s Yr1'!R42*'Revenue Input'!$D38))</f>
        <v/>
      </c>
      <c r="S42" s="111" t="str">
        <f>IF(SUM(D42:R42)&gt;0,SUM(D42:R42)/'Revenue Input'!$D38,"")</f>
        <v/>
      </c>
    </row>
    <row r="43" spans="1:19" s="31" customFormat="1" ht="18.75" x14ac:dyDescent="0.3">
      <c r="A43" s="47"/>
      <c r="B43" s="65" t="str">
        <f>'Revenue Input'!B39</f>
        <v>8982</v>
      </c>
      <c r="C43" s="65" t="str">
        <f>'Revenue Input'!C39</f>
        <v>Foundation Grants</v>
      </c>
      <c r="D43" s="64">
        <f>IF('Revenue Input'!$D39="","",IF('Cash Flow %s Yr1'!D43="","",'Cash Flow %s Yr1'!D43*'Revenue Input'!$D39))</f>
        <v>27700</v>
      </c>
      <c r="E43" s="64" t="str">
        <f>IF('Revenue Input'!$D39="","",IF('Cash Flow %s Yr1'!E43="","",'Cash Flow %s Yr1'!E43*'Revenue Input'!$D39))</f>
        <v/>
      </c>
      <c r="F43" s="64">
        <f>IF('Revenue Input'!$D39="","",IF('Cash Flow %s Yr1'!F43="","",'Cash Flow %s Yr1'!F43*'Revenue Input'!$D39))</f>
        <v>0</v>
      </c>
      <c r="G43" s="64">
        <f>IF('Revenue Input'!$D39="","",IF('Cash Flow %s Yr1'!G43="","",'Cash Flow %s Yr1'!G43*'Revenue Input'!$D39))</f>
        <v>0</v>
      </c>
      <c r="H43" s="64">
        <f>IF('Revenue Input'!$D39="","",IF('Cash Flow %s Yr1'!H43="","",'Cash Flow %s Yr1'!H43*'Revenue Input'!$D39))</f>
        <v>0</v>
      </c>
      <c r="I43" s="64">
        <f>IF('Revenue Input'!$D39="","",IF('Cash Flow %s Yr1'!I43="","",'Cash Flow %s Yr1'!I43*'Revenue Input'!$D39))</f>
        <v>0</v>
      </c>
      <c r="J43" s="64">
        <f>IF('Revenue Input'!$D39="","",IF('Cash Flow %s Yr1'!J43="","",'Cash Flow %s Yr1'!J43*'Revenue Input'!$D39))</f>
        <v>0</v>
      </c>
      <c r="K43" s="64">
        <f>IF('Revenue Input'!$D39="","",IF('Cash Flow %s Yr1'!K43="","",'Cash Flow %s Yr1'!K43*'Revenue Input'!$D39))</f>
        <v>0</v>
      </c>
      <c r="L43" s="64">
        <f>IF('Revenue Input'!$D39="","",IF('Cash Flow %s Yr1'!L43="","",'Cash Flow %s Yr1'!L43*'Revenue Input'!$D39))</f>
        <v>0</v>
      </c>
      <c r="M43" s="64">
        <f>IF('Revenue Input'!$D39="","",IF('Cash Flow %s Yr1'!M43="","",'Cash Flow %s Yr1'!M43*'Revenue Input'!$D39))</f>
        <v>0</v>
      </c>
      <c r="N43" s="64">
        <f>IF('Revenue Input'!$D39="","",IF('Cash Flow %s Yr1'!N43="","",'Cash Flow %s Yr1'!N43*'Revenue Input'!$D39))</f>
        <v>0</v>
      </c>
      <c r="O43" s="64">
        <f>IF('Revenue Input'!$D39="","",IF('Cash Flow %s Yr1'!O43="","0",'Cash Flow %s Yr1'!O43*'Revenue Input'!$D39))</f>
        <v>0</v>
      </c>
      <c r="P43" s="64" t="str">
        <f>IF('Revenue Input'!$D39="","",IF('Cash Flow %s Yr1'!P43="","0",'Cash Flow %s Yr1'!P43*'Revenue Input'!$D39))</f>
        <v>0</v>
      </c>
      <c r="Q43" s="64" t="str">
        <f>IF('Revenue Input'!$D39="","",IF('Cash Flow %s Yr1'!Q43="","0",'Cash Flow %s Yr1'!Q43*'Revenue Input'!$D39))</f>
        <v>0</v>
      </c>
      <c r="R43" s="64" t="str">
        <f>IF('Revenue Input'!$D39="","",IF('Cash Flow %s Yr1'!R43="","0",'Cash Flow %s Yr1'!R43*'Revenue Input'!$D39))</f>
        <v>0</v>
      </c>
      <c r="S43" s="111">
        <f>IF(SUM(D43:R43)&gt;0,SUM(D43:R43)/'Revenue Input'!$D39,"")</f>
        <v>1</v>
      </c>
    </row>
    <row r="44" spans="1:19" s="31" customFormat="1" ht="18.75" x14ac:dyDescent="0.3">
      <c r="A44" s="47"/>
      <c r="B44" s="65" t="str">
        <f>'Revenue Input'!B40</f>
        <v>8983</v>
      </c>
      <c r="C44" s="65" t="str">
        <f>'Revenue Input'!C40</f>
        <v>All Other Local Revenue</v>
      </c>
      <c r="D44" s="64">
        <f>IF('Revenue Input'!$D40="","",IF('Cash Flow %s Yr1'!D44="","",'Cash Flow %s Yr1'!D44*'Revenue Input'!$D40))</f>
        <v>2775</v>
      </c>
      <c r="E44" s="64">
        <f>IF('Revenue Input'!$D40="","",IF('Cash Flow %s Yr1'!E44="","",'Cash Flow %s Yr1'!E44*'Revenue Input'!$D40))</f>
        <v>300</v>
      </c>
      <c r="F44" s="64">
        <f>IF('Revenue Input'!$D40="","",IF('Cash Flow %s Yr1'!F44="","",'Cash Flow %s Yr1'!F44*'Revenue Input'!$D40))</f>
        <v>0</v>
      </c>
      <c r="G44" s="64">
        <f>IF('Revenue Input'!$D40="","",IF('Cash Flow %s Yr1'!G44="","",'Cash Flow %s Yr1'!G44*'Revenue Input'!$D40))</f>
        <v>14925</v>
      </c>
      <c r="H44" s="64">
        <f>IF('Revenue Input'!$D40="","",IF('Cash Flow %s Yr1'!H44="","",'Cash Flow %s Yr1'!H44*'Revenue Input'!$D40))</f>
        <v>2775</v>
      </c>
      <c r="I44" s="64">
        <f>IF('Revenue Input'!$D40="","",IF('Cash Flow %s Yr1'!I44="","",'Cash Flow %s Yr1'!I44*'Revenue Input'!$D40))</f>
        <v>9000</v>
      </c>
      <c r="J44" s="64">
        <f>IF('Revenue Input'!$D40="","",IF('Cash Flow %s Yr1'!J44="","",'Cash Flow %s Yr1'!J44*'Revenue Input'!$D40))</f>
        <v>9000</v>
      </c>
      <c r="K44" s="64">
        <f>IF('Revenue Input'!$D40="","",IF('Cash Flow %s Yr1'!K44="","",'Cash Flow %s Yr1'!K44*'Revenue Input'!$D40))</f>
        <v>9000</v>
      </c>
      <c r="L44" s="64">
        <f>IF('Revenue Input'!$D40="","",IF('Cash Flow %s Yr1'!L44="","",'Cash Flow %s Yr1'!L44*'Revenue Input'!$D40))</f>
        <v>9000</v>
      </c>
      <c r="M44" s="64">
        <f>IF('Revenue Input'!$D40="","",IF('Cash Flow %s Yr1'!M44="","",'Cash Flow %s Yr1'!M44*'Revenue Input'!$D40))</f>
        <v>9000</v>
      </c>
      <c r="N44" s="64">
        <f>IF('Revenue Input'!$D40="","",IF('Cash Flow %s Yr1'!N44="","",'Cash Flow %s Yr1'!N44*'Revenue Input'!$D40))</f>
        <v>9000</v>
      </c>
      <c r="O44" s="64">
        <f>IF('Revenue Input'!$D40="","",IF('Cash Flow %s Yr1'!O44="","0",'Cash Flow %s Yr1'!O44*'Revenue Input'!$D40))</f>
        <v>225</v>
      </c>
      <c r="P44" s="64" t="str">
        <f>IF('Revenue Input'!$D40="","",IF('Cash Flow %s Yr1'!P44="","0",'Cash Flow %s Yr1'!P44*'Revenue Input'!$D40))</f>
        <v>0</v>
      </c>
      <c r="Q44" s="64" t="str">
        <f>IF('Revenue Input'!$D40="","",IF('Cash Flow %s Yr1'!Q44="","0",'Cash Flow %s Yr1'!Q44*'Revenue Input'!$D40))</f>
        <v>0</v>
      </c>
      <c r="R44" s="64" t="str">
        <f>IF('Revenue Input'!$D40="","",IF('Cash Flow %s Yr1'!R44="","0",'Cash Flow %s Yr1'!R44*'Revenue Input'!$D40))</f>
        <v>0</v>
      </c>
      <c r="S44" s="111">
        <f>IF(SUM(D44:R44)&gt;0,SUM(D44:R44)/'Revenue Input'!$D40,"")</f>
        <v>1</v>
      </c>
    </row>
    <row r="45" spans="1:19" s="31" customFormat="1" ht="18.75" x14ac:dyDescent="0.3">
      <c r="A45" s="47"/>
      <c r="B45" s="65" t="str">
        <f>'Revenue Input'!B41</f>
        <v>8984</v>
      </c>
      <c r="C45" s="65" t="str">
        <f>'Revenue Input'!C41</f>
        <v>Field Trip Revenue</v>
      </c>
      <c r="D45" s="64" t="str">
        <f>IF('Revenue Input'!$D41="","",IF('Cash Flow %s Yr1'!D45="","",'Cash Flow %s Yr1'!D45*'Revenue Input'!$D41))</f>
        <v/>
      </c>
      <c r="E45" s="64" t="str">
        <f>IF('Revenue Input'!$D41="","",IF('Cash Flow %s Yr1'!E45="","",'Cash Flow %s Yr1'!E45*'Revenue Input'!$D41))</f>
        <v/>
      </c>
      <c r="F45" s="64" t="str">
        <f>IF('Revenue Input'!$D41="","",IF('Cash Flow %s Yr1'!F45="","",'Cash Flow %s Yr1'!F45*'Revenue Input'!$D41))</f>
        <v/>
      </c>
      <c r="G45" s="64" t="str">
        <f>IF('Revenue Input'!$D41="","",IF('Cash Flow %s Yr1'!G45="","",'Cash Flow %s Yr1'!G45*'Revenue Input'!$D41))</f>
        <v/>
      </c>
      <c r="H45" s="64" t="str">
        <f>IF('Revenue Input'!$D41="","",IF('Cash Flow %s Yr1'!H45="","",'Cash Flow %s Yr1'!H45*'Revenue Input'!$D41))</f>
        <v/>
      </c>
      <c r="I45" s="64" t="str">
        <f>IF('Revenue Input'!$D41="","",IF('Cash Flow %s Yr1'!I45="","",'Cash Flow %s Yr1'!I45*'Revenue Input'!$D41))</f>
        <v/>
      </c>
      <c r="J45" s="64" t="str">
        <f>IF('Revenue Input'!$D41="","",IF('Cash Flow %s Yr1'!J45="","",'Cash Flow %s Yr1'!J45*'Revenue Input'!$D41))</f>
        <v/>
      </c>
      <c r="K45" s="64" t="str">
        <f>IF('Revenue Input'!$D41="","",IF('Cash Flow %s Yr1'!K45="","",'Cash Flow %s Yr1'!K45*'Revenue Input'!$D41))</f>
        <v/>
      </c>
      <c r="L45" s="64" t="str">
        <f>IF('Revenue Input'!$D41="","",IF('Cash Flow %s Yr1'!L45="","",'Cash Flow %s Yr1'!L45*'Revenue Input'!$D41))</f>
        <v/>
      </c>
      <c r="M45" s="64" t="str">
        <f>IF('Revenue Input'!$D41="","",IF('Cash Flow %s Yr1'!M45="","",'Cash Flow %s Yr1'!M45*'Revenue Input'!$D41))</f>
        <v/>
      </c>
      <c r="N45" s="64" t="str">
        <f>IF('Revenue Input'!$D41="","",IF('Cash Flow %s Yr1'!N45="","",'Cash Flow %s Yr1'!N45*'Revenue Input'!$D41))</f>
        <v/>
      </c>
      <c r="O45" s="64" t="str">
        <f>IF('Revenue Input'!$D41="","",IF('Cash Flow %s Yr1'!O45="","0",'Cash Flow %s Yr1'!O45*'Revenue Input'!$D41))</f>
        <v/>
      </c>
      <c r="P45" s="64" t="str">
        <f>IF('Revenue Input'!$D41="","",IF('Cash Flow %s Yr1'!P45="","0",'Cash Flow %s Yr1'!P45*'Revenue Input'!$D41))</f>
        <v/>
      </c>
      <c r="Q45" s="64" t="str">
        <f>IF('Revenue Input'!$D41="","",IF('Cash Flow %s Yr1'!Q45="","0",'Cash Flow %s Yr1'!Q45*'Revenue Input'!$D41))</f>
        <v/>
      </c>
      <c r="R45" s="64" t="str">
        <f>IF('Revenue Input'!$D41="","",IF('Cash Flow %s Yr1'!R45="","0",'Cash Flow %s Yr1'!R45*'Revenue Input'!$D41))</f>
        <v/>
      </c>
      <c r="S45" s="111" t="str">
        <f>IF(SUM(D45:R45)&gt;0,SUM(D45:R45)/'Revenue Input'!$D41,"")</f>
        <v/>
      </c>
    </row>
    <row r="46" spans="1:19" s="31" customFormat="1" ht="18.75" x14ac:dyDescent="0.3">
      <c r="A46" s="47"/>
      <c r="B46" s="65" t="str">
        <f>'Revenue Input'!B42</f>
        <v>8985</v>
      </c>
      <c r="C46" s="65" t="str">
        <f>'Revenue Input'!C42</f>
        <v>School Site Fundraising</v>
      </c>
      <c r="D46" s="64" t="str">
        <f>IF('Revenue Input'!$D42="","",IF('Cash Flow %s Yr1'!D49="","",'Cash Flow %s Yr1'!D49*'Revenue Input'!$D42))</f>
        <v/>
      </c>
      <c r="E46" s="64" t="str">
        <f>IF('Revenue Input'!$D42="","",IF('Cash Flow %s Yr1'!E49="","",'Cash Flow %s Yr1'!E49*'Revenue Input'!$D42))</f>
        <v/>
      </c>
      <c r="F46" s="64">
        <f>IF('Revenue Input'!$D42="","",IF('Cash Flow %s Yr1'!F49="","",'Cash Flow %s Yr1'!F49*'Revenue Input'!$D42))</f>
        <v>0</v>
      </c>
      <c r="G46" s="64">
        <f>IF('Revenue Input'!$D42="","",IF('Cash Flow %s Yr1'!G49="","",'Cash Flow %s Yr1'!G49*'Revenue Input'!$D42))</f>
        <v>0</v>
      </c>
      <c r="H46" s="64">
        <f>IF('Revenue Input'!$D42="","",IF('Cash Flow %s Yr1'!H49="","",'Cash Flow %s Yr1'!H49*'Revenue Input'!$D42))</f>
        <v>0</v>
      </c>
      <c r="I46" s="64">
        <f>IF('Revenue Input'!$D42="","",IF('Cash Flow %s Yr1'!I49="","",'Cash Flow %s Yr1'!I49*'Revenue Input'!$D42))</f>
        <v>0</v>
      </c>
      <c r="J46" s="64">
        <f>IF('Revenue Input'!$D42="","",IF('Cash Flow %s Yr1'!J49="","",'Cash Flow %s Yr1'!J49*'Revenue Input'!$D42))</f>
        <v>0</v>
      </c>
      <c r="K46" s="64">
        <f>IF('Revenue Input'!$D42="","",IF('Cash Flow %s Yr1'!K49="","",'Cash Flow %s Yr1'!K49*'Revenue Input'!$D42))</f>
        <v>0</v>
      </c>
      <c r="L46" s="64">
        <f>IF('Revenue Input'!$D42="","",IF('Cash Flow %s Yr1'!L49="","",'Cash Flow %s Yr1'!L49*'Revenue Input'!$D42))</f>
        <v>0</v>
      </c>
      <c r="M46" s="64">
        <f>IF('Revenue Input'!$D42="","",IF('Cash Flow %s Yr1'!M49="","",'Cash Flow %s Yr1'!M49*'Revenue Input'!$D42))</f>
        <v>0</v>
      </c>
      <c r="N46" s="64">
        <f>IF('Revenue Input'!$D42="","",IF('Cash Flow %s Yr1'!N49="","",'Cash Flow %s Yr1'!N49*'Revenue Input'!$D42))</f>
        <v>0</v>
      </c>
      <c r="O46" s="64">
        <f>IF('Revenue Input'!$D42="","",IF('Cash Flow %s Yr1'!O46="","0",'Cash Flow %s Yr1'!O46*'Revenue Input'!$D42))</f>
        <v>0</v>
      </c>
      <c r="P46" s="64" t="str">
        <f>IF('Revenue Input'!$D42="","",IF('Cash Flow %s Yr1'!P46="","0",'Cash Flow %s Yr1'!P46*'Revenue Input'!$D42))</f>
        <v>0</v>
      </c>
      <c r="Q46" s="64" t="str">
        <f>IF('Revenue Input'!$D42="","",IF('Cash Flow %s Yr1'!Q46="","0",'Cash Flow %s Yr1'!Q46*'Revenue Input'!$D42))</f>
        <v>0</v>
      </c>
      <c r="R46" s="64" t="str">
        <f>IF('Revenue Input'!$D42="","",IF('Cash Flow %s Yr1'!R46="","0",'Cash Flow %s Yr1'!R46*'Revenue Input'!$D42))</f>
        <v>0</v>
      </c>
      <c r="S46" s="111" t="str">
        <f>IF(SUM(D46:R46)&gt;0,SUM(D46:R46)/'Revenue Input'!$D42,"")</f>
        <v/>
      </c>
    </row>
    <row r="47" spans="1:19" s="31" customFormat="1" ht="18.75" x14ac:dyDescent="0.3">
      <c r="A47" s="47"/>
      <c r="B47" s="65" t="str">
        <f>'Revenue Input'!B43</f>
        <v>8986</v>
      </c>
      <c r="C47" s="65" t="str">
        <f>'Revenue Input'!C43</f>
        <v>Rental Income</v>
      </c>
      <c r="D47" s="64" t="str">
        <f>IF('Revenue Input'!$D43="","",IF('Cash Flow %s Yr1'!D50="","",'Cash Flow %s Yr1'!D50*'Revenue Input'!$D43))</f>
        <v/>
      </c>
      <c r="E47" s="64" t="str">
        <f>IF('Revenue Input'!$D43="","",IF('Cash Flow %s Yr1'!E50="","",'Cash Flow %s Yr1'!E50*'Revenue Input'!$D43))</f>
        <v/>
      </c>
      <c r="F47" s="64" t="str">
        <f>IF('Revenue Input'!$D43="","",IF('Cash Flow %s Yr1'!F50="","",'Cash Flow %s Yr1'!F50*'Revenue Input'!$D43))</f>
        <v/>
      </c>
      <c r="G47" s="64" t="str">
        <f>IF('Revenue Input'!$D43="","",IF('Cash Flow %s Yr1'!G50="","",'Cash Flow %s Yr1'!G50*'Revenue Input'!$D43))</f>
        <v/>
      </c>
      <c r="H47" s="64" t="str">
        <f>IF('Revenue Input'!$D43="","",IF('Cash Flow %s Yr1'!H50="","",'Cash Flow %s Yr1'!H50*'Revenue Input'!$D43))</f>
        <v/>
      </c>
      <c r="I47" s="64" t="str">
        <f>IF('Revenue Input'!$D43="","",IF('Cash Flow %s Yr1'!I50="","",'Cash Flow %s Yr1'!I50*'Revenue Input'!$D43))</f>
        <v/>
      </c>
      <c r="J47" s="64" t="str">
        <f>IF('Revenue Input'!$D43="","",IF('Cash Flow %s Yr1'!J50="","",'Cash Flow %s Yr1'!J50*'Revenue Input'!$D43))</f>
        <v/>
      </c>
      <c r="K47" s="64" t="str">
        <f>IF('Revenue Input'!$D43="","",IF('Cash Flow %s Yr1'!K50="","",'Cash Flow %s Yr1'!K50*'Revenue Input'!$D43))</f>
        <v/>
      </c>
      <c r="L47" s="64" t="str">
        <f>IF('Revenue Input'!$D43="","",IF('Cash Flow %s Yr1'!L50="","",'Cash Flow %s Yr1'!L50*'Revenue Input'!$D43))</f>
        <v/>
      </c>
      <c r="M47" s="64" t="str">
        <f>IF('Revenue Input'!$D43="","",IF('Cash Flow %s Yr1'!M50="","",'Cash Flow %s Yr1'!M50*'Revenue Input'!$D43))</f>
        <v/>
      </c>
      <c r="N47" s="64" t="str">
        <f>IF('Revenue Input'!$D43="","",IF('Cash Flow %s Yr1'!N50="","",'Cash Flow %s Yr1'!N50*'Revenue Input'!$D43))</f>
        <v/>
      </c>
      <c r="O47" s="64" t="str">
        <f>IF('Revenue Input'!$D43="","",IF('Cash Flow %s Yr1'!O47="","0",'Cash Flow %s Yr1'!O47*'Revenue Input'!$D43))</f>
        <v/>
      </c>
      <c r="P47" s="64" t="str">
        <f>IF('Revenue Input'!$D43="","",IF('Cash Flow %s Yr1'!P47="","0",'Cash Flow %s Yr1'!P47*'Revenue Input'!$D43))</f>
        <v/>
      </c>
      <c r="Q47" s="64" t="str">
        <f>IF('Revenue Input'!$D43="","",IF('Cash Flow %s Yr1'!Q47="","0",'Cash Flow %s Yr1'!Q47*'Revenue Input'!$D43))</f>
        <v/>
      </c>
      <c r="R47" s="64" t="str">
        <f>IF('Revenue Input'!$D43="","",IF('Cash Flow %s Yr1'!R47="","0",'Cash Flow %s Yr1'!R47*'Revenue Input'!$D43))</f>
        <v/>
      </c>
      <c r="S47" s="111" t="str">
        <f>IF(SUM(D47:R47)&gt;0,SUM(D47:R47)/'Revenue Input'!$D43,"")</f>
        <v/>
      </c>
    </row>
    <row r="48" spans="1:19" s="31" customFormat="1" ht="18.75" x14ac:dyDescent="0.3">
      <c r="A48" s="47"/>
      <c r="B48" s="65" t="str">
        <f>'Revenue Input'!B44</f>
        <v>8989</v>
      </c>
      <c r="C48" s="65" t="str">
        <f>'Revenue Input'!C44</f>
        <v>Fees for Service</v>
      </c>
      <c r="D48" s="64" t="str">
        <f>IF('Revenue Input'!$D44="","",IF('Cash Flow %s Yr1'!D51="","",'Cash Flow %s Yr1'!D51*'Revenue Input'!$D44))</f>
        <v/>
      </c>
      <c r="E48" s="64" t="str">
        <f>IF('Revenue Input'!$D44="","",IF('Cash Flow %s Yr1'!E51="","",'Cash Flow %s Yr1'!E51*'Revenue Input'!$D44))</f>
        <v/>
      </c>
      <c r="F48" s="64" t="str">
        <f>IF('Revenue Input'!$D44="","",IF('Cash Flow %s Yr1'!F51="","",'Cash Flow %s Yr1'!F51*'Revenue Input'!$D44))</f>
        <v/>
      </c>
      <c r="G48" s="64" t="str">
        <f>IF('Revenue Input'!$D44="","",IF('Cash Flow %s Yr1'!G51="","",'Cash Flow %s Yr1'!G51*'Revenue Input'!$D44))</f>
        <v/>
      </c>
      <c r="H48" s="64" t="str">
        <f>IF('Revenue Input'!$D44="","",IF('Cash Flow %s Yr1'!H51="","",'Cash Flow %s Yr1'!H51*'Revenue Input'!$D44))</f>
        <v/>
      </c>
      <c r="I48" s="64" t="str">
        <f>IF('Revenue Input'!$D44="","",IF('Cash Flow %s Yr1'!I51="","",'Cash Flow %s Yr1'!I51*'Revenue Input'!$D44))</f>
        <v/>
      </c>
      <c r="J48" s="64" t="str">
        <f>IF('Revenue Input'!$D44="","",IF('Cash Flow %s Yr1'!J51="","",'Cash Flow %s Yr1'!J51*'Revenue Input'!$D44))</f>
        <v/>
      </c>
      <c r="K48" s="64" t="str">
        <f>IF('Revenue Input'!$D44="","",IF('Cash Flow %s Yr1'!K51="","",'Cash Flow %s Yr1'!K51*'Revenue Input'!$D44))</f>
        <v/>
      </c>
      <c r="L48" s="64" t="str">
        <f>IF('Revenue Input'!$D44="","",IF('Cash Flow %s Yr1'!L51="","",'Cash Flow %s Yr1'!L51*'Revenue Input'!$D44))</f>
        <v/>
      </c>
      <c r="M48" s="64" t="str">
        <f>IF('Revenue Input'!$D44="","",IF('Cash Flow %s Yr1'!M51="","",'Cash Flow %s Yr1'!M51*'Revenue Input'!$D44))</f>
        <v/>
      </c>
      <c r="N48" s="64" t="str">
        <f>IF('Revenue Input'!$D44="","",IF('Cash Flow %s Yr1'!N51="","",'Cash Flow %s Yr1'!N51*'Revenue Input'!$D44))</f>
        <v/>
      </c>
      <c r="O48" s="64" t="str">
        <f>IF('Revenue Input'!$D44="","",IF('Cash Flow %s Yr1'!O48="","0",'Cash Flow %s Yr1'!O48*'Revenue Input'!$D44))</f>
        <v/>
      </c>
      <c r="P48" s="64" t="str">
        <f>IF('Revenue Input'!$D44="","",IF('Cash Flow %s Yr1'!P48="","0",'Cash Flow %s Yr1'!P48*'Revenue Input'!$D44))</f>
        <v/>
      </c>
      <c r="Q48" s="64" t="str">
        <f>IF('Revenue Input'!$D44="","",IF('Cash Flow %s Yr1'!Q48="","0",'Cash Flow %s Yr1'!Q48*'Revenue Input'!$D44))</f>
        <v/>
      </c>
      <c r="R48" s="64" t="str">
        <f>IF('Revenue Input'!$D44="","",IF('Cash Flow %s Yr1'!R48="","0",'Cash Flow %s Yr1'!R48*'Revenue Input'!$D44))</f>
        <v/>
      </c>
      <c r="S48" s="111" t="str">
        <f>IF(SUM(D48:R48)&gt;0,SUM(D48:R48)/'Revenue Input'!$D44,"")</f>
        <v/>
      </c>
    </row>
    <row r="49" spans="1:19" s="31" customFormat="1" ht="18.75" x14ac:dyDescent="0.3">
      <c r="A49" s="47"/>
      <c r="B49" s="65" t="str">
        <f>'Revenue Input'!B45</f>
        <v>8999</v>
      </c>
      <c r="C49" s="65" t="str">
        <f>'Revenue Input'!C45</f>
        <v>Revenue Suspense</v>
      </c>
      <c r="D49" s="64" t="str">
        <f>IF('Revenue Input'!$D45="","",IF('Cash Flow %s Yr1'!D52="","",'Cash Flow %s Yr1'!D52*'Revenue Input'!$D45))</f>
        <v/>
      </c>
      <c r="E49" s="64" t="str">
        <f>IF('Revenue Input'!$D45="","",IF('Cash Flow %s Yr1'!E52="","",'Cash Flow %s Yr1'!E52*'Revenue Input'!$D45))</f>
        <v/>
      </c>
      <c r="F49" s="64" t="str">
        <f>IF('Revenue Input'!$D45="","",IF('Cash Flow %s Yr1'!F52="","",'Cash Flow %s Yr1'!F52*'Revenue Input'!$D45))</f>
        <v/>
      </c>
      <c r="G49" s="64" t="str">
        <f>IF('Revenue Input'!$D45="","",IF('Cash Flow %s Yr1'!G52="","",'Cash Flow %s Yr1'!G52*'Revenue Input'!$D45))</f>
        <v/>
      </c>
      <c r="H49" s="64" t="str">
        <f>IF('Revenue Input'!$D45="","",IF('Cash Flow %s Yr1'!H52="","",'Cash Flow %s Yr1'!H52*'Revenue Input'!$D45))</f>
        <v/>
      </c>
      <c r="I49" s="64" t="str">
        <f>IF('Revenue Input'!$D45="","",IF('Cash Flow %s Yr1'!I52="","",'Cash Flow %s Yr1'!I52*'Revenue Input'!$D45))</f>
        <v/>
      </c>
      <c r="J49" s="64" t="str">
        <f>IF('Revenue Input'!$D45="","",IF('Cash Flow %s Yr1'!J52="","",'Cash Flow %s Yr1'!J52*'Revenue Input'!$D45))</f>
        <v/>
      </c>
      <c r="K49" s="64" t="str">
        <f>IF('Revenue Input'!$D45="","",IF('Cash Flow %s Yr1'!K52="","",'Cash Flow %s Yr1'!K52*'Revenue Input'!$D45))</f>
        <v/>
      </c>
      <c r="L49" s="64" t="str">
        <f>IF('Revenue Input'!$D45="","",IF('Cash Flow %s Yr1'!L52="","",'Cash Flow %s Yr1'!L52*'Revenue Input'!$D45))</f>
        <v/>
      </c>
      <c r="M49" s="64" t="str">
        <f>IF('Revenue Input'!$D45="","",IF('Cash Flow %s Yr1'!M52="","",'Cash Flow %s Yr1'!M52*'Revenue Input'!$D45))</f>
        <v/>
      </c>
      <c r="N49" s="64" t="str">
        <f>IF('Revenue Input'!$D45="","",IF('Cash Flow %s Yr1'!N52="","",'Cash Flow %s Yr1'!N52*'Revenue Input'!$D45))</f>
        <v/>
      </c>
      <c r="O49" s="64" t="str">
        <f>IF('Revenue Input'!$D45="","",IF('Cash Flow %s Yr1'!O49="","0",'Cash Flow %s Yr1'!O49*'Revenue Input'!$D45))</f>
        <v/>
      </c>
      <c r="P49" s="64" t="str">
        <f>IF('Revenue Input'!$D45="","",IF('Cash Flow %s Yr1'!P49="","0",'Cash Flow %s Yr1'!P49*'Revenue Input'!$D45))</f>
        <v/>
      </c>
      <c r="Q49" s="64" t="str">
        <f>IF('Revenue Input'!$D45="","",IF('Cash Flow %s Yr1'!Q49="","0",'Cash Flow %s Yr1'!Q49*'Revenue Input'!$D45))</f>
        <v/>
      </c>
      <c r="R49" s="64" t="str">
        <f>IF('Revenue Input'!$D45="","",IF('Cash Flow %s Yr1'!R49="","0",'Cash Flow %s Yr1'!R49*'Revenue Input'!$D45))</f>
        <v/>
      </c>
      <c r="S49" s="111" t="str">
        <f>IF(SUM(D49:R49)&gt;0,SUM(D49:R49)/'Revenue Input'!$D45,"")</f>
        <v/>
      </c>
    </row>
    <row r="50" spans="1:19" s="31" customFormat="1" ht="18.75" x14ac:dyDescent="0.3">
      <c r="A50" s="47"/>
      <c r="B50" s="72"/>
      <c r="C50" s="34" t="s">
        <v>740</v>
      </c>
      <c r="D50" s="187">
        <f t="shared" ref="D50:R50" si="2">SUM(D37:D49)</f>
        <v>30475</v>
      </c>
      <c r="E50" s="187">
        <f t="shared" si="2"/>
        <v>300</v>
      </c>
      <c r="F50" s="187">
        <f t="shared" si="2"/>
        <v>0</v>
      </c>
      <c r="G50" s="187">
        <f t="shared" si="2"/>
        <v>14925</v>
      </c>
      <c r="H50" s="187">
        <f t="shared" si="2"/>
        <v>2775</v>
      </c>
      <c r="I50" s="187">
        <f t="shared" si="2"/>
        <v>9000</v>
      </c>
      <c r="J50" s="187">
        <f t="shared" si="2"/>
        <v>9000</v>
      </c>
      <c r="K50" s="187">
        <f t="shared" si="2"/>
        <v>9000</v>
      </c>
      <c r="L50" s="187">
        <f t="shared" si="2"/>
        <v>9000</v>
      </c>
      <c r="M50" s="187">
        <f t="shared" si="2"/>
        <v>9000</v>
      </c>
      <c r="N50" s="187">
        <f t="shared" si="2"/>
        <v>9000</v>
      </c>
      <c r="O50" s="187">
        <f t="shared" si="2"/>
        <v>225</v>
      </c>
      <c r="P50" s="187">
        <f t="shared" si="2"/>
        <v>0</v>
      </c>
      <c r="Q50" s="187">
        <f t="shared" si="2"/>
        <v>0</v>
      </c>
      <c r="R50" s="187">
        <f t="shared" si="2"/>
        <v>0</v>
      </c>
      <c r="S50" s="107"/>
    </row>
    <row r="51" spans="1:19" s="31" customFormat="1" ht="18.75" x14ac:dyDescent="0.3">
      <c r="A51" s="47"/>
      <c r="B51" s="49" t="s">
        <v>696</v>
      </c>
      <c r="C51" s="50"/>
      <c r="D51" s="188">
        <f t="shared" ref="D51:R51" si="3">SUM(D50,D34,D23)</f>
        <v>50952</v>
      </c>
      <c r="E51" s="188">
        <f t="shared" si="3"/>
        <v>68752.739999999991</v>
      </c>
      <c r="F51" s="188">
        <f t="shared" si="3"/>
        <v>243471.02734999999</v>
      </c>
      <c r="G51" s="188">
        <f t="shared" si="3"/>
        <v>114818.32</v>
      </c>
      <c r="H51" s="188">
        <f t="shared" si="3"/>
        <v>215759.87</v>
      </c>
      <c r="I51" s="188">
        <f t="shared" si="3"/>
        <v>249250.29092500001</v>
      </c>
      <c r="J51" s="188">
        <f t="shared" si="3"/>
        <v>158858.10735000001</v>
      </c>
      <c r="K51" s="188">
        <f t="shared" si="3"/>
        <v>309200.96400000004</v>
      </c>
      <c r="L51" s="188">
        <f t="shared" si="3"/>
        <v>405789.67492499994</v>
      </c>
      <c r="M51" s="188">
        <f t="shared" si="3"/>
        <v>293520.41399999999</v>
      </c>
      <c r="N51" s="188">
        <f t="shared" si="3"/>
        <v>300872.174</v>
      </c>
      <c r="O51" s="188">
        <f t="shared" si="3"/>
        <v>439375.34585000004</v>
      </c>
      <c r="P51" s="188">
        <f t="shared" si="3"/>
        <v>108211.87</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Summary'!$D8="","",IF('Cash Flow %s Yr1'!D55="","",'Cash Flow %s Yr1'!D55*'Expenses Summary'!$D8))</f>
        <v>0</v>
      </c>
      <c r="E55" s="64">
        <f>IF('Expenses Summary'!$D8="","",IF('Cash Flow %s Yr1'!E55="","",'Cash Flow %s Yr1'!E55*'Expenses Summary'!$D8))</f>
        <v>103519.228</v>
      </c>
      <c r="F55" s="64">
        <f>IF('Expenses Summary'!$D8="","",IF('Cash Flow %s Yr1'!F55="","",'Cash Flow %s Yr1'!F55*'Expenses Summary'!$D8))</f>
        <v>103519.228</v>
      </c>
      <c r="G55" s="64">
        <f>IF('Expenses Summary'!$D8="","",IF('Cash Flow %s Yr1'!G55="","",'Cash Flow %s Yr1'!G55*'Expenses Summary'!$D8))</f>
        <v>103519.228</v>
      </c>
      <c r="H55" s="64">
        <f>IF('Expenses Summary'!$D8="","",IF('Cash Flow %s Yr1'!H55="","",'Cash Flow %s Yr1'!H55*'Expenses Summary'!$D8))</f>
        <v>103519.228</v>
      </c>
      <c r="I55" s="64">
        <f>IF('Expenses Summary'!$D8="","",IF('Cash Flow %s Yr1'!I55="","",'Cash Flow %s Yr1'!I55*'Expenses Summary'!$D8))</f>
        <v>103519.228</v>
      </c>
      <c r="J55" s="64">
        <f>IF('Expenses Summary'!$D8="","",IF('Cash Flow %s Yr1'!J55="","",'Cash Flow %s Yr1'!J55*'Expenses Summary'!$D8))</f>
        <v>103519.228</v>
      </c>
      <c r="K55" s="64">
        <f>IF('Expenses Summary'!$D8="","",IF('Cash Flow %s Yr1'!K55="","",'Cash Flow %s Yr1'!K55*'Expenses Summary'!$D8))</f>
        <v>103519.228</v>
      </c>
      <c r="L55" s="64">
        <f>IF('Expenses Summary'!$D8="","",IF('Cash Flow %s Yr1'!L55="","",'Cash Flow %s Yr1'!L55*'Expenses Summary'!$D8))</f>
        <v>103519.228</v>
      </c>
      <c r="M55" s="64">
        <f>IF('Expenses Summary'!$D8="","",IF('Cash Flow %s Yr1'!M55="","",'Cash Flow %s Yr1'!M55*'Expenses Summary'!$D8))</f>
        <v>103519.228</v>
      </c>
      <c r="N55" s="64">
        <f>IF('Expenses Summary'!$D8="","",IF('Cash Flow %s Yr1'!N55="","",'Cash Flow %s Yr1'!N55*'Expenses Summary'!$D8))</f>
        <v>103519.228</v>
      </c>
      <c r="O55" s="64">
        <f>IF('Expenses Summary'!$D8="","",IF('Cash Flow %s Yr1'!O55="","",'Cash Flow %s Yr1'!O55*'Expenses Summary'!$D8))</f>
        <v>93392.347000000009</v>
      </c>
      <c r="P55" s="64" t="str">
        <f>IF('Expenses Summary'!$D8="","",IF('Cash Flow %s Yr1'!P55="","",'Cash Flow %s Yr1'!P55*'Expenses Summary'!$D8))</f>
        <v/>
      </c>
      <c r="Q55" s="64" t="str">
        <f>IF('Expenses Summary'!$D8="","",IF('Cash Flow %s Yr1'!Q55="","",'Cash Flow %s Yr1'!Q55*'Expenses Summary'!$D8))</f>
        <v/>
      </c>
      <c r="R55" s="64" t="str">
        <f>IF('Expenses Summary'!$D8="","",IF('Cash Flow %s Yr1'!R55="","",'Cash Flow %s Yr1'!R55*'Expenses Summary'!$D8))</f>
        <v/>
      </c>
      <c r="S55" s="111">
        <f>IF(SUM(D55:R55)&gt;0,SUM(D55:R55)/'Expenses Summary'!$D8,"")</f>
        <v>1.0030000000000001</v>
      </c>
    </row>
    <row r="56" spans="1:19" x14ac:dyDescent="0.25">
      <c r="A56" s="36"/>
      <c r="B56" s="67" t="str">
        <f>'Expenses Summary'!B9</f>
        <v>1105</v>
      </c>
      <c r="C56" s="67" t="str">
        <f>'Expenses Summary'!C9</f>
        <v>Teachers'  Salaries - Extra Duty Pay</v>
      </c>
      <c r="D56" s="64" t="str">
        <f>IF('Expenses Summary'!$D9="","",IF('Cash Flow %s Yr1'!D56="","",'Cash Flow %s Yr1'!D56*'Expenses Summary'!$D9))</f>
        <v/>
      </c>
      <c r="E56" s="64" t="str">
        <f>IF('Expenses Summary'!$D9="","",IF('Cash Flow %s Yr1'!E56="","",'Cash Flow %s Yr1'!E56*'Expenses Summary'!$D9))</f>
        <v/>
      </c>
      <c r="F56" s="64" t="str">
        <f>IF('Expenses Summary'!$D9="","",IF('Cash Flow %s Yr1'!F56="","",'Cash Flow %s Yr1'!F56*'Expenses Summary'!$D9))</f>
        <v/>
      </c>
      <c r="G56" s="64" t="str">
        <f>IF('Expenses Summary'!$D9="","",IF('Cash Flow %s Yr1'!G56="","",'Cash Flow %s Yr1'!G56*'Expenses Summary'!$D9))</f>
        <v/>
      </c>
      <c r="H56" s="64" t="str">
        <f>IF('Expenses Summary'!$D9="","",IF('Cash Flow %s Yr1'!H56="","",'Cash Flow %s Yr1'!H56*'Expenses Summary'!$D9))</f>
        <v/>
      </c>
      <c r="I56" s="64">
        <f>IF('Expenses Summary'!$D9="","",IF('Cash Flow %s Yr1'!I56="","",'Cash Flow %s Yr1'!I56*'Expenses Summary'!$D9))</f>
        <v>-17740</v>
      </c>
      <c r="J56" s="64" t="str">
        <f>IF('Expenses Summary'!$D9="","",IF('Cash Flow %s Yr1'!J56="","",'Cash Flow %s Yr1'!J56*'Expenses Summary'!$D9))</f>
        <v/>
      </c>
      <c r="K56" s="64" t="str">
        <f>IF('Expenses Summary'!$D9="","",IF('Cash Flow %s Yr1'!K56="","",'Cash Flow %s Yr1'!K56*'Expenses Summary'!$D9))</f>
        <v/>
      </c>
      <c r="L56" s="64" t="str">
        <f>IF('Expenses Summary'!$D9="","",IF('Cash Flow %s Yr1'!L56="","",'Cash Flow %s Yr1'!L56*'Expenses Summary'!$D9))</f>
        <v/>
      </c>
      <c r="M56" s="64" t="str">
        <f>IF('Expenses Summary'!$D9="","",IF('Cash Flow %s Yr1'!M56="","",'Cash Flow %s Yr1'!M56*'Expenses Summary'!$D9))</f>
        <v/>
      </c>
      <c r="N56" s="64" t="str">
        <f>IF('Expenses Summary'!$D9="","",IF('Cash Flow %s Yr1'!N56="","",'Cash Flow %s Yr1'!N56*'Expenses Summary'!$D9))</f>
        <v/>
      </c>
      <c r="O56" s="64" t="str">
        <f>IF('Expenses Summary'!$D9="","",IF('Cash Flow %s Yr1'!O56="","",'Cash Flow %s Yr1'!O56*'Expenses Summary'!$D9))</f>
        <v/>
      </c>
      <c r="P56" s="129"/>
      <c r="Q56" s="129"/>
      <c r="R56" s="129"/>
      <c r="S56" s="111" t="str">
        <f>IF(SUM(D56:R56)&gt;0,SUM(D56:R56)/'Expenses Summary'!$D9,"")</f>
        <v/>
      </c>
    </row>
    <row r="57" spans="1:19" x14ac:dyDescent="0.25">
      <c r="A57" s="36"/>
      <c r="B57" s="67" t="str">
        <f>'Expenses Summary'!B10</f>
        <v>1120</v>
      </c>
      <c r="C57" s="67" t="str">
        <f>'Expenses Summary'!C10</f>
        <v>Substitute Expense</v>
      </c>
      <c r="D57" s="64">
        <f>IF('Expenses Summary'!$D10="","",IF('Cash Flow %s Yr1'!D57="","",'Cash Flow %s Yr1'!D57*'Expenses Summary'!$D10))</f>
        <v>0</v>
      </c>
      <c r="E57" s="64">
        <f>IF('Expenses Summary'!$D10="","",IF('Cash Flow %s Yr1'!E57="","",'Cash Flow %s Yr1'!E57*'Expenses Summary'!$D10))</f>
        <v>1600</v>
      </c>
      <c r="F57" s="64">
        <f>IF('Expenses Summary'!$D10="","",IF('Cash Flow %s Yr1'!F57="","",'Cash Flow %s Yr1'!F57*'Expenses Summary'!$D10))</f>
        <v>3200</v>
      </c>
      <c r="G57" s="64">
        <f>IF('Expenses Summary'!$D10="","",IF('Cash Flow %s Yr1'!G57="","",'Cash Flow %s Yr1'!G57*'Expenses Summary'!$D10))</f>
        <v>3200</v>
      </c>
      <c r="H57" s="64">
        <f>IF('Expenses Summary'!$D10="","",IF('Cash Flow %s Yr1'!H57="","",'Cash Flow %s Yr1'!H57*'Expenses Summary'!$D10))</f>
        <v>3200</v>
      </c>
      <c r="I57" s="64">
        <f>IF('Expenses Summary'!$D10="","",IF('Cash Flow %s Yr1'!I57="","",'Cash Flow %s Yr1'!I57*'Expenses Summary'!$D10))</f>
        <v>3200</v>
      </c>
      <c r="J57" s="64">
        <f>IF('Expenses Summary'!$D10="","",IF('Cash Flow %s Yr1'!J57="","",'Cash Flow %s Yr1'!J57*'Expenses Summary'!$D10))</f>
        <v>3200</v>
      </c>
      <c r="K57" s="64">
        <f>IF('Expenses Summary'!$D10="","",IF('Cash Flow %s Yr1'!K57="","",'Cash Flow %s Yr1'!K57*'Expenses Summary'!$D10))</f>
        <v>3200</v>
      </c>
      <c r="L57" s="64">
        <f>IF('Expenses Summary'!$D10="","",IF('Cash Flow %s Yr1'!L57="","",'Cash Flow %s Yr1'!L57*'Expenses Summary'!$D10))</f>
        <v>3200</v>
      </c>
      <c r="M57" s="64">
        <f>IF('Expenses Summary'!$D10="","",IF('Cash Flow %s Yr1'!M57="","",'Cash Flow %s Yr1'!M57*'Expenses Summary'!$D10))</f>
        <v>3200</v>
      </c>
      <c r="N57" s="64">
        <f>IF('Expenses Summary'!$D10="","",IF('Cash Flow %s Yr1'!N57="","",'Cash Flow %s Yr1'!N57*'Expenses Summary'!$D10))</f>
        <v>3200</v>
      </c>
      <c r="O57" s="64">
        <f>IF('Expenses Summary'!$D10="","",IF('Cash Flow %s Yr1'!O57="","",'Cash Flow %s Yr1'!O57*'Expenses Summary'!$D10))</f>
        <v>1600</v>
      </c>
      <c r="P57" s="129"/>
      <c r="Q57" s="129"/>
      <c r="R57" s="129"/>
      <c r="S57" s="111">
        <f>IF(SUM(D57:R57)&gt;0,SUM(D57:R57)/'Expenses Summary'!$D10,"")</f>
        <v>1</v>
      </c>
    </row>
    <row r="58" spans="1:19" x14ac:dyDescent="0.25">
      <c r="A58" s="36"/>
      <c r="B58" s="67" t="str">
        <f>'Expenses Summary'!B11</f>
        <v>1200</v>
      </c>
      <c r="C58" s="67" t="str">
        <f>'Expenses Summary'!C11</f>
        <v>Certificated Pupil Support Salaries</v>
      </c>
      <c r="D58" s="64">
        <f>IF('Expenses Summary'!$D11="","",IF('Cash Flow %s Yr1'!D58="","",'Cash Flow %s Yr1'!D58*'Expenses Summary'!$D11))</f>
        <v>0</v>
      </c>
      <c r="E58" s="64">
        <f>IF('Expenses Summary'!$D11="","",IF('Cash Flow %s Yr1'!E58="","",'Cash Flow %s Yr1'!E58*'Expenses Summary'!$D11))</f>
        <v>0</v>
      </c>
      <c r="F58" s="64">
        <f>IF('Expenses Summary'!$D11="","",IF('Cash Flow %s Yr1'!F58="","",'Cash Flow %s Yr1'!F58*'Expenses Summary'!$D11))</f>
        <v>165</v>
      </c>
      <c r="G58" s="64">
        <f>IF('Expenses Summary'!$D11="","",IF('Cash Flow %s Yr1'!G58="","",'Cash Flow %s Yr1'!G58*'Expenses Summary'!$D11))</f>
        <v>165</v>
      </c>
      <c r="H58" s="64">
        <f>IF('Expenses Summary'!$D11="","",IF('Cash Flow %s Yr1'!H58="","",'Cash Flow %s Yr1'!H58*'Expenses Summary'!$D11))</f>
        <v>165</v>
      </c>
      <c r="I58" s="64">
        <f>IF('Expenses Summary'!$D11="","",IF('Cash Flow %s Yr1'!I58="","",'Cash Flow %s Yr1'!I58*'Expenses Summary'!$D11))</f>
        <v>165</v>
      </c>
      <c r="J58" s="64">
        <f>IF('Expenses Summary'!$D11="","",IF('Cash Flow %s Yr1'!J58="","",'Cash Flow %s Yr1'!J58*'Expenses Summary'!$D11))</f>
        <v>165</v>
      </c>
      <c r="K58" s="64">
        <f>IF('Expenses Summary'!$D11="","",IF('Cash Flow %s Yr1'!K58="","",'Cash Flow %s Yr1'!K58*'Expenses Summary'!$D11))</f>
        <v>165</v>
      </c>
      <c r="L58" s="64">
        <f>IF('Expenses Summary'!$D11="","",IF('Cash Flow %s Yr1'!L58="","",'Cash Flow %s Yr1'!L58*'Expenses Summary'!$D11))</f>
        <v>165</v>
      </c>
      <c r="M58" s="64">
        <f>IF('Expenses Summary'!$D11="","",IF('Cash Flow %s Yr1'!M58="","",'Cash Flow %s Yr1'!M58*'Expenses Summary'!$D11))</f>
        <v>165</v>
      </c>
      <c r="N58" s="64">
        <f>IF('Expenses Summary'!$D11="","",IF('Cash Flow %s Yr1'!N58="","",'Cash Flow %s Yr1'!N58*'Expenses Summary'!$D11))</f>
        <v>165</v>
      </c>
      <c r="O58" s="64">
        <f>IF('Expenses Summary'!$D11="","",IF('Cash Flow %s Yr1'!O58="","",'Cash Flow %s Yr1'!O58*'Expenses Summary'!$D11))</f>
        <v>165</v>
      </c>
      <c r="P58" s="129"/>
      <c r="Q58" s="129"/>
      <c r="R58" s="129"/>
      <c r="S58" s="111">
        <f>IF(SUM(D58:R58)&gt;0,SUM(D58:R58)/'Expenses Summary'!$D11,"")</f>
        <v>1</v>
      </c>
    </row>
    <row r="59" spans="1:19" x14ac:dyDescent="0.25">
      <c r="A59" s="36"/>
      <c r="B59" s="67" t="str">
        <f>'Expenses Summary'!B13</f>
        <v>1300</v>
      </c>
      <c r="C59" s="67" t="str">
        <f>'Expenses Summary'!C13</f>
        <v>Certificated Supervisor and Administrator Salaries</v>
      </c>
      <c r="D59" s="64">
        <f>IF('Expenses Summary'!$D13="","",IF('Cash Flow %s Yr1'!D59="","",'Cash Flow %s Yr1'!D59*'Expenses Summary'!$D13))</f>
        <v>12578.982</v>
      </c>
      <c r="E59" s="64">
        <f>IF('Expenses Summary'!$D13="","",IF('Cash Flow %s Yr1'!E59="","",'Cash Flow %s Yr1'!E59*'Expenses Summary'!$D13))</f>
        <v>12578.982</v>
      </c>
      <c r="F59" s="64">
        <f>IF('Expenses Summary'!$D13="","",IF('Cash Flow %s Yr1'!F59="","",'Cash Flow %s Yr1'!F59*'Expenses Summary'!$D13))</f>
        <v>12578.982</v>
      </c>
      <c r="G59" s="64">
        <f>IF('Expenses Summary'!$D13="","",IF('Cash Flow %s Yr1'!G59="","",'Cash Flow %s Yr1'!G59*'Expenses Summary'!$D13))</f>
        <v>12578.982</v>
      </c>
      <c r="H59" s="64">
        <f>IF('Expenses Summary'!$D13="","",IF('Cash Flow %s Yr1'!H59="","",'Cash Flow %s Yr1'!H59*'Expenses Summary'!$D13))</f>
        <v>12578.982</v>
      </c>
      <c r="I59" s="64">
        <f>IF('Expenses Summary'!$D13="","",IF('Cash Flow %s Yr1'!I59="","",'Cash Flow %s Yr1'!I59*'Expenses Summary'!$D13))</f>
        <v>12578.982</v>
      </c>
      <c r="J59" s="64">
        <f>IF('Expenses Summary'!$D13="","",IF('Cash Flow %s Yr1'!J59="","",'Cash Flow %s Yr1'!J59*'Expenses Summary'!$D13))</f>
        <v>12578.982</v>
      </c>
      <c r="K59" s="64">
        <f>IF('Expenses Summary'!$D13="","",IF('Cash Flow %s Yr1'!K59="","",'Cash Flow %s Yr1'!K59*'Expenses Summary'!$D13))</f>
        <v>12578.982</v>
      </c>
      <c r="L59" s="64">
        <f>IF('Expenses Summary'!$D13="","",IF('Cash Flow %s Yr1'!L59="","",'Cash Flow %s Yr1'!L59*'Expenses Summary'!$D13))</f>
        <v>12730.536</v>
      </c>
      <c r="M59" s="64">
        <f>IF('Expenses Summary'!$D13="","",IF('Cash Flow %s Yr1'!M59="","",'Cash Flow %s Yr1'!M59*'Expenses Summary'!$D13))</f>
        <v>12730.536</v>
      </c>
      <c r="N59" s="64">
        <f>IF('Expenses Summary'!$D13="","",IF('Cash Flow %s Yr1'!N59="","",'Cash Flow %s Yr1'!N59*'Expenses Summary'!$D13))</f>
        <v>12730.536</v>
      </c>
      <c r="O59" s="64">
        <f>IF('Expenses Summary'!$D13="","",IF('Cash Flow %s Yr1'!O59="","",'Cash Flow %s Yr1'!O59*'Expenses Summary'!$D13))</f>
        <v>12730.536</v>
      </c>
      <c r="P59" s="129"/>
      <c r="Q59" s="129"/>
      <c r="R59" s="129"/>
      <c r="S59" s="111">
        <f>IF(SUM(D59:R59)&gt;0,SUM(D59:R59)/'Expenses Summary'!$D13,"")</f>
        <v>1</v>
      </c>
    </row>
    <row r="60" spans="1:19" x14ac:dyDescent="0.25">
      <c r="A60" s="36"/>
      <c r="B60" s="67" t="str">
        <f>'Expenses Summary'!B14</f>
        <v>1305</v>
      </c>
      <c r="C60" s="67" t="str">
        <f>'Expenses Summary'!C14</f>
        <v>Certificated Supervisor and Administrator Extra Duty</v>
      </c>
      <c r="D60" s="64" t="str">
        <f>IF('Expenses Summary'!$D14="","",IF('Cash Flow %s Yr1'!D60="","",'Cash Flow %s Yr1'!D60*'Expenses Summary'!$D14))</f>
        <v/>
      </c>
      <c r="E60" s="64" t="str">
        <f>IF('Expenses Summary'!$D14="","",IF('Cash Flow %s Yr1'!E60="","",'Cash Flow %s Yr1'!E60*'Expenses Summary'!$D14))</f>
        <v/>
      </c>
      <c r="F60" s="64" t="str">
        <f>IF('Expenses Summary'!$D14="","",IF('Cash Flow %s Yr1'!F60="","",'Cash Flow %s Yr1'!F60*'Expenses Summary'!$D14))</f>
        <v/>
      </c>
      <c r="G60" s="64" t="str">
        <f>IF('Expenses Summary'!$D14="","",IF('Cash Flow %s Yr1'!G60="","",'Cash Flow %s Yr1'!G60*'Expenses Summary'!$D14))</f>
        <v/>
      </c>
      <c r="H60" s="64" t="str">
        <f>IF('Expenses Summary'!$D14="","",IF('Cash Flow %s Yr1'!H60="","",'Cash Flow %s Yr1'!H60*'Expenses Summary'!$D14))</f>
        <v/>
      </c>
      <c r="I60" s="64" t="str">
        <f>IF('Expenses Summary'!$D14="","",IF('Cash Flow %s Yr1'!I60="","",'Cash Flow %s Yr1'!I60*'Expenses Summary'!$D14))</f>
        <v/>
      </c>
      <c r="J60" s="64" t="str">
        <f>IF('Expenses Summary'!$D14="","",IF('Cash Flow %s Yr1'!J60="","",'Cash Flow %s Yr1'!J60*'Expenses Summary'!$D14))</f>
        <v/>
      </c>
      <c r="K60" s="64" t="str">
        <f>IF('Expenses Summary'!$D14="","",IF('Cash Flow %s Yr1'!K60="","",'Cash Flow %s Yr1'!K60*'Expenses Summary'!$D14))</f>
        <v/>
      </c>
      <c r="L60" s="64" t="str">
        <f>IF('Expenses Summary'!$D14="","",IF('Cash Flow %s Yr1'!L60="","",'Cash Flow %s Yr1'!L60*'Expenses Summary'!$D14))</f>
        <v/>
      </c>
      <c r="M60" s="64" t="str">
        <f>IF('Expenses Summary'!$D14="","",IF('Cash Flow %s Yr1'!M60="","",'Cash Flow %s Yr1'!M60*'Expenses Summary'!$D14))</f>
        <v/>
      </c>
      <c r="N60" s="64" t="str">
        <f>IF('Expenses Summary'!$D14="","",IF('Cash Flow %s Yr1'!N60="","",'Cash Flow %s Yr1'!N60*'Expenses Summary'!$D14))</f>
        <v/>
      </c>
      <c r="O60" s="64" t="str">
        <f>IF('Expenses Summary'!$D14="","",IF('Cash Flow %s Yr1'!O60="","",'Cash Flow %s Yr1'!O60*'Expenses Summary'!$D14))</f>
        <v/>
      </c>
      <c r="P60" s="129"/>
      <c r="Q60" s="129"/>
      <c r="R60" s="129"/>
      <c r="S60" s="111" t="str">
        <f>IF(SUM(D60:R60)&gt;0,SUM(D60:R60)/'Expenses Summary'!$D14,"")</f>
        <v/>
      </c>
    </row>
    <row r="61" spans="1:19" x14ac:dyDescent="0.25">
      <c r="A61" s="36"/>
      <c r="B61" s="67" t="str">
        <f>'Expenses Summary'!B15</f>
        <v>1900</v>
      </c>
      <c r="C61" s="67" t="str">
        <f>'Expenses Summary'!C15</f>
        <v>Other Certificated Salaries</v>
      </c>
      <c r="D61" s="64">
        <f>IF('Expenses Summary'!$D15="","",IF('Cash Flow %s Yr1'!D61="","",'Cash Flow %s Yr1'!D61*'Expenses Summary'!$D15))</f>
        <v>0</v>
      </c>
      <c r="E61" s="64">
        <f>IF('Expenses Summary'!$D15="","",IF('Cash Flow %s Yr1'!E61="","",'Cash Flow %s Yr1'!E61*'Expenses Summary'!$D15))</f>
        <v>0</v>
      </c>
      <c r="F61" s="64">
        <f>IF('Expenses Summary'!$D15="","",IF('Cash Flow %s Yr1'!F61="","",'Cash Flow %s Yr1'!F61*'Expenses Summary'!$D15))</f>
        <v>0</v>
      </c>
      <c r="G61" s="64">
        <f>IF('Expenses Summary'!$D15="","",IF('Cash Flow %s Yr1'!G61="","",'Cash Flow %s Yr1'!G61*'Expenses Summary'!$D15))</f>
        <v>0</v>
      </c>
      <c r="H61" s="64">
        <f>IF('Expenses Summary'!$D15="","",IF('Cash Flow %s Yr1'!H61="","",'Cash Flow %s Yr1'!H61*'Expenses Summary'!$D15))</f>
        <v>0</v>
      </c>
      <c r="I61" s="64">
        <f>IF('Expenses Summary'!$D15="","",IF('Cash Flow %s Yr1'!I61="","",'Cash Flow %s Yr1'!I61*'Expenses Summary'!$D15))</f>
        <v>0</v>
      </c>
      <c r="J61" s="64">
        <f>IF('Expenses Summary'!$D15="","",IF('Cash Flow %s Yr1'!J61="","",'Cash Flow %s Yr1'!J61*'Expenses Summary'!$D15))</f>
        <v>0</v>
      </c>
      <c r="K61" s="64">
        <f>IF('Expenses Summary'!$D15="","",IF('Cash Flow %s Yr1'!K61="","",'Cash Flow %s Yr1'!K61*'Expenses Summary'!$D15))</f>
        <v>0</v>
      </c>
      <c r="L61" s="64">
        <f>IF('Expenses Summary'!$D15="","",IF('Cash Flow %s Yr1'!L61="","",'Cash Flow %s Yr1'!L61*'Expenses Summary'!$D15))</f>
        <v>0</v>
      </c>
      <c r="M61" s="64">
        <f>IF('Expenses Summary'!$D15="","",IF('Cash Flow %s Yr1'!M61="","",'Cash Flow %s Yr1'!M61*'Expenses Summary'!$D15))</f>
        <v>0</v>
      </c>
      <c r="N61" s="64">
        <f>IF('Expenses Summary'!$D15="","",IF('Cash Flow %s Yr1'!N61="","",'Cash Flow %s Yr1'!N61*'Expenses Summary'!$D15))</f>
        <v>0</v>
      </c>
      <c r="O61" s="64">
        <f>IF('Expenses Summary'!$D15="","",IF('Cash Flow %s Yr1'!O61="","",'Cash Flow %s Yr1'!O61*'Expenses Summary'!$D15))</f>
        <v>0</v>
      </c>
      <c r="P61" s="129"/>
      <c r="Q61" s="129"/>
      <c r="R61" s="129"/>
      <c r="S61" s="111" t="str">
        <f>IF(SUM(D61:R61)&gt;0,SUM(D61:R61)/'Expenses Summary'!$D15,"")</f>
        <v/>
      </c>
    </row>
    <row r="62" spans="1:19" x14ac:dyDescent="0.25">
      <c r="A62" s="36"/>
      <c r="B62" s="67" t="str">
        <f>'Expenses Summary'!B16</f>
        <v>1910</v>
      </c>
      <c r="C62" s="67" t="str">
        <f>'Expenses Summary'!C16</f>
        <v>Other Certificated Overtime</v>
      </c>
      <c r="D62" s="64">
        <f>IF('Expenses Summary'!$D16="","",IF('Cash Flow %s Yr1'!D62="","",'Cash Flow %s Yr1'!D62*'Expenses Summary'!$D16))</f>
        <v>0</v>
      </c>
      <c r="E62" s="64">
        <f>IF('Expenses Summary'!$D16="","",IF('Cash Flow %s Yr1'!E62="","",'Cash Flow %s Yr1'!E62*'Expenses Summary'!$D16))</f>
        <v>0</v>
      </c>
      <c r="F62" s="64">
        <f>IF('Expenses Summary'!$D16="","",IF('Cash Flow %s Yr1'!F62="","",'Cash Flow %s Yr1'!F62*'Expenses Summary'!$D16))</f>
        <v>0</v>
      </c>
      <c r="G62" s="64">
        <f>IF('Expenses Summary'!$D16="","",IF('Cash Flow %s Yr1'!G62="","",'Cash Flow %s Yr1'!G62*'Expenses Summary'!$D16))</f>
        <v>0</v>
      </c>
      <c r="H62" s="64">
        <f>IF('Expenses Summary'!$D16="","",IF('Cash Flow %s Yr1'!H62="","",'Cash Flow %s Yr1'!H62*'Expenses Summary'!$D16))</f>
        <v>0</v>
      </c>
      <c r="I62" s="64">
        <f>IF('Expenses Summary'!$D16="","",IF('Cash Flow %s Yr1'!I62="","",'Cash Flow %s Yr1'!I62*'Expenses Summary'!$D16))</f>
        <v>0</v>
      </c>
      <c r="J62" s="64">
        <f>IF('Expenses Summary'!$D16="","",IF('Cash Flow %s Yr1'!J62="","",'Cash Flow %s Yr1'!J62*'Expenses Summary'!$D16))</f>
        <v>0</v>
      </c>
      <c r="K62" s="64">
        <f>IF('Expenses Summary'!$D16="","",IF('Cash Flow %s Yr1'!K62="","",'Cash Flow %s Yr1'!K62*'Expenses Summary'!$D16))</f>
        <v>0</v>
      </c>
      <c r="L62" s="64">
        <f>IF('Expenses Summary'!$D16="","",IF('Cash Flow %s Yr1'!L62="","",'Cash Flow %s Yr1'!L62*'Expenses Summary'!$D16))</f>
        <v>0</v>
      </c>
      <c r="M62" s="64">
        <f>IF('Expenses Summary'!$D16="","",IF('Cash Flow %s Yr1'!M62="","",'Cash Flow %s Yr1'!M62*'Expenses Summary'!$D16))</f>
        <v>0</v>
      </c>
      <c r="N62" s="64">
        <f>IF('Expenses Summary'!$D16="","",IF('Cash Flow %s Yr1'!N62="","",'Cash Flow %s Yr1'!N62*'Expenses Summary'!$D16))</f>
        <v>0</v>
      </c>
      <c r="O62" s="64">
        <f>IF('Expenses Summary'!$D16="","",IF('Cash Flow %s Yr1'!O62="","",'Cash Flow %s Yr1'!O62*'Expenses Summary'!$D16))</f>
        <v>0</v>
      </c>
      <c r="P62" s="129"/>
      <c r="Q62" s="129"/>
      <c r="R62" s="129"/>
      <c r="S62" s="111" t="str">
        <f>IF(SUM(D62:R62)&gt;0,SUM(D62:R62)/'Expenses Summary'!$D16,"")</f>
        <v/>
      </c>
    </row>
    <row r="63" spans="1:19" x14ac:dyDescent="0.25">
      <c r="A63" s="36"/>
      <c r="B63" s="36" t="s">
        <v>563</v>
      </c>
      <c r="C63" s="34" t="s">
        <v>740</v>
      </c>
      <c r="D63" s="173">
        <f t="shared" ref="D63:I63" si="4">IF(SUM(D54:D62)&gt;0,SUM(D54:D62),"")</f>
        <v>12578.982</v>
      </c>
      <c r="E63" s="173">
        <f t="shared" si="4"/>
        <v>117698.21</v>
      </c>
      <c r="F63" s="173">
        <f t="shared" si="4"/>
        <v>119463.21</v>
      </c>
      <c r="G63" s="173">
        <f t="shared" si="4"/>
        <v>119463.21</v>
      </c>
      <c r="H63" s="173">
        <f t="shared" si="4"/>
        <v>119463.21</v>
      </c>
      <c r="I63" s="173">
        <f t="shared" si="4"/>
        <v>101723.21</v>
      </c>
      <c r="J63" s="173">
        <f t="shared" ref="J63:P63" si="5">IF(SUM(J54:J62)&gt;0,SUM(J54:J62),"")</f>
        <v>119463.21</v>
      </c>
      <c r="K63" s="173">
        <f t="shared" si="5"/>
        <v>119463.21</v>
      </c>
      <c r="L63" s="173">
        <f t="shared" si="5"/>
        <v>119614.764</v>
      </c>
      <c r="M63" s="173">
        <f t="shared" si="5"/>
        <v>119614.764</v>
      </c>
      <c r="N63" s="173">
        <f t="shared" si="5"/>
        <v>119614.764</v>
      </c>
      <c r="O63" s="173">
        <f t="shared" si="5"/>
        <v>107887.883</v>
      </c>
      <c r="P63" s="173" t="str">
        <f t="shared" si="5"/>
        <v/>
      </c>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Summary'!$D20="","",IF('Cash Flow %s Yr1'!D66="","",'Cash Flow %s Yr1'!D66*'Expenses Summary'!$D20))</f>
        <v>320.50400000000002</v>
      </c>
      <c r="E66" s="64">
        <f>IF('Expenses Summary'!$D20="","",IF('Cash Flow %s Yr1'!E66="","",'Cash Flow %s Yr1'!E66*'Expenses Summary'!$D20))</f>
        <v>0</v>
      </c>
      <c r="F66" s="64">
        <f>IF('Expenses Summary'!$D20="","",IF('Cash Flow %s Yr1'!F66="","",'Cash Flow %s Yr1'!F66*'Expenses Summary'!$D20))</f>
        <v>8012.6</v>
      </c>
      <c r="G66" s="64">
        <f>IF('Expenses Summary'!$D20="","",IF('Cash Flow %s Yr1'!G66="","",'Cash Flow %s Yr1'!G66*'Expenses Summary'!$D20))</f>
        <v>8012.6</v>
      </c>
      <c r="H66" s="64">
        <f>IF('Expenses Summary'!$D20="","",IF('Cash Flow %s Yr1'!H66="","",'Cash Flow %s Yr1'!H66*'Expenses Summary'!$D20))</f>
        <v>8012.6</v>
      </c>
      <c r="I66" s="64">
        <f>IF('Expenses Summary'!$D20="","",IF('Cash Flow %s Yr1'!I66="","",'Cash Flow %s Yr1'!I66*'Expenses Summary'!$D20))</f>
        <v>8012.6</v>
      </c>
      <c r="J66" s="64">
        <f>IF('Expenses Summary'!$D20="","",IF('Cash Flow %s Yr1'!J66="","",'Cash Flow %s Yr1'!J66*'Expenses Summary'!$D20))</f>
        <v>8012.6</v>
      </c>
      <c r="K66" s="64">
        <f>IF('Expenses Summary'!$D20="","",IF('Cash Flow %s Yr1'!K66="","",'Cash Flow %s Yr1'!K66*'Expenses Summary'!$D20))</f>
        <v>8012.6</v>
      </c>
      <c r="L66" s="64">
        <f>IF('Expenses Summary'!$D20="","",IF('Cash Flow %s Yr1'!L66="","",'Cash Flow %s Yr1'!L66*'Expenses Summary'!$D20))</f>
        <v>8012.6</v>
      </c>
      <c r="M66" s="64">
        <f>IF('Expenses Summary'!$D20="","",IF('Cash Flow %s Yr1'!M66="","",'Cash Flow %s Yr1'!M66*'Expenses Summary'!$D20))</f>
        <v>8012.6</v>
      </c>
      <c r="N66" s="64">
        <f>IF('Expenses Summary'!$D20="","",IF('Cash Flow %s Yr1'!N66="","",'Cash Flow %s Yr1'!N66*'Expenses Summary'!$D20))</f>
        <v>8012.6</v>
      </c>
      <c r="O66" s="64">
        <f>IF('Expenses Summary'!$D20="","",IF('Cash Flow %s Yr1'!O66="","",'Cash Flow %s Yr1'!O66*'Expenses Summary'!$D20))</f>
        <v>7692.0960000000005</v>
      </c>
      <c r="P66" s="129"/>
      <c r="Q66" s="129"/>
      <c r="R66" s="129"/>
      <c r="S66" s="111">
        <f>IF(SUM(D66:R66)&gt;0,SUM(D66:R66)/'Expenses Summary'!$D20,"")</f>
        <v>1</v>
      </c>
    </row>
    <row r="67" spans="1:19" s="31" customFormat="1" x14ac:dyDescent="0.25">
      <c r="A67" s="36"/>
      <c r="B67" s="67" t="str">
        <f>'Expenses Summary'!B21</f>
        <v>2110</v>
      </c>
      <c r="C67" s="67" t="str">
        <f>'Expenses Summary'!C21</f>
        <v>Instructional Aide Salaries</v>
      </c>
      <c r="D67" s="64">
        <f>IF('Expenses Summary'!$D21="","",IF('Cash Flow %s Yr1'!D67="","",'Cash Flow %s Yr1'!D67*'Expenses Summary'!$D21))</f>
        <v>0</v>
      </c>
      <c r="E67" s="64">
        <f>IF('Expenses Summary'!$D21="","",IF('Cash Flow %s Yr1'!E67="","",'Cash Flow %s Yr1'!E67*'Expenses Summary'!$D21))</f>
        <v>0</v>
      </c>
      <c r="F67" s="64">
        <f>IF('Expenses Summary'!$D21="","",IF('Cash Flow %s Yr1'!F67="","",'Cash Flow %s Yr1'!F67*'Expenses Summary'!$D21))</f>
        <v>0</v>
      </c>
      <c r="G67" s="64">
        <f>IF('Expenses Summary'!$D21="","",IF('Cash Flow %s Yr1'!G67="","",'Cash Flow %s Yr1'!G67*'Expenses Summary'!$D21))</f>
        <v>0</v>
      </c>
      <c r="H67" s="64">
        <f>IF('Expenses Summary'!$D21="","",IF('Cash Flow %s Yr1'!H67="","",'Cash Flow %s Yr1'!H67*'Expenses Summary'!$D21))</f>
        <v>0</v>
      </c>
      <c r="I67" s="64">
        <f>IF('Expenses Summary'!$D21="","",IF('Cash Flow %s Yr1'!I67="","",'Cash Flow %s Yr1'!I67*'Expenses Summary'!$D21))</f>
        <v>0</v>
      </c>
      <c r="J67" s="64">
        <f>IF('Expenses Summary'!$D21="","",IF('Cash Flow %s Yr1'!J67="","",'Cash Flow %s Yr1'!J67*'Expenses Summary'!$D21))</f>
        <v>0</v>
      </c>
      <c r="K67" s="64">
        <f>IF('Expenses Summary'!$D21="","",IF('Cash Flow %s Yr1'!K67="","",'Cash Flow %s Yr1'!K67*'Expenses Summary'!$D21))</f>
        <v>0</v>
      </c>
      <c r="L67" s="64">
        <f>IF('Expenses Summary'!$D21="","",IF('Cash Flow %s Yr1'!L67="","",'Cash Flow %s Yr1'!L67*'Expenses Summary'!$D21))</f>
        <v>0</v>
      </c>
      <c r="M67" s="64">
        <f>IF('Expenses Summary'!$D21="","",IF('Cash Flow %s Yr1'!M67="","",'Cash Flow %s Yr1'!M67*'Expenses Summary'!$D21))</f>
        <v>0</v>
      </c>
      <c r="N67" s="64">
        <f>IF('Expenses Summary'!$D21="","",IF('Cash Flow %s Yr1'!N67="","",'Cash Flow %s Yr1'!N67*'Expenses Summary'!$D21))</f>
        <v>0</v>
      </c>
      <c r="O67" s="64">
        <f>IF('Expenses Summary'!$D21="","",IF('Cash Flow %s Yr1'!O67="","",'Cash Flow %s Yr1'!O67*'Expenses Summary'!$D21))</f>
        <v>0</v>
      </c>
      <c r="P67" s="129"/>
      <c r="Q67" s="129"/>
      <c r="R67" s="129"/>
      <c r="S67" s="111" t="str">
        <f>IF(SUM(D67:R67)&gt;0,SUM(D67:R67)/'Expenses Summary'!$D21,"")</f>
        <v/>
      </c>
    </row>
    <row r="68" spans="1:19" s="31" customFormat="1" x14ac:dyDescent="0.25">
      <c r="A68" s="36"/>
      <c r="B68" s="67" t="str">
        <f>'Expenses Summary'!B22</f>
        <v>2200</v>
      </c>
      <c r="C68" s="67" t="str">
        <f>'Expenses Summary'!C22</f>
        <v>Classified Support Salaries</v>
      </c>
      <c r="D68" s="64">
        <f>IF('Expenses Summary'!$D22="","",IF('Cash Flow %s Yr1'!D68="","",'Cash Flow %s Yr1'!D68*'Expenses Summary'!$D22))</f>
        <v>0</v>
      </c>
      <c r="E68" s="64">
        <f>IF('Expenses Summary'!$D22="","",IF('Cash Flow %s Yr1'!E68="","",'Cash Flow %s Yr1'!E68*'Expenses Summary'!$D22))</f>
        <v>0</v>
      </c>
      <c r="F68" s="64">
        <f>IF('Expenses Summary'!$D22="","",IF('Cash Flow %s Yr1'!F68="","",'Cash Flow %s Yr1'!F68*'Expenses Summary'!$D22))</f>
        <v>8202.9</v>
      </c>
      <c r="G68" s="64">
        <f>IF('Expenses Summary'!$D22="","",IF('Cash Flow %s Yr1'!G68="","",'Cash Flow %s Yr1'!G68*'Expenses Summary'!$D22))</f>
        <v>8202.9</v>
      </c>
      <c r="H68" s="64">
        <f>IF('Expenses Summary'!$D22="","",IF('Cash Flow %s Yr1'!H68="","",'Cash Flow %s Yr1'!H68*'Expenses Summary'!$D22))</f>
        <v>8202.9</v>
      </c>
      <c r="I68" s="64">
        <f>IF('Expenses Summary'!$D22="","",IF('Cash Flow %s Yr1'!I68="","",'Cash Flow %s Yr1'!I68*'Expenses Summary'!$D22))</f>
        <v>8202.9</v>
      </c>
      <c r="J68" s="64">
        <f>IF('Expenses Summary'!$D22="","",IF('Cash Flow %s Yr1'!J68="","",'Cash Flow %s Yr1'!J68*'Expenses Summary'!$D22))</f>
        <v>8202.9</v>
      </c>
      <c r="K68" s="64">
        <f>IF('Expenses Summary'!$D22="","",IF('Cash Flow %s Yr1'!K68="","",'Cash Flow %s Yr1'!K68*'Expenses Summary'!$D22))</f>
        <v>8202.9</v>
      </c>
      <c r="L68" s="64">
        <f>IF('Expenses Summary'!$D22="","",IF('Cash Flow %s Yr1'!L68="","",'Cash Flow %s Yr1'!L68*'Expenses Summary'!$D22))</f>
        <v>8202.9</v>
      </c>
      <c r="M68" s="64">
        <f>IF('Expenses Summary'!$D22="","",IF('Cash Flow %s Yr1'!M68="","",'Cash Flow %s Yr1'!M68*'Expenses Summary'!$D22))</f>
        <v>8202.9</v>
      </c>
      <c r="N68" s="64">
        <f>IF('Expenses Summary'!$D22="","",IF('Cash Flow %s Yr1'!N68="","",'Cash Flow %s Yr1'!N68*'Expenses Summary'!$D22))</f>
        <v>8202.9</v>
      </c>
      <c r="O68" s="64">
        <f>IF('Expenses Summary'!$D22="","",IF('Cash Flow %s Yr1'!O68="","",'Cash Flow %s Yr1'!O68*'Expenses Summary'!$D22))</f>
        <v>8202.9</v>
      </c>
      <c r="P68" s="129"/>
      <c r="Q68" s="129"/>
      <c r="R68" s="129"/>
      <c r="S68" s="111">
        <f>IF(SUM(D68:R68)&gt;0,SUM(D68:R68)/'Expenses Summary'!$D22,"")</f>
        <v>0.99999999999999978</v>
      </c>
    </row>
    <row r="69" spans="1:19" s="31" customFormat="1" x14ac:dyDescent="0.25">
      <c r="A69" s="36"/>
      <c r="B69" s="67" t="str">
        <f>'Expenses Summary'!B23</f>
        <v>2200</v>
      </c>
      <c r="C69" s="67" t="str">
        <f>'Expenses Summary'!C23</f>
        <v>Classified Support Salaries</v>
      </c>
      <c r="D69" s="64">
        <f>IF('Expenses Summary'!$D23="","",IF('Cash Flow %s Yr1'!D69="","",'Cash Flow %s Yr1'!D69*'Expenses Summary'!$D23))</f>
        <v>0</v>
      </c>
      <c r="E69" s="64">
        <f>IF('Expenses Summary'!$D23="","",IF('Cash Flow %s Yr1'!E69="","",'Cash Flow %s Yr1'!E69*'Expenses Summary'!$D23))</f>
        <v>0</v>
      </c>
      <c r="F69" s="64">
        <f>IF('Expenses Summary'!$D23="","",IF('Cash Flow %s Yr1'!F69="","",'Cash Flow %s Yr1'!F69*'Expenses Summary'!$D23))</f>
        <v>-856.90000000000009</v>
      </c>
      <c r="G69" s="64">
        <f>IF('Expenses Summary'!$D23="","",IF('Cash Flow %s Yr1'!G69="","",'Cash Flow %s Yr1'!G69*'Expenses Summary'!$D23))</f>
        <v>-856.90000000000009</v>
      </c>
      <c r="H69" s="64">
        <f>IF('Expenses Summary'!$D23="","",IF('Cash Flow %s Yr1'!H69="","",'Cash Flow %s Yr1'!H69*'Expenses Summary'!$D23))</f>
        <v>-856.90000000000009</v>
      </c>
      <c r="I69" s="64">
        <f>IF('Expenses Summary'!$D23="","",IF('Cash Flow %s Yr1'!I69="","",'Cash Flow %s Yr1'!I69*'Expenses Summary'!$D23))</f>
        <v>-856.90000000000009</v>
      </c>
      <c r="J69" s="64">
        <f>IF('Expenses Summary'!$D23="","",IF('Cash Flow %s Yr1'!J69="","",'Cash Flow %s Yr1'!J69*'Expenses Summary'!$D23))</f>
        <v>-856.90000000000009</v>
      </c>
      <c r="K69" s="64">
        <f>IF('Expenses Summary'!$D23="","",IF('Cash Flow %s Yr1'!K69="","",'Cash Flow %s Yr1'!K69*'Expenses Summary'!$D23))</f>
        <v>-856.90000000000009</v>
      </c>
      <c r="L69" s="64">
        <f>IF('Expenses Summary'!$D23="","",IF('Cash Flow %s Yr1'!L69="","",'Cash Flow %s Yr1'!L69*'Expenses Summary'!$D23))</f>
        <v>-856.90000000000009</v>
      </c>
      <c r="M69" s="64">
        <f>IF('Expenses Summary'!$D23="","",IF('Cash Flow %s Yr1'!M69="","",'Cash Flow %s Yr1'!M69*'Expenses Summary'!$D23))</f>
        <v>-856.90000000000009</v>
      </c>
      <c r="N69" s="64">
        <f>IF('Expenses Summary'!$D23="","",IF('Cash Flow %s Yr1'!N69="","",'Cash Flow %s Yr1'!N69*'Expenses Summary'!$D23))</f>
        <v>-856.90000000000009</v>
      </c>
      <c r="O69" s="64">
        <f>IF('Expenses Summary'!$D23="","",IF('Cash Flow %s Yr1'!O69="","",'Cash Flow %s Yr1'!O69*'Expenses Summary'!$D23))</f>
        <v>-856.90000000000009</v>
      </c>
      <c r="P69" s="129"/>
      <c r="Q69" s="129"/>
      <c r="R69" s="129"/>
      <c r="S69" s="111" t="str">
        <f>IF(SUM(D69:R69)&gt;0,SUM(D69:R69)/'Expenses Summary'!$D23,"")</f>
        <v/>
      </c>
    </row>
    <row r="70" spans="1:19" s="31" customFormat="1" x14ac:dyDescent="0.25">
      <c r="A70" s="36"/>
      <c r="B70" s="67" t="str">
        <f>'Expenses Summary'!B24</f>
        <v>2300</v>
      </c>
      <c r="C70" s="67" t="str">
        <f>'Expenses Summary'!C24</f>
        <v>Classified Supervisor and Administrator Salaries</v>
      </c>
      <c r="D70" s="64">
        <f>IF('Expenses Summary'!$D24="","",IF('Cash Flow %s Yr1'!D70="","",'Cash Flow %s Yr1'!D70*'Expenses Summary'!$D24))</f>
        <v>0</v>
      </c>
      <c r="E70" s="64">
        <f>IF('Expenses Summary'!$D24="","",IF('Cash Flow %s Yr1'!E70="","",'Cash Flow %s Yr1'!E70*'Expenses Summary'!$D24))</f>
        <v>0</v>
      </c>
      <c r="F70" s="64">
        <f>IF('Expenses Summary'!$D24="","",IF('Cash Flow %s Yr1'!F70="","",'Cash Flow %s Yr1'!F70*'Expenses Summary'!$D24))</f>
        <v>0</v>
      </c>
      <c r="G70" s="64">
        <f>IF('Expenses Summary'!$D24="","",IF('Cash Flow %s Yr1'!G70="","",'Cash Flow %s Yr1'!G70*'Expenses Summary'!$D24))</f>
        <v>0</v>
      </c>
      <c r="H70" s="64">
        <f>IF('Expenses Summary'!$D24="","",IF('Cash Flow %s Yr1'!H70="","",'Cash Flow %s Yr1'!H70*'Expenses Summary'!$D24))</f>
        <v>0</v>
      </c>
      <c r="I70" s="64">
        <f>IF('Expenses Summary'!$D24="","",IF('Cash Flow %s Yr1'!I70="","",'Cash Flow %s Yr1'!I70*'Expenses Summary'!$D24))</f>
        <v>0</v>
      </c>
      <c r="J70" s="64">
        <f>IF('Expenses Summary'!$D24="","",IF('Cash Flow %s Yr1'!J70="","",'Cash Flow %s Yr1'!J70*'Expenses Summary'!$D24))</f>
        <v>0</v>
      </c>
      <c r="K70" s="64">
        <f>IF('Expenses Summary'!$D24="","",IF('Cash Flow %s Yr1'!K70="","",'Cash Flow %s Yr1'!K70*'Expenses Summary'!$D24))</f>
        <v>0</v>
      </c>
      <c r="L70" s="64">
        <f>IF('Expenses Summary'!$D24="","",IF('Cash Flow %s Yr1'!L70="","",'Cash Flow %s Yr1'!L70*'Expenses Summary'!$D24))</f>
        <v>0</v>
      </c>
      <c r="M70" s="64">
        <f>IF('Expenses Summary'!$D24="","",IF('Cash Flow %s Yr1'!M70="","",'Cash Flow %s Yr1'!M70*'Expenses Summary'!$D24))</f>
        <v>0</v>
      </c>
      <c r="N70" s="64">
        <f>IF('Expenses Summary'!$D24="","",IF('Cash Flow %s Yr1'!N70="","",'Cash Flow %s Yr1'!N70*'Expenses Summary'!$D24))</f>
        <v>0</v>
      </c>
      <c r="O70" s="64">
        <f>IF('Expenses Summary'!$D24="","",IF('Cash Flow %s Yr1'!O70="","",'Cash Flow %s Yr1'!O70*'Expenses Summary'!$D24))</f>
        <v>0</v>
      </c>
      <c r="P70" s="129"/>
      <c r="Q70" s="129"/>
      <c r="R70" s="129"/>
      <c r="S70" s="111" t="str">
        <f>IF(SUM(D70:R70)&gt;0,SUM(D70:R70)/'Expenses Summary'!$D24,"")</f>
        <v/>
      </c>
    </row>
    <row r="71" spans="1:19" s="31" customFormat="1" x14ac:dyDescent="0.25">
      <c r="A71" s="36"/>
      <c r="B71" s="67" t="str">
        <f>'Expenses Summary'!B25</f>
        <v>2400</v>
      </c>
      <c r="C71" s="67" t="str">
        <f>'Expenses Summary'!C25</f>
        <v>Clerical, Technical, and Office Staff Salaries</v>
      </c>
      <c r="D71" s="64">
        <f>IF('Expenses Summary'!$D25="","",IF('Cash Flow %s Yr1'!D71="","",'Cash Flow %s Yr1'!D71*'Expenses Summary'!$D25))</f>
        <v>6197.12</v>
      </c>
      <c r="E71" s="64">
        <f>IF('Expenses Summary'!$D25="","",IF('Cash Flow %s Yr1'!E71="","",'Cash Flow %s Yr1'!E71*'Expenses Summary'!$D25))</f>
        <v>6197.12</v>
      </c>
      <c r="F71" s="64">
        <f>IF('Expenses Summary'!$D25="","",IF('Cash Flow %s Yr1'!F71="","",'Cash Flow %s Yr1'!F71*'Expenses Summary'!$D25))</f>
        <v>8811.5300000000007</v>
      </c>
      <c r="G71" s="64">
        <f>IF('Expenses Summary'!$D25="","",IF('Cash Flow %s Yr1'!G71="","",'Cash Flow %s Yr1'!G71*'Expenses Summary'!$D25))</f>
        <v>9005.19</v>
      </c>
      <c r="H71" s="64">
        <f>IF('Expenses Summary'!$D25="","",IF('Cash Flow %s Yr1'!H71="","",'Cash Flow %s Yr1'!H71*'Expenses Summary'!$D25))</f>
        <v>9198.85</v>
      </c>
      <c r="I71" s="64">
        <f>IF('Expenses Summary'!$D25="","",IF('Cash Flow %s Yr1'!I71="","",'Cash Flow %s Yr1'!I71*'Expenses Summary'!$D25))</f>
        <v>10070.32</v>
      </c>
      <c r="J71" s="64">
        <f>IF('Expenses Summary'!$D25="","",IF('Cash Flow %s Yr1'!J71="","",'Cash Flow %s Yr1'!J71*'Expenses Summary'!$D25))</f>
        <v>7891.6450000000004</v>
      </c>
      <c r="K71" s="64">
        <f>IF('Expenses Summary'!$D25="","",IF('Cash Flow %s Yr1'!K71="","",'Cash Flow %s Yr1'!K71*'Expenses Summary'!$D25))</f>
        <v>7891.6450000000004</v>
      </c>
      <c r="L71" s="64">
        <f>IF('Expenses Summary'!$D25="","",IF('Cash Flow %s Yr1'!L71="","",'Cash Flow %s Yr1'!L71*'Expenses Summary'!$D25))</f>
        <v>7891.6450000000004</v>
      </c>
      <c r="M71" s="64">
        <f>IF('Expenses Summary'!$D25="","",IF('Cash Flow %s Yr1'!M71="","",'Cash Flow %s Yr1'!M71*'Expenses Summary'!$D25))</f>
        <v>7891.6450000000004</v>
      </c>
      <c r="N71" s="64">
        <f>IF('Expenses Summary'!$D25="","",IF('Cash Flow %s Yr1'!N71="","",'Cash Flow %s Yr1'!N71*'Expenses Summary'!$D25))</f>
        <v>7891.6450000000004</v>
      </c>
      <c r="O71" s="64">
        <f>IF('Expenses Summary'!$D25="","",IF('Cash Flow %s Yr1'!O71="","",'Cash Flow %s Yr1'!O71*'Expenses Summary'!$D25))</f>
        <v>7891.6450000000004</v>
      </c>
      <c r="P71" s="129"/>
      <c r="Q71" s="129"/>
      <c r="R71" s="129"/>
      <c r="S71" s="111">
        <f>IF(SUM(D71:R71)&gt;0,SUM(D71:R71)/'Expenses Summary'!$D25,"")</f>
        <v>1.0000000000000002</v>
      </c>
    </row>
    <row r="72" spans="1:19" s="31" customFormat="1" x14ac:dyDescent="0.25">
      <c r="A72" s="36"/>
      <c r="B72" s="67" t="str">
        <f>'Expenses Summary'!B26</f>
        <v>2400</v>
      </c>
      <c r="C72" s="67" t="str">
        <f>'Expenses Summary'!C26</f>
        <v xml:space="preserve">Clerical, Technical, and Office Staff </v>
      </c>
      <c r="D72" s="64">
        <f>IF('Expenses Summary'!$D26="","",IF('Cash Flow %s Yr1'!D72="","",'Cash Flow %s Yr1'!D72*'Expenses Summary'!$D26))</f>
        <v>0</v>
      </c>
      <c r="E72" s="64">
        <f>IF('Expenses Summary'!$D26="","",IF('Cash Flow %s Yr1'!E72="","",'Cash Flow %s Yr1'!E72*'Expenses Summary'!$D26))</f>
        <v>0</v>
      </c>
      <c r="F72" s="64">
        <f>IF('Expenses Summary'!$D26="","",IF('Cash Flow %s Yr1'!F72="","",'Cash Flow %s Yr1'!F72*'Expenses Summary'!$D26))</f>
        <v>0</v>
      </c>
      <c r="G72" s="64">
        <f>IF('Expenses Summary'!$D26="","",IF('Cash Flow %s Yr1'!G72="","",'Cash Flow %s Yr1'!G72*'Expenses Summary'!$D26))</f>
        <v>0</v>
      </c>
      <c r="H72" s="64">
        <f>IF('Expenses Summary'!$D26="","",IF('Cash Flow %s Yr1'!H72="","",'Cash Flow %s Yr1'!H72*'Expenses Summary'!$D26))</f>
        <v>0</v>
      </c>
      <c r="I72" s="64">
        <f>IF('Expenses Summary'!$D26="","",IF('Cash Flow %s Yr1'!I72="","",'Cash Flow %s Yr1'!I72*'Expenses Summary'!$D26))</f>
        <v>-3680</v>
      </c>
      <c r="J72" s="64">
        <f>IF('Expenses Summary'!$D26="","",IF('Cash Flow %s Yr1'!J72="","",'Cash Flow %s Yr1'!J72*'Expenses Summary'!$D26))</f>
        <v>0</v>
      </c>
      <c r="K72" s="64">
        <f>IF('Expenses Summary'!$D26="","",IF('Cash Flow %s Yr1'!K72="","",'Cash Flow %s Yr1'!K72*'Expenses Summary'!$D26))</f>
        <v>0</v>
      </c>
      <c r="L72" s="64">
        <f>IF('Expenses Summary'!$D26="","",IF('Cash Flow %s Yr1'!L72="","",'Cash Flow %s Yr1'!L72*'Expenses Summary'!$D26))</f>
        <v>0</v>
      </c>
      <c r="M72" s="64">
        <f>IF('Expenses Summary'!$D26="","",IF('Cash Flow %s Yr1'!M72="","",'Cash Flow %s Yr1'!M72*'Expenses Summary'!$D26))</f>
        <v>0</v>
      </c>
      <c r="N72" s="64">
        <f>IF('Expenses Summary'!$D26="","",IF('Cash Flow %s Yr1'!N72="","",'Cash Flow %s Yr1'!N72*'Expenses Summary'!$D26))</f>
        <v>0</v>
      </c>
      <c r="O72" s="64">
        <f>IF('Expenses Summary'!$D26="","",IF('Cash Flow %s Yr1'!O72="","",'Cash Flow %s Yr1'!O72*'Expenses Summary'!$D26))</f>
        <v>0</v>
      </c>
      <c r="P72" s="129"/>
      <c r="Q72" s="129"/>
      <c r="R72" s="129"/>
      <c r="S72" s="111" t="str">
        <f>IF(SUM(D72:R72)&gt;0,SUM(D72:R72)/'Expenses Summary'!$D26,"")</f>
        <v/>
      </c>
    </row>
    <row r="73" spans="1:19" s="31" customFormat="1" x14ac:dyDescent="0.25">
      <c r="A73" s="36"/>
      <c r="B73" s="67" t="str">
        <f>'Expenses Summary'!B27</f>
        <v>2900</v>
      </c>
      <c r="C73" s="67" t="str">
        <f>'Expenses Summary'!C27</f>
        <v>Other Classified Salaries</v>
      </c>
      <c r="D73" s="64">
        <f>IF('Expenses Summary'!$D27="","",IF('Cash Flow %s Yr1'!D73="","",'Cash Flow %s Yr1'!D73*'Expenses Summary'!$D27))</f>
        <v>551.36</v>
      </c>
      <c r="E73" s="64">
        <f>IF('Expenses Summary'!$D27="","",IF('Cash Flow %s Yr1'!E73="","",'Cash Flow %s Yr1'!E73*'Expenses Summary'!$D27))</f>
        <v>0</v>
      </c>
      <c r="F73" s="64">
        <f>IF('Expenses Summary'!$D27="","",IF('Cash Flow %s Yr1'!F73="","",'Cash Flow %s Yr1'!F73*'Expenses Summary'!$D27))</f>
        <v>3790.6</v>
      </c>
      <c r="G73" s="64">
        <f>IF('Expenses Summary'!$D27="","",IF('Cash Flow %s Yr1'!G73="","",'Cash Flow %s Yr1'!G73*'Expenses Summary'!$D27))</f>
        <v>3790.6</v>
      </c>
      <c r="H73" s="64">
        <f>IF('Expenses Summary'!$D27="","",IF('Cash Flow %s Yr1'!H73="","",'Cash Flow %s Yr1'!H73*'Expenses Summary'!$D27))</f>
        <v>3687.22</v>
      </c>
      <c r="I73" s="64">
        <f>IF('Expenses Summary'!$D27="","",IF('Cash Flow %s Yr1'!I73="","",'Cash Flow %s Yr1'!I73*'Expenses Summary'!$D27))</f>
        <v>1895.3</v>
      </c>
      <c r="J73" s="64">
        <f>IF('Expenses Summary'!$D27="","",IF('Cash Flow %s Yr1'!J73="","",'Cash Flow %s Yr1'!J73*'Expenses Summary'!$D27))</f>
        <v>3446</v>
      </c>
      <c r="K73" s="64">
        <f>IF('Expenses Summary'!$D27="","",IF('Cash Flow %s Yr1'!K73="","",'Cash Flow %s Yr1'!K73*'Expenses Summary'!$D27))</f>
        <v>3446</v>
      </c>
      <c r="L73" s="64">
        <f>IF('Expenses Summary'!$D27="","",IF('Cash Flow %s Yr1'!L73="","",'Cash Flow %s Yr1'!L73*'Expenses Summary'!$D27))</f>
        <v>3446</v>
      </c>
      <c r="M73" s="64">
        <f>IF('Expenses Summary'!$D27="","",IF('Cash Flow %s Yr1'!M73="","",'Cash Flow %s Yr1'!M73*'Expenses Summary'!$D27))</f>
        <v>3446</v>
      </c>
      <c r="N73" s="64">
        <f>IF('Expenses Summary'!$D27="","",IF('Cash Flow %s Yr1'!N73="","",'Cash Flow %s Yr1'!N73*'Expenses Summary'!$D27))</f>
        <v>3446</v>
      </c>
      <c r="O73" s="64">
        <f>IF('Expenses Summary'!$D27="","",IF('Cash Flow %s Yr1'!O73="","",'Cash Flow %s Yr1'!O73*'Expenses Summary'!$D27))</f>
        <v>3514.9199999999996</v>
      </c>
      <c r="P73" s="129"/>
      <c r="Q73" s="129"/>
      <c r="R73" s="129"/>
      <c r="S73" s="111">
        <f>IF(SUM(D73:R73)&gt;0,SUM(D73:R73)/'Expenses Summary'!$D27,"")</f>
        <v>1</v>
      </c>
    </row>
    <row r="74" spans="1:19" s="31" customFormat="1" x14ac:dyDescent="0.25">
      <c r="A74" s="36"/>
      <c r="B74" s="67" t="str">
        <f>'Expenses Summary'!B28</f>
        <v>2905</v>
      </c>
      <c r="C74" s="67" t="str">
        <f>'Expenses Summary'!C28</f>
        <v>Other Stipends</v>
      </c>
      <c r="D74" s="64">
        <f>IF('Expenses Summary'!$D28="","",IF('Cash Flow %s Yr1'!D74="","",'Cash Flow %s Yr1'!D74*'Expenses Summary'!$D28))</f>
        <v>0</v>
      </c>
      <c r="E74" s="64">
        <f>IF('Expenses Summary'!$D28="","",IF('Cash Flow %s Yr1'!E74="","",'Cash Flow %s Yr1'!E74*'Expenses Summary'!$D28))</f>
        <v>0</v>
      </c>
      <c r="F74" s="64">
        <f>IF('Expenses Summary'!$D28="","",IF('Cash Flow %s Yr1'!F74="","",'Cash Flow %s Yr1'!F74*'Expenses Summary'!$D28))</f>
        <v>0</v>
      </c>
      <c r="G74" s="64">
        <f>IF('Expenses Summary'!$D28="","",IF('Cash Flow %s Yr1'!G74="","",'Cash Flow %s Yr1'!G74*'Expenses Summary'!$D28))</f>
        <v>0</v>
      </c>
      <c r="H74" s="64">
        <f>IF('Expenses Summary'!$D28="","",IF('Cash Flow %s Yr1'!H74="","",'Cash Flow %s Yr1'!H74*'Expenses Summary'!$D28))</f>
        <v>0</v>
      </c>
      <c r="I74" s="64">
        <f>IF('Expenses Summary'!$D28="","",IF('Cash Flow %s Yr1'!I74="","",'Cash Flow %s Yr1'!I74*'Expenses Summary'!$D28))</f>
        <v>0</v>
      </c>
      <c r="J74" s="64">
        <f>IF('Expenses Summary'!$D28="","",IF('Cash Flow %s Yr1'!J74="","",'Cash Flow %s Yr1'!J74*'Expenses Summary'!$D28))</f>
        <v>0</v>
      </c>
      <c r="K74" s="64">
        <f>IF('Expenses Summary'!$D28="","",IF('Cash Flow %s Yr1'!K74="","",'Cash Flow %s Yr1'!K74*'Expenses Summary'!$D28))</f>
        <v>0</v>
      </c>
      <c r="L74" s="64">
        <f>IF('Expenses Summary'!$D28="","",IF('Cash Flow %s Yr1'!L74="","",'Cash Flow %s Yr1'!L74*'Expenses Summary'!$D28))</f>
        <v>0</v>
      </c>
      <c r="M74" s="64">
        <f>IF('Expenses Summary'!$D28="","",IF('Cash Flow %s Yr1'!M74="","",'Cash Flow %s Yr1'!M74*'Expenses Summary'!$D28))</f>
        <v>0</v>
      </c>
      <c r="N74" s="64">
        <f>IF('Expenses Summary'!$D28="","",IF('Cash Flow %s Yr1'!N74="","",'Cash Flow %s Yr1'!N74*'Expenses Summary'!$D28))</f>
        <v>0</v>
      </c>
      <c r="O74" s="64">
        <f>IF('Expenses Summary'!$D28="","",IF('Cash Flow %s Yr1'!O74="","",'Cash Flow %s Yr1'!O74*'Expenses Summary'!$D28))</f>
        <v>0</v>
      </c>
      <c r="P74" s="129"/>
      <c r="Q74" s="129"/>
      <c r="R74" s="129"/>
      <c r="S74" s="111" t="str">
        <f>IF(SUM(D74:R74)&gt;0,SUM(D74:R74)/'Expenses Summary'!$D28,"")</f>
        <v/>
      </c>
    </row>
    <row r="75" spans="1:19" s="31" customFormat="1" x14ac:dyDescent="0.25">
      <c r="A75" s="36"/>
      <c r="B75" s="67" t="str">
        <f>'Expenses Summary'!B29</f>
        <v>2910</v>
      </c>
      <c r="C75" s="67" t="str">
        <f>'Expenses Summary'!C29</f>
        <v>Other Classified Overtime</v>
      </c>
      <c r="D75" s="64">
        <f>IF('Expenses Summary'!$D29="","",IF('Cash Flow %s Yr1'!D75="","",'Cash Flow %s Yr1'!D75*'Expenses Summary'!$D29))</f>
        <v>0</v>
      </c>
      <c r="E75" s="64">
        <f>IF('Expenses Summary'!$D29="","",IF('Cash Flow %s Yr1'!E75="","",'Cash Flow %s Yr1'!E75*'Expenses Summary'!$D29))</f>
        <v>0</v>
      </c>
      <c r="F75" s="64">
        <f>IF('Expenses Summary'!$D29="","",IF('Cash Flow %s Yr1'!F75="","",'Cash Flow %s Yr1'!F75*'Expenses Summary'!$D29))</f>
        <v>0</v>
      </c>
      <c r="G75" s="64">
        <f>IF('Expenses Summary'!$D29="","",IF('Cash Flow %s Yr1'!G75="","",'Cash Flow %s Yr1'!G75*'Expenses Summary'!$D29))</f>
        <v>0</v>
      </c>
      <c r="H75" s="64">
        <f>IF('Expenses Summary'!$D29="","",IF('Cash Flow %s Yr1'!H75="","",'Cash Flow %s Yr1'!H75*'Expenses Summary'!$D29))</f>
        <v>0</v>
      </c>
      <c r="I75" s="64">
        <f>IF('Expenses Summary'!$D29="","",IF('Cash Flow %s Yr1'!I75="","",'Cash Flow %s Yr1'!I75*'Expenses Summary'!$D29))</f>
        <v>0</v>
      </c>
      <c r="J75" s="64">
        <f>IF('Expenses Summary'!$D29="","",IF('Cash Flow %s Yr1'!J75="","",'Cash Flow %s Yr1'!J75*'Expenses Summary'!$D29))</f>
        <v>0</v>
      </c>
      <c r="K75" s="64">
        <f>IF('Expenses Summary'!$D29="","",IF('Cash Flow %s Yr1'!K75="","",'Cash Flow %s Yr1'!K75*'Expenses Summary'!$D29))</f>
        <v>0</v>
      </c>
      <c r="L75" s="64">
        <f>IF('Expenses Summary'!$D29="","",IF('Cash Flow %s Yr1'!L75="","",'Cash Flow %s Yr1'!L75*'Expenses Summary'!$D29))</f>
        <v>0</v>
      </c>
      <c r="M75" s="64">
        <f>IF('Expenses Summary'!$D29="","",IF('Cash Flow %s Yr1'!M75="","",'Cash Flow %s Yr1'!M75*'Expenses Summary'!$D29))</f>
        <v>0</v>
      </c>
      <c r="N75" s="64">
        <f>IF('Expenses Summary'!$D29="","",IF('Cash Flow %s Yr1'!N75="","",'Cash Flow %s Yr1'!N75*'Expenses Summary'!$D29))</f>
        <v>0</v>
      </c>
      <c r="O75" s="64">
        <f>IF('Expenses Summary'!$D29="","",IF('Cash Flow %s Yr1'!O75="","",'Cash Flow %s Yr1'!O75*'Expenses Summary'!$D29))</f>
        <v>0</v>
      </c>
      <c r="P75" s="129"/>
      <c r="Q75" s="129"/>
      <c r="R75" s="129"/>
      <c r="S75" s="111" t="str">
        <f>IF(SUM(D75:R75)&gt;0,SUM(D75:R75)/'Expenses Summary'!$D29,"")</f>
        <v/>
      </c>
    </row>
    <row r="76" spans="1:19" s="31" customFormat="1" x14ac:dyDescent="0.25">
      <c r="A76" s="36"/>
      <c r="B76" s="43" t="s">
        <v>757</v>
      </c>
      <c r="C76" s="34" t="s">
        <v>740</v>
      </c>
      <c r="D76" s="173">
        <f t="shared" ref="D76:I76" si="6">IF(SUM(D65:D75)&gt;0,SUM(D65:D75),"")</f>
        <v>7068.9839999999995</v>
      </c>
      <c r="E76" s="173">
        <f t="shared" si="6"/>
        <v>6197.12</v>
      </c>
      <c r="F76" s="173">
        <f t="shared" si="6"/>
        <v>27960.73</v>
      </c>
      <c r="G76" s="173">
        <f t="shared" si="6"/>
        <v>28154.39</v>
      </c>
      <c r="H76" s="173">
        <f t="shared" si="6"/>
        <v>28244.670000000002</v>
      </c>
      <c r="I76" s="173">
        <f t="shared" si="6"/>
        <v>23644.219999999998</v>
      </c>
      <c r="J76" s="173">
        <f t="shared" ref="J76:O76" si="7">IF(SUM(J65:J75)&gt;0,SUM(J65:J75),"")</f>
        <v>26696.245000000003</v>
      </c>
      <c r="K76" s="173">
        <f t="shared" si="7"/>
        <v>26696.245000000003</v>
      </c>
      <c r="L76" s="173">
        <f t="shared" si="7"/>
        <v>26696.245000000003</v>
      </c>
      <c r="M76" s="173">
        <f t="shared" si="7"/>
        <v>26696.245000000003</v>
      </c>
      <c r="N76" s="173">
        <f t="shared" si="7"/>
        <v>26696.245000000003</v>
      </c>
      <c r="O76" s="173">
        <f t="shared" si="7"/>
        <v>26444.661</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Summary'!$D33="","",IF('Cash Flow %s Yr1'!D79="","",'Cash Flow %s Yr1'!D79*'Expenses Summary'!$D33))</f>
        <v>13303.406000000001</v>
      </c>
      <c r="E79" s="64">
        <f>IF('Expenses Summary'!$D33="","",IF('Cash Flow %s Yr1'!E79="","",'Cash Flow %s Yr1'!E79*'Expenses Summary'!$D33))</f>
        <v>13303.406000000001</v>
      </c>
      <c r="F79" s="64">
        <f>IF('Expenses Summary'!$D33="","",IF('Cash Flow %s Yr1'!F79="","",'Cash Flow %s Yr1'!F79*'Expenses Summary'!$D33))</f>
        <v>13303.406000000001</v>
      </c>
      <c r="G79" s="64">
        <f>IF('Expenses Summary'!$D33="","",IF('Cash Flow %s Yr1'!G79="","",'Cash Flow %s Yr1'!G79*'Expenses Summary'!$D33))</f>
        <v>13303.406000000001</v>
      </c>
      <c r="H79" s="64">
        <f>IF('Expenses Summary'!$D33="","",IF('Cash Flow %s Yr1'!H79="","",'Cash Flow %s Yr1'!H79*'Expenses Summary'!$D33))</f>
        <v>13303.406000000001</v>
      </c>
      <c r="I79" s="64">
        <f>IF('Expenses Summary'!$D33="","",IF('Cash Flow %s Yr1'!I79="","",'Cash Flow %s Yr1'!I79*'Expenses Summary'!$D33))</f>
        <v>13303.406000000001</v>
      </c>
      <c r="J79" s="64">
        <f>IF('Expenses Summary'!$D33="","",IF('Cash Flow %s Yr1'!J79="","",'Cash Flow %s Yr1'!J79*'Expenses Summary'!$D33))</f>
        <v>13303.406000000001</v>
      </c>
      <c r="K79" s="64">
        <f>IF('Expenses Summary'!$D33="","",IF('Cash Flow %s Yr1'!K79="","",'Cash Flow %s Yr1'!K79*'Expenses Summary'!$D33))</f>
        <v>13303.406000000001</v>
      </c>
      <c r="L79" s="64">
        <f>IF('Expenses Summary'!$D33="","",IF('Cash Flow %s Yr1'!L79="","",'Cash Flow %s Yr1'!L79*'Expenses Summary'!$D33))</f>
        <v>13463.688</v>
      </c>
      <c r="M79" s="64">
        <f>IF('Expenses Summary'!$D33="","",IF('Cash Flow %s Yr1'!M79="","",'Cash Flow %s Yr1'!M79*'Expenses Summary'!$D33))</f>
        <v>13463.688</v>
      </c>
      <c r="N79" s="64">
        <f>IF('Expenses Summary'!$D33="","",IF('Cash Flow %s Yr1'!N79="","",'Cash Flow %s Yr1'!N79*'Expenses Summary'!$D33))</f>
        <v>13463.688</v>
      </c>
      <c r="O79" s="64">
        <f>IF('Expenses Summary'!$D33="","",IF('Cash Flow %s Yr1'!O79="","",'Cash Flow %s Yr1'!O79*'Expenses Summary'!$D33))</f>
        <v>13463.688</v>
      </c>
      <c r="P79" s="129"/>
      <c r="Q79" s="129"/>
      <c r="R79" s="129"/>
      <c r="S79" s="111">
        <f>IF(SUM(D79:R79)&gt;0,SUM(D79:R79)/'Expenses Summary'!$D33,"")</f>
        <v>1</v>
      </c>
    </row>
    <row r="80" spans="1:19" s="31" customFormat="1" x14ac:dyDescent="0.25">
      <c r="A80" s="36"/>
      <c r="B80" s="67" t="str">
        <f>'Expenses Summary'!B34</f>
        <v>3202</v>
      </c>
      <c r="C80" s="67" t="str">
        <f>'Expenses Summary'!C34</f>
        <v>Public Employees' Retirement System, classified positions</v>
      </c>
      <c r="D80" s="64">
        <f>IF('Expenses Summary'!$D34="","",IF('Cash Flow %s Yr1'!D80="","",'Cash Flow %s Yr1'!D80*'Expenses Summary'!$D34))</f>
        <v>5196.5470000000005</v>
      </c>
      <c r="E80" s="64">
        <f>IF('Expenses Summary'!$D34="","",IF('Cash Flow %s Yr1'!E80="","",'Cash Flow %s Yr1'!E80*'Expenses Summary'!$D34))</f>
        <v>5196.5470000000005</v>
      </c>
      <c r="F80" s="64">
        <f>IF('Expenses Summary'!$D34="","",IF('Cash Flow %s Yr1'!F80="","",'Cash Flow %s Yr1'!F80*'Expenses Summary'!$D34))</f>
        <v>5196.5470000000005</v>
      </c>
      <c r="G80" s="64">
        <f>IF('Expenses Summary'!$D34="","",IF('Cash Flow %s Yr1'!G80="","",'Cash Flow %s Yr1'!G80*'Expenses Summary'!$D34))</f>
        <v>5196.5470000000005</v>
      </c>
      <c r="H80" s="64">
        <f>IF('Expenses Summary'!$D34="","",IF('Cash Flow %s Yr1'!H80="","",'Cash Flow %s Yr1'!H80*'Expenses Summary'!$D34))</f>
        <v>5196.5470000000005</v>
      </c>
      <c r="I80" s="64">
        <f>IF('Expenses Summary'!$D34="","",IF('Cash Flow %s Yr1'!I80="","",'Cash Flow %s Yr1'!I80*'Expenses Summary'!$D34))</f>
        <v>5196.5470000000005</v>
      </c>
      <c r="J80" s="64">
        <f>IF('Expenses Summary'!$D34="","",IF('Cash Flow %s Yr1'!J80="","",'Cash Flow %s Yr1'!J80*'Expenses Summary'!$D34))</f>
        <v>5196.5470000000005</v>
      </c>
      <c r="K80" s="64">
        <f>IF('Expenses Summary'!$D34="","",IF('Cash Flow %s Yr1'!K80="","",'Cash Flow %s Yr1'!K80*'Expenses Summary'!$D34))</f>
        <v>5196.5470000000005</v>
      </c>
      <c r="L80" s="64">
        <f>IF('Expenses Summary'!$D34="","",IF('Cash Flow %s Yr1'!L80="","",'Cash Flow %s Yr1'!L80*'Expenses Summary'!$D34))</f>
        <v>5259.1559999999999</v>
      </c>
      <c r="M80" s="64">
        <f>IF('Expenses Summary'!$D34="","",IF('Cash Flow %s Yr1'!M80="","",'Cash Flow %s Yr1'!M80*'Expenses Summary'!$D34))</f>
        <v>5259.1559999999999</v>
      </c>
      <c r="N80" s="64">
        <f>IF('Expenses Summary'!$D34="","",IF('Cash Flow %s Yr1'!N80="","",'Cash Flow %s Yr1'!N80*'Expenses Summary'!$D34))</f>
        <v>5259.1559999999999</v>
      </c>
      <c r="O80" s="64">
        <f>IF('Expenses Summary'!$D34="","",IF('Cash Flow %s Yr1'!O80="","",'Cash Flow %s Yr1'!O80*'Expenses Summary'!$D34))</f>
        <v>5259.1559999999999</v>
      </c>
      <c r="P80" s="129"/>
      <c r="Q80" s="129"/>
      <c r="R80" s="129"/>
      <c r="S80" s="111">
        <f>IF(SUM(D80:R80)&gt;0,SUM(D80:R80)/'Expenses Summary'!$D34,"")</f>
        <v>1.0000000000000002</v>
      </c>
    </row>
    <row r="81" spans="1:19" s="31" customFormat="1" x14ac:dyDescent="0.25">
      <c r="A81" s="36"/>
      <c r="B81" s="67" t="str">
        <f>'Expenses Summary'!B35</f>
        <v>3313</v>
      </c>
      <c r="C81" s="67" t="str">
        <f>'Expenses Summary'!C35</f>
        <v>OASDI</v>
      </c>
      <c r="D81" s="64">
        <f>IF('Expenses Summary'!$D35="","",IF('Cash Flow %s Yr1'!D81="","",'Cash Flow %s Yr1'!D81*'Expenses Summary'!$D35))</f>
        <v>2345.9950000000003</v>
      </c>
      <c r="E81" s="64">
        <f>IF('Expenses Summary'!$D35="","",IF('Cash Flow %s Yr1'!E81="","",'Cash Flow %s Yr1'!E81*'Expenses Summary'!$D35))</f>
        <v>2345.9950000000003</v>
      </c>
      <c r="F81" s="64">
        <f>IF('Expenses Summary'!$D35="","",IF('Cash Flow %s Yr1'!F81="","",'Cash Flow %s Yr1'!F81*'Expenses Summary'!$D35))</f>
        <v>2345.9950000000003</v>
      </c>
      <c r="G81" s="64">
        <f>IF('Expenses Summary'!$D35="","",IF('Cash Flow %s Yr1'!G81="","",'Cash Flow %s Yr1'!G81*'Expenses Summary'!$D35))</f>
        <v>2345.9950000000003</v>
      </c>
      <c r="H81" s="64">
        <f>IF('Expenses Summary'!$D35="","",IF('Cash Flow %s Yr1'!H81="","",'Cash Flow %s Yr1'!H81*'Expenses Summary'!$D35))</f>
        <v>2345.9950000000003</v>
      </c>
      <c r="I81" s="64">
        <f>IF('Expenses Summary'!$D35="","",IF('Cash Flow %s Yr1'!I81="","",'Cash Flow %s Yr1'!I81*'Expenses Summary'!$D35))</f>
        <v>2345.9950000000003</v>
      </c>
      <c r="J81" s="64">
        <f>IF('Expenses Summary'!$D35="","",IF('Cash Flow %s Yr1'!J81="","",'Cash Flow %s Yr1'!J81*'Expenses Summary'!$D35))</f>
        <v>2345.9950000000003</v>
      </c>
      <c r="K81" s="64">
        <f>IF('Expenses Summary'!$D35="","",IF('Cash Flow %s Yr1'!K81="","",'Cash Flow %s Yr1'!K81*'Expenses Summary'!$D35))</f>
        <v>2345.9950000000003</v>
      </c>
      <c r="L81" s="64">
        <f>IF('Expenses Summary'!$D35="","",IF('Cash Flow %s Yr1'!L81="","",'Cash Flow %s Yr1'!L81*'Expenses Summary'!$D35))</f>
        <v>2374.2600000000002</v>
      </c>
      <c r="M81" s="64">
        <f>IF('Expenses Summary'!$D35="","",IF('Cash Flow %s Yr1'!M81="","",'Cash Flow %s Yr1'!M81*'Expenses Summary'!$D35))</f>
        <v>2374.2600000000002</v>
      </c>
      <c r="N81" s="64">
        <f>IF('Expenses Summary'!$D35="","",IF('Cash Flow %s Yr1'!N81="","",'Cash Flow %s Yr1'!N81*'Expenses Summary'!$D35))</f>
        <v>2374.2600000000002</v>
      </c>
      <c r="O81" s="64">
        <f>IF('Expenses Summary'!$D35="","",IF('Cash Flow %s Yr1'!O81="","",'Cash Flow %s Yr1'!O81*'Expenses Summary'!$D35))</f>
        <v>2374.2600000000002</v>
      </c>
      <c r="P81" s="129"/>
      <c r="Q81" s="129"/>
      <c r="R81" s="129"/>
      <c r="S81" s="111">
        <f>IF(SUM(D81:R81)&gt;0,SUM(D81:R81)/'Expenses Summary'!$D35,"")</f>
        <v>1.0000000000000002</v>
      </c>
    </row>
    <row r="82" spans="1:19" s="31" customFormat="1" x14ac:dyDescent="0.25">
      <c r="A82" s="36"/>
      <c r="B82" s="67" t="str">
        <f>'Expenses Summary'!B36</f>
        <v>3323</v>
      </c>
      <c r="C82" s="67" t="str">
        <f>'Expenses Summary'!C36</f>
        <v>Medicare</v>
      </c>
      <c r="D82" s="64">
        <f>IF('Expenses Summary'!$D36="","",IF('Cash Flow %s Yr1'!D82="","",'Cash Flow %s Yr1'!D82*'Expenses Summary'!$D36))</f>
        <v>1885.4280000000001</v>
      </c>
      <c r="E82" s="64">
        <f>IF('Expenses Summary'!$D36="","",IF('Cash Flow %s Yr1'!E82="","",'Cash Flow %s Yr1'!E82*'Expenses Summary'!$D36))</f>
        <v>1885.4280000000001</v>
      </c>
      <c r="F82" s="64">
        <f>IF('Expenses Summary'!$D36="","",IF('Cash Flow %s Yr1'!F82="","",'Cash Flow %s Yr1'!F82*'Expenses Summary'!$D36))</f>
        <v>1885.4280000000001</v>
      </c>
      <c r="G82" s="64">
        <f>IF('Expenses Summary'!$D36="","",IF('Cash Flow %s Yr1'!G82="","",'Cash Flow %s Yr1'!G82*'Expenses Summary'!$D36))</f>
        <v>1885.4280000000001</v>
      </c>
      <c r="H82" s="64">
        <f>IF('Expenses Summary'!$D36="","",IF('Cash Flow %s Yr1'!H82="","",'Cash Flow %s Yr1'!H82*'Expenses Summary'!$D36))</f>
        <v>1885.4280000000001</v>
      </c>
      <c r="I82" s="64">
        <f>IF('Expenses Summary'!$D36="","",IF('Cash Flow %s Yr1'!I82="","",'Cash Flow %s Yr1'!I82*'Expenses Summary'!$D36))</f>
        <v>1885.4280000000001</v>
      </c>
      <c r="J82" s="64">
        <f>IF('Expenses Summary'!$D36="","",IF('Cash Flow %s Yr1'!J82="","",'Cash Flow %s Yr1'!J82*'Expenses Summary'!$D36))</f>
        <v>1885.4280000000001</v>
      </c>
      <c r="K82" s="64">
        <f>IF('Expenses Summary'!$D36="","",IF('Cash Flow %s Yr1'!K82="","",'Cash Flow %s Yr1'!K82*'Expenses Summary'!$D36))</f>
        <v>1885.4280000000001</v>
      </c>
      <c r="L82" s="64">
        <f>IF('Expenses Summary'!$D36="","",IF('Cash Flow %s Yr1'!L82="","",'Cash Flow %s Yr1'!L82*'Expenses Summary'!$D36))</f>
        <v>1908.144</v>
      </c>
      <c r="M82" s="64">
        <f>IF('Expenses Summary'!$D36="","",IF('Cash Flow %s Yr1'!M82="","",'Cash Flow %s Yr1'!M82*'Expenses Summary'!$D36))</f>
        <v>1908.144</v>
      </c>
      <c r="N82" s="64">
        <f>IF('Expenses Summary'!$D36="","",IF('Cash Flow %s Yr1'!N82="","",'Cash Flow %s Yr1'!N82*'Expenses Summary'!$D36))</f>
        <v>1908.144</v>
      </c>
      <c r="O82" s="64">
        <f>IF('Expenses Summary'!$D36="","",IF('Cash Flow %s Yr1'!O82="","",'Cash Flow %s Yr1'!O82*'Expenses Summary'!$D36))</f>
        <v>1908.144</v>
      </c>
      <c r="P82" s="129"/>
      <c r="Q82" s="129"/>
      <c r="R82" s="129"/>
      <c r="S82" s="111">
        <f>IF(SUM(D82:R82)&gt;0,SUM(D82:R82)/'Expenses Summary'!$D36,"")</f>
        <v>1</v>
      </c>
    </row>
    <row r="83" spans="1:19" s="31" customFormat="1" x14ac:dyDescent="0.25">
      <c r="A83" s="36"/>
      <c r="B83" s="67" t="str">
        <f>'Expenses Summary'!B37</f>
        <v>3403</v>
      </c>
      <c r="C83" s="67" t="str">
        <f>'Expenses Summary'!C37</f>
        <v>Health &amp; Welfare Benefits</v>
      </c>
      <c r="D83" s="64">
        <f>IF('Expenses Summary'!$D37="","",IF('Cash Flow %s Yr1'!D83="","",'Cash Flow %s Yr1'!D83*'Expenses Summary'!$D37))</f>
        <v>15019.431</v>
      </c>
      <c r="E83" s="64">
        <f>IF('Expenses Summary'!$D37="","",IF('Cash Flow %s Yr1'!E83="","",'Cash Flow %s Yr1'!E83*'Expenses Summary'!$D37))</f>
        <v>15019.431</v>
      </c>
      <c r="F83" s="64">
        <f>IF('Expenses Summary'!$D37="","",IF('Cash Flow %s Yr1'!F83="","",'Cash Flow %s Yr1'!F83*'Expenses Summary'!$D37))</f>
        <v>15019.431</v>
      </c>
      <c r="G83" s="64">
        <f>IF('Expenses Summary'!$D37="","",IF('Cash Flow %s Yr1'!G83="","",'Cash Flow %s Yr1'!G83*'Expenses Summary'!$D37))</f>
        <v>15019.431</v>
      </c>
      <c r="H83" s="64">
        <f>IF('Expenses Summary'!$D37="","",IF('Cash Flow %s Yr1'!H83="","",'Cash Flow %s Yr1'!H83*'Expenses Summary'!$D37))</f>
        <v>15019.431</v>
      </c>
      <c r="I83" s="64">
        <f>IF('Expenses Summary'!$D37="","",IF('Cash Flow %s Yr1'!I83="","",'Cash Flow %s Yr1'!I83*'Expenses Summary'!$D37))</f>
        <v>15019.431</v>
      </c>
      <c r="J83" s="64">
        <f>IF('Expenses Summary'!$D37="","",IF('Cash Flow %s Yr1'!J83="","",'Cash Flow %s Yr1'!J83*'Expenses Summary'!$D37))</f>
        <v>15019.431</v>
      </c>
      <c r="K83" s="64">
        <f>IF('Expenses Summary'!$D37="","",IF('Cash Flow %s Yr1'!K83="","",'Cash Flow %s Yr1'!K83*'Expenses Summary'!$D37))</f>
        <v>15019.431</v>
      </c>
      <c r="L83" s="64">
        <f>IF('Expenses Summary'!$D37="","",IF('Cash Flow %s Yr1'!L83="","",'Cash Flow %s Yr1'!L83*'Expenses Summary'!$D37))</f>
        <v>15200.388000000001</v>
      </c>
      <c r="M83" s="64">
        <f>IF('Expenses Summary'!$D37="","",IF('Cash Flow %s Yr1'!M83="","",'Cash Flow %s Yr1'!M83*'Expenses Summary'!$D37))</f>
        <v>15200.388000000001</v>
      </c>
      <c r="N83" s="64">
        <f>IF('Expenses Summary'!$D37="","",IF('Cash Flow %s Yr1'!N83="","",'Cash Flow %s Yr1'!N83*'Expenses Summary'!$D37))</f>
        <v>15200.388000000001</v>
      </c>
      <c r="O83" s="64">
        <f>IF('Expenses Summary'!$D37="","",IF('Cash Flow %s Yr1'!O83="","",'Cash Flow %s Yr1'!O83*'Expenses Summary'!$D37))</f>
        <v>15200.388000000001</v>
      </c>
      <c r="P83" s="129"/>
      <c r="Q83" s="129"/>
      <c r="R83" s="129"/>
      <c r="S83" s="111">
        <f>IF(SUM(D83:R83)&gt;0,SUM(D83:R83)/'Expenses Summary'!$D37,"")</f>
        <v>1</v>
      </c>
    </row>
    <row r="84" spans="1:19" s="31" customFormat="1" x14ac:dyDescent="0.25">
      <c r="A84" s="36"/>
      <c r="B84" s="67" t="str">
        <f>'Expenses Summary'!B38</f>
        <v>3503</v>
      </c>
      <c r="C84" s="67" t="str">
        <f>'Expenses Summary'!C38</f>
        <v>State Unemployment Insurance</v>
      </c>
      <c r="D84" s="64">
        <f>IF('Expenses Summary'!$D38="","",IF('Cash Flow %s Yr1'!D84="","",'Cash Flow %s Yr1'!D84*'Expenses Summary'!$D38))</f>
        <v>705.5</v>
      </c>
      <c r="E84" s="64">
        <f>IF('Expenses Summary'!$D38="","",IF('Cash Flow %s Yr1'!E84="","",'Cash Flow %s Yr1'!E84*'Expenses Summary'!$D38))</f>
        <v>705.5</v>
      </c>
      <c r="F84" s="64">
        <f>IF('Expenses Summary'!$D38="","",IF('Cash Flow %s Yr1'!F84="","",'Cash Flow %s Yr1'!F84*'Expenses Summary'!$D38))</f>
        <v>705.5</v>
      </c>
      <c r="G84" s="64">
        <f>IF('Expenses Summary'!$D38="","",IF('Cash Flow %s Yr1'!G84="","",'Cash Flow %s Yr1'!G84*'Expenses Summary'!$D38))</f>
        <v>705.5</v>
      </c>
      <c r="H84" s="64">
        <f>IF('Expenses Summary'!$D38="","",IF('Cash Flow %s Yr1'!H84="","",'Cash Flow %s Yr1'!H84*'Expenses Summary'!$D38))</f>
        <v>705.5</v>
      </c>
      <c r="I84" s="64">
        <f>IF('Expenses Summary'!$D38="","",IF('Cash Flow %s Yr1'!I84="","",'Cash Flow %s Yr1'!I84*'Expenses Summary'!$D38))</f>
        <v>705.5</v>
      </c>
      <c r="J84" s="64">
        <f>IF('Expenses Summary'!$D38="","",IF('Cash Flow %s Yr1'!J84="","",'Cash Flow %s Yr1'!J84*'Expenses Summary'!$D38))</f>
        <v>705.5</v>
      </c>
      <c r="K84" s="64">
        <f>IF('Expenses Summary'!$D38="","",IF('Cash Flow %s Yr1'!K84="","",'Cash Flow %s Yr1'!K84*'Expenses Summary'!$D38))</f>
        <v>705.5</v>
      </c>
      <c r="L84" s="64">
        <f>IF('Expenses Summary'!$D38="","",IF('Cash Flow %s Yr1'!L84="","",'Cash Flow %s Yr1'!L84*'Expenses Summary'!$D38))</f>
        <v>714</v>
      </c>
      <c r="M84" s="64">
        <f>IF('Expenses Summary'!$D38="","",IF('Cash Flow %s Yr1'!M84="","",'Cash Flow %s Yr1'!M84*'Expenses Summary'!$D38))</f>
        <v>714</v>
      </c>
      <c r="N84" s="64">
        <f>IF('Expenses Summary'!$D38="","",IF('Cash Flow %s Yr1'!N84="","",'Cash Flow %s Yr1'!N84*'Expenses Summary'!$D38))</f>
        <v>714</v>
      </c>
      <c r="O84" s="64">
        <f>IF('Expenses Summary'!$D38="","",IF('Cash Flow %s Yr1'!O84="","",'Cash Flow %s Yr1'!O84*'Expenses Summary'!$D38))</f>
        <v>714</v>
      </c>
      <c r="P84" s="129"/>
      <c r="Q84" s="129"/>
      <c r="R84" s="129"/>
      <c r="S84" s="111">
        <f>IF(SUM(D84:R84)&gt;0,SUM(D84:R84)/'Expenses Summary'!$D38,"")</f>
        <v>1</v>
      </c>
    </row>
    <row r="85" spans="1:19" s="31" customFormat="1" x14ac:dyDescent="0.25">
      <c r="A85" s="36"/>
      <c r="B85" s="67" t="str">
        <f>'Expenses Summary'!B39</f>
        <v>3603</v>
      </c>
      <c r="C85" s="67" t="str">
        <f>'Expenses Summary'!C39</f>
        <v>Worker Compensation Insurance</v>
      </c>
      <c r="D85" s="64">
        <f>IF('Expenses Summary'!$D39="","",IF('Cash Flow %s Yr1'!D85="","",'Cash Flow %s Yr1'!D85*'Expenses Summary'!$D39))</f>
        <v>2099.9</v>
      </c>
      <c r="E85" s="64">
        <f>IF('Expenses Summary'!$D39="","",IF('Cash Flow %s Yr1'!E85="","",'Cash Flow %s Yr1'!E85*'Expenses Summary'!$D39))</f>
        <v>2099.9</v>
      </c>
      <c r="F85" s="64">
        <f>IF('Expenses Summary'!$D39="","",IF('Cash Flow %s Yr1'!F85="","",'Cash Flow %s Yr1'!F85*'Expenses Summary'!$D39))</f>
        <v>2099.9</v>
      </c>
      <c r="G85" s="64">
        <f>IF('Expenses Summary'!$D39="","",IF('Cash Flow %s Yr1'!G85="","",'Cash Flow %s Yr1'!G85*'Expenses Summary'!$D39))</f>
        <v>2099.9</v>
      </c>
      <c r="H85" s="64">
        <f>IF('Expenses Summary'!$D39="","",IF('Cash Flow %s Yr1'!H85="","",'Cash Flow %s Yr1'!H85*'Expenses Summary'!$D39))</f>
        <v>2099.9</v>
      </c>
      <c r="I85" s="64">
        <f>IF('Expenses Summary'!$D39="","",IF('Cash Flow %s Yr1'!I85="","",'Cash Flow %s Yr1'!I85*'Expenses Summary'!$D39))</f>
        <v>2099.9</v>
      </c>
      <c r="J85" s="64">
        <f>IF('Expenses Summary'!$D39="","",IF('Cash Flow %s Yr1'!J85="","",'Cash Flow %s Yr1'!J85*'Expenses Summary'!$D39))</f>
        <v>2099.9</v>
      </c>
      <c r="K85" s="64">
        <f>IF('Expenses Summary'!$D39="","",IF('Cash Flow %s Yr1'!K85="","",'Cash Flow %s Yr1'!K85*'Expenses Summary'!$D39))</f>
        <v>2099.9</v>
      </c>
      <c r="L85" s="64">
        <f>IF('Expenses Summary'!$D39="","",IF('Cash Flow %s Yr1'!L85="","",'Cash Flow %s Yr1'!L85*'Expenses Summary'!$D39))</f>
        <v>2125.2000000000003</v>
      </c>
      <c r="M85" s="64">
        <f>IF('Expenses Summary'!$D39="","",IF('Cash Flow %s Yr1'!M85="","",'Cash Flow %s Yr1'!M85*'Expenses Summary'!$D39))</f>
        <v>2125.2000000000003</v>
      </c>
      <c r="N85" s="64">
        <f>IF('Expenses Summary'!$D39="","",IF('Cash Flow %s Yr1'!N85="","",'Cash Flow %s Yr1'!N85*'Expenses Summary'!$D39))</f>
        <v>2125.2000000000003</v>
      </c>
      <c r="O85" s="64">
        <f>IF('Expenses Summary'!$D39="","",IF('Cash Flow %s Yr1'!O85="","",'Cash Flow %s Yr1'!O85*'Expenses Summary'!$D39))</f>
        <v>2125.2000000000003</v>
      </c>
      <c r="P85" s="129"/>
      <c r="Q85" s="129"/>
      <c r="R85" s="129"/>
      <c r="S85" s="111">
        <f>IF(SUM(D85:R85)&gt;0,SUM(D85:R85)/'Expenses Summary'!$D39,"")</f>
        <v>1.0000000000000002</v>
      </c>
    </row>
    <row r="86" spans="1:19" s="31" customFormat="1" x14ac:dyDescent="0.25">
      <c r="A86" s="36"/>
      <c r="B86" s="67" t="str">
        <f>'Expenses Summary'!B40</f>
        <v>3703</v>
      </c>
      <c r="C86" s="67" t="str">
        <f>'Expenses Summary'!C40</f>
        <v>Other Post Employement Benefits</v>
      </c>
      <c r="D86" s="64" t="str">
        <f>IF('Expenses Summary'!$D40="","",IF('Cash Flow %s Yr1'!D86="","",'Cash Flow %s Yr1'!D86*'Expenses Summary'!$D40))</f>
        <v/>
      </c>
      <c r="E86" s="64" t="str">
        <f>IF('Expenses Summary'!$D40="","",IF('Cash Flow %s Yr1'!E86="","",'Cash Flow %s Yr1'!E86*'Expenses Summary'!$D40))</f>
        <v/>
      </c>
      <c r="F86" s="64" t="str">
        <f>IF('Expenses Summary'!$D40="","",IF('Cash Flow %s Yr1'!F86="","",'Cash Flow %s Yr1'!F86*'Expenses Summary'!$D40))</f>
        <v/>
      </c>
      <c r="G86" s="64" t="str">
        <f>IF('Expenses Summary'!$D40="","",IF('Cash Flow %s Yr1'!G86="","",'Cash Flow %s Yr1'!G86*'Expenses Summary'!$D40))</f>
        <v/>
      </c>
      <c r="H86" s="64" t="str">
        <f>IF('Expenses Summary'!$D40="","",IF('Cash Flow %s Yr1'!H86="","",'Cash Flow %s Yr1'!H86*'Expenses Summary'!$D40))</f>
        <v/>
      </c>
      <c r="I86" s="64" t="str">
        <f>IF('Expenses Summary'!$D40="","",IF('Cash Flow %s Yr1'!I86="","",'Cash Flow %s Yr1'!I86*'Expenses Summary'!$D40))</f>
        <v/>
      </c>
      <c r="J86" s="64" t="str">
        <f>IF('Expenses Summary'!$D40="","",IF('Cash Flow %s Yr1'!J86="","",'Cash Flow %s Yr1'!J86*'Expenses Summary'!$D40))</f>
        <v/>
      </c>
      <c r="K86" s="64" t="str">
        <f>IF('Expenses Summary'!$D40="","",IF('Cash Flow %s Yr1'!K86="","",'Cash Flow %s Yr1'!K86*'Expenses Summary'!$D40))</f>
        <v/>
      </c>
      <c r="L86" s="64" t="str">
        <f>IF('Expenses Summary'!$D40="","",IF('Cash Flow %s Yr1'!L86="","",'Cash Flow %s Yr1'!L86*'Expenses Summary'!$D40))</f>
        <v/>
      </c>
      <c r="M86" s="64" t="str">
        <f>IF('Expenses Summary'!$D40="","",IF('Cash Flow %s Yr1'!M86="","",'Cash Flow %s Yr1'!M86*'Expenses Summary'!$D40))</f>
        <v/>
      </c>
      <c r="N86" s="64" t="str">
        <f>IF('Expenses Summary'!$D40="","",IF('Cash Flow %s Yr1'!N86="","",'Cash Flow %s Yr1'!N86*'Expenses Summary'!$D40))</f>
        <v/>
      </c>
      <c r="O86" s="64" t="str">
        <f>IF('Expenses Summary'!$D40="","",IF('Cash Flow %s Yr1'!O86="","",'Cash Flow %s Yr1'!O86*'Expenses Summary'!$D40))</f>
        <v/>
      </c>
      <c r="P86" s="129"/>
      <c r="Q86" s="129"/>
      <c r="R86" s="129"/>
      <c r="S86" s="111" t="str">
        <f>IF(SUM(D86:R86)&gt;0,SUM(D86:R86)/'Expenses Summary'!$D40,"")</f>
        <v/>
      </c>
    </row>
    <row r="87" spans="1:19" s="31" customFormat="1" x14ac:dyDescent="0.25">
      <c r="A87" s="36"/>
      <c r="B87" s="67" t="str">
        <f>'Expenses Summary'!B41</f>
        <v>3903</v>
      </c>
      <c r="C87" s="67" t="str">
        <f>'Expenses Summary'!C41</f>
        <v>Other Benefits</v>
      </c>
      <c r="D87" s="64" t="str">
        <f>IF('Expenses Summary'!$D41="","",IF('Cash Flow %s Yr1'!D87="","",'Cash Flow %s Yr1'!D87*'Expenses Summary'!$D41))</f>
        <v/>
      </c>
      <c r="E87" s="64" t="str">
        <f>IF('Expenses Summary'!$D41="","",IF('Cash Flow %s Yr1'!E87="","",'Cash Flow %s Yr1'!E87*'Expenses Summary'!$D41))</f>
        <v/>
      </c>
      <c r="F87" s="64" t="str">
        <f>IF('Expenses Summary'!$D41="","",IF('Cash Flow %s Yr1'!F87="","",'Cash Flow %s Yr1'!F87*'Expenses Summary'!$D41))</f>
        <v/>
      </c>
      <c r="G87" s="64" t="str">
        <f>IF('Expenses Summary'!$D41="","",IF('Cash Flow %s Yr1'!G87="","",'Cash Flow %s Yr1'!G87*'Expenses Summary'!$D41))</f>
        <v/>
      </c>
      <c r="H87" s="64" t="str">
        <f>IF('Expenses Summary'!$D41="","",IF('Cash Flow %s Yr1'!H87="","",'Cash Flow %s Yr1'!H87*'Expenses Summary'!$D41))</f>
        <v/>
      </c>
      <c r="I87" s="64" t="str">
        <f>IF('Expenses Summary'!$D41="","",IF('Cash Flow %s Yr1'!I87="","",'Cash Flow %s Yr1'!I87*'Expenses Summary'!$D41))</f>
        <v/>
      </c>
      <c r="J87" s="64" t="str">
        <f>IF('Expenses Summary'!$D41="","",IF('Cash Flow %s Yr1'!J87="","",'Cash Flow %s Yr1'!J87*'Expenses Summary'!$D41))</f>
        <v/>
      </c>
      <c r="K87" s="64" t="str">
        <f>IF('Expenses Summary'!$D41="","",IF('Cash Flow %s Yr1'!K87="","",'Cash Flow %s Yr1'!K87*'Expenses Summary'!$D41))</f>
        <v/>
      </c>
      <c r="L87" s="64" t="str">
        <f>IF('Expenses Summary'!$D41="","",IF('Cash Flow %s Yr1'!L87="","",'Cash Flow %s Yr1'!L87*'Expenses Summary'!$D41))</f>
        <v/>
      </c>
      <c r="M87" s="64" t="str">
        <f>IF('Expenses Summary'!$D41="","",IF('Cash Flow %s Yr1'!M87="","",'Cash Flow %s Yr1'!M87*'Expenses Summary'!$D41))</f>
        <v/>
      </c>
      <c r="N87" s="64" t="str">
        <f>IF('Expenses Summary'!$D41="","",IF('Cash Flow %s Yr1'!N87="","",'Cash Flow %s Yr1'!N87*'Expenses Summary'!$D41))</f>
        <v/>
      </c>
      <c r="O87" s="64" t="str">
        <f>IF('Expenses Summary'!$D41="","",IF('Cash Flow %s Yr1'!O87="","",'Cash Flow %s Yr1'!O87*'Expenses Summary'!$D41))</f>
        <v/>
      </c>
      <c r="P87" s="129"/>
      <c r="Q87" s="129"/>
      <c r="R87" s="129"/>
      <c r="S87" s="111" t="str">
        <f>IF(SUM(D87:R87)&gt;0,SUM(D87:R87)/'Expenses Summary'!$D41,"")</f>
        <v/>
      </c>
    </row>
    <row r="88" spans="1:19" s="31" customFormat="1" x14ac:dyDescent="0.25">
      <c r="A88" s="36"/>
      <c r="B88" s="43" t="s">
        <v>758</v>
      </c>
      <c r="C88" s="34" t="s">
        <v>740</v>
      </c>
      <c r="D88" s="173">
        <f t="shared" ref="D88:O88" si="8">IF(SUM(D78:D87)&gt;0,SUM(D78:D87),"")</f>
        <v>40556.207000000002</v>
      </c>
      <c r="E88" s="173">
        <f t="shared" si="8"/>
        <v>40556.207000000002</v>
      </c>
      <c r="F88" s="173">
        <f t="shared" si="8"/>
        <v>40556.207000000002</v>
      </c>
      <c r="G88" s="173">
        <f t="shared" si="8"/>
        <v>40556.207000000002</v>
      </c>
      <c r="H88" s="173">
        <f t="shared" si="8"/>
        <v>40556.207000000002</v>
      </c>
      <c r="I88" s="173">
        <f t="shared" si="8"/>
        <v>40556.207000000002</v>
      </c>
      <c r="J88" s="173">
        <f t="shared" si="8"/>
        <v>40556.207000000002</v>
      </c>
      <c r="K88" s="173">
        <f t="shared" si="8"/>
        <v>40556.207000000002</v>
      </c>
      <c r="L88" s="173">
        <f t="shared" si="8"/>
        <v>41044.835999999996</v>
      </c>
      <c r="M88" s="173">
        <f t="shared" si="8"/>
        <v>41044.835999999996</v>
      </c>
      <c r="N88" s="173">
        <f t="shared" si="8"/>
        <v>41044.835999999996</v>
      </c>
      <c r="O88" s="173">
        <f t="shared" si="8"/>
        <v>41044.835999999996</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t="str">
        <f>IF('Expenses Summary'!$D47="","",IF('Cash Flow %s Yr1'!D91="","",'Cash Flow %s Yr1'!D91*'Expenses Summary'!$D47))</f>
        <v/>
      </c>
      <c r="E91" s="64">
        <f>IF('Expenses Summary'!$D47="","",IF('Cash Flow %s Yr1'!E91="","",'Cash Flow %s Yr1'!E91*'Expenses Summary'!$D47))</f>
        <v>4138.5</v>
      </c>
      <c r="F91" s="64">
        <f>IF('Expenses Summary'!$D47="","",IF('Cash Flow %s Yr1'!F91="","",'Cash Flow %s Yr1'!F91*'Expenses Summary'!$D47))</f>
        <v>2836.5</v>
      </c>
      <c r="G91" s="64">
        <f>IF('Expenses Summary'!$D47="","",IF('Cash Flow %s Yr1'!G91="","",'Cash Flow %s Yr1'!G91*'Expenses Summary'!$D47))</f>
        <v>0</v>
      </c>
      <c r="H91" s="64">
        <f>IF('Expenses Summary'!$D47="","",IF('Cash Flow %s Yr1'!H91="","",'Cash Flow %s Yr1'!H91*'Expenses Summary'!$D47))</f>
        <v>6975</v>
      </c>
      <c r="I91" s="64">
        <f>IF('Expenses Summary'!$D47="","",IF('Cash Flow %s Yr1'!I91="","",'Cash Flow %s Yr1'!I91*'Expenses Summary'!$D47))</f>
        <v>0</v>
      </c>
      <c r="J91" s="64">
        <f>IF('Expenses Summary'!$D47="","",IF('Cash Flow %s Yr1'!J91="","",'Cash Flow %s Yr1'!J91*'Expenses Summary'!$D47))</f>
        <v>0</v>
      </c>
      <c r="K91" s="64">
        <f>IF('Expenses Summary'!$D47="","",IF('Cash Flow %s Yr1'!K91="","",'Cash Flow %s Yr1'!K91*'Expenses Summary'!$D47))</f>
        <v>1550</v>
      </c>
      <c r="L91" s="64">
        <f>IF('Expenses Summary'!$D47="","",IF('Cash Flow %s Yr1'!L91="","",'Cash Flow %s Yr1'!L91*'Expenses Summary'!$D47))</f>
        <v>0</v>
      </c>
      <c r="M91" s="64" t="str">
        <f>IF('Expenses Summary'!$D47="","",IF('Cash Flow %s Yr1'!M91="","",'Cash Flow %s Yr1'!M91*'Expenses Summary'!$D47))</f>
        <v/>
      </c>
      <c r="N91" s="64" t="str">
        <f>IF('Expenses Summary'!$D47="","",IF('Cash Flow %s Yr1'!N91="","",'Cash Flow %s Yr1'!N91*'Expenses Summary'!$D47))</f>
        <v/>
      </c>
      <c r="O91" s="64" t="str">
        <f>IF('Expenses Summary'!$D47="","",IF('Cash Flow %s Yr1'!O91="","",'Cash Flow %s Yr1'!O91*'Expenses Summary'!$D47))</f>
        <v/>
      </c>
      <c r="P91" s="129"/>
      <c r="Q91" s="129"/>
      <c r="R91" s="129"/>
      <c r="S91" s="111">
        <f>IF(SUM(D91:R91)&gt;0,SUM(D91:R91)/'Expenses Summary'!$D47,"")</f>
        <v>1</v>
      </c>
    </row>
    <row r="92" spans="1:19" x14ac:dyDescent="0.25">
      <c r="A92" s="36"/>
      <c r="B92" s="139" t="str">
        <f>'Expenses Summary'!B48</f>
        <v>4200</v>
      </c>
      <c r="C92" s="139" t="str">
        <f>'Expenses Summary'!C48</f>
        <v>Books and Other Reference Materials</v>
      </c>
      <c r="D92" s="64" t="str">
        <f>IF('Expenses Summary'!$D48="","",IF('Cash Flow %s Yr1'!D92="","",'Cash Flow %s Yr1'!D92*'Expenses Summary'!$D48))</f>
        <v/>
      </c>
      <c r="E92" s="64">
        <f>IF('Expenses Summary'!$D48="","",IF('Cash Flow %s Yr1'!E92="","",'Cash Flow %s Yr1'!E92*'Expenses Summary'!$D48))</f>
        <v>37.5</v>
      </c>
      <c r="F92" s="64" t="str">
        <f>IF('Expenses Summary'!$D48="","",IF('Cash Flow %s Yr1'!F92="","",'Cash Flow %s Yr1'!F92*'Expenses Summary'!$D48))</f>
        <v/>
      </c>
      <c r="G92" s="64">
        <f>IF('Expenses Summary'!$D48="","",IF('Cash Flow %s Yr1'!G92="","",'Cash Flow %s Yr1'!G92*'Expenses Summary'!$D48))</f>
        <v>66.75</v>
      </c>
      <c r="H92" s="64">
        <f>IF('Expenses Summary'!$D48="","",IF('Cash Flow %s Yr1'!H92="","",'Cash Flow %s Yr1'!H92*'Expenses Summary'!$D48))</f>
        <v>26.999999999999996</v>
      </c>
      <c r="I92" s="64">
        <f>IF('Expenses Summary'!$D48="","",IF('Cash Flow %s Yr1'!I92="","",'Cash Flow %s Yr1'!I92*'Expenses Summary'!$D48))</f>
        <v>103.12500000000001</v>
      </c>
      <c r="J92" s="64">
        <f>IF('Expenses Summary'!$D48="","",IF('Cash Flow %s Yr1'!J92="","",'Cash Flow %s Yr1'!J92*'Expenses Summary'!$D48))</f>
        <v>103.12500000000001</v>
      </c>
      <c r="K92" s="64">
        <f>IF('Expenses Summary'!$D48="","",IF('Cash Flow %s Yr1'!K92="","",'Cash Flow %s Yr1'!K92*'Expenses Summary'!$D48))</f>
        <v>103.12500000000001</v>
      </c>
      <c r="L92" s="64">
        <f>IF('Expenses Summary'!$D48="","",IF('Cash Flow %s Yr1'!L92="","",'Cash Flow %s Yr1'!L92*'Expenses Summary'!$D48))</f>
        <v>103.12500000000001</v>
      </c>
      <c r="M92" s="64">
        <f>IF('Expenses Summary'!$D48="","",IF('Cash Flow %s Yr1'!M92="","",'Cash Flow %s Yr1'!M92*'Expenses Summary'!$D48))</f>
        <v>103.12500000000001</v>
      </c>
      <c r="N92" s="64">
        <f>IF('Expenses Summary'!$D48="","",IF('Cash Flow %s Yr1'!N92="","",'Cash Flow %s Yr1'!N92*'Expenses Summary'!$D48))</f>
        <v>103.12500000000001</v>
      </c>
      <c r="O92" s="64" t="str">
        <f>IF('Expenses Summary'!$D48="","",IF('Cash Flow %s Yr1'!O92="","",'Cash Flow %s Yr1'!O92*'Expenses Summary'!$D48))</f>
        <v/>
      </c>
      <c r="P92" s="129"/>
      <c r="Q92" s="129"/>
      <c r="R92" s="129"/>
      <c r="S92" s="111">
        <f>IF(SUM(D92:R92)&gt;0,SUM(D92:R92)/'Expenses Summary'!$D48,"")</f>
        <v>1</v>
      </c>
    </row>
    <row r="93" spans="1:19" x14ac:dyDescent="0.25">
      <c r="A93" s="36"/>
      <c r="B93" s="139" t="str">
        <f>'Expenses Summary'!B49</f>
        <v>4300</v>
      </c>
      <c r="C93" s="139" t="str">
        <f>'Expenses Summary'!C49</f>
        <v>Materials and Supplies</v>
      </c>
      <c r="D93" s="64">
        <f>IF('Expenses Summary'!$D49="","",IF('Cash Flow %s Yr1'!D93="","",'Cash Flow %s Yr1'!D93*'Expenses Summary'!$D49))</f>
        <v>889.2</v>
      </c>
      <c r="E93" s="64">
        <f>IF('Expenses Summary'!$D49="","",IF('Cash Flow %s Yr1'!E93="","",'Cash Flow %s Yr1'!E93*'Expenses Summary'!$D49))</f>
        <v>2106</v>
      </c>
      <c r="F93" s="64">
        <f>IF('Expenses Summary'!$D49="","",IF('Cash Flow %s Yr1'!F93="","",'Cash Flow %s Yr1'!F93*'Expenses Summary'!$D49))</f>
        <v>1196</v>
      </c>
      <c r="G93" s="64">
        <f>IF('Expenses Summary'!$D49="","",IF('Cash Flow %s Yr1'!G93="","",'Cash Flow %s Yr1'!G93*'Expenses Summary'!$D49))</f>
        <v>247</v>
      </c>
      <c r="H93" s="64">
        <f>IF('Expenses Summary'!$D49="","",IF('Cash Flow %s Yr1'!H93="","",'Cash Flow %s Yr1'!H93*'Expenses Summary'!$D49))</f>
        <v>78</v>
      </c>
      <c r="I93" s="64">
        <f>IF('Expenses Summary'!$D49="","",IF('Cash Flow %s Yr1'!I93="","",'Cash Flow %s Yr1'!I93*'Expenses Summary'!$D49))</f>
        <v>1414.01</v>
      </c>
      <c r="J93" s="64">
        <f>IF('Expenses Summary'!$D49="","",IF('Cash Flow %s Yr1'!J93="","",'Cash Flow %s Yr1'!J93*'Expenses Summary'!$D49))</f>
        <v>1414.01</v>
      </c>
      <c r="K93" s="64">
        <f>IF('Expenses Summary'!$D49="","",IF('Cash Flow %s Yr1'!K93="","",'Cash Flow %s Yr1'!K93*'Expenses Summary'!$D49))</f>
        <v>1414.01</v>
      </c>
      <c r="L93" s="64">
        <f>IF('Expenses Summary'!$D49="","",IF('Cash Flow %s Yr1'!L93="","",'Cash Flow %s Yr1'!L93*'Expenses Summary'!$D49))</f>
        <v>1414.01</v>
      </c>
      <c r="M93" s="64">
        <f>IF('Expenses Summary'!$D49="","",IF('Cash Flow %s Yr1'!M93="","",'Cash Flow %s Yr1'!M93*'Expenses Summary'!$D49))</f>
        <v>1414.01</v>
      </c>
      <c r="N93" s="64">
        <f>IF('Expenses Summary'!$D49="","",IF('Cash Flow %s Yr1'!N93="","",'Cash Flow %s Yr1'!N93*'Expenses Summary'!$D49))</f>
        <v>1413.75</v>
      </c>
      <c r="O93" s="64" t="str">
        <f>IF('Expenses Summary'!$D49="","",IF('Cash Flow %s Yr1'!O93="","",'Cash Flow %s Yr1'!O93*'Expenses Summary'!$D49))</f>
        <v/>
      </c>
      <c r="P93" s="129"/>
      <c r="Q93" s="129"/>
      <c r="R93" s="129"/>
      <c r="S93" s="111">
        <f>IF(SUM(D93:R93)&gt;0,SUM(D93:R93)/'Expenses Summary'!$D49,"")</f>
        <v>1</v>
      </c>
    </row>
    <row r="94" spans="1:19" x14ac:dyDescent="0.25">
      <c r="A94" s="36"/>
      <c r="B94" s="139" t="str">
        <f>'Expenses Summary'!B50</f>
        <v>4315</v>
      </c>
      <c r="C94" s="139" t="str">
        <f>'Expenses Summary'!C50</f>
        <v>Classroom Materials and Supplies</v>
      </c>
      <c r="D94" s="64" t="str">
        <f>IF('Expenses Summary'!$D50="","",IF('Cash Flow %s Yr1'!D94="","",'Cash Flow %s Yr1'!D94*'Expenses Summary'!$D50))</f>
        <v/>
      </c>
      <c r="E94" s="64" t="str">
        <f>IF('Expenses Summary'!$D50="","",IF('Cash Flow %s Yr1'!E94="","",'Cash Flow %s Yr1'!E94*'Expenses Summary'!$D50))</f>
        <v/>
      </c>
      <c r="F94" s="64">
        <f>IF('Expenses Summary'!$D50="","",IF('Cash Flow %s Yr1'!F94="","",'Cash Flow %s Yr1'!F94*'Expenses Summary'!$D50))</f>
        <v>3100</v>
      </c>
      <c r="G94" s="64">
        <f>IF('Expenses Summary'!$D50="","",IF('Cash Flow %s Yr1'!G94="","",'Cash Flow %s Yr1'!G94*'Expenses Summary'!$D50))</f>
        <v>3100</v>
      </c>
      <c r="H94" s="64">
        <f>IF('Expenses Summary'!$D50="","",IF('Cash Flow %s Yr1'!H94="","",'Cash Flow %s Yr1'!H94*'Expenses Summary'!$D50))</f>
        <v>6200</v>
      </c>
      <c r="I94" s="64">
        <f>IF('Expenses Summary'!$D50="","",IF('Cash Flow %s Yr1'!I94="","",'Cash Flow %s Yr1'!I94*'Expenses Summary'!$D50))</f>
        <v>3100</v>
      </c>
      <c r="J94" s="64">
        <f>IF('Expenses Summary'!$D50="","",IF('Cash Flow %s Yr1'!J94="","",'Cash Flow %s Yr1'!J94*'Expenses Summary'!$D50))</f>
        <v>6200</v>
      </c>
      <c r="K94" s="64">
        <f>IF('Expenses Summary'!$D50="","",IF('Cash Flow %s Yr1'!K94="","",'Cash Flow %s Yr1'!K94*'Expenses Summary'!$D50))</f>
        <v>3100</v>
      </c>
      <c r="L94" s="64">
        <f>IF('Expenses Summary'!$D50="","",IF('Cash Flow %s Yr1'!L94="","",'Cash Flow %s Yr1'!L94*'Expenses Summary'!$D50))</f>
        <v>3100</v>
      </c>
      <c r="M94" s="64">
        <f>IF('Expenses Summary'!$D50="","",IF('Cash Flow %s Yr1'!M94="","",'Cash Flow %s Yr1'!M94*'Expenses Summary'!$D50))</f>
        <v>3100</v>
      </c>
      <c r="N94" s="64" t="str">
        <f>IF('Expenses Summary'!$D50="","",IF('Cash Flow %s Yr1'!N94="","",'Cash Flow %s Yr1'!N94*'Expenses Summary'!$D50))</f>
        <v/>
      </c>
      <c r="O94" s="64" t="str">
        <f>IF('Expenses Summary'!$D50="","",IF('Cash Flow %s Yr1'!O94="","",'Cash Flow %s Yr1'!O94*'Expenses Summary'!$D50))</f>
        <v/>
      </c>
      <c r="P94" s="129"/>
      <c r="Q94" s="129"/>
      <c r="R94" s="129"/>
      <c r="S94" s="111">
        <f>IF(SUM(D94:R94)&gt;0,SUM(D94:R94)/'Expenses Summary'!$D50,"")</f>
        <v>1</v>
      </c>
    </row>
    <row r="95" spans="1:19" x14ac:dyDescent="0.25">
      <c r="A95" s="36"/>
      <c r="B95" s="139" t="str">
        <f>'Expenses Summary'!B51</f>
        <v>4400</v>
      </c>
      <c r="C95" s="139" t="str">
        <f>'Expenses Summary'!C51</f>
        <v>Noncapitalized Equipment</v>
      </c>
      <c r="D95" s="64">
        <f>IF('Expenses Summary'!$D51="","",IF('Cash Flow %s Yr1'!D95="","",'Cash Flow %s Yr1'!D95*'Expenses Summary'!$D51))</f>
        <v>0</v>
      </c>
      <c r="E95" s="64">
        <f>IF('Expenses Summary'!$D51="","",IF('Cash Flow %s Yr1'!E95="","",'Cash Flow %s Yr1'!E95*'Expenses Summary'!$D51))</f>
        <v>1808</v>
      </c>
      <c r="F95" s="64">
        <f>IF('Expenses Summary'!$D51="","",IF('Cash Flow %s Yr1'!F95="","",'Cash Flow %s Yr1'!F95*'Expenses Summary'!$D51))</f>
        <v>22</v>
      </c>
      <c r="G95" s="64" t="str">
        <f>IF('Expenses Summary'!$D51="","",IF('Cash Flow %s Yr1'!G95="","",'Cash Flow %s Yr1'!G95*'Expenses Summary'!$D51))</f>
        <v/>
      </c>
      <c r="H95" s="64" t="str">
        <f>IF('Expenses Summary'!$D51="","",IF('Cash Flow %s Yr1'!H95="","",'Cash Flow %s Yr1'!H95*'Expenses Summary'!$D51))</f>
        <v/>
      </c>
      <c r="I95" s="64" t="str">
        <f>IF('Expenses Summary'!$D51="","",IF('Cash Flow %s Yr1'!I95="","",'Cash Flow %s Yr1'!I95*'Expenses Summary'!$D51))</f>
        <v/>
      </c>
      <c r="J95" s="64" t="str">
        <f>IF('Expenses Summary'!$D51="","",IF('Cash Flow %s Yr1'!J95="","",'Cash Flow %s Yr1'!J95*'Expenses Summary'!$D51))</f>
        <v/>
      </c>
      <c r="K95" s="64" t="str">
        <f>IF('Expenses Summary'!$D51="","",IF('Cash Flow %s Yr1'!K95="","",'Cash Flow %s Yr1'!K95*'Expenses Summary'!$D51))</f>
        <v/>
      </c>
      <c r="L95" s="64">
        <f>IF('Expenses Summary'!$D51="","",IF('Cash Flow %s Yr1'!L95="","",'Cash Flow %s Yr1'!L95*'Expenses Summary'!$D51))</f>
        <v>170</v>
      </c>
      <c r="M95" s="64" t="str">
        <f>IF('Expenses Summary'!$D51="","",IF('Cash Flow %s Yr1'!M95="","",'Cash Flow %s Yr1'!M95*'Expenses Summary'!$D51))</f>
        <v/>
      </c>
      <c r="N95" s="64" t="str">
        <f>IF('Expenses Summary'!$D51="","",IF('Cash Flow %s Yr1'!N95="","",'Cash Flow %s Yr1'!N95*'Expenses Summary'!$D51))</f>
        <v/>
      </c>
      <c r="O95" s="64" t="str">
        <f>IF('Expenses Summary'!$D51="","",IF('Cash Flow %s Yr1'!O95="","",'Cash Flow %s Yr1'!O95*'Expenses Summary'!$D51))</f>
        <v/>
      </c>
      <c r="P95" s="129"/>
      <c r="Q95" s="129"/>
      <c r="R95" s="129"/>
      <c r="S95" s="111">
        <f>IF(SUM(D95:R95)&gt;0,SUM(D95:R95)/'Expenses Summary'!$D51,"")</f>
        <v>1</v>
      </c>
    </row>
    <row r="96" spans="1:19" x14ac:dyDescent="0.25">
      <c r="A96" s="36"/>
      <c r="B96" s="139" t="str">
        <f>'Expenses Summary'!B52</f>
        <v>4430</v>
      </c>
      <c r="C96" s="139" t="str">
        <f>'Expenses Summary'!C52</f>
        <v>General Student Equipment</v>
      </c>
      <c r="D96" s="64" t="str">
        <f>IF('Expenses Summary'!$D52="","",IF('Cash Flow %s Yr1'!D96="","",'Cash Flow %s Yr1'!D96*'Expenses Summary'!$D52))</f>
        <v/>
      </c>
      <c r="E96" s="64" t="str">
        <f>IF('Expenses Summary'!$D52="","",IF('Cash Flow %s Yr1'!E96="","",'Cash Flow %s Yr1'!E96*'Expenses Summary'!$D52))</f>
        <v/>
      </c>
      <c r="F96" s="64">
        <f>IF('Expenses Summary'!$D52="","",IF('Cash Flow %s Yr1'!F96="","",'Cash Flow %s Yr1'!F96*'Expenses Summary'!$D52))</f>
        <v>0</v>
      </c>
      <c r="G96" s="64" t="str">
        <f>IF('Expenses Summary'!$D52="","",IF('Cash Flow %s Yr1'!G96="","",'Cash Flow %s Yr1'!G96*'Expenses Summary'!$D52))</f>
        <v/>
      </c>
      <c r="H96" s="64" t="str">
        <f>IF('Expenses Summary'!$D52="","",IF('Cash Flow %s Yr1'!H96="","",'Cash Flow %s Yr1'!H96*'Expenses Summary'!$D52))</f>
        <v/>
      </c>
      <c r="I96" s="64" t="str">
        <f>IF('Expenses Summary'!$D52="","",IF('Cash Flow %s Yr1'!I96="","",'Cash Flow %s Yr1'!I96*'Expenses Summary'!$D52))</f>
        <v/>
      </c>
      <c r="J96" s="64">
        <f>IF('Expenses Summary'!$D52="","",IF('Cash Flow %s Yr1'!J96="","",'Cash Flow %s Yr1'!J96*'Expenses Summary'!$D52))</f>
        <v>0</v>
      </c>
      <c r="K96" s="64" t="str">
        <f>IF('Expenses Summary'!$D52="","",IF('Cash Flow %s Yr1'!K96="","",'Cash Flow %s Yr1'!K96*'Expenses Summary'!$D52))</f>
        <v/>
      </c>
      <c r="L96" s="64" t="str">
        <f>IF('Expenses Summary'!$D52="","",IF('Cash Flow %s Yr1'!L96="","",'Cash Flow %s Yr1'!L96*'Expenses Summary'!$D52))</f>
        <v/>
      </c>
      <c r="M96" s="64" t="str">
        <f>IF('Expenses Summary'!$D52="","",IF('Cash Flow %s Yr1'!M96="","",'Cash Flow %s Yr1'!M96*'Expenses Summary'!$D52))</f>
        <v/>
      </c>
      <c r="N96" s="64" t="str">
        <f>IF('Expenses Summary'!$D52="","",IF('Cash Flow %s Yr1'!N96="","",'Cash Flow %s Yr1'!N96*'Expenses Summary'!$D52))</f>
        <v/>
      </c>
      <c r="O96" s="64" t="str">
        <f>IF('Expenses Summary'!$D52="","",IF('Cash Flow %s Yr1'!O96="","",'Cash Flow %s Yr1'!O96*'Expenses Summary'!$D52))</f>
        <v/>
      </c>
      <c r="P96" s="129"/>
      <c r="Q96" s="129"/>
      <c r="R96" s="129"/>
      <c r="S96" s="111" t="str">
        <f>IF(SUM(D96:R96)&gt;0,SUM(D96:R96)/'Expenses Summary'!$D52,"")</f>
        <v/>
      </c>
    </row>
    <row r="97" spans="1:19" hidden="1" outlineLevel="1" x14ac:dyDescent="0.25">
      <c r="A97" s="36"/>
      <c r="B97" s="139">
        <f>'Expenses Summary'!B53</f>
        <v>4381</v>
      </c>
      <c r="C97" s="139" t="str">
        <f>'Expenses Summary'!C53</f>
        <v>Materials for Plant Maintenance</v>
      </c>
      <c r="D97" s="64" t="str">
        <f>IF('Expenses Summary'!$D53="","",IF('Cash Flow %s Yr1'!D97="","",'Cash Flow %s Yr1'!D97*'Expenses Summary'!$D53))</f>
        <v/>
      </c>
      <c r="E97" s="64" t="str">
        <f>IF('Expenses Summary'!$D53="","",IF('Cash Flow %s Yr1'!E97="","",'Cash Flow %s Yr1'!E97*'Expenses Summary'!$D53))</f>
        <v/>
      </c>
      <c r="F97" s="64">
        <f>IF('Expenses Summary'!$D53="","",IF('Cash Flow %s Yr1'!F97="","",'Cash Flow %s Yr1'!F97*'Expenses Summary'!$D53))</f>
        <v>400</v>
      </c>
      <c r="G97" s="64">
        <f>IF('Expenses Summary'!$D53="","",IF('Cash Flow %s Yr1'!G97="","",'Cash Flow %s Yr1'!G97*'Expenses Summary'!$D53))</f>
        <v>400</v>
      </c>
      <c r="H97" s="64">
        <f>IF('Expenses Summary'!$D53="","",IF('Cash Flow %s Yr1'!H97="","",'Cash Flow %s Yr1'!H97*'Expenses Summary'!$D53))</f>
        <v>400</v>
      </c>
      <c r="I97" s="64">
        <f>IF('Expenses Summary'!$D53="","",IF('Cash Flow %s Yr1'!I97="","",'Cash Flow %s Yr1'!I97*'Expenses Summary'!$D53))</f>
        <v>400</v>
      </c>
      <c r="J97" s="64">
        <f>IF('Expenses Summary'!$D53="","",IF('Cash Flow %s Yr1'!J97="","",'Cash Flow %s Yr1'!J97*'Expenses Summary'!$D53))</f>
        <v>400</v>
      </c>
      <c r="K97" s="64">
        <f>IF('Expenses Summary'!$D53="","",IF('Cash Flow %s Yr1'!K97="","",'Cash Flow %s Yr1'!K97*'Expenses Summary'!$D53))</f>
        <v>400</v>
      </c>
      <c r="L97" s="64">
        <f>IF('Expenses Summary'!$D53="","",IF('Cash Flow %s Yr1'!L97="","",'Cash Flow %s Yr1'!L97*'Expenses Summary'!$D53))</f>
        <v>400</v>
      </c>
      <c r="M97" s="64">
        <f>IF('Expenses Summary'!$D53="","",IF('Cash Flow %s Yr1'!M97="","",'Cash Flow %s Yr1'!M97*'Expenses Summary'!$D53))</f>
        <v>400</v>
      </c>
      <c r="N97" s="64">
        <f>IF('Expenses Summary'!$D53="","",IF('Cash Flow %s Yr1'!N97="","",'Cash Flow %s Yr1'!N97*'Expenses Summary'!$D53))</f>
        <v>400</v>
      </c>
      <c r="O97" s="64">
        <f>IF('Expenses Summary'!$D53="","",IF('Cash Flow %s Yr1'!O97="","",'Cash Flow %s Yr1'!O97*'Expenses Summary'!$D53))</f>
        <v>400</v>
      </c>
      <c r="P97" s="129"/>
      <c r="Q97" s="129"/>
      <c r="R97" s="129"/>
      <c r="S97" s="111">
        <f>IF(SUM(D97:R97)&gt;0,SUM(D97:R97)/'Expenses Summary'!$D53,"")</f>
        <v>1</v>
      </c>
    </row>
    <row r="98" spans="1:19" hidden="1" outlineLevel="1" x14ac:dyDescent="0.25">
      <c r="A98" s="36"/>
      <c r="B98" s="139">
        <f>'Expenses Summary'!B54</f>
        <v>0</v>
      </c>
      <c r="C98" s="139">
        <f>'Expenses Summary'!C54</f>
        <v>0</v>
      </c>
      <c r="D98" s="64" t="str">
        <f>IF('Expenses Summary'!$D54="","",IF('Cash Flow %s Yr1'!D98="","",'Cash Flow %s Yr1'!D98*'Expenses Summary'!$D54))</f>
        <v/>
      </c>
      <c r="E98" s="64" t="str">
        <f>IF('Expenses Summary'!$D54="","",IF('Cash Flow %s Yr1'!E98="","",'Cash Flow %s Yr1'!E98*'Expenses Summary'!$D54))</f>
        <v/>
      </c>
      <c r="F98" s="64" t="str">
        <f>IF('Expenses Summary'!$D54="","",IF('Cash Flow %s Yr1'!F98="","",'Cash Flow %s Yr1'!F98*'Expenses Summary'!$D54))</f>
        <v/>
      </c>
      <c r="G98" s="64" t="str">
        <f>IF('Expenses Summary'!$D54="","",IF('Cash Flow %s Yr1'!G98="","",'Cash Flow %s Yr1'!G98*'Expenses Summary'!$D54))</f>
        <v/>
      </c>
      <c r="H98" s="64" t="str">
        <f>IF('Expenses Summary'!$D54="","",IF('Cash Flow %s Yr1'!H98="","",'Cash Flow %s Yr1'!H98*'Expenses Summary'!$D54))</f>
        <v/>
      </c>
      <c r="I98" s="64" t="str">
        <f>IF('Expenses Summary'!$D54="","",IF('Cash Flow %s Yr1'!I98="","",'Cash Flow %s Yr1'!I98*'Expenses Summary'!$D54))</f>
        <v/>
      </c>
      <c r="J98" s="64" t="str">
        <f>IF('Expenses Summary'!$D54="","",IF('Cash Flow %s Yr1'!J98="","",'Cash Flow %s Yr1'!J98*'Expenses Summary'!$D54))</f>
        <v/>
      </c>
      <c r="K98" s="64" t="str">
        <f>IF('Expenses Summary'!$D54="","",IF('Cash Flow %s Yr1'!K98="","",'Cash Flow %s Yr1'!K98*'Expenses Summary'!$D54))</f>
        <v/>
      </c>
      <c r="L98" s="64" t="str">
        <f>IF('Expenses Summary'!$D54="","",IF('Cash Flow %s Yr1'!L98="","",'Cash Flow %s Yr1'!L98*'Expenses Summary'!$D54))</f>
        <v/>
      </c>
      <c r="M98" s="64" t="str">
        <f>IF('Expenses Summary'!$D54="","",IF('Cash Flow %s Yr1'!M98="","",'Cash Flow %s Yr1'!M98*'Expenses Summary'!$D54))</f>
        <v/>
      </c>
      <c r="N98" s="64" t="str">
        <f>IF('Expenses Summary'!$D54="","",IF('Cash Flow %s Yr1'!N98="","",'Cash Flow %s Yr1'!N98*'Expenses Summary'!$D54))</f>
        <v/>
      </c>
      <c r="O98" s="64" t="str">
        <f>IF('Expenses Summary'!$D54="","",IF('Cash Flow %s Yr1'!O98="","",'Cash Flow %s Yr1'!O98*'Expenses Summary'!$D54))</f>
        <v/>
      </c>
      <c r="P98" s="129"/>
      <c r="Q98" s="129"/>
      <c r="R98" s="129"/>
      <c r="S98" s="111" t="str">
        <f>IF(SUM(D98:R98)&gt;0,SUM(D98:R98)/'Expenses Summary'!$D54,"")</f>
        <v/>
      </c>
    </row>
    <row r="99" spans="1:19" hidden="1" outlineLevel="1" x14ac:dyDescent="0.25">
      <c r="A99" s="36"/>
      <c r="B99" s="139">
        <f>'Expenses Summary'!B55</f>
        <v>0</v>
      </c>
      <c r="C99" s="139">
        <f>'Expenses Summary'!C55</f>
        <v>0</v>
      </c>
      <c r="D99" s="64" t="str">
        <f>IF('Expenses Summary'!$D55="","",IF('Cash Flow %s Yr1'!D99="","",'Cash Flow %s Yr1'!D99*'Expenses Summary'!$D55))</f>
        <v/>
      </c>
      <c r="E99" s="64" t="str">
        <f>IF('Expenses Summary'!$D55="","",IF('Cash Flow %s Yr1'!E99="","",'Cash Flow %s Yr1'!E99*'Expenses Summary'!$D55))</f>
        <v/>
      </c>
      <c r="F99" s="64" t="str">
        <f>IF('Expenses Summary'!$D55="","",IF('Cash Flow %s Yr1'!F99="","",'Cash Flow %s Yr1'!F99*'Expenses Summary'!$D55))</f>
        <v/>
      </c>
      <c r="G99" s="64" t="str">
        <f>IF('Expenses Summary'!$D55="","",IF('Cash Flow %s Yr1'!G99="","",'Cash Flow %s Yr1'!G99*'Expenses Summary'!$D55))</f>
        <v/>
      </c>
      <c r="H99" s="64" t="str">
        <f>IF('Expenses Summary'!$D55="","",IF('Cash Flow %s Yr1'!H99="","",'Cash Flow %s Yr1'!H99*'Expenses Summary'!$D55))</f>
        <v/>
      </c>
      <c r="I99" s="64" t="str">
        <f>IF('Expenses Summary'!$D55="","",IF('Cash Flow %s Yr1'!I99="","",'Cash Flow %s Yr1'!I99*'Expenses Summary'!$D55))</f>
        <v/>
      </c>
      <c r="J99" s="64" t="str">
        <f>IF('Expenses Summary'!$D55="","",IF('Cash Flow %s Yr1'!J99="","",'Cash Flow %s Yr1'!J99*'Expenses Summary'!$D55))</f>
        <v/>
      </c>
      <c r="K99" s="64" t="str">
        <f>IF('Expenses Summary'!$D55="","",IF('Cash Flow %s Yr1'!K99="","",'Cash Flow %s Yr1'!K99*'Expenses Summary'!$D55))</f>
        <v/>
      </c>
      <c r="L99" s="64" t="str">
        <f>IF('Expenses Summary'!$D55="","",IF('Cash Flow %s Yr1'!L99="","",'Cash Flow %s Yr1'!L99*'Expenses Summary'!$D55))</f>
        <v/>
      </c>
      <c r="M99" s="64" t="str">
        <f>IF('Expenses Summary'!$D55="","",IF('Cash Flow %s Yr1'!M99="","",'Cash Flow %s Yr1'!M99*'Expenses Summary'!$D55))</f>
        <v/>
      </c>
      <c r="N99" s="64" t="str">
        <f>IF('Expenses Summary'!$D55="","",IF('Cash Flow %s Yr1'!N99="","",'Cash Flow %s Yr1'!N99*'Expenses Summary'!$D55))</f>
        <v/>
      </c>
      <c r="O99" s="64" t="str">
        <f>IF('Expenses Summary'!$D55="","",IF('Cash Flow %s Yr1'!O99="","",'Cash Flow %s Yr1'!O99*'Expenses Summary'!$D55))</f>
        <v/>
      </c>
      <c r="P99" s="129"/>
      <c r="Q99" s="129"/>
      <c r="R99" s="129"/>
      <c r="S99" s="111" t="str">
        <f>IF(SUM(D99:R99)&gt;0,SUM(D99:R99)/'Expenses Summary'!$D55,"")</f>
        <v/>
      </c>
    </row>
    <row r="100" spans="1:19" hidden="1" outlineLevel="1" x14ac:dyDescent="0.25">
      <c r="A100" s="36"/>
      <c r="B100" s="139">
        <f>'Expenses Summary'!B56</f>
        <v>0</v>
      </c>
      <c r="C100" s="139">
        <f>'Expenses Summary'!C56</f>
        <v>0</v>
      </c>
      <c r="D100" s="64" t="str">
        <f>IF('Expenses Summary'!$D56="","",IF('Cash Flow %s Yr1'!D100="","",'Cash Flow %s Yr1'!D100*'Expenses Summary'!$D56))</f>
        <v/>
      </c>
      <c r="E100" s="64" t="str">
        <f>IF('Expenses Summary'!$D56="","",IF('Cash Flow %s Yr1'!E100="","",'Cash Flow %s Yr1'!E100*'Expenses Summary'!$D56))</f>
        <v/>
      </c>
      <c r="F100" s="64" t="str">
        <f>IF('Expenses Summary'!$D56="","",IF('Cash Flow %s Yr1'!F100="","",'Cash Flow %s Yr1'!F100*'Expenses Summary'!$D56))</f>
        <v/>
      </c>
      <c r="G100" s="64" t="str">
        <f>IF('Expenses Summary'!$D56="","",IF('Cash Flow %s Yr1'!G100="","",'Cash Flow %s Yr1'!G100*'Expenses Summary'!$D56))</f>
        <v/>
      </c>
      <c r="H100" s="64" t="str">
        <f>IF('Expenses Summary'!$D56="","",IF('Cash Flow %s Yr1'!H100="","",'Cash Flow %s Yr1'!H100*'Expenses Summary'!$D56))</f>
        <v/>
      </c>
      <c r="I100" s="64" t="str">
        <f>IF('Expenses Summary'!$D56="","",IF('Cash Flow %s Yr1'!I100="","",'Cash Flow %s Yr1'!I100*'Expenses Summary'!$D56))</f>
        <v/>
      </c>
      <c r="J100" s="64" t="str">
        <f>IF('Expenses Summary'!$D56="","",IF('Cash Flow %s Yr1'!J100="","",'Cash Flow %s Yr1'!J100*'Expenses Summary'!$D56))</f>
        <v/>
      </c>
      <c r="K100" s="64" t="str">
        <f>IF('Expenses Summary'!$D56="","",IF('Cash Flow %s Yr1'!K100="","",'Cash Flow %s Yr1'!K100*'Expenses Summary'!$D56))</f>
        <v/>
      </c>
      <c r="L100" s="64" t="str">
        <f>IF('Expenses Summary'!$D56="","",IF('Cash Flow %s Yr1'!L100="","",'Cash Flow %s Yr1'!L100*'Expenses Summary'!$D56))</f>
        <v/>
      </c>
      <c r="M100" s="64" t="str">
        <f>IF('Expenses Summary'!$D56="","",IF('Cash Flow %s Yr1'!M100="","",'Cash Flow %s Yr1'!M100*'Expenses Summary'!$D56))</f>
        <v/>
      </c>
      <c r="N100" s="64" t="str">
        <f>IF('Expenses Summary'!$D56="","",IF('Cash Flow %s Yr1'!N100="","",'Cash Flow %s Yr1'!N100*'Expenses Summary'!$D56))</f>
        <v/>
      </c>
      <c r="O100" s="64" t="str">
        <f>IF('Expenses Summary'!$D56="","",IF('Cash Flow %s Yr1'!O100="","",'Cash Flow %s Yr1'!O100*'Expenses Summary'!$D56))</f>
        <v/>
      </c>
      <c r="P100" s="129"/>
      <c r="Q100" s="129"/>
      <c r="R100" s="129"/>
      <c r="S100" s="111" t="str">
        <f>IF(SUM(D100:R100)&gt;0,SUM(D100:R100)/'Expenses Summary'!$D56,"")</f>
        <v/>
      </c>
    </row>
    <row r="101" spans="1:19" hidden="1" outlineLevel="1" x14ac:dyDescent="0.25">
      <c r="A101" s="36"/>
      <c r="B101" s="139">
        <f>'Expenses Summary'!B57</f>
        <v>0</v>
      </c>
      <c r="C101" s="139">
        <f>'Expenses Summary'!C57</f>
        <v>0</v>
      </c>
      <c r="D101" s="64" t="str">
        <f>IF('Expenses Summary'!$D57="","",IF('Cash Flow %s Yr1'!D101="","",'Cash Flow %s Yr1'!D101*'Expenses Summary'!$D57))</f>
        <v/>
      </c>
      <c r="E101" s="64" t="str">
        <f>IF('Expenses Summary'!$D57="","",IF('Cash Flow %s Yr1'!E101="","",'Cash Flow %s Yr1'!E101*'Expenses Summary'!$D57))</f>
        <v/>
      </c>
      <c r="F101" s="64" t="str">
        <f>IF('Expenses Summary'!$D57="","",IF('Cash Flow %s Yr1'!F101="","",'Cash Flow %s Yr1'!F101*'Expenses Summary'!$D57))</f>
        <v/>
      </c>
      <c r="G101" s="64" t="str">
        <f>IF('Expenses Summary'!$D57="","",IF('Cash Flow %s Yr1'!G101="","",'Cash Flow %s Yr1'!G101*'Expenses Summary'!$D57))</f>
        <v/>
      </c>
      <c r="H101" s="64" t="str">
        <f>IF('Expenses Summary'!$D57="","",IF('Cash Flow %s Yr1'!H101="","",'Cash Flow %s Yr1'!H101*'Expenses Summary'!$D57))</f>
        <v/>
      </c>
      <c r="I101" s="64" t="str">
        <f>IF('Expenses Summary'!$D57="","",IF('Cash Flow %s Yr1'!I101="","",'Cash Flow %s Yr1'!I101*'Expenses Summary'!$D57))</f>
        <v/>
      </c>
      <c r="J101" s="64" t="str">
        <f>IF('Expenses Summary'!$D57="","",IF('Cash Flow %s Yr1'!J101="","",'Cash Flow %s Yr1'!J101*'Expenses Summary'!$D57))</f>
        <v/>
      </c>
      <c r="K101" s="64" t="str">
        <f>IF('Expenses Summary'!$D57="","",IF('Cash Flow %s Yr1'!K101="","",'Cash Flow %s Yr1'!K101*'Expenses Summary'!$D57))</f>
        <v/>
      </c>
      <c r="L101" s="64" t="str">
        <f>IF('Expenses Summary'!$D57="","",IF('Cash Flow %s Yr1'!L101="","",'Cash Flow %s Yr1'!L101*'Expenses Summary'!$D57))</f>
        <v/>
      </c>
      <c r="M101" s="64" t="str">
        <f>IF('Expenses Summary'!$D57="","",IF('Cash Flow %s Yr1'!M101="","",'Cash Flow %s Yr1'!M101*'Expenses Summary'!$D57))</f>
        <v/>
      </c>
      <c r="N101" s="64" t="str">
        <f>IF('Expenses Summary'!$D57="","",IF('Cash Flow %s Yr1'!N101="","",'Cash Flow %s Yr1'!N101*'Expenses Summary'!$D57))</f>
        <v/>
      </c>
      <c r="O101" s="64" t="str">
        <f>IF('Expenses Summary'!$D57="","",IF('Cash Flow %s Yr1'!O101="","",'Cash Flow %s Yr1'!O101*'Expenses Summary'!$D57))</f>
        <v/>
      </c>
      <c r="P101" s="129"/>
      <c r="Q101" s="129"/>
      <c r="R101" s="129"/>
      <c r="S101" s="111" t="str">
        <f>IF(SUM(D101:R101)&gt;0,SUM(D101:R101)/'Expenses Summary'!$D57,"")</f>
        <v/>
      </c>
    </row>
    <row r="102" spans="1:19" hidden="1" outlineLevel="1" x14ac:dyDescent="0.25">
      <c r="A102" s="36"/>
      <c r="B102" s="139">
        <f>'Expenses Summary'!B58</f>
        <v>0</v>
      </c>
      <c r="C102" s="139">
        <f>'Expenses Summary'!C58</f>
        <v>0</v>
      </c>
      <c r="D102" s="64" t="str">
        <f>IF('Expenses Summary'!$D58="","",IF('Cash Flow %s Yr1'!D102="","",'Cash Flow %s Yr1'!D102*'Expenses Summary'!$D58))</f>
        <v/>
      </c>
      <c r="E102" s="64" t="str">
        <f>IF('Expenses Summary'!$D58="","",IF('Cash Flow %s Yr1'!E102="","",'Cash Flow %s Yr1'!E102*'Expenses Summary'!$D58))</f>
        <v/>
      </c>
      <c r="F102" s="64" t="str">
        <f>IF('Expenses Summary'!$D58="","",IF('Cash Flow %s Yr1'!F102="","",'Cash Flow %s Yr1'!F102*'Expenses Summary'!$D58))</f>
        <v/>
      </c>
      <c r="G102" s="64" t="str">
        <f>IF('Expenses Summary'!$D58="","",IF('Cash Flow %s Yr1'!G102="","",'Cash Flow %s Yr1'!G102*'Expenses Summary'!$D58))</f>
        <v/>
      </c>
      <c r="H102" s="64" t="str">
        <f>IF('Expenses Summary'!$D58="","",IF('Cash Flow %s Yr1'!H102="","",'Cash Flow %s Yr1'!H102*'Expenses Summary'!$D58))</f>
        <v/>
      </c>
      <c r="I102" s="64" t="str">
        <f>IF('Expenses Summary'!$D58="","",IF('Cash Flow %s Yr1'!I102="","",'Cash Flow %s Yr1'!I102*'Expenses Summary'!$D58))</f>
        <v/>
      </c>
      <c r="J102" s="64" t="str">
        <f>IF('Expenses Summary'!$D58="","",IF('Cash Flow %s Yr1'!J102="","",'Cash Flow %s Yr1'!J102*'Expenses Summary'!$D58))</f>
        <v/>
      </c>
      <c r="K102" s="64" t="str">
        <f>IF('Expenses Summary'!$D58="","",IF('Cash Flow %s Yr1'!K102="","",'Cash Flow %s Yr1'!K102*'Expenses Summary'!$D58))</f>
        <v/>
      </c>
      <c r="L102" s="64" t="str">
        <f>IF('Expenses Summary'!$D58="","",IF('Cash Flow %s Yr1'!L102="","",'Cash Flow %s Yr1'!L102*'Expenses Summary'!$D58))</f>
        <v/>
      </c>
      <c r="M102" s="64" t="str">
        <f>IF('Expenses Summary'!$D58="","",IF('Cash Flow %s Yr1'!M102="","",'Cash Flow %s Yr1'!M102*'Expenses Summary'!$D58))</f>
        <v/>
      </c>
      <c r="N102" s="64" t="str">
        <f>IF('Expenses Summary'!$D58="","",IF('Cash Flow %s Yr1'!N102="","",'Cash Flow %s Yr1'!N102*'Expenses Summary'!$D58))</f>
        <v/>
      </c>
      <c r="O102" s="64" t="str">
        <f>IF('Expenses Summary'!$D58="","",IF('Cash Flow %s Yr1'!O102="","",'Cash Flow %s Yr1'!O102*'Expenses Summary'!$D58))</f>
        <v/>
      </c>
      <c r="P102" s="129"/>
      <c r="Q102" s="129"/>
      <c r="R102" s="129"/>
      <c r="S102" s="111" t="str">
        <f>IF(SUM(D102:R102)&gt;0,SUM(D102:R102)/'Expenses Summary'!$D58,"")</f>
        <v/>
      </c>
    </row>
    <row r="103" spans="1:19" hidden="1" outlineLevel="1" x14ac:dyDescent="0.25">
      <c r="A103" s="36"/>
      <c r="B103" s="139">
        <f>'Expenses Summary'!B59</f>
        <v>0</v>
      </c>
      <c r="C103" s="139">
        <f>'Expenses Summary'!C59</f>
        <v>0</v>
      </c>
      <c r="D103" s="64" t="str">
        <f>IF('Expenses Summary'!$D59="","",IF('Cash Flow %s Yr1'!D103="","",'Cash Flow %s Yr1'!D103*'Expenses Summary'!$D59))</f>
        <v/>
      </c>
      <c r="E103" s="64" t="str">
        <f>IF('Expenses Summary'!$D59="","",IF('Cash Flow %s Yr1'!E103="","",'Cash Flow %s Yr1'!E103*'Expenses Summary'!$D59))</f>
        <v/>
      </c>
      <c r="F103" s="64" t="str">
        <f>IF('Expenses Summary'!$D59="","",IF('Cash Flow %s Yr1'!F103="","",'Cash Flow %s Yr1'!F103*'Expenses Summary'!$D59))</f>
        <v/>
      </c>
      <c r="G103" s="64" t="str">
        <f>IF('Expenses Summary'!$D59="","",IF('Cash Flow %s Yr1'!G103="","",'Cash Flow %s Yr1'!G103*'Expenses Summary'!$D59))</f>
        <v/>
      </c>
      <c r="H103" s="64" t="str">
        <f>IF('Expenses Summary'!$D59="","",IF('Cash Flow %s Yr1'!H103="","",'Cash Flow %s Yr1'!H103*'Expenses Summary'!$D59))</f>
        <v/>
      </c>
      <c r="I103" s="64" t="str">
        <f>IF('Expenses Summary'!$D59="","",IF('Cash Flow %s Yr1'!I103="","",'Cash Flow %s Yr1'!I103*'Expenses Summary'!$D59))</f>
        <v/>
      </c>
      <c r="J103" s="64" t="str">
        <f>IF('Expenses Summary'!$D59="","",IF('Cash Flow %s Yr1'!J103="","",'Cash Flow %s Yr1'!J103*'Expenses Summary'!$D59))</f>
        <v/>
      </c>
      <c r="K103" s="64" t="str">
        <f>IF('Expenses Summary'!$D59="","",IF('Cash Flow %s Yr1'!K103="","",'Cash Flow %s Yr1'!K103*'Expenses Summary'!$D59))</f>
        <v/>
      </c>
      <c r="L103" s="64" t="str">
        <f>IF('Expenses Summary'!$D59="","",IF('Cash Flow %s Yr1'!L103="","",'Cash Flow %s Yr1'!L103*'Expenses Summary'!$D59))</f>
        <v/>
      </c>
      <c r="M103" s="64" t="str">
        <f>IF('Expenses Summary'!$D59="","",IF('Cash Flow %s Yr1'!M103="","",'Cash Flow %s Yr1'!M103*'Expenses Summary'!$D59))</f>
        <v/>
      </c>
      <c r="N103" s="64" t="str">
        <f>IF('Expenses Summary'!$D59="","",IF('Cash Flow %s Yr1'!N103="","",'Cash Flow %s Yr1'!N103*'Expenses Summary'!$D59))</f>
        <v/>
      </c>
      <c r="O103" s="64" t="str">
        <f>IF('Expenses Summary'!$D59="","",IF('Cash Flow %s Yr1'!O103="","",'Cash Flow %s Yr1'!O103*'Expenses Summary'!$D59))</f>
        <v/>
      </c>
      <c r="P103" s="129"/>
      <c r="Q103" s="129"/>
      <c r="R103" s="129"/>
      <c r="S103" s="111" t="str">
        <f>IF(SUM(D103:R103)&gt;0,SUM(D103:R103)/'Expenses Summary'!$D59,"")</f>
        <v/>
      </c>
    </row>
    <row r="104" spans="1:19" hidden="1" outlineLevel="1" x14ac:dyDescent="0.25">
      <c r="A104" s="36"/>
      <c r="B104" s="139">
        <f>'Expenses Summary'!B60</f>
        <v>0</v>
      </c>
      <c r="C104" s="139">
        <f>'Expenses Summary'!C60</f>
        <v>0</v>
      </c>
      <c r="D104" s="64" t="str">
        <f>IF('Expenses Summary'!$D60="","",IF('Cash Flow %s Yr1'!D104="","",'Cash Flow %s Yr1'!D104*'Expenses Summary'!$D60))</f>
        <v/>
      </c>
      <c r="E104" s="64" t="str">
        <f>IF('Expenses Summary'!$D60="","",IF('Cash Flow %s Yr1'!E104="","",'Cash Flow %s Yr1'!E104*'Expenses Summary'!$D60))</f>
        <v/>
      </c>
      <c r="F104" s="64" t="str">
        <f>IF('Expenses Summary'!$D60="","",IF('Cash Flow %s Yr1'!F104="","",'Cash Flow %s Yr1'!F104*'Expenses Summary'!$D60))</f>
        <v/>
      </c>
      <c r="G104" s="64" t="str">
        <f>IF('Expenses Summary'!$D60="","",IF('Cash Flow %s Yr1'!G104="","",'Cash Flow %s Yr1'!G104*'Expenses Summary'!$D60))</f>
        <v/>
      </c>
      <c r="H104" s="64" t="str">
        <f>IF('Expenses Summary'!$D60="","",IF('Cash Flow %s Yr1'!H104="","",'Cash Flow %s Yr1'!H104*'Expenses Summary'!$D60))</f>
        <v/>
      </c>
      <c r="I104" s="64" t="str">
        <f>IF('Expenses Summary'!$D60="","",IF('Cash Flow %s Yr1'!I104="","",'Cash Flow %s Yr1'!I104*'Expenses Summary'!$D60))</f>
        <v/>
      </c>
      <c r="J104" s="64" t="str">
        <f>IF('Expenses Summary'!$D60="","",IF('Cash Flow %s Yr1'!J104="","",'Cash Flow %s Yr1'!J104*'Expenses Summary'!$D60))</f>
        <v/>
      </c>
      <c r="K104" s="64" t="str">
        <f>IF('Expenses Summary'!$D60="","",IF('Cash Flow %s Yr1'!K104="","",'Cash Flow %s Yr1'!K104*'Expenses Summary'!$D60))</f>
        <v/>
      </c>
      <c r="L104" s="64" t="str">
        <f>IF('Expenses Summary'!$D60="","",IF('Cash Flow %s Yr1'!L104="","",'Cash Flow %s Yr1'!L104*'Expenses Summary'!$D60))</f>
        <v/>
      </c>
      <c r="M104" s="64" t="str">
        <f>IF('Expenses Summary'!$D60="","",IF('Cash Flow %s Yr1'!M104="","",'Cash Flow %s Yr1'!M104*'Expenses Summary'!$D60))</f>
        <v/>
      </c>
      <c r="N104" s="64" t="str">
        <f>IF('Expenses Summary'!$D60="","",IF('Cash Flow %s Yr1'!N104="","",'Cash Flow %s Yr1'!N104*'Expenses Summary'!$D60))</f>
        <v/>
      </c>
      <c r="O104" s="64" t="str">
        <f>IF('Expenses Summary'!$D60="","",IF('Cash Flow %s Yr1'!O104="","",'Cash Flow %s Yr1'!O104*'Expenses Summary'!$D60))</f>
        <v/>
      </c>
      <c r="P104" s="129"/>
      <c r="Q104" s="129"/>
      <c r="R104" s="129"/>
      <c r="S104" s="111" t="str">
        <f>IF(SUM(D104:R104)&gt;0,SUM(D104:R104)/'Expenses Summary'!$D60,"")</f>
        <v/>
      </c>
    </row>
    <row r="105" spans="1:19" hidden="1" outlineLevel="1" x14ac:dyDescent="0.25">
      <c r="A105" s="36"/>
      <c r="B105" s="139">
        <f>'Expenses Summary'!B61</f>
        <v>0</v>
      </c>
      <c r="C105" s="139">
        <f>'Expenses Summary'!C61</f>
        <v>0</v>
      </c>
      <c r="D105" s="64" t="str">
        <f>IF('Expenses Summary'!$D61="","",IF('Cash Flow %s Yr1'!D105="","",'Cash Flow %s Yr1'!D105*'Expenses Summary'!$D61))</f>
        <v/>
      </c>
      <c r="E105" s="64" t="str">
        <f>IF('Expenses Summary'!$D61="","",IF('Cash Flow %s Yr1'!E105="","",'Cash Flow %s Yr1'!E105*'Expenses Summary'!$D61))</f>
        <v/>
      </c>
      <c r="F105" s="64" t="str">
        <f>IF('Expenses Summary'!$D61="","",IF('Cash Flow %s Yr1'!F105="","",'Cash Flow %s Yr1'!F105*'Expenses Summary'!$D61))</f>
        <v/>
      </c>
      <c r="G105" s="64" t="str">
        <f>IF('Expenses Summary'!$D61="","",IF('Cash Flow %s Yr1'!G105="","",'Cash Flow %s Yr1'!G105*'Expenses Summary'!$D61))</f>
        <v/>
      </c>
      <c r="H105" s="64" t="str">
        <f>IF('Expenses Summary'!$D61="","",IF('Cash Flow %s Yr1'!H105="","",'Cash Flow %s Yr1'!H105*'Expenses Summary'!$D61))</f>
        <v/>
      </c>
      <c r="I105" s="64" t="str">
        <f>IF('Expenses Summary'!$D61="","",IF('Cash Flow %s Yr1'!I105="","",'Cash Flow %s Yr1'!I105*'Expenses Summary'!$D61))</f>
        <v/>
      </c>
      <c r="J105" s="64" t="str">
        <f>IF('Expenses Summary'!$D61="","",IF('Cash Flow %s Yr1'!J105="","",'Cash Flow %s Yr1'!J105*'Expenses Summary'!$D61))</f>
        <v/>
      </c>
      <c r="K105" s="64" t="str">
        <f>IF('Expenses Summary'!$D61="","",IF('Cash Flow %s Yr1'!K105="","",'Cash Flow %s Yr1'!K105*'Expenses Summary'!$D61))</f>
        <v/>
      </c>
      <c r="L105" s="64" t="str">
        <f>IF('Expenses Summary'!$D61="","",IF('Cash Flow %s Yr1'!L105="","",'Cash Flow %s Yr1'!L105*'Expenses Summary'!$D61))</f>
        <v/>
      </c>
      <c r="M105" s="64" t="str">
        <f>IF('Expenses Summary'!$D61="","",IF('Cash Flow %s Yr1'!M105="","",'Cash Flow %s Yr1'!M105*'Expenses Summary'!$D61))</f>
        <v/>
      </c>
      <c r="N105" s="64" t="str">
        <f>IF('Expenses Summary'!$D61="","",IF('Cash Flow %s Yr1'!N105="","",'Cash Flow %s Yr1'!N105*'Expenses Summary'!$D61))</f>
        <v/>
      </c>
      <c r="O105" s="64" t="str">
        <f>IF('Expenses Summary'!$D61="","",IF('Cash Flow %s Yr1'!O105="","",'Cash Flow %s Yr1'!O105*'Expenses Summary'!$D61))</f>
        <v/>
      </c>
      <c r="P105" s="129"/>
      <c r="Q105" s="129"/>
      <c r="R105" s="129"/>
      <c r="S105" s="111" t="str">
        <f>IF(SUM(D105:R105)&gt;0,SUM(D105:R105)/'Expenses Summary'!$D61,"")</f>
        <v/>
      </c>
    </row>
    <row r="106" spans="1:19" hidden="1" outlineLevel="1" x14ac:dyDescent="0.25">
      <c r="A106" s="36"/>
      <c r="B106" s="139">
        <f>'Expenses Summary'!B62</f>
        <v>0</v>
      </c>
      <c r="C106" s="139">
        <f>'Expenses Summary'!C62</f>
        <v>0</v>
      </c>
      <c r="D106" s="64" t="str">
        <f>IF('Expenses Summary'!$D62="","",IF('Cash Flow %s Yr1'!D106="","",'Cash Flow %s Yr1'!D106*'Expenses Summary'!$D62))</f>
        <v/>
      </c>
      <c r="E106" s="64" t="str">
        <f>IF('Expenses Summary'!$D62="","",IF('Cash Flow %s Yr1'!E106="","",'Cash Flow %s Yr1'!E106*'Expenses Summary'!$D62))</f>
        <v/>
      </c>
      <c r="F106" s="64" t="str">
        <f>IF('Expenses Summary'!$D62="","",IF('Cash Flow %s Yr1'!F106="","",'Cash Flow %s Yr1'!F106*'Expenses Summary'!$D62))</f>
        <v/>
      </c>
      <c r="G106" s="64" t="str">
        <f>IF('Expenses Summary'!$D62="","",IF('Cash Flow %s Yr1'!G106="","",'Cash Flow %s Yr1'!G106*'Expenses Summary'!$D62))</f>
        <v/>
      </c>
      <c r="H106" s="64" t="str">
        <f>IF('Expenses Summary'!$D62="","",IF('Cash Flow %s Yr1'!H106="","",'Cash Flow %s Yr1'!H106*'Expenses Summary'!$D62))</f>
        <v/>
      </c>
      <c r="I106" s="64" t="str">
        <f>IF('Expenses Summary'!$D62="","",IF('Cash Flow %s Yr1'!I106="","",'Cash Flow %s Yr1'!I106*'Expenses Summary'!$D62))</f>
        <v/>
      </c>
      <c r="J106" s="64" t="str">
        <f>IF('Expenses Summary'!$D62="","",IF('Cash Flow %s Yr1'!J106="","",'Cash Flow %s Yr1'!J106*'Expenses Summary'!$D62))</f>
        <v/>
      </c>
      <c r="K106" s="64" t="str">
        <f>IF('Expenses Summary'!$D62="","",IF('Cash Flow %s Yr1'!K106="","",'Cash Flow %s Yr1'!K106*'Expenses Summary'!$D62))</f>
        <v/>
      </c>
      <c r="L106" s="64" t="str">
        <f>IF('Expenses Summary'!$D62="","",IF('Cash Flow %s Yr1'!L106="","",'Cash Flow %s Yr1'!L106*'Expenses Summary'!$D62))</f>
        <v/>
      </c>
      <c r="M106" s="64" t="str">
        <f>IF('Expenses Summary'!$D62="","",IF('Cash Flow %s Yr1'!M106="","",'Cash Flow %s Yr1'!M106*'Expenses Summary'!$D62))</f>
        <v/>
      </c>
      <c r="N106" s="64" t="str">
        <f>IF('Expenses Summary'!$D62="","",IF('Cash Flow %s Yr1'!N106="","",'Cash Flow %s Yr1'!N106*'Expenses Summary'!$D62))</f>
        <v/>
      </c>
      <c r="O106" s="64" t="str">
        <f>IF('Expenses Summary'!$D62="","",IF('Cash Flow %s Yr1'!O106="","",'Cash Flow %s Yr1'!O106*'Expenses Summary'!$D62))</f>
        <v/>
      </c>
      <c r="P106" s="129"/>
      <c r="Q106" s="129"/>
      <c r="R106" s="129"/>
      <c r="S106" s="111" t="str">
        <f>IF(SUM(D106:R106)&gt;0,SUM(D106:R106)/'Expenses Summary'!$D62,"")</f>
        <v/>
      </c>
    </row>
    <row r="107" spans="1:19" s="31" customFormat="1" collapsed="1" x14ac:dyDescent="0.25">
      <c r="A107" s="36"/>
      <c r="B107" s="139" t="str">
        <f>'Expenses Summary'!B63</f>
        <v>4700</v>
      </c>
      <c r="C107" s="139" t="str">
        <f>'Expenses Summary'!C63</f>
        <v>Food and Food Supplies</v>
      </c>
      <c r="D107" s="64" t="str">
        <f>IF('Expenses Summary'!$D63="","",IF('Cash Flow %s Yr1'!D107="","",'Cash Flow %s Yr1'!D107*'Expenses Summary'!$D63))</f>
        <v/>
      </c>
      <c r="E107" s="64">
        <f>IF('Expenses Summary'!$D63="","",IF('Cash Flow %s Yr1'!E107="","",'Cash Flow %s Yr1'!E107*'Expenses Summary'!$D63))</f>
        <v>19.3</v>
      </c>
      <c r="F107" s="64">
        <f>IF('Expenses Summary'!$D63="","",IF('Cash Flow %s Yr1'!F107="","",'Cash Flow %s Yr1'!F107*'Expenses Summary'!$D63))</f>
        <v>38.6</v>
      </c>
      <c r="G107" s="64">
        <f>IF('Expenses Summary'!$D63="","",IF('Cash Flow %s Yr1'!G107="","",'Cash Flow %s Yr1'!G107*'Expenses Summary'!$D63))</f>
        <v>38.6</v>
      </c>
      <c r="H107" s="64">
        <f>IF('Expenses Summary'!$D63="","",IF('Cash Flow %s Yr1'!H107="","",'Cash Flow %s Yr1'!H107*'Expenses Summary'!$D63))</f>
        <v>38.6</v>
      </c>
      <c r="I107" s="64">
        <f>IF('Expenses Summary'!$D63="","",IF('Cash Flow %s Yr1'!I107="","",'Cash Flow %s Yr1'!I107*'Expenses Summary'!$D63))</f>
        <v>38.6</v>
      </c>
      <c r="J107" s="64">
        <f>IF('Expenses Summary'!$D63="","",IF('Cash Flow %s Yr1'!J107="","",'Cash Flow %s Yr1'!J107*'Expenses Summary'!$D63))</f>
        <v>38.6</v>
      </c>
      <c r="K107" s="64">
        <f>IF('Expenses Summary'!$D63="","",IF('Cash Flow %s Yr1'!K107="","",'Cash Flow %s Yr1'!K107*'Expenses Summary'!$D63))</f>
        <v>38.6</v>
      </c>
      <c r="L107" s="64">
        <f>IF('Expenses Summary'!$D63="","",IF('Cash Flow %s Yr1'!L107="","",'Cash Flow %s Yr1'!L107*'Expenses Summary'!$D63))</f>
        <v>38.6</v>
      </c>
      <c r="M107" s="64">
        <f>IF('Expenses Summary'!$D63="","",IF('Cash Flow %s Yr1'!M107="","",'Cash Flow %s Yr1'!M107*'Expenses Summary'!$D63))</f>
        <v>38.6</v>
      </c>
      <c r="N107" s="64">
        <f>IF('Expenses Summary'!$D63="","",IF('Cash Flow %s Yr1'!N107="","",'Cash Flow %s Yr1'!N107*'Expenses Summary'!$D63))</f>
        <v>38.6</v>
      </c>
      <c r="O107" s="64">
        <f>IF('Expenses Summary'!$D63="","",IF('Cash Flow %s Yr1'!O107="","",'Cash Flow %s Yr1'!O107*'Expenses Summary'!$D63))</f>
        <v>19.3</v>
      </c>
      <c r="P107" s="64" t="str">
        <f>IF('Expenses Summary'!$D63="","",IF('Cash Flow %s Yr1'!P107="","",'Cash Flow %s Yr1'!P107*'Expenses Summary'!$D63))</f>
        <v/>
      </c>
      <c r="Q107" s="64" t="str">
        <f>IF('Expenses Summary'!$D63="","",IF('Cash Flow %s Yr1'!Q107="","",'Cash Flow %s Yr1'!Q107*'Expenses Summary'!$D63))</f>
        <v/>
      </c>
      <c r="R107" s="64" t="str">
        <f>IF('Expenses Summary'!$D63="","",IF('Cash Flow %s Yr1'!R107="","",'Cash Flow %s Yr1'!R107*'Expenses Summary'!$D63))</f>
        <v/>
      </c>
      <c r="S107" s="111">
        <f>IF(SUM(D107:R107)&gt;0,SUM(D107:R107)/'Expenses Summary'!$D63,"")</f>
        <v>1.0000000000000002</v>
      </c>
    </row>
    <row r="108" spans="1:19" s="31" customFormat="1" x14ac:dyDescent="0.25">
      <c r="A108" s="36"/>
      <c r="B108" s="33" t="s">
        <v>566</v>
      </c>
      <c r="C108" s="34" t="s">
        <v>740</v>
      </c>
      <c r="D108" s="173">
        <f t="shared" ref="D108:P108" si="9">IF(SUM(D90:D107)&gt;0,SUM(D90:D107),"")</f>
        <v>889.2</v>
      </c>
      <c r="E108" s="173">
        <f t="shared" si="9"/>
        <v>8109.3</v>
      </c>
      <c r="F108" s="173">
        <f t="shared" si="9"/>
        <v>7593.1</v>
      </c>
      <c r="G108" s="173">
        <f t="shared" si="9"/>
        <v>3852.35</v>
      </c>
      <c r="H108" s="173">
        <f t="shared" si="9"/>
        <v>13718.6</v>
      </c>
      <c r="I108" s="173">
        <f t="shared" si="9"/>
        <v>5055.7350000000006</v>
      </c>
      <c r="J108" s="173">
        <f t="shared" si="9"/>
        <v>8155.7350000000006</v>
      </c>
      <c r="K108" s="173">
        <f t="shared" si="9"/>
        <v>6605.7350000000006</v>
      </c>
      <c r="L108" s="173">
        <f t="shared" si="9"/>
        <v>5225.7350000000006</v>
      </c>
      <c r="M108" s="173">
        <f t="shared" si="9"/>
        <v>5055.7350000000006</v>
      </c>
      <c r="N108" s="173">
        <f t="shared" si="9"/>
        <v>1955.4749999999999</v>
      </c>
      <c r="O108" s="173">
        <f t="shared" si="9"/>
        <v>419.3</v>
      </c>
      <c r="P108" s="173" t="str">
        <f t="shared" si="9"/>
        <v/>
      </c>
      <c r="Q108" s="173" t="str">
        <f>IF(SUM(Q90:Q107)&gt;0,SUM(Q90:Q107),"")</f>
        <v/>
      </c>
      <c r="R108" s="173" t="str">
        <f>IF(SUM(R90:R107)&gt;0,SUM(R90:R107),"")</f>
        <v/>
      </c>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f>IF('Expenses Summary'!$D67="","",IF('Cash Flow %s Yr1'!D111="","",'Cash Flow %s Yr1'!D111*'Expenses Summary'!$D67))</f>
        <v>0</v>
      </c>
      <c r="E111" s="64">
        <f>IF('Expenses Summary'!$D67="","",IF('Cash Flow %s Yr1'!E111="","",'Cash Flow %s Yr1'!E111*'Expenses Summary'!$D67))</f>
        <v>0</v>
      </c>
      <c r="F111" s="64">
        <f>IF('Expenses Summary'!$D67="","",IF('Cash Flow %s Yr1'!F111="","",'Cash Flow %s Yr1'!F111*'Expenses Summary'!$D67))</f>
        <v>0</v>
      </c>
      <c r="G111" s="64">
        <f>IF('Expenses Summary'!$D67="","",IF('Cash Flow %s Yr1'!G111="","",'Cash Flow %s Yr1'!G111*'Expenses Summary'!$D67))</f>
        <v>0</v>
      </c>
      <c r="H111" s="64">
        <f>IF('Expenses Summary'!$D67="","",IF('Cash Flow %s Yr1'!H111="","",'Cash Flow %s Yr1'!H111*'Expenses Summary'!$D67))</f>
        <v>0</v>
      </c>
      <c r="I111" s="64">
        <f>IF('Expenses Summary'!$D67="","",IF('Cash Flow %s Yr1'!I111="","",'Cash Flow %s Yr1'!I111*'Expenses Summary'!$D67))</f>
        <v>0</v>
      </c>
      <c r="J111" s="64">
        <f>IF('Expenses Summary'!$D67="","",IF('Cash Flow %s Yr1'!J111="","",'Cash Flow %s Yr1'!J111*'Expenses Summary'!$D67))</f>
        <v>0</v>
      </c>
      <c r="K111" s="64">
        <f>IF('Expenses Summary'!$D67="","",IF('Cash Flow %s Yr1'!K111="","",'Cash Flow %s Yr1'!K111*'Expenses Summary'!$D67))</f>
        <v>0</v>
      </c>
      <c r="L111" s="64">
        <f>IF('Expenses Summary'!$D67="","",IF('Cash Flow %s Yr1'!L111="","",'Cash Flow %s Yr1'!L111*'Expenses Summary'!$D67))</f>
        <v>0</v>
      </c>
      <c r="M111" s="64">
        <f>IF('Expenses Summary'!$D67="","",IF('Cash Flow %s Yr1'!M111="","",'Cash Flow %s Yr1'!M111*'Expenses Summary'!$D67))</f>
        <v>0</v>
      </c>
      <c r="N111" s="64">
        <f>IF('Expenses Summary'!$D67="","",IF('Cash Flow %s Yr1'!N111="","",'Cash Flow %s Yr1'!N111*'Expenses Summary'!$D67))</f>
        <v>0</v>
      </c>
      <c r="O111" s="64">
        <f>IF('Expenses Summary'!$D67="","",IF('Cash Flow %s Yr1'!O111="","",'Cash Flow %s Yr1'!O111*'Expenses Summary'!$D67))</f>
        <v>0</v>
      </c>
      <c r="P111" s="129"/>
      <c r="Q111" s="129"/>
      <c r="R111" s="129"/>
      <c r="S111" s="111" t="str">
        <f>IF(SUM(D111:R111)&gt;0,SUM(D111:R111)/'Expenses Summary'!$D67,"")</f>
        <v/>
      </c>
    </row>
    <row r="112" spans="1:19" s="31" customFormat="1" x14ac:dyDescent="0.25">
      <c r="A112" s="36"/>
      <c r="B112" s="139" t="str">
        <f>'Expenses Summary'!B68</f>
        <v>5210</v>
      </c>
      <c r="C112" s="139" t="str">
        <f>'Expenses Summary'!C68</f>
        <v>Training and Development Expense</v>
      </c>
      <c r="D112" s="64">
        <f>IF('Expenses Summary'!$D68="","",IF('Cash Flow %s Yr1'!D112="","",'Cash Flow %s Yr1'!D112*'Expenses Summary'!$D68))</f>
        <v>0</v>
      </c>
      <c r="E112" s="64">
        <f>IF('Expenses Summary'!$D68="","",IF('Cash Flow %s Yr1'!E112="","",'Cash Flow %s Yr1'!E112*'Expenses Summary'!$D68))</f>
        <v>5586</v>
      </c>
      <c r="F112" s="64">
        <f>IF('Expenses Summary'!$D68="","",IF('Cash Flow %s Yr1'!F112="","",'Cash Flow %s Yr1'!F112*'Expenses Summary'!$D68))</f>
        <v>1974</v>
      </c>
      <c r="G112" s="64">
        <f>IF('Expenses Summary'!$D68="","",IF('Cash Flow %s Yr1'!G112="","",'Cash Flow %s Yr1'!G112*'Expenses Summary'!$D68))</f>
        <v>420</v>
      </c>
      <c r="H112" s="64">
        <f>IF('Expenses Summary'!$D68="","",IF('Cash Flow %s Yr1'!H112="","",'Cash Flow %s Yr1'!H112*'Expenses Summary'!$D68))</f>
        <v>0</v>
      </c>
      <c r="I112" s="64">
        <f>IF('Expenses Summary'!$D68="","",IF('Cash Flow %s Yr1'!I112="","",'Cash Flow %s Yr1'!I112*'Expenses Summary'!$D68))</f>
        <v>0</v>
      </c>
      <c r="J112" s="64">
        <f>IF('Expenses Summary'!$D68="","",IF('Cash Flow %s Yr1'!J112="","",'Cash Flow %s Yr1'!J112*'Expenses Summary'!$D68))</f>
        <v>2604</v>
      </c>
      <c r="K112" s="64">
        <f>IF('Expenses Summary'!$D68="","",IF('Cash Flow %s Yr1'!K112="","",'Cash Flow %s Yr1'!K112*'Expenses Summary'!$D68))</f>
        <v>2604</v>
      </c>
      <c r="L112" s="64">
        <f>IF('Expenses Summary'!$D68="","",IF('Cash Flow %s Yr1'!L112="","",'Cash Flow %s Yr1'!L112*'Expenses Summary'!$D68))</f>
        <v>2604</v>
      </c>
      <c r="M112" s="64">
        <f>IF('Expenses Summary'!$D68="","",IF('Cash Flow %s Yr1'!M112="","",'Cash Flow %s Yr1'!M112*'Expenses Summary'!$D68))</f>
        <v>2604</v>
      </c>
      <c r="N112" s="64">
        <f>IF('Expenses Summary'!$D68="","",IF('Cash Flow %s Yr1'!N112="","",'Cash Flow %s Yr1'!N112*'Expenses Summary'!$D68))</f>
        <v>2604</v>
      </c>
      <c r="O112" s="64">
        <f>IF('Expenses Summary'!$D68="","",IF('Cash Flow %s Yr1'!O112="","",'Cash Flow %s Yr1'!O112*'Expenses Summary'!$D68))</f>
        <v>0</v>
      </c>
      <c r="P112" s="129"/>
      <c r="Q112" s="129"/>
      <c r="R112" s="129"/>
      <c r="S112" s="111">
        <f>IF(SUM(D112:R112)&gt;0,SUM(D112:R112)/'Expenses Summary'!$D68,"")</f>
        <v>1</v>
      </c>
    </row>
    <row r="113" spans="1:19" s="31" customFormat="1" x14ac:dyDescent="0.25">
      <c r="A113" s="36"/>
      <c r="B113" s="139" t="str">
        <f>'Expenses Summary'!B69</f>
        <v>5300</v>
      </c>
      <c r="C113" s="139" t="str">
        <f>'Expenses Summary'!C69</f>
        <v>Dues and Memberships</v>
      </c>
      <c r="D113" s="64">
        <f>IF('Expenses Summary'!$D69="","",IF('Cash Flow %s Yr1'!D113="","",'Cash Flow %s Yr1'!D113*'Expenses Summary'!$D69))</f>
        <v>0</v>
      </c>
      <c r="E113" s="64">
        <f>IF('Expenses Summary'!$D69="","",IF('Cash Flow %s Yr1'!E113="","",'Cash Flow %s Yr1'!E113*'Expenses Summary'!$D69))</f>
        <v>0</v>
      </c>
      <c r="F113" s="64">
        <f>IF('Expenses Summary'!$D69="","",IF('Cash Flow %s Yr1'!F113="","",'Cash Flow %s Yr1'!F113*'Expenses Summary'!$D69))</f>
        <v>1500</v>
      </c>
      <c r="G113" s="64">
        <f>IF('Expenses Summary'!$D69="","",IF('Cash Flow %s Yr1'!G113="","",'Cash Flow %s Yr1'!G113*'Expenses Summary'!$D69))</f>
        <v>500</v>
      </c>
      <c r="H113" s="64">
        <f>IF('Expenses Summary'!$D69="","",IF('Cash Flow %s Yr1'!H113="","",'Cash Flow %s Yr1'!H113*'Expenses Summary'!$D69))</f>
        <v>500</v>
      </c>
      <c r="I113" s="64">
        <f>IF('Expenses Summary'!$D69="","",IF('Cash Flow %s Yr1'!I113="","",'Cash Flow %s Yr1'!I113*'Expenses Summary'!$D69))</f>
        <v>500</v>
      </c>
      <c r="J113" s="64">
        <f>IF('Expenses Summary'!$D69="","",IF('Cash Flow %s Yr1'!J113="","",'Cash Flow %s Yr1'!J113*'Expenses Summary'!$D69))</f>
        <v>500</v>
      </c>
      <c r="K113" s="64">
        <f>IF('Expenses Summary'!$D69="","",IF('Cash Flow %s Yr1'!K113="","",'Cash Flow %s Yr1'!K113*'Expenses Summary'!$D69))</f>
        <v>500</v>
      </c>
      <c r="L113" s="64">
        <f>IF('Expenses Summary'!$D69="","",IF('Cash Flow %s Yr1'!L113="","",'Cash Flow %s Yr1'!L113*'Expenses Summary'!$D69))</f>
        <v>500</v>
      </c>
      <c r="M113" s="64">
        <f>IF('Expenses Summary'!$D69="","",IF('Cash Flow %s Yr1'!M113="","",'Cash Flow %s Yr1'!M113*'Expenses Summary'!$D69))</f>
        <v>500</v>
      </c>
      <c r="N113" s="64">
        <f>IF('Expenses Summary'!$D69="","",IF('Cash Flow %s Yr1'!N113="","",'Cash Flow %s Yr1'!N113*'Expenses Summary'!$D69))</f>
        <v>0</v>
      </c>
      <c r="O113" s="64">
        <f>IF('Expenses Summary'!$D69="","",IF('Cash Flow %s Yr1'!O113="","",'Cash Flow %s Yr1'!O113*'Expenses Summary'!$D69))</f>
        <v>0</v>
      </c>
      <c r="P113" s="129"/>
      <c r="Q113" s="129"/>
      <c r="R113" s="129"/>
      <c r="S113" s="111">
        <f>IF(SUM(D113:R113)&gt;0,SUM(D113:R113)/'Expenses Summary'!$D69,"")</f>
        <v>1</v>
      </c>
    </row>
    <row r="114" spans="1:19" s="31" customFormat="1" x14ac:dyDescent="0.25">
      <c r="A114" s="36"/>
      <c r="B114" s="139" t="str">
        <f>'Expenses Summary'!B70</f>
        <v>5400</v>
      </c>
      <c r="C114" s="139" t="str">
        <f>'Expenses Summary'!C70</f>
        <v>Insurance</v>
      </c>
      <c r="D114" s="64">
        <f>IF('Expenses Summary'!$D70="","",IF('Cash Flow %s Yr1'!D114="","",'Cash Flow %s Yr1'!D114*'Expenses Summary'!$D70))</f>
        <v>0</v>
      </c>
      <c r="E114" s="64">
        <f>IF('Expenses Summary'!$D70="","",IF('Cash Flow %s Yr1'!E114="","",'Cash Flow %s Yr1'!E114*'Expenses Summary'!$D70))</f>
        <v>0</v>
      </c>
      <c r="F114" s="64">
        <f>IF('Expenses Summary'!$D70="","",IF('Cash Flow %s Yr1'!F114="","",'Cash Flow %s Yr1'!F114*'Expenses Summary'!$D70))</f>
        <v>8770.7999999999993</v>
      </c>
      <c r="G114" s="64">
        <f>IF('Expenses Summary'!$D70="","",IF('Cash Flow %s Yr1'!G114="","",'Cash Flow %s Yr1'!G114*'Expenses Summary'!$D70))</f>
        <v>2923.6000000000004</v>
      </c>
      <c r="H114" s="64">
        <f>IF('Expenses Summary'!$D70="","",IF('Cash Flow %s Yr1'!H114="","",'Cash Flow %s Yr1'!H114*'Expenses Summary'!$D70))</f>
        <v>2923.6000000000004</v>
      </c>
      <c r="I114" s="64">
        <f>IF('Expenses Summary'!$D70="","",IF('Cash Flow %s Yr1'!I114="","",'Cash Flow %s Yr1'!I114*'Expenses Summary'!$D70))</f>
        <v>2923.6000000000004</v>
      </c>
      <c r="J114" s="64">
        <f>IF('Expenses Summary'!$D70="","",IF('Cash Flow %s Yr1'!J114="","",'Cash Flow %s Yr1'!J114*'Expenses Summary'!$D70))</f>
        <v>2923.6000000000004</v>
      </c>
      <c r="K114" s="64">
        <f>IF('Expenses Summary'!$D70="","",IF('Cash Flow %s Yr1'!K114="","",'Cash Flow %s Yr1'!K114*'Expenses Summary'!$D70))</f>
        <v>2923.6000000000004</v>
      </c>
      <c r="L114" s="64">
        <f>IF('Expenses Summary'!$D70="","",IF('Cash Flow %s Yr1'!L114="","",'Cash Flow %s Yr1'!L114*'Expenses Summary'!$D70))</f>
        <v>2923.6000000000004</v>
      </c>
      <c r="M114" s="64">
        <f>IF('Expenses Summary'!$D70="","",IF('Cash Flow %s Yr1'!M114="","",'Cash Flow %s Yr1'!M114*'Expenses Summary'!$D70))</f>
        <v>2923.6000000000004</v>
      </c>
      <c r="N114" s="64">
        <f>IF('Expenses Summary'!$D70="","",IF('Cash Flow %s Yr1'!N114="","",'Cash Flow %s Yr1'!N114*'Expenses Summary'!$D70))</f>
        <v>0</v>
      </c>
      <c r="O114" s="64">
        <f>IF('Expenses Summary'!$D70="","",IF('Cash Flow %s Yr1'!O114="","",'Cash Flow %s Yr1'!O114*'Expenses Summary'!$D70))</f>
        <v>0</v>
      </c>
      <c r="P114" s="129"/>
      <c r="Q114" s="129"/>
      <c r="R114" s="129"/>
      <c r="S114" s="111">
        <f>IF(SUM(D114:R114)&gt;0,SUM(D114:R114)/'Expenses Summary'!$D70,"")</f>
        <v>0.99999999999999978</v>
      </c>
    </row>
    <row r="115" spans="1:19" s="31" customFormat="1" x14ac:dyDescent="0.25">
      <c r="A115" s="36"/>
      <c r="B115" s="139" t="str">
        <f>'Expenses Summary'!B71</f>
        <v>5450</v>
      </c>
      <c r="C115" s="139" t="str">
        <f>'Expenses Summary'!C71</f>
        <v>Property Tax</v>
      </c>
      <c r="D115" s="64">
        <f>IF('Expenses Summary'!$D71="","",IF('Cash Flow %s Yr1'!D115="","",'Cash Flow %s Yr1'!D115*'Expenses Summary'!$D71))</f>
        <v>0</v>
      </c>
      <c r="E115" s="64">
        <f>IF('Expenses Summary'!$D71="","",IF('Cash Flow %s Yr1'!E115="","",'Cash Flow %s Yr1'!E115*'Expenses Summary'!$D71))</f>
        <v>0</v>
      </c>
      <c r="F115" s="64">
        <f>IF('Expenses Summary'!$D71="","",IF('Cash Flow %s Yr1'!F115="","",'Cash Flow %s Yr1'!F115*'Expenses Summary'!$D71))</f>
        <v>0</v>
      </c>
      <c r="G115" s="64">
        <f>IF('Expenses Summary'!$D71="","",IF('Cash Flow %s Yr1'!G115="","",'Cash Flow %s Yr1'!G115*'Expenses Summary'!$D71))</f>
        <v>0</v>
      </c>
      <c r="H115" s="64">
        <f>IF('Expenses Summary'!$D71="","",IF('Cash Flow %s Yr1'!H115="","",'Cash Flow %s Yr1'!H115*'Expenses Summary'!$D71))</f>
        <v>0</v>
      </c>
      <c r="I115" s="64">
        <f>IF('Expenses Summary'!$D71="","",IF('Cash Flow %s Yr1'!I115="","",'Cash Flow %s Yr1'!I115*'Expenses Summary'!$D71))</f>
        <v>0</v>
      </c>
      <c r="J115" s="64">
        <f>IF('Expenses Summary'!$D71="","",IF('Cash Flow %s Yr1'!J115="","",'Cash Flow %s Yr1'!J115*'Expenses Summary'!$D71))</f>
        <v>0</v>
      </c>
      <c r="K115" s="64">
        <f>IF('Expenses Summary'!$D71="","",IF('Cash Flow %s Yr1'!K115="","",'Cash Flow %s Yr1'!K115*'Expenses Summary'!$D71))</f>
        <v>0</v>
      </c>
      <c r="L115" s="64">
        <f>IF('Expenses Summary'!$D71="","",IF('Cash Flow %s Yr1'!L115="","",'Cash Flow %s Yr1'!L115*'Expenses Summary'!$D71))</f>
        <v>0</v>
      </c>
      <c r="M115" s="64">
        <f>IF('Expenses Summary'!$D71="","",IF('Cash Flow %s Yr1'!M115="","",'Cash Flow %s Yr1'!M115*'Expenses Summary'!$D71))</f>
        <v>0</v>
      </c>
      <c r="N115" s="64">
        <f>IF('Expenses Summary'!$D71="","",IF('Cash Flow %s Yr1'!N115="","",'Cash Flow %s Yr1'!N115*'Expenses Summary'!$D71))</f>
        <v>0</v>
      </c>
      <c r="O115" s="64">
        <f>IF('Expenses Summary'!$D71="","",IF('Cash Flow %s Yr1'!O115="","",'Cash Flow %s Yr1'!O115*'Expenses Summary'!$D71))</f>
        <v>0</v>
      </c>
      <c r="P115" s="129"/>
      <c r="Q115" s="129"/>
      <c r="R115" s="129"/>
      <c r="S115" s="111" t="str">
        <f>IF(SUM(D115:R115)&gt;0,SUM(D115:R115)/'Expenses Summary'!$D71,"")</f>
        <v/>
      </c>
    </row>
    <row r="116" spans="1:19" s="31" customFormat="1" x14ac:dyDescent="0.25">
      <c r="A116" s="36"/>
      <c r="B116" s="139" t="str">
        <f>'Expenses Summary'!B72</f>
        <v>5500</v>
      </c>
      <c r="C116" s="139" t="str">
        <f>'Expenses Summary'!C72</f>
        <v>Operation and Housekeeping Services/Supplies</v>
      </c>
      <c r="D116" s="64">
        <f>IF('Expenses Summary'!$D72="","",IF('Cash Flow %s Yr1'!D116="","",'Cash Flow %s Yr1'!D116*'Expenses Summary'!$D72))</f>
        <v>0</v>
      </c>
      <c r="E116" s="64">
        <f>IF('Expenses Summary'!$D72="","",IF('Cash Flow %s Yr1'!E116="","",'Cash Flow %s Yr1'!E116*'Expenses Summary'!$D72))</f>
        <v>2130</v>
      </c>
      <c r="F116" s="64">
        <f>IF('Expenses Summary'!$D72="","",IF('Cash Flow %s Yr1'!F116="","",'Cash Flow %s Yr1'!F116*'Expenses Summary'!$D72))</f>
        <v>517.5</v>
      </c>
      <c r="G116" s="64">
        <f>IF('Expenses Summary'!$D72="","",IF('Cash Flow %s Yr1'!G116="","",'Cash Flow %s Yr1'!G116*'Expenses Summary'!$D72))</f>
        <v>562.5</v>
      </c>
      <c r="H116" s="64">
        <f>IF('Expenses Summary'!$D72="","",IF('Cash Flow %s Yr1'!H116="","",'Cash Flow %s Yr1'!H116*'Expenses Summary'!$D72))</f>
        <v>562.5</v>
      </c>
      <c r="I116" s="64">
        <f>IF('Expenses Summary'!$D72="","",IF('Cash Flow %s Yr1'!I116="","",'Cash Flow %s Yr1'!I116*'Expenses Summary'!$D72))</f>
        <v>517.5</v>
      </c>
      <c r="J116" s="64">
        <f>IF('Expenses Summary'!$D72="","",IF('Cash Flow %s Yr1'!J116="","",'Cash Flow %s Yr1'!J116*'Expenses Summary'!$D72))</f>
        <v>534.97500000000002</v>
      </c>
      <c r="K116" s="64">
        <f>IF('Expenses Summary'!$D72="","",IF('Cash Flow %s Yr1'!K116="","",'Cash Flow %s Yr1'!K116*'Expenses Summary'!$D72))</f>
        <v>534.97500000000002</v>
      </c>
      <c r="L116" s="64">
        <f>IF('Expenses Summary'!$D72="","",IF('Cash Flow %s Yr1'!L116="","",'Cash Flow %s Yr1'!L116*'Expenses Summary'!$D72))</f>
        <v>534.97500000000002</v>
      </c>
      <c r="M116" s="64">
        <f>IF('Expenses Summary'!$D72="","",IF('Cash Flow %s Yr1'!M116="","",'Cash Flow %s Yr1'!M116*'Expenses Summary'!$D72))</f>
        <v>534.97500000000002</v>
      </c>
      <c r="N116" s="64">
        <f>IF('Expenses Summary'!$D72="","",IF('Cash Flow %s Yr1'!N116="","",'Cash Flow %s Yr1'!N116*'Expenses Summary'!$D72))</f>
        <v>534.97500000000002</v>
      </c>
      <c r="O116" s="64">
        <f>IF('Expenses Summary'!$D72="","",IF('Cash Flow %s Yr1'!O116="","",'Cash Flow %s Yr1'!O116*'Expenses Summary'!$D72))</f>
        <v>535.125</v>
      </c>
      <c r="P116" s="129"/>
      <c r="Q116" s="129"/>
      <c r="R116" s="129"/>
      <c r="S116" s="111">
        <f>IF(SUM(D116:R116)&gt;0,SUM(D116:R116)/'Expenses Summary'!$D72,"")</f>
        <v>1.0000000000000002</v>
      </c>
    </row>
    <row r="117" spans="1:19" s="31" customFormat="1" x14ac:dyDescent="0.25">
      <c r="A117" s="36"/>
      <c r="B117" s="139" t="str">
        <f>'Expenses Summary'!B73</f>
        <v>5501</v>
      </c>
      <c r="C117" s="139" t="str">
        <f>'Expenses Summary'!C73</f>
        <v>Utilities</v>
      </c>
      <c r="D117" s="64">
        <f>IF('Expenses Summary'!$D73="","",IF('Cash Flow %s Yr1'!D117="","",'Cash Flow %s Yr1'!D117*'Expenses Summary'!$D73))</f>
        <v>5006.5</v>
      </c>
      <c r="E117" s="64">
        <f>IF('Expenses Summary'!$D73="","",IF('Cash Flow %s Yr1'!E117="","",'Cash Flow %s Yr1'!E117*'Expenses Summary'!$D73))</f>
        <v>0</v>
      </c>
      <c r="F117" s="64">
        <f>IF('Expenses Summary'!$D73="","",IF('Cash Flow %s Yr1'!F117="","",'Cash Flow %s Yr1'!F117*'Expenses Summary'!$D73))</f>
        <v>0</v>
      </c>
      <c r="G117" s="64">
        <f>IF('Expenses Summary'!$D73="","",IF('Cash Flow %s Yr1'!G117="","",'Cash Flow %s Yr1'!G117*'Expenses Summary'!$D73))</f>
        <v>17385</v>
      </c>
      <c r="H117" s="64">
        <f>IF('Expenses Summary'!$D73="","",IF('Cash Flow %s Yr1'!H117="","",'Cash Flow %s Yr1'!H117*'Expenses Summary'!$D73))</f>
        <v>9500</v>
      </c>
      <c r="I117" s="64">
        <f>IF('Expenses Summary'!$D73="","",IF('Cash Flow %s Yr1'!I117="","",'Cash Flow %s Yr1'!I117*'Expenses Summary'!$D73))</f>
        <v>9500</v>
      </c>
      <c r="J117" s="64">
        <f>IF('Expenses Summary'!$D73="","",IF('Cash Flow %s Yr1'!J117="","",'Cash Flow %s Yr1'!J117*'Expenses Summary'!$D73))</f>
        <v>9500</v>
      </c>
      <c r="K117" s="64">
        <f>IF('Expenses Summary'!$D73="","",IF('Cash Flow %s Yr1'!K117="","",'Cash Flow %s Yr1'!K117*'Expenses Summary'!$D73))</f>
        <v>9500</v>
      </c>
      <c r="L117" s="64">
        <f>IF('Expenses Summary'!$D73="","",IF('Cash Flow %s Yr1'!L117="","",'Cash Flow %s Yr1'!L117*'Expenses Summary'!$D73))</f>
        <v>9500</v>
      </c>
      <c r="M117" s="64">
        <f>IF('Expenses Summary'!$D73="","",IF('Cash Flow %s Yr1'!M117="","",'Cash Flow %s Yr1'!M117*'Expenses Summary'!$D73))</f>
        <v>9500</v>
      </c>
      <c r="N117" s="64">
        <f>IF('Expenses Summary'!$D73="","",IF('Cash Flow %s Yr1'!N117="","",'Cash Flow %s Yr1'!N117*'Expenses Summary'!$D73))</f>
        <v>9500</v>
      </c>
      <c r="O117" s="64">
        <f>IF('Expenses Summary'!$D73="","",IF('Cash Flow %s Yr1'!O117="","",'Cash Flow %s Yr1'!O117*'Expenses Summary'!$D73))</f>
        <v>6108.5</v>
      </c>
      <c r="P117" s="129"/>
      <c r="Q117" s="129"/>
      <c r="R117" s="129"/>
      <c r="S117" s="111">
        <f>IF(SUM(D117:R117)&gt;0,SUM(D117:R117)/'Expenses Summary'!$D73,"")</f>
        <v>1</v>
      </c>
    </row>
    <row r="118" spans="1:19" s="31" customFormat="1" x14ac:dyDescent="0.25">
      <c r="A118" s="36"/>
      <c r="B118" s="139" t="str">
        <f>'Expenses Summary'!B74</f>
        <v>5811</v>
      </c>
      <c r="C118" s="139" t="str">
        <f>'Expenses Summary'!C74</f>
        <v>Student Transportation / Field Trips</v>
      </c>
      <c r="D118" s="64">
        <f>IF('Expenses Summary'!$D74="","",IF('Cash Flow %s Yr1'!D118="","",'Cash Flow %s Yr1'!D118*'Expenses Summary'!$D74))</f>
        <v>0</v>
      </c>
      <c r="E118" s="64">
        <f>IF('Expenses Summary'!$D74="","",IF('Cash Flow %s Yr1'!E118="","",'Cash Flow %s Yr1'!E118*'Expenses Summary'!$D74))</f>
        <v>6417.0000000000009</v>
      </c>
      <c r="F118" s="64">
        <f>IF('Expenses Summary'!$D74="","",IF('Cash Flow %s Yr1'!F118="","",'Cash Flow %s Yr1'!F118*'Expenses Summary'!$D74))</f>
        <v>1395</v>
      </c>
      <c r="G118" s="64">
        <f>IF('Expenses Summary'!$D74="","",IF('Cash Flow %s Yr1'!G118="","",'Cash Flow %s Yr1'!G118*'Expenses Summary'!$D74))</f>
        <v>6138</v>
      </c>
      <c r="H118" s="64">
        <f>IF('Expenses Summary'!$D74="","",IF('Cash Flow %s Yr1'!H118="","",'Cash Flow %s Yr1'!H118*'Expenses Summary'!$D74))</f>
        <v>4068.7499999999995</v>
      </c>
      <c r="I118" s="64">
        <f>IF('Expenses Summary'!$D74="","",IF('Cash Flow %s Yr1'!I118="","",'Cash Flow %s Yr1'!I118*'Expenses Summary'!$D74))</f>
        <v>4068.7499999999995</v>
      </c>
      <c r="J118" s="64">
        <f>IF('Expenses Summary'!$D74="","",IF('Cash Flow %s Yr1'!J118="","",'Cash Flow %s Yr1'!J118*'Expenses Summary'!$D74))</f>
        <v>4068.7499999999995</v>
      </c>
      <c r="K118" s="64">
        <f>IF('Expenses Summary'!$D74="","",IF('Cash Flow %s Yr1'!K118="","",'Cash Flow %s Yr1'!K118*'Expenses Summary'!$D74))</f>
        <v>4068.7499999999995</v>
      </c>
      <c r="L118" s="64">
        <f>IF('Expenses Summary'!$D74="","",IF('Cash Flow %s Yr1'!L118="","",'Cash Flow %s Yr1'!L118*'Expenses Summary'!$D74))</f>
        <v>4068.7499999999995</v>
      </c>
      <c r="M118" s="64">
        <f>IF('Expenses Summary'!$D74="","",IF('Cash Flow %s Yr1'!M118="","",'Cash Flow %s Yr1'!M118*'Expenses Summary'!$D74))</f>
        <v>4068.7499999999995</v>
      </c>
      <c r="N118" s="64">
        <f>IF('Expenses Summary'!$D74="","",IF('Cash Flow %s Yr1'!N118="","",'Cash Flow %s Yr1'!N118*'Expenses Summary'!$D74))</f>
        <v>4068.7499999999995</v>
      </c>
      <c r="O118" s="64">
        <f>IF('Expenses Summary'!$D74="","",IF('Cash Flow %s Yr1'!O118="","",'Cash Flow %s Yr1'!O118*'Expenses Summary'!$D74))</f>
        <v>4068.7499999999995</v>
      </c>
      <c r="P118" s="129"/>
      <c r="Q118" s="129"/>
      <c r="R118" s="129"/>
      <c r="S118" s="111">
        <f>IF(SUM(D118:R118)&gt;0,SUM(D118:R118)/'Expenses Summary'!$D74,"")</f>
        <v>1</v>
      </c>
    </row>
    <row r="119" spans="1:19" s="31" customFormat="1" x14ac:dyDescent="0.25">
      <c r="A119" s="36"/>
      <c r="B119" s="139" t="str">
        <f>'Expenses Summary'!B75</f>
        <v>5600</v>
      </c>
      <c r="C119" s="139" t="str">
        <f>'Expenses Summary'!C75</f>
        <v>Space Rental/Leases Expense</v>
      </c>
      <c r="D119" s="64">
        <f>IF('Expenses Summary'!$D75="","",IF('Cash Flow %s Yr1'!D119="","",'Cash Flow %s Yr1'!D119*'Expenses Summary'!$D75))</f>
        <v>45153.493999999999</v>
      </c>
      <c r="E119" s="64">
        <f>IF('Expenses Summary'!$D75="","",IF('Cash Flow %s Yr1'!E119="","",'Cash Flow %s Yr1'!E119*'Expenses Summary'!$D75))</f>
        <v>45153.493999999999</v>
      </c>
      <c r="F119" s="64">
        <f>IF('Expenses Summary'!$D75="","",IF('Cash Flow %s Yr1'!F119="","",'Cash Flow %s Yr1'!F119*'Expenses Summary'!$D75))</f>
        <v>45153.493999999999</v>
      </c>
      <c r="G119" s="64">
        <f>IF('Expenses Summary'!$D75="","",IF('Cash Flow %s Yr1'!G119="","",'Cash Flow %s Yr1'!G119*'Expenses Summary'!$D75))</f>
        <v>45153.493999999999</v>
      </c>
      <c r="H119" s="64">
        <f>IF('Expenses Summary'!$D75="","",IF('Cash Flow %s Yr1'!H119="","",'Cash Flow %s Yr1'!H119*'Expenses Summary'!$D75))</f>
        <v>45153.493999999999</v>
      </c>
      <c r="I119" s="64">
        <f>IF('Expenses Summary'!$D75="","",IF('Cash Flow %s Yr1'!I119="","",'Cash Flow %s Yr1'!I119*'Expenses Summary'!$D75))</f>
        <v>45153.493999999999</v>
      </c>
      <c r="J119" s="64">
        <f>IF('Expenses Summary'!$D75="","",IF('Cash Flow %s Yr1'!J119="","",'Cash Flow %s Yr1'!J119*'Expenses Summary'!$D75))</f>
        <v>45153.493999999999</v>
      </c>
      <c r="K119" s="64">
        <f>IF('Expenses Summary'!$D75="","",IF('Cash Flow %s Yr1'!K119="","",'Cash Flow %s Yr1'!K119*'Expenses Summary'!$D75))</f>
        <v>45153.493999999999</v>
      </c>
      <c r="L119" s="64">
        <f>IF('Expenses Summary'!$D75="","",IF('Cash Flow %s Yr1'!L119="","",'Cash Flow %s Yr1'!L119*'Expenses Summary'!$D75))</f>
        <v>45697.512000000002</v>
      </c>
      <c r="M119" s="64">
        <f>IF('Expenses Summary'!$D75="","",IF('Cash Flow %s Yr1'!M119="","",'Cash Flow %s Yr1'!M119*'Expenses Summary'!$D75))</f>
        <v>45697.512000000002</v>
      </c>
      <c r="N119" s="64">
        <f>IF('Expenses Summary'!$D75="","",IF('Cash Flow %s Yr1'!N119="","",'Cash Flow %s Yr1'!N119*'Expenses Summary'!$D75))</f>
        <v>45697.512000000002</v>
      </c>
      <c r="O119" s="64">
        <f>IF('Expenses Summary'!$D75="","",IF('Cash Flow %s Yr1'!O119="","",'Cash Flow %s Yr1'!O119*'Expenses Summary'!$D75))</f>
        <v>45697.512000000002</v>
      </c>
      <c r="P119" s="129"/>
      <c r="Q119" s="129"/>
      <c r="R119" s="129"/>
      <c r="S119" s="111">
        <f>IF(SUM(D119:R119)&gt;0,SUM(D119:R119)/'Expenses Summary'!$D75,"")</f>
        <v>1</v>
      </c>
    </row>
    <row r="120" spans="1:19" s="31" customFormat="1" x14ac:dyDescent="0.25">
      <c r="A120" s="36"/>
      <c r="B120" s="139" t="str">
        <f>'Expenses Summary'!B76</f>
        <v>5601</v>
      </c>
      <c r="C120" s="139" t="str">
        <f>'Expenses Summary'!C76</f>
        <v>Building Maintenance</v>
      </c>
      <c r="D120" s="64">
        <f>IF('Expenses Summary'!$D76="","",IF('Cash Flow %s Yr1'!D120="","",'Cash Flow %s Yr1'!D120*'Expenses Summary'!$D76))</f>
        <v>705.5</v>
      </c>
      <c r="E120" s="64">
        <f>IF('Expenses Summary'!$D76="","",IF('Cash Flow %s Yr1'!E120="","",'Cash Flow %s Yr1'!E120*'Expenses Summary'!$D76))</f>
        <v>705.5</v>
      </c>
      <c r="F120" s="64">
        <f>IF('Expenses Summary'!$D76="","",IF('Cash Flow %s Yr1'!F120="","",'Cash Flow %s Yr1'!F120*'Expenses Summary'!$D76))</f>
        <v>705.5</v>
      </c>
      <c r="G120" s="64">
        <f>IF('Expenses Summary'!$D76="","",IF('Cash Flow %s Yr1'!G120="","",'Cash Flow %s Yr1'!G120*'Expenses Summary'!$D76))</f>
        <v>705.5</v>
      </c>
      <c r="H120" s="64">
        <f>IF('Expenses Summary'!$D76="","",IF('Cash Flow %s Yr1'!H120="","",'Cash Flow %s Yr1'!H120*'Expenses Summary'!$D76))</f>
        <v>705.5</v>
      </c>
      <c r="I120" s="64">
        <f>IF('Expenses Summary'!$D76="","",IF('Cash Flow %s Yr1'!I120="","",'Cash Flow %s Yr1'!I120*'Expenses Summary'!$D76))</f>
        <v>705.5</v>
      </c>
      <c r="J120" s="64">
        <f>IF('Expenses Summary'!$D76="","",IF('Cash Flow %s Yr1'!J120="","",'Cash Flow %s Yr1'!J120*'Expenses Summary'!$D76))</f>
        <v>705.5</v>
      </c>
      <c r="K120" s="64">
        <f>IF('Expenses Summary'!$D76="","",IF('Cash Flow %s Yr1'!K120="","",'Cash Flow %s Yr1'!K120*'Expenses Summary'!$D76))</f>
        <v>705.5</v>
      </c>
      <c r="L120" s="64">
        <f>IF('Expenses Summary'!$D76="","",IF('Cash Flow %s Yr1'!L120="","",'Cash Flow %s Yr1'!L120*'Expenses Summary'!$D76))</f>
        <v>714</v>
      </c>
      <c r="M120" s="64">
        <f>IF('Expenses Summary'!$D76="","",IF('Cash Flow %s Yr1'!M120="","",'Cash Flow %s Yr1'!M120*'Expenses Summary'!$D76))</f>
        <v>714</v>
      </c>
      <c r="N120" s="64">
        <f>IF('Expenses Summary'!$D76="","",IF('Cash Flow %s Yr1'!N120="","",'Cash Flow %s Yr1'!N120*'Expenses Summary'!$D76))</f>
        <v>714</v>
      </c>
      <c r="O120" s="64">
        <f>IF('Expenses Summary'!$D76="","",IF('Cash Flow %s Yr1'!O120="","",'Cash Flow %s Yr1'!O120*'Expenses Summary'!$D76))</f>
        <v>714</v>
      </c>
      <c r="P120" s="129"/>
      <c r="Q120" s="129"/>
      <c r="R120" s="129"/>
      <c r="S120" s="111">
        <f>IF(SUM(D120:R120)&gt;0,SUM(D120:R120)/'Expenses Summary'!$D76,"")</f>
        <v>1</v>
      </c>
    </row>
    <row r="121" spans="1:19" s="31" customFormat="1" x14ac:dyDescent="0.25">
      <c r="A121" s="36"/>
      <c r="B121" s="139" t="str">
        <f>'Expenses Summary'!B77</f>
        <v>5602</v>
      </c>
      <c r="C121" s="139" t="str">
        <f>'Expenses Summary'!C77</f>
        <v>Other Space Rental</v>
      </c>
      <c r="D121" s="64">
        <f>IF('Expenses Summary'!$D77="","",IF('Cash Flow %s Yr1'!D121="","",'Cash Flow %s Yr1'!D121*'Expenses Summary'!$D77))</f>
        <v>16.600000000000001</v>
      </c>
      <c r="E121" s="64">
        <f>IF('Expenses Summary'!$D77="","",IF('Cash Flow %s Yr1'!E121="","",'Cash Flow %s Yr1'!E121*'Expenses Summary'!$D77))</f>
        <v>16.600000000000001</v>
      </c>
      <c r="F121" s="64">
        <f>IF('Expenses Summary'!$D77="","",IF('Cash Flow %s Yr1'!F121="","",'Cash Flow %s Yr1'!F121*'Expenses Summary'!$D77))</f>
        <v>16.600000000000001</v>
      </c>
      <c r="G121" s="64">
        <f>IF('Expenses Summary'!$D77="","",IF('Cash Flow %s Yr1'!G121="","",'Cash Flow %s Yr1'!G121*'Expenses Summary'!$D77))</f>
        <v>16.600000000000001</v>
      </c>
      <c r="H121" s="64">
        <f>IF('Expenses Summary'!$D77="","",IF('Cash Flow %s Yr1'!H121="","",'Cash Flow %s Yr1'!H121*'Expenses Summary'!$D77))</f>
        <v>16.600000000000001</v>
      </c>
      <c r="I121" s="64">
        <f>IF('Expenses Summary'!$D77="","",IF('Cash Flow %s Yr1'!I121="","",'Cash Flow %s Yr1'!I121*'Expenses Summary'!$D77))</f>
        <v>16.600000000000001</v>
      </c>
      <c r="J121" s="64">
        <f>IF('Expenses Summary'!$D77="","",IF('Cash Flow %s Yr1'!J121="","",'Cash Flow %s Yr1'!J121*'Expenses Summary'!$D77))</f>
        <v>16.600000000000001</v>
      </c>
      <c r="K121" s="64">
        <f>IF('Expenses Summary'!$D77="","",IF('Cash Flow %s Yr1'!K121="","",'Cash Flow %s Yr1'!K121*'Expenses Summary'!$D77))</f>
        <v>16.600000000000001</v>
      </c>
      <c r="L121" s="64">
        <f>IF('Expenses Summary'!$D77="","",IF('Cash Flow %s Yr1'!L121="","",'Cash Flow %s Yr1'!L121*'Expenses Summary'!$D77))</f>
        <v>16.8</v>
      </c>
      <c r="M121" s="64">
        <f>IF('Expenses Summary'!$D77="","",IF('Cash Flow %s Yr1'!M121="","",'Cash Flow %s Yr1'!M121*'Expenses Summary'!$D77))</f>
        <v>16.8</v>
      </c>
      <c r="N121" s="64">
        <f>IF('Expenses Summary'!$D77="","",IF('Cash Flow %s Yr1'!N121="","",'Cash Flow %s Yr1'!N121*'Expenses Summary'!$D77))</f>
        <v>16.8</v>
      </c>
      <c r="O121" s="64">
        <f>IF('Expenses Summary'!$D77="","",IF('Cash Flow %s Yr1'!O121="","",'Cash Flow %s Yr1'!O121*'Expenses Summary'!$D77))</f>
        <v>16.8</v>
      </c>
      <c r="P121" s="129"/>
      <c r="Q121" s="129"/>
      <c r="R121" s="129"/>
      <c r="S121" s="111">
        <f>IF(SUM(D121:R121)&gt;0,SUM(D121:R121)/'Expenses Summary'!$D77,"")</f>
        <v>1.0000000000000002</v>
      </c>
    </row>
    <row r="122" spans="1:19" s="31" customFormat="1" x14ac:dyDescent="0.25">
      <c r="A122" s="36"/>
      <c r="B122" s="139" t="str">
        <f>'Expenses Summary'!B78</f>
        <v>5605</v>
      </c>
      <c r="C122" s="139" t="str">
        <f>'Expenses Summary'!C78</f>
        <v>Equipment Rental/Lease Expense</v>
      </c>
      <c r="D122" s="64">
        <f>IF('Expenses Summary'!$D78="","",IF('Cash Flow %s Yr1'!D122="","",'Cash Flow %s Yr1'!D122*'Expenses Summary'!$D78))</f>
        <v>1367.3999999999999</v>
      </c>
      <c r="E122" s="64">
        <f>IF('Expenses Summary'!$D78="","",IF('Cash Flow %s Yr1'!E122="","",'Cash Flow %s Yr1'!E122*'Expenses Summary'!$D78))</f>
        <v>1367.3999999999999</v>
      </c>
      <c r="F122" s="64">
        <f>IF('Expenses Summary'!$D78="","",IF('Cash Flow %s Yr1'!F122="","",'Cash Flow %s Yr1'!F122*'Expenses Summary'!$D78))</f>
        <v>349.79999999999995</v>
      </c>
      <c r="G122" s="64">
        <f>IF('Expenses Summary'!$D78="","",IF('Cash Flow %s Yr1'!G122="","",'Cash Flow %s Yr1'!G122*'Expenses Summary'!$D78))</f>
        <v>1399.1999999999998</v>
      </c>
      <c r="H122" s="64">
        <f>IF('Expenses Summary'!$D78="","",IF('Cash Flow %s Yr1'!H122="","",'Cash Flow %s Yr1'!H122*'Expenses Summary'!$D78))</f>
        <v>795</v>
      </c>
      <c r="I122" s="64">
        <f>IF('Expenses Summary'!$D78="","",IF('Cash Flow %s Yr1'!I122="","",'Cash Flow %s Yr1'!I122*'Expenses Summary'!$D78))</f>
        <v>1770.1469999999999</v>
      </c>
      <c r="J122" s="64">
        <f>IF('Expenses Summary'!$D78="","",IF('Cash Flow %s Yr1'!J122="","",'Cash Flow %s Yr1'!J122*'Expenses Summary'!$D78))</f>
        <v>1770.1469999999999</v>
      </c>
      <c r="K122" s="64">
        <f>IF('Expenses Summary'!$D78="","",IF('Cash Flow %s Yr1'!K122="","",'Cash Flow %s Yr1'!K122*'Expenses Summary'!$D78))</f>
        <v>1770.1469999999999</v>
      </c>
      <c r="L122" s="64">
        <f>IF('Expenses Summary'!$D78="","",IF('Cash Flow %s Yr1'!L122="","",'Cash Flow %s Yr1'!L122*'Expenses Summary'!$D78))</f>
        <v>1770.1469999999999</v>
      </c>
      <c r="M122" s="64">
        <f>IF('Expenses Summary'!$D78="","",IF('Cash Flow %s Yr1'!M122="","",'Cash Flow %s Yr1'!M122*'Expenses Summary'!$D78))</f>
        <v>1770.1469999999999</v>
      </c>
      <c r="N122" s="64">
        <f>IF('Expenses Summary'!$D78="","",IF('Cash Flow %s Yr1'!N122="","",'Cash Flow %s Yr1'!N122*'Expenses Summary'!$D78))</f>
        <v>1770.4650000000001</v>
      </c>
      <c r="O122" s="64">
        <f>IF('Expenses Summary'!$D78="","",IF('Cash Flow %s Yr1'!O122="","",'Cash Flow %s Yr1'!O122*'Expenses Summary'!$D78))</f>
        <v>0</v>
      </c>
      <c r="P122" s="129"/>
      <c r="Q122" s="129"/>
      <c r="R122" s="129"/>
      <c r="S122" s="111">
        <f>IF(SUM(D122:R122)&gt;0,SUM(D122:R122)/'Expenses Summary'!$D78,"")</f>
        <v>1</v>
      </c>
    </row>
    <row r="123" spans="1:19" s="31" customFormat="1" x14ac:dyDescent="0.25">
      <c r="A123" s="36"/>
      <c r="B123" s="139" t="str">
        <f>'Expenses Summary'!B79</f>
        <v>5610</v>
      </c>
      <c r="C123" s="139" t="str">
        <f>'Expenses Summary'!C79</f>
        <v>Equipment Repair</v>
      </c>
      <c r="D123" s="64">
        <f>IF('Expenses Summary'!$D79="","",IF('Cash Flow %s Yr1'!D123="","",'Cash Flow %s Yr1'!D123*'Expenses Summary'!$D79))</f>
        <v>0</v>
      </c>
      <c r="E123" s="64">
        <f>IF('Expenses Summary'!$D79="","",IF('Cash Flow %s Yr1'!E123="","",'Cash Flow %s Yr1'!E123*'Expenses Summary'!$D79))</f>
        <v>0</v>
      </c>
      <c r="F123" s="64">
        <f>IF('Expenses Summary'!$D79="","",IF('Cash Flow %s Yr1'!F123="","",'Cash Flow %s Yr1'!F123*'Expenses Summary'!$D79))</f>
        <v>0</v>
      </c>
      <c r="G123" s="64">
        <f>IF('Expenses Summary'!$D79="","",IF('Cash Flow %s Yr1'!G123="","",'Cash Flow %s Yr1'!G123*'Expenses Summary'!$D79))</f>
        <v>0</v>
      </c>
      <c r="H123" s="64">
        <f>IF('Expenses Summary'!$D79="","",IF('Cash Flow %s Yr1'!H123="","",'Cash Flow %s Yr1'!H123*'Expenses Summary'!$D79))</f>
        <v>0</v>
      </c>
      <c r="I123" s="64">
        <f>IF('Expenses Summary'!$D79="","",IF('Cash Flow %s Yr1'!I123="","",'Cash Flow %s Yr1'!I123*'Expenses Summary'!$D79))</f>
        <v>0</v>
      </c>
      <c r="J123" s="64">
        <f>IF('Expenses Summary'!$D79="","",IF('Cash Flow %s Yr1'!J123="","",'Cash Flow %s Yr1'!J123*'Expenses Summary'!$D79))</f>
        <v>0</v>
      </c>
      <c r="K123" s="64">
        <f>IF('Expenses Summary'!$D79="","",IF('Cash Flow %s Yr1'!K123="","",'Cash Flow %s Yr1'!K123*'Expenses Summary'!$D79))</f>
        <v>0</v>
      </c>
      <c r="L123" s="64">
        <f>IF('Expenses Summary'!$D79="","",IF('Cash Flow %s Yr1'!L123="","",'Cash Flow %s Yr1'!L123*'Expenses Summary'!$D79))</f>
        <v>0</v>
      </c>
      <c r="M123" s="64">
        <f>IF('Expenses Summary'!$D79="","",IF('Cash Flow %s Yr1'!M123="","",'Cash Flow %s Yr1'!M123*'Expenses Summary'!$D79))</f>
        <v>0</v>
      </c>
      <c r="N123" s="64">
        <f>IF('Expenses Summary'!$D79="","",IF('Cash Flow %s Yr1'!N123="","",'Cash Flow %s Yr1'!N123*'Expenses Summary'!$D79))</f>
        <v>0</v>
      </c>
      <c r="O123" s="64">
        <f>IF('Expenses Summary'!$D79="","",IF('Cash Flow %s Yr1'!O123="","",'Cash Flow %s Yr1'!O123*'Expenses Summary'!$D79))</f>
        <v>0</v>
      </c>
      <c r="P123" s="129"/>
      <c r="Q123" s="129"/>
      <c r="R123" s="129"/>
      <c r="S123" s="111" t="str">
        <f>IF(SUM(D123:R123)&gt;0,SUM(D123:R123)/'Expenses Summary'!$D79,"")</f>
        <v/>
      </c>
    </row>
    <row r="124" spans="1:19" s="31" customFormat="1" x14ac:dyDescent="0.25">
      <c r="A124" s="36"/>
      <c r="B124" s="139" t="str">
        <f>'Expenses Summary'!B80</f>
        <v>5800</v>
      </c>
      <c r="C124" s="139" t="str">
        <f>'Expenses Summary'!C80</f>
        <v>Professional/Consulting Services and Operating Expenditures</v>
      </c>
      <c r="D124" s="64">
        <f>IF('Expenses Summary'!$D80="","",IF('Cash Flow %s Yr1'!D124="","",'Cash Flow %s Yr1'!D124*'Expenses Summary'!$D80))</f>
        <v>2343.6</v>
      </c>
      <c r="E124" s="64">
        <f>IF('Expenses Summary'!$D80="","",IF('Cash Flow %s Yr1'!E124="","",'Cash Flow %s Yr1'!E124*'Expenses Summary'!$D80))</f>
        <v>2752.7999999999997</v>
      </c>
      <c r="F124" s="64">
        <f>IF('Expenses Summary'!$D80="","",IF('Cash Flow %s Yr1'!F124="","",'Cash Flow %s Yr1'!F124*'Expenses Summary'!$D80))</f>
        <v>2343.6</v>
      </c>
      <c r="G124" s="64">
        <f>IF('Expenses Summary'!$D80="","",IF('Cash Flow %s Yr1'!G124="","",'Cash Flow %s Yr1'!G124*'Expenses Summary'!$D80))</f>
        <v>2343.6</v>
      </c>
      <c r="H124" s="64">
        <f>IF('Expenses Summary'!$D80="","",IF('Cash Flow %s Yr1'!H124="","",'Cash Flow %s Yr1'!H124*'Expenses Summary'!$D80))</f>
        <v>3013.2000000000003</v>
      </c>
      <c r="I124" s="64">
        <f>IF('Expenses Summary'!$D80="","",IF('Cash Flow %s Yr1'!I124="","",'Cash Flow %s Yr1'!I124*'Expenses Summary'!$D80))</f>
        <v>3486.0120000000002</v>
      </c>
      <c r="J124" s="64">
        <f>IF('Expenses Summary'!$D80="","",IF('Cash Flow %s Yr1'!J124="","",'Cash Flow %s Yr1'!J124*'Expenses Summary'!$D80))</f>
        <v>3486.0120000000002</v>
      </c>
      <c r="K124" s="64">
        <f>IF('Expenses Summary'!$D80="","",IF('Cash Flow %s Yr1'!K124="","",'Cash Flow %s Yr1'!K124*'Expenses Summary'!$D80))</f>
        <v>3486.0120000000002</v>
      </c>
      <c r="L124" s="64">
        <f>IF('Expenses Summary'!$D80="","",IF('Cash Flow %s Yr1'!L124="","",'Cash Flow %s Yr1'!L124*'Expenses Summary'!$D80))</f>
        <v>3486.0120000000002</v>
      </c>
      <c r="M124" s="64">
        <f>IF('Expenses Summary'!$D80="","",IF('Cash Flow %s Yr1'!M124="","",'Cash Flow %s Yr1'!M124*'Expenses Summary'!$D80))</f>
        <v>3486.0120000000002</v>
      </c>
      <c r="N124" s="64">
        <f>IF('Expenses Summary'!$D80="","",IF('Cash Flow %s Yr1'!N124="","",'Cash Flow %s Yr1'!N124*'Expenses Summary'!$D80))</f>
        <v>3486.0120000000002</v>
      </c>
      <c r="O124" s="64">
        <f>IF('Expenses Summary'!$D80="","",IF('Cash Flow %s Yr1'!O124="","",'Cash Flow %s Yr1'!O124*'Expenses Summary'!$D80))</f>
        <v>3487.1280000000002</v>
      </c>
      <c r="P124" s="129"/>
      <c r="Q124" s="129"/>
      <c r="R124" s="129"/>
      <c r="S124" s="111">
        <f>IF(SUM(D124:R124)&gt;0,SUM(D124:R124)/'Expenses Summary'!$D80,"")</f>
        <v>0.99999999999999978</v>
      </c>
    </row>
    <row r="125" spans="1:19" s="31" customFormat="1" x14ac:dyDescent="0.25">
      <c r="A125" s="36"/>
      <c r="B125" s="139" t="str">
        <f>'Expenses Summary'!B81</f>
        <v>5803</v>
      </c>
      <c r="C125" s="139" t="str">
        <f>'Expenses Summary'!C81</f>
        <v>Banking and Payroll Service Fees</v>
      </c>
      <c r="D125" s="64">
        <f>IF('Expenses Summary'!$D81="","",IF('Cash Flow %s Yr1'!D125="","",'Cash Flow %s Yr1'!D125*'Expenses Summary'!$D81))</f>
        <v>530</v>
      </c>
      <c r="E125" s="64">
        <f>IF('Expenses Summary'!$D81="","",IF('Cash Flow %s Yr1'!E125="","",'Cash Flow %s Yr1'!E125*'Expenses Summary'!$D81))</f>
        <v>530</v>
      </c>
      <c r="F125" s="64">
        <f>IF('Expenses Summary'!$D81="","",IF('Cash Flow %s Yr1'!F125="","",'Cash Flow %s Yr1'!F125*'Expenses Summary'!$D81))</f>
        <v>954</v>
      </c>
      <c r="G125" s="64">
        <f>IF('Expenses Summary'!$D81="","",IF('Cash Flow %s Yr1'!G125="","",'Cash Flow %s Yr1'!G125*'Expenses Summary'!$D81))</f>
        <v>954</v>
      </c>
      <c r="H125" s="64">
        <f>IF('Expenses Summary'!$D81="","",IF('Cash Flow %s Yr1'!H125="","",'Cash Flow %s Yr1'!H125*'Expenses Summary'!$D81))</f>
        <v>954</v>
      </c>
      <c r="I125" s="64">
        <f>IF('Expenses Summary'!$D81="","",IF('Cash Flow %s Yr1'!I125="","",'Cash Flow %s Yr1'!I125*'Expenses Summary'!$D81))</f>
        <v>954</v>
      </c>
      <c r="J125" s="64">
        <f>IF('Expenses Summary'!$D81="","",IF('Cash Flow %s Yr1'!J125="","",'Cash Flow %s Yr1'!J125*'Expenses Summary'!$D81))</f>
        <v>954</v>
      </c>
      <c r="K125" s="64">
        <f>IF('Expenses Summary'!$D81="","",IF('Cash Flow %s Yr1'!K125="","",'Cash Flow %s Yr1'!K125*'Expenses Summary'!$D81))</f>
        <v>954</v>
      </c>
      <c r="L125" s="64">
        <f>IF('Expenses Summary'!$D81="","",IF('Cash Flow %s Yr1'!L125="","",'Cash Flow %s Yr1'!L125*'Expenses Summary'!$D81))</f>
        <v>954</v>
      </c>
      <c r="M125" s="64">
        <f>IF('Expenses Summary'!$D81="","",IF('Cash Flow %s Yr1'!M125="","",'Cash Flow %s Yr1'!M125*'Expenses Summary'!$D81))</f>
        <v>954</v>
      </c>
      <c r="N125" s="64">
        <f>IF('Expenses Summary'!$D81="","",IF('Cash Flow %s Yr1'!N125="","",'Cash Flow %s Yr1'!N125*'Expenses Summary'!$D81))</f>
        <v>954</v>
      </c>
      <c r="O125" s="64">
        <f>IF('Expenses Summary'!$D81="","",IF('Cash Flow %s Yr1'!O125="","",'Cash Flow %s Yr1'!O125*'Expenses Summary'!$D81))</f>
        <v>954</v>
      </c>
      <c r="P125" s="129"/>
      <c r="Q125" s="129"/>
      <c r="R125" s="129"/>
      <c r="S125" s="111">
        <f>IF(SUM(D125:R125)&gt;0,SUM(D125:R125)/'Expenses Summary'!$D81,"")</f>
        <v>1</v>
      </c>
    </row>
    <row r="126" spans="1:19" s="31" customFormat="1" x14ac:dyDescent="0.25">
      <c r="A126" s="36"/>
      <c r="B126" s="139">
        <f>'Expenses Summary'!B82</f>
        <v>5805</v>
      </c>
      <c r="C126" s="139" t="str">
        <f>'Expenses Summary'!C82</f>
        <v>Legal Services</v>
      </c>
      <c r="D126" s="64">
        <f>IF('Expenses Summary'!$D82="","",IF('Cash Flow %s Yr1'!D126="","",'Cash Flow %s Yr1'!D126*'Expenses Summary'!$D82))</f>
        <v>0</v>
      </c>
      <c r="E126" s="64">
        <f>IF('Expenses Summary'!$D82="","",IF('Cash Flow %s Yr1'!E126="","",'Cash Flow %s Yr1'!E126*'Expenses Summary'!$D82))</f>
        <v>0</v>
      </c>
      <c r="F126" s="64">
        <f>IF('Expenses Summary'!$D82="","",IF('Cash Flow %s Yr1'!F126="","",'Cash Flow %s Yr1'!F126*'Expenses Summary'!$D82))</f>
        <v>0</v>
      </c>
      <c r="G126" s="64">
        <f>IF('Expenses Summary'!$D82="","",IF('Cash Flow %s Yr1'!G126="","",'Cash Flow %s Yr1'!G126*'Expenses Summary'!$D82))</f>
        <v>0</v>
      </c>
      <c r="H126" s="64">
        <f>IF('Expenses Summary'!$D82="","",IF('Cash Flow %s Yr1'!H126="","",'Cash Flow %s Yr1'!H126*'Expenses Summary'!$D82))</f>
        <v>3125</v>
      </c>
      <c r="I126" s="64">
        <f>IF('Expenses Summary'!$D82="","",IF('Cash Flow %s Yr1'!I126="","",'Cash Flow %s Yr1'!I126*'Expenses Summary'!$D82))</f>
        <v>3125</v>
      </c>
      <c r="J126" s="64">
        <f>IF('Expenses Summary'!$D82="","",IF('Cash Flow %s Yr1'!J126="","",'Cash Flow %s Yr1'!J126*'Expenses Summary'!$D82))</f>
        <v>3125</v>
      </c>
      <c r="K126" s="64">
        <f>IF('Expenses Summary'!$D82="","",IF('Cash Flow %s Yr1'!K126="","",'Cash Flow %s Yr1'!K126*'Expenses Summary'!$D82))</f>
        <v>3125</v>
      </c>
      <c r="L126" s="64">
        <f>IF('Expenses Summary'!$D82="","",IF('Cash Flow %s Yr1'!L126="","",'Cash Flow %s Yr1'!L126*'Expenses Summary'!$D82))</f>
        <v>3125</v>
      </c>
      <c r="M126" s="64">
        <f>IF('Expenses Summary'!$D82="","",IF('Cash Flow %s Yr1'!M126="","",'Cash Flow %s Yr1'!M126*'Expenses Summary'!$D82))</f>
        <v>3125</v>
      </c>
      <c r="N126" s="64">
        <f>IF('Expenses Summary'!$D82="","",IF('Cash Flow %s Yr1'!N126="","",'Cash Flow %s Yr1'!N126*'Expenses Summary'!$D82))</f>
        <v>3125</v>
      </c>
      <c r="O126" s="64">
        <f>IF('Expenses Summary'!$D82="","",IF('Cash Flow %s Yr1'!O126="","",'Cash Flow %s Yr1'!O126*'Expenses Summary'!$D82))</f>
        <v>3125</v>
      </c>
      <c r="P126" s="129"/>
      <c r="Q126" s="129"/>
      <c r="R126" s="129"/>
      <c r="S126" s="111">
        <f>IF(SUM(D126:R126)&gt;0,SUM(D126:R126)/'Expenses Summary'!$D82,"")</f>
        <v>1</v>
      </c>
    </row>
    <row r="127" spans="1:19" s="31" customFormat="1" x14ac:dyDescent="0.25">
      <c r="A127" s="36"/>
      <c r="B127" s="139" t="str">
        <f>'Expenses Summary'!B84</f>
        <v>5810</v>
      </c>
      <c r="C127" s="139" t="str">
        <f>'Expenses Summary'!C84</f>
        <v>Educational Consultants</v>
      </c>
      <c r="D127" s="64">
        <f>IF('Expenses Summary'!$D84="","",IF('Cash Flow %s Yr1'!D128="","",'Cash Flow %s Yr1'!D128*'Expenses Summary'!$D84))</f>
        <v>0</v>
      </c>
      <c r="E127" s="64">
        <f>IF('Expenses Summary'!$D84="","",IF('Cash Flow %s Yr1'!E128="","",'Cash Flow %s Yr1'!E128*'Expenses Summary'!$D84))</f>
        <v>0</v>
      </c>
      <c r="F127" s="64">
        <f>IF('Expenses Summary'!$D84="","",IF('Cash Flow %s Yr1'!F128="","",'Cash Flow %s Yr1'!F128*'Expenses Summary'!$D84))</f>
        <v>299.14999999999998</v>
      </c>
      <c r="G127" s="64">
        <f>IF('Expenses Summary'!$D84="","",IF('Cash Flow %s Yr1'!G128="","",'Cash Flow %s Yr1'!G128*'Expenses Summary'!$D84))</f>
        <v>1071.1500000000001</v>
      </c>
      <c r="H127" s="64">
        <f>IF('Expenses Summary'!$D84="","",IF('Cash Flow %s Yr1'!H128="","",'Cash Flow %s Yr1'!H128*'Expenses Summary'!$D84))</f>
        <v>1022.9</v>
      </c>
      <c r="I127" s="64">
        <f>IF('Expenses Summary'!$D84="","",IF('Cash Flow %s Yr1'!I128="","",'Cash Flow %s Yr1'!I128*'Expenses Summary'!$D84))</f>
        <v>1036.6994999999999</v>
      </c>
      <c r="J127" s="64">
        <f>IF('Expenses Summary'!$D84="","",IF('Cash Flow %s Yr1'!J128="","",'Cash Flow %s Yr1'!J128*'Expenses Summary'!$D84))</f>
        <v>1036.6994999999999</v>
      </c>
      <c r="K127" s="64">
        <f>IF('Expenses Summary'!$D84="","",IF('Cash Flow %s Yr1'!K128="","",'Cash Flow %s Yr1'!K128*'Expenses Summary'!$D84))</f>
        <v>1036.6994999999999</v>
      </c>
      <c r="L127" s="64">
        <f>IF('Expenses Summary'!$D84="","",IF('Cash Flow %s Yr1'!L128="","",'Cash Flow %s Yr1'!L128*'Expenses Summary'!$D84))</f>
        <v>1036.6994999999999</v>
      </c>
      <c r="M127" s="64">
        <f>IF('Expenses Summary'!$D84="","",IF('Cash Flow %s Yr1'!M128="","",'Cash Flow %s Yr1'!M128*'Expenses Summary'!$D84))</f>
        <v>1036.6994999999999</v>
      </c>
      <c r="N127" s="64">
        <f>IF('Expenses Summary'!$D84="","",IF('Cash Flow %s Yr1'!N128="","",'Cash Flow %s Yr1'!N128*'Expenses Summary'!$D84))</f>
        <v>1036.6994999999999</v>
      </c>
      <c r="O127" s="64">
        <f>IF('Expenses Summary'!$D84="","",IF('Cash Flow %s Yr1'!O128="","",'Cash Flow %s Yr1'!O128*'Expenses Summary'!$D84))</f>
        <v>1036.6030000000001</v>
      </c>
      <c r="P127" s="129"/>
      <c r="Q127" s="129"/>
      <c r="R127" s="129"/>
      <c r="S127" s="111">
        <f>IF(SUM(D127:R127)&gt;0,SUM(D127:R127)/'Expenses Summary'!$D84,"")</f>
        <v>1</v>
      </c>
    </row>
    <row r="128" spans="1:19" s="31" customFormat="1" x14ac:dyDescent="0.25">
      <c r="A128" s="36"/>
      <c r="B128" s="139" t="str">
        <f>'Expenses Summary'!B85</f>
        <v>5815</v>
      </c>
      <c r="C128" s="139" t="str">
        <f>'Expenses Summary'!C85</f>
        <v>Advertising / Recruiting</v>
      </c>
      <c r="D128" s="64">
        <f>IF('Expenses Summary'!$D85="","",IF('Cash Flow %s Yr1'!D129="","",'Cash Flow %s Yr1'!D129*'Expenses Summary'!$D85))</f>
        <v>0</v>
      </c>
      <c r="E128" s="64">
        <f>IF('Expenses Summary'!$D85="","",IF('Cash Flow %s Yr1'!E129="","",'Cash Flow %s Yr1'!E129*'Expenses Summary'!$D85))</f>
        <v>0</v>
      </c>
      <c r="F128" s="64">
        <f>IF('Expenses Summary'!$D85="","",IF('Cash Flow %s Yr1'!F129="","",'Cash Flow %s Yr1'!F129*'Expenses Summary'!$D85))</f>
        <v>0</v>
      </c>
      <c r="G128" s="64">
        <f>IF('Expenses Summary'!$D85="","",IF('Cash Flow %s Yr1'!G129="","",'Cash Flow %s Yr1'!G129*'Expenses Summary'!$D85))</f>
        <v>0</v>
      </c>
      <c r="H128" s="64">
        <f>IF('Expenses Summary'!$D85="","",IF('Cash Flow %s Yr1'!H129="","",'Cash Flow %s Yr1'!H129*'Expenses Summary'!$D85))</f>
        <v>0</v>
      </c>
      <c r="I128" s="64">
        <f>IF('Expenses Summary'!$D85="","",IF('Cash Flow %s Yr1'!I129="","",'Cash Flow %s Yr1'!I129*'Expenses Summary'!$D85))</f>
        <v>0</v>
      </c>
      <c r="J128" s="64">
        <f>IF('Expenses Summary'!$D85="","",IF('Cash Flow %s Yr1'!J129="","",'Cash Flow %s Yr1'!J129*'Expenses Summary'!$D85))</f>
        <v>0</v>
      </c>
      <c r="K128" s="64">
        <f>IF('Expenses Summary'!$D85="","",IF('Cash Flow %s Yr1'!K129="","",'Cash Flow %s Yr1'!K129*'Expenses Summary'!$D85))</f>
        <v>0</v>
      </c>
      <c r="L128" s="64">
        <f>IF('Expenses Summary'!$D85="","",IF('Cash Flow %s Yr1'!L129="","",'Cash Flow %s Yr1'!L129*'Expenses Summary'!$D85))</f>
        <v>0</v>
      </c>
      <c r="M128" s="64">
        <f>IF('Expenses Summary'!$D85="","",IF('Cash Flow %s Yr1'!M129="","",'Cash Flow %s Yr1'!M129*'Expenses Summary'!$D85))</f>
        <v>0</v>
      </c>
      <c r="N128" s="64">
        <f>IF('Expenses Summary'!$D85="","",IF('Cash Flow %s Yr1'!N129="","",'Cash Flow %s Yr1'!N129*'Expenses Summary'!$D85))</f>
        <v>0</v>
      </c>
      <c r="O128" s="64">
        <f>IF('Expenses Summary'!$D85="","",IF('Cash Flow %s Yr1'!O129="","",'Cash Flow %s Yr1'!O129*'Expenses Summary'!$D85))</f>
        <v>1500</v>
      </c>
      <c r="P128" s="129"/>
      <c r="Q128" s="129"/>
      <c r="R128" s="129"/>
      <c r="S128" s="111">
        <f>IF(SUM(D128:R128)&gt;0,SUM(D128:R128)/'Expenses Summary'!$D85,"")</f>
        <v>1</v>
      </c>
    </row>
    <row r="129" spans="1:19" s="31" customFormat="1" x14ac:dyDescent="0.25">
      <c r="A129" s="36"/>
      <c r="B129" s="139" t="str">
        <f>'Expenses Summary'!B86</f>
        <v>5820</v>
      </c>
      <c r="C129" s="139" t="str">
        <f>'Expenses Summary'!C86</f>
        <v>Fundraising Expense</v>
      </c>
      <c r="D129" s="64">
        <f>IF('Expenses Summary'!$D86="","",IF('Cash Flow %s Yr1'!D130="","",'Cash Flow %s Yr1'!D130*'Expenses Summary'!$D86))</f>
        <v>0</v>
      </c>
      <c r="E129" s="64">
        <f>IF('Expenses Summary'!$D86="","",IF('Cash Flow %s Yr1'!E130="","",'Cash Flow %s Yr1'!E130*'Expenses Summary'!$D86))</f>
        <v>0</v>
      </c>
      <c r="F129" s="64">
        <f>IF('Expenses Summary'!$D86="","",IF('Cash Flow %s Yr1'!F130="","",'Cash Flow %s Yr1'!F130*'Expenses Summary'!$D86))</f>
        <v>12</v>
      </c>
      <c r="G129" s="64">
        <f>IF('Expenses Summary'!$D86="","",IF('Cash Flow %s Yr1'!G130="","",'Cash Flow %s Yr1'!G130*'Expenses Summary'!$D86))</f>
        <v>12</v>
      </c>
      <c r="H129" s="64">
        <f>IF('Expenses Summary'!$D86="","",IF('Cash Flow %s Yr1'!H130="","",'Cash Flow %s Yr1'!H130*'Expenses Summary'!$D86))</f>
        <v>12</v>
      </c>
      <c r="I129" s="64">
        <f>IF('Expenses Summary'!$D86="","",IF('Cash Flow %s Yr1'!I130="","",'Cash Flow %s Yr1'!I130*'Expenses Summary'!$D86))</f>
        <v>12</v>
      </c>
      <c r="J129" s="64">
        <f>IF('Expenses Summary'!$D86="","",IF('Cash Flow %s Yr1'!J130="","",'Cash Flow %s Yr1'!J130*'Expenses Summary'!$D86))</f>
        <v>12</v>
      </c>
      <c r="K129" s="64">
        <f>IF('Expenses Summary'!$D86="","",IF('Cash Flow %s Yr1'!K130="","",'Cash Flow %s Yr1'!K130*'Expenses Summary'!$D86))</f>
        <v>12</v>
      </c>
      <c r="L129" s="64">
        <f>IF('Expenses Summary'!$D86="","",IF('Cash Flow %s Yr1'!L130="","",'Cash Flow %s Yr1'!L130*'Expenses Summary'!$D86))</f>
        <v>12</v>
      </c>
      <c r="M129" s="64">
        <f>IF('Expenses Summary'!$D86="","",IF('Cash Flow %s Yr1'!M130="","",'Cash Flow %s Yr1'!M130*'Expenses Summary'!$D86))</f>
        <v>12</v>
      </c>
      <c r="N129" s="64">
        <f>IF('Expenses Summary'!$D86="","",IF('Cash Flow %s Yr1'!N130="","",'Cash Flow %s Yr1'!N130*'Expenses Summary'!$D86))</f>
        <v>12</v>
      </c>
      <c r="O129" s="64">
        <f>IF('Expenses Summary'!$D86="","",IF('Cash Flow %s Yr1'!O130="","",'Cash Flow %s Yr1'!O130*'Expenses Summary'!$D86))</f>
        <v>12</v>
      </c>
      <c r="P129" s="129"/>
      <c r="Q129" s="129"/>
      <c r="R129" s="129"/>
      <c r="S129" s="111">
        <f>IF(SUM(D129:R129)&gt;0,SUM(D129:R129)/'Expenses Summary'!$D86,"")</f>
        <v>1</v>
      </c>
    </row>
    <row r="130" spans="1:19" s="31" customFormat="1" x14ac:dyDescent="0.25">
      <c r="A130" s="36"/>
      <c r="B130" s="139" t="str">
        <f>'Expenses Summary'!B87</f>
        <v>5875</v>
      </c>
      <c r="C130" s="139" t="str">
        <f>'Expenses Summary'!C87</f>
        <v>District Oversight Fee</v>
      </c>
      <c r="D130" s="64">
        <f>IF('Expenses Summary'!$D87="","",IF('Cash Flow %s Yr1'!D131="","",'Cash Flow %s Yr1'!D131*'Expenses Summary'!$D87))</f>
        <v>0</v>
      </c>
      <c r="E130" s="64">
        <f>IF('Expenses Summary'!$D87="","",IF('Cash Flow %s Yr1'!E131="","",'Cash Flow %s Yr1'!E131*'Expenses Summary'!$D87))</f>
        <v>0</v>
      </c>
      <c r="F130" s="64">
        <f>IF('Expenses Summary'!$D87="","",IF('Cash Flow %s Yr1'!F131="","",'Cash Flow %s Yr1'!F131*'Expenses Summary'!$D87))</f>
        <v>0</v>
      </c>
      <c r="G130" s="64">
        <f>IF('Expenses Summary'!$D87="","",IF('Cash Flow %s Yr1'!G131="","",'Cash Flow %s Yr1'!G131*'Expenses Summary'!$D87))</f>
        <v>0</v>
      </c>
      <c r="H130" s="64">
        <f>IF('Expenses Summary'!$D87="","",IF('Cash Flow %s Yr1'!H131="","",'Cash Flow %s Yr1'!H131*'Expenses Summary'!$D87))</f>
        <v>0</v>
      </c>
      <c r="I130" s="64">
        <f>IF('Expenses Summary'!$D87="","",IF('Cash Flow %s Yr1'!I131="","",'Cash Flow %s Yr1'!I131*'Expenses Summary'!$D87))</f>
        <v>0</v>
      </c>
      <c r="J130" s="64">
        <f>IF('Expenses Summary'!$D87="","",IF('Cash Flow %s Yr1'!J131="","",'Cash Flow %s Yr1'!J131*'Expenses Summary'!$D87))</f>
        <v>0</v>
      </c>
      <c r="K130" s="64">
        <f>IF('Expenses Summary'!$D87="","",IF('Cash Flow %s Yr1'!K131="","",'Cash Flow %s Yr1'!K131*'Expenses Summary'!$D87))</f>
        <v>0</v>
      </c>
      <c r="L130" s="64">
        <f>IF('Expenses Summary'!$D87="","",IF('Cash Flow %s Yr1'!L131="","",'Cash Flow %s Yr1'!L131*'Expenses Summary'!$D87))</f>
        <v>0</v>
      </c>
      <c r="M130" s="64">
        <f>IF('Expenses Summary'!$D87="","",IF('Cash Flow %s Yr1'!M131="","",'Cash Flow %s Yr1'!M131*'Expenses Summary'!$D87))</f>
        <v>0</v>
      </c>
      <c r="N130" s="64">
        <f>IF('Expenses Summary'!$D87="","",IF('Cash Flow %s Yr1'!N131="","",'Cash Flow %s Yr1'!N131*'Expenses Summary'!$D87))</f>
        <v>0</v>
      </c>
      <c r="O130" s="64">
        <f>IF('Expenses Summary'!$D87="","",IF('Cash Flow %s Yr1'!O131="","",'Cash Flow %s Yr1'!O131*'Expenses Summary'!$D87))</f>
        <v>29274.23</v>
      </c>
      <c r="P130" s="129"/>
      <c r="Q130" s="129"/>
      <c r="R130" s="129"/>
      <c r="S130" s="111">
        <f>IF(SUM(D130:R130)&gt;0,SUM(D130:R130)/'Expenses Summary'!$D87,"")</f>
        <v>1</v>
      </c>
    </row>
    <row r="131" spans="1:19" s="31" customFormat="1" x14ac:dyDescent="0.25">
      <c r="A131" s="36"/>
      <c r="B131" s="139" t="str">
        <f>'Expenses Summary'!B88</f>
        <v>5890</v>
      </c>
      <c r="C131" s="139" t="str">
        <f>'Expenses Summary'!C88</f>
        <v>Interest Expense / Misc. Fees</v>
      </c>
      <c r="D131" s="64">
        <f>IF('Expenses Summary'!$D88="","",IF('Cash Flow %s Yr1'!D132="","",'Cash Flow %s Yr1'!D132*'Expenses Summary'!$D88))</f>
        <v>0</v>
      </c>
      <c r="E131" s="64">
        <f>IF('Expenses Summary'!$D88="","",IF('Cash Flow %s Yr1'!E132="","",'Cash Flow %s Yr1'!E132*'Expenses Summary'!$D88))</f>
        <v>0</v>
      </c>
      <c r="F131" s="64">
        <f>IF('Expenses Summary'!$D88="","",IF('Cash Flow %s Yr1'!F132="","",'Cash Flow %s Yr1'!F132*'Expenses Summary'!$D88))</f>
        <v>0</v>
      </c>
      <c r="G131" s="64">
        <f>IF('Expenses Summary'!$D88="","",IF('Cash Flow %s Yr1'!G132="","",'Cash Flow %s Yr1'!G132*'Expenses Summary'!$D88))</f>
        <v>0</v>
      </c>
      <c r="H131" s="64">
        <f>IF('Expenses Summary'!$D88="","",IF('Cash Flow %s Yr1'!H132="","",'Cash Flow %s Yr1'!H132*'Expenses Summary'!$D88))</f>
        <v>0</v>
      </c>
      <c r="I131" s="64">
        <f>IF('Expenses Summary'!$D88="","",IF('Cash Flow %s Yr1'!I132="","",'Cash Flow %s Yr1'!I132*'Expenses Summary'!$D88))</f>
        <v>0</v>
      </c>
      <c r="J131" s="64">
        <f>IF('Expenses Summary'!$D88="","",IF('Cash Flow %s Yr1'!J132="","",'Cash Flow %s Yr1'!J132*'Expenses Summary'!$D88))</f>
        <v>0</v>
      </c>
      <c r="K131" s="64">
        <f>IF('Expenses Summary'!$D88="","",IF('Cash Flow %s Yr1'!K132="","",'Cash Flow %s Yr1'!K132*'Expenses Summary'!$D88))</f>
        <v>0</v>
      </c>
      <c r="L131" s="64">
        <f>IF('Expenses Summary'!$D88="","",IF('Cash Flow %s Yr1'!L132="","",'Cash Flow %s Yr1'!L132*'Expenses Summary'!$D88))</f>
        <v>0</v>
      </c>
      <c r="M131" s="64">
        <f>IF('Expenses Summary'!$D88="","",IF('Cash Flow %s Yr1'!M132="","",'Cash Flow %s Yr1'!M132*'Expenses Summary'!$D88))</f>
        <v>0</v>
      </c>
      <c r="N131" s="64">
        <f>IF('Expenses Summary'!$D88="","",IF('Cash Flow %s Yr1'!N132="","",'Cash Flow %s Yr1'!N132*'Expenses Summary'!$D88))</f>
        <v>0</v>
      </c>
      <c r="O131" s="64">
        <f>IF('Expenses Summary'!$D88="","",IF('Cash Flow %s Yr1'!O132="","",'Cash Flow %s Yr1'!O132*'Expenses Summary'!$D88))</f>
        <v>1200</v>
      </c>
      <c r="P131" s="129"/>
      <c r="Q131" s="129"/>
      <c r="R131" s="129"/>
      <c r="S131" s="111">
        <f>IF(SUM(D131:R131)&gt;0,SUM(D131:R131)/'Expenses Summary'!$D88,"")</f>
        <v>1</v>
      </c>
    </row>
    <row r="132" spans="1:19" s="31" customFormat="1" x14ac:dyDescent="0.25">
      <c r="A132" s="36"/>
      <c r="B132" s="139" t="str">
        <f>'Expenses Summary'!B89</f>
        <v>5891</v>
      </c>
      <c r="C132" s="139" t="str">
        <f>'Expenses Summary'!C89</f>
        <v>Charter School Capital Fees</v>
      </c>
      <c r="D132" s="64">
        <f>IF('Expenses Summary'!$D89="","",IF('Cash Flow %s Yr1'!D133="","",'Cash Flow %s Yr1'!D133*'Expenses Summary'!$D89))</f>
        <v>2694.5120000000002</v>
      </c>
      <c r="E132" s="64">
        <f>IF('Expenses Summary'!$D89="","",IF('Cash Flow %s Yr1'!E133="","",'Cash Flow %s Yr1'!E133*'Expenses Summary'!$D89))</f>
        <v>2694.5120000000002</v>
      </c>
      <c r="F132" s="64">
        <f>IF('Expenses Summary'!$D89="","",IF('Cash Flow %s Yr1'!F133="","",'Cash Flow %s Yr1'!F133*'Expenses Summary'!$D89))</f>
        <v>2694.5120000000002</v>
      </c>
      <c r="G132" s="64">
        <f>IF('Expenses Summary'!$D89="","",IF('Cash Flow %s Yr1'!G133="","",'Cash Flow %s Yr1'!G133*'Expenses Summary'!$D89))</f>
        <v>2694.5120000000002</v>
      </c>
      <c r="H132" s="64">
        <f>IF('Expenses Summary'!$D89="","",IF('Cash Flow %s Yr1'!H133="","",'Cash Flow %s Yr1'!H133*'Expenses Summary'!$D89))</f>
        <v>2694.5120000000002</v>
      </c>
      <c r="I132" s="64">
        <f>IF('Expenses Summary'!$D89="","",IF('Cash Flow %s Yr1'!I133="","",'Cash Flow %s Yr1'!I133*'Expenses Summary'!$D89))</f>
        <v>2694.5120000000002</v>
      </c>
      <c r="J132" s="64">
        <f>IF('Expenses Summary'!$D89="","",IF('Cash Flow %s Yr1'!J133="","",'Cash Flow %s Yr1'!J133*'Expenses Summary'!$D89))</f>
        <v>2694.5120000000002</v>
      </c>
      <c r="K132" s="64">
        <f>IF('Expenses Summary'!$D89="","",IF('Cash Flow %s Yr1'!K133="","",'Cash Flow %s Yr1'!K133*'Expenses Summary'!$D89))</f>
        <v>2694.5120000000002</v>
      </c>
      <c r="L132" s="64">
        <f>IF('Expenses Summary'!$D89="","",IF('Cash Flow %s Yr1'!L133="","",'Cash Flow %s Yr1'!L133*'Expenses Summary'!$D89))</f>
        <v>2726.9760000000001</v>
      </c>
      <c r="M132" s="64">
        <f>IF('Expenses Summary'!$D89="","",IF('Cash Flow %s Yr1'!M133="","",'Cash Flow %s Yr1'!M133*'Expenses Summary'!$D89))</f>
        <v>2726.9760000000001</v>
      </c>
      <c r="N132" s="64">
        <f>IF('Expenses Summary'!$D89="","",IF('Cash Flow %s Yr1'!N133="","",'Cash Flow %s Yr1'!N133*'Expenses Summary'!$D89))</f>
        <v>2726.9760000000001</v>
      </c>
      <c r="O132" s="64">
        <f>IF('Expenses Summary'!$D89="","",IF('Cash Flow %s Yr1'!O133="","",'Cash Flow %s Yr1'!O133*'Expenses Summary'!$D89))</f>
        <v>2726.9760000000001</v>
      </c>
      <c r="P132" s="129"/>
      <c r="Q132" s="129"/>
      <c r="R132" s="129"/>
      <c r="S132" s="111">
        <f>IF(SUM(D132:R132)&gt;0,SUM(D132:R132)/'Expenses Summary'!$D89,"")</f>
        <v>0.99999999999999989</v>
      </c>
    </row>
    <row r="133" spans="1:19" s="31" customFormat="1" hidden="1" outlineLevel="1" x14ac:dyDescent="0.25">
      <c r="A133" s="36"/>
      <c r="B133" s="139" t="str">
        <f>'Expenses Summary'!B90</f>
        <v>5899</v>
      </c>
      <c r="C133" s="139" t="str">
        <f>'Expenses Summary'!C90</f>
        <v>Moving Expenses</v>
      </c>
      <c r="D133" s="64" t="str">
        <f>IF('Expenses Summary'!$D90="","",IF('Cash Flow %s Yr1'!D134="","",'Cash Flow %s Yr1'!D134*'Expenses Summary'!$D90))</f>
        <v/>
      </c>
      <c r="E133" s="64" t="str">
        <f>IF('Expenses Summary'!$D90="","",IF('Cash Flow %s Yr1'!E134="","",'Cash Flow %s Yr1'!E134*'Expenses Summary'!$D90))</f>
        <v/>
      </c>
      <c r="F133" s="64">
        <f>IF('Expenses Summary'!$D90="","",IF('Cash Flow %s Yr1'!F134="","",'Cash Flow %s Yr1'!F134*'Expenses Summary'!$D90))</f>
        <v>0</v>
      </c>
      <c r="G133" s="64">
        <f>IF('Expenses Summary'!$D90="","",IF('Cash Flow %s Yr1'!G134="","",'Cash Flow %s Yr1'!G134*'Expenses Summary'!$D90))</f>
        <v>0</v>
      </c>
      <c r="H133" s="64">
        <f>IF('Expenses Summary'!$D90="","",IF('Cash Flow %s Yr1'!H134="","",'Cash Flow %s Yr1'!H134*'Expenses Summary'!$D90))</f>
        <v>0</v>
      </c>
      <c r="I133" s="64">
        <f>IF('Expenses Summary'!$D90="","",IF('Cash Flow %s Yr1'!I134="","",'Cash Flow %s Yr1'!I134*'Expenses Summary'!$D90))</f>
        <v>0</v>
      </c>
      <c r="J133" s="64">
        <f>IF('Expenses Summary'!$D90="","",IF('Cash Flow %s Yr1'!J134="","",'Cash Flow %s Yr1'!J134*'Expenses Summary'!$D90))</f>
        <v>0</v>
      </c>
      <c r="K133" s="64">
        <f>IF('Expenses Summary'!$D90="","",IF('Cash Flow %s Yr1'!K134="","",'Cash Flow %s Yr1'!K134*'Expenses Summary'!$D90))</f>
        <v>0</v>
      </c>
      <c r="L133" s="64">
        <f>IF('Expenses Summary'!$D90="","",IF('Cash Flow %s Yr1'!L134="","",'Cash Flow %s Yr1'!L134*'Expenses Summary'!$D90))</f>
        <v>0</v>
      </c>
      <c r="M133" s="64">
        <f>IF('Expenses Summary'!$D90="","",IF('Cash Flow %s Yr1'!M134="","",'Cash Flow %s Yr1'!M134*'Expenses Summary'!$D90))</f>
        <v>0</v>
      </c>
      <c r="N133" s="64">
        <f>IF('Expenses Summary'!$D90="","",IF('Cash Flow %s Yr1'!N134="","",'Cash Flow %s Yr1'!N134*'Expenses Summary'!$D90))</f>
        <v>0</v>
      </c>
      <c r="O133" s="64">
        <f>IF('Expenses Summary'!$D90="","",IF('Cash Flow %s Yr1'!O134="","",'Cash Flow %s Yr1'!O134*'Expenses Summary'!$D90))</f>
        <v>0</v>
      </c>
      <c r="P133" s="129"/>
      <c r="Q133" s="129"/>
      <c r="R133" s="129"/>
      <c r="S133" s="111" t="str">
        <f>IF(SUM(D133:R133)&gt;0,SUM(D133:R133)/'Expenses Summary'!$D90,"")</f>
        <v/>
      </c>
    </row>
    <row r="134" spans="1:19" s="31" customFormat="1" hidden="1" outlineLevel="1" x14ac:dyDescent="0.25">
      <c r="A134" s="36"/>
      <c r="B134" s="139" t="str">
        <f>'Expenses Summary'!B91</f>
        <v>5900</v>
      </c>
      <c r="C134" s="139" t="str">
        <f>'Expenses Summary'!C91</f>
        <v>Communications</v>
      </c>
      <c r="D134" s="64">
        <f>IF('Expenses Summary'!$D91="","",IF('Cash Flow %s Yr1'!D135="","",'Cash Flow %s Yr1'!D135*'Expenses Summary'!$D91))</f>
        <v>814</v>
      </c>
      <c r="E134" s="64">
        <f>IF('Expenses Summary'!$D91="","",IF('Cash Flow %s Yr1'!E135="","",'Cash Flow %s Yr1'!E135*'Expenses Summary'!$D91))</f>
        <v>583</v>
      </c>
      <c r="F134" s="64">
        <f>IF('Expenses Summary'!$D91="","",IF('Cash Flow %s Yr1'!F135="","",'Cash Flow %s Yr1'!F135*'Expenses Summary'!$D91))</f>
        <v>176</v>
      </c>
      <c r="G134" s="64">
        <f>IF('Expenses Summary'!$D91="","",IF('Cash Flow %s Yr1'!G135="","",'Cash Flow %s Yr1'!G135*'Expenses Summary'!$D91))</f>
        <v>4994</v>
      </c>
      <c r="H134" s="64">
        <f>IF('Expenses Summary'!$D91="","",IF('Cash Flow %s Yr1'!H135="","",'Cash Flow %s Yr1'!H135*'Expenses Summary'!$D91))</f>
        <v>554.18000000000006</v>
      </c>
      <c r="I134" s="64">
        <f>IF('Expenses Summary'!$D91="","",IF('Cash Flow %s Yr1'!I135="","",'Cash Flow %s Yr1'!I135*'Expenses Summary'!$D91))</f>
        <v>554.18000000000006</v>
      </c>
      <c r="J134" s="64">
        <f>IF('Expenses Summary'!$D91="","",IF('Cash Flow %s Yr1'!J135="","",'Cash Flow %s Yr1'!J135*'Expenses Summary'!$D91))</f>
        <v>554.18000000000006</v>
      </c>
      <c r="K134" s="64">
        <f>IF('Expenses Summary'!$D91="","",IF('Cash Flow %s Yr1'!K135="","",'Cash Flow %s Yr1'!K135*'Expenses Summary'!$D91))</f>
        <v>554.18000000000006</v>
      </c>
      <c r="L134" s="64">
        <f>IF('Expenses Summary'!$D91="","",IF('Cash Flow %s Yr1'!L135="","",'Cash Flow %s Yr1'!L135*'Expenses Summary'!$D91))</f>
        <v>554.18000000000006</v>
      </c>
      <c r="M134" s="64">
        <f>IF('Expenses Summary'!$D91="","",IF('Cash Flow %s Yr1'!M135="","",'Cash Flow %s Yr1'!M135*'Expenses Summary'!$D91))</f>
        <v>554.18000000000006</v>
      </c>
      <c r="N134" s="64">
        <f>IF('Expenses Summary'!$D91="","",IF('Cash Flow %s Yr1'!N135="","",'Cash Flow %s Yr1'!N135*'Expenses Summary'!$D91))</f>
        <v>554.18000000000006</v>
      </c>
      <c r="O134" s="64">
        <f>IF('Expenses Summary'!$D91="","",IF('Cash Flow %s Yr1'!O135="","",'Cash Flow %s Yr1'!O135*'Expenses Summary'!$D91))</f>
        <v>553.74</v>
      </c>
      <c r="P134" s="129"/>
      <c r="Q134" s="129"/>
      <c r="R134" s="129"/>
      <c r="S134" s="111">
        <f>IF(SUM(D134:R134)&gt;0,SUM(D134:R134)/'Expenses Summary'!$D91,"")</f>
        <v>1.0000000000000002</v>
      </c>
    </row>
    <row r="135" spans="1:19" s="31" customFormat="1" hidden="1" outlineLevel="1" x14ac:dyDescent="0.25">
      <c r="A135" s="36"/>
      <c r="B135" s="139">
        <f>'Expenses Summary'!B92</f>
        <v>5873</v>
      </c>
      <c r="C135" s="139" t="str">
        <f>'Expenses Summary'!C92</f>
        <v>Financial Services - CSMC</v>
      </c>
      <c r="D135" s="64">
        <f>IF('Expenses Summary'!$D92="","",IF('Cash Flow %s Yr1'!D136="","",'Cash Flow %s Yr1'!D136*'Expenses Summary'!$D92))</f>
        <v>5331.2</v>
      </c>
      <c r="E135" s="64">
        <f>IF('Expenses Summary'!$D92="","",IF('Cash Flow %s Yr1'!E136="","",'Cash Flow %s Yr1'!E136*'Expenses Summary'!$D92))</f>
        <v>5331.2</v>
      </c>
      <c r="F135" s="64">
        <f>IF('Expenses Summary'!$D92="","",IF('Cash Flow %s Yr1'!F136="","",'Cash Flow %s Yr1'!F136*'Expenses Summary'!$D92))</f>
        <v>5331.2</v>
      </c>
      <c r="G135" s="64">
        <f>IF('Expenses Summary'!$D92="","",IF('Cash Flow %s Yr1'!G136="","",'Cash Flow %s Yr1'!G136*'Expenses Summary'!$D92))</f>
        <v>5331.2</v>
      </c>
      <c r="H135" s="64">
        <f>IF('Expenses Summary'!$D92="","",IF('Cash Flow %s Yr1'!H136="","",'Cash Flow %s Yr1'!H136*'Expenses Summary'!$D92))</f>
        <v>5331.2</v>
      </c>
      <c r="I135" s="64">
        <f>IF('Expenses Summary'!$D92="","",IF('Cash Flow %s Yr1'!I136="","",'Cash Flow %s Yr1'!I136*'Expenses Summary'!$D92))</f>
        <v>5331.2</v>
      </c>
      <c r="J135" s="64">
        <f>IF('Expenses Summary'!$D92="","",IF('Cash Flow %s Yr1'!J136="","",'Cash Flow %s Yr1'!J136*'Expenses Summary'!$D92))</f>
        <v>5331.2</v>
      </c>
      <c r="K135" s="64">
        <f>IF('Expenses Summary'!$D92="","",IF('Cash Flow %s Yr1'!K136="","",'Cash Flow %s Yr1'!K136*'Expenses Summary'!$D92))</f>
        <v>5331.2</v>
      </c>
      <c r="L135" s="64">
        <f>IF('Expenses Summary'!$D92="","",IF('Cash Flow %s Yr1'!L136="","",'Cash Flow %s Yr1'!L136*'Expenses Summary'!$D92))</f>
        <v>5331.2</v>
      </c>
      <c r="M135" s="64">
        <f>IF('Expenses Summary'!$D92="","",IF('Cash Flow %s Yr1'!M136="","",'Cash Flow %s Yr1'!M136*'Expenses Summary'!$D92))</f>
        <v>5331.2</v>
      </c>
      <c r="N135" s="64">
        <f>IF('Expenses Summary'!$D92="","",IF('Cash Flow %s Yr1'!N136="","",'Cash Flow %s Yr1'!N136*'Expenses Summary'!$D92))</f>
        <v>5331.2</v>
      </c>
      <c r="O135" s="64">
        <f>IF('Expenses Summary'!$D92="","",IF('Cash Flow %s Yr1'!O136="","",'Cash Flow %s Yr1'!O136*'Expenses Summary'!$D92))</f>
        <v>5356.8</v>
      </c>
      <c r="P135" s="129"/>
      <c r="Q135" s="129"/>
      <c r="R135" s="129"/>
      <c r="S135" s="111">
        <f>IF(SUM(D135:R135)&gt;0,SUM(D135:R135)/'Expenses Summary'!$D92,"")</f>
        <v>0.99999999999999989</v>
      </c>
    </row>
    <row r="136" spans="1:19" s="31" customFormat="1" hidden="1" outlineLevel="1" x14ac:dyDescent="0.25">
      <c r="A136" s="36"/>
      <c r="B136" s="139">
        <f>'Expenses Summary'!B94</f>
        <v>5877</v>
      </c>
      <c r="C136" s="139" t="str">
        <f>'Expenses Summary'!C94</f>
        <v>IT Services</v>
      </c>
      <c r="D136" s="64" t="str">
        <f>IF('Expenses Summary'!$D94="","",IF('Cash Flow %s Yr1'!D138="","",'Cash Flow %s Yr1'!D138*'Expenses Summary'!$D94))</f>
        <v/>
      </c>
      <c r="E136" s="64" t="str">
        <f>IF('Expenses Summary'!$D94="","",IF('Cash Flow %s Yr1'!E138="","",'Cash Flow %s Yr1'!E138*'Expenses Summary'!$D94))</f>
        <v/>
      </c>
      <c r="F136" s="64">
        <f>IF('Expenses Summary'!$D94="","",IF('Cash Flow %s Yr1'!F138="","",'Cash Flow %s Yr1'!F138*'Expenses Summary'!$D94))</f>
        <v>1300</v>
      </c>
      <c r="G136" s="64">
        <f>IF('Expenses Summary'!$D94="","",IF('Cash Flow %s Yr1'!G138="","",'Cash Flow %s Yr1'!G138*'Expenses Summary'!$D94))</f>
        <v>1300</v>
      </c>
      <c r="H136" s="64">
        <f>IF('Expenses Summary'!$D94="","",IF('Cash Flow %s Yr1'!H138="","",'Cash Flow %s Yr1'!H138*'Expenses Summary'!$D94))</f>
        <v>1300</v>
      </c>
      <c r="I136" s="64">
        <f>IF('Expenses Summary'!$D94="","",IF('Cash Flow %s Yr1'!I138="","",'Cash Flow %s Yr1'!I138*'Expenses Summary'!$D94))</f>
        <v>1300</v>
      </c>
      <c r="J136" s="64">
        <f>IF('Expenses Summary'!$D94="","",IF('Cash Flow %s Yr1'!J138="","",'Cash Flow %s Yr1'!J138*'Expenses Summary'!$D94))</f>
        <v>1300</v>
      </c>
      <c r="K136" s="64">
        <f>IF('Expenses Summary'!$D94="","",IF('Cash Flow %s Yr1'!K138="","",'Cash Flow %s Yr1'!K138*'Expenses Summary'!$D94))</f>
        <v>1300</v>
      </c>
      <c r="L136" s="64">
        <f>IF('Expenses Summary'!$D94="","",IF('Cash Flow %s Yr1'!L138="","",'Cash Flow %s Yr1'!L138*'Expenses Summary'!$D94))</f>
        <v>1300</v>
      </c>
      <c r="M136" s="64">
        <f>IF('Expenses Summary'!$D94="","",IF('Cash Flow %s Yr1'!M138="","",'Cash Flow %s Yr1'!M138*'Expenses Summary'!$D94))</f>
        <v>1300</v>
      </c>
      <c r="N136" s="64">
        <f>IF('Expenses Summary'!$D94="","",IF('Cash Flow %s Yr1'!N138="","",'Cash Flow %s Yr1'!N138*'Expenses Summary'!$D94))</f>
        <v>1300</v>
      </c>
      <c r="O136" s="64">
        <f>IF('Expenses Summary'!$D94="","",IF('Cash Flow %s Yr1'!O138="","",'Cash Flow %s Yr1'!O138*'Expenses Summary'!$D94))</f>
        <v>1300</v>
      </c>
      <c r="P136" s="129"/>
      <c r="Q136" s="129"/>
      <c r="R136" s="129"/>
      <c r="S136" s="111">
        <f>IF(SUM(D136:R136)&gt;0,SUM(D136:R136)/'Expenses Summary'!$D94,"")</f>
        <v>1</v>
      </c>
    </row>
    <row r="137" spans="1:19" s="31" customFormat="1" hidden="1" outlineLevel="1" x14ac:dyDescent="0.25">
      <c r="A137" s="36"/>
      <c r="B137" s="139">
        <f>'Expenses Summary'!B95</f>
        <v>0</v>
      </c>
      <c r="C137" s="139">
        <f>'Expenses Summary'!C95</f>
        <v>0</v>
      </c>
      <c r="D137" s="64" t="str">
        <f>IF('Expenses Summary'!$D95="","",IF('Cash Flow %s Yr1'!D139="","",'Cash Flow %s Yr1'!D139*'Expenses Summary'!$D95))</f>
        <v/>
      </c>
      <c r="E137" s="64" t="str">
        <f>IF('Expenses Summary'!$D95="","",IF('Cash Flow %s Yr1'!E139="","",'Cash Flow %s Yr1'!E139*'Expenses Summary'!$D95))</f>
        <v/>
      </c>
      <c r="F137" s="64" t="str">
        <f>IF('Expenses Summary'!$D95="","",IF('Cash Flow %s Yr1'!F139="","",'Cash Flow %s Yr1'!F139*'Expenses Summary'!$D95))</f>
        <v/>
      </c>
      <c r="G137" s="64" t="str">
        <f>IF('Expenses Summary'!$D95="","",IF('Cash Flow %s Yr1'!G139="","",'Cash Flow %s Yr1'!G139*'Expenses Summary'!$D95))</f>
        <v/>
      </c>
      <c r="H137" s="64" t="str">
        <f>IF('Expenses Summary'!$D95="","",IF('Cash Flow %s Yr1'!H139="","",'Cash Flow %s Yr1'!H139*'Expenses Summary'!$D95))</f>
        <v/>
      </c>
      <c r="I137" s="64" t="str">
        <f>IF('Expenses Summary'!$D95="","",IF('Cash Flow %s Yr1'!I139="","",'Cash Flow %s Yr1'!I139*'Expenses Summary'!$D95))</f>
        <v/>
      </c>
      <c r="J137" s="64" t="str">
        <f>IF('Expenses Summary'!$D95="","",IF('Cash Flow %s Yr1'!J139="","",'Cash Flow %s Yr1'!J139*'Expenses Summary'!$D95))</f>
        <v/>
      </c>
      <c r="K137" s="64" t="str">
        <f>IF('Expenses Summary'!$D95="","",IF('Cash Flow %s Yr1'!K139="","",'Cash Flow %s Yr1'!K139*'Expenses Summary'!$D95))</f>
        <v/>
      </c>
      <c r="L137" s="64" t="str">
        <f>IF('Expenses Summary'!$D95="","",IF('Cash Flow %s Yr1'!L139="","",'Cash Flow %s Yr1'!L139*'Expenses Summary'!$D95))</f>
        <v/>
      </c>
      <c r="M137" s="64" t="str">
        <f>IF('Expenses Summary'!$D95="","",IF('Cash Flow %s Yr1'!M139="","",'Cash Flow %s Yr1'!M139*'Expenses Summary'!$D95))</f>
        <v/>
      </c>
      <c r="N137" s="64" t="str">
        <f>IF('Expenses Summary'!$D95="","",IF('Cash Flow %s Yr1'!N139="","",'Cash Flow %s Yr1'!N139*'Expenses Summary'!$D95))</f>
        <v/>
      </c>
      <c r="O137" s="64" t="str">
        <f>IF('Expenses Summary'!$D95="","",IF('Cash Flow %s Yr1'!O139="","",'Cash Flow %s Yr1'!O139*'Expenses Summary'!$D95))</f>
        <v/>
      </c>
      <c r="P137" s="129"/>
      <c r="Q137" s="129"/>
      <c r="R137" s="129"/>
      <c r="S137" s="111" t="str">
        <f>IF(SUM(D137:R137)&gt;0,SUM(D137:R137)/'Expenses Summary'!$D95,"")</f>
        <v/>
      </c>
    </row>
    <row r="138" spans="1:19" s="31" customFormat="1" hidden="1" outlineLevel="1" x14ac:dyDescent="0.25">
      <c r="A138" s="36"/>
      <c r="B138" s="139">
        <f>'Expenses Summary'!B96</f>
        <v>0</v>
      </c>
      <c r="C138" s="139">
        <f>'Expenses Summary'!C96</f>
        <v>0</v>
      </c>
      <c r="D138" s="64" t="str">
        <f>IF('Expenses Summary'!$D96="","",IF('Cash Flow %s Yr1'!D140="","",'Cash Flow %s Yr1'!D140*'Expenses Summary'!$D96))</f>
        <v/>
      </c>
      <c r="E138" s="64" t="str">
        <f>IF('Expenses Summary'!$D96="","",IF('Cash Flow %s Yr1'!E140="","",'Cash Flow %s Yr1'!E140*'Expenses Summary'!$D96))</f>
        <v/>
      </c>
      <c r="F138" s="64" t="str">
        <f>IF('Expenses Summary'!$D96="","",IF('Cash Flow %s Yr1'!F140="","",'Cash Flow %s Yr1'!F140*'Expenses Summary'!$D96))</f>
        <v/>
      </c>
      <c r="G138" s="64" t="str">
        <f>IF('Expenses Summary'!$D96="","",IF('Cash Flow %s Yr1'!G140="","",'Cash Flow %s Yr1'!G140*'Expenses Summary'!$D96))</f>
        <v/>
      </c>
      <c r="H138" s="64" t="str">
        <f>IF('Expenses Summary'!$D96="","",IF('Cash Flow %s Yr1'!H140="","",'Cash Flow %s Yr1'!H140*'Expenses Summary'!$D96))</f>
        <v/>
      </c>
      <c r="I138" s="64" t="str">
        <f>IF('Expenses Summary'!$D96="","",IF('Cash Flow %s Yr1'!I140="","",'Cash Flow %s Yr1'!I140*'Expenses Summary'!$D96))</f>
        <v/>
      </c>
      <c r="J138" s="64" t="str">
        <f>IF('Expenses Summary'!$D96="","",IF('Cash Flow %s Yr1'!J140="","",'Cash Flow %s Yr1'!J140*'Expenses Summary'!$D96))</f>
        <v/>
      </c>
      <c r="K138" s="64" t="str">
        <f>IF('Expenses Summary'!$D96="","",IF('Cash Flow %s Yr1'!K140="","",'Cash Flow %s Yr1'!K140*'Expenses Summary'!$D96))</f>
        <v/>
      </c>
      <c r="L138" s="64" t="str">
        <f>IF('Expenses Summary'!$D96="","",IF('Cash Flow %s Yr1'!L140="","",'Cash Flow %s Yr1'!L140*'Expenses Summary'!$D96))</f>
        <v/>
      </c>
      <c r="M138" s="64" t="str">
        <f>IF('Expenses Summary'!$D96="","",IF('Cash Flow %s Yr1'!M140="","",'Cash Flow %s Yr1'!M140*'Expenses Summary'!$D96))</f>
        <v/>
      </c>
      <c r="N138" s="64" t="str">
        <f>IF('Expenses Summary'!$D96="","",IF('Cash Flow %s Yr1'!N140="","",'Cash Flow %s Yr1'!N140*'Expenses Summary'!$D96))</f>
        <v/>
      </c>
      <c r="O138" s="64" t="str">
        <f>IF('Expenses Summary'!$D96="","",IF('Cash Flow %s Yr1'!O140="","",'Cash Flow %s Yr1'!O140*'Expenses Summary'!$D96))</f>
        <v/>
      </c>
      <c r="P138" s="129"/>
      <c r="Q138" s="129"/>
      <c r="R138" s="129"/>
      <c r="S138" s="111" t="str">
        <f>IF(SUM(D138:R138)&gt;0,SUM(D138:R138)/'Expenses Summary'!$D96,"")</f>
        <v/>
      </c>
    </row>
    <row r="139" spans="1:19" s="31" customFormat="1" hidden="1" outlineLevel="1" x14ac:dyDescent="0.25">
      <c r="A139" s="36"/>
      <c r="B139" s="139">
        <f>'Expenses Summary'!B97</f>
        <v>0</v>
      </c>
      <c r="C139" s="139">
        <f>'Expenses Summary'!C97</f>
        <v>0</v>
      </c>
      <c r="D139" s="64" t="str">
        <f>IF('Expenses Summary'!$D97="","",IF('Cash Flow %s Yr1'!D141="","",'Cash Flow %s Yr1'!D141*'Expenses Summary'!$D97))</f>
        <v/>
      </c>
      <c r="E139" s="64" t="str">
        <f>IF('Expenses Summary'!$D97="","",IF('Cash Flow %s Yr1'!E141="","",'Cash Flow %s Yr1'!E141*'Expenses Summary'!$D97))</f>
        <v/>
      </c>
      <c r="F139" s="64" t="str">
        <f>IF('Expenses Summary'!$D97="","",IF('Cash Flow %s Yr1'!F141="","",'Cash Flow %s Yr1'!F141*'Expenses Summary'!$D97))</f>
        <v/>
      </c>
      <c r="G139" s="64" t="str">
        <f>IF('Expenses Summary'!$D97="","",IF('Cash Flow %s Yr1'!G141="","",'Cash Flow %s Yr1'!G141*'Expenses Summary'!$D97))</f>
        <v/>
      </c>
      <c r="H139" s="64" t="str">
        <f>IF('Expenses Summary'!$D97="","",IF('Cash Flow %s Yr1'!H141="","",'Cash Flow %s Yr1'!H141*'Expenses Summary'!$D97))</f>
        <v/>
      </c>
      <c r="I139" s="64" t="str">
        <f>IF('Expenses Summary'!$D97="","",IF('Cash Flow %s Yr1'!I141="","",'Cash Flow %s Yr1'!I141*'Expenses Summary'!$D97))</f>
        <v/>
      </c>
      <c r="J139" s="64" t="str">
        <f>IF('Expenses Summary'!$D97="","",IF('Cash Flow %s Yr1'!J141="","",'Cash Flow %s Yr1'!J141*'Expenses Summary'!$D97))</f>
        <v/>
      </c>
      <c r="K139" s="64" t="str">
        <f>IF('Expenses Summary'!$D97="","",IF('Cash Flow %s Yr1'!K141="","",'Cash Flow %s Yr1'!K141*'Expenses Summary'!$D97))</f>
        <v/>
      </c>
      <c r="L139" s="64" t="str">
        <f>IF('Expenses Summary'!$D97="","",IF('Cash Flow %s Yr1'!L141="","",'Cash Flow %s Yr1'!L141*'Expenses Summary'!$D97))</f>
        <v/>
      </c>
      <c r="M139" s="64" t="str">
        <f>IF('Expenses Summary'!$D97="","",IF('Cash Flow %s Yr1'!M141="","",'Cash Flow %s Yr1'!M141*'Expenses Summary'!$D97))</f>
        <v/>
      </c>
      <c r="N139" s="64" t="str">
        <f>IF('Expenses Summary'!$D97="","",IF('Cash Flow %s Yr1'!N141="","",'Cash Flow %s Yr1'!N141*'Expenses Summary'!$D97))</f>
        <v/>
      </c>
      <c r="O139" s="64" t="str">
        <f>IF('Expenses Summary'!$D97="","",IF('Cash Flow %s Yr1'!O141="","",'Cash Flow %s Yr1'!O141*'Expenses Summary'!$D97))</f>
        <v/>
      </c>
      <c r="P139" s="129"/>
      <c r="Q139" s="129"/>
      <c r="R139" s="129"/>
      <c r="S139" s="111" t="str">
        <f>IF(SUM(D139:R139)&gt;0,SUM(D139:R139)/'Expenses Summary'!$D97,"")</f>
        <v/>
      </c>
    </row>
    <row r="140" spans="1:19" s="31" customFormat="1" hidden="1" outlineLevel="1" x14ac:dyDescent="0.25">
      <c r="A140" s="36"/>
      <c r="B140" s="139">
        <f>'Expenses Summary'!B98</f>
        <v>0</v>
      </c>
      <c r="C140" s="139">
        <f>'Expenses Summary'!C98</f>
        <v>0</v>
      </c>
      <c r="D140" s="64" t="str">
        <f>IF('Expenses Summary'!$D98="","",IF('Cash Flow %s Yr1'!D142="","",'Cash Flow %s Yr1'!D142*'Expenses Summary'!$D98))</f>
        <v/>
      </c>
      <c r="E140" s="64" t="str">
        <f>IF('Expenses Summary'!$D98="","",IF('Cash Flow %s Yr1'!E142="","",'Cash Flow %s Yr1'!E142*'Expenses Summary'!$D98))</f>
        <v/>
      </c>
      <c r="F140" s="64" t="str">
        <f>IF('Expenses Summary'!$D98="","",IF('Cash Flow %s Yr1'!F142="","",'Cash Flow %s Yr1'!F142*'Expenses Summary'!$D98))</f>
        <v/>
      </c>
      <c r="G140" s="64" t="str">
        <f>IF('Expenses Summary'!$D98="","",IF('Cash Flow %s Yr1'!G142="","",'Cash Flow %s Yr1'!G142*'Expenses Summary'!$D98))</f>
        <v/>
      </c>
      <c r="H140" s="64" t="str">
        <f>IF('Expenses Summary'!$D98="","",IF('Cash Flow %s Yr1'!H142="","",'Cash Flow %s Yr1'!H142*'Expenses Summary'!$D98))</f>
        <v/>
      </c>
      <c r="I140" s="64" t="str">
        <f>IF('Expenses Summary'!$D98="","",IF('Cash Flow %s Yr1'!I142="","",'Cash Flow %s Yr1'!I142*'Expenses Summary'!$D98))</f>
        <v/>
      </c>
      <c r="J140" s="64" t="str">
        <f>IF('Expenses Summary'!$D98="","",IF('Cash Flow %s Yr1'!J142="","",'Cash Flow %s Yr1'!J142*'Expenses Summary'!$D98))</f>
        <v/>
      </c>
      <c r="K140" s="64" t="str">
        <f>IF('Expenses Summary'!$D98="","",IF('Cash Flow %s Yr1'!K142="","",'Cash Flow %s Yr1'!K142*'Expenses Summary'!$D98))</f>
        <v/>
      </c>
      <c r="L140" s="64" t="str">
        <f>IF('Expenses Summary'!$D98="","",IF('Cash Flow %s Yr1'!L142="","",'Cash Flow %s Yr1'!L142*'Expenses Summary'!$D98))</f>
        <v/>
      </c>
      <c r="M140" s="64" t="str">
        <f>IF('Expenses Summary'!$D98="","",IF('Cash Flow %s Yr1'!M142="","",'Cash Flow %s Yr1'!M142*'Expenses Summary'!$D98))</f>
        <v/>
      </c>
      <c r="N140" s="64" t="str">
        <f>IF('Expenses Summary'!$D98="","",IF('Cash Flow %s Yr1'!N142="","",'Cash Flow %s Yr1'!N142*'Expenses Summary'!$D98))</f>
        <v/>
      </c>
      <c r="O140" s="64" t="str">
        <f>IF('Expenses Summary'!$D98="","",IF('Cash Flow %s Yr1'!O142="","",'Cash Flow %s Yr1'!O142*'Expenses Summary'!$D98))</f>
        <v/>
      </c>
      <c r="P140" s="129"/>
      <c r="Q140" s="129"/>
      <c r="R140" s="129"/>
      <c r="S140" s="111" t="str">
        <f>IF(SUM(D140:R140)&gt;0,SUM(D140:R140)/'Expenses Summary'!$D98,"")</f>
        <v/>
      </c>
    </row>
    <row r="141" spans="1:19" s="31" customFormat="1" hidden="1" outlineLevel="1" x14ac:dyDescent="0.25">
      <c r="A141" s="36"/>
      <c r="B141" s="139">
        <f>'Expenses Summary'!B99</f>
        <v>0</v>
      </c>
      <c r="C141" s="139">
        <f>'Expenses Summary'!C99</f>
        <v>0</v>
      </c>
      <c r="D141" s="64" t="str">
        <f>IF('Expenses Summary'!$D99="","",IF('Cash Flow %s Yr1'!D143="","",'Cash Flow %s Yr1'!D143*'Expenses Summary'!$D99))</f>
        <v/>
      </c>
      <c r="E141" s="64" t="str">
        <f>IF('Expenses Summary'!$D99="","",IF('Cash Flow %s Yr1'!E143="","",'Cash Flow %s Yr1'!E143*'Expenses Summary'!$D99))</f>
        <v/>
      </c>
      <c r="F141" s="64" t="str">
        <f>IF('Expenses Summary'!$D99="","",IF('Cash Flow %s Yr1'!F143="","",'Cash Flow %s Yr1'!F143*'Expenses Summary'!$D99))</f>
        <v/>
      </c>
      <c r="G141" s="64" t="str">
        <f>IF('Expenses Summary'!$D99="","",IF('Cash Flow %s Yr1'!G143="","",'Cash Flow %s Yr1'!G143*'Expenses Summary'!$D99))</f>
        <v/>
      </c>
      <c r="H141" s="64" t="str">
        <f>IF('Expenses Summary'!$D99="","",IF('Cash Flow %s Yr1'!H143="","",'Cash Flow %s Yr1'!H143*'Expenses Summary'!$D99))</f>
        <v/>
      </c>
      <c r="I141" s="64" t="str">
        <f>IF('Expenses Summary'!$D99="","",IF('Cash Flow %s Yr1'!I143="","",'Cash Flow %s Yr1'!I143*'Expenses Summary'!$D99))</f>
        <v/>
      </c>
      <c r="J141" s="64" t="str">
        <f>IF('Expenses Summary'!$D99="","",IF('Cash Flow %s Yr1'!J143="","",'Cash Flow %s Yr1'!J143*'Expenses Summary'!$D99))</f>
        <v/>
      </c>
      <c r="K141" s="64" t="str">
        <f>IF('Expenses Summary'!$D99="","",IF('Cash Flow %s Yr1'!K143="","",'Cash Flow %s Yr1'!K143*'Expenses Summary'!$D99))</f>
        <v/>
      </c>
      <c r="L141" s="64" t="str">
        <f>IF('Expenses Summary'!$D99="","",IF('Cash Flow %s Yr1'!L143="","",'Cash Flow %s Yr1'!L143*'Expenses Summary'!$D99))</f>
        <v/>
      </c>
      <c r="M141" s="64" t="str">
        <f>IF('Expenses Summary'!$D99="","",IF('Cash Flow %s Yr1'!M143="","",'Cash Flow %s Yr1'!M143*'Expenses Summary'!$D99))</f>
        <v/>
      </c>
      <c r="N141" s="64" t="str">
        <f>IF('Expenses Summary'!$D99="","",IF('Cash Flow %s Yr1'!N143="","",'Cash Flow %s Yr1'!N143*'Expenses Summary'!$D99))</f>
        <v/>
      </c>
      <c r="O141" s="64" t="str">
        <f>IF('Expenses Summary'!$D99="","",IF('Cash Flow %s Yr1'!O143="","",'Cash Flow %s Yr1'!O143*'Expenses Summary'!$D99))</f>
        <v/>
      </c>
      <c r="P141" s="129"/>
      <c r="Q141" s="129"/>
      <c r="R141" s="129"/>
      <c r="S141" s="111" t="str">
        <f>IF(SUM(D141:R141)&gt;0,SUM(D141:R141)/'Expenses Summary'!$D99,"")</f>
        <v/>
      </c>
    </row>
    <row r="142" spans="1:19" s="31" customFormat="1" hidden="1" outlineLevel="1" x14ac:dyDescent="0.25">
      <c r="A142" s="36"/>
      <c r="B142" s="139">
        <f>'Expenses Summary'!B100</f>
        <v>0</v>
      </c>
      <c r="C142" s="139">
        <f>'Expenses Summary'!C100</f>
        <v>0</v>
      </c>
      <c r="D142" s="64" t="str">
        <f>IF('Expenses Summary'!$D100="","",IF('Cash Flow %s Yr1'!D144="","",'Cash Flow %s Yr1'!D144*'Expenses Summary'!$D100))</f>
        <v/>
      </c>
      <c r="E142" s="64" t="str">
        <f>IF('Expenses Summary'!$D100="","",IF('Cash Flow %s Yr1'!E144="","",'Cash Flow %s Yr1'!E144*'Expenses Summary'!$D100))</f>
        <v/>
      </c>
      <c r="F142" s="64">
        <f>IF('Expenses Summary'!$D100="","",IF('Cash Flow %s Yr1'!F144="","",'Cash Flow %s Yr1'!F144*'Expenses Summary'!$D100))</f>
        <v>0</v>
      </c>
      <c r="G142" s="64">
        <f>IF('Expenses Summary'!$D100="","",IF('Cash Flow %s Yr1'!G144="","",'Cash Flow %s Yr1'!G144*'Expenses Summary'!$D100))</f>
        <v>0</v>
      </c>
      <c r="H142" s="64">
        <f>IF('Expenses Summary'!$D100="","",IF('Cash Flow %s Yr1'!H144="","",'Cash Flow %s Yr1'!H144*'Expenses Summary'!$D100))</f>
        <v>0</v>
      </c>
      <c r="I142" s="64">
        <f>IF('Expenses Summary'!$D100="","",IF('Cash Flow %s Yr1'!I144="","",'Cash Flow %s Yr1'!I144*'Expenses Summary'!$D100))</f>
        <v>0</v>
      </c>
      <c r="J142" s="64">
        <f>IF('Expenses Summary'!$D100="","",IF('Cash Flow %s Yr1'!J144="","",'Cash Flow %s Yr1'!J144*'Expenses Summary'!$D100))</f>
        <v>0</v>
      </c>
      <c r="K142" s="64">
        <f>IF('Expenses Summary'!$D100="","",IF('Cash Flow %s Yr1'!K144="","",'Cash Flow %s Yr1'!K144*'Expenses Summary'!$D100))</f>
        <v>0</v>
      </c>
      <c r="L142" s="64">
        <f>IF('Expenses Summary'!$D100="","",IF('Cash Flow %s Yr1'!L144="","",'Cash Flow %s Yr1'!L144*'Expenses Summary'!$D100))</f>
        <v>0</v>
      </c>
      <c r="M142" s="64">
        <f>IF('Expenses Summary'!$D100="","",IF('Cash Flow %s Yr1'!M144="","",'Cash Flow %s Yr1'!M144*'Expenses Summary'!$D100))</f>
        <v>0</v>
      </c>
      <c r="N142" s="64">
        <f>IF('Expenses Summary'!$D100="","",IF('Cash Flow %s Yr1'!N144="","",'Cash Flow %s Yr1'!N144*'Expenses Summary'!$D100))</f>
        <v>0</v>
      </c>
      <c r="O142" s="64">
        <f>IF('Expenses Summary'!$D100="","",IF('Cash Flow %s Yr1'!O144="","",'Cash Flow %s Yr1'!O144*'Expenses Summary'!$D100))</f>
        <v>0</v>
      </c>
      <c r="P142" s="129"/>
      <c r="Q142" s="129"/>
      <c r="R142" s="129"/>
      <c r="S142" s="111" t="str">
        <f>IF(SUM(D142:R142)&gt;0,SUM(D142:R142)/'Expenses Summary'!$D100,"")</f>
        <v/>
      </c>
    </row>
    <row r="143" spans="1:19" s="31" customFormat="1" collapsed="1" x14ac:dyDescent="0.25">
      <c r="A143" s="36"/>
      <c r="B143" s="139" t="str">
        <f>'Expenses Summary'!B101</f>
        <v>5999</v>
      </c>
      <c r="C143" s="139" t="str">
        <f>'Expenses Summary'!C101</f>
        <v>Expense Suspense</v>
      </c>
      <c r="D143" s="64">
        <f>IF('Expenses Summary'!$D101="","",IF('Cash Flow %s Yr1'!D145="","",'Cash Flow %s Yr1'!D145*'Expenses Summary'!$D101))</f>
        <v>0</v>
      </c>
      <c r="E143" s="64">
        <f>IF('Expenses Summary'!$D101="","",IF('Cash Flow %s Yr1'!E145="","",'Cash Flow %s Yr1'!E145*'Expenses Summary'!$D101))</f>
        <v>0</v>
      </c>
      <c r="F143" s="64">
        <f>IF('Expenses Summary'!$D101="","",IF('Cash Flow %s Yr1'!F145="","",'Cash Flow %s Yr1'!F145*'Expenses Summary'!$D101))</f>
        <v>0</v>
      </c>
      <c r="G143" s="64">
        <f>IF('Expenses Summary'!$D101="","",IF('Cash Flow %s Yr1'!G145="","",'Cash Flow %s Yr1'!G145*'Expenses Summary'!$D101))</f>
        <v>0</v>
      </c>
      <c r="H143" s="64">
        <f>IF('Expenses Summary'!$D101="","",IF('Cash Flow %s Yr1'!H145="","",'Cash Flow %s Yr1'!H145*'Expenses Summary'!$D101))</f>
        <v>0</v>
      </c>
      <c r="I143" s="64">
        <f>IF('Expenses Summary'!$D101="","",IF('Cash Flow %s Yr1'!I145="","",'Cash Flow %s Yr1'!I145*'Expenses Summary'!$D101))</f>
        <v>0</v>
      </c>
      <c r="J143" s="64">
        <f>IF('Expenses Summary'!$D101="","",IF('Cash Flow %s Yr1'!J145="","",'Cash Flow %s Yr1'!J145*'Expenses Summary'!$D101))</f>
        <v>0</v>
      </c>
      <c r="K143" s="64">
        <f>IF('Expenses Summary'!$D101="","",IF('Cash Flow %s Yr1'!K145="","",'Cash Flow %s Yr1'!K145*'Expenses Summary'!$D101))</f>
        <v>0</v>
      </c>
      <c r="L143" s="64">
        <f>IF('Expenses Summary'!$D101="","",IF('Cash Flow %s Yr1'!L145="","",'Cash Flow %s Yr1'!L145*'Expenses Summary'!$D101))</f>
        <v>0</v>
      </c>
      <c r="M143" s="64">
        <f>IF('Expenses Summary'!$D101="","",IF('Cash Flow %s Yr1'!M145="","",'Cash Flow %s Yr1'!M145*'Expenses Summary'!$D101))</f>
        <v>0</v>
      </c>
      <c r="N143" s="64">
        <f>IF('Expenses Summary'!$D101="","",IF('Cash Flow %s Yr1'!N145="","",'Cash Flow %s Yr1'!N145*'Expenses Summary'!$D101))</f>
        <v>0</v>
      </c>
      <c r="O143" s="64">
        <f>IF('Expenses Summary'!$D101="","",IF('Cash Flow %s Yr1'!O145="","",'Cash Flow %s Yr1'!O145*'Expenses Summary'!$D101))</f>
        <v>0</v>
      </c>
      <c r="P143" s="129"/>
      <c r="Q143" s="129"/>
      <c r="R143" s="129"/>
      <c r="S143" s="111" t="str">
        <f>IF(SUM(D143:R143)&gt;0,SUM(D143:R143)/'Expenses Summary'!$D101,"")</f>
        <v/>
      </c>
    </row>
    <row r="144" spans="1:19" s="31" customFormat="1" x14ac:dyDescent="0.25">
      <c r="A144" s="36"/>
      <c r="B144" s="33" t="s">
        <v>567</v>
      </c>
      <c r="C144" s="34" t="s">
        <v>740</v>
      </c>
      <c r="D144" s="173">
        <f>IF(SUM(D110:D143)&gt;0,SUM(D110:D143),"")</f>
        <v>63962.805999999997</v>
      </c>
      <c r="E144" s="173">
        <f t="shared" ref="E144:O144" si="10">IF(SUM(E110:E143)&gt;0,SUM(E110:E143),"")</f>
        <v>73267.505999999994</v>
      </c>
      <c r="F144" s="173">
        <f t="shared" si="10"/>
        <v>73493.155999999988</v>
      </c>
      <c r="G144" s="173">
        <f t="shared" si="10"/>
        <v>93904.356</v>
      </c>
      <c r="H144" s="173">
        <f t="shared" si="10"/>
        <v>82232.435999999987</v>
      </c>
      <c r="I144" s="173">
        <f t="shared" si="10"/>
        <v>83649.194499999983</v>
      </c>
      <c r="J144" s="173">
        <f t="shared" si="10"/>
        <v>86270.669500000004</v>
      </c>
      <c r="K144" s="173">
        <f t="shared" si="10"/>
        <v>86270.669500000004</v>
      </c>
      <c r="L144" s="173">
        <f t="shared" si="10"/>
        <v>86855.85149999999</v>
      </c>
      <c r="M144" s="173">
        <f t="shared" si="10"/>
        <v>86855.85149999999</v>
      </c>
      <c r="N144" s="173">
        <f t="shared" si="10"/>
        <v>83432.569499999998</v>
      </c>
      <c r="O144" s="173">
        <f t="shared" si="10"/>
        <v>107667.164</v>
      </c>
      <c r="P144" s="108"/>
      <c r="Q144" s="108"/>
      <c r="R144" s="108"/>
      <c r="S144" s="107"/>
    </row>
    <row r="145" spans="1:19" s="31" customFormat="1" x14ac:dyDescent="0.25">
      <c r="A145" s="36"/>
      <c r="B145" s="4"/>
      <c r="C145" s="3"/>
      <c r="D145" s="95"/>
      <c r="E145" s="95"/>
      <c r="F145" s="95"/>
      <c r="G145" s="95"/>
      <c r="H145" s="95"/>
      <c r="I145" s="95"/>
      <c r="J145" s="95"/>
      <c r="K145" s="95"/>
      <c r="L145" s="95"/>
      <c r="M145" s="95"/>
      <c r="N145" s="95"/>
      <c r="O145" s="95"/>
      <c r="P145" s="95"/>
      <c r="Q145" s="95"/>
      <c r="R145" s="95"/>
    </row>
    <row r="146" spans="1:19" s="31" customFormat="1" x14ac:dyDescent="0.25">
      <c r="B146" s="34" t="s">
        <v>742</v>
      </c>
      <c r="C146" s="3"/>
      <c r="D146" s="95"/>
      <c r="E146" s="95"/>
      <c r="F146" s="95"/>
      <c r="G146" s="95"/>
      <c r="H146" s="95"/>
      <c r="I146" s="95"/>
      <c r="J146" s="95"/>
      <c r="K146" s="95"/>
      <c r="L146" s="95"/>
      <c r="M146" s="95"/>
      <c r="N146" s="95"/>
      <c r="O146" s="95"/>
      <c r="P146" s="95"/>
      <c r="Q146" s="95"/>
      <c r="R146" s="95"/>
    </row>
    <row r="147" spans="1:19" s="31" customFormat="1" x14ac:dyDescent="0.25">
      <c r="A147" s="36"/>
      <c r="B147" s="139" t="str">
        <f>'Expenses Summary'!B105</f>
        <v>6100</v>
      </c>
      <c r="C147" s="139" t="str">
        <f>'Expenses Summary'!C105</f>
        <v>Building Improvements</v>
      </c>
      <c r="D147" s="64">
        <f>IF('Expenses Summary'!$D105="","",IF('Cash Flow %s Yr1'!D149="","",'Cash Flow %s Yr1'!D149*'Expenses Summary'!$D105))</f>
        <v>0</v>
      </c>
      <c r="E147" s="64">
        <f>IF('Expenses Summary'!$D105="","",IF('Cash Flow %s Yr1'!E149="","",'Cash Flow %s Yr1'!E149*'Expenses Summary'!$D105))</f>
        <v>0</v>
      </c>
      <c r="F147" s="64">
        <f>IF('Expenses Summary'!$D105="","",IF('Cash Flow %s Yr1'!F149="","",'Cash Flow %s Yr1'!F149*'Expenses Summary'!$D105))</f>
        <v>0</v>
      </c>
      <c r="G147" s="64">
        <f>IF('Expenses Summary'!$D105="","",IF('Cash Flow %s Yr1'!G149="","",'Cash Flow %s Yr1'!G149*'Expenses Summary'!$D105))</f>
        <v>0</v>
      </c>
      <c r="H147" s="64">
        <f>IF('Expenses Summary'!$D105="","",IF('Cash Flow %s Yr1'!H149="","",'Cash Flow %s Yr1'!H149*'Expenses Summary'!$D105))</f>
        <v>0</v>
      </c>
      <c r="I147" s="64">
        <f>IF('Expenses Summary'!$D105="","",IF('Cash Flow %s Yr1'!I149="","",'Cash Flow %s Yr1'!I149*'Expenses Summary'!$D105))</f>
        <v>0</v>
      </c>
      <c r="J147" s="64">
        <f>IF('Expenses Summary'!$D105="","",IF('Cash Flow %s Yr1'!J149="","",'Cash Flow %s Yr1'!J149*'Expenses Summary'!$D105))</f>
        <v>0</v>
      </c>
      <c r="K147" s="64">
        <f>IF('Expenses Summary'!$D105="","",IF('Cash Flow %s Yr1'!K149="","",'Cash Flow %s Yr1'!K149*'Expenses Summary'!$D105))</f>
        <v>0</v>
      </c>
      <c r="L147" s="64">
        <f>IF('Expenses Summary'!$D105="","",IF('Cash Flow %s Yr1'!L149="","",'Cash Flow %s Yr1'!L149*'Expenses Summary'!$D105))</f>
        <v>0</v>
      </c>
      <c r="M147" s="64">
        <f>IF('Expenses Summary'!$D105="","",IF('Cash Flow %s Yr1'!M149="","",'Cash Flow %s Yr1'!M149*'Expenses Summary'!$D105))</f>
        <v>0</v>
      </c>
      <c r="N147" s="64">
        <f>IF('Expenses Summary'!$D105="","",IF('Cash Flow %s Yr1'!N149="","",'Cash Flow %s Yr1'!N149*'Expenses Summary'!$D105))</f>
        <v>0</v>
      </c>
      <c r="O147" s="64">
        <f>IF('Expenses Summary'!$D105="","",IF('Cash Flow %s Yr1'!O149="","",'Cash Flow %s Yr1'!O149*'Expenses Summary'!$D105))</f>
        <v>0</v>
      </c>
      <c r="P147" s="129"/>
      <c r="Q147" s="129"/>
      <c r="R147" s="129"/>
      <c r="S147" s="111" t="str">
        <f>IF(SUM(D147:R147)&gt;0,SUM(D147:R147)/'Expenses Summary'!$D105,"")</f>
        <v/>
      </c>
    </row>
    <row r="148" spans="1:19" s="31" customFormat="1" x14ac:dyDescent="0.25">
      <c r="A148" s="36"/>
      <c r="B148" s="33" t="s">
        <v>568</v>
      </c>
      <c r="C148" s="34" t="s">
        <v>740</v>
      </c>
      <c r="D148" s="173" t="str">
        <f t="shared" ref="D148:O148" si="11">IF(SUM(D146:D147)&gt;0,SUM(D146:D147),"")</f>
        <v/>
      </c>
      <c r="E148" s="173" t="str">
        <f t="shared" si="11"/>
        <v/>
      </c>
      <c r="F148" s="173" t="str">
        <f t="shared" si="11"/>
        <v/>
      </c>
      <c r="G148" s="173" t="str">
        <f t="shared" si="11"/>
        <v/>
      </c>
      <c r="H148" s="173" t="str">
        <f t="shared" si="11"/>
        <v/>
      </c>
      <c r="I148" s="173" t="str">
        <f t="shared" si="11"/>
        <v/>
      </c>
      <c r="J148" s="173" t="str">
        <f t="shared" si="11"/>
        <v/>
      </c>
      <c r="K148" s="173" t="str">
        <f t="shared" si="11"/>
        <v/>
      </c>
      <c r="L148" s="173" t="str">
        <f t="shared" si="11"/>
        <v/>
      </c>
      <c r="M148" s="173" t="str">
        <f t="shared" si="11"/>
        <v/>
      </c>
      <c r="N148" s="173" t="str">
        <f t="shared" si="11"/>
        <v/>
      </c>
      <c r="O148" s="173" t="str">
        <f t="shared" si="11"/>
        <v/>
      </c>
      <c r="P148" s="108"/>
      <c r="Q148" s="108"/>
      <c r="R148" s="108"/>
      <c r="S148" s="107"/>
    </row>
    <row r="149" spans="1:19" s="31" customFormat="1" x14ac:dyDescent="0.25">
      <c r="A149" s="36"/>
      <c r="B149" s="4"/>
      <c r="C149" s="3"/>
      <c r="D149" s="95"/>
      <c r="E149" s="104"/>
      <c r="F149" s="104"/>
      <c r="G149" s="95"/>
      <c r="H149" s="95"/>
      <c r="I149" s="95"/>
      <c r="J149" s="95"/>
      <c r="K149" s="95"/>
      <c r="L149" s="95"/>
      <c r="M149" s="95"/>
      <c r="N149" s="95"/>
      <c r="O149" s="95"/>
      <c r="P149" s="95"/>
      <c r="Q149" s="95"/>
      <c r="R149" s="95"/>
    </row>
    <row r="150" spans="1:19" s="31" customFormat="1" x14ac:dyDescent="0.25">
      <c r="B150" s="34" t="s">
        <v>743</v>
      </c>
      <c r="C150" s="3"/>
      <c r="D150" s="95"/>
      <c r="E150" s="104"/>
      <c r="F150" s="104"/>
      <c r="G150" s="95"/>
      <c r="H150" s="95"/>
      <c r="I150" s="95"/>
      <c r="J150" s="95"/>
      <c r="K150" s="95"/>
      <c r="L150" s="95"/>
      <c r="M150" s="95"/>
      <c r="N150" s="95"/>
      <c r="O150" s="95"/>
      <c r="P150" s="95"/>
      <c r="Q150" s="95"/>
      <c r="R150" s="95"/>
    </row>
    <row r="151" spans="1:19" s="31" customFormat="1" x14ac:dyDescent="0.25">
      <c r="A151" s="36"/>
      <c r="B151" s="139" t="str">
        <f>'Expenses Summary'!B109</f>
        <v>7000</v>
      </c>
      <c r="C151" s="139" t="str">
        <f>'Expenses Summary'!C109</f>
        <v xml:space="preserve">Miscellaneous Expense </v>
      </c>
      <c r="D151" s="64">
        <f>IF('Expenses Summary'!$D109="","",IF('Cash Flow %s Yr1'!D153="","",'Cash Flow %s Yr1'!D153*'Expenses Summary'!$D109))</f>
        <v>0</v>
      </c>
      <c r="E151" s="64">
        <f>IF('Expenses Summary'!$D109="","",IF('Cash Flow %s Yr1'!E153="","",'Cash Flow %s Yr1'!E153*'Expenses Summary'!$D109))</f>
        <v>0</v>
      </c>
      <c r="F151" s="64">
        <f>IF('Expenses Summary'!$D109="","",IF('Cash Flow %s Yr1'!F153="","",'Cash Flow %s Yr1'!F153*'Expenses Summary'!$D109))</f>
        <v>0</v>
      </c>
      <c r="G151" s="64">
        <f>IF('Expenses Summary'!$D109="","",IF('Cash Flow %s Yr1'!G153="","",'Cash Flow %s Yr1'!G153*'Expenses Summary'!$D109))</f>
        <v>0</v>
      </c>
      <c r="H151" s="64">
        <f>IF('Expenses Summary'!$D109="","",IF('Cash Flow %s Yr1'!H153="","",'Cash Flow %s Yr1'!H153*'Expenses Summary'!$D109))</f>
        <v>0</v>
      </c>
      <c r="I151" s="64">
        <f>IF('Expenses Summary'!$D109="","",IF('Cash Flow %s Yr1'!I153="","",'Cash Flow %s Yr1'!I153*'Expenses Summary'!$D109))</f>
        <v>0</v>
      </c>
      <c r="J151" s="64">
        <f>IF('Expenses Summary'!$D109="","",IF('Cash Flow %s Yr1'!J153="","",'Cash Flow %s Yr1'!J153*'Expenses Summary'!$D109))</f>
        <v>0</v>
      </c>
      <c r="K151" s="64">
        <f>IF('Expenses Summary'!$D109="","",IF('Cash Flow %s Yr1'!K153="","",'Cash Flow %s Yr1'!K153*'Expenses Summary'!$D109))</f>
        <v>0</v>
      </c>
      <c r="L151" s="64">
        <f>IF('Expenses Summary'!$D109="","",IF('Cash Flow %s Yr1'!L153="","",'Cash Flow %s Yr1'!L153*'Expenses Summary'!$D109))</f>
        <v>0</v>
      </c>
      <c r="M151" s="64">
        <f>IF('Expenses Summary'!$D109="","",IF('Cash Flow %s Yr1'!M153="","",'Cash Flow %s Yr1'!M153*'Expenses Summary'!$D109))</f>
        <v>0</v>
      </c>
      <c r="N151" s="64">
        <f>IF('Expenses Summary'!$D109="","",IF('Cash Flow %s Yr1'!N153="","",'Cash Flow %s Yr1'!N153*'Expenses Summary'!$D109))</f>
        <v>0</v>
      </c>
      <c r="O151" s="64">
        <f>IF('Expenses Summary'!$D109="","",IF('Cash Flow %s Yr1'!O153="","",'Cash Flow %s Yr1'!O153*'Expenses Summary'!$D109))</f>
        <v>0</v>
      </c>
      <c r="P151" s="129"/>
      <c r="Q151" s="129"/>
      <c r="R151" s="129"/>
      <c r="S151" s="111" t="str">
        <f>IF(SUM(D151:R151)&gt;0,SUM(D151:R151)/'Expenses Summary'!$D109,"")</f>
        <v/>
      </c>
    </row>
    <row r="152" spans="1:19" s="31" customFormat="1" x14ac:dyDescent="0.25">
      <c r="A152" s="36"/>
      <c r="B152" s="139" t="str">
        <f>'Expenses Summary'!B110</f>
        <v>7010</v>
      </c>
      <c r="C152" s="139" t="str">
        <f>'Expenses Summary'!C110</f>
        <v>Special Education Encroachment</v>
      </c>
      <c r="D152" s="64">
        <f>IF('Expenses Summary'!$D110="","",IF('Cash Flow %s Yr1'!D154="","",'Cash Flow %s Yr1'!D154*'Expenses Summary'!$D110))</f>
        <v>0</v>
      </c>
      <c r="E152" s="64">
        <f>IF('Expenses Summary'!$D110="","",IF('Cash Flow %s Yr1'!E154="","",'Cash Flow %s Yr1'!E154*'Expenses Summary'!$D110))</f>
        <v>0</v>
      </c>
      <c r="F152" s="64">
        <f>IF('Expenses Summary'!$D110="","",IF('Cash Flow %s Yr1'!F154="","",'Cash Flow %s Yr1'!F154*'Expenses Summary'!$D110))</f>
        <v>0</v>
      </c>
      <c r="G152" s="64">
        <f>IF('Expenses Summary'!$D110="","",IF('Cash Flow %s Yr1'!G154="","",'Cash Flow %s Yr1'!G154*'Expenses Summary'!$D110))</f>
        <v>94699.5</v>
      </c>
      <c r="H152" s="64">
        <f>IF('Expenses Summary'!$D110="","",IF('Cash Flow %s Yr1'!H154="","",'Cash Flow %s Yr1'!H154*'Expenses Summary'!$D110))</f>
        <v>0</v>
      </c>
      <c r="I152" s="64">
        <f>IF('Expenses Summary'!$D110="","",IF('Cash Flow %s Yr1'!I154="","",'Cash Flow %s Yr1'!I154*'Expenses Summary'!$D110))</f>
        <v>0</v>
      </c>
      <c r="J152" s="64">
        <f>IF('Expenses Summary'!$D110="","",IF('Cash Flow %s Yr1'!J154="","",'Cash Flow %s Yr1'!J154*'Expenses Summary'!$D110))</f>
        <v>94699.5</v>
      </c>
      <c r="K152" s="64">
        <f>IF('Expenses Summary'!$D110="","",IF('Cash Flow %s Yr1'!K154="","",'Cash Flow %s Yr1'!K154*'Expenses Summary'!$D110))</f>
        <v>0</v>
      </c>
      <c r="L152" s="64">
        <f>IF('Expenses Summary'!$D110="","",IF('Cash Flow %s Yr1'!L154="","",'Cash Flow %s Yr1'!L154*'Expenses Summary'!$D110))</f>
        <v>0</v>
      </c>
      <c r="M152" s="64">
        <f>IF('Expenses Summary'!$D110="","",IF('Cash Flow %s Yr1'!M154="","",'Cash Flow %s Yr1'!M154*'Expenses Summary'!$D110))</f>
        <v>94699.5</v>
      </c>
      <c r="N152" s="64">
        <f>IF('Expenses Summary'!$D110="","",IF('Cash Flow %s Yr1'!N154="","",'Cash Flow %s Yr1'!N154*'Expenses Summary'!$D110))</f>
        <v>0</v>
      </c>
      <c r="O152" s="64">
        <f>IF('Expenses Summary'!$D110="","",IF('Cash Flow %s Yr1'!O154="","",'Cash Flow %s Yr1'!O154*'Expenses Summary'!$D110))</f>
        <v>94699.5</v>
      </c>
      <c r="P152" s="129"/>
      <c r="Q152" s="129"/>
      <c r="R152" s="129"/>
      <c r="S152" s="111">
        <f>IF(SUM(D152:R152)&gt;0,SUM(D152:R152)/'Expenses Summary'!$D110,"")</f>
        <v>1</v>
      </c>
    </row>
    <row r="153" spans="1:19" s="31" customFormat="1" x14ac:dyDescent="0.25">
      <c r="A153" s="36"/>
      <c r="B153" s="139" t="e">
        <f>'Expenses Summary'!#REF!</f>
        <v>#REF!</v>
      </c>
      <c r="C153" s="139" t="e">
        <f>'Expenses Summary'!#REF!</f>
        <v>#REF!</v>
      </c>
      <c r="D153" s="64" t="e">
        <f>IF('Expenses Summary'!#REF!="","",IF('Cash Flow %s Yr1'!#REF!="","",'Cash Flow %s Yr1'!#REF!*'Expenses Summary'!#REF!))</f>
        <v>#REF!</v>
      </c>
      <c r="E153" s="64" t="e">
        <f>IF('Expenses Summary'!#REF!="","",IF('Cash Flow %s Yr1'!#REF!="","",'Cash Flow %s Yr1'!#REF!*'Expenses Summary'!#REF!))</f>
        <v>#REF!</v>
      </c>
      <c r="F153" s="64" t="e">
        <f>IF('Expenses Summary'!#REF!="","",IF('Cash Flow %s Yr1'!#REF!="","",'Cash Flow %s Yr1'!#REF!*'Expenses Summary'!#REF!))</f>
        <v>#REF!</v>
      </c>
      <c r="G153" s="64" t="e">
        <f>IF('Expenses Summary'!#REF!="","",IF('Cash Flow %s Yr1'!#REF!="","",'Cash Flow %s Yr1'!#REF!*'Expenses Summary'!#REF!))</f>
        <v>#REF!</v>
      </c>
      <c r="H153" s="64" t="e">
        <f>IF('Expenses Summary'!#REF!="","",IF('Cash Flow %s Yr1'!#REF!="","",'Cash Flow %s Yr1'!#REF!*'Expenses Summary'!#REF!))</f>
        <v>#REF!</v>
      </c>
      <c r="I153" s="64" t="e">
        <f>IF('Expenses Summary'!#REF!="","",IF('Cash Flow %s Yr1'!#REF!="","",'Cash Flow %s Yr1'!#REF!*'Expenses Summary'!#REF!))</f>
        <v>#REF!</v>
      </c>
      <c r="J153" s="64" t="e">
        <f>IF('Expenses Summary'!#REF!="","",IF('Cash Flow %s Yr1'!#REF!="","",'Cash Flow %s Yr1'!#REF!*'Expenses Summary'!#REF!))</f>
        <v>#REF!</v>
      </c>
      <c r="K153" s="64" t="e">
        <f>IF('Expenses Summary'!#REF!="","",IF('Cash Flow %s Yr1'!#REF!="","",'Cash Flow %s Yr1'!#REF!*'Expenses Summary'!#REF!))</f>
        <v>#REF!</v>
      </c>
      <c r="L153" s="64" t="e">
        <f>IF('Expenses Summary'!#REF!="","",IF('Cash Flow %s Yr1'!#REF!="","",'Cash Flow %s Yr1'!#REF!*'Expenses Summary'!#REF!))</f>
        <v>#REF!</v>
      </c>
      <c r="M153" s="64" t="e">
        <f>IF('Expenses Summary'!#REF!="","",IF('Cash Flow %s Yr1'!#REF!="","",'Cash Flow %s Yr1'!#REF!*'Expenses Summary'!#REF!))</f>
        <v>#REF!</v>
      </c>
      <c r="N153" s="64" t="e">
        <f>IF('Expenses Summary'!#REF!="","",IF('Cash Flow %s Yr1'!#REF!="","",'Cash Flow %s Yr1'!#REF!*'Expenses Summary'!#REF!))</f>
        <v>#REF!</v>
      </c>
      <c r="O153" s="64" t="e">
        <f>IF('Expenses Summary'!#REF!="","",IF('Cash Flow %s Yr1'!#REF!="","",'Cash Flow %s Yr1'!#REF!*'Expenses Summary'!#REF!))</f>
        <v>#REF!</v>
      </c>
      <c r="P153" s="64" t="e">
        <f>IF('Expenses Summary'!#REF!="","",IF('Cash Flow %s Yr1'!#REF!="","",'Cash Flow %s Yr1'!#REF!*'Expenses Summary'!#REF!))</f>
        <v>#REF!</v>
      </c>
      <c r="Q153" s="64" t="e">
        <f>IF('Expenses Summary'!#REF!="","",IF('Cash Flow %s Yr1'!#REF!="","",'Cash Flow %s Yr1'!#REF!*'Expenses Summary'!#REF!))</f>
        <v>#REF!</v>
      </c>
      <c r="R153" s="64" t="e">
        <f>IF('Expenses Summary'!#REF!="","",IF('Cash Flow %s Yr1'!#REF!="","",'Cash Flow %s Yr1'!#REF!*'Expenses Summary'!#REF!))</f>
        <v>#REF!</v>
      </c>
      <c r="S153" s="111" t="e">
        <f>IF(SUM(D153:R153)&gt;0,SUM(D153:R153)/'Expenses Summary'!#REF!,"")</f>
        <v>#REF!</v>
      </c>
    </row>
    <row r="154" spans="1:19" s="31" customFormat="1" x14ac:dyDescent="0.25">
      <c r="A154" s="36"/>
      <c r="B154" s="139" t="e">
        <f>'Expenses Summary'!#REF!</f>
        <v>#REF!</v>
      </c>
      <c r="C154" s="139" t="e">
        <f>'Expenses Summary'!#REF!</f>
        <v>#REF!</v>
      </c>
      <c r="D154" s="64" t="e">
        <f>IF('Expenses Summary'!#REF!="","",IF('Cash Flow %s Yr1'!#REF!="","",'Cash Flow %s Yr1'!#REF!*'Expenses Summary'!#REF!))</f>
        <v>#REF!</v>
      </c>
      <c r="E154" s="64" t="e">
        <f>IF('Expenses Summary'!#REF!="","",IF('Cash Flow %s Yr1'!#REF!="","",'Cash Flow %s Yr1'!#REF!*'Expenses Summary'!#REF!))</f>
        <v>#REF!</v>
      </c>
      <c r="F154" s="64" t="e">
        <f>IF('Expenses Summary'!#REF!="","",IF('Cash Flow %s Yr1'!#REF!="","",'Cash Flow %s Yr1'!#REF!*'Expenses Summary'!#REF!))</f>
        <v>#REF!</v>
      </c>
      <c r="G154" s="64" t="e">
        <f>IF('Expenses Summary'!#REF!="","",IF('Cash Flow %s Yr1'!#REF!="","",'Cash Flow %s Yr1'!#REF!*'Expenses Summary'!#REF!))</f>
        <v>#REF!</v>
      </c>
      <c r="H154" s="64" t="e">
        <f>IF('Expenses Summary'!#REF!="","",IF('Cash Flow %s Yr1'!#REF!="","",'Cash Flow %s Yr1'!#REF!*'Expenses Summary'!#REF!))</f>
        <v>#REF!</v>
      </c>
      <c r="I154" s="64" t="e">
        <f>IF('Expenses Summary'!#REF!="","",IF('Cash Flow %s Yr1'!#REF!="","",'Cash Flow %s Yr1'!#REF!*'Expenses Summary'!#REF!))</f>
        <v>#REF!</v>
      </c>
      <c r="J154" s="64" t="e">
        <f>IF('Expenses Summary'!#REF!="","",IF('Cash Flow %s Yr1'!#REF!="","",'Cash Flow %s Yr1'!#REF!*'Expenses Summary'!#REF!))</f>
        <v>#REF!</v>
      </c>
      <c r="K154" s="64" t="e">
        <f>IF('Expenses Summary'!#REF!="","",IF('Cash Flow %s Yr1'!#REF!="","",'Cash Flow %s Yr1'!#REF!*'Expenses Summary'!#REF!))</f>
        <v>#REF!</v>
      </c>
      <c r="L154" s="64" t="e">
        <f>IF('Expenses Summary'!#REF!="","",IF('Cash Flow %s Yr1'!#REF!="","",'Cash Flow %s Yr1'!#REF!*'Expenses Summary'!#REF!))</f>
        <v>#REF!</v>
      </c>
      <c r="M154" s="64" t="e">
        <f>IF('Expenses Summary'!#REF!="","",IF('Cash Flow %s Yr1'!#REF!="","",'Cash Flow %s Yr1'!#REF!*'Expenses Summary'!#REF!))</f>
        <v>#REF!</v>
      </c>
      <c r="N154" s="64" t="e">
        <f>IF('Expenses Summary'!#REF!="","",IF('Cash Flow %s Yr1'!#REF!="","",'Cash Flow %s Yr1'!#REF!*'Expenses Summary'!#REF!))</f>
        <v>#REF!</v>
      </c>
      <c r="O154" s="64" t="e">
        <f>IF('Expenses Summary'!#REF!="","",IF('Cash Flow %s Yr1'!#REF!="","",'Cash Flow %s Yr1'!#REF!*'Expenses Summary'!#REF!))</f>
        <v>#REF!</v>
      </c>
      <c r="P154" s="129"/>
      <c r="Q154" s="129"/>
      <c r="R154" s="129"/>
      <c r="S154" s="111" t="e">
        <f>IF(SUM(D154:R154)&gt;0,SUM(D154:R154)/'Expenses Summary'!#REF!,"")</f>
        <v>#REF!</v>
      </c>
    </row>
    <row r="155" spans="1:19" s="31" customFormat="1" x14ac:dyDescent="0.25">
      <c r="A155" s="36"/>
      <c r="B155" s="139" t="str">
        <f>'Expenses Summary'!B111</f>
        <v>7500</v>
      </c>
      <c r="C155" s="139" t="str">
        <f>'Expenses Summary'!C111</f>
        <v>District Oversight Fee</v>
      </c>
      <c r="D155" s="64">
        <f>IF('Expenses Summary'!$D111="","",IF('Cash Flow %s Yr1'!D155="","",'Cash Flow %s Yr1'!D155*'Expenses Summary'!$D111))</f>
        <v>0</v>
      </c>
      <c r="E155" s="64">
        <f>IF('Expenses Summary'!$D111="","",IF('Cash Flow %s Yr1'!E155="","",'Cash Flow %s Yr1'!E155*'Expenses Summary'!$D111))</f>
        <v>0</v>
      </c>
      <c r="F155" s="64">
        <f>IF('Expenses Summary'!$D111="","",IF('Cash Flow %s Yr1'!F155="","",'Cash Flow %s Yr1'!F155*'Expenses Summary'!$D111))</f>
        <v>0</v>
      </c>
      <c r="G155" s="64">
        <f>IF('Expenses Summary'!$D111="","",IF('Cash Flow %s Yr1'!G155="","",'Cash Flow %s Yr1'!G155*'Expenses Summary'!$D111))</f>
        <v>0</v>
      </c>
      <c r="H155" s="64">
        <f>IF('Expenses Summary'!$D111="","",IF('Cash Flow %s Yr1'!H155="","",'Cash Flow %s Yr1'!H155*'Expenses Summary'!$D111))</f>
        <v>0</v>
      </c>
      <c r="I155" s="64">
        <f>IF('Expenses Summary'!$D111="","",IF('Cash Flow %s Yr1'!I155="","",'Cash Flow %s Yr1'!I155*'Expenses Summary'!$D111))</f>
        <v>0</v>
      </c>
      <c r="J155" s="64">
        <f>IF('Expenses Summary'!$D111="","",IF('Cash Flow %s Yr1'!J155="","",'Cash Flow %s Yr1'!J155*'Expenses Summary'!$D111))</f>
        <v>0</v>
      </c>
      <c r="K155" s="64">
        <f>IF('Expenses Summary'!$D111="","",IF('Cash Flow %s Yr1'!K155="","",'Cash Flow %s Yr1'!K155*'Expenses Summary'!$D111))</f>
        <v>0</v>
      </c>
      <c r="L155" s="64">
        <f>IF('Expenses Summary'!$D111="","",IF('Cash Flow %s Yr1'!L155="","",'Cash Flow %s Yr1'!L155*'Expenses Summary'!$D111))</f>
        <v>0</v>
      </c>
      <c r="M155" s="64">
        <f>IF('Expenses Summary'!$D111="","",IF('Cash Flow %s Yr1'!M155="","",'Cash Flow %s Yr1'!M155*'Expenses Summary'!$D111))</f>
        <v>0</v>
      </c>
      <c r="N155" s="64">
        <f>IF('Expenses Summary'!$D111="","",IF('Cash Flow %s Yr1'!N155="","",'Cash Flow %s Yr1'!N155*'Expenses Summary'!$D111))</f>
        <v>0</v>
      </c>
      <c r="O155" s="64">
        <f>IF('Expenses Summary'!$D111="","",IF('Cash Flow %s Yr1'!O155="","",'Cash Flow %s Yr1'!O155*'Expenses Summary'!$D111))</f>
        <v>0</v>
      </c>
      <c r="P155" s="129"/>
      <c r="Q155" s="129"/>
      <c r="R155" s="129"/>
      <c r="S155" s="111" t="str">
        <f>IF(SUM(D155:R155)&gt;0,SUM(D155:R155)/'Expenses Summary'!$D111,"")</f>
        <v/>
      </c>
    </row>
    <row r="156" spans="1:19" s="31" customFormat="1" x14ac:dyDescent="0.25">
      <c r="A156" s="36"/>
      <c r="B156" s="33" t="s">
        <v>704</v>
      </c>
      <c r="C156" s="34" t="s">
        <v>744</v>
      </c>
      <c r="D156" s="187" t="e">
        <f t="shared" ref="D156:O156" si="12">IF(SUM(D150:D155)&gt;0,SUM(D150:D155),"")</f>
        <v>#REF!</v>
      </c>
      <c r="E156" s="187" t="e">
        <f t="shared" si="12"/>
        <v>#REF!</v>
      </c>
      <c r="F156" s="187" t="e">
        <f t="shared" si="12"/>
        <v>#REF!</v>
      </c>
      <c r="G156" s="187" t="e">
        <f t="shared" si="12"/>
        <v>#REF!</v>
      </c>
      <c r="H156" s="187" t="e">
        <f t="shared" si="12"/>
        <v>#REF!</v>
      </c>
      <c r="I156" s="187" t="e">
        <f t="shared" si="12"/>
        <v>#REF!</v>
      </c>
      <c r="J156" s="187" t="e">
        <f t="shared" si="12"/>
        <v>#REF!</v>
      </c>
      <c r="K156" s="187" t="e">
        <f t="shared" si="12"/>
        <v>#REF!</v>
      </c>
      <c r="L156" s="187" t="e">
        <f t="shared" si="12"/>
        <v>#REF!</v>
      </c>
      <c r="M156" s="187" t="e">
        <f t="shared" si="12"/>
        <v>#REF!</v>
      </c>
      <c r="N156" s="187" t="e">
        <f t="shared" si="12"/>
        <v>#REF!</v>
      </c>
      <c r="O156" s="187" t="e">
        <f t="shared" si="12"/>
        <v>#REF!</v>
      </c>
      <c r="P156" s="132"/>
      <c r="Q156" s="132"/>
      <c r="R156" s="132"/>
    </row>
    <row r="157" spans="1:19" s="31" customFormat="1" x14ac:dyDescent="0.25">
      <c r="A157" s="34" t="s">
        <v>751</v>
      </c>
      <c r="B157" s="4"/>
      <c r="C157" s="3"/>
      <c r="D157" s="173" t="e">
        <f t="shared" ref="D157:O157" si="13">IF(SUM(D156,D148,D144,D108,D88,D76,D63)&gt;0,SUM(D156,D148,D144,D108,D88,D76,D63),"")</f>
        <v>#REF!</v>
      </c>
      <c r="E157" s="173" t="e">
        <f t="shared" si="13"/>
        <v>#REF!</v>
      </c>
      <c r="F157" s="173" t="e">
        <f t="shared" si="13"/>
        <v>#REF!</v>
      </c>
      <c r="G157" s="173" t="e">
        <f t="shared" si="13"/>
        <v>#REF!</v>
      </c>
      <c r="H157" s="173" t="e">
        <f t="shared" si="13"/>
        <v>#REF!</v>
      </c>
      <c r="I157" s="173" t="e">
        <f t="shared" si="13"/>
        <v>#REF!</v>
      </c>
      <c r="J157" s="173" t="e">
        <f t="shared" si="13"/>
        <v>#REF!</v>
      </c>
      <c r="K157" s="173" t="e">
        <f t="shared" si="13"/>
        <v>#REF!</v>
      </c>
      <c r="L157" s="173" t="e">
        <f t="shared" si="13"/>
        <v>#REF!</v>
      </c>
      <c r="M157" s="173" t="e">
        <f t="shared" si="13"/>
        <v>#REF!</v>
      </c>
      <c r="N157" s="173" t="e">
        <f t="shared" si="13"/>
        <v>#REF!</v>
      </c>
      <c r="O157" s="173" t="e">
        <f t="shared" si="13"/>
        <v>#REF!</v>
      </c>
      <c r="P157" s="95"/>
      <c r="Q157" s="95"/>
      <c r="R157" s="95"/>
    </row>
    <row r="158" spans="1:19" s="31" customFormat="1" x14ac:dyDescent="0.25">
      <c r="A158" s="34"/>
      <c r="B158" s="4"/>
      <c r="C158" s="3"/>
      <c r="D158" s="46"/>
      <c r="E158" s="46"/>
      <c r="F158" s="46"/>
      <c r="G158" s="46"/>
      <c r="H158" s="46"/>
      <c r="I158" s="46"/>
      <c r="J158" s="46"/>
      <c r="K158" s="46"/>
      <c r="L158" s="46"/>
      <c r="M158" s="46"/>
      <c r="N158" s="46"/>
      <c r="O158" s="46"/>
      <c r="P158" s="95"/>
      <c r="Q158" s="95"/>
      <c r="R158" s="95"/>
    </row>
    <row r="159" spans="1:19" s="31" customFormat="1" x14ac:dyDescent="0.25">
      <c r="A159" s="36"/>
      <c r="B159" s="34" t="s">
        <v>666</v>
      </c>
      <c r="C159" s="3"/>
      <c r="D159" s="95"/>
      <c r="E159" s="104"/>
      <c r="F159" s="104"/>
      <c r="G159" s="95"/>
      <c r="H159" s="95"/>
      <c r="I159" s="95"/>
      <c r="J159" s="95"/>
      <c r="K159" s="95"/>
      <c r="L159" s="95"/>
      <c r="M159" s="95"/>
      <c r="N159" s="95"/>
      <c r="O159" s="95"/>
      <c r="P159" s="95"/>
      <c r="Q159" s="95"/>
      <c r="R159" s="95"/>
    </row>
    <row r="160" spans="1:19" s="31" customFormat="1" x14ac:dyDescent="0.25">
      <c r="A160" s="36"/>
      <c r="B160" s="66"/>
      <c r="C160" s="66" t="str">
        <f>'Cash Flow %s Yr1'!C159</f>
        <v>Cash balance at previous year end</v>
      </c>
      <c r="D160" s="64">
        <v>89155</v>
      </c>
      <c r="E160" s="64"/>
      <c r="F160" s="64"/>
      <c r="G160" s="64"/>
      <c r="H160" s="64"/>
      <c r="I160" s="64"/>
      <c r="J160" s="64"/>
      <c r="K160" s="64"/>
      <c r="L160" s="64"/>
      <c r="M160" s="64"/>
      <c r="N160" s="64"/>
      <c r="O160" s="64"/>
      <c r="P160" s="103"/>
      <c r="Q160" s="103"/>
      <c r="R160" s="103"/>
    </row>
    <row r="161" spans="1:18" s="31" customFormat="1" x14ac:dyDescent="0.25">
      <c r="A161" s="36"/>
      <c r="B161" s="66"/>
      <c r="C161" s="66" t="str">
        <f>'Cash Flow %s Yr1'!C160</f>
        <v>Accounts Receivable</v>
      </c>
      <c r="D161" s="64">
        <f>'Cash Flow %s Yr1'!D160*'Cash Flow %s Yr1'!$T160</f>
        <v>0</v>
      </c>
      <c r="E161" s="64">
        <f>'Cash Flow %s Yr1'!E160*'Cash Flow %s Yr1'!$T160</f>
        <v>0</v>
      </c>
      <c r="F161" s="64">
        <f>'Cash Flow %s Yr1'!F160*'Cash Flow %s Yr1'!$T160</f>
        <v>0</v>
      </c>
      <c r="G161" s="64">
        <f>'Cash Flow %s Yr1'!G160*'Cash Flow %s Yr1'!$T160</f>
        <v>0</v>
      </c>
      <c r="H161" s="64">
        <f>'Cash Flow %s Yr1'!H160*'Cash Flow %s Yr1'!$T160</f>
        <v>0</v>
      </c>
      <c r="I161" s="64">
        <f>'Cash Flow %s Yr1'!I160*'Cash Flow %s Yr1'!$T160</f>
        <v>0</v>
      </c>
      <c r="J161" s="64">
        <f>'Cash Flow %s Yr1'!J160*'Cash Flow %s Yr1'!$T160</f>
        <v>0</v>
      </c>
      <c r="K161" s="64">
        <f>'Cash Flow %s Yr1'!K160*'Cash Flow %s Yr1'!$T160</f>
        <v>0</v>
      </c>
      <c r="L161" s="64">
        <f>'Cash Flow %s Yr1'!L160*'Cash Flow %s Yr1'!$T160</f>
        <v>0</v>
      </c>
      <c r="M161" s="64">
        <f>'Cash Flow %s Yr1'!M160*'Cash Flow %s Yr1'!$T160</f>
        <v>0</v>
      </c>
      <c r="N161" s="64">
        <f>'Cash Flow %s Yr1'!N160*'Cash Flow %s Yr1'!$T160</f>
        <v>0</v>
      </c>
      <c r="O161" s="64">
        <f>'Cash Flow %s Yr1'!O160*'Cash Flow %s Yr1'!$T160</f>
        <v>0</v>
      </c>
      <c r="P161" s="186">
        <f>P51</f>
        <v>108211.87</v>
      </c>
      <c r="Q161" s="186">
        <f>Q51</f>
        <v>0</v>
      </c>
      <c r="R161" s="186">
        <f>R51</f>
        <v>0</v>
      </c>
    </row>
    <row r="162" spans="1:18" s="31" customFormat="1" x14ac:dyDescent="0.25">
      <c r="A162" s="36"/>
      <c r="B162" s="66"/>
      <c r="C162" s="66" t="str">
        <f>'Cash Flow %s Yr1'!C161</f>
        <v>Accounts Payable</v>
      </c>
      <c r="D162" s="64">
        <f>'Cash Flow %s Yr1'!D161*'Cash Flow %s Yr1'!$T161</f>
        <v>0</v>
      </c>
      <c r="E162" s="64">
        <f>'Cash Flow %s Yr1'!E161*'Cash Flow %s Yr1'!$T161</f>
        <v>0</v>
      </c>
      <c r="F162" s="64">
        <f>'Cash Flow %s Yr1'!F161*'Cash Flow %s Yr1'!$T161</f>
        <v>0</v>
      </c>
      <c r="G162" s="64">
        <f>'Cash Flow %s Yr1'!G161*'Cash Flow %s Yr1'!$T161</f>
        <v>0</v>
      </c>
      <c r="H162" s="64">
        <f>'Cash Flow %s Yr1'!H161*'Cash Flow %s Yr1'!$T161</f>
        <v>0</v>
      </c>
      <c r="I162" s="64">
        <f>'Cash Flow %s Yr1'!I161*'Cash Flow %s Yr1'!$T161</f>
        <v>0</v>
      </c>
      <c r="J162" s="64">
        <f>'Cash Flow %s Yr1'!J161*'Cash Flow %s Yr1'!$T161</f>
        <v>0</v>
      </c>
      <c r="K162" s="64">
        <f>'Cash Flow %s Yr1'!K161*'Cash Flow %s Yr1'!$T161</f>
        <v>0</v>
      </c>
      <c r="L162" s="64">
        <f>'Cash Flow %s Yr1'!L161*'Cash Flow %s Yr1'!$T161</f>
        <v>0</v>
      </c>
      <c r="M162" s="64">
        <f>'Cash Flow %s Yr1'!M161*'Cash Flow %s Yr1'!$T161</f>
        <v>0</v>
      </c>
      <c r="N162" s="64">
        <f>'Cash Flow %s Yr1'!N161*'Cash Flow %s Yr1'!$T161</f>
        <v>0</v>
      </c>
      <c r="O162" s="64">
        <f>'Cash Flow %s Yr1'!O161*'Cash Flow %s Yr1'!$T161</f>
        <v>0</v>
      </c>
      <c r="P162" s="103"/>
      <c r="Q162" s="103"/>
      <c r="R162" s="103"/>
    </row>
    <row r="163" spans="1:18" s="31" customFormat="1" x14ac:dyDescent="0.25">
      <c r="A163" s="36"/>
      <c r="B163" s="66"/>
      <c r="C163" s="66" t="s">
        <v>744</v>
      </c>
      <c r="D163" s="64"/>
      <c r="E163" s="64"/>
      <c r="F163" s="64"/>
      <c r="G163" s="64"/>
      <c r="H163" s="64"/>
      <c r="I163" s="64"/>
      <c r="J163" s="64"/>
      <c r="K163" s="64"/>
      <c r="L163" s="64"/>
      <c r="M163" s="64"/>
      <c r="N163" s="64"/>
      <c r="O163" s="64"/>
      <c r="P163" s="103"/>
      <c r="Q163" s="103"/>
      <c r="R163" s="103"/>
    </row>
    <row r="164" spans="1:18" s="31" customFormat="1" x14ac:dyDescent="0.25">
      <c r="A164" s="36"/>
      <c r="B164" s="66"/>
      <c r="C164" s="66" t="s">
        <v>1229</v>
      </c>
      <c r="D164" s="64"/>
      <c r="E164" s="64"/>
      <c r="F164" s="64">
        <v>100000</v>
      </c>
      <c r="G164" s="64">
        <v>-27000</v>
      </c>
      <c r="H164" s="64">
        <v>-27000</v>
      </c>
      <c r="I164" s="64">
        <v>-27000</v>
      </c>
      <c r="J164" s="64">
        <v>-24122.799999999999</v>
      </c>
      <c r="K164" s="64"/>
      <c r="L164" s="64"/>
      <c r="M164" s="64"/>
      <c r="N164" s="64"/>
      <c r="O164" s="64"/>
      <c r="P164" s="103"/>
      <c r="Q164" s="103"/>
      <c r="R164" s="103"/>
    </row>
    <row r="165" spans="1:18" s="31" customFormat="1" x14ac:dyDescent="0.25">
      <c r="A165" s="36"/>
      <c r="B165" s="66"/>
      <c r="C165" s="66" t="str">
        <f>'Cash Flow %s Yr1'!C162</f>
        <v>Deferred Revenue</v>
      </c>
      <c r="D165" s="64">
        <f>'Cash Flow %s Yr1'!D162*'Cash Flow %s Yr1'!$T162</f>
        <v>0</v>
      </c>
      <c r="E165" s="64">
        <f>'Cash Flow %s Yr1'!E162*'Cash Flow %s Yr1'!$T162</f>
        <v>0</v>
      </c>
      <c r="F165" s="64">
        <f>'Cash Flow %s Yr1'!F162*'Cash Flow %s Yr1'!$T162</f>
        <v>0</v>
      </c>
      <c r="G165" s="64">
        <f>'Cash Flow %s Yr1'!G162*'Cash Flow %s Yr1'!$T162</f>
        <v>0</v>
      </c>
      <c r="H165" s="64">
        <f>'Cash Flow %s Yr1'!H162*'Cash Flow %s Yr1'!$T162</f>
        <v>0</v>
      </c>
      <c r="I165" s="64">
        <f>'Cash Flow %s Yr1'!I162*'Cash Flow %s Yr1'!$T162</f>
        <v>0</v>
      </c>
      <c r="J165" s="64">
        <f>'Cash Flow %s Yr1'!J162*'Cash Flow %s Yr1'!$T162</f>
        <v>0</v>
      </c>
      <c r="K165" s="64">
        <f>'Cash Flow %s Yr1'!K162*'Cash Flow %s Yr1'!$T162</f>
        <v>0</v>
      </c>
      <c r="L165" s="64">
        <f>'Cash Flow %s Yr1'!L162*'Cash Flow %s Yr1'!$T162</f>
        <v>0</v>
      </c>
      <c r="M165" s="64">
        <f>'Cash Flow %s Yr1'!M162*'Cash Flow %s Yr1'!$T162</f>
        <v>0</v>
      </c>
      <c r="N165" s="64">
        <f>'Cash Flow %s Yr1'!N162*'Cash Flow %s Yr1'!$T162</f>
        <v>0</v>
      </c>
      <c r="O165" s="64">
        <f>'Cash Flow %s Yr1'!O162*'Cash Flow %s Yr1'!$T162</f>
        <v>0</v>
      </c>
      <c r="P165" s="103"/>
      <c r="Q165" s="103"/>
      <c r="R165" s="103"/>
    </row>
    <row r="166" spans="1:18" s="31" customFormat="1" x14ac:dyDescent="0.25">
      <c r="A166" s="36"/>
      <c r="B166" s="124"/>
      <c r="C166" s="34" t="s">
        <v>744</v>
      </c>
      <c r="D166" s="85">
        <f>D160+D161-D162-D165</f>
        <v>89155</v>
      </c>
      <c r="E166" s="85">
        <f>E160+E161-E162-E165</f>
        <v>0</v>
      </c>
      <c r="F166" s="85">
        <f>F160+F161-F162-F165+F164</f>
        <v>100000</v>
      </c>
      <c r="G166" s="85">
        <f>G160+G161-G162-G165+G164</f>
        <v>-27000</v>
      </c>
      <c r="H166" s="85">
        <f>H160+H161-H162-H165+H164</f>
        <v>-27000</v>
      </c>
      <c r="I166" s="85">
        <f>I160+I161-I162-I165+I164</f>
        <v>-27000</v>
      </c>
      <c r="J166" s="85">
        <f>J160+J161-J162-J165+J164</f>
        <v>-24122.799999999999</v>
      </c>
      <c r="K166" s="85">
        <f>K160+K161-K162-K165</f>
        <v>0</v>
      </c>
      <c r="L166" s="85">
        <f>L160+L161-L162-L165</f>
        <v>0</v>
      </c>
      <c r="M166" s="85">
        <f>M160+M161-M162-M165</f>
        <v>0</v>
      </c>
      <c r="N166" s="85">
        <f>N160+N161-N162-N165</f>
        <v>0</v>
      </c>
      <c r="O166" s="85">
        <f>O160+O161-O162-O165</f>
        <v>0</v>
      </c>
      <c r="P166" s="108"/>
      <c r="Q166" s="108"/>
      <c r="R166" s="108"/>
    </row>
    <row r="167" spans="1:18" s="40" customFormat="1" ht="16.5" thickBot="1" x14ac:dyDescent="0.3">
      <c r="A167" s="36"/>
      <c r="C167" s="1"/>
      <c r="D167" s="95"/>
      <c r="E167" s="95"/>
      <c r="F167" s="95"/>
      <c r="G167" s="95"/>
      <c r="H167" s="95"/>
      <c r="I167" s="95"/>
      <c r="J167" s="95"/>
      <c r="K167" s="95"/>
      <c r="L167" s="95"/>
      <c r="M167" s="95"/>
      <c r="N167" s="95"/>
      <c r="O167" s="95"/>
      <c r="P167" s="95"/>
      <c r="Q167" s="95"/>
      <c r="R167" s="95"/>
    </row>
    <row r="168" spans="1:18" s="40" customFormat="1" ht="16.5" thickBot="1" x14ac:dyDescent="0.3">
      <c r="A168" s="74" t="s">
        <v>840</v>
      </c>
      <c r="B168" s="131"/>
      <c r="C168" s="75"/>
      <c r="D168" s="151" t="e">
        <f t="shared" ref="D168:O168" si="14">D51-D157</f>
        <v>#REF!</v>
      </c>
      <c r="E168" s="151" t="e">
        <f t="shared" si="14"/>
        <v>#REF!</v>
      </c>
      <c r="F168" s="151" t="e">
        <f t="shared" si="14"/>
        <v>#REF!</v>
      </c>
      <c r="G168" s="151" t="e">
        <f t="shared" si="14"/>
        <v>#REF!</v>
      </c>
      <c r="H168" s="151" t="e">
        <f t="shared" si="14"/>
        <v>#REF!</v>
      </c>
      <c r="I168" s="151" t="e">
        <f t="shared" si="14"/>
        <v>#REF!</v>
      </c>
      <c r="J168" s="151" t="e">
        <f t="shared" si="14"/>
        <v>#REF!</v>
      </c>
      <c r="K168" s="151" t="e">
        <f t="shared" si="14"/>
        <v>#REF!</v>
      </c>
      <c r="L168" s="151" t="e">
        <f t="shared" si="14"/>
        <v>#REF!</v>
      </c>
      <c r="M168" s="151" t="e">
        <f t="shared" si="14"/>
        <v>#REF!</v>
      </c>
      <c r="N168" s="151" t="e">
        <f t="shared" si="14"/>
        <v>#REF!</v>
      </c>
      <c r="O168" s="152" t="e">
        <f t="shared" si="14"/>
        <v>#REF!</v>
      </c>
      <c r="P168" s="95"/>
      <c r="Q168" s="95"/>
      <c r="R168" s="95"/>
    </row>
    <row r="169" spans="1:18" s="40" customFormat="1" ht="16.5" thickBot="1" x14ac:dyDescent="0.3">
      <c r="A169" s="36"/>
      <c r="C169" s="1"/>
      <c r="D169" s="153"/>
      <c r="E169" s="153"/>
      <c r="F169" s="153"/>
      <c r="G169" s="153"/>
      <c r="H169" s="153"/>
      <c r="I169" s="153"/>
      <c r="J169" s="153"/>
      <c r="K169" s="153"/>
      <c r="L169" s="153"/>
      <c r="M169" s="153"/>
      <c r="N169" s="153"/>
      <c r="O169" s="153"/>
      <c r="P169" s="95"/>
      <c r="Q169" s="95"/>
      <c r="R169" s="95"/>
    </row>
    <row r="170" spans="1:18" s="40" customFormat="1" ht="16.5" thickBot="1" x14ac:dyDescent="0.3">
      <c r="A170" s="74" t="s">
        <v>835</v>
      </c>
      <c r="B170" s="131"/>
      <c r="C170" s="75"/>
      <c r="D170" s="151" t="e">
        <f>D166+D168</f>
        <v>#REF!</v>
      </c>
      <c r="E170" s="151" t="e">
        <f t="shared" ref="E170:O170" si="15">E166+E168</f>
        <v>#REF!</v>
      </c>
      <c r="F170" s="151" t="e">
        <f t="shared" si="15"/>
        <v>#REF!</v>
      </c>
      <c r="G170" s="151" t="e">
        <f t="shared" si="15"/>
        <v>#REF!</v>
      </c>
      <c r="H170" s="151" t="e">
        <f t="shared" si="15"/>
        <v>#REF!</v>
      </c>
      <c r="I170" s="151" t="e">
        <f t="shared" si="15"/>
        <v>#REF!</v>
      </c>
      <c r="J170" s="151" t="e">
        <f t="shared" si="15"/>
        <v>#REF!</v>
      </c>
      <c r="K170" s="151" t="e">
        <f t="shared" si="15"/>
        <v>#REF!</v>
      </c>
      <c r="L170" s="151" t="e">
        <f t="shared" si="15"/>
        <v>#REF!</v>
      </c>
      <c r="M170" s="151" t="e">
        <f t="shared" si="15"/>
        <v>#REF!</v>
      </c>
      <c r="N170" s="151" t="e">
        <f t="shared" si="15"/>
        <v>#REF!</v>
      </c>
      <c r="O170" s="152" t="e">
        <f t="shared" si="15"/>
        <v>#REF!</v>
      </c>
      <c r="P170" s="95"/>
      <c r="Q170" s="95"/>
      <c r="R170" s="95"/>
    </row>
    <row r="171" spans="1:18" s="40" customFormat="1" ht="16.5" thickBot="1" x14ac:dyDescent="0.3">
      <c r="A171" s="36"/>
      <c r="C171" s="1"/>
      <c r="D171" s="95"/>
      <c r="E171" s="95"/>
      <c r="F171" s="95"/>
      <c r="G171" s="95"/>
      <c r="H171" s="95"/>
      <c r="I171" s="95"/>
      <c r="J171" s="95"/>
      <c r="K171" s="95"/>
      <c r="L171" s="95"/>
      <c r="M171" s="95"/>
      <c r="N171" s="95"/>
      <c r="O171" s="95"/>
      <c r="P171" s="95"/>
      <c r="Q171" s="95"/>
      <c r="R171" s="95"/>
    </row>
    <row r="172" spans="1:18" s="40" customFormat="1" ht="16.5" thickBot="1" x14ac:dyDescent="0.3">
      <c r="A172" s="74" t="s">
        <v>841</v>
      </c>
      <c r="B172" s="131"/>
      <c r="C172" s="75"/>
      <c r="D172" s="151" t="e">
        <f>D170+118394</f>
        <v>#REF!</v>
      </c>
      <c r="E172" s="151" t="e">
        <f>D172+E170-150000</f>
        <v>#REF!</v>
      </c>
      <c r="F172" s="151" t="e">
        <f t="shared" ref="F172:O172" si="16">E172+F170</f>
        <v>#REF!</v>
      </c>
      <c r="G172" s="151" t="e">
        <f t="shared" si="16"/>
        <v>#REF!</v>
      </c>
      <c r="H172" s="151" t="e">
        <f t="shared" si="16"/>
        <v>#REF!</v>
      </c>
      <c r="I172" s="151" t="e">
        <f t="shared" si="16"/>
        <v>#REF!</v>
      </c>
      <c r="J172" s="151" t="e">
        <f t="shared" si="16"/>
        <v>#REF!</v>
      </c>
      <c r="K172" s="151" t="e">
        <f t="shared" si="16"/>
        <v>#REF!</v>
      </c>
      <c r="L172" s="151" t="e">
        <f t="shared" si="16"/>
        <v>#REF!</v>
      </c>
      <c r="M172" s="151" t="e">
        <f t="shared" si="16"/>
        <v>#REF!</v>
      </c>
      <c r="N172" s="151" t="e">
        <f t="shared" si="16"/>
        <v>#REF!</v>
      </c>
      <c r="O172" s="152" t="e">
        <f t="shared" si="16"/>
        <v>#REF!</v>
      </c>
      <c r="P172" s="95"/>
      <c r="Q172" s="95"/>
      <c r="R172" s="95"/>
    </row>
    <row r="173" spans="1:18" s="40" customFormat="1" x14ac:dyDescent="0.25">
      <c r="A173" s="36"/>
      <c r="C173" s="1"/>
      <c r="D173" s="95"/>
      <c r="E173" s="95"/>
      <c r="F173" s="95"/>
      <c r="G173" s="95"/>
      <c r="H173" s="95"/>
      <c r="I173" s="95"/>
      <c r="J173" s="95"/>
      <c r="K173" s="95"/>
      <c r="L173" s="95"/>
      <c r="M173" s="95"/>
      <c r="N173" s="95"/>
      <c r="O173" s="95"/>
      <c r="P173" s="95"/>
      <c r="Q173" s="95"/>
      <c r="R173" s="95"/>
    </row>
    <row r="174" spans="1:18" s="40" customFormat="1" x14ac:dyDescent="0.25">
      <c r="A174" s="36"/>
      <c r="C174" s="1" t="s">
        <v>1231</v>
      </c>
      <c r="D174" s="64">
        <v>18480</v>
      </c>
      <c r="E174" s="64">
        <v>18480</v>
      </c>
      <c r="F174" s="64">
        <v>33263</v>
      </c>
      <c r="G174" s="64">
        <v>33263</v>
      </c>
      <c r="H174" s="64">
        <v>33263</v>
      </c>
      <c r="I174" s="64">
        <v>33263</v>
      </c>
      <c r="J174" s="64">
        <v>33263</v>
      </c>
      <c r="K174" s="64">
        <v>44758.979999999996</v>
      </c>
      <c r="L174" s="64">
        <v>44758.979999999996</v>
      </c>
      <c r="M174" s="64">
        <v>44758.979999999996</v>
      </c>
      <c r="N174" s="64">
        <v>44758.979999999996</v>
      </c>
      <c r="O174" s="64">
        <v>44758.979999999996</v>
      </c>
      <c r="P174" s="64">
        <v>29839.32</v>
      </c>
      <c r="Q174" s="64">
        <v>14919.66</v>
      </c>
      <c r="R174" s="95"/>
    </row>
    <row r="175" spans="1:18" s="40" customFormat="1" x14ac:dyDescent="0.25">
      <c r="A175" s="36"/>
      <c r="C175" s="1"/>
      <c r="D175" s="95"/>
      <c r="E175" s="95"/>
      <c r="F175" s="95"/>
      <c r="G175" s="95"/>
      <c r="H175" s="95"/>
      <c r="I175" s="95"/>
      <c r="J175" s="95"/>
      <c r="K175" s="95"/>
      <c r="L175" s="95"/>
      <c r="M175" s="95"/>
      <c r="N175" s="95"/>
      <c r="O175" s="95"/>
      <c r="P175" s="95"/>
      <c r="Q175" s="95"/>
      <c r="R175" s="95"/>
    </row>
    <row r="176" spans="1:18" x14ac:dyDescent="0.25">
      <c r="C176" s="1" t="s">
        <v>1230</v>
      </c>
      <c r="D176" s="341">
        <v>0</v>
      </c>
      <c r="E176" s="341">
        <v>24866.100000000002</v>
      </c>
      <c r="F176" s="341">
        <v>24866.100000000002</v>
      </c>
      <c r="G176" s="341">
        <v>44758.979999999996</v>
      </c>
      <c r="H176" s="341">
        <v>44758.979999999996</v>
      </c>
      <c r="I176" s="341">
        <v>44758.98</v>
      </c>
      <c r="J176" s="341">
        <f>44758.98+5482</f>
        <v>50240.98</v>
      </c>
    </row>
    <row r="177" spans="3:15" x14ac:dyDescent="0.25">
      <c r="C177" s="1" t="s">
        <v>1233</v>
      </c>
      <c r="D177" s="176">
        <f>SUM(D176:J176)</f>
        <v>234250.12</v>
      </c>
    </row>
    <row r="178" spans="3:15" x14ac:dyDescent="0.25">
      <c r="C178" s="1" t="s">
        <v>1232</v>
      </c>
      <c r="D178" s="176">
        <f>SUM(D174:J174)</f>
        <v>203275</v>
      </c>
    </row>
    <row r="179" spans="3:15" x14ac:dyDescent="0.25">
      <c r="C179" s="1" t="s">
        <v>1234</v>
      </c>
      <c r="D179" s="176">
        <f>D177-D178</f>
        <v>30975.119999999995</v>
      </c>
      <c r="E179" s="342"/>
    </row>
    <row r="180" spans="3:15" x14ac:dyDescent="0.25">
      <c r="C180" s="1" t="s">
        <v>1235</v>
      </c>
      <c r="K180" s="176">
        <f>D182*0.2</f>
        <v>5098.6239999999998</v>
      </c>
      <c r="L180" s="176">
        <v>5098.6239999999998</v>
      </c>
      <c r="M180" s="176">
        <v>5098.6239999999998</v>
      </c>
      <c r="N180" s="176">
        <v>5098.6239999999998</v>
      </c>
      <c r="O180" s="176">
        <v>5098.6239999999998</v>
      </c>
    </row>
    <row r="181" spans="3:15" x14ac:dyDescent="0.25">
      <c r="C181" s="1" t="s">
        <v>1236</v>
      </c>
      <c r="D181" s="176">
        <v>5482</v>
      </c>
    </row>
    <row r="182" spans="3:15" x14ac:dyDescent="0.25">
      <c r="C182" s="1" t="s">
        <v>1237</v>
      </c>
      <c r="D182" s="343">
        <f>D179-D181</f>
        <v>25493.119999999995</v>
      </c>
    </row>
  </sheetData>
  <customSheetViews>
    <customSheetView guid="{4EB13151-49F2-48E5-8912-358F31E4FF0D}" fitToPage="1" hiddenRows="1" state="hidden">
      <pane xSplit="3" ySplit="6" topLeftCell="D7" activePane="bottomRight" state="frozenSplit"/>
      <selection pane="bottomRight" activeCell="F14" sqref="F14"/>
      <pageMargins left="0.25" right="0.25" top="0.5" bottom="0.5" header="0.25" footer="0.25"/>
      <headerFooter alignWithMargins="0">
        <oddHeader>&amp;A</oddHeader>
        <oddFooter>Page &amp;P</oddFooter>
      </headerFooter>
    </customSheetView>
    <customSheetView guid="{9376E736-6BC6-F744-8C65-D2B2C92BC104}" fitToPage="1" hiddenRows="1" state="hidden">
      <pane xSplit="3" ySplit="6" topLeftCell="D7" activePane="bottomRight" state="frozenSplit"/>
      <selection pane="bottomRight" activeCell="F14" sqref="F14"/>
      <pageMargins left="0.25" right="0.25" top="0.5" bottom="0.5" header="0.25" footer="0.25"/>
      <headerFooter alignWithMargins="0">
        <oddHeader>&amp;A</oddHeader>
        <oddFooter>Page &amp;P</oddFooter>
      </headerFooter>
    </customSheetView>
  </customSheetViews>
  <pageMargins left="0.25" right="0.25" top="0.5" bottom="0.5" header="0.25" footer="0.25"/>
  <headerFooter alignWithMargins="0">
    <oddHeader>&amp;A</oddHeader>
    <oddFooter>Page &amp;P</oddFooter>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tint="-0.249977111117893"/>
    <pageSetUpPr fitToPage="1"/>
  </sheetPr>
  <dimension ref="A1:X99"/>
  <sheetViews>
    <sheetView zoomScale="75" zoomScaleNormal="75" zoomScaleSheetLayoutView="100" zoomScalePageLayoutView="75" workbookViewId="0">
      <selection activeCell="E4" sqref="E4"/>
    </sheetView>
  </sheetViews>
  <sheetFormatPr defaultColWidth="9.140625" defaultRowHeight="15.75" outlineLevelRow="1" x14ac:dyDescent="0.25"/>
  <cols>
    <col min="1" max="1" width="10.42578125" style="6" customWidth="1"/>
    <col min="2" max="2" width="11.140625" style="7" customWidth="1"/>
    <col min="3" max="3" width="19.140625" style="276" customWidth="1"/>
    <col min="4" max="4" width="12.42578125" style="276" customWidth="1"/>
    <col min="5" max="5" width="9.140625" style="276"/>
    <col min="6" max="6" width="9.140625" style="7"/>
    <col min="7" max="8" width="14.42578125" style="7" bestFit="1" customWidth="1"/>
    <col min="9" max="9" width="11.42578125" style="7" bestFit="1" customWidth="1"/>
    <col min="10" max="10" width="11.42578125" style="7" customWidth="1"/>
    <col min="11" max="11" width="14.42578125" style="6" bestFit="1" customWidth="1"/>
    <col min="12" max="12" width="17.42578125" style="7" bestFit="1" customWidth="1"/>
    <col min="13" max="13" width="17" style="6" bestFit="1" customWidth="1"/>
    <col min="14" max="16" width="12.140625" style="6" customWidth="1"/>
    <col min="17" max="17" width="12.42578125" style="7" customWidth="1"/>
    <col min="18" max="19" width="15.42578125" style="6" customWidth="1"/>
    <col min="20" max="20" width="19.42578125" style="6" customWidth="1"/>
    <col min="21" max="21" width="18.42578125" style="6" customWidth="1"/>
    <col min="22" max="22" width="19.42578125" style="6" customWidth="1"/>
    <col min="23" max="24" width="15.42578125" style="6" customWidth="1"/>
    <col min="25" max="16384" width="9.140625" style="6"/>
  </cols>
  <sheetData>
    <row r="1" spans="1:24" ht="20.100000000000001" x14ac:dyDescent="0.2">
      <c r="A1" s="22" t="str">
        <f>'Student Info'!$A$1</f>
        <v>Blue Oak Charter School</v>
      </c>
      <c r="U1" s="6">
        <v>0</v>
      </c>
    </row>
    <row r="2" spans="1:24" ht="18" x14ac:dyDescent="0.2">
      <c r="A2" s="21" t="s">
        <v>745</v>
      </c>
      <c r="G2" s="383">
        <v>0</v>
      </c>
      <c r="H2" s="384" t="s">
        <v>933</v>
      </c>
      <c r="M2" s="8">
        <v>0.1628</v>
      </c>
      <c r="N2" s="338">
        <f>+'Employee Input 17-18'!N2</f>
        <v>0.13880000000000001</v>
      </c>
      <c r="O2" s="338">
        <f>+'Employee Input 17-18'!O2</f>
        <v>6.25E-2</v>
      </c>
      <c r="P2" s="338">
        <f>+'Employee Input 17-18'!P2</f>
        <v>1.4500000000000001E-2</v>
      </c>
      <c r="Q2" s="359">
        <v>1000</v>
      </c>
      <c r="R2" s="338"/>
      <c r="S2" s="338">
        <f>+'Employee Input 17-18'!S2</f>
        <v>6.2E-2</v>
      </c>
      <c r="T2" s="338">
        <f>+'Employee Input 17-18'!T2</f>
        <v>2.7E-2</v>
      </c>
      <c r="V2" s="12">
        <f>(0.08*$K2/1000)+(0.025*$K2/1000)+(0.14%*$K2)+(0.05*$K2/10)</f>
        <v>0</v>
      </c>
    </row>
    <row r="3" spans="1:24" ht="18" x14ac:dyDescent="0.2">
      <c r="A3" s="21" t="str">
        <f>'Student Info'!E7</f>
        <v>2018-19</v>
      </c>
      <c r="M3" s="9" t="s">
        <v>570</v>
      </c>
      <c r="N3" s="9" t="s">
        <v>571</v>
      </c>
      <c r="O3" s="9" t="s">
        <v>938</v>
      </c>
      <c r="P3" s="9" t="s">
        <v>691</v>
      </c>
      <c r="Q3" s="9" t="s">
        <v>574</v>
      </c>
      <c r="R3" s="9"/>
      <c r="S3" s="9" t="s">
        <v>689</v>
      </c>
      <c r="T3" s="9" t="s">
        <v>690</v>
      </c>
      <c r="U3" s="9"/>
      <c r="V3" s="9" t="s">
        <v>945</v>
      </c>
    </row>
    <row r="4" spans="1:24" ht="27" customHeight="1" x14ac:dyDescent="0.2">
      <c r="I4" s="360"/>
      <c r="J4" s="360"/>
      <c r="K4" s="327"/>
    </row>
    <row r="5" spans="1:24" ht="15.95" x14ac:dyDescent="0.2">
      <c r="B5" s="13" t="s">
        <v>4</v>
      </c>
      <c r="H5" s="17" t="s">
        <v>696</v>
      </c>
      <c r="I5" s="13" t="s">
        <v>762</v>
      </c>
      <c r="J5" s="18" t="str">
        <f>'Employee Input 17-18'!J5</f>
        <v>Allowance /</v>
      </c>
      <c r="K5" s="17" t="s">
        <v>694</v>
      </c>
      <c r="L5" s="13" t="s">
        <v>749</v>
      </c>
      <c r="M5" s="44" t="s">
        <v>34</v>
      </c>
      <c r="N5" s="44" t="s">
        <v>42</v>
      </c>
      <c r="O5" s="44" t="s">
        <v>934</v>
      </c>
      <c r="P5" s="44" t="s">
        <v>936</v>
      </c>
      <c r="Q5" s="45" t="s">
        <v>572</v>
      </c>
      <c r="R5" s="44" t="s">
        <v>737</v>
      </c>
      <c r="S5" s="44" t="s">
        <v>738</v>
      </c>
      <c r="T5" s="44" t="s">
        <v>739</v>
      </c>
      <c r="U5" s="44" t="s">
        <v>943</v>
      </c>
      <c r="V5" s="44" t="s">
        <v>942</v>
      </c>
      <c r="W5" s="19" t="s">
        <v>692</v>
      </c>
      <c r="X5" s="17" t="s">
        <v>696</v>
      </c>
    </row>
    <row r="6" spans="1:24" ht="17.100000000000001" thickBot="1" x14ac:dyDescent="0.25">
      <c r="A6" s="23"/>
      <c r="B6" s="24"/>
      <c r="C6" s="25" t="s">
        <v>5</v>
      </c>
      <c r="D6" s="25" t="s">
        <v>6</v>
      </c>
      <c r="E6" s="25" t="s">
        <v>8</v>
      </c>
      <c r="F6" s="24" t="s">
        <v>7</v>
      </c>
      <c r="G6" s="24" t="s">
        <v>9</v>
      </c>
      <c r="H6" s="26" t="s">
        <v>759</v>
      </c>
      <c r="I6" s="24" t="s">
        <v>763</v>
      </c>
      <c r="J6" s="24" t="str">
        <f>'Employee Input 17-18'!J6</f>
        <v>In-Lieu</v>
      </c>
      <c r="K6" s="26" t="s">
        <v>695</v>
      </c>
      <c r="L6" s="24" t="s">
        <v>750</v>
      </c>
      <c r="M6" s="27" t="s">
        <v>10</v>
      </c>
      <c r="N6" s="27" t="s">
        <v>11</v>
      </c>
      <c r="O6" s="195" t="s">
        <v>935</v>
      </c>
      <c r="P6" s="195" t="s">
        <v>937</v>
      </c>
      <c r="Q6" s="25" t="s">
        <v>573</v>
      </c>
      <c r="R6" s="27" t="s">
        <v>939</v>
      </c>
      <c r="S6" s="195" t="s">
        <v>940</v>
      </c>
      <c r="T6" s="195" t="s">
        <v>941</v>
      </c>
      <c r="U6" s="27" t="s">
        <v>944</v>
      </c>
      <c r="V6" s="195" t="s">
        <v>947</v>
      </c>
      <c r="W6" s="28" t="s">
        <v>693</v>
      </c>
      <c r="X6" s="26" t="s">
        <v>695</v>
      </c>
    </row>
    <row r="7" spans="1:24" ht="15.95" x14ac:dyDescent="0.2">
      <c r="A7" s="14">
        <f>+'Employee Input 17-18'!A7</f>
        <v>0</v>
      </c>
      <c r="B7" s="14">
        <f>+'Employee Input 17-18'!B7</f>
        <v>1100</v>
      </c>
      <c r="C7" s="15" t="str">
        <f>+'Employee Input 17-18'!C7</f>
        <v>Brenda Rollins</v>
      </c>
      <c r="D7" s="15" t="str">
        <f>+'Employee Input 17-18'!D7</f>
        <v>6-8</v>
      </c>
      <c r="E7" s="15" t="str">
        <f>+'Employee Input 17-18'!E7</f>
        <v>Education</v>
      </c>
      <c r="F7" s="322">
        <f>+'Employee Input 17-18'!F7</f>
        <v>1</v>
      </c>
      <c r="G7" s="292">
        <v>63000</v>
      </c>
      <c r="H7" s="10">
        <f>+F7*G7</f>
        <v>63000</v>
      </c>
      <c r="I7" s="11">
        <f>+'Employee Input 17-18'!I7</f>
        <v>0</v>
      </c>
      <c r="J7" s="11" t="str">
        <f>+'Employee Input 17-18'!J7</f>
        <v/>
      </c>
      <c r="K7" s="10">
        <f>SUM(H7:J7)</f>
        <v>63000</v>
      </c>
      <c r="L7" s="16" t="str">
        <f>+'Employee Input 17-18'!L7</f>
        <v>STRS</v>
      </c>
      <c r="M7" s="10">
        <f t="shared" ref="M7:M30" si="0">IF($L7="STRS",$M$2*$K7,"")</f>
        <v>10256.4</v>
      </c>
      <c r="N7" s="10" t="str">
        <f t="shared" ref="N7:N30" si="1">IF($L7="PERS",$N$2*$K7,"")</f>
        <v/>
      </c>
      <c r="O7" s="10" t="str">
        <f t="shared" ref="O7:O30" si="2">IF($L7="STRS","",$O$2*$K7)</f>
        <v/>
      </c>
      <c r="P7" s="10">
        <f>$P$2*K7</f>
        <v>913.5</v>
      </c>
      <c r="Q7" s="340">
        <f>+$Q$2</f>
        <v>1000</v>
      </c>
      <c r="R7" s="12">
        <v>12000</v>
      </c>
      <c r="S7" s="12">
        <f>$S$2*7000</f>
        <v>434</v>
      </c>
      <c r="T7" s="12">
        <f t="shared" ref="T7:T30" si="3">$T$2*$K7</f>
        <v>1701</v>
      </c>
      <c r="U7" s="12">
        <f>H7*U1</f>
        <v>0</v>
      </c>
      <c r="V7" s="12"/>
      <c r="W7" s="12">
        <f>SUM(R7:V7,M7:P7)</f>
        <v>25304.9</v>
      </c>
      <c r="X7" s="12">
        <f>W7+K7</f>
        <v>88304.9</v>
      </c>
    </row>
    <row r="8" spans="1:24" ht="15.95" x14ac:dyDescent="0.2">
      <c r="A8" s="14">
        <f>+'Employee Input 17-18'!A8</f>
        <v>0</v>
      </c>
      <c r="B8" s="14">
        <f>+'Employee Input 17-18'!B8</f>
        <v>1100</v>
      </c>
      <c r="C8" s="15" t="str">
        <f>+'Employee Input 17-18'!C8</f>
        <v>Kristi McCullough</v>
      </c>
      <c r="D8" s="15" t="str">
        <f>+'Employee Input 17-18'!D8</f>
        <v>2-3</v>
      </c>
      <c r="E8" s="15" t="str">
        <f>+'Employee Input 17-18'!E8</f>
        <v>Education</v>
      </c>
      <c r="F8" s="322">
        <f>+'Employee Input 17-18'!F8</f>
        <v>1</v>
      </c>
      <c r="G8" s="292">
        <v>57000</v>
      </c>
      <c r="H8" s="10">
        <f t="shared" ref="H8:H14" si="4">+F8*G8</f>
        <v>57000</v>
      </c>
      <c r="I8" s="11"/>
      <c r="J8" s="11" t="str">
        <f>+'Employee Input 17-18'!J8</f>
        <v/>
      </c>
      <c r="K8" s="10">
        <f t="shared" ref="K8:K16" si="5">SUM(H8:J8)</f>
        <v>57000</v>
      </c>
      <c r="L8" s="16" t="str">
        <f>+'Employee Input 17-18'!L8</f>
        <v>STRS</v>
      </c>
      <c r="M8" s="10">
        <f t="shared" si="0"/>
        <v>9279.6</v>
      </c>
      <c r="N8" s="10" t="str">
        <f t="shared" si="1"/>
        <v/>
      </c>
      <c r="O8" s="10" t="str">
        <f t="shared" si="2"/>
        <v/>
      </c>
      <c r="P8" s="10">
        <f t="shared" ref="P8:P16" si="6">$P$2*K8</f>
        <v>826.5</v>
      </c>
      <c r="Q8" s="340">
        <f t="shared" ref="Q8:Q30" si="7">+$Q$2</f>
        <v>1000</v>
      </c>
      <c r="R8" s="12">
        <f>+Q8*12</f>
        <v>12000</v>
      </c>
      <c r="S8" s="12">
        <f>$S$2*7000</f>
        <v>434</v>
      </c>
      <c r="T8" s="12">
        <f t="shared" si="3"/>
        <v>1539</v>
      </c>
      <c r="U8" s="12">
        <f>H8*U1</f>
        <v>0</v>
      </c>
      <c r="V8" s="12"/>
      <c r="W8" s="12">
        <f t="shared" ref="W8:W16" si="8">SUM(R8:V8,M8:P8)</f>
        <v>24079.1</v>
      </c>
      <c r="X8" s="12">
        <f t="shared" ref="X8:X16" si="9">W8+K8</f>
        <v>81079.100000000006</v>
      </c>
    </row>
    <row r="9" spans="1:24" ht="15.95" x14ac:dyDescent="0.2">
      <c r="A9" s="14">
        <f>+'Employee Input 17-18'!A9</f>
        <v>0</v>
      </c>
      <c r="B9" s="14">
        <f>+'Employee Input 17-18'!B9</f>
        <v>1100</v>
      </c>
      <c r="C9" s="15" t="s">
        <v>1269</v>
      </c>
      <c r="D9" s="15" t="str">
        <f>+'Employee Input 17-18'!D9</f>
        <v>4-5</v>
      </c>
      <c r="E9" s="15" t="str">
        <f>+'Employee Input 17-18'!E9</f>
        <v>Education</v>
      </c>
      <c r="F9" s="322">
        <f>+'Employee Input 17-18'!F9</f>
        <v>1</v>
      </c>
      <c r="G9" s="292">
        <v>60500</v>
      </c>
      <c r="H9" s="10">
        <f t="shared" si="4"/>
        <v>60500</v>
      </c>
      <c r="I9" s="11">
        <f>+'Employee Input 17-18'!I9</f>
        <v>0</v>
      </c>
      <c r="J9" s="11">
        <f>+'Employee Input 17-18'!J9</f>
        <v>0</v>
      </c>
      <c r="K9" s="10">
        <f t="shared" si="5"/>
        <v>60500</v>
      </c>
      <c r="L9" s="16" t="str">
        <f>+'Employee Input 17-18'!L9</f>
        <v>STRS</v>
      </c>
      <c r="M9" s="10">
        <f t="shared" si="0"/>
        <v>9849.4</v>
      </c>
      <c r="N9" s="10" t="str">
        <f t="shared" si="1"/>
        <v/>
      </c>
      <c r="O9" s="10" t="str">
        <f t="shared" si="2"/>
        <v/>
      </c>
      <c r="P9" s="10">
        <f t="shared" si="6"/>
        <v>877.25</v>
      </c>
      <c r="Q9" s="340">
        <f t="shared" si="7"/>
        <v>1000</v>
      </c>
      <c r="R9" s="12">
        <v>12000</v>
      </c>
      <c r="S9" s="12">
        <f>$S$2*7000</f>
        <v>434</v>
      </c>
      <c r="T9" s="12">
        <f t="shared" si="3"/>
        <v>1633.5</v>
      </c>
      <c r="U9" s="12">
        <f>H9*U1</f>
        <v>0</v>
      </c>
      <c r="V9" s="12"/>
      <c r="W9" s="12">
        <f t="shared" si="8"/>
        <v>24794.15</v>
      </c>
      <c r="X9" s="12">
        <f t="shared" si="9"/>
        <v>85294.15</v>
      </c>
    </row>
    <row r="10" spans="1:24" ht="15.95" x14ac:dyDescent="0.2">
      <c r="A10" s="14">
        <f>+'Employee Input 17-18'!A10</f>
        <v>0</v>
      </c>
      <c r="B10" s="14">
        <f>+'Employee Input 17-18'!B10</f>
        <v>1100</v>
      </c>
      <c r="C10" s="15" t="str">
        <f>+'Employee Input 17-18'!C10</f>
        <v>Sue Green</v>
      </c>
      <c r="D10" s="15" t="str">
        <f>+'Employee Input 17-18'!D10</f>
        <v>6-8</v>
      </c>
      <c r="E10" s="15" t="str">
        <f>+'Employee Input 17-18'!E10</f>
        <v>Education</v>
      </c>
      <c r="F10" s="322">
        <f>+'Employee Input 17-18'!F10</f>
        <v>1</v>
      </c>
      <c r="G10" s="292">
        <v>57000</v>
      </c>
      <c r="H10" s="10">
        <f t="shared" si="4"/>
        <v>57000</v>
      </c>
      <c r="I10" s="11"/>
      <c r="J10" s="11" t="str">
        <f>+'Employee Input 17-18'!J10</f>
        <v/>
      </c>
      <c r="K10" s="10">
        <f t="shared" si="5"/>
        <v>57000</v>
      </c>
      <c r="L10" s="16" t="str">
        <f>+'Employee Input 17-18'!L10</f>
        <v>STRS</v>
      </c>
      <c r="M10" s="10">
        <f t="shared" si="0"/>
        <v>9279.6</v>
      </c>
      <c r="N10" s="10" t="str">
        <f t="shared" si="1"/>
        <v/>
      </c>
      <c r="O10" s="10" t="str">
        <f t="shared" si="2"/>
        <v/>
      </c>
      <c r="P10" s="10">
        <f t="shared" si="6"/>
        <v>826.5</v>
      </c>
      <c r="Q10" s="340">
        <f t="shared" si="7"/>
        <v>1000</v>
      </c>
      <c r="R10" s="12">
        <f>+Q10*12</f>
        <v>12000</v>
      </c>
      <c r="S10" s="12">
        <f>$S$2*7000</f>
        <v>434</v>
      </c>
      <c r="T10" s="12">
        <f t="shared" si="3"/>
        <v>1539</v>
      </c>
      <c r="U10" s="12">
        <f>H10*U1</f>
        <v>0</v>
      </c>
      <c r="V10" s="12"/>
      <c r="W10" s="12">
        <f t="shared" si="8"/>
        <v>24079.1</v>
      </c>
      <c r="X10" s="12">
        <f t="shared" si="9"/>
        <v>81079.100000000006</v>
      </c>
    </row>
    <row r="11" spans="1:24" ht="15.95" x14ac:dyDescent="0.2">
      <c r="A11" s="14">
        <f>+'Employee Input 17-18'!A11</f>
        <v>0</v>
      </c>
      <c r="B11" s="14">
        <f>+'Employee Input 17-18'!B11</f>
        <v>1100</v>
      </c>
      <c r="C11" s="15" t="s">
        <v>1267</v>
      </c>
      <c r="D11" s="15" t="str">
        <f>+'Employee Input 17-18'!D11</f>
        <v>TK-1</v>
      </c>
      <c r="E11" s="15" t="str">
        <f>+'Employee Input 17-18'!E11</f>
        <v>Education</v>
      </c>
      <c r="F11" s="322">
        <f>+'Employee Input 17-18'!F11</f>
        <v>1</v>
      </c>
      <c r="G11" s="292">
        <v>51000</v>
      </c>
      <c r="H11" s="10">
        <f t="shared" si="4"/>
        <v>51000</v>
      </c>
      <c r="I11" s="11">
        <f>+'Employee Input 17-18'!I11</f>
        <v>0</v>
      </c>
      <c r="J11" s="11" t="str">
        <f>+'Employee Input 17-18'!J11</f>
        <v/>
      </c>
      <c r="K11" s="10">
        <f t="shared" si="5"/>
        <v>51000</v>
      </c>
      <c r="L11" s="16" t="str">
        <f>+'Employee Input 17-18'!L11</f>
        <v>STRS</v>
      </c>
      <c r="M11" s="10">
        <f t="shared" si="0"/>
        <v>8302.7999999999993</v>
      </c>
      <c r="N11" s="10" t="str">
        <f t="shared" si="1"/>
        <v/>
      </c>
      <c r="O11" s="10" t="str">
        <f t="shared" si="2"/>
        <v/>
      </c>
      <c r="P11" s="10">
        <f t="shared" si="6"/>
        <v>739.5</v>
      </c>
      <c r="Q11" s="340">
        <f t="shared" si="7"/>
        <v>1000</v>
      </c>
      <c r="R11" s="326">
        <f>+Q11*12</f>
        <v>12000</v>
      </c>
      <c r="S11" s="12">
        <f t="shared" ref="S11:S30" si="10">$S$2*7000</f>
        <v>434</v>
      </c>
      <c r="T11" s="12">
        <f t="shared" si="3"/>
        <v>1377</v>
      </c>
      <c r="U11" s="12">
        <f>H11*U1</f>
        <v>0</v>
      </c>
      <c r="V11" s="12"/>
      <c r="W11" s="12">
        <f t="shared" si="8"/>
        <v>22853.3</v>
      </c>
      <c r="X11" s="12">
        <f t="shared" si="9"/>
        <v>73853.3</v>
      </c>
    </row>
    <row r="12" spans="1:24" ht="15.95" x14ac:dyDescent="0.2">
      <c r="A12" s="14">
        <f>+'Employee Input 17-18'!A12</f>
        <v>0</v>
      </c>
      <c r="B12" s="14">
        <f>+'Employee Input 17-18'!B12</f>
        <v>1100</v>
      </c>
      <c r="C12" s="15" t="str">
        <f>+'Employee Input 17-18'!C12</f>
        <v>Substitue Teachers</v>
      </c>
      <c r="D12" s="15" t="str">
        <f>+'Employee Input 17-18'!D12</f>
        <v>Subs</v>
      </c>
      <c r="E12" s="15" t="str">
        <f>+'Employee Input 17-18'!E12</f>
        <v>Education</v>
      </c>
      <c r="F12" s="322">
        <v>1</v>
      </c>
      <c r="G12" s="292">
        <v>5000</v>
      </c>
      <c r="H12" s="10">
        <f t="shared" si="4"/>
        <v>5000</v>
      </c>
      <c r="I12" s="11">
        <f>+'Employee Input 17-18'!I12</f>
        <v>0</v>
      </c>
      <c r="J12" s="11" t="str">
        <f>+'Employee Input 17-18'!J12</f>
        <v/>
      </c>
      <c r="K12" s="10">
        <f t="shared" si="5"/>
        <v>5000</v>
      </c>
      <c r="L12" s="16" t="str">
        <f>+'Employee Input 17-18'!L12</f>
        <v>STRS</v>
      </c>
      <c r="M12" s="10">
        <f t="shared" si="0"/>
        <v>814</v>
      </c>
      <c r="N12" s="10" t="str">
        <f t="shared" si="1"/>
        <v/>
      </c>
      <c r="O12" s="10" t="str">
        <f t="shared" si="2"/>
        <v/>
      </c>
      <c r="P12" s="10">
        <f t="shared" si="6"/>
        <v>72.5</v>
      </c>
      <c r="Q12" s="340">
        <f t="shared" si="7"/>
        <v>1000</v>
      </c>
      <c r="R12" s="12">
        <f>+Q12*0</f>
        <v>0</v>
      </c>
      <c r="S12" s="12">
        <f t="shared" si="10"/>
        <v>434</v>
      </c>
      <c r="T12" s="12">
        <f t="shared" si="3"/>
        <v>135</v>
      </c>
      <c r="U12" s="12">
        <f>H12*U1</f>
        <v>0</v>
      </c>
      <c r="V12" s="12"/>
      <c r="W12" s="12">
        <f t="shared" si="8"/>
        <v>1455.5</v>
      </c>
      <c r="X12" s="12">
        <f t="shared" si="9"/>
        <v>6455.5</v>
      </c>
    </row>
    <row r="13" spans="1:24" ht="15.95" x14ac:dyDescent="0.2">
      <c r="A13" s="14">
        <f>+'Employee Input 17-18'!A13</f>
        <v>0</v>
      </c>
      <c r="B13" s="14">
        <f>+'Employee Input 17-18'!B13</f>
        <v>1200</v>
      </c>
      <c r="C13" s="15" t="str">
        <f>+'Employee Input 17-18'!C13</f>
        <v>Nurse</v>
      </c>
      <c r="D13" s="15" t="str">
        <f>+'Employee Input 17-18'!D13</f>
        <v>Nurse</v>
      </c>
      <c r="E13" s="15" t="str">
        <f>+'Employee Input 17-18'!E13</f>
        <v>Education</v>
      </c>
      <c r="F13" s="322">
        <f>+'Employee Input 17-18'!F13</f>
        <v>1</v>
      </c>
      <c r="G13" s="292">
        <f>+'Employee Input 17-18'!G13*(1+$G$2)</f>
        <v>512.5</v>
      </c>
      <c r="H13" s="10">
        <f t="shared" si="4"/>
        <v>512.5</v>
      </c>
      <c r="I13" s="11">
        <f>+'Employee Input 17-18'!I13</f>
        <v>0</v>
      </c>
      <c r="J13" s="11" t="str">
        <f>+'Employee Input 17-18'!J13</f>
        <v/>
      </c>
      <c r="K13" s="10">
        <f t="shared" si="5"/>
        <v>512.5</v>
      </c>
      <c r="L13" s="16">
        <f>+'Employee Input 17-18'!L13</f>
        <v>0</v>
      </c>
      <c r="M13" s="10" t="str">
        <f t="shared" si="0"/>
        <v/>
      </c>
      <c r="N13" s="10" t="str">
        <f t="shared" si="1"/>
        <v/>
      </c>
      <c r="O13" s="10">
        <f t="shared" si="2"/>
        <v>32.03125</v>
      </c>
      <c r="P13" s="10">
        <f t="shared" si="6"/>
        <v>7.4312500000000004</v>
      </c>
      <c r="Q13" s="340">
        <f t="shared" si="7"/>
        <v>1000</v>
      </c>
      <c r="R13" s="12">
        <f>+Q13*0</f>
        <v>0</v>
      </c>
      <c r="S13" s="12">
        <f t="shared" si="10"/>
        <v>434</v>
      </c>
      <c r="T13" s="12">
        <f t="shared" si="3"/>
        <v>13.8375</v>
      </c>
      <c r="U13" s="12">
        <f>H13*U1</f>
        <v>0</v>
      </c>
      <c r="V13" s="12"/>
      <c r="W13" s="12">
        <f t="shared" si="8"/>
        <v>487.29999999999995</v>
      </c>
      <c r="X13" s="12">
        <f t="shared" si="9"/>
        <v>999.8</v>
      </c>
    </row>
    <row r="14" spans="1:24" ht="15.95" x14ac:dyDescent="0.2">
      <c r="A14" s="14">
        <f>+'Employee Input 17-18'!A14</f>
        <v>0</v>
      </c>
      <c r="B14" s="14">
        <f>+'Employee Input 17-18'!B14</f>
        <v>1300</v>
      </c>
      <c r="C14" s="15" t="str">
        <f>+'Employee Input 17-18'!C14</f>
        <v xml:space="preserve">Cheryl Townsend </v>
      </c>
      <c r="D14" s="15" t="str">
        <f>+'Employee Input 17-18'!D14</f>
        <v>Director</v>
      </c>
      <c r="E14" s="15" t="str">
        <f>+'Employee Input 17-18'!E14</f>
        <v>Admin</v>
      </c>
      <c r="F14" s="322">
        <f>+'Employee Input 17-18'!F14</f>
        <v>1</v>
      </c>
      <c r="G14" s="292">
        <f>+'Employee Input 17-18'!G14*(1+$G$2)</f>
        <v>102500</v>
      </c>
      <c r="H14" s="10">
        <f t="shared" si="4"/>
        <v>102500</v>
      </c>
      <c r="I14" s="11">
        <f>+'Employee Input 17-18'!I14</f>
        <v>0</v>
      </c>
      <c r="J14" s="11" t="str">
        <f>+'Employee Input 17-18'!J14</f>
        <v/>
      </c>
      <c r="K14" s="10">
        <f t="shared" si="5"/>
        <v>102500</v>
      </c>
      <c r="L14" s="16" t="str">
        <f>+'Employee Input 17-18'!L14</f>
        <v>STRS</v>
      </c>
      <c r="M14" s="10">
        <f t="shared" si="0"/>
        <v>16687</v>
      </c>
      <c r="N14" s="10" t="str">
        <f t="shared" si="1"/>
        <v/>
      </c>
      <c r="O14" s="10" t="str">
        <f t="shared" si="2"/>
        <v/>
      </c>
      <c r="P14" s="10">
        <f t="shared" si="6"/>
        <v>1486.25</v>
      </c>
      <c r="Q14" s="340">
        <f t="shared" si="7"/>
        <v>1000</v>
      </c>
      <c r="R14" s="12">
        <v>12000</v>
      </c>
      <c r="S14" s="12">
        <f t="shared" si="10"/>
        <v>434</v>
      </c>
      <c r="T14" s="12">
        <f t="shared" si="3"/>
        <v>2767.5</v>
      </c>
      <c r="U14" s="12"/>
      <c r="V14" s="12"/>
      <c r="W14" s="12">
        <f t="shared" si="8"/>
        <v>33374.75</v>
      </c>
      <c r="X14" s="12">
        <f t="shared" si="9"/>
        <v>135874.75</v>
      </c>
    </row>
    <row r="15" spans="1:24" ht="15.95" x14ac:dyDescent="0.2">
      <c r="A15" s="14">
        <f>+'Employee Input 17-18'!A15</f>
        <v>0</v>
      </c>
      <c r="B15" s="14">
        <f>+'Employee Input 17-18'!B15</f>
        <v>2400</v>
      </c>
      <c r="C15" s="15" t="str">
        <f>+'Employee Input 17-18'!C15</f>
        <v>Julie Heinsen</v>
      </c>
      <c r="D15" s="15" t="str">
        <f>+'Employee Input 17-18'!D15</f>
        <v>Office Manager</v>
      </c>
      <c r="E15" s="15" t="str">
        <f>+'Employee Input 17-18'!E15</f>
        <v>Admin</v>
      </c>
      <c r="F15" s="322">
        <f>+'Employee Input 17-18'!F15</f>
        <v>1</v>
      </c>
      <c r="G15" s="292">
        <f>+'Employee Input 17-18'!G15*(1+$G$2)</f>
        <v>48790</v>
      </c>
      <c r="H15" s="10">
        <f>+F15*G15</f>
        <v>48790</v>
      </c>
      <c r="I15" s="11">
        <f>+'Employee Input 17-18'!I15</f>
        <v>0</v>
      </c>
      <c r="J15" s="11" t="str">
        <f>+'Employee Input 17-18'!J15</f>
        <v/>
      </c>
      <c r="K15" s="10">
        <f t="shared" si="5"/>
        <v>48790</v>
      </c>
      <c r="L15" s="16">
        <f>+'Employee Input 17-18'!L15</f>
        <v>0</v>
      </c>
      <c r="M15" s="10" t="str">
        <f t="shared" si="0"/>
        <v/>
      </c>
      <c r="N15" s="10" t="str">
        <f t="shared" si="1"/>
        <v/>
      </c>
      <c r="O15" s="10">
        <f t="shared" si="2"/>
        <v>3049.375</v>
      </c>
      <c r="P15" s="10">
        <f t="shared" si="6"/>
        <v>707.45500000000004</v>
      </c>
      <c r="Q15" s="340">
        <f t="shared" si="7"/>
        <v>1000</v>
      </c>
      <c r="R15" s="326">
        <f>+Q15*12</f>
        <v>12000</v>
      </c>
      <c r="S15" s="12">
        <f t="shared" si="10"/>
        <v>434</v>
      </c>
      <c r="T15" s="12">
        <f t="shared" si="3"/>
        <v>1317.33</v>
      </c>
      <c r="U15" s="12"/>
      <c r="V15" s="12"/>
      <c r="W15" s="12">
        <f t="shared" si="8"/>
        <v>17508.160000000003</v>
      </c>
      <c r="X15" s="12">
        <f t="shared" si="9"/>
        <v>66298.16</v>
      </c>
    </row>
    <row r="16" spans="1:24" ht="15.95" x14ac:dyDescent="0.2">
      <c r="A16" s="14">
        <f>+'Employee Input 17-18'!A16</f>
        <v>0</v>
      </c>
      <c r="B16" s="14">
        <f>+'Employee Input 17-18'!B16</f>
        <v>2100</v>
      </c>
      <c r="C16" s="15" t="str">
        <f>+'Employee Input 17-18'!C16</f>
        <v>Nydia Barone</v>
      </c>
      <c r="D16" s="15" t="str">
        <f>+'Employee Input 17-18'!D16</f>
        <v>Aides - Celdt</v>
      </c>
      <c r="E16" s="15" t="str">
        <f>+'Employee Input 17-18'!E16</f>
        <v>Education</v>
      </c>
      <c r="F16" s="322">
        <f>+'Employee Input 17-18'!F16</f>
        <v>1</v>
      </c>
      <c r="G16" s="292">
        <f>+'Employee Input 17-18'!G16*(1+$G$2)</f>
        <v>1076.25</v>
      </c>
      <c r="H16" s="10">
        <f>+F16*G16</f>
        <v>1076.25</v>
      </c>
      <c r="I16" s="11">
        <f>+'Employee Input 17-18'!I16</f>
        <v>0</v>
      </c>
      <c r="J16" s="11" t="str">
        <f>+'Employee Input 17-18'!J16</f>
        <v/>
      </c>
      <c r="K16" s="10">
        <f t="shared" si="5"/>
        <v>1076.25</v>
      </c>
      <c r="L16" s="16">
        <f>+'Employee Input 17-18'!L16</f>
        <v>0</v>
      </c>
      <c r="M16" s="10" t="str">
        <f t="shared" si="0"/>
        <v/>
      </c>
      <c r="N16" s="10" t="str">
        <f t="shared" si="1"/>
        <v/>
      </c>
      <c r="O16" s="10">
        <f t="shared" si="2"/>
        <v>67.265625</v>
      </c>
      <c r="P16" s="10">
        <f t="shared" si="6"/>
        <v>15.605625000000002</v>
      </c>
      <c r="Q16" s="340">
        <f t="shared" si="7"/>
        <v>1000</v>
      </c>
      <c r="R16" s="12">
        <f>+Q16*0</f>
        <v>0</v>
      </c>
      <c r="S16" s="12">
        <f t="shared" si="10"/>
        <v>434</v>
      </c>
      <c r="T16" s="12">
        <f t="shared" si="3"/>
        <v>29.05875</v>
      </c>
      <c r="U16" s="12"/>
      <c r="V16" s="12"/>
      <c r="W16" s="12">
        <f t="shared" si="8"/>
        <v>545.92999999999995</v>
      </c>
      <c r="X16" s="12">
        <f t="shared" si="9"/>
        <v>1622.1799999999998</v>
      </c>
    </row>
    <row r="17" spans="1:24" ht="15.95" x14ac:dyDescent="0.2">
      <c r="A17" s="14">
        <f>+'Employee Input 17-18'!A17</f>
        <v>0</v>
      </c>
      <c r="B17" s="14">
        <f>+'Employee Input 17-18'!B17</f>
        <v>1100</v>
      </c>
      <c r="C17" s="15" t="str">
        <f>+'Employee Input 17-18'!C17</f>
        <v>Abigail Evans</v>
      </c>
      <c r="D17" s="15" t="str">
        <f>+'Employee Input 17-18'!D17</f>
        <v>SPED</v>
      </c>
      <c r="E17" s="15" t="str">
        <f>+'Employee Input 17-18'!E17</f>
        <v>Education</v>
      </c>
      <c r="F17" s="322">
        <f>+'Employee Input 17-18'!F17</f>
        <v>1</v>
      </c>
      <c r="G17" s="292">
        <f>+'Employee Input 17-18'!G17*(1+$G$2)</f>
        <v>42000</v>
      </c>
      <c r="H17" s="10">
        <f>+F17*G17</f>
        <v>42000</v>
      </c>
      <c r="I17" s="11">
        <f>+'Employee Input 17-18'!I17</f>
        <v>0</v>
      </c>
      <c r="J17" s="11" t="str">
        <f>+'Employee Input 17-18'!J17</f>
        <v/>
      </c>
      <c r="K17" s="10">
        <f t="shared" ref="K17:K27" si="11">SUM(H17:J17)</f>
        <v>42000</v>
      </c>
      <c r="L17" s="16" t="str">
        <f>+'Employee Input 17-18'!L17</f>
        <v>STRS</v>
      </c>
      <c r="M17" s="10">
        <f t="shared" si="0"/>
        <v>6837.6</v>
      </c>
      <c r="N17" s="10" t="str">
        <f t="shared" si="1"/>
        <v/>
      </c>
      <c r="O17" s="10" t="str">
        <f t="shared" si="2"/>
        <v/>
      </c>
      <c r="P17" s="10">
        <f t="shared" ref="P17:P27" si="12">$P$2*K17</f>
        <v>609</v>
      </c>
      <c r="Q17" s="340">
        <f t="shared" si="7"/>
        <v>1000</v>
      </c>
      <c r="R17" s="12"/>
      <c r="S17" s="12">
        <f t="shared" si="10"/>
        <v>434</v>
      </c>
      <c r="T17" s="12">
        <f t="shared" si="3"/>
        <v>1134</v>
      </c>
      <c r="U17" s="12"/>
      <c r="V17" s="12"/>
      <c r="W17" s="12">
        <f t="shared" ref="W17:W27" si="13">SUM(R17:V17,M17:P17)</f>
        <v>9014.6</v>
      </c>
      <c r="X17" s="12">
        <f t="shared" ref="X17:X27" si="14">W17+K17</f>
        <v>51014.6</v>
      </c>
    </row>
    <row r="18" spans="1:24" ht="15.95" x14ac:dyDescent="0.2">
      <c r="A18" s="14">
        <f>+'Employee Input 17-18'!A18</f>
        <v>36</v>
      </c>
      <c r="B18" s="14">
        <f>+'Employee Input 17-18'!B18</f>
        <v>2100</v>
      </c>
      <c r="C18" s="15" t="str">
        <f>+'Employee Input 17-18'!C18</f>
        <v>Alex Moore</v>
      </c>
      <c r="D18" s="15" t="str">
        <f>+'Employee Input 17-18'!D18</f>
        <v>Aide</v>
      </c>
      <c r="E18" s="15" t="str">
        <f>+'Employee Input 17-18'!E18</f>
        <v>Education</v>
      </c>
      <c r="F18" s="322">
        <f>+'Employee Input 17-18'!F18</f>
        <v>25</v>
      </c>
      <c r="G18" s="292">
        <f>+'Employee Input 17-18'!G18*(1+$G$2)</f>
        <v>21.53</v>
      </c>
      <c r="H18" s="10">
        <f>+F18*G18*A18</f>
        <v>19377</v>
      </c>
      <c r="I18" s="11" t="str">
        <f>+'Employee Input 17-18'!I18</f>
        <v/>
      </c>
      <c r="J18" s="11" t="str">
        <f>+'Employee Input 17-18'!J18</f>
        <v/>
      </c>
      <c r="K18" s="10">
        <f t="shared" si="11"/>
        <v>19377</v>
      </c>
      <c r="L18" s="16" t="str">
        <f>+'Employee Input 17-18'!L18</f>
        <v/>
      </c>
      <c r="M18" s="10" t="str">
        <f t="shared" si="0"/>
        <v/>
      </c>
      <c r="N18" s="10" t="str">
        <f t="shared" si="1"/>
        <v/>
      </c>
      <c r="O18" s="10">
        <f t="shared" si="2"/>
        <v>1211.0625</v>
      </c>
      <c r="P18" s="10">
        <f t="shared" si="12"/>
        <v>280.9665</v>
      </c>
      <c r="Q18" s="340">
        <f t="shared" si="7"/>
        <v>1000</v>
      </c>
      <c r="R18" s="12"/>
      <c r="S18" s="12">
        <f t="shared" si="10"/>
        <v>434</v>
      </c>
      <c r="T18" s="12">
        <f t="shared" si="3"/>
        <v>523.17899999999997</v>
      </c>
      <c r="U18" s="12"/>
      <c r="V18" s="12"/>
      <c r="W18" s="12">
        <f t="shared" si="13"/>
        <v>2449.2080000000001</v>
      </c>
      <c r="X18" s="12">
        <f t="shared" si="14"/>
        <v>21826.207999999999</v>
      </c>
    </row>
    <row r="19" spans="1:24" ht="15.95" x14ac:dyDescent="0.2">
      <c r="A19" s="14">
        <f>+'Employee Input 17-18'!A19</f>
        <v>36</v>
      </c>
      <c r="B19" s="14">
        <f>+'Employee Input 17-18'!B19</f>
        <v>2100</v>
      </c>
      <c r="C19" s="15" t="str">
        <f>+'Employee Input 17-18'!C19</f>
        <v>TBD Playground</v>
      </c>
      <c r="D19" s="15" t="str">
        <f>+'Employee Input 17-18'!D19</f>
        <v>Aide</v>
      </c>
      <c r="E19" s="15" t="str">
        <f>+'Employee Input 17-18'!E19</f>
        <v>Education</v>
      </c>
      <c r="F19" s="322">
        <f>+'Employee Input 17-18'!F19</f>
        <v>20</v>
      </c>
      <c r="G19" s="292">
        <f>+'Employee Input 17-18'!G19*(1+$G$2)</f>
        <v>14</v>
      </c>
      <c r="H19" s="10">
        <f>+F19*G19*A19</f>
        <v>10080</v>
      </c>
      <c r="I19" s="11" t="str">
        <f>+'Employee Input 17-18'!I19</f>
        <v/>
      </c>
      <c r="J19" s="11" t="str">
        <f>+'Employee Input 17-18'!J19</f>
        <v/>
      </c>
      <c r="K19" s="10">
        <f t="shared" si="11"/>
        <v>10080</v>
      </c>
      <c r="L19" s="16">
        <f>+'Employee Input 17-18'!L19</f>
        <v>0</v>
      </c>
      <c r="M19" s="10" t="str">
        <f t="shared" si="0"/>
        <v/>
      </c>
      <c r="N19" s="10" t="str">
        <f t="shared" si="1"/>
        <v/>
      </c>
      <c r="O19" s="10">
        <f t="shared" si="2"/>
        <v>630</v>
      </c>
      <c r="P19" s="10">
        <f t="shared" si="12"/>
        <v>146.16</v>
      </c>
      <c r="Q19" s="340">
        <f t="shared" si="7"/>
        <v>1000</v>
      </c>
      <c r="R19" s="12">
        <f>+Q19*0</f>
        <v>0</v>
      </c>
      <c r="S19" s="12">
        <f t="shared" si="10"/>
        <v>434</v>
      </c>
      <c r="T19" s="12">
        <f t="shared" si="3"/>
        <v>272.16000000000003</v>
      </c>
      <c r="U19" s="12"/>
      <c r="V19" s="12"/>
      <c r="W19" s="12">
        <f t="shared" si="13"/>
        <v>1482.3200000000002</v>
      </c>
      <c r="X19" s="12">
        <f t="shared" si="14"/>
        <v>11562.32</v>
      </c>
    </row>
    <row r="20" spans="1:24" ht="15.95" x14ac:dyDescent="0.2">
      <c r="A20" s="14">
        <f>+'Employee Input 17-18'!A20</f>
        <v>36</v>
      </c>
      <c r="B20" s="14">
        <f>+'Employee Input 17-18'!B20</f>
        <v>2200</v>
      </c>
      <c r="C20" s="15" t="str">
        <f>+'Employee Input 17-18'!C20</f>
        <v>Myriah Hensley-Volk</v>
      </c>
      <c r="D20" s="15" t="str">
        <f>+'Employee Input 17-18'!D20</f>
        <v>Aide</v>
      </c>
      <c r="E20" s="15" t="str">
        <f>+'Employee Input 17-18'!E20</f>
        <v>Education</v>
      </c>
      <c r="F20" s="322">
        <f>+'Employee Input 17-18'!F20</f>
        <v>25</v>
      </c>
      <c r="G20" s="292">
        <f>+'Employee Input 17-18'!G20*(1+$G$2)</f>
        <v>26.91</v>
      </c>
      <c r="H20" s="10">
        <f>+F20*G20*A20</f>
        <v>24219</v>
      </c>
      <c r="I20" s="11">
        <f>+'Employee Input 17-18'!I20</f>
        <v>0</v>
      </c>
      <c r="J20" s="11" t="str">
        <f>+'Employee Input 17-18'!J20</f>
        <v/>
      </c>
      <c r="K20" s="10">
        <f t="shared" si="11"/>
        <v>24219</v>
      </c>
      <c r="L20" s="16" t="str">
        <f>+'Employee Input 17-18'!L20</f>
        <v/>
      </c>
      <c r="M20" s="10" t="str">
        <f t="shared" si="0"/>
        <v/>
      </c>
      <c r="N20" s="10" t="str">
        <f t="shared" si="1"/>
        <v/>
      </c>
      <c r="O20" s="10">
        <f t="shared" si="2"/>
        <v>1513.6875</v>
      </c>
      <c r="P20" s="10">
        <f t="shared" si="12"/>
        <v>351.1755</v>
      </c>
      <c r="Q20" s="340">
        <f t="shared" si="7"/>
        <v>1000</v>
      </c>
      <c r="R20" s="12">
        <f>+Q20*0</f>
        <v>0</v>
      </c>
      <c r="S20" s="12">
        <f t="shared" si="10"/>
        <v>434</v>
      </c>
      <c r="T20" s="12">
        <f t="shared" si="3"/>
        <v>653.91300000000001</v>
      </c>
      <c r="U20" s="12"/>
      <c r="V20" s="12"/>
      <c r="W20" s="12">
        <f t="shared" si="13"/>
        <v>2952.7759999999998</v>
      </c>
      <c r="X20" s="12">
        <f t="shared" si="14"/>
        <v>27171.775999999998</v>
      </c>
    </row>
    <row r="21" spans="1:24" ht="15.95" x14ac:dyDescent="0.2">
      <c r="A21" s="14">
        <f>+'Employee Input 17-18'!A21</f>
        <v>0</v>
      </c>
      <c r="B21" s="14">
        <f>+'Employee Input 17-18'!B21</f>
        <v>2400</v>
      </c>
      <c r="C21" s="15" t="str">
        <f>+'Employee Input 17-18'!C21</f>
        <v>Lark Blair</v>
      </c>
      <c r="D21" s="15" t="str">
        <f>+'Employee Input 17-18'!D21</f>
        <v>Aide</v>
      </c>
      <c r="E21" s="15" t="str">
        <f>+'Employee Input 17-18'!E21</f>
        <v>Education</v>
      </c>
      <c r="F21" s="322">
        <f>+'Employee Input 17-18'!F21</f>
        <v>1</v>
      </c>
      <c r="G21" s="292">
        <f>+'Employee Input 17-18'!G21*(1+$G$2)</f>
        <v>36000</v>
      </c>
      <c r="H21" s="10">
        <f>+F21*G21</f>
        <v>36000</v>
      </c>
      <c r="I21" s="11">
        <f>+'Employee Input 17-18'!I21</f>
        <v>0</v>
      </c>
      <c r="J21" s="11">
        <f>+'Employee Input 17-18'!J21</f>
        <v>0</v>
      </c>
      <c r="K21" s="10">
        <f t="shared" si="11"/>
        <v>36000</v>
      </c>
      <c r="L21" s="16" t="str">
        <f>+'Employee Input 17-18'!L21</f>
        <v/>
      </c>
      <c r="M21" s="10" t="str">
        <f t="shared" si="0"/>
        <v/>
      </c>
      <c r="N21" s="10" t="str">
        <f t="shared" si="1"/>
        <v/>
      </c>
      <c r="O21" s="10">
        <f t="shared" si="2"/>
        <v>2250</v>
      </c>
      <c r="P21" s="10">
        <f t="shared" si="12"/>
        <v>522</v>
      </c>
      <c r="Q21" s="340">
        <f t="shared" si="7"/>
        <v>1000</v>
      </c>
      <c r="R21" s="12">
        <v>12000</v>
      </c>
      <c r="S21" s="12">
        <f t="shared" si="10"/>
        <v>434</v>
      </c>
      <c r="T21" s="12">
        <f t="shared" si="3"/>
        <v>972</v>
      </c>
      <c r="U21" s="12"/>
      <c r="V21" s="12"/>
      <c r="W21" s="12">
        <f t="shared" si="13"/>
        <v>16178</v>
      </c>
      <c r="X21" s="12">
        <f t="shared" si="14"/>
        <v>52178</v>
      </c>
    </row>
    <row r="22" spans="1:24" ht="15.95" x14ac:dyDescent="0.2">
      <c r="A22" s="14">
        <f>+'Employee Input 17-18'!A22</f>
        <v>36</v>
      </c>
      <c r="B22" s="14">
        <f>+'Employee Input 17-18'!B22</f>
        <v>2900</v>
      </c>
      <c r="C22" s="15" t="str">
        <f>+'Employee Input 17-18'!C22</f>
        <v xml:space="preserve">TBD </v>
      </c>
      <c r="D22" s="15" t="str">
        <f>+'Employee Input 17-18'!D22</f>
        <v>After Care</v>
      </c>
      <c r="E22" s="15" t="str">
        <f>+'Employee Input 17-18'!E22</f>
        <v>Education</v>
      </c>
      <c r="F22" s="322">
        <v>30</v>
      </c>
      <c r="G22" s="292">
        <f>+'Employee Input 17-18'!G22*(1+$G$2)</f>
        <v>15.38</v>
      </c>
      <c r="H22" s="10">
        <f>+F22*G22*A22</f>
        <v>16610.400000000001</v>
      </c>
      <c r="I22" s="11">
        <f>+'Employee Input 17-18'!I22</f>
        <v>0</v>
      </c>
      <c r="J22" s="11" t="str">
        <f>+'Employee Input 17-18'!J22</f>
        <v/>
      </c>
      <c r="K22" s="10">
        <f t="shared" si="11"/>
        <v>16610.400000000001</v>
      </c>
      <c r="L22" s="16">
        <f>+'Employee Input 17-18'!L22</f>
        <v>0</v>
      </c>
      <c r="M22" s="10" t="str">
        <f t="shared" si="0"/>
        <v/>
      </c>
      <c r="N22" s="10" t="str">
        <f t="shared" si="1"/>
        <v/>
      </c>
      <c r="O22" s="10">
        <f t="shared" si="2"/>
        <v>1038.1500000000001</v>
      </c>
      <c r="P22" s="10">
        <f t="shared" si="12"/>
        <v>240.85080000000002</v>
      </c>
      <c r="Q22" s="340">
        <f t="shared" si="7"/>
        <v>1000</v>
      </c>
      <c r="R22" s="12">
        <v>0</v>
      </c>
      <c r="S22" s="12">
        <f t="shared" si="10"/>
        <v>434</v>
      </c>
      <c r="T22" s="12">
        <f t="shared" si="3"/>
        <v>448.48080000000004</v>
      </c>
      <c r="U22" s="12"/>
      <c r="V22" s="12"/>
      <c r="W22" s="12">
        <f t="shared" si="13"/>
        <v>2161.4816000000001</v>
      </c>
      <c r="X22" s="12">
        <f t="shared" si="14"/>
        <v>18771.881600000001</v>
      </c>
    </row>
    <row r="23" spans="1:24" ht="15.95" x14ac:dyDescent="0.2">
      <c r="A23" s="14">
        <f>+'Employee Input 17-18'!A23</f>
        <v>36</v>
      </c>
      <c r="B23" s="14">
        <f>+'Employee Input 17-18'!B23</f>
        <v>2900</v>
      </c>
      <c r="C23" s="15" t="str">
        <f>+'Employee Input 17-18'!C23</f>
        <v>TBD</v>
      </c>
      <c r="D23" s="15" t="str">
        <f>+'Employee Input 17-18'!D23</f>
        <v>After Care</v>
      </c>
      <c r="E23" s="15" t="str">
        <f>+'Employee Input 17-18'!E23</f>
        <v>Education</v>
      </c>
      <c r="F23" s="381">
        <v>30</v>
      </c>
      <c r="G23" s="292">
        <f>+'Employee Input 17-18'!G23*(1+$G$2)</f>
        <v>16.399999999999999</v>
      </c>
      <c r="H23" s="10">
        <f>+F23*G23*A23</f>
        <v>17711.999999999996</v>
      </c>
      <c r="I23" s="11">
        <f>+'Employee Input 17-18'!I23</f>
        <v>0</v>
      </c>
      <c r="J23" s="11" t="str">
        <f>+'Employee Input 17-18'!J23</f>
        <v/>
      </c>
      <c r="K23" s="10">
        <f t="shared" si="11"/>
        <v>17711.999999999996</v>
      </c>
      <c r="L23" s="16">
        <f>+'Employee Input 17-18'!L23</f>
        <v>0</v>
      </c>
      <c r="M23" s="10" t="str">
        <f t="shared" si="0"/>
        <v/>
      </c>
      <c r="N23" s="10" t="str">
        <f t="shared" si="1"/>
        <v/>
      </c>
      <c r="O23" s="10">
        <f t="shared" si="2"/>
        <v>1106.9999999999998</v>
      </c>
      <c r="P23" s="10">
        <f t="shared" si="12"/>
        <v>256.82399999999996</v>
      </c>
      <c r="Q23" s="340">
        <f t="shared" si="7"/>
        <v>1000</v>
      </c>
      <c r="R23" s="12">
        <v>0</v>
      </c>
      <c r="S23" s="12">
        <f t="shared" si="10"/>
        <v>434</v>
      </c>
      <c r="T23" s="12">
        <f t="shared" si="3"/>
        <v>478.22399999999988</v>
      </c>
      <c r="U23" s="12"/>
      <c r="V23" s="12"/>
      <c r="W23" s="12">
        <f t="shared" si="13"/>
        <v>2276.0479999999998</v>
      </c>
      <c r="X23" s="12">
        <f t="shared" si="14"/>
        <v>19988.047999999995</v>
      </c>
    </row>
    <row r="24" spans="1:24" ht="15.95" x14ac:dyDescent="0.2">
      <c r="A24" s="14">
        <f>+'Employee Input 17-18'!A24</f>
        <v>46</v>
      </c>
      <c r="B24" s="14">
        <f>+'Employee Input 17-18'!B24</f>
        <v>2200</v>
      </c>
      <c r="C24" s="15" t="str">
        <f>+'Employee Input 17-18'!C24</f>
        <v>Sean Loudagin</v>
      </c>
      <c r="D24" s="15" t="str">
        <f>+'Employee Input 17-18'!D24</f>
        <v>Maintenance</v>
      </c>
      <c r="E24" s="15" t="str">
        <f>+'Employee Input 17-18'!E24</f>
        <v>Education</v>
      </c>
      <c r="F24" s="322">
        <f>+'Employee Input 17-18'!F24</f>
        <v>30</v>
      </c>
      <c r="G24" s="292">
        <f>+'Employee Input 17-18'!G24*(1+$G$2)</f>
        <v>25</v>
      </c>
      <c r="H24" s="10">
        <f>+F24*G24*A24</f>
        <v>34500</v>
      </c>
      <c r="I24" s="11">
        <f>+'Employee Input 17-18'!I24</f>
        <v>0</v>
      </c>
      <c r="J24" s="11">
        <f>+'Employee Input 17-18'!J24</f>
        <v>0</v>
      </c>
      <c r="K24" s="10">
        <f t="shared" si="11"/>
        <v>34500</v>
      </c>
      <c r="L24" s="16">
        <f>+'Employee Input 17-18'!L24</f>
        <v>0</v>
      </c>
      <c r="M24" s="10" t="str">
        <f t="shared" si="0"/>
        <v/>
      </c>
      <c r="N24" s="10" t="str">
        <f t="shared" si="1"/>
        <v/>
      </c>
      <c r="O24" s="10">
        <f t="shared" si="2"/>
        <v>2156.25</v>
      </c>
      <c r="P24" s="10">
        <f t="shared" si="12"/>
        <v>500.25</v>
      </c>
      <c r="Q24" s="340">
        <f t="shared" si="7"/>
        <v>1000</v>
      </c>
      <c r="R24" s="12"/>
      <c r="S24" s="12">
        <f t="shared" si="10"/>
        <v>434</v>
      </c>
      <c r="T24" s="12">
        <f t="shared" si="3"/>
        <v>931.5</v>
      </c>
      <c r="U24" s="12"/>
      <c r="V24" s="12"/>
      <c r="W24" s="12">
        <f t="shared" si="13"/>
        <v>4022</v>
      </c>
      <c r="X24" s="12">
        <f t="shared" si="14"/>
        <v>38522</v>
      </c>
    </row>
    <row r="25" spans="1:24" ht="15.95" x14ac:dyDescent="0.2">
      <c r="A25" s="14">
        <f>+'Employee Input 17-18'!A25</f>
        <v>36</v>
      </c>
      <c r="B25" s="14">
        <f>+'Employee Input 17-18'!B25</f>
        <v>2100</v>
      </c>
      <c r="C25" s="15" t="str">
        <f>+'Employee Input 17-18'!C25</f>
        <v>Spanish Instruction</v>
      </c>
      <c r="D25" s="15" t="str">
        <f>+'Employee Input 17-18'!D25</f>
        <v>Teacher</v>
      </c>
      <c r="E25" s="15" t="str">
        <f>+'Employee Input 17-18'!E25</f>
        <v>Education</v>
      </c>
      <c r="F25" s="322">
        <f>+'Employee Input 17-18'!F25</f>
        <v>20</v>
      </c>
      <c r="G25" s="292">
        <f>+'Employee Input 17-18'!G25*(1+$G$2)</f>
        <v>25</v>
      </c>
      <c r="H25" s="10">
        <f>+F25*G25*A25</f>
        <v>18000</v>
      </c>
      <c r="I25" s="11">
        <f>+'Employee Input 17-18'!I25</f>
        <v>0</v>
      </c>
      <c r="J25" s="11">
        <f>+'Employee Input 17-18'!J25</f>
        <v>0</v>
      </c>
      <c r="K25" s="10">
        <f t="shared" si="11"/>
        <v>18000</v>
      </c>
      <c r="L25" s="16">
        <f>+'Employee Input 17-18'!L25</f>
        <v>0</v>
      </c>
      <c r="M25" s="10" t="str">
        <f t="shared" si="0"/>
        <v/>
      </c>
      <c r="N25" s="10" t="str">
        <f t="shared" si="1"/>
        <v/>
      </c>
      <c r="O25" s="10">
        <f t="shared" si="2"/>
        <v>1125</v>
      </c>
      <c r="P25" s="10">
        <f t="shared" si="12"/>
        <v>261</v>
      </c>
      <c r="Q25" s="340">
        <f t="shared" si="7"/>
        <v>1000</v>
      </c>
      <c r="R25" s="12"/>
      <c r="S25" s="12">
        <f t="shared" si="10"/>
        <v>434</v>
      </c>
      <c r="T25" s="12">
        <f t="shared" si="3"/>
        <v>486</v>
      </c>
      <c r="U25" s="12"/>
      <c r="V25" s="12"/>
      <c r="W25" s="12">
        <f t="shared" si="13"/>
        <v>2306</v>
      </c>
      <c r="X25" s="12">
        <f t="shared" si="14"/>
        <v>20306</v>
      </c>
    </row>
    <row r="26" spans="1:24" ht="15.95" x14ac:dyDescent="0.2">
      <c r="A26" s="14">
        <f>+'Employee Input 17-18'!A26</f>
        <v>0</v>
      </c>
      <c r="B26" s="14">
        <f>+'Employee Input 17-18'!B26</f>
        <v>1100</v>
      </c>
      <c r="C26" s="15" t="str">
        <f>+'Employee Input 17-18'!C26</f>
        <v>Francesca Doeding</v>
      </c>
      <c r="D26" s="15" t="str">
        <f>+'Employee Input 17-18'!D26</f>
        <v>Teacher</v>
      </c>
      <c r="E26" s="15" t="str">
        <f>+'Employee Input 17-18'!E26</f>
        <v>Education</v>
      </c>
      <c r="F26" s="322">
        <f>+'Employee Input 17-18'!F26</f>
        <v>1</v>
      </c>
      <c r="G26" s="292">
        <f>+'Employee Input 17-18'!G26*(1+$G$2)</f>
        <v>45000</v>
      </c>
      <c r="H26" s="10">
        <f>+F26*G26</f>
        <v>45000</v>
      </c>
      <c r="I26" s="11">
        <f>+'Employee Input 17-18'!I26</f>
        <v>0</v>
      </c>
      <c r="J26" s="11">
        <f>+'Employee Input 17-18'!J26</f>
        <v>0</v>
      </c>
      <c r="K26" s="10">
        <f t="shared" si="11"/>
        <v>45000</v>
      </c>
      <c r="L26" s="16" t="str">
        <f>+'Employee Input 17-18'!L26</f>
        <v>STRS</v>
      </c>
      <c r="M26" s="10">
        <f t="shared" si="0"/>
        <v>7326</v>
      </c>
      <c r="N26" s="10" t="str">
        <f t="shared" si="1"/>
        <v/>
      </c>
      <c r="O26" s="10" t="str">
        <f t="shared" si="2"/>
        <v/>
      </c>
      <c r="P26" s="10">
        <f t="shared" si="12"/>
        <v>652.5</v>
      </c>
      <c r="Q26" s="340">
        <f t="shared" si="7"/>
        <v>1000</v>
      </c>
      <c r="R26" s="12">
        <v>12000</v>
      </c>
      <c r="S26" s="12">
        <f t="shared" si="10"/>
        <v>434</v>
      </c>
      <c r="T26" s="12">
        <f t="shared" si="3"/>
        <v>1215</v>
      </c>
      <c r="U26" s="12"/>
      <c r="V26" s="12"/>
      <c r="W26" s="12">
        <f t="shared" si="13"/>
        <v>21627.5</v>
      </c>
      <c r="X26" s="12">
        <f t="shared" si="14"/>
        <v>66627.5</v>
      </c>
    </row>
    <row r="27" spans="1:24" ht="15.95" x14ac:dyDescent="0.2">
      <c r="A27" s="14">
        <f>+'Employee Input 17-18'!A27</f>
        <v>0</v>
      </c>
      <c r="B27" s="14">
        <f>+'Employee Input 17-18'!B27</f>
        <v>1100</v>
      </c>
      <c r="C27" s="15" t="str">
        <f>+'Employee Input 17-18'!C27</f>
        <v>Samuel Betty</v>
      </c>
      <c r="D27" s="15" t="str">
        <f>+'Employee Input 17-18'!D27</f>
        <v>Teacher</v>
      </c>
      <c r="E27" s="15" t="str">
        <f>+'Employee Input 17-18'!E27</f>
        <v>Education</v>
      </c>
      <c r="F27" s="322">
        <f>+'Employee Input 17-18'!F27</f>
        <v>1</v>
      </c>
      <c r="G27" s="292">
        <f>+'Employee Input 17-18'!G27*(1+$G$2)</f>
        <v>45000</v>
      </c>
      <c r="H27" s="10">
        <f>+F27*G27</f>
        <v>45000</v>
      </c>
      <c r="I27" s="11">
        <f>+'Employee Input 17-18'!I27</f>
        <v>0</v>
      </c>
      <c r="J27" s="11">
        <f>+'Employee Input 17-18'!J27</f>
        <v>0</v>
      </c>
      <c r="K27" s="10">
        <f t="shared" si="11"/>
        <v>45000</v>
      </c>
      <c r="L27" s="16" t="str">
        <f>+'Employee Input 17-18'!L27</f>
        <v>STRS</v>
      </c>
      <c r="M27" s="10">
        <f t="shared" si="0"/>
        <v>7326</v>
      </c>
      <c r="N27" s="10" t="str">
        <f t="shared" si="1"/>
        <v/>
      </c>
      <c r="O27" s="10" t="str">
        <f t="shared" si="2"/>
        <v/>
      </c>
      <c r="P27" s="10">
        <f t="shared" si="12"/>
        <v>652.5</v>
      </c>
      <c r="Q27" s="340">
        <f t="shared" si="7"/>
        <v>1000</v>
      </c>
      <c r="R27" s="12">
        <v>12000</v>
      </c>
      <c r="S27" s="12">
        <f t="shared" si="10"/>
        <v>434</v>
      </c>
      <c r="T27" s="12">
        <f t="shared" si="3"/>
        <v>1215</v>
      </c>
      <c r="U27" s="12"/>
      <c r="V27" s="12"/>
      <c r="W27" s="12">
        <f t="shared" si="13"/>
        <v>21627.5</v>
      </c>
      <c r="X27" s="12">
        <f t="shared" si="14"/>
        <v>66627.5</v>
      </c>
    </row>
    <row r="28" spans="1:24" ht="15.95" x14ac:dyDescent="0.2">
      <c r="A28" s="14">
        <f>+'Employee Input 17-18'!A28</f>
        <v>36</v>
      </c>
      <c r="B28" s="14">
        <f>+'Employee Input 17-18'!B28</f>
        <v>2100</v>
      </c>
      <c r="C28" s="15" t="str">
        <f>+'Employee Input 17-18'!C28</f>
        <v>TBD</v>
      </c>
      <c r="D28" s="15" t="str">
        <f>+'Employee Input 17-18'!D28</f>
        <v>Playground</v>
      </c>
      <c r="E28" s="15" t="str">
        <f>+'Employee Input 17-18'!E28</f>
        <v>Education</v>
      </c>
      <c r="F28" s="322">
        <f>+'Employee Input 17-18'!F28</f>
        <v>20</v>
      </c>
      <c r="G28" s="292">
        <f>+'Employee Input 17-18'!G28*(1+$G$2)</f>
        <v>14</v>
      </c>
      <c r="H28" s="10">
        <f>+F28*G28*A28</f>
        <v>10080</v>
      </c>
      <c r="I28" s="11">
        <f>+'Employee Input 17-18'!I28</f>
        <v>0</v>
      </c>
      <c r="J28" s="11">
        <f>+'Employee Input 17-18'!J28</f>
        <v>0</v>
      </c>
      <c r="K28" s="10">
        <f>SUM(H28:J28)</f>
        <v>10080</v>
      </c>
      <c r="L28" s="16">
        <f>+'Employee Input 17-18'!L28</f>
        <v>0</v>
      </c>
      <c r="M28" s="10" t="str">
        <f t="shared" si="0"/>
        <v/>
      </c>
      <c r="N28" s="10" t="str">
        <f t="shared" si="1"/>
        <v/>
      </c>
      <c r="O28" s="10">
        <f t="shared" si="2"/>
        <v>630</v>
      </c>
      <c r="P28" s="10">
        <f>$P$2*K28</f>
        <v>146.16</v>
      </c>
      <c r="Q28" s="340">
        <f t="shared" si="7"/>
        <v>1000</v>
      </c>
      <c r="R28" s="12"/>
      <c r="S28" s="12">
        <f t="shared" si="10"/>
        <v>434</v>
      </c>
      <c r="T28" s="12">
        <f t="shared" si="3"/>
        <v>272.16000000000003</v>
      </c>
      <c r="U28" s="12"/>
      <c r="V28" s="12"/>
      <c r="W28" s="12">
        <f>SUM(R28:V28,M28:P28)</f>
        <v>1482.3200000000002</v>
      </c>
      <c r="X28" s="12">
        <f>W28+K28</f>
        <v>11562.32</v>
      </c>
    </row>
    <row r="29" spans="1:24" ht="15.95" x14ac:dyDescent="0.2">
      <c r="A29" s="14">
        <f>+'Employee Input 17-18'!A29</f>
        <v>36</v>
      </c>
      <c r="B29" s="14">
        <f>+'Employee Input 17-18'!B29</f>
        <v>2100</v>
      </c>
      <c r="C29" s="15" t="str">
        <f>+'Employee Input 17-18'!C29</f>
        <v>TBD</v>
      </c>
      <c r="D29" s="15" t="str">
        <f>+'Employee Input 17-18'!D29</f>
        <v>Music Instruciton</v>
      </c>
      <c r="E29" s="15" t="str">
        <f>+'Employee Input 17-18'!E29</f>
        <v>Education</v>
      </c>
      <c r="F29" s="322">
        <f>+'Employee Input 17-18'!F29</f>
        <v>20</v>
      </c>
      <c r="G29" s="292">
        <f>+'Employee Input 17-18'!G29*(1+$G$2)</f>
        <v>25</v>
      </c>
      <c r="H29" s="10">
        <f>+F29*G29*A29</f>
        <v>18000</v>
      </c>
      <c r="I29" s="11">
        <f>+'Employee Input 17-18'!I29</f>
        <v>0</v>
      </c>
      <c r="J29" s="11">
        <f>+'Employee Input 17-18'!J29</f>
        <v>0</v>
      </c>
      <c r="K29" s="10">
        <f>SUM(H29:J29)</f>
        <v>18000</v>
      </c>
      <c r="L29" s="16">
        <f>+'Employee Input 17-18'!L29</f>
        <v>0</v>
      </c>
      <c r="M29" s="10" t="str">
        <f t="shared" si="0"/>
        <v/>
      </c>
      <c r="N29" s="10" t="str">
        <f t="shared" si="1"/>
        <v/>
      </c>
      <c r="O29" s="10">
        <f t="shared" si="2"/>
        <v>1125</v>
      </c>
      <c r="P29" s="10">
        <f>$P$2*K29</f>
        <v>261</v>
      </c>
      <c r="Q29" s="340">
        <f t="shared" si="7"/>
        <v>1000</v>
      </c>
      <c r="R29" s="12"/>
      <c r="S29" s="12">
        <f t="shared" si="10"/>
        <v>434</v>
      </c>
      <c r="T29" s="12">
        <f t="shared" si="3"/>
        <v>486</v>
      </c>
      <c r="U29" s="12"/>
      <c r="V29" s="12"/>
      <c r="W29" s="12">
        <f>SUM(R29:V29,M29:P29)</f>
        <v>2306</v>
      </c>
      <c r="X29" s="12">
        <f>W29+K29</f>
        <v>20306</v>
      </c>
    </row>
    <row r="30" spans="1:24" ht="15.95" x14ac:dyDescent="0.2">
      <c r="A30" s="14">
        <f>+'Employee Input 17-18'!A30</f>
        <v>36</v>
      </c>
      <c r="B30" s="14">
        <f>+'Employee Input 17-18'!B30</f>
        <v>2400</v>
      </c>
      <c r="C30" s="15" t="str">
        <f>+'Employee Input 17-18'!C30</f>
        <v>TBD</v>
      </c>
      <c r="D30" s="15" t="str">
        <f>+'Employee Input 17-18'!D30</f>
        <v>SPED Aide</v>
      </c>
      <c r="E30" s="15" t="str">
        <f>+'Employee Input 17-18'!E30</f>
        <v>Education</v>
      </c>
      <c r="F30" s="322">
        <f>+'Employee Input 17-18'!F30</f>
        <v>30</v>
      </c>
      <c r="G30" s="292">
        <f>+'Employee Input 17-18'!G30*(1+$G$2)</f>
        <v>16</v>
      </c>
      <c r="H30" s="10">
        <f>+F30*G30*A30</f>
        <v>17280</v>
      </c>
      <c r="I30" s="11">
        <f>+'Employee Input 17-18'!I30</f>
        <v>0</v>
      </c>
      <c r="J30" s="11">
        <f>+'Employee Input 17-18'!J30</f>
        <v>0</v>
      </c>
      <c r="K30" s="10">
        <f>SUM(H30:J30)</f>
        <v>17280</v>
      </c>
      <c r="L30" s="16">
        <f>+'Employee Input 17-18'!L30</f>
        <v>0</v>
      </c>
      <c r="M30" s="10" t="str">
        <f t="shared" si="0"/>
        <v/>
      </c>
      <c r="N30" s="10" t="str">
        <f t="shared" si="1"/>
        <v/>
      </c>
      <c r="O30" s="10">
        <f t="shared" si="2"/>
        <v>1080</v>
      </c>
      <c r="P30" s="10">
        <f>$P$2*K30</f>
        <v>250.56</v>
      </c>
      <c r="Q30" s="340">
        <f t="shared" si="7"/>
        <v>1000</v>
      </c>
      <c r="R30" s="12"/>
      <c r="S30" s="12">
        <f t="shared" si="10"/>
        <v>434</v>
      </c>
      <c r="T30" s="12">
        <f t="shared" si="3"/>
        <v>466.56</v>
      </c>
      <c r="U30" s="12"/>
      <c r="V30" s="12"/>
      <c r="W30" s="12">
        <f>SUM(R30:V30,M30:P30)</f>
        <v>2231.12</v>
      </c>
      <c r="X30" s="12">
        <f>W30+K30</f>
        <v>19511.12</v>
      </c>
    </row>
    <row r="31" spans="1:24" s="350" customFormat="1" ht="15.95" outlineLevel="1" x14ac:dyDescent="0.2">
      <c r="B31" s="345"/>
      <c r="C31" s="346" t="s">
        <v>760</v>
      </c>
      <c r="D31" s="346"/>
      <c r="E31" s="346"/>
      <c r="F31" s="345"/>
      <c r="G31" s="347"/>
      <c r="H31" s="348"/>
      <c r="I31" s="347"/>
      <c r="J31" s="347"/>
      <c r="K31" s="348">
        <f t="shared" ref="K31:P31" si="15">SUM(K7:K30)</f>
        <v>800237.15</v>
      </c>
      <c r="L31" s="348">
        <f t="shared" si="15"/>
        <v>0</v>
      </c>
      <c r="M31" s="348">
        <f t="shared" si="15"/>
        <v>85958.400000000009</v>
      </c>
      <c r="N31" s="348">
        <f t="shared" si="15"/>
        <v>0</v>
      </c>
      <c r="O31" s="348">
        <f t="shared" si="15"/>
        <v>17014.821875000001</v>
      </c>
      <c r="P31" s="348">
        <f t="shared" si="15"/>
        <v>11603.438674999999</v>
      </c>
      <c r="Q31" s="349"/>
      <c r="R31" s="348">
        <f t="shared" ref="R31:X31" si="16">SUM(R7:R30)</f>
        <v>120000</v>
      </c>
      <c r="S31" s="348">
        <f t="shared" si="16"/>
        <v>10416</v>
      </c>
      <c r="T31" s="348">
        <f t="shared" si="16"/>
        <v>21606.403050000001</v>
      </c>
      <c r="U31" s="348">
        <f t="shared" si="16"/>
        <v>0</v>
      </c>
      <c r="V31" s="348">
        <f t="shared" si="16"/>
        <v>0</v>
      </c>
      <c r="W31" s="348">
        <f t="shared" si="16"/>
        <v>266599.06360000005</v>
      </c>
      <c r="X31" s="348">
        <f t="shared" si="16"/>
        <v>1066836.2135999999</v>
      </c>
    </row>
    <row r="32" spans="1:24" ht="15.95" outlineLevel="1" x14ac:dyDescent="0.2">
      <c r="B32" s="14"/>
      <c r="C32" s="15"/>
      <c r="D32" s="15"/>
      <c r="E32" s="15"/>
      <c r="F32" s="322"/>
      <c r="G32" s="292"/>
      <c r="H32" s="10"/>
      <c r="I32" s="11"/>
      <c r="J32" s="11"/>
      <c r="K32" s="10"/>
      <c r="L32" s="16"/>
      <c r="M32" s="10"/>
      <c r="N32" s="10"/>
      <c r="O32" s="10"/>
      <c r="P32" s="10"/>
      <c r="Q32" s="296"/>
      <c r="R32" s="12"/>
      <c r="S32" s="12"/>
      <c r="T32" s="12"/>
      <c r="U32" s="12"/>
      <c r="V32" s="12"/>
      <c r="W32" s="12"/>
      <c r="X32" s="12"/>
    </row>
    <row r="33" spans="2:24" ht="15.95" outlineLevel="1" x14ac:dyDescent="0.2">
      <c r="B33" s="14"/>
      <c r="C33" s="15"/>
      <c r="D33" s="15"/>
      <c r="E33" s="15"/>
      <c r="F33" s="322"/>
      <c r="G33" s="292"/>
      <c r="H33" s="10"/>
      <c r="I33" s="11"/>
      <c r="J33" s="11"/>
      <c r="K33" s="10"/>
      <c r="L33" s="16"/>
      <c r="M33" s="10"/>
      <c r="N33" s="10"/>
      <c r="O33" s="10"/>
      <c r="P33" s="10"/>
      <c r="Q33" s="296"/>
      <c r="R33" s="12"/>
      <c r="S33" s="12"/>
      <c r="T33" s="12"/>
      <c r="U33" s="12"/>
      <c r="V33" s="12"/>
      <c r="W33" s="12"/>
      <c r="X33" s="12"/>
    </row>
    <row r="34" spans="2:24" ht="15.95" outlineLevel="1" x14ac:dyDescent="0.2">
      <c r="B34" s="14"/>
      <c r="C34" s="15"/>
      <c r="D34" s="15"/>
      <c r="E34" s="15"/>
      <c r="F34" s="322"/>
      <c r="G34" s="292"/>
      <c r="H34" s="10"/>
      <c r="I34" s="11"/>
      <c r="J34" s="11"/>
      <c r="K34" s="10"/>
      <c r="L34" s="16"/>
      <c r="M34" s="10"/>
      <c r="N34" s="10"/>
      <c r="O34" s="10"/>
      <c r="P34" s="10"/>
      <c r="Q34" s="296"/>
      <c r="R34" s="12"/>
      <c r="S34" s="12"/>
      <c r="T34" s="12"/>
      <c r="U34" s="12"/>
      <c r="V34" s="12"/>
      <c r="W34" s="12"/>
      <c r="X34" s="12"/>
    </row>
    <row r="35" spans="2:24" ht="15.95" outlineLevel="1" x14ac:dyDescent="0.2">
      <c r="B35" s="14"/>
      <c r="C35" s="15"/>
      <c r="D35" s="15"/>
      <c r="E35" s="15"/>
      <c r="F35" s="322"/>
      <c r="G35" s="292"/>
      <c r="H35" s="10"/>
      <c r="I35" s="11"/>
      <c r="J35" s="11"/>
      <c r="K35" s="10"/>
      <c r="L35" s="16"/>
      <c r="M35" s="10"/>
      <c r="N35" s="10"/>
      <c r="O35" s="10"/>
      <c r="P35" s="10"/>
      <c r="Q35" s="296"/>
      <c r="R35" s="12"/>
      <c r="S35" s="12"/>
      <c r="T35" s="12"/>
      <c r="U35" s="12"/>
      <c r="V35" s="12"/>
      <c r="W35" s="12"/>
      <c r="X35" s="12"/>
    </row>
    <row r="36" spans="2:24" ht="15.95" outlineLevel="1" x14ac:dyDescent="0.2">
      <c r="B36" s="14"/>
      <c r="C36" s="15"/>
      <c r="D36" s="15"/>
      <c r="E36" s="15"/>
      <c r="F36" s="322"/>
      <c r="G36" s="292"/>
      <c r="H36" s="10"/>
      <c r="I36" s="11"/>
      <c r="J36" s="11"/>
      <c r="K36" s="10"/>
      <c r="L36" s="16"/>
      <c r="M36" s="10"/>
      <c r="N36" s="10"/>
      <c r="O36" s="10"/>
      <c r="P36" s="10"/>
      <c r="Q36" s="296"/>
      <c r="R36" s="12"/>
      <c r="S36" s="12"/>
      <c r="T36" s="12"/>
      <c r="U36" s="12"/>
      <c r="V36" s="12"/>
      <c r="W36" s="12"/>
      <c r="X36" s="12"/>
    </row>
    <row r="37" spans="2:24" ht="15.95" outlineLevel="1" x14ac:dyDescent="0.2">
      <c r="B37" s="14"/>
      <c r="C37" s="15"/>
      <c r="D37" s="15"/>
      <c r="E37" s="15"/>
      <c r="F37" s="322"/>
      <c r="G37" s="292"/>
      <c r="H37" s="10"/>
      <c r="I37" s="11"/>
      <c r="J37" s="11"/>
      <c r="K37" s="10"/>
      <c r="L37" s="16"/>
      <c r="M37" s="10"/>
      <c r="N37" s="10"/>
      <c r="O37" s="10"/>
      <c r="P37" s="10"/>
      <c r="Q37" s="296"/>
      <c r="R37" s="12"/>
      <c r="S37" s="12"/>
      <c r="T37" s="12"/>
      <c r="U37" s="12"/>
      <c r="V37" s="12"/>
      <c r="W37" s="12"/>
      <c r="X37" s="12"/>
    </row>
    <row r="38" spans="2:24" outlineLevel="1" x14ac:dyDescent="0.25">
      <c r="B38" s="14"/>
      <c r="C38" s="15"/>
      <c r="D38" s="15"/>
      <c r="E38" s="15"/>
      <c r="F38" s="322"/>
      <c r="G38" s="292"/>
      <c r="H38" s="10"/>
      <c r="I38" s="11"/>
      <c r="J38" s="11"/>
      <c r="K38" s="10"/>
      <c r="L38" s="16"/>
      <c r="M38" s="10"/>
      <c r="N38" s="10"/>
      <c r="O38" s="10"/>
      <c r="P38" s="10"/>
      <c r="Q38" s="296"/>
      <c r="R38" s="12"/>
      <c r="S38" s="12"/>
      <c r="T38" s="12"/>
      <c r="U38" s="12"/>
      <c r="V38" s="12"/>
      <c r="W38" s="12"/>
      <c r="X38" s="12"/>
    </row>
    <row r="39" spans="2:24" outlineLevel="1" x14ac:dyDescent="0.25">
      <c r="B39" s="14"/>
      <c r="C39" s="15"/>
      <c r="D39" s="15"/>
      <c r="E39" s="15"/>
      <c r="F39" s="322"/>
      <c r="G39" s="292"/>
      <c r="H39" s="10"/>
      <c r="I39" s="11"/>
      <c r="J39" s="11"/>
      <c r="K39" s="10"/>
      <c r="L39" s="16"/>
      <c r="M39" s="10"/>
      <c r="N39" s="10"/>
      <c r="O39" s="10"/>
      <c r="P39" s="10"/>
      <c r="Q39" s="296"/>
      <c r="R39" s="12"/>
      <c r="S39" s="12"/>
      <c r="T39" s="12"/>
      <c r="U39" s="12"/>
      <c r="V39" s="12"/>
      <c r="W39" s="12"/>
      <c r="X39" s="12"/>
    </row>
    <row r="40" spans="2:24" outlineLevel="1" x14ac:dyDescent="0.25">
      <c r="B40" s="14"/>
      <c r="C40" s="15"/>
      <c r="D40" s="15"/>
      <c r="E40" s="15"/>
      <c r="F40" s="322"/>
      <c r="G40" s="292"/>
      <c r="H40" s="10"/>
      <c r="I40" s="11"/>
      <c r="J40" s="11"/>
      <c r="K40" s="10"/>
      <c r="L40" s="16"/>
      <c r="M40" s="10"/>
      <c r="N40" s="10"/>
      <c r="O40" s="10"/>
      <c r="P40" s="10"/>
      <c r="Q40" s="296"/>
      <c r="R40" s="12"/>
      <c r="S40" s="12"/>
      <c r="T40" s="12"/>
      <c r="U40" s="12"/>
      <c r="V40" s="12"/>
      <c r="W40" s="12"/>
      <c r="X40" s="12"/>
    </row>
    <row r="41" spans="2:24" outlineLevel="1" x14ac:dyDescent="0.25">
      <c r="B41" s="14"/>
      <c r="C41" s="15"/>
      <c r="D41" s="15"/>
      <c r="E41" s="15"/>
      <c r="F41" s="322"/>
      <c r="G41" s="292"/>
      <c r="H41" s="10"/>
      <c r="I41" s="11"/>
      <c r="J41" s="11"/>
      <c r="K41" s="10"/>
      <c r="L41" s="16"/>
      <c r="M41" s="10"/>
      <c r="N41" s="10"/>
      <c r="O41" s="10"/>
      <c r="P41" s="10"/>
      <c r="Q41" s="296"/>
      <c r="R41" s="12"/>
      <c r="S41" s="12"/>
      <c r="T41" s="12"/>
      <c r="U41" s="12"/>
      <c r="V41" s="12"/>
      <c r="W41" s="12"/>
      <c r="X41" s="12"/>
    </row>
    <row r="42" spans="2:24" outlineLevel="1" x14ac:dyDescent="0.25">
      <c r="B42" s="14"/>
      <c r="C42" s="15"/>
      <c r="D42" s="15"/>
      <c r="E42" s="15"/>
      <c r="F42" s="322"/>
      <c r="G42" s="292"/>
      <c r="H42" s="10"/>
      <c r="I42" s="11"/>
      <c r="J42" s="11"/>
      <c r="K42" s="10"/>
      <c r="L42" s="16"/>
      <c r="M42" s="10"/>
      <c r="N42" s="10"/>
      <c r="O42" s="10"/>
      <c r="P42" s="10"/>
      <c r="Q42" s="296"/>
      <c r="R42" s="12"/>
      <c r="S42" s="12"/>
      <c r="T42" s="12"/>
      <c r="U42" s="12"/>
      <c r="V42" s="12"/>
      <c r="W42" s="12"/>
      <c r="X42" s="12"/>
    </row>
    <row r="43" spans="2:24" outlineLevel="1" x14ac:dyDescent="0.25">
      <c r="B43" s="14"/>
      <c r="C43" s="15"/>
      <c r="D43" s="15"/>
      <c r="E43" s="15"/>
      <c r="F43" s="322"/>
      <c r="G43" s="292"/>
      <c r="H43" s="10"/>
      <c r="I43" s="11"/>
      <c r="J43" s="11"/>
      <c r="K43" s="10"/>
      <c r="L43" s="16"/>
      <c r="M43" s="10"/>
      <c r="N43" s="10"/>
      <c r="O43" s="10"/>
      <c r="P43" s="10"/>
      <c r="Q43" s="296"/>
      <c r="R43" s="12"/>
      <c r="S43" s="12"/>
      <c r="T43" s="12"/>
      <c r="U43" s="12"/>
      <c r="V43" s="12"/>
      <c r="W43" s="12"/>
      <c r="X43" s="12"/>
    </row>
    <row r="44" spans="2:24" outlineLevel="1" x14ac:dyDescent="0.25">
      <c r="B44" s="14"/>
      <c r="C44" s="15"/>
      <c r="D44" s="15"/>
      <c r="E44" s="15"/>
      <c r="F44" s="322"/>
      <c r="G44" s="292"/>
      <c r="H44" s="10"/>
      <c r="I44" s="11"/>
      <c r="J44" s="11"/>
      <c r="K44" s="10"/>
      <c r="L44" s="16"/>
      <c r="M44" s="10"/>
      <c r="N44" s="10"/>
      <c r="O44" s="10"/>
      <c r="P44" s="10"/>
      <c r="Q44" s="296"/>
      <c r="R44" s="12"/>
      <c r="S44" s="12"/>
      <c r="T44" s="12"/>
      <c r="U44" s="12"/>
      <c r="V44" s="12"/>
      <c r="W44" s="12"/>
      <c r="X44" s="12"/>
    </row>
    <row r="45" spans="2:24" outlineLevel="1" x14ac:dyDescent="0.25">
      <c r="B45" s="14"/>
      <c r="C45" s="15"/>
      <c r="D45" s="15"/>
      <c r="E45" s="15"/>
      <c r="F45" s="322"/>
      <c r="G45" s="292"/>
      <c r="H45" s="10"/>
      <c r="I45" s="11"/>
      <c r="J45" s="11"/>
      <c r="K45" s="10"/>
      <c r="L45" s="16"/>
      <c r="M45" s="10"/>
      <c r="N45" s="10"/>
      <c r="O45" s="10"/>
      <c r="P45" s="10"/>
      <c r="Q45" s="296"/>
      <c r="R45" s="12"/>
      <c r="S45" s="12"/>
      <c r="T45" s="12"/>
      <c r="U45" s="12"/>
      <c r="V45" s="12"/>
      <c r="W45" s="12"/>
      <c r="X45" s="12"/>
    </row>
    <row r="46" spans="2:24" outlineLevel="1" x14ac:dyDescent="0.25">
      <c r="B46" s="14"/>
      <c r="C46" s="15"/>
      <c r="D46" s="15"/>
      <c r="E46" s="15"/>
      <c r="F46" s="322"/>
      <c r="G46" s="292"/>
      <c r="H46" s="10"/>
      <c r="I46" s="11"/>
      <c r="J46" s="11"/>
      <c r="K46" s="10"/>
      <c r="L46" s="16"/>
      <c r="M46" s="10"/>
      <c r="N46" s="10"/>
      <c r="O46" s="10"/>
      <c r="P46" s="10"/>
      <c r="Q46" s="296"/>
      <c r="R46" s="12"/>
      <c r="S46" s="12"/>
      <c r="T46" s="12"/>
      <c r="U46" s="12"/>
      <c r="V46" s="12"/>
      <c r="W46" s="12"/>
      <c r="X46" s="12"/>
    </row>
    <row r="47" spans="2:24" outlineLevel="1" x14ac:dyDescent="0.25">
      <c r="B47" s="14"/>
      <c r="C47" s="15"/>
      <c r="D47" s="15"/>
      <c r="E47" s="15"/>
      <c r="F47" s="322"/>
      <c r="G47" s="292"/>
      <c r="H47" s="10"/>
      <c r="I47" s="11"/>
      <c r="J47" s="11"/>
      <c r="K47" s="10"/>
      <c r="L47" s="16"/>
      <c r="M47" s="10"/>
      <c r="N47" s="10"/>
      <c r="O47" s="10"/>
      <c r="P47" s="10"/>
      <c r="Q47" s="296"/>
      <c r="R47" s="12"/>
      <c r="S47" s="12"/>
      <c r="T47" s="12"/>
      <c r="U47" s="12"/>
      <c r="V47" s="12"/>
      <c r="W47" s="12"/>
      <c r="X47" s="12"/>
    </row>
    <row r="48" spans="2:24" outlineLevel="1" x14ac:dyDescent="0.25">
      <c r="B48" s="14"/>
      <c r="C48" s="15"/>
      <c r="D48" s="15"/>
      <c r="E48" s="15"/>
      <c r="F48" s="322"/>
      <c r="G48" s="292"/>
      <c r="H48" s="10"/>
      <c r="I48" s="11"/>
      <c r="J48" s="11"/>
      <c r="K48" s="10"/>
      <c r="L48" s="16"/>
      <c r="M48" s="10"/>
      <c r="N48" s="10"/>
      <c r="O48" s="10"/>
      <c r="P48" s="10"/>
      <c r="Q48" s="296"/>
      <c r="R48" s="12"/>
      <c r="S48" s="12"/>
      <c r="T48" s="12"/>
      <c r="U48" s="12"/>
      <c r="V48" s="12"/>
      <c r="W48" s="12"/>
      <c r="X48" s="12"/>
    </row>
    <row r="49" spans="2:24" outlineLevel="1" x14ac:dyDescent="0.25">
      <c r="B49" s="14"/>
      <c r="C49" s="15"/>
      <c r="D49" s="15"/>
      <c r="E49" s="15"/>
      <c r="F49" s="322"/>
      <c r="G49" s="292"/>
      <c r="H49" s="10"/>
      <c r="I49" s="11"/>
      <c r="J49" s="11"/>
      <c r="K49" s="10"/>
      <c r="L49" s="16"/>
      <c r="M49" s="10"/>
      <c r="N49" s="10"/>
      <c r="O49" s="10"/>
      <c r="P49" s="10"/>
      <c r="Q49" s="296"/>
      <c r="R49" s="12"/>
      <c r="S49" s="12"/>
      <c r="T49" s="12"/>
      <c r="U49" s="12"/>
      <c r="V49" s="12"/>
      <c r="W49" s="12"/>
      <c r="X49" s="12"/>
    </row>
    <row r="50" spans="2:24" outlineLevel="1" x14ac:dyDescent="0.25">
      <c r="B50" s="14"/>
      <c r="C50" s="15"/>
      <c r="D50" s="15"/>
      <c r="E50" s="15"/>
      <c r="F50" s="322"/>
      <c r="G50" s="292"/>
      <c r="H50" s="10"/>
      <c r="I50" s="11"/>
      <c r="J50" s="11"/>
      <c r="K50" s="10"/>
      <c r="L50" s="16"/>
      <c r="M50" s="10"/>
      <c r="N50" s="10"/>
      <c r="O50" s="10"/>
      <c r="P50" s="10"/>
      <c r="Q50" s="296"/>
      <c r="R50" s="12"/>
      <c r="S50" s="12"/>
      <c r="T50" s="12"/>
      <c r="U50" s="12"/>
      <c r="V50" s="12"/>
      <c r="W50" s="12"/>
      <c r="X50" s="12"/>
    </row>
    <row r="51" spans="2:24" outlineLevel="1" x14ac:dyDescent="0.25">
      <c r="B51" s="14"/>
      <c r="C51" s="15"/>
      <c r="D51" s="15"/>
      <c r="E51" s="15"/>
      <c r="F51" s="322"/>
      <c r="G51" s="292"/>
      <c r="H51" s="10"/>
      <c r="I51" s="11"/>
      <c r="J51" s="11"/>
      <c r="K51" s="10"/>
      <c r="L51" s="16"/>
      <c r="M51" s="10"/>
      <c r="N51" s="10"/>
      <c r="O51" s="10"/>
      <c r="P51" s="10"/>
      <c r="Q51" s="296"/>
      <c r="R51" s="12"/>
      <c r="S51" s="12"/>
      <c r="T51" s="12"/>
      <c r="U51" s="12"/>
      <c r="V51" s="12"/>
      <c r="W51" s="12"/>
      <c r="X51" s="12"/>
    </row>
    <row r="52" spans="2:24" outlineLevel="1" x14ac:dyDescent="0.25">
      <c r="B52" s="14"/>
      <c r="C52" s="15"/>
      <c r="D52" s="15"/>
      <c r="E52" s="15"/>
      <c r="F52" s="322"/>
      <c r="G52" s="292"/>
      <c r="H52" s="10"/>
      <c r="I52" s="11"/>
      <c r="J52" s="11"/>
      <c r="K52" s="10"/>
      <c r="L52" s="16"/>
      <c r="M52" s="10"/>
      <c r="N52" s="10"/>
      <c r="O52" s="10"/>
      <c r="P52" s="10"/>
      <c r="Q52" s="296"/>
      <c r="R52" s="12"/>
      <c r="S52" s="12"/>
      <c r="T52" s="12"/>
      <c r="U52" s="12"/>
      <c r="V52" s="12"/>
      <c r="W52" s="12"/>
      <c r="X52" s="12"/>
    </row>
    <row r="53" spans="2:24" outlineLevel="1" x14ac:dyDescent="0.25">
      <c r="B53" s="14"/>
      <c r="C53" s="15"/>
      <c r="D53" s="15"/>
      <c r="E53" s="15"/>
      <c r="F53" s="322"/>
      <c r="G53" s="292"/>
      <c r="H53" s="10"/>
      <c r="I53" s="11"/>
      <c r="J53" s="11"/>
      <c r="K53" s="10"/>
      <c r="L53" s="16"/>
      <c r="M53" s="10"/>
      <c r="N53" s="10"/>
      <c r="O53" s="10"/>
      <c r="P53" s="10"/>
      <c r="Q53" s="296"/>
      <c r="R53" s="12"/>
      <c r="S53" s="12"/>
      <c r="T53" s="12"/>
      <c r="U53" s="12"/>
      <c r="V53" s="12"/>
      <c r="W53" s="12"/>
      <c r="X53" s="12"/>
    </row>
    <row r="54" spans="2:24" outlineLevel="1" x14ac:dyDescent="0.25">
      <c r="B54" s="14"/>
      <c r="C54" s="15"/>
      <c r="D54" s="15"/>
      <c r="E54" s="15"/>
      <c r="F54" s="322"/>
      <c r="G54" s="292"/>
      <c r="H54" s="10"/>
      <c r="I54" s="11"/>
      <c r="J54" s="11"/>
      <c r="K54" s="10"/>
      <c r="L54" s="16"/>
      <c r="M54" s="10"/>
      <c r="N54" s="10"/>
      <c r="O54" s="10"/>
      <c r="P54" s="10"/>
      <c r="Q54" s="296"/>
      <c r="R54" s="12"/>
      <c r="S54" s="12"/>
      <c r="T54" s="12"/>
      <c r="U54" s="12"/>
      <c r="V54" s="12"/>
      <c r="W54" s="12"/>
      <c r="X54" s="12"/>
    </row>
    <row r="55" spans="2:24" outlineLevel="1" x14ac:dyDescent="0.25">
      <c r="B55" s="14"/>
      <c r="C55" s="15"/>
      <c r="D55" s="15"/>
      <c r="E55" s="15"/>
      <c r="F55" s="322"/>
      <c r="G55" s="292"/>
      <c r="H55" s="10"/>
      <c r="I55" s="11"/>
      <c r="J55" s="11"/>
      <c r="K55" s="10"/>
      <c r="L55" s="16"/>
      <c r="M55" s="10"/>
      <c r="N55" s="10"/>
      <c r="O55" s="10"/>
      <c r="P55" s="10"/>
      <c r="Q55" s="296"/>
      <c r="R55" s="12"/>
      <c r="S55" s="12"/>
      <c r="T55" s="12"/>
      <c r="U55" s="12"/>
      <c r="V55" s="12"/>
      <c r="W55" s="12"/>
      <c r="X55" s="12"/>
    </row>
    <row r="56" spans="2:24" outlineLevel="1" x14ac:dyDescent="0.25">
      <c r="B56" s="14"/>
      <c r="C56" s="15"/>
      <c r="D56" s="15"/>
      <c r="E56" s="15"/>
      <c r="F56" s="322"/>
      <c r="G56" s="292"/>
      <c r="H56" s="10"/>
      <c r="I56" s="11"/>
      <c r="J56" s="11"/>
      <c r="K56" s="10"/>
      <c r="L56" s="16"/>
      <c r="M56" s="10"/>
      <c r="N56" s="10"/>
      <c r="O56" s="10"/>
      <c r="P56" s="10"/>
      <c r="Q56" s="296"/>
      <c r="R56" s="12"/>
      <c r="S56" s="12"/>
      <c r="T56" s="12"/>
      <c r="U56" s="12"/>
      <c r="V56" s="12"/>
      <c r="W56" s="12"/>
      <c r="X56" s="12"/>
    </row>
    <row r="57" spans="2:24" outlineLevel="1" x14ac:dyDescent="0.25">
      <c r="B57" s="14"/>
      <c r="C57" s="15"/>
      <c r="D57" s="15"/>
      <c r="E57" s="15"/>
      <c r="F57" s="322"/>
      <c r="G57" s="292"/>
      <c r="H57" s="10"/>
      <c r="I57" s="11"/>
      <c r="J57" s="11"/>
      <c r="K57" s="10"/>
      <c r="L57" s="16"/>
      <c r="M57" s="10"/>
      <c r="N57" s="10"/>
      <c r="O57" s="10"/>
      <c r="P57" s="10"/>
      <c r="Q57" s="296"/>
      <c r="R57" s="12"/>
      <c r="S57" s="12"/>
      <c r="T57" s="12"/>
      <c r="U57" s="12"/>
      <c r="V57" s="12"/>
      <c r="W57" s="12"/>
      <c r="X57" s="12"/>
    </row>
    <row r="58" spans="2:24" outlineLevel="1" x14ac:dyDescent="0.25">
      <c r="B58" s="14"/>
      <c r="C58" s="15"/>
      <c r="D58" s="15"/>
      <c r="E58" s="15"/>
      <c r="F58" s="322"/>
      <c r="G58" s="292"/>
      <c r="H58" s="10"/>
      <c r="I58" s="11"/>
      <c r="J58" s="11"/>
      <c r="K58" s="10"/>
      <c r="L58" s="16"/>
      <c r="M58" s="10"/>
      <c r="N58" s="10"/>
      <c r="O58" s="10"/>
      <c r="P58" s="10"/>
      <c r="Q58" s="296"/>
      <c r="R58" s="12"/>
      <c r="S58" s="12"/>
      <c r="T58" s="12"/>
      <c r="U58" s="12"/>
      <c r="V58" s="12"/>
      <c r="W58" s="12"/>
      <c r="X58" s="12"/>
    </row>
    <row r="59" spans="2:24" outlineLevel="1" x14ac:dyDescent="0.25">
      <c r="B59" s="14"/>
      <c r="C59" s="15"/>
      <c r="D59" s="15"/>
      <c r="E59" s="15"/>
      <c r="F59" s="322"/>
      <c r="G59" s="292"/>
      <c r="H59" s="10"/>
      <c r="I59" s="11"/>
      <c r="J59" s="11"/>
      <c r="K59" s="10"/>
      <c r="L59" s="16"/>
      <c r="M59" s="10"/>
      <c r="N59" s="10"/>
      <c r="O59" s="10"/>
      <c r="P59" s="10"/>
      <c r="Q59" s="296"/>
      <c r="R59" s="12"/>
      <c r="S59" s="12"/>
      <c r="T59" s="12"/>
      <c r="U59" s="12"/>
      <c r="V59" s="12"/>
      <c r="W59" s="12"/>
      <c r="X59" s="12"/>
    </row>
    <row r="60" spans="2:24" outlineLevel="1" x14ac:dyDescent="0.25">
      <c r="B60" s="14"/>
      <c r="C60" s="15"/>
      <c r="D60" s="15"/>
      <c r="E60" s="15"/>
      <c r="F60" s="322"/>
      <c r="G60" s="292"/>
      <c r="H60" s="10"/>
      <c r="I60" s="11"/>
      <c r="J60" s="11"/>
      <c r="K60" s="10"/>
      <c r="L60" s="16"/>
      <c r="M60" s="10"/>
      <c r="N60" s="10"/>
      <c r="O60" s="10"/>
      <c r="P60" s="10"/>
      <c r="Q60" s="296"/>
      <c r="R60" s="12"/>
      <c r="S60" s="12"/>
      <c r="T60" s="12"/>
      <c r="U60" s="12"/>
      <c r="V60" s="12"/>
      <c r="W60" s="12"/>
      <c r="X60" s="12"/>
    </row>
    <row r="61" spans="2:24" outlineLevel="1" x14ac:dyDescent="0.25">
      <c r="B61" s="14"/>
      <c r="C61" s="15"/>
      <c r="D61" s="15"/>
      <c r="E61" s="15"/>
      <c r="F61" s="322"/>
      <c r="G61" s="292"/>
      <c r="H61" s="10"/>
      <c r="I61" s="11"/>
      <c r="J61" s="11"/>
      <c r="K61" s="10"/>
      <c r="L61" s="16"/>
      <c r="M61" s="10"/>
      <c r="N61" s="10"/>
      <c r="O61" s="10"/>
      <c r="P61" s="10"/>
      <c r="Q61" s="296"/>
      <c r="R61" s="12"/>
      <c r="S61" s="12"/>
      <c r="T61" s="12"/>
      <c r="U61" s="12"/>
      <c r="V61" s="12"/>
      <c r="W61" s="12"/>
      <c r="X61" s="12"/>
    </row>
    <row r="62" spans="2:24" outlineLevel="1" x14ac:dyDescent="0.25">
      <c r="B62" s="14"/>
      <c r="C62" s="15"/>
      <c r="D62" s="15"/>
      <c r="E62" s="15"/>
      <c r="F62" s="322"/>
      <c r="G62" s="292"/>
      <c r="H62" s="10"/>
      <c r="I62" s="11"/>
      <c r="J62" s="11"/>
      <c r="K62" s="10"/>
      <c r="L62" s="16"/>
      <c r="M62" s="10"/>
      <c r="N62" s="10"/>
      <c r="O62" s="10"/>
      <c r="P62" s="10"/>
      <c r="Q62" s="296"/>
      <c r="R62" s="12"/>
      <c r="S62" s="12"/>
      <c r="T62" s="12"/>
      <c r="U62" s="12"/>
      <c r="V62" s="12"/>
      <c r="W62" s="12"/>
      <c r="X62" s="12"/>
    </row>
    <row r="63" spans="2:24" outlineLevel="1" x14ac:dyDescent="0.25">
      <c r="B63" s="14"/>
      <c r="C63" s="15"/>
      <c r="D63" s="15"/>
      <c r="E63" s="15"/>
      <c r="F63" s="322"/>
      <c r="G63" s="292"/>
      <c r="H63" s="10"/>
      <c r="I63" s="11"/>
      <c r="J63" s="11"/>
      <c r="K63" s="10"/>
      <c r="L63" s="16"/>
      <c r="M63" s="10"/>
      <c r="N63" s="10"/>
      <c r="O63" s="10"/>
      <c r="P63" s="10"/>
      <c r="Q63" s="296"/>
      <c r="R63" s="12"/>
      <c r="S63" s="12"/>
      <c r="T63" s="12"/>
      <c r="U63" s="12"/>
      <c r="V63" s="12"/>
      <c r="W63" s="12"/>
      <c r="X63" s="12"/>
    </row>
    <row r="64" spans="2:24" outlineLevel="1" x14ac:dyDescent="0.25">
      <c r="B64" s="14"/>
      <c r="C64" s="15"/>
      <c r="D64" s="15"/>
      <c r="E64" s="15"/>
      <c r="F64" s="322"/>
      <c r="G64" s="292"/>
      <c r="H64" s="10"/>
      <c r="I64" s="11"/>
      <c r="J64" s="11"/>
      <c r="K64" s="10"/>
      <c r="L64" s="16"/>
      <c r="M64" s="10"/>
      <c r="N64" s="10"/>
      <c r="O64" s="10"/>
      <c r="P64" s="10"/>
      <c r="Q64" s="296"/>
      <c r="R64" s="12"/>
      <c r="S64" s="12"/>
      <c r="T64" s="12"/>
      <c r="U64" s="12"/>
      <c r="V64" s="12"/>
      <c r="W64" s="12"/>
      <c r="X64" s="12"/>
    </row>
    <row r="65" spans="2:24" outlineLevel="1" x14ac:dyDescent="0.25">
      <c r="B65" s="14"/>
      <c r="C65" s="15"/>
      <c r="D65" s="15"/>
      <c r="E65" s="15"/>
      <c r="F65" s="322"/>
      <c r="G65" s="292"/>
      <c r="H65" s="10"/>
      <c r="I65" s="11"/>
      <c r="J65" s="11"/>
      <c r="K65" s="10"/>
      <c r="L65" s="16"/>
      <c r="M65" s="10"/>
      <c r="N65" s="10"/>
      <c r="O65" s="10"/>
      <c r="P65" s="10"/>
      <c r="Q65" s="296"/>
      <c r="R65" s="12"/>
      <c r="S65" s="12"/>
      <c r="T65" s="12"/>
      <c r="U65" s="12"/>
      <c r="V65" s="12"/>
      <c r="W65" s="12"/>
      <c r="X65" s="12"/>
    </row>
    <row r="66" spans="2:24" outlineLevel="1" x14ac:dyDescent="0.25">
      <c r="B66" s="14"/>
      <c r="C66" s="15"/>
      <c r="D66" s="15"/>
      <c r="E66" s="15"/>
      <c r="F66" s="322"/>
      <c r="G66" s="292"/>
      <c r="H66" s="10"/>
      <c r="I66" s="11"/>
      <c r="J66" s="11"/>
      <c r="K66" s="10"/>
      <c r="L66" s="16"/>
      <c r="M66" s="10"/>
      <c r="N66" s="10"/>
      <c r="O66" s="10"/>
      <c r="P66" s="10"/>
      <c r="Q66" s="296"/>
      <c r="R66" s="12"/>
      <c r="S66" s="12"/>
      <c r="T66" s="12"/>
      <c r="U66" s="12"/>
      <c r="V66" s="12"/>
      <c r="W66" s="12"/>
      <c r="X66" s="12"/>
    </row>
    <row r="67" spans="2:24" outlineLevel="1" x14ac:dyDescent="0.25">
      <c r="B67" s="14"/>
      <c r="C67" s="15"/>
      <c r="D67" s="15"/>
      <c r="E67" s="15"/>
      <c r="F67" s="322"/>
      <c r="G67" s="292"/>
      <c r="H67" s="10"/>
      <c r="I67" s="11"/>
      <c r="J67" s="11"/>
      <c r="K67" s="10"/>
      <c r="L67" s="16"/>
      <c r="M67" s="10"/>
      <c r="N67" s="10"/>
      <c r="O67" s="10"/>
      <c r="P67" s="10"/>
      <c r="Q67" s="296"/>
      <c r="R67" s="12"/>
      <c r="S67" s="12"/>
      <c r="T67" s="12"/>
      <c r="U67" s="12"/>
      <c r="V67" s="12"/>
      <c r="W67" s="12"/>
      <c r="X67" s="12"/>
    </row>
    <row r="68" spans="2:24" outlineLevel="1" x14ac:dyDescent="0.25">
      <c r="B68" s="14"/>
      <c r="C68" s="15"/>
      <c r="D68" s="15"/>
      <c r="E68" s="15"/>
      <c r="F68" s="322"/>
      <c r="G68" s="292"/>
      <c r="H68" s="10"/>
      <c r="I68" s="11"/>
      <c r="J68" s="11"/>
      <c r="K68" s="10"/>
      <c r="L68" s="16"/>
      <c r="M68" s="10"/>
      <c r="N68" s="10"/>
      <c r="O68" s="10"/>
      <c r="P68" s="10"/>
      <c r="Q68" s="296"/>
      <c r="R68" s="12"/>
      <c r="S68" s="12"/>
      <c r="T68" s="12"/>
      <c r="U68" s="12"/>
      <c r="V68" s="12"/>
      <c r="W68" s="12"/>
      <c r="X68" s="12"/>
    </row>
    <row r="69" spans="2:24" outlineLevel="1" x14ac:dyDescent="0.25">
      <c r="B69" s="14"/>
      <c r="C69" s="15"/>
      <c r="D69" s="15"/>
      <c r="E69" s="15"/>
      <c r="F69" s="322"/>
      <c r="G69" s="292"/>
      <c r="H69" s="10"/>
      <c r="I69" s="11"/>
      <c r="J69" s="11"/>
      <c r="K69" s="10"/>
      <c r="L69" s="16"/>
      <c r="M69" s="10"/>
      <c r="N69" s="10"/>
      <c r="O69" s="10"/>
      <c r="P69" s="10"/>
      <c r="Q69" s="296"/>
      <c r="R69" s="12"/>
      <c r="S69" s="12"/>
      <c r="T69" s="12"/>
      <c r="U69" s="12"/>
      <c r="V69" s="12"/>
      <c r="W69" s="12"/>
      <c r="X69" s="12"/>
    </row>
    <row r="70" spans="2:24" outlineLevel="1" x14ac:dyDescent="0.25">
      <c r="B70" s="14"/>
      <c r="C70" s="15"/>
      <c r="D70" s="15"/>
      <c r="E70" s="15"/>
      <c r="F70" s="322"/>
      <c r="G70" s="292"/>
      <c r="H70" s="10"/>
      <c r="I70" s="11"/>
      <c r="J70" s="11"/>
      <c r="K70" s="10"/>
      <c r="L70" s="16"/>
      <c r="M70" s="10"/>
      <c r="N70" s="10"/>
      <c r="O70" s="10"/>
      <c r="P70" s="10"/>
      <c r="Q70" s="296"/>
      <c r="R70" s="12"/>
      <c r="S70" s="12"/>
      <c r="T70" s="12"/>
      <c r="U70" s="12"/>
      <c r="V70" s="12"/>
      <c r="W70" s="12"/>
      <c r="X70" s="12"/>
    </row>
    <row r="71" spans="2:24" outlineLevel="1" x14ac:dyDescent="0.25">
      <c r="B71" s="14"/>
      <c r="C71" s="15"/>
      <c r="D71" s="15"/>
      <c r="E71" s="15"/>
      <c r="F71" s="322"/>
      <c r="G71" s="292"/>
      <c r="H71" s="10"/>
      <c r="I71" s="11"/>
      <c r="J71" s="11"/>
      <c r="K71" s="10"/>
      <c r="L71" s="16"/>
      <c r="M71" s="10"/>
      <c r="N71" s="10"/>
      <c r="O71" s="10"/>
      <c r="P71" s="10"/>
      <c r="Q71" s="296"/>
      <c r="R71" s="12"/>
      <c r="S71" s="12"/>
      <c r="T71" s="12"/>
      <c r="U71" s="12"/>
      <c r="V71" s="12"/>
      <c r="W71" s="12"/>
      <c r="X71" s="12"/>
    </row>
    <row r="72" spans="2:24" outlineLevel="1" x14ac:dyDescent="0.25">
      <c r="B72" s="14"/>
      <c r="C72" s="15"/>
      <c r="D72" s="15"/>
      <c r="E72" s="15"/>
      <c r="F72" s="322"/>
      <c r="G72" s="292"/>
      <c r="H72" s="10"/>
      <c r="I72" s="11"/>
      <c r="J72" s="11"/>
      <c r="K72" s="10"/>
      <c r="L72" s="16"/>
      <c r="M72" s="10"/>
      <c r="N72" s="10"/>
      <c r="O72" s="10"/>
      <c r="P72" s="10"/>
      <c r="Q72" s="296"/>
      <c r="R72" s="12"/>
      <c r="S72" s="12"/>
      <c r="T72" s="12"/>
      <c r="U72" s="12"/>
      <c r="V72" s="12"/>
      <c r="W72" s="12"/>
      <c r="X72" s="12"/>
    </row>
    <row r="73" spans="2:24" outlineLevel="1" x14ac:dyDescent="0.25">
      <c r="B73" s="14"/>
      <c r="C73" s="15"/>
      <c r="D73" s="15"/>
      <c r="E73" s="15"/>
      <c r="F73" s="322"/>
      <c r="G73" s="292"/>
      <c r="H73" s="10"/>
      <c r="I73" s="11"/>
      <c r="J73" s="11"/>
      <c r="K73" s="10"/>
      <c r="L73" s="16"/>
      <c r="M73" s="10"/>
      <c r="N73" s="10"/>
      <c r="O73" s="10"/>
      <c r="P73" s="10"/>
      <c r="Q73" s="296"/>
      <c r="R73" s="12"/>
      <c r="S73" s="12"/>
      <c r="T73" s="12"/>
      <c r="U73" s="12"/>
      <c r="V73" s="12"/>
      <c r="W73" s="12"/>
      <c r="X73" s="12"/>
    </row>
    <row r="74" spans="2:24" outlineLevel="1" x14ac:dyDescent="0.25">
      <c r="B74" s="14"/>
      <c r="C74" s="15"/>
      <c r="D74" s="15"/>
      <c r="E74" s="15"/>
      <c r="F74" s="322"/>
      <c r="G74" s="292"/>
      <c r="H74" s="10"/>
      <c r="I74" s="11"/>
      <c r="J74" s="11"/>
      <c r="K74" s="10"/>
      <c r="L74" s="16"/>
      <c r="M74" s="10"/>
      <c r="N74" s="10"/>
      <c r="O74" s="10"/>
      <c r="P74" s="10"/>
      <c r="Q74" s="296"/>
      <c r="R74" s="12"/>
      <c r="S74" s="12"/>
      <c r="T74" s="12"/>
      <c r="U74" s="12"/>
      <c r="V74" s="12"/>
      <c r="W74" s="12"/>
      <c r="X74" s="12"/>
    </row>
    <row r="75" spans="2:24" outlineLevel="1" x14ac:dyDescent="0.25">
      <c r="B75" s="14"/>
      <c r="C75" s="15"/>
      <c r="D75" s="15"/>
      <c r="E75" s="15"/>
      <c r="F75" s="322"/>
      <c r="G75" s="292"/>
      <c r="H75" s="10"/>
      <c r="I75" s="11"/>
      <c r="J75" s="11"/>
      <c r="K75" s="10"/>
      <c r="L75" s="16"/>
      <c r="M75" s="10"/>
      <c r="N75" s="10"/>
      <c r="O75" s="10"/>
      <c r="P75" s="10"/>
      <c r="Q75" s="296"/>
      <c r="R75" s="12"/>
      <c r="S75" s="12"/>
      <c r="T75" s="12"/>
      <c r="U75" s="12"/>
      <c r="V75" s="12"/>
      <c r="W75" s="12"/>
      <c r="X75" s="12"/>
    </row>
    <row r="76" spans="2:24" outlineLevel="1" x14ac:dyDescent="0.25">
      <c r="B76" s="14"/>
      <c r="C76" s="15"/>
      <c r="D76" s="15"/>
      <c r="E76" s="15"/>
      <c r="F76" s="322"/>
      <c r="G76" s="292"/>
      <c r="H76" s="10"/>
      <c r="I76" s="11"/>
      <c r="J76" s="11"/>
      <c r="K76" s="10"/>
      <c r="L76" s="16"/>
      <c r="M76" s="10"/>
      <c r="N76" s="10"/>
      <c r="O76" s="10"/>
      <c r="P76" s="10"/>
      <c r="Q76" s="296"/>
      <c r="R76" s="12"/>
      <c r="S76" s="12"/>
      <c r="T76" s="12"/>
      <c r="U76" s="12"/>
      <c r="V76" s="12"/>
      <c r="W76" s="12"/>
      <c r="X76" s="12"/>
    </row>
    <row r="77" spans="2:24" outlineLevel="1" x14ac:dyDescent="0.25">
      <c r="B77" s="14"/>
      <c r="C77" s="15"/>
      <c r="D77" s="15"/>
      <c r="E77" s="15"/>
      <c r="F77" s="322"/>
      <c r="G77" s="292"/>
      <c r="H77" s="10"/>
      <c r="I77" s="11"/>
      <c r="J77" s="11"/>
      <c r="K77" s="10"/>
      <c r="L77" s="16"/>
      <c r="M77" s="10"/>
      <c r="N77" s="10"/>
      <c r="O77" s="10"/>
      <c r="P77" s="10"/>
      <c r="Q77" s="296"/>
      <c r="R77" s="12"/>
      <c r="S77" s="12"/>
      <c r="T77" s="12"/>
      <c r="U77" s="12"/>
      <c r="V77" s="12"/>
      <c r="W77" s="12"/>
      <c r="X77" s="12"/>
    </row>
    <row r="78" spans="2:24" outlineLevel="1" x14ac:dyDescent="0.25">
      <c r="B78" s="14"/>
      <c r="C78" s="15"/>
      <c r="D78" s="15"/>
      <c r="E78" s="15"/>
      <c r="F78" s="322"/>
      <c r="G78" s="292"/>
      <c r="H78" s="10"/>
      <c r="I78" s="11"/>
      <c r="J78" s="11"/>
      <c r="K78" s="10"/>
      <c r="L78" s="16"/>
      <c r="M78" s="10"/>
      <c r="N78" s="10"/>
      <c r="O78" s="10"/>
      <c r="P78" s="10"/>
      <c r="Q78" s="296"/>
      <c r="R78" s="12"/>
      <c r="S78" s="12"/>
      <c r="T78" s="12"/>
      <c r="U78" s="12"/>
      <c r="V78" s="12"/>
      <c r="W78" s="12"/>
      <c r="X78" s="12"/>
    </row>
    <row r="79" spans="2:24" outlineLevel="1" x14ac:dyDescent="0.25">
      <c r="B79" s="14"/>
      <c r="C79" s="15"/>
      <c r="D79" s="15"/>
      <c r="E79" s="15"/>
      <c r="F79" s="322"/>
      <c r="G79" s="292"/>
      <c r="H79" s="10"/>
      <c r="I79" s="11"/>
      <c r="J79" s="11"/>
      <c r="K79" s="10"/>
      <c r="L79" s="16"/>
      <c r="M79" s="10"/>
      <c r="N79" s="10"/>
      <c r="O79" s="10"/>
      <c r="P79" s="10"/>
      <c r="Q79" s="296"/>
      <c r="R79" s="12"/>
      <c r="S79" s="12"/>
      <c r="T79" s="12"/>
      <c r="U79" s="12"/>
      <c r="V79" s="12"/>
      <c r="W79" s="12"/>
      <c r="X79" s="12"/>
    </row>
    <row r="80" spans="2:24" outlineLevel="1" x14ac:dyDescent="0.25">
      <c r="B80" s="14"/>
      <c r="C80" s="15"/>
      <c r="D80" s="15"/>
      <c r="E80" s="15"/>
      <c r="F80" s="322"/>
      <c r="G80" s="292"/>
      <c r="H80" s="10"/>
      <c r="I80" s="11"/>
      <c r="J80" s="11"/>
      <c r="K80" s="10"/>
      <c r="L80" s="16"/>
      <c r="M80" s="10"/>
      <c r="N80" s="10"/>
      <c r="O80" s="10"/>
      <c r="P80" s="10"/>
      <c r="Q80" s="296"/>
      <c r="R80" s="12"/>
      <c r="S80" s="12"/>
      <c r="T80" s="12"/>
      <c r="U80" s="12"/>
      <c r="V80" s="12"/>
      <c r="W80" s="12"/>
      <c r="X80" s="12"/>
    </row>
    <row r="81" spans="1:24" outlineLevel="1" x14ac:dyDescent="0.25">
      <c r="B81" s="14"/>
      <c r="C81" s="15"/>
      <c r="D81" s="15"/>
      <c r="E81" s="15"/>
      <c r="F81" s="322"/>
      <c r="G81" s="292"/>
      <c r="H81" s="10"/>
      <c r="I81" s="11"/>
      <c r="J81" s="11"/>
      <c r="K81" s="10"/>
      <c r="L81" s="16"/>
      <c r="M81" s="10"/>
      <c r="N81" s="10"/>
      <c r="O81" s="10"/>
      <c r="P81" s="10"/>
      <c r="Q81" s="296"/>
      <c r="R81" s="12"/>
      <c r="S81" s="12"/>
      <c r="T81" s="12"/>
      <c r="U81" s="12"/>
      <c r="V81" s="12"/>
      <c r="W81" s="12"/>
      <c r="X81" s="12"/>
    </row>
    <row r="82" spans="1:24" outlineLevel="1" x14ac:dyDescent="0.25">
      <c r="B82" s="14"/>
      <c r="C82" s="15"/>
      <c r="D82" s="15"/>
      <c r="E82" s="15"/>
      <c r="F82" s="322"/>
      <c r="G82" s="292"/>
      <c r="H82" s="10"/>
      <c r="I82" s="11"/>
      <c r="J82" s="11"/>
      <c r="K82" s="10"/>
      <c r="L82" s="16"/>
      <c r="M82" s="10"/>
      <c r="N82" s="10"/>
      <c r="O82" s="10"/>
      <c r="P82" s="10"/>
      <c r="Q82" s="296"/>
      <c r="R82" s="12"/>
      <c r="S82" s="12"/>
      <c r="T82" s="12"/>
      <c r="U82" s="12"/>
      <c r="V82" s="12"/>
      <c r="W82" s="12"/>
      <c r="X82" s="12"/>
    </row>
    <row r="83" spans="1:24" outlineLevel="1" x14ac:dyDescent="0.25">
      <c r="B83" s="14"/>
      <c r="C83" s="15"/>
      <c r="D83" s="15"/>
      <c r="E83" s="15"/>
      <c r="F83" s="322"/>
      <c r="G83" s="292"/>
      <c r="H83" s="10"/>
      <c r="I83" s="11"/>
      <c r="J83" s="11"/>
      <c r="K83" s="10"/>
      <c r="L83" s="16"/>
      <c r="M83" s="10"/>
      <c r="N83" s="10"/>
      <c r="O83" s="10"/>
      <c r="P83" s="10"/>
      <c r="Q83" s="296"/>
      <c r="R83" s="12"/>
      <c r="S83" s="12"/>
      <c r="T83" s="12"/>
      <c r="U83" s="12"/>
      <c r="V83" s="12"/>
      <c r="W83" s="12"/>
      <c r="X83" s="12"/>
    </row>
    <row r="84" spans="1:24" outlineLevel="1" x14ac:dyDescent="0.25">
      <c r="B84" s="14"/>
      <c r="C84" s="15"/>
      <c r="D84" s="15"/>
      <c r="E84" s="15"/>
      <c r="F84" s="322"/>
      <c r="G84" s="292"/>
      <c r="H84" s="10"/>
      <c r="I84" s="11"/>
      <c r="J84" s="11"/>
      <c r="K84" s="10"/>
      <c r="L84" s="16"/>
      <c r="M84" s="10"/>
      <c r="N84" s="10"/>
      <c r="O84" s="10"/>
      <c r="P84" s="10"/>
      <c r="Q84" s="296"/>
      <c r="R84" s="12"/>
      <c r="S84" s="12"/>
      <c r="T84" s="12"/>
      <c r="U84" s="12"/>
      <c r="V84" s="12"/>
      <c r="W84" s="12"/>
      <c r="X84" s="12"/>
    </row>
    <row r="85" spans="1:24" outlineLevel="1" x14ac:dyDescent="0.25">
      <c r="B85" s="14"/>
      <c r="C85" s="15"/>
      <c r="D85" s="15"/>
      <c r="E85" s="15"/>
      <c r="F85" s="322"/>
      <c r="G85" s="292"/>
      <c r="H85" s="10"/>
      <c r="I85" s="11"/>
      <c r="J85" s="11"/>
      <c r="K85" s="10"/>
      <c r="L85" s="16"/>
      <c r="M85" s="10"/>
      <c r="N85" s="10"/>
      <c r="O85" s="10"/>
      <c r="P85" s="10"/>
      <c r="Q85" s="296"/>
      <c r="R85" s="12"/>
      <c r="S85" s="12"/>
      <c r="T85" s="12"/>
      <c r="U85" s="12"/>
      <c r="V85" s="12"/>
      <c r="W85" s="12"/>
      <c r="X85" s="12"/>
    </row>
    <row r="86" spans="1:24" outlineLevel="1" x14ac:dyDescent="0.25">
      <c r="B86" s="14"/>
      <c r="C86" s="15"/>
      <c r="D86" s="15"/>
      <c r="E86" s="15"/>
      <c r="F86" s="322"/>
      <c r="G86" s="292"/>
      <c r="H86" s="10"/>
      <c r="I86" s="11"/>
      <c r="J86" s="11"/>
      <c r="K86" s="10"/>
      <c r="L86" s="16"/>
      <c r="M86" s="10"/>
      <c r="N86" s="10"/>
      <c r="O86" s="10"/>
      <c r="P86" s="10"/>
      <c r="Q86" s="296"/>
      <c r="R86" s="12"/>
      <c r="S86" s="12"/>
      <c r="T86" s="12"/>
      <c r="U86" s="12"/>
      <c r="V86" s="12"/>
      <c r="W86" s="12"/>
      <c r="X86" s="12"/>
    </row>
    <row r="87" spans="1:24" outlineLevel="1" x14ac:dyDescent="0.25">
      <c r="B87" s="14"/>
      <c r="C87" s="15"/>
      <c r="D87" s="15"/>
      <c r="E87" s="15"/>
      <c r="F87" s="322"/>
      <c r="G87" s="292"/>
      <c r="H87" s="10"/>
      <c r="I87" s="11"/>
      <c r="J87" s="11"/>
      <c r="K87" s="10"/>
      <c r="L87" s="16"/>
      <c r="M87" s="10"/>
      <c r="N87" s="10"/>
      <c r="O87" s="10"/>
      <c r="P87" s="10"/>
      <c r="Q87" s="296"/>
      <c r="R87" s="12"/>
      <c r="S87" s="12"/>
      <c r="T87" s="12"/>
      <c r="U87" s="12"/>
      <c r="V87" s="12"/>
      <c r="W87" s="12"/>
      <c r="X87" s="12"/>
    </row>
    <row r="88" spans="1:24" outlineLevel="1" x14ac:dyDescent="0.25">
      <c r="B88" s="14"/>
      <c r="C88" s="15"/>
      <c r="D88" s="15"/>
      <c r="E88" s="15"/>
      <c r="F88" s="322"/>
      <c r="G88" s="292"/>
      <c r="H88" s="10"/>
      <c r="I88" s="11"/>
      <c r="J88" s="11"/>
      <c r="K88" s="10"/>
      <c r="L88" s="16"/>
      <c r="M88" s="10"/>
      <c r="N88" s="10"/>
      <c r="O88" s="10"/>
      <c r="P88" s="10"/>
      <c r="Q88" s="296"/>
      <c r="R88" s="12"/>
      <c r="S88" s="12"/>
      <c r="T88" s="12"/>
      <c r="U88" s="12"/>
      <c r="V88" s="12"/>
      <c r="W88" s="12"/>
      <c r="X88" s="12"/>
    </row>
    <row r="89" spans="1:24" outlineLevel="1" x14ac:dyDescent="0.25">
      <c r="B89" s="14"/>
      <c r="C89" s="15"/>
      <c r="D89" s="15"/>
      <c r="E89" s="15"/>
      <c r="F89" s="322"/>
      <c r="G89" s="292"/>
      <c r="H89" s="10"/>
      <c r="I89" s="11"/>
      <c r="J89" s="11"/>
      <c r="K89" s="10"/>
      <c r="L89" s="16"/>
      <c r="M89" s="10"/>
      <c r="N89" s="10"/>
      <c r="O89" s="10"/>
      <c r="P89" s="10"/>
      <c r="Q89" s="296"/>
      <c r="R89" s="12"/>
      <c r="S89" s="12"/>
      <c r="T89" s="12"/>
      <c r="U89" s="12"/>
      <c r="V89" s="12"/>
      <c r="W89" s="12"/>
      <c r="X89" s="12"/>
    </row>
    <row r="90" spans="1:24" outlineLevel="1" x14ac:dyDescent="0.25">
      <c r="B90" s="14"/>
      <c r="C90" s="15"/>
      <c r="D90" s="15"/>
      <c r="E90" s="15"/>
      <c r="F90" s="322"/>
      <c r="G90" s="292"/>
      <c r="H90" s="10"/>
      <c r="I90" s="11"/>
      <c r="J90" s="11"/>
      <c r="K90" s="10"/>
      <c r="L90" s="16"/>
      <c r="M90" s="10"/>
      <c r="N90" s="10"/>
      <c r="O90" s="10"/>
      <c r="P90" s="10"/>
      <c r="Q90" s="296"/>
      <c r="R90" s="12"/>
      <c r="S90" s="12"/>
      <c r="T90" s="12"/>
      <c r="U90" s="12"/>
      <c r="V90" s="12"/>
      <c r="W90" s="12"/>
      <c r="X90" s="12"/>
    </row>
    <row r="91" spans="1:24" outlineLevel="1" x14ac:dyDescent="0.25">
      <c r="B91" s="14"/>
      <c r="C91" s="15"/>
      <c r="D91" s="15"/>
      <c r="E91" s="15"/>
      <c r="F91" s="322"/>
      <c r="G91" s="292"/>
      <c r="H91" s="10"/>
      <c r="I91" s="11"/>
      <c r="J91" s="11"/>
      <c r="K91" s="10"/>
      <c r="L91" s="16"/>
      <c r="M91" s="10"/>
      <c r="N91" s="10"/>
      <c r="O91" s="10"/>
      <c r="P91" s="10"/>
      <c r="Q91" s="296"/>
      <c r="R91" s="12"/>
      <c r="S91" s="12"/>
      <c r="T91" s="12"/>
      <c r="U91" s="12"/>
      <c r="V91" s="12"/>
      <c r="W91" s="12"/>
      <c r="X91" s="12"/>
    </row>
    <row r="92" spans="1:24" outlineLevel="1" x14ac:dyDescent="0.25">
      <c r="B92" s="14"/>
      <c r="C92" s="15"/>
      <c r="D92" s="15"/>
      <c r="E92" s="15"/>
      <c r="F92" s="322"/>
      <c r="G92" s="292"/>
      <c r="H92" s="10"/>
      <c r="I92" s="11"/>
      <c r="J92" s="11"/>
      <c r="K92" s="10"/>
      <c r="L92" s="16"/>
      <c r="M92" s="10"/>
      <c r="N92" s="10"/>
      <c r="O92" s="10"/>
      <c r="P92" s="10"/>
      <c r="Q92" s="296"/>
      <c r="R92" s="12"/>
      <c r="S92" s="12"/>
      <c r="T92" s="12"/>
      <c r="U92" s="12"/>
      <c r="V92" s="12"/>
      <c r="W92" s="12"/>
      <c r="X92" s="12"/>
    </row>
    <row r="93" spans="1:24" outlineLevel="1" x14ac:dyDescent="0.25">
      <c r="B93" s="14"/>
      <c r="C93" s="15"/>
      <c r="D93" s="15"/>
      <c r="E93" s="15"/>
      <c r="F93" s="322"/>
      <c r="G93" s="292"/>
      <c r="H93" s="10"/>
      <c r="I93" s="11"/>
      <c r="J93" s="11"/>
      <c r="K93" s="10"/>
      <c r="L93" s="16"/>
      <c r="M93" s="10"/>
      <c r="N93" s="10"/>
      <c r="O93" s="10"/>
      <c r="P93" s="10"/>
      <c r="Q93" s="296"/>
      <c r="R93" s="12"/>
      <c r="S93" s="12"/>
      <c r="T93" s="12"/>
      <c r="U93" s="12"/>
      <c r="V93" s="12"/>
      <c r="W93" s="12"/>
      <c r="X93" s="12"/>
    </row>
    <row r="94" spans="1:24" outlineLevel="1" x14ac:dyDescent="0.25">
      <c r="B94" s="14"/>
      <c r="C94" s="15"/>
      <c r="D94" s="15"/>
      <c r="E94" s="15"/>
      <c r="F94" s="14"/>
      <c r="G94" s="292"/>
      <c r="H94" s="10"/>
      <c r="I94" s="11"/>
      <c r="J94" s="11"/>
      <c r="K94" s="10"/>
      <c r="L94" s="16"/>
      <c r="M94" s="10"/>
      <c r="N94" s="10"/>
      <c r="O94" s="10"/>
      <c r="P94" s="10"/>
      <c r="Q94" s="296"/>
      <c r="R94" s="12"/>
      <c r="S94" s="12"/>
      <c r="T94" s="12"/>
      <c r="U94" s="12"/>
      <c r="V94" s="12"/>
      <c r="W94" s="12"/>
      <c r="X94" s="12"/>
    </row>
    <row r="95" spans="1:24" outlineLevel="1" x14ac:dyDescent="0.25">
      <c r="B95" s="14" t="str">
        <f>IF('Employee Input 17-18'!B90="","",'Employee Input 17-18'!B90)</f>
        <v/>
      </c>
      <c r="C95" s="15" t="str">
        <f>IF('Employee Input 17-18'!C90="","",'Employee Input 17-18'!C90)</f>
        <v/>
      </c>
      <c r="D95" s="15" t="str">
        <f>IF('Employee Input 17-18'!D90="","",'Employee Input 17-18'!D90)</f>
        <v/>
      </c>
      <c r="E95" s="15" t="str">
        <f>IF('Employee Input 17-18'!E90="","",'Employee Input 17-18'!E90)</f>
        <v/>
      </c>
      <c r="F95" s="14" t="str">
        <f>IF('Employee Input 17-18'!F90="","",'Employee Input 17-18'!F90)</f>
        <v/>
      </c>
      <c r="G95" s="292" t="str">
        <f>IF('Employee Input 17-18'!G90="","",'Employee Input 17-18'!G90*(1+$G$2))</f>
        <v/>
      </c>
      <c r="H95" s="10" t="str">
        <f>IF(F95="","",F95*G95)</f>
        <v/>
      </c>
      <c r="I95" s="11" t="str">
        <f>IF('Employee Input 17-18'!I90="","",'Employee Input 17-18'!I90)</f>
        <v/>
      </c>
      <c r="J95" s="11" t="str">
        <f>IF('Employee Input 17-18'!J90="","",'Employee Input 17-18'!J90)</f>
        <v/>
      </c>
      <c r="K95" s="10" t="str">
        <f>IF(SUM(H95:J95)&gt;0,SUM(H95:J95),"")</f>
        <v/>
      </c>
      <c r="L95" s="16" t="str">
        <f>IF('Employee Input 17-18'!L90="","",'Employee Input 17-18'!L90)</f>
        <v/>
      </c>
      <c r="M95" s="10"/>
      <c r="N95" s="10"/>
      <c r="O95" s="10"/>
      <c r="P95" s="10"/>
      <c r="Q95" s="296"/>
      <c r="R95" s="12"/>
      <c r="S95" s="12"/>
      <c r="T95" s="12"/>
      <c r="U95" s="12"/>
      <c r="V95" s="12"/>
      <c r="W95" s="12"/>
      <c r="X95" s="12"/>
    </row>
    <row r="96" spans="1:24" ht="16.5" thickBot="1" x14ac:dyDescent="0.3">
      <c r="A96" s="23"/>
      <c r="B96" s="39"/>
      <c r="C96" s="25"/>
      <c r="D96" s="25"/>
      <c r="E96" s="25"/>
      <c r="F96" s="39"/>
      <c r="G96" s="39"/>
      <c r="H96" s="39"/>
      <c r="I96" s="39"/>
      <c r="J96" s="39"/>
      <c r="K96" s="23"/>
      <c r="L96" s="39"/>
      <c r="M96" s="23"/>
      <c r="N96" s="23"/>
      <c r="O96" s="23"/>
      <c r="P96" s="23"/>
      <c r="Q96" s="39"/>
      <c r="R96" s="23"/>
      <c r="S96" s="23"/>
      <c r="T96" s="23"/>
      <c r="U96" s="23"/>
      <c r="V96" s="23"/>
      <c r="W96" s="23"/>
      <c r="X96" s="23"/>
    </row>
    <row r="97" spans="2:24" x14ac:dyDescent="0.25">
      <c r="B97" s="34" t="s">
        <v>760</v>
      </c>
      <c r="C97" s="277"/>
      <c r="D97" s="278"/>
      <c r="E97" s="277" t="str">
        <f>IF(SUM(E48,E61,E95)&gt;0,SUM(E48,E61,E95),"")</f>
        <v/>
      </c>
      <c r="F97" s="38">
        <f>SUM(F7:F96)</f>
        <v>264</v>
      </c>
      <c r="G97" s="38"/>
      <c r="H97" s="38">
        <f>SUM(H7:H96)</f>
        <v>800237.15</v>
      </c>
      <c r="I97" s="38">
        <f>SUM(I7:I96)</f>
        <v>0</v>
      </c>
      <c r="J97" s="38">
        <f>SUM(J7:J96)</f>
        <v>0</v>
      </c>
      <c r="K97" s="38">
        <f>SUM(K31)</f>
        <v>800237.15</v>
      </c>
      <c r="M97" s="38">
        <f>SUM(M31)</f>
        <v>85958.400000000009</v>
      </c>
      <c r="N97" s="38">
        <f>SUM(N7:N96)</f>
        <v>0</v>
      </c>
      <c r="O97" s="38">
        <f>SUM(O31)</f>
        <v>17014.821875000001</v>
      </c>
      <c r="P97" s="38">
        <f>SUM(P31)</f>
        <v>11603.438674999999</v>
      </c>
      <c r="Q97" s="38"/>
      <c r="R97" s="38">
        <f>SUM(R31)</f>
        <v>120000</v>
      </c>
      <c r="S97" s="38">
        <f t="shared" ref="S97:X97" si="17">SUM(S31)</f>
        <v>10416</v>
      </c>
      <c r="T97" s="38">
        <f t="shared" si="17"/>
        <v>21606.403050000001</v>
      </c>
      <c r="U97" s="38">
        <f t="shared" si="17"/>
        <v>0</v>
      </c>
      <c r="V97" s="38">
        <f t="shared" si="17"/>
        <v>0</v>
      </c>
      <c r="W97" s="38">
        <f t="shared" si="17"/>
        <v>266599.06360000005</v>
      </c>
      <c r="X97" s="38">
        <f t="shared" si="17"/>
        <v>1066836.2135999999</v>
      </c>
    </row>
    <row r="98" spans="2:24" x14ac:dyDescent="0.25">
      <c r="T98" s="6" t="s">
        <v>1214</v>
      </c>
    </row>
    <row r="99" spans="2:24" x14ac:dyDescent="0.25">
      <c r="B99" s="34" t="s">
        <v>764</v>
      </c>
      <c r="F99" s="38">
        <f>SUMIF($B:$B,1100,F:F)</f>
        <v>9</v>
      </c>
      <c r="G99" s="38"/>
      <c r="H99" s="38">
        <f>SUMIF($B:$B,1100,H:H)</f>
        <v>425500</v>
      </c>
      <c r="I99" s="38">
        <f>SUMIF($B:$B,1100,I:I)</f>
        <v>0</v>
      </c>
      <c r="J99" s="38">
        <f>SUMIF($B:$B,1100,J:J)</f>
        <v>0</v>
      </c>
      <c r="K99" s="38">
        <f>SUMIF($B:$B,1100,K:K)</f>
        <v>425500</v>
      </c>
      <c r="M99" s="38">
        <f>SUMIF($B:$B,1100,M:M)</f>
        <v>69271.399999999994</v>
      </c>
      <c r="N99" s="38">
        <f>SUMIF($B:$B,1100,N:N)</f>
        <v>0</v>
      </c>
      <c r="O99" s="38">
        <f>SUMIF($B:$B,1100,O:O)</f>
        <v>0</v>
      </c>
      <c r="P99" s="38">
        <f>SUMIF($B:$B,1100,P:P)</f>
        <v>6169.75</v>
      </c>
      <c r="Q99" s="38"/>
      <c r="R99" s="38">
        <f t="shared" ref="R99:X99" si="18">SUMIF($B:$B,1100,R:R)</f>
        <v>84000</v>
      </c>
      <c r="S99" s="38">
        <f t="shared" si="18"/>
        <v>3906</v>
      </c>
      <c r="T99" s="38">
        <f t="shared" si="18"/>
        <v>11488.5</v>
      </c>
      <c r="U99" s="38">
        <f t="shared" si="18"/>
        <v>0</v>
      </c>
      <c r="V99" s="38">
        <f t="shared" si="18"/>
        <v>0</v>
      </c>
      <c r="W99" s="38">
        <f t="shared" si="18"/>
        <v>174835.65</v>
      </c>
      <c r="X99" s="38">
        <f t="shared" si="18"/>
        <v>600335.64999999991</v>
      </c>
    </row>
  </sheetData>
  <customSheetViews>
    <customSheetView guid="{4EB13151-49F2-48E5-8912-358F31E4FF0D}" scale="75" showPageBreaks="1" fitToPage="1" printArea="1" state="hidden">
      <selection activeCell="E4" sqref="E4"/>
      <pageMargins left="0.25" right="0.25" top="0.25" bottom="0.25" header="0.3" footer="0.3"/>
      <pageSetup fitToWidth="0" orientation="landscape" r:id="rId1"/>
    </customSheetView>
    <customSheetView guid="{9376E736-6BC6-F744-8C65-D2B2C92BC104}" scale="75" showPageBreaks="1" fitToPage="1" printArea="1" state="hidden">
      <selection activeCell="E4" sqref="E4"/>
      <pageMargins left="0.25" right="0.25" top="0.25" bottom="0.25" header="0.3" footer="0.3"/>
      <pageSetup fitToWidth="0" orientation="landscape" r:id="rId2"/>
    </customSheetView>
  </customSheetViews>
  <phoneticPr fontId="55" type="noConversion"/>
  <pageMargins left="0.25" right="0.25" top="0.25" bottom="0.25" header="0.3" footer="0.3"/>
  <pageSetup fitToWidth="0" orientation="landscape" r:id="rId3"/>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workbookViewId="0">
      <pane xSplit="1" ySplit="1" topLeftCell="B8" activePane="bottomRight" state="frozenSplit"/>
      <selection pane="topRight" activeCell="B1" sqref="B1"/>
      <selection pane="bottomLeft" activeCell="A2" sqref="A2"/>
      <selection pane="bottomRight" activeCell="L34" sqref="L34"/>
    </sheetView>
  </sheetViews>
  <sheetFormatPr defaultColWidth="8.85546875" defaultRowHeight="12.75" x14ac:dyDescent="0.2"/>
  <cols>
    <col min="1" max="1" width="13.42578125" style="161" customWidth="1"/>
    <col min="2" max="5" width="9.140625" style="161" customWidth="1"/>
    <col min="6" max="6" width="14.42578125" style="161" customWidth="1"/>
    <col min="7" max="8" width="11.42578125" style="161" bestFit="1" customWidth="1"/>
    <col min="9" max="9" width="10.42578125" style="161" bestFit="1" customWidth="1"/>
    <col min="10" max="10" width="11.42578125" style="161" bestFit="1" customWidth="1"/>
    <col min="11" max="13" width="10.42578125" style="161" bestFit="1" customWidth="1"/>
    <col min="14" max="14" width="13.85546875" style="161" customWidth="1"/>
    <col min="15" max="15" width="12.42578125" style="161" bestFit="1" customWidth="1"/>
    <col min="16" max="16" width="10.42578125" style="161" bestFit="1" customWidth="1"/>
    <col min="17" max="17" width="13.140625" style="161" customWidth="1"/>
    <col min="18" max="18" width="13.85546875" style="279" bestFit="1" customWidth="1"/>
    <col min="19" max="19" width="8.85546875" style="165"/>
    <col min="20" max="256" width="8.85546875" style="161"/>
    <col min="257" max="257" width="13.42578125" style="161" customWidth="1"/>
    <col min="258" max="261" width="8.85546875" style="161"/>
    <col min="262" max="262" width="14.42578125" style="161" customWidth="1"/>
    <col min="263" max="269" width="8.85546875" style="161"/>
    <col min="270" max="270" width="13.85546875" style="161" customWidth="1"/>
    <col min="271" max="272" width="8.85546875" style="161"/>
    <col min="273" max="273" width="13.140625" style="161" customWidth="1"/>
    <col min="274" max="512" width="8.85546875" style="161"/>
    <col min="513" max="513" width="13.42578125" style="161" customWidth="1"/>
    <col min="514" max="517" width="8.85546875" style="161"/>
    <col min="518" max="518" width="14.42578125" style="161" customWidth="1"/>
    <col min="519" max="525" width="8.85546875" style="161"/>
    <col min="526" max="526" width="13.85546875" style="161" customWidth="1"/>
    <col min="527" max="528" width="8.85546875" style="161"/>
    <col min="529" max="529" width="13.140625" style="161" customWidth="1"/>
    <col min="530" max="768" width="8.85546875" style="161"/>
    <col min="769" max="769" width="13.42578125" style="161" customWidth="1"/>
    <col min="770" max="773" width="8.85546875" style="161"/>
    <col min="774" max="774" width="14.42578125" style="161" customWidth="1"/>
    <col min="775" max="781" width="8.85546875" style="161"/>
    <col min="782" max="782" width="13.85546875" style="161" customWidth="1"/>
    <col min="783" max="784" width="8.85546875" style="161"/>
    <col min="785" max="785" width="13.140625" style="161" customWidth="1"/>
    <col min="786" max="1024" width="8.85546875" style="161"/>
    <col min="1025" max="1025" width="13.42578125" style="161" customWidth="1"/>
    <col min="1026" max="1029" width="8.85546875" style="161"/>
    <col min="1030" max="1030" width="14.42578125" style="161" customWidth="1"/>
    <col min="1031" max="1037" width="8.85546875" style="161"/>
    <col min="1038" max="1038" width="13.85546875" style="161" customWidth="1"/>
    <col min="1039" max="1040" width="8.85546875" style="161"/>
    <col min="1041" max="1041" width="13.140625" style="161" customWidth="1"/>
    <col min="1042" max="1280" width="8.85546875" style="161"/>
    <col min="1281" max="1281" width="13.42578125" style="161" customWidth="1"/>
    <col min="1282" max="1285" width="8.85546875" style="161"/>
    <col min="1286" max="1286" width="14.42578125" style="161" customWidth="1"/>
    <col min="1287" max="1293" width="8.85546875" style="161"/>
    <col min="1294" max="1294" width="13.85546875" style="161" customWidth="1"/>
    <col min="1295" max="1296" width="8.85546875" style="161"/>
    <col min="1297" max="1297" width="13.140625" style="161" customWidth="1"/>
    <col min="1298" max="1536" width="8.85546875" style="161"/>
    <col min="1537" max="1537" width="13.42578125" style="161" customWidth="1"/>
    <col min="1538" max="1541" width="8.85546875" style="161"/>
    <col min="1542" max="1542" width="14.42578125" style="161" customWidth="1"/>
    <col min="1543" max="1549" width="8.85546875" style="161"/>
    <col min="1550" max="1550" width="13.85546875" style="161" customWidth="1"/>
    <col min="1551" max="1552" width="8.85546875" style="161"/>
    <col min="1553" max="1553" width="13.140625" style="161" customWidth="1"/>
    <col min="1554" max="1792" width="8.85546875" style="161"/>
    <col min="1793" max="1793" width="13.42578125" style="161" customWidth="1"/>
    <col min="1794" max="1797" width="8.85546875" style="161"/>
    <col min="1798" max="1798" width="14.42578125" style="161" customWidth="1"/>
    <col min="1799" max="1805" width="8.85546875" style="161"/>
    <col min="1806" max="1806" width="13.85546875" style="161" customWidth="1"/>
    <col min="1807" max="1808" width="8.85546875" style="161"/>
    <col min="1809" max="1809" width="13.140625" style="161" customWidth="1"/>
    <col min="1810" max="2048" width="8.85546875" style="161"/>
    <col min="2049" max="2049" width="13.42578125" style="161" customWidth="1"/>
    <col min="2050" max="2053" width="8.85546875" style="161"/>
    <col min="2054" max="2054" width="14.42578125" style="161" customWidth="1"/>
    <col min="2055" max="2061" width="8.85546875" style="161"/>
    <col min="2062" max="2062" width="13.85546875" style="161" customWidth="1"/>
    <col min="2063" max="2064" width="8.85546875" style="161"/>
    <col min="2065" max="2065" width="13.140625" style="161" customWidth="1"/>
    <col min="2066" max="2304" width="8.85546875" style="161"/>
    <col min="2305" max="2305" width="13.42578125" style="161" customWidth="1"/>
    <col min="2306" max="2309" width="8.85546875" style="161"/>
    <col min="2310" max="2310" width="14.42578125" style="161" customWidth="1"/>
    <col min="2311" max="2317" width="8.85546875" style="161"/>
    <col min="2318" max="2318" width="13.85546875" style="161" customWidth="1"/>
    <col min="2319" max="2320" width="8.85546875" style="161"/>
    <col min="2321" max="2321" width="13.140625" style="161" customWidth="1"/>
    <col min="2322" max="2560" width="8.85546875" style="161"/>
    <col min="2561" max="2561" width="13.42578125" style="161" customWidth="1"/>
    <col min="2562" max="2565" width="8.85546875" style="161"/>
    <col min="2566" max="2566" width="14.42578125" style="161" customWidth="1"/>
    <col min="2567" max="2573" width="8.85546875" style="161"/>
    <col min="2574" max="2574" width="13.85546875" style="161" customWidth="1"/>
    <col min="2575" max="2576" width="8.85546875" style="161"/>
    <col min="2577" max="2577" width="13.140625" style="161" customWidth="1"/>
    <col min="2578" max="2816" width="8.85546875" style="161"/>
    <col min="2817" max="2817" width="13.42578125" style="161" customWidth="1"/>
    <col min="2818" max="2821" width="8.85546875" style="161"/>
    <col min="2822" max="2822" width="14.42578125" style="161" customWidth="1"/>
    <col min="2823" max="2829" width="8.85546875" style="161"/>
    <col min="2830" max="2830" width="13.85546875" style="161" customWidth="1"/>
    <col min="2831" max="2832" width="8.85546875" style="161"/>
    <col min="2833" max="2833" width="13.140625" style="161" customWidth="1"/>
    <col min="2834" max="3072" width="8.85546875" style="161"/>
    <col min="3073" max="3073" width="13.42578125" style="161" customWidth="1"/>
    <col min="3074" max="3077" width="8.85546875" style="161"/>
    <col min="3078" max="3078" width="14.42578125" style="161" customWidth="1"/>
    <col min="3079" max="3085" width="8.85546875" style="161"/>
    <col min="3086" max="3086" width="13.85546875" style="161" customWidth="1"/>
    <col min="3087" max="3088" width="8.85546875" style="161"/>
    <col min="3089" max="3089" width="13.140625" style="161" customWidth="1"/>
    <col min="3090" max="3328" width="8.85546875" style="161"/>
    <col min="3329" max="3329" width="13.42578125" style="161" customWidth="1"/>
    <col min="3330" max="3333" width="8.85546875" style="161"/>
    <col min="3334" max="3334" width="14.42578125" style="161" customWidth="1"/>
    <col min="3335" max="3341" width="8.85546875" style="161"/>
    <col min="3342" max="3342" width="13.85546875" style="161" customWidth="1"/>
    <col min="3343" max="3344" width="8.85546875" style="161"/>
    <col min="3345" max="3345" width="13.140625" style="161" customWidth="1"/>
    <col min="3346" max="3584" width="8.85546875" style="161"/>
    <col min="3585" max="3585" width="13.42578125" style="161" customWidth="1"/>
    <col min="3586" max="3589" width="8.85546875" style="161"/>
    <col min="3590" max="3590" width="14.42578125" style="161" customWidth="1"/>
    <col min="3591" max="3597" width="8.85546875" style="161"/>
    <col min="3598" max="3598" width="13.85546875" style="161" customWidth="1"/>
    <col min="3599" max="3600" width="8.85546875" style="161"/>
    <col min="3601" max="3601" width="13.140625" style="161" customWidth="1"/>
    <col min="3602" max="3840" width="8.85546875" style="161"/>
    <col min="3841" max="3841" width="13.42578125" style="161" customWidth="1"/>
    <col min="3842" max="3845" width="8.85546875" style="161"/>
    <col min="3846" max="3846" width="14.42578125" style="161" customWidth="1"/>
    <col min="3847" max="3853" width="8.85546875" style="161"/>
    <col min="3854" max="3854" width="13.85546875" style="161" customWidth="1"/>
    <col min="3855" max="3856" width="8.85546875" style="161"/>
    <col min="3857" max="3857" width="13.140625" style="161" customWidth="1"/>
    <col min="3858" max="4096" width="8.85546875" style="161"/>
    <col min="4097" max="4097" width="13.42578125" style="161" customWidth="1"/>
    <col min="4098" max="4101" width="8.85546875" style="161"/>
    <col min="4102" max="4102" width="14.42578125" style="161" customWidth="1"/>
    <col min="4103" max="4109" width="8.85546875" style="161"/>
    <col min="4110" max="4110" width="13.85546875" style="161" customWidth="1"/>
    <col min="4111" max="4112" width="8.85546875" style="161"/>
    <col min="4113" max="4113" width="13.140625" style="161" customWidth="1"/>
    <col min="4114" max="4352" width="8.85546875" style="161"/>
    <col min="4353" max="4353" width="13.42578125" style="161" customWidth="1"/>
    <col min="4354" max="4357" width="8.85546875" style="161"/>
    <col min="4358" max="4358" width="14.42578125" style="161" customWidth="1"/>
    <col min="4359" max="4365" width="8.85546875" style="161"/>
    <col min="4366" max="4366" width="13.85546875" style="161" customWidth="1"/>
    <col min="4367" max="4368" width="8.85546875" style="161"/>
    <col min="4369" max="4369" width="13.140625" style="161" customWidth="1"/>
    <col min="4370" max="4608" width="8.85546875" style="161"/>
    <col min="4609" max="4609" width="13.42578125" style="161" customWidth="1"/>
    <col min="4610" max="4613" width="8.85546875" style="161"/>
    <col min="4614" max="4614" width="14.42578125" style="161" customWidth="1"/>
    <col min="4615" max="4621" width="8.85546875" style="161"/>
    <col min="4622" max="4622" width="13.85546875" style="161" customWidth="1"/>
    <col min="4623" max="4624" width="8.85546875" style="161"/>
    <col min="4625" max="4625" width="13.140625" style="161" customWidth="1"/>
    <col min="4626" max="4864" width="8.85546875" style="161"/>
    <col min="4865" max="4865" width="13.42578125" style="161" customWidth="1"/>
    <col min="4866" max="4869" width="8.85546875" style="161"/>
    <col min="4870" max="4870" width="14.42578125" style="161" customWidth="1"/>
    <col min="4871" max="4877" width="8.85546875" style="161"/>
    <col min="4878" max="4878" width="13.85546875" style="161" customWidth="1"/>
    <col min="4879" max="4880" width="8.85546875" style="161"/>
    <col min="4881" max="4881" width="13.140625" style="161" customWidth="1"/>
    <col min="4882" max="5120" width="8.85546875" style="161"/>
    <col min="5121" max="5121" width="13.42578125" style="161" customWidth="1"/>
    <col min="5122" max="5125" width="8.85546875" style="161"/>
    <col min="5126" max="5126" width="14.42578125" style="161" customWidth="1"/>
    <col min="5127" max="5133" width="8.85546875" style="161"/>
    <col min="5134" max="5134" width="13.85546875" style="161" customWidth="1"/>
    <col min="5135" max="5136" width="8.85546875" style="161"/>
    <col min="5137" max="5137" width="13.140625" style="161" customWidth="1"/>
    <col min="5138" max="5376" width="8.85546875" style="161"/>
    <col min="5377" max="5377" width="13.42578125" style="161" customWidth="1"/>
    <col min="5378" max="5381" width="8.85546875" style="161"/>
    <col min="5382" max="5382" width="14.42578125" style="161" customWidth="1"/>
    <col min="5383" max="5389" width="8.85546875" style="161"/>
    <col min="5390" max="5390" width="13.85546875" style="161" customWidth="1"/>
    <col min="5391" max="5392" width="8.85546875" style="161"/>
    <col min="5393" max="5393" width="13.140625" style="161" customWidth="1"/>
    <col min="5394" max="5632" width="8.85546875" style="161"/>
    <col min="5633" max="5633" width="13.42578125" style="161" customWidth="1"/>
    <col min="5634" max="5637" width="8.85546875" style="161"/>
    <col min="5638" max="5638" width="14.42578125" style="161" customWidth="1"/>
    <col min="5639" max="5645" width="8.85546875" style="161"/>
    <col min="5646" max="5646" width="13.85546875" style="161" customWidth="1"/>
    <col min="5647" max="5648" width="8.85546875" style="161"/>
    <col min="5649" max="5649" width="13.140625" style="161" customWidth="1"/>
    <col min="5650" max="5888" width="8.85546875" style="161"/>
    <col min="5889" max="5889" width="13.42578125" style="161" customWidth="1"/>
    <col min="5890" max="5893" width="8.85546875" style="161"/>
    <col min="5894" max="5894" width="14.42578125" style="161" customWidth="1"/>
    <col min="5895" max="5901" width="8.85546875" style="161"/>
    <col min="5902" max="5902" width="13.85546875" style="161" customWidth="1"/>
    <col min="5903" max="5904" width="8.85546875" style="161"/>
    <col min="5905" max="5905" width="13.140625" style="161" customWidth="1"/>
    <col min="5906" max="6144" width="8.85546875" style="161"/>
    <col min="6145" max="6145" width="13.42578125" style="161" customWidth="1"/>
    <col min="6146" max="6149" width="8.85546875" style="161"/>
    <col min="6150" max="6150" width="14.42578125" style="161" customWidth="1"/>
    <col min="6151" max="6157" width="8.85546875" style="161"/>
    <col min="6158" max="6158" width="13.85546875" style="161" customWidth="1"/>
    <col min="6159" max="6160" width="8.85546875" style="161"/>
    <col min="6161" max="6161" width="13.140625" style="161" customWidth="1"/>
    <col min="6162" max="6400" width="8.85546875" style="161"/>
    <col min="6401" max="6401" width="13.42578125" style="161" customWidth="1"/>
    <col min="6402" max="6405" width="8.85546875" style="161"/>
    <col min="6406" max="6406" width="14.42578125" style="161" customWidth="1"/>
    <col min="6407" max="6413" width="8.85546875" style="161"/>
    <col min="6414" max="6414" width="13.85546875" style="161" customWidth="1"/>
    <col min="6415" max="6416" width="8.85546875" style="161"/>
    <col min="6417" max="6417" width="13.140625" style="161" customWidth="1"/>
    <col min="6418" max="6656" width="8.85546875" style="161"/>
    <col min="6657" max="6657" width="13.42578125" style="161" customWidth="1"/>
    <col min="6658" max="6661" width="8.85546875" style="161"/>
    <col min="6662" max="6662" width="14.42578125" style="161" customWidth="1"/>
    <col min="6663" max="6669" width="8.85546875" style="161"/>
    <col min="6670" max="6670" width="13.85546875" style="161" customWidth="1"/>
    <col min="6671" max="6672" width="8.85546875" style="161"/>
    <col min="6673" max="6673" width="13.140625" style="161" customWidth="1"/>
    <col min="6674" max="6912" width="8.85546875" style="161"/>
    <col min="6913" max="6913" width="13.42578125" style="161" customWidth="1"/>
    <col min="6914" max="6917" width="8.85546875" style="161"/>
    <col min="6918" max="6918" width="14.42578125" style="161" customWidth="1"/>
    <col min="6919" max="6925" width="8.85546875" style="161"/>
    <col min="6926" max="6926" width="13.85546875" style="161" customWidth="1"/>
    <col min="6927" max="6928" width="8.85546875" style="161"/>
    <col min="6929" max="6929" width="13.140625" style="161" customWidth="1"/>
    <col min="6930" max="7168" width="8.85546875" style="161"/>
    <col min="7169" max="7169" width="13.42578125" style="161" customWidth="1"/>
    <col min="7170" max="7173" width="8.85546875" style="161"/>
    <col min="7174" max="7174" width="14.42578125" style="161" customWidth="1"/>
    <col min="7175" max="7181" width="8.85546875" style="161"/>
    <col min="7182" max="7182" width="13.85546875" style="161" customWidth="1"/>
    <col min="7183" max="7184" width="8.85546875" style="161"/>
    <col min="7185" max="7185" width="13.140625" style="161" customWidth="1"/>
    <col min="7186" max="7424" width="8.85546875" style="161"/>
    <col min="7425" max="7425" width="13.42578125" style="161" customWidth="1"/>
    <col min="7426" max="7429" width="8.85546875" style="161"/>
    <col min="7430" max="7430" width="14.42578125" style="161" customWidth="1"/>
    <col min="7431" max="7437" width="8.85546875" style="161"/>
    <col min="7438" max="7438" width="13.85546875" style="161" customWidth="1"/>
    <col min="7439" max="7440" width="8.85546875" style="161"/>
    <col min="7441" max="7441" width="13.140625" style="161" customWidth="1"/>
    <col min="7442" max="7680" width="8.85546875" style="161"/>
    <col min="7681" max="7681" width="13.42578125" style="161" customWidth="1"/>
    <col min="7682" max="7685" width="8.85546875" style="161"/>
    <col min="7686" max="7686" width="14.42578125" style="161" customWidth="1"/>
    <col min="7687" max="7693" width="8.85546875" style="161"/>
    <col min="7694" max="7694" width="13.85546875" style="161" customWidth="1"/>
    <col min="7695" max="7696" width="8.85546875" style="161"/>
    <col min="7697" max="7697" width="13.140625" style="161" customWidth="1"/>
    <col min="7698" max="7936" width="8.85546875" style="161"/>
    <col min="7937" max="7937" width="13.42578125" style="161" customWidth="1"/>
    <col min="7938" max="7941" width="8.85546875" style="161"/>
    <col min="7942" max="7942" width="14.42578125" style="161" customWidth="1"/>
    <col min="7943" max="7949" width="8.85546875" style="161"/>
    <col min="7950" max="7950" width="13.85546875" style="161" customWidth="1"/>
    <col min="7951" max="7952" width="8.85546875" style="161"/>
    <col min="7953" max="7953" width="13.140625" style="161" customWidth="1"/>
    <col min="7954" max="8192" width="8.85546875" style="161"/>
    <col min="8193" max="8193" width="13.42578125" style="161" customWidth="1"/>
    <col min="8194" max="8197" width="8.85546875" style="161"/>
    <col min="8198" max="8198" width="14.42578125" style="161" customWidth="1"/>
    <col min="8199" max="8205" width="8.85546875" style="161"/>
    <col min="8206" max="8206" width="13.85546875" style="161" customWidth="1"/>
    <col min="8207" max="8208" width="8.85546875" style="161"/>
    <col min="8209" max="8209" width="13.140625" style="161" customWidth="1"/>
    <col min="8210" max="8448" width="8.85546875" style="161"/>
    <col min="8449" max="8449" width="13.42578125" style="161" customWidth="1"/>
    <col min="8450" max="8453" width="8.85546875" style="161"/>
    <col min="8454" max="8454" width="14.42578125" style="161" customWidth="1"/>
    <col min="8455" max="8461" width="8.85546875" style="161"/>
    <col min="8462" max="8462" width="13.85546875" style="161" customWidth="1"/>
    <col min="8463" max="8464" width="8.85546875" style="161"/>
    <col min="8465" max="8465" width="13.140625" style="161" customWidth="1"/>
    <col min="8466" max="8704" width="8.85546875" style="161"/>
    <col min="8705" max="8705" width="13.42578125" style="161" customWidth="1"/>
    <col min="8706" max="8709" width="8.85546875" style="161"/>
    <col min="8710" max="8710" width="14.42578125" style="161" customWidth="1"/>
    <col min="8711" max="8717" width="8.85546875" style="161"/>
    <col min="8718" max="8718" width="13.85546875" style="161" customWidth="1"/>
    <col min="8719" max="8720" width="8.85546875" style="161"/>
    <col min="8721" max="8721" width="13.140625" style="161" customWidth="1"/>
    <col min="8722" max="8960" width="8.85546875" style="161"/>
    <col min="8961" max="8961" width="13.42578125" style="161" customWidth="1"/>
    <col min="8962" max="8965" width="8.85546875" style="161"/>
    <col min="8966" max="8966" width="14.42578125" style="161" customWidth="1"/>
    <col min="8967" max="8973" width="8.85546875" style="161"/>
    <col min="8974" max="8974" width="13.85546875" style="161" customWidth="1"/>
    <col min="8975" max="8976" width="8.85546875" style="161"/>
    <col min="8977" max="8977" width="13.140625" style="161" customWidth="1"/>
    <col min="8978" max="9216" width="8.85546875" style="161"/>
    <col min="9217" max="9217" width="13.42578125" style="161" customWidth="1"/>
    <col min="9218" max="9221" width="8.85546875" style="161"/>
    <col min="9222" max="9222" width="14.42578125" style="161" customWidth="1"/>
    <col min="9223" max="9229" width="8.85546875" style="161"/>
    <col min="9230" max="9230" width="13.85546875" style="161" customWidth="1"/>
    <col min="9231" max="9232" width="8.85546875" style="161"/>
    <col min="9233" max="9233" width="13.140625" style="161" customWidth="1"/>
    <col min="9234" max="9472" width="8.85546875" style="161"/>
    <col min="9473" max="9473" width="13.42578125" style="161" customWidth="1"/>
    <col min="9474" max="9477" width="8.85546875" style="161"/>
    <col min="9478" max="9478" width="14.42578125" style="161" customWidth="1"/>
    <col min="9479" max="9485" width="8.85546875" style="161"/>
    <col min="9486" max="9486" width="13.85546875" style="161" customWidth="1"/>
    <col min="9487" max="9488" width="8.85546875" style="161"/>
    <col min="9489" max="9489" width="13.140625" style="161" customWidth="1"/>
    <col min="9490" max="9728" width="8.85546875" style="161"/>
    <col min="9729" max="9729" width="13.42578125" style="161" customWidth="1"/>
    <col min="9730" max="9733" width="8.85546875" style="161"/>
    <col min="9734" max="9734" width="14.42578125" style="161" customWidth="1"/>
    <col min="9735" max="9741" width="8.85546875" style="161"/>
    <col min="9742" max="9742" width="13.85546875" style="161" customWidth="1"/>
    <col min="9743" max="9744" width="8.85546875" style="161"/>
    <col min="9745" max="9745" width="13.140625" style="161" customWidth="1"/>
    <col min="9746" max="9984" width="8.85546875" style="161"/>
    <col min="9985" max="9985" width="13.42578125" style="161" customWidth="1"/>
    <col min="9986" max="9989" width="8.85546875" style="161"/>
    <col min="9990" max="9990" width="14.42578125" style="161" customWidth="1"/>
    <col min="9991" max="9997" width="8.85546875" style="161"/>
    <col min="9998" max="9998" width="13.85546875" style="161" customWidth="1"/>
    <col min="9999" max="10000" width="8.85546875" style="161"/>
    <col min="10001" max="10001" width="13.140625" style="161" customWidth="1"/>
    <col min="10002" max="10240" width="8.85546875" style="161"/>
    <col min="10241" max="10241" width="13.42578125" style="161" customWidth="1"/>
    <col min="10242" max="10245" width="8.85546875" style="161"/>
    <col min="10246" max="10246" width="14.42578125" style="161" customWidth="1"/>
    <col min="10247" max="10253" width="8.85546875" style="161"/>
    <col min="10254" max="10254" width="13.85546875" style="161" customWidth="1"/>
    <col min="10255" max="10256" width="8.85546875" style="161"/>
    <col min="10257" max="10257" width="13.140625" style="161" customWidth="1"/>
    <col min="10258" max="10496" width="8.85546875" style="161"/>
    <col min="10497" max="10497" width="13.42578125" style="161" customWidth="1"/>
    <col min="10498" max="10501" width="8.85546875" style="161"/>
    <col min="10502" max="10502" width="14.42578125" style="161" customWidth="1"/>
    <col min="10503" max="10509" width="8.85546875" style="161"/>
    <col min="10510" max="10510" width="13.85546875" style="161" customWidth="1"/>
    <col min="10511" max="10512" width="8.85546875" style="161"/>
    <col min="10513" max="10513" width="13.140625" style="161" customWidth="1"/>
    <col min="10514" max="10752" width="8.85546875" style="161"/>
    <col min="10753" max="10753" width="13.42578125" style="161" customWidth="1"/>
    <col min="10754" max="10757" width="8.85546875" style="161"/>
    <col min="10758" max="10758" width="14.42578125" style="161" customWidth="1"/>
    <col min="10759" max="10765" width="8.85546875" style="161"/>
    <col min="10766" max="10766" width="13.85546875" style="161" customWidth="1"/>
    <col min="10767" max="10768" width="8.85546875" style="161"/>
    <col min="10769" max="10769" width="13.140625" style="161" customWidth="1"/>
    <col min="10770" max="11008" width="8.85546875" style="161"/>
    <col min="11009" max="11009" width="13.42578125" style="161" customWidth="1"/>
    <col min="11010" max="11013" width="8.85546875" style="161"/>
    <col min="11014" max="11014" width="14.42578125" style="161" customWidth="1"/>
    <col min="11015" max="11021" width="8.85546875" style="161"/>
    <col min="11022" max="11022" width="13.85546875" style="161" customWidth="1"/>
    <col min="11023" max="11024" width="8.85546875" style="161"/>
    <col min="11025" max="11025" width="13.140625" style="161" customWidth="1"/>
    <col min="11026" max="11264" width="8.85546875" style="161"/>
    <col min="11265" max="11265" width="13.42578125" style="161" customWidth="1"/>
    <col min="11266" max="11269" width="8.85546875" style="161"/>
    <col min="11270" max="11270" width="14.42578125" style="161" customWidth="1"/>
    <col min="11271" max="11277" width="8.85546875" style="161"/>
    <col min="11278" max="11278" width="13.85546875" style="161" customWidth="1"/>
    <col min="11279" max="11280" width="8.85546875" style="161"/>
    <col min="11281" max="11281" width="13.140625" style="161" customWidth="1"/>
    <col min="11282" max="11520" width="8.85546875" style="161"/>
    <col min="11521" max="11521" width="13.42578125" style="161" customWidth="1"/>
    <col min="11522" max="11525" width="8.85546875" style="161"/>
    <col min="11526" max="11526" width="14.42578125" style="161" customWidth="1"/>
    <col min="11527" max="11533" width="8.85546875" style="161"/>
    <col min="11534" max="11534" width="13.85546875" style="161" customWidth="1"/>
    <col min="11535" max="11536" width="8.85546875" style="161"/>
    <col min="11537" max="11537" width="13.140625" style="161" customWidth="1"/>
    <col min="11538" max="11776" width="8.85546875" style="161"/>
    <col min="11777" max="11777" width="13.42578125" style="161" customWidth="1"/>
    <col min="11778" max="11781" width="8.85546875" style="161"/>
    <col min="11782" max="11782" width="14.42578125" style="161" customWidth="1"/>
    <col min="11783" max="11789" width="8.85546875" style="161"/>
    <col min="11790" max="11790" width="13.85546875" style="161" customWidth="1"/>
    <col min="11791" max="11792" width="8.85546875" style="161"/>
    <col min="11793" max="11793" width="13.140625" style="161" customWidth="1"/>
    <col min="11794" max="12032" width="8.85546875" style="161"/>
    <col min="12033" max="12033" width="13.42578125" style="161" customWidth="1"/>
    <col min="12034" max="12037" width="8.85546875" style="161"/>
    <col min="12038" max="12038" width="14.42578125" style="161" customWidth="1"/>
    <col min="12039" max="12045" width="8.85546875" style="161"/>
    <col min="12046" max="12046" width="13.85546875" style="161" customWidth="1"/>
    <col min="12047" max="12048" width="8.85546875" style="161"/>
    <col min="12049" max="12049" width="13.140625" style="161" customWidth="1"/>
    <col min="12050" max="12288" width="8.85546875" style="161"/>
    <col min="12289" max="12289" width="13.42578125" style="161" customWidth="1"/>
    <col min="12290" max="12293" width="8.85546875" style="161"/>
    <col min="12294" max="12294" width="14.42578125" style="161" customWidth="1"/>
    <col min="12295" max="12301" width="8.85546875" style="161"/>
    <col min="12302" max="12302" width="13.85546875" style="161" customWidth="1"/>
    <col min="12303" max="12304" width="8.85546875" style="161"/>
    <col min="12305" max="12305" width="13.140625" style="161" customWidth="1"/>
    <col min="12306" max="12544" width="8.85546875" style="161"/>
    <col min="12545" max="12545" width="13.42578125" style="161" customWidth="1"/>
    <col min="12546" max="12549" width="8.85546875" style="161"/>
    <col min="12550" max="12550" width="14.42578125" style="161" customWidth="1"/>
    <col min="12551" max="12557" width="8.85546875" style="161"/>
    <col min="12558" max="12558" width="13.85546875" style="161" customWidth="1"/>
    <col min="12559" max="12560" width="8.85546875" style="161"/>
    <col min="12561" max="12561" width="13.140625" style="161" customWidth="1"/>
    <col min="12562" max="12800" width="8.85546875" style="161"/>
    <col min="12801" max="12801" width="13.42578125" style="161" customWidth="1"/>
    <col min="12802" max="12805" width="8.85546875" style="161"/>
    <col min="12806" max="12806" width="14.42578125" style="161" customWidth="1"/>
    <col min="12807" max="12813" width="8.85546875" style="161"/>
    <col min="12814" max="12814" width="13.85546875" style="161" customWidth="1"/>
    <col min="12815" max="12816" width="8.85546875" style="161"/>
    <col min="12817" max="12817" width="13.140625" style="161" customWidth="1"/>
    <col min="12818" max="13056" width="8.85546875" style="161"/>
    <col min="13057" max="13057" width="13.42578125" style="161" customWidth="1"/>
    <col min="13058" max="13061" width="8.85546875" style="161"/>
    <col min="13062" max="13062" width="14.42578125" style="161" customWidth="1"/>
    <col min="13063" max="13069" width="8.85546875" style="161"/>
    <col min="13070" max="13070" width="13.85546875" style="161" customWidth="1"/>
    <col min="13071" max="13072" width="8.85546875" style="161"/>
    <col min="13073" max="13073" width="13.140625" style="161" customWidth="1"/>
    <col min="13074" max="13312" width="8.85546875" style="161"/>
    <col min="13313" max="13313" width="13.42578125" style="161" customWidth="1"/>
    <col min="13314" max="13317" width="8.85546875" style="161"/>
    <col min="13318" max="13318" width="14.42578125" style="161" customWidth="1"/>
    <col min="13319" max="13325" width="8.85546875" style="161"/>
    <col min="13326" max="13326" width="13.85546875" style="161" customWidth="1"/>
    <col min="13327" max="13328" width="8.85546875" style="161"/>
    <col min="13329" max="13329" width="13.140625" style="161" customWidth="1"/>
    <col min="13330" max="13568" width="8.85546875" style="161"/>
    <col min="13569" max="13569" width="13.42578125" style="161" customWidth="1"/>
    <col min="13570" max="13573" width="8.85546875" style="161"/>
    <col min="13574" max="13574" width="14.42578125" style="161" customWidth="1"/>
    <col min="13575" max="13581" width="8.85546875" style="161"/>
    <col min="13582" max="13582" width="13.85546875" style="161" customWidth="1"/>
    <col min="13583" max="13584" width="8.85546875" style="161"/>
    <col min="13585" max="13585" width="13.140625" style="161" customWidth="1"/>
    <col min="13586" max="13824" width="8.85546875" style="161"/>
    <col min="13825" max="13825" width="13.42578125" style="161" customWidth="1"/>
    <col min="13826" max="13829" width="8.85546875" style="161"/>
    <col min="13830" max="13830" width="14.42578125" style="161" customWidth="1"/>
    <col min="13831" max="13837" width="8.85546875" style="161"/>
    <col min="13838" max="13838" width="13.85546875" style="161" customWidth="1"/>
    <col min="13839" max="13840" width="8.85546875" style="161"/>
    <col min="13841" max="13841" width="13.140625" style="161" customWidth="1"/>
    <col min="13842" max="14080" width="8.85546875" style="161"/>
    <col min="14081" max="14081" width="13.42578125" style="161" customWidth="1"/>
    <col min="14082" max="14085" width="8.85546875" style="161"/>
    <col min="14086" max="14086" width="14.42578125" style="161" customWidth="1"/>
    <col min="14087" max="14093" width="8.85546875" style="161"/>
    <col min="14094" max="14094" width="13.85546875" style="161" customWidth="1"/>
    <col min="14095" max="14096" width="8.85546875" style="161"/>
    <col min="14097" max="14097" width="13.140625" style="161" customWidth="1"/>
    <col min="14098" max="14336" width="8.85546875" style="161"/>
    <col min="14337" max="14337" width="13.42578125" style="161" customWidth="1"/>
    <col min="14338" max="14341" width="8.85546875" style="161"/>
    <col min="14342" max="14342" width="14.42578125" style="161" customWidth="1"/>
    <col min="14343" max="14349" width="8.85546875" style="161"/>
    <col min="14350" max="14350" width="13.85546875" style="161" customWidth="1"/>
    <col min="14351" max="14352" width="8.85546875" style="161"/>
    <col min="14353" max="14353" width="13.140625" style="161" customWidth="1"/>
    <col min="14354" max="14592" width="8.85546875" style="161"/>
    <col min="14593" max="14593" width="13.42578125" style="161" customWidth="1"/>
    <col min="14594" max="14597" width="8.85546875" style="161"/>
    <col min="14598" max="14598" width="14.42578125" style="161" customWidth="1"/>
    <col min="14599" max="14605" width="8.85546875" style="161"/>
    <col min="14606" max="14606" width="13.85546875" style="161" customWidth="1"/>
    <col min="14607" max="14608" width="8.85546875" style="161"/>
    <col min="14609" max="14609" width="13.140625" style="161" customWidth="1"/>
    <col min="14610" max="14848" width="8.85546875" style="161"/>
    <col min="14849" max="14849" width="13.42578125" style="161" customWidth="1"/>
    <col min="14850" max="14853" width="8.85546875" style="161"/>
    <col min="14854" max="14854" width="14.42578125" style="161" customWidth="1"/>
    <col min="14855" max="14861" width="8.85546875" style="161"/>
    <col min="14862" max="14862" width="13.85546875" style="161" customWidth="1"/>
    <col min="14863" max="14864" width="8.85546875" style="161"/>
    <col min="14865" max="14865" width="13.140625" style="161" customWidth="1"/>
    <col min="14866" max="15104" width="8.85546875" style="161"/>
    <col min="15105" max="15105" width="13.42578125" style="161" customWidth="1"/>
    <col min="15106" max="15109" width="8.85546875" style="161"/>
    <col min="15110" max="15110" width="14.42578125" style="161" customWidth="1"/>
    <col min="15111" max="15117" width="8.85546875" style="161"/>
    <col min="15118" max="15118" width="13.85546875" style="161" customWidth="1"/>
    <col min="15119" max="15120" width="8.85546875" style="161"/>
    <col min="15121" max="15121" width="13.140625" style="161" customWidth="1"/>
    <col min="15122" max="15360" width="8.85546875" style="161"/>
    <col min="15361" max="15361" width="13.42578125" style="161" customWidth="1"/>
    <col min="15362" max="15365" width="8.85546875" style="161"/>
    <col min="15366" max="15366" width="14.42578125" style="161" customWidth="1"/>
    <col min="15367" max="15373" width="8.85546875" style="161"/>
    <col min="15374" max="15374" width="13.85546875" style="161" customWidth="1"/>
    <col min="15375" max="15376" width="8.85546875" style="161"/>
    <col min="15377" max="15377" width="13.140625" style="161" customWidth="1"/>
    <col min="15378" max="15616" width="8.85546875" style="161"/>
    <col min="15617" max="15617" width="13.42578125" style="161" customWidth="1"/>
    <col min="15618" max="15621" width="8.85546875" style="161"/>
    <col min="15622" max="15622" width="14.42578125" style="161" customWidth="1"/>
    <col min="15623" max="15629" width="8.85546875" style="161"/>
    <col min="15630" max="15630" width="13.85546875" style="161" customWidth="1"/>
    <col min="15631" max="15632" width="8.85546875" style="161"/>
    <col min="15633" max="15633" width="13.140625" style="161" customWidth="1"/>
    <col min="15634" max="15872" width="8.85546875" style="161"/>
    <col min="15873" max="15873" width="13.42578125" style="161" customWidth="1"/>
    <col min="15874" max="15877" width="8.85546875" style="161"/>
    <col min="15878" max="15878" width="14.42578125" style="161" customWidth="1"/>
    <col min="15879" max="15885" width="8.85546875" style="161"/>
    <col min="15886" max="15886" width="13.85546875" style="161" customWidth="1"/>
    <col min="15887" max="15888" width="8.85546875" style="161"/>
    <col min="15889" max="15889" width="13.140625" style="161" customWidth="1"/>
    <col min="15890" max="16128" width="8.85546875" style="161"/>
    <col min="16129" max="16129" width="13.42578125" style="161" customWidth="1"/>
    <col min="16130" max="16133" width="8.85546875" style="161"/>
    <col min="16134" max="16134" width="14.42578125" style="161" customWidth="1"/>
    <col min="16135" max="16141" width="8.85546875" style="161"/>
    <col min="16142" max="16142" width="13.85546875" style="161" customWidth="1"/>
    <col min="16143" max="16144" width="8.85546875" style="161"/>
    <col min="16145" max="16145" width="13.140625" style="161" customWidth="1"/>
    <col min="16146" max="16384" width="8.85546875" style="161"/>
  </cols>
  <sheetData>
    <row r="1" spans="1:20" x14ac:dyDescent="0.15">
      <c r="A1" s="160" t="s">
        <v>575</v>
      </c>
      <c r="B1" s="160" t="s">
        <v>858</v>
      </c>
      <c r="C1" s="160" t="s">
        <v>859</v>
      </c>
      <c r="D1" s="160" t="s">
        <v>860</v>
      </c>
      <c r="E1" s="160" t="s">
        <v>861</v>
      </c>
      <c r="F1" s="160" t="s">
        <v>862</v>
      </c>
      <c r="G1" s="160" t="s">
        <v>863</v>
      </c>
      <c r="H1" s="160" t="s">
        <v>864</v>
      </c>
      <c r="I1" s="160" t="s">
        <v>865</v>
      </c>
      <c r="J1" s="160" t="s">
        <v>866</v>
      </c>
      <c r="K1" s="160" t="s">
        <v>867</v>
      </c>
      <c r="L1" s="160" t="s">
        <v>868</v>
      </c>
      <c r="M1" s="160" t="s">
        <v>869</v>
      </c>
      <c r="N1" s="160" t="s">
        <v>870</v>
      </c>
      <c r="O1" s="160" t="s">
        <v>871</v>
      </c>
      <c r="P1" s="160" t="s">
        <v>872</v>
      </c>
      <c r="Q1" s="160" t="s">
        <v>873</v>
      </c>
      <c r="S1" s="166" t="s">
        <v>919</v>
      </c>
    </row>
    <row r="2" spans="1:20" x14ac:dyDescent="0.15">
      <c r="A2" s="160" t="s">
        <v>874</v>
      </c>
      <c r="B2" s="162" t="s">
        <v>1227</v>
      </c>
      <c r="C2" s="160" t="s">
        <v>875</v>
      </c>
      <c r="D2" s="160" t="s">
        <v>876</v>
      </c>
      <c r="E2" s="160" t="s">
        <v>877</v>
      </c>
      <c r="F2" s="160">
        <f>+'Cash Flow $s Yr1'!D55-F3</f>
        <v>0</v>
      </c>
      <c r="G2" s="160">
        <f>+'Cash Flow $s Yr1'!E55-G3</f>
        <v>103519.228</v>
      </c>
      <c r="H2" s="160">
        <f>+'Cash Flow $s Yr1'!F55-H3</f>
        <v>-4197.2719999999972</v>
      </c>
      <c r="I2" s="160">
        <f>+'Cash Flow $s Yr1'!G55-I3</f>
        <v>103519.228</v>
      </c>
      <c r="J2" s="160">
        <f>+'Cash Flow $s Yr1'!H55-J3</f>
        <v>103519.228</v>
      </c>
      <c r="K2" s="160">
        <f>+'Cash Flow $s Yr1'!I55-K3</f>
        <v>-4197.2719999999972</v>
      </c>
      <c r="L2" s="160">
        <f>+'Cash Flow $s Yr1'!J55-L3</f>
        <v>103519.228</v>
      </c>
      <c r="M2" s="160">
        <f>+'Cash Flow $s Yr1'!K55-M3</f>
        <v>103519.228</v>
      </c>
      <c r="N2" s="160">
        <f>+'Cash Flow $s Yr1'!L55-N3</f>
        <v>-4197.2719999999972</v>
      </c>
      <c r="O2" s="160">
        <f>+'Cash Flow $s Yr1'!M55-O3</f>
        <v>103519.228</v>
      </c>
      <c r="P2" s="160">
        <f>+'Cash Flow $s Yr1'!N55-P3</f>
        <v>103519.228</v>
      </c>
      <c r="Q2" s="160">
        <f>+'Cash Flow $s Yr1'!O55-Q3</f>
        <v>-14324.152999999991</v>
      </c>
      <c r="R2" s="279">
        <f>SUM(F2:Q2)</f>
        <v>697718.62700000009</v>
      </c>
      <c r="S2" s="167" t="s">
        <v>920</v>
      </c>
    </row>
    <row r="3" spans="1:20" x14ac:dyDescent="0.15">
      <c r="A3" s="162" t="s">
        <v>1228</v>
      </c>
      <c r="B3" s="162" t="s">
        <v>1227</v>
      </c>
      <c r="C3" s="160" t="s">
        <v>875</v>
      </c>
      <c r="D3" s="160" t="s">
        <v>876</v>
      </c>
      <c r="E3" s="160" t="s">
        <v>877</v>
      </c>
      <c r="F3" s="160">
        <f>+'Cash Flow $s Yr1'!D13</f>
        <v>0</v>
      </c>
      <c r="G3" s="160">
        <f>+'Cash Flow $s Yr1'!E13</f>
        <v>0</v>
      </c>
      <c r="H3" s="160">
        <f>+'Cash Flow $s Yr1'!F13</f>
        <v>107716.5</v>
      </c>
      <c r="I3" s="160">
        <f>+'Cash Flow $s Yr1'!G13</f>
        <v>0</v>
      </c>
      <c r="J3" s="160">
        <f>+'Cash Flow $s Yr1'!H13</f>
        <v>0</v>
      </c>
      <c r="K3" s="160">
        <f>+'Cash Flow $s Yr1'!I13</f>
        <v>107716.5</v>
      </c>
      <c r="L3" s="160">
        <f>+'Cash Flow $s Yr1'!J13</f>
        <v>0</v>
      </c>
      <c r="M3" s="160">
        <f>+'Cash Flow $s Yr1'!K13</f>
        <v>0</v>
      </c>
      <c r="N3" s="160">
        <f>+'Cash Flow $s Yr1'!L13</f>
        <v>107716.5</v>
      </c>
      <c r="O3" s="160">
        <f>+'Cash Flow $s Yr1'!M13</f>
        <v>0</v>
      </c>
      <c r="P3" s="160">
        <f>+'Cash Flow $s Yr1'!N13</f>
        <v>0</v>
      </c>
      <c r="Q3" s="160">
        <f>+'Cash Flow $s Yr1'!O13</f>
        <v>107716.5</v>
      </c>
      <c r="R3" s="279">
        <f>SUM(F3:Q3)</f>
        <v>430866</v>
      </c>
      <c r="S3" s="167" t="s">
        <v>920</v>
      </c>
    </row>
    <row r="4" spans="1:20" x14ac:dyDescent="0.15">
      <c r="A4" s="160" t="s">
        <v>878</v>
      </c>
      <c r="B4" s="162" t="s">
        <v>1227</v>
      </c>
      <c r="C4" s="160" t="s">
        <v>875</v>
      </c>
      <c r="D4" s="160" t="s">
        <v>876</v>
      </c>
      <c r="E4" s="160" t="s">
        <v>877</v>
      </c>
      <c r="F4" s="160">
        <v>0</v>
      </c>
      <c r="G4" s="160">
        <v>0</v>
      </c>
      <c r="H4" s="160">
        <v>0</v>
      </c>
      <c r="I4" s="160">
        <v>0</v>
      </c>
      <c r="J4" s="160">
        <v>0</v>
      </c>
      <c r="K4" s="160">
        <f>+'Cash Flow $s Yr1'!I56</f>
        <v>-17740</v>
      </c>
      <c r="L4" s="160">
        <v>0</v>
      </c>
      <c r="M4" s="160">
        <v>0</v>
      </c>
      <c r="N4" s="160">
        <v>0</v>
      </c>
      <c r="O4" s="160">
        <v>0</v>
      </c>
      <c r="P4" s="160">
        <v>0</v>
      </c>
      <c r="Q4" s="160">
        <v>0</v>
      </c>
      <c r="R4" s="279">
        <f t="shared" ref="R4:R14" si="0">SUM(F4:Q4)</f>
        <v>-17740</v>
      </c>
      <c r="S4" s="167"/>
    </row>
    <row r="5" spans="1:20" x14ac:dyDescent="0.15">
      <c r="A5" s="160" t="s">
        <v>879</v>
      </c>
      <c r="B5" s="162" t="s">
        <v>1227</v>
      </c>
      <c r="C5" s="160" t="s">
        <v>875</v>
      </c>
      <c r="D5" s="160" t="s">
        <v>876</v>
      </c>
      <c r="E5" s="160" t="s">
        <v>877</v>
      </c>
      <c r="F5" s="160">
        <f>+'Cash Flow $s Yr1'!D57</f>
        <v>0</v>
      </c>
      <c r="G5" s="160">
        <f>+'Cash Flow $s Yr1'!E57</f>
        <v>1600</v>
      </c>
      <c r="H5" s="160">
        <f>+'Cash Flow $s Yr1'!F57</f>
        <v>3200</v>
      </c>
      <c r="I5" s="160">
        <f>+'Cash Flow $s Yr1'!G57</f>
        <v>3200</v>
      </c>
      <c r="J5" s="160">
        <f>+'Cash Flow $s Yr1'!H57</f>
        <v>3200</v>
      </c>
      <c r="K5" s="160">
        <f>+'Cash Flow $s Yr1'!I57</f>
        <v>3200</v>
      </c>
      <c r="L5" s="160">
        <f>+'Cash Flow $s Yr1'!J57</f>
        <v>3200</v>
      </c>
      <c r="M5" s="160">
        <f>+'Cash Flow $s Yr1'!K57</f>
        <v>3200</v>
      </c>
      <c r="N5" s="160">
        <f>+'Cash Flow $s Yr1'!L57</f>
        <v>3200</v>
      </c>
      <c r="O5" s="160">
        <f>+'Cash Flow $s Yr1'!M57</f>
        <v>3200</v>
      </c>
      <c r="P5" s="160">
        <f>+'Cash Flow $s Yr1'!N57</f>
        <v>3200</v>
      </c>
      <c r="Q5" s="160">
        <f>+'Cash Flow $s Yr1'!O57</f>
        <v>1600</v>
      </c>
      <c r="R5" s="279">
        <f t="shared" si="0"/>
        <v>32000</v>
      </c>
      <c r="S5" s="167"/>
      <c r="T5" s="168"/>
    </row>
    <row r="6" spans="1:20" x14ac:dyDescent="0.15">
      <c r="A6" s="160" t="s">
        <v>880</v>
      </c>
      <c r="B6" s="162" t="s">
        <v>1227</v>
      </c>
      <c r="C6" s="160" t="s">
        <v>875</v>
      </c>
      <c r="D6" s="160" t="s">
        <v>876</v>
      </c>
      <c r="E6" s="160" t="s">
        <v>877</v>
      </c>
      <c r="F6" s="288">
        <f>+'Cash Flow $s Yr1'!D59</f>
        <v>12578.982</v>
      </c>
      <c r="G6" s="288">
        <f>+'Cash Flow $s Yr1'!E59</f>
        <v>12578.982</v>
      </c>
      <c r="H6" s="288">
        <f>+'Cash Flow $s Yr1'!F59</f>
        <v>12578.982</v>
      </c>
      <c r="I6" s="288">
        <f>+'Cash Flow $s Yr1'!G59</f>
        <v>12578.982</v>
      </c>
      <c r="J6" s="288">
        <f>+'Cash Flow $s Yr1'!H59</f>
        <v>12578.982</v>
      </c>
      <c r="K6" s="288">
        <f>+'Cash Flow $s Yr1'!I59</f>
        <v>12578.982</v>
      </c>
      <c r="L6" s="288">
        <f>+'Cash Flow $s Yr1'!J59</f>
        <v>12578.982</v>
      </c>
      <c r="M6" s="288">
        <f>+'Cash Flow $s Yr1'!K59</f>
        <v>12578.982</v>
      </c>
      <c r="N6" s="288">
        <f>+'Cash Flow $s Yr1'!L59</f>
        <v>12730.536</v>
      </c>
      <c r="O6" s="288">
        <f>+'Cash Flow $s Yr1'!M59</f>
        <v>12730.536</v>
      </c>
      <c r="P6" s="288">
        <f>+'Cash Flow $s Yr1'!N59</f>
        <v>12730.536</v>
      </c>
      <c r="Q6" s="288">
        <f>+'Cash Flow $s Yr1'!O59</f>
        <v>12730.536</v>
      </c>
      <c r="R6" s="279">
        <f t="shared" si="0"/>
        <v>151554</v>
      </c>
    </row>
    <row r="7" spans="1:20" x14ac:dyDescent="0.15">
      <c r="A7" s="160" t="s">
        <v>881</v>
      </c>
      <c r="B7" s="162" t="s">
        <v>1227</v>
      </c>
      <c r="C7" s="160" t="s">
        <v>875</v>
      </c>
      <c r="D7" s="160" t="s">
        <v>876</v>
      </c>
      <c r="E7" s="160" t="s">
        <v>877</v>
      </c>
      <c r="F7" s="160">
        <v>0</v>
      </c>
      <c r="G7" s="160">
        <v>0</v>
      </c>
      <c r="H7" s="160">
        <v>0</v>
      </c>
      <c r="I7" s="160">
        <v>0</v>
      </c>
      <c r="J7" s="160">
        <v>0</v>
      </c>
      <c r="K7" s="288" t="str">
        <f>+'Cash Flow $s Yr1'!I60</f>
        <v/>
      </c>
      <c r="L7" s="160">
        <v>0</v>
      </c>
      <c r="M7" s="160">
        <v>0</v>
      </c>
      <c r="N7" s="160">
        <v>0</v>
      </c>
      <c r="O7" s="160">
        <v>0</v>
      </c>
      <c r="P7" s="160">
        <v>0</v>
      </c>
      <c r="Q7" s="160">
        <v>0</v>
      </c>
      <c r="R7" s="279">
        <f t="shared" si="0"/>
        <v>0</v>
      </c>
    </row>
    <row r="8" spans="1:20" x14ac:dyDescent="0.15">
      <c r="A8" s="160" t="s">
        <v>882</v>
      </c>
      <c r="B8" s="162" t="s">
        <v>1227</v>
      </c>
      <c r="C8" s="160" t="s">
        <v>875</v>
      </c>
      <c r="D8" s="160" t="s">
        <v>876</v>
      </c>
      <c r="E8" s="160" t="s">
        <v>877</v>
      </c>
      <c r="F8" s="160">
        <f>+'Cash Flow $s Yr1'!D66</f>
        <v>320.50400000000002</v>
      </c>
      <c r="G8" s="160">
        <f>+'Cash Flow $s Yr1'!E66</f>
        <v>0</v>
      </c>
      <c r="H8" s="160">
        <f>+'Cash Flow $s Yr1'!F66</f>
        <v>8012.6</v>
      </c>
      <c r="I8" s="160">
        <f>+'Cash Flow $s Yr1'!G66</f>
        <v>8012.6</v>
      </c>
      <c r="J8" s="160">
        <f>+'Cash Flow $s Yr1'!H66</f>
        <v>8012.6</v>
      </c>
      <c r="K8" s="160">
        <f>+'Cash Flow $s Yr1'!I66</f>
        <v>8012.6</v>
      </c>
      <c r="L8" s="160">
        <f>+'Cash Flow $s Yr1'!J66</f>
        <v>8012.6</v>
      </c>
      <c r="M8" s="160">
        <f>+'Cash Flow $s Yr1'!K66</f>
        <v>8012.6</v>
      </c>
      <c r="N8" s="160">
        <f>+'Cash Flow $s Yr1'!L66</f>
        <v>8012.6</v>
      </c>
      <c r="O8" s="160">
        <f>+'Cash Flow $s Yr1'!M66</f>
        <v>8012.6</v>
      </c>
      <c r="P8" s="160">
        <f>+'Cash Flow $s Yr1'!N66</f>
        <v>8012.6</v>
      </c>
      <c r="Q8" s="160">
        <f>+'Cash Flow $s Yr1'!O66</f>
        <v>7692.0960000000005</v>
      </c>
      <c r="R8" s="279">
        <f t="shared" si="0"/>
        <v>80126</v>
      </c>
    </row>
    <row r="9" spans="1:20" x14ac:dyDescent="0.15">
      <c r="A9" s="160" t="s">
        <v>883</v>
      </c>
      <c r="B9" s="162" t="s">
        <v>1227</v>
      </c>
      <c r="C9" s="160" t="s">
        <v>875</v>
      </c>
      <c r="D9" s="160" t="s">
        <v>876</v>
      </c>
      <c r="E9" s="160" t="s">
        <v>877</v>
      </c>
      <c r="F9" s="160">
        <v>0</v>
      </c>
      <c r="G9" s="160">
        <v>0</v>
      </c>
      <c r="H9" s="160">
        <f>IFERROR((VLOOKUP(LEFT($A9,4),'Cash Flow $s Yr1'!$B$12:$R$156,5,FALSE)),0)</f>
        <v>0</v>
      </c>
      <c r="I9" s="160">
        <f>IFERROR((VLOOKUP(LEFT($A9,4),'Cash Flow $s Yr1'!$B$12:$R$156,6,FALSE)),0)</f>
        <v>0</v>
      </c>
      <c r="J9" s="160">
        <f>IFERROR((VLOOKUP(LEFT($A9,4),'Cash Flow $s Yr1'!$B$12:$R$156,7,FALSE)),0)</f>
        <v>0</v>
      </c>
      <c r="K9" s="160">
        <f>IFERROR((VLOOKUP(LEFT($A9,4),'Cash Flow $s Yr1'!$B$12:$R$156,8,FALSE)),0)</f>
        <v>0</v>
      </c>
      <c r="L9" s="160">
        <f>IFERROR((VLOOKUP(LEFT($A9,4),'Cash Flow $s Yr1'!$B$12:$R$156,9,FALSE)),0)</f>
        <v>0</v>
      </c>
      <c r="M9" s="160">
        <f>IFERROR((VLOOKUP(LEFT($A9,4),'Cash Flow $s Yr1'!$B$12:$R$156,10,FALSE)),0)</f>
        <v>0</v>
      </c>
      <c r="N9" s="160">
        <f>IFERROR((VLOOKUP(LEFT($A9,4),'Cash Flow $s Yr1'!$B$12:$R$156,11,FALSE)),0)</f>
        <v>0</v>
      </c>
      <c r="O9" s="160">
        <f>IFERROR((VLOOKUP(LEFT($A9,4),'Cash Flow $s Yr1'!$B$12:$R$156,12,FALSE)),0)</f>
        <v>0</v>
      </c>
      <c r="P9" s="160">
        <f>IFERROR((VLOOKUP(LEFT($A9,4),'Cash Flow $s Yr1'!$B$12:$R$156,13,FALSE)),0)</f>
        <v>0</v>
      </c>
      <c r="Q9" s="160">
        <f>IFERROR((VLOOKUP(LEFT($A9,4),'Cash Flow $s Yr1'!$B$12:$R$156,14,FALSE)),0)</f>
        <v>0</v>
      </c>
      <c r="R9" s="279">
        <f t="shared" si="0"/>
        <v>0</v>
      </c>
    </row>
    <row r="10" spans="1:20" x14ac:dyDescent="0.15">
      <c r="A10" s="160" t="s">
        <v>884</v>
      </c>
      <c r="B10" s="162" t="s">
        <v>1227</v>
      </c>
      <c r="C10" s="160" t="s">
        <v>875</v>
      </c>
      <c r="D10" s="160" t="s">
        <v>876</v>
      </c>
      <c r="E10" s="160" t="s">
        <v>877</v>
      </c>
      <c r="F10" s="160">
        <f>IFERROR((VLOOKUP(LEFT($A10,4),'Cash Flow $s Yr1'!$B$12:$R$156,3,FALSE)),0)</f>
        <v>6197.12</v>
      </c>
      <c r="G10" s="160">
        <f>IFERROR((VLOOKUP(LEFT($A10,4),'Cash Flow $s Yr1'!$B$12:$R$156,4,FALSE)),0)</f>
        <v>6197.12</v>
      </c>
      <c r="H10" s="160">
        <f>IFERROR((VLOOKUP(LEFT($A10,4),'Cash Flow $s Yr1'!$B$12:$R$156,5,FALSE)),0)</f>
        <v>8811.5300000000007</v>
      </c>
      <c r="I10" s="160">
        <f>IFERROR((VLOOKUP(LEFT($A10,4),'Cash Flow $s Yr1'!$B$12:$R$156,6,FALSE)),0)</f>
        <v>9005.19</v>
      </c>
      <c r="J10" s="160">
        <f>IFERROR((VLOOKUP(LEFT($A10,4),'Cash Flow $s Yr1'!$B$12:$R$156,7,FALSE)),0)</f>
        <v>9198.85</v>
      </c>
      <c r="K10" s="160">
        <f>IFERROR((VLOOKUP(LEFT($A10,4),'Cash Flow $s Yr1'!$B$12:$R$156,8,FALSE)),0)</f>
        <v>10070.32</v>
      </c>
      <c r="L10" s="160">
        <f>IFERROR((VLOOKUP(LEFT($A10,4),'Cash Flow $s Yr1'!$B$12:$R$156,9,FALSE)),0)</f>
        <v>7891.6450000000004</v>
      </c>
      <c r="M10" s="160">
        <f>IFERROR((VLOOKUP(LEFT($A10,4),'Cash Flow $s Yr1'!$B$12:$R$156,10,FALSE)),0)</f>
        <v>7891.6450000000004</v>
      </c>
      <c r="N10" s="160">
        <f>IFERROR((VLOOKUP(LEFT($A10,4),'Cash Flow $s Yr1'!$B$12:$R$156,11,FALSE)),0)</f>
        <v>7891.6450000000004</v>
      </c>
      <c r="O10" s="160">
        <f>IFERROR((VLOOKUP(LEFT($A10,4),'Cash Flow $s Yr1'!$B$12:$R$156,12,FALSE)),0)</f>
        <v>7891.6450000000004</v>
      </c>
      <c r="P10" s="160">
        <f>IFERROR((VLOOKUP(LEFT($A10,4),'Cash Flow $s Yr1'!$B$12:$R$156,13,FALSE)),0)</f>
        <v>7891.6450000000004</v>
      </c>
      <c r="Q10" s="160">
        <f>IFERROR((VLOOKUP(LEFT($A10,4),'Cash Flow $s Yr1'!$B$12:$R$156,14,FALSE)),0)</f>
        <v>7891.6450000000004</v>
      </c>
      <c r="R10" s="279">
        <f t="shared" si="0"/>
        <v>96830.000000000015</v>
      </c>
    </row>
    <row r="11" spans="1:20" x14ac:dyDescent="0.15">
      <c r="A11" s="160" t="s">
        <v>885</v>
      </c>
      <c r="B11" s="162" t="s">
        <v>1227</v>
      </c>
      <c r="C11" s="160" t="s">
        <v>875</v>
      </c>
      <c r="D11" s="160" t="s">
        <v>876</v>
      </c>
      <c r="E11" s="160" t="s">
        <v>877</v>
      </c>
      <c r="F11" s="160">
        <v>0</v>
      </c>
      <c r="G11" s="160">
        <v>0</v>
      </c>
      <c r="H11" s="160">
        <f>IFERROR((VLOOKUP(LEFT($A11,4),'Cash Flow $s Yr1'!$B$12:$R$156,5,FALSE)),0)</f>
        <v>0</v>
      </c>
      <c r="I11" s="160">
        <f>IFERROR((VLOOKUP(LEFT($A11,4),'Cash Flow $s Yr1'!$B$12:$R$156,6,FALSE)),0)</f>
        <v>0</v>
      </c>
      <c r="J11" s="160">
        <f>IFERROR((VLOOKUP(LEFT($A11,4),'Cash Flow $s Yr1'!$B$12:$R$156,7,FALSE)),0)</f>
        <v>0</v>
      </c>
      <c r="K11" s="160">
        <f>IFERROR((VLOOKUP(LEFT($A11,4),'Cash Flow $s Yr1'!$B$12:$R$156,8,FALSE)),0)</f>
        <v>0</v>
      </c>
      <c r="L11" s="160">
        <f>IFERROR((VLOOKUP(LEFT($A11,4),'Cash Flow $s Yr1'!$B$12:$R$156,9,FALSE)),0)</f>
        <v>0</v>
      </c>
      <c r="M11" s="160">
        <f>IFERROR((VLOOKUP(LEFT($A11,4),'Cash Flow $s Yr1'!$B$12:$R$156,10,FALSE)),0)</f>
        <v>0</v>
      </c>
      <c r="N11" s="160">
        <f>IFERROR((VLOOKUP(LEFT($A11,4),'Cash Flow $s Yr1'!$B$12:$R$156,11,FALSE)),0)</f>
        <v>0</v>
      </c>
      <c r="O11" s="160">
        <f>IFERROR((VLOOKUP(LEFT($A11,4),'Cash Flow $s Yr1'!$B$12:$R$156,12,FALSE)),0)</f>
        <v>0</v>
      </c>
      <c r="P11" s="160">
        <f>IFERROR((VLOOKUP(LEFT($A11,4),'Cash Flow $s Yr1'!$B$12:$R$156,13,FALSE)),0)</f>
        <v>0</v>
      </c>
      <c r="Q11" s="160">
        <f>IFERROR((VLOOKUP(LEFT($A11,4),'Cash Flow $s Yr1'!$B$12:$R$156,14,FALSE)),0)</f>
        <v>0</v>
      </c>
      <c r="R11" s="279">
        <f t="shared" si="0"/>
        <v>0</v>
      </c>
    </row>
    <row r="12" spans="1:20" x14ac:dyDescent="0.15">
      <c r="A12" s="160" t="s">
        <v>886</v>
      </c>
      <c r="B12" s="162" t="s">
        <v>1227</v>
      </c>
      <c r="C12" s="160" t="s">
        <v>875</v>
      </c>
      <c r="D12" s="160" t="s">
        <v>876</v>
      </c>
      <c r="E12" s="160" t="s">
        <v>877</v>
      </c>
      <c r="F12" s="160">
        <f>IFERROR((VLOOKUP(LEFT($A12,4),'Cash Flow $s Yr1'!$B$12:$R$156,3,FALSE)),0)</f>
        <v>13303.406000000001</v>
      </c>
      <c r="G12" s="160">
        <f>IFERROR((VLOOKUP(LEFT($A12,4),'Cash Flow $s Yr1'!$B$12:$R$156,4,FALSE)),0)</f>
        <v>13303.406000000001</v>
      </c>
      <c r="H12" s="160">
        <f>IFERROR((VLOOKUP(LEFT($A12,4),'Cash Flow $s Yr1'!$B$12:$R$156,5,FALSE)),0)</f>
        <v>13303.406000000001</v>
      </c>
      <c r="I12" s="160">
        <f>IFERROR((VLOOKUP(LEFT($A12,4),'Cash Flow $s Yr1'!$B$12:$R$156,6,FALSE)),0)</f>
        <v>13303.406000000001</v>
      </c>
      <c r="J12" s="160">
        <f>IFERROR((VLOOKUP(LEFT($A12,4),'Cash Flow $s Yr1'!$B$12:$R$156,7,FALSE)),0)</f>
        <v>13303.406000000001</v>
      </c>
      <c r="K12" s="160">
        <f>IFERROR((VLOOKUP(LEFT($A12,4),'Cash Flow $s Yr1'!$B$12:$R$156,8,FALSE)),0)</f>
        <v>13303.406000000001</v>
      </c>
      <c r="L12" s="160">
        <f>IFERROR((VLOOKUP(LEFT($A12,4),'Cash Flow $s Yr1'!$B$12:$R$156,9,FALSE)),0)</f>
        <v>13303.406000000001</v>
      </c>
      <c r="M12" s="160">
        <f>IFERROR((VLOOKUP(LEFT($A12,4),'Cash Flow $s Yr1'!$B$12:$R$156,10,FALSE)),0)</f>
        <v>13303.406000000001</v>
      </c>
      <c r="N12" s="160">
        <f>IFERROR((VLOOKUP(LEFT($A12,4),'Cash Flow $s Yr1'!$B$12:$R$156,11,FALSE)),0)</f>
        <v>13463.688</v>
      </c>
      <c r="O12" s="160">
        <f>IFERROR((VLOOKUP(LEFT($A12,4),'Cash Flow $s Yr1'!$B$12:$R$156,12,FALSE)),0)</f>
        <v>13463.688</v>
      </c>
      <c r="P12" s="160">
        <f>IFERROR((VLOOKUP(LEFT($A12,4),'Cash Flow $s Yr1'!$B$12:$R$156,13,FALSE)),0)</f>
        <v>13463.688</v>
      </c>
      <c r="Q12" s="160">
        <f>IFERROR((VLOOKUP(LEFT($A12,4),'Cash Flow $s Yr1'!$B$12:$R$156,14,FALSE)),0)</f>
        <v>13463.688</v>
      </c>
      <c r="R12" s="279">
        <f t="shared" si="0"/>
        <v>160282</v>
      </c>
    </row>
    <row r="13" spans="1:20" x14ac:dyDescent="0.15">
      <c r="A13" s="163" t="s">
        <v>915</v>
      </c>
      <c r="B13" s="162" t="s">
        <v>1227</v>
      </c>
      <c r="C13" s="160" t="s">
        <v>875</v>
      </c>
      <c r="D13" s="160" t="s">
        <v>876</v>
      </c>
      <c r="E13" s="160" t="s">
        <v>877</v>
      </c>
      <c r="F13" s="160">
        <f>IFERROR((VLOOKUP(LEFT($A13,4),'Cash Flow $s Yr1'!$B$12:$R$156,3,FALSE)),0)</f>
        <v>2345.9950000000003</v>
      </c>
      <c r="G13" s="160">
        <f>IFERROR((VLOOKUP(LEFT($A13,4),'Cash Flow $s Yr1'!$B$12:$R$156,4,FALSE)),0)</f>
        <v>2345.9950000000003</v>
      </c>
      <c r="H13" s="160">
        <f>IFERROR((VLOOKUP(LEFT($A13,4),'Cash Flow $s Yr1'!$B$12:$R$156,5,FALSE)),0)</f>
        <v>2345.9950000000003</v>
      </c>
      <c r="I13" s="160">
        <f>IFERROR((VLOOKUP(LEFT($A13,4),'Cash Flow $s Yr1'!$B$12:$R$156,6,FALSE)),0)</f>
        <v>2345.9950000000003</v>
      </c>
      <c r="J13" s="160">
        <f>IFERROR((VLOOKUP(LEFT($A13,4),'Cash Flow $s Yr1'!$B$12:$R$156,7,FALSE)),0)</f>
        <v>2345.9950000000003</v>
      </c>
      <c r="K13" s="160">
        <f>IFERROR((VLOOKUP(LEFT($A13,4),'Cash Flow $s Yr1'!$B$12:$R$156,8,FALSE)),0)</f>
        <v>2345.9950000000003</v>
      </c>
      <c r="L13" s="160">
        <f>IFERROR((VLOOKUP(LEFT($A13,4),'Cash Flow $s Yr1'!$B$12:$R$156,9,FALSE)),0)</f>
        <v>2345.9950000000003</v>
      </c>
      <c r="M13" s="160">
        <f>IFERROR((VLOOKUP(LEFT($A13,4),'Cash Flow $s Yr1'!$B$12:$R$156,10,FALSE)),0)</f>
        <v>2345.9950000000003</v>
      </c>
      <c r="N13" s="160">
        <f>IFERROR((VLOOKUP(LEFT($A13,4),'Cash Flow $s Yr1'!$B$12:$R$156,11,FALSE)),0)</f>
        <v>2374.2600000000002</v>
      </c>
      <c r="O13" s="160">
        <f>IFERROR((VLOOKUP(LEFT($A13,4),'Cash Flow $s Yr1'!$B$12:$R$156,12,FALSE)),0)</f>
        <v>2374.2600000000002</v>
      </c>
      <c r="P13" s="160">
        <f>IFERROR((VLOOKUP(LEFT($A13,4),'Cash Flow $s Yr1'!$B$12:$R$156,13,FALSE)),0)</f>
        <v>2374.2600000000002</v>
      </c>
      <c r="Q13" s="160">
        <f>IFERROR((VLOOKUP(LEFT($A13,4),'Cash Flow $s Yr1'!$B$12:$R$156,14,FALSE)),0)</f>
        <v>2374.2600000000002</v>
      </c>
      <c r="R13" s="279">
        <f t="shared" si="0"/>
        <v>28265.000000000007</v>
      </c>
    </row>
    <row r="14" spans="1:20" x14ac:dyDescent="0.15">
      <c r="A14" s="163" t="s">
        <v>887</v>
      </c>
      <c r="B14" s="162" t="s">
        <v>1227</v>
      </c>
      <c r="C14" s="160" t="s">
        <v>875</v>
      </c>
      <c r="D14" s="160" t="s">
        <v>876</v>
      </c>
      <c r="E14" s="160" t="s">
        <v>877</v>
      </c>
      <c r="F14" s="160">
        <f>IFERROR((VLOOKUP(LEFT($A14,4),'Cash Flow $s Yr1'!$B$12:$R$156,3,FALSE)),0)</f>
        <v>1885.4280000000001</v>
      </c>
      <c r="G14" s="160">
        <f>IFERROR((VLOOKUP(LEFT($A14,4),'Cash Flow $s Yr1'!$B$12:$R$156,4,FALSE)),0)</f>
        <v>1885.4280000000001</v>
      </c>
      <c r="H14" s="160">
        <f>IFERROR((VLOOKUP(LEFT($A14,4),'Cash Flow $s Yr1'!$B$12:$R$156,5,FALSE)),0)</f>
        <v>1885.4280000000001</v>
      </c>
      <c r="I14" s="160">
        <f>IFERROR((VLOOKUP(LEFT($A14,4),'Cash Flow $s Yr1'!$B$12:$R$156,6,FALSE)),0)</f>
        <v>1885.4280000000001</v>
      </c>
      <c r="J14" s="160">
        <f>IFERROR((VLOOKUP(LEFT($A14,4),'Cash Flow $s Yr1'!$B$12:$R$156,7,FALSE)),0)</f>
        <v>1885.4280000000001</v>
      </c>
      <c r="K14" s="160">
        <f>IFERROR((VLOOKUP(LEFT($A14,4),'Cash Flow $s Yr1'!$B$12:$R$156,8,FALSE)),0)</f>
        <v>1885.4280000000001</v>
      </c>
      <c r="L14" s="160">
        <f>IFERROR((VLOOKUP(LEFT($A14,4),'Cash Flow $s Yr1'!$B$12:$R$156,9,FALSE)),0)</f>
        <v>1885.4280000000001</v>
      </c>
      <c r="M14" s="160">
        <f>IFERROR((VLOOKUP(LEFT($A14,4),'Cash Flow $s Yr1'!$B$12:$R$156,10,FALSE)),0)</f>
        <v>1885.4280000000001</v>
      </c>
      <c r="N14" s="160">
        <f>IFERROR((VLOOKUP(LEFT($A14,4),'Cash Flow $s Yr1'!$B$12:$R$156,11,FALSE)),0)</f>
        <v>1908.144</v>
      </c>
      <c r="O14" s="160">
        <f>IFERROR((VLOOKUP(LEFT($A14,4),'Cash Flow $s Yr1'!$B$12:$R$156,12,FALSE)),0)</f>
        <v>1908.144</v>
      </c>
      <c r="P14" s="160">
        <f>IFERROR((VLOOKUP(LEFT($A14,4),'Cash Flow $s Yr1'!$B$12:$R$156,13,FALSE)),0)</f>
        <v>1908.144</v>
      </c>
      <c r="Q14" s="160">
        <f>IFERROR((VLOOKUP(LEFT($A14,4),'Cash Flow $s Yr1'!$B$12:$R$156,14,FALSE)),0)</f>
        <v>1908.144</v>
      </c>
      <c r="R14" s="279">
        <f t="shared" si="0"/>
        <v>22716</v>
      </c>
    </row>
    <row r="15" spans="1:20" x14ac:dyDescent="0.15">
      <c r="A15" s="163" t="s">
        <v>916</v>
      </c>
      <c r="B15" s="162" t="s">
        <v>1227</v>
      </c>
      <c r="C15" s="160" t="s">
        <v>875</v>
      </c>
      <c r="D15" s="160" t="s">
        <v>876</v>
      </c>
      <c r="E15" s="160" t="s">
        <v>877</v>
      </c>
      <c r="F15" s="160">
        <f>IFERROR((VLOOKUP(LEFT($A15,4),'Cash Flow $s Yr1'!$B$12:$R$156,3,FALSE)),0)</f>
        <v>15019.431</v>
      </c>
      <c r="G15" s="160">
        <f>IFERROR((VLOOKUP(LEFT($A15,4),'Cash Flow $s Yr1'!$B$12:$R$156,4,FALSE)),0)</f>
        <v>15019.431</v>
      </c>
      <c r="H15" s="160">
        <f>IFERROR((VLOOKUP(LEFT($A15,4),'Cash Flow $s Yr1'!$B$12:$R$156,5,FALSE)),0)</f>
        <v>15019.431</v>
      </c>
      <c r="I15" s="160">
        <f>IFERROR((VLOOKUP(LEFT($A15,4),'Cash Flow $s Yr1'!$B$12:$R$156,6,FALSE)),0)</f>
        <v>15019.431</v>
      </c>
      <c r="J15" s="160">
        <f>IFERROR((VLOOKUP(LEFT($A15,4),'Cash Flow $s Yr1'!$B$12:$R$156,7,FALSE)),0)</f>
        <v>15019.431</v>
      </c>
      <c r="K15" s="160">
        <f>IFERROR((VLOOKUP(LEFT($A15,4),'Cash Flow $s Yr1'!$B$12:$R$156,8,FALSE)),0)</f>
        <v>15019.431</v>
      </c>
      <c r="L15" s="160">
        <f>IFERROR((VLOOKUP(LEFT($A15,4),'Cash Flow $s Yr1'!$B$12:$R$156,9,FALSE)),0)</f>
        <v>15019.431</v>
      </c>
      <c r="M15" s="160">
        <f>IFERROR((VLOOKUP(LEFT($A15,4),'Cash Flow $s Yr1'!$B$12:$R$156,10,FALSE)),0)</f>
        <v>15019.431</v>
      </c>
      <c r="N15" s="160">
        <f>IFERROR((VLOOKUP(LEFT($A15,4),'Cash Flow $s Yr1'!$B$12:$R$156,11,FALSE)),0)</f>
        <v>15200.388000000001</v>
      </c>
      <c r="O15" s="160">
        <f>IFERROR((VLOOKUP(LEFT($A15,4),'Cash Flow $s Yr1'!$B$12:$R$156,12,FALSE)),0)</f>
        <v>15200.388000000001</v>
      </c>
      <c r="P15" s="160">
        <f>IFERROR((VLOOKUP(LEFT($A15,4),'Cash Flow $s Yr1'!$B$12:$R$156,13,FALSE)),0)</f>
        <v>15200.388000000001</v>
      </c>
      <c r="Q15" s="160">
        <f>IFERROR((VLOOKUP(LEFT($A15,4),'Cash Flow $s Yr1'!$B$12:$R$156,14,FALSE)),0)</f>
        <v>15200.388000000001</v>
      </c>
      <c r="R15" s="279">
        <f t="shared" ref="R15:R33" si="1">SUM(F15:Q15)</f>
        <v>180957</v>
      </c>
    </row>
    <row r="16" spans="1:20" x14ac:dyDescent="0.15">
      <c r="A16" s="163" t="s">
        <v>917</v>
      </c>
      <c r="B16" s="162" t="s">
        <v>1227</v>
      </c>
      <c r="C16" s="160" t="s">
        <v>875</v>
      </c>
      <c r="D16" s="160" t="s">
        <v>876</v>
      </c>
      <c r="E16" s="160" t="s">
        <v>877</v>
      </c>
      <c r="F16" s="160">
        <f>IFERROR((VLOOKUP(LEFT($A16,4),'Cash Flow $s Yr1'!$B$12:$R$156,3,FALSE)),0)</f>
        <v>705.5</v>
      </c>
      <c r="G16" s="160">
        <f>IFERROR((VLOOKUP(LEFT($A16,4),'Cash Flow $s Yr1'!$B$12:$R$156,4,FALSE)),0)</f>
        <v>705.5</v>
      </c>
      <c r="H16" s="160">
        <f>IFERROR((VLOOKUP(LEFT($A16,4),'Cash Flow $s Yr1'!$B$12:$R$156,5,FALSE)),0)</f>
        <v>705.5</v>
      </c>
      <c r="I16" s="160">
        <f>IFERROR((VLOOKUP(LEFT($A16,4),'Cash Flow $s Yr1'!$B$12:$R$156,6,FALSE)),0)</f>
        <v>705.5</v>
      </c>
      <c r="J16" s="160">
        <f>IFERROR((VLOOKUP(LEFT($A16,4),'Cash Flow $s Yr1'!$B$12:$R$156,7,FALSE)),0)</f>
        <v>705.5</v>
      </c>
      <c r="K16" s="160">
        <f>IFERROR((VLOOKUP(LEFT($A16,4),'Cash Flow $s Yr1'!$B$12:$R$156,8,FALSE)),0)</f>
        <v>705.5</v>
      </c>
      <c r="L16" s="160">
        <f>IFERROR((VLOOKUP(LEFT($A16,4),'Cash Flow $s Yr1'!$B$12:$R$156,9,FALSE)),0)</f>
        <v>705.5</v>
      </c>
      <c r="M16" s="160">
        <f>IFERROR((VLOOKUP(LEFT($A16,4),'Cash Flow $s Yr1'!$B$12:$R$156,10,FALSE)),0)</f>
        <v>705.5</v>
      </c>
      <c r="N16" s="160">
        <f>IFERROR((VLOOKUP(LEFT($A16,4),'Cash Flow $s Yr1'!$B$12:$R$156,11,FALSE)),0)</f>
        <v>714</v>
      </c>
      <c r="O16" s="160">
        <f>IFERROR((VLOOKUP(LEFT($A16,4),'Cash Flow $s Yr1'!$B$12:$R$156,12,FALSE)),0)</f>
        <v>714</v>
      </c>
      <c r="P16" s="160">
        <f>IFERROR((VLOOKUP(LEFT($A16,4),'Cash Flow $s Yr1'!$B$12:$R$156,13,FALSE)),0)</f>
        <v>714</v>
      </c>
      <c r="Q16" s="160">
        <f>IFERROR((VLOOKUP(LEFT($A16,4),'Cash Flow $s Yr1'!$B$12:$R$156,14,FALSE)),0)</f>
        <v>714</v>
      </c>
      <c r="R16" s="279">
        <f t="shared" si="1"/>
        <v>8500</v>
      </c>
    </row>
    <row r="17" spans="1:18" x14ac:dyDescent="0.15">
      <c r="A17" s="163" t="s">
        <v>918</v>
      </c>
      <c r="B17" s="162" t="s">
        <v>1227</v>
      </c>
      <c r="C17" s="160" t="s">
        <v>875</v>
      </c>
      <c r="D17" s="160" t="s">
        <v>876</v>
      </c>
      <c r="E17" s="160" t="s">
        <v>877</v>
      </c>
      <c r="F17" s="160">
        <f>IFERROR((VLOOKUP(LEFT($A17,4),'Cash Flow $s Yr1'!$B$12:$R$156,3,FALSE)),0)</f>
        <v>2099.9</v>
      </c>
      <c r="G17" s="160">
        <f>IFERROR((VLOOKUP(LEFT($A17,4),'Cash Flow $s Yr1'!$B$12:$R$156,4,FALSE)),0)</f>
        <v>2099.9</v>
      </c>
      <c r="H17" s="160">
        <f>IFERROR((VLOOKUP(LEFT($A17,4),'Cash Flow $s Yr1'!$B$12:$R$156,5,FALSE)),0)</f>
        <v>2099.9</v>
      </c>
      <c r="I17" s="160">
        <f>IFERROR((VLOOKUP(LEFT($A17,4),'Cash Flow $s Yr1'!$B$12:$R$156,6,FALSE)),0)</f>
        <v>2099.9</v>
      </c>
      <c r="J17" s="160">
        <f>IFERROR((VLOOKUP(LEFT($A17,4),'Cash Flow $s Yr1'!$B$12:$R$156,7,FALSE)),0)</f>
        <v>2099.9</v>
      </c>
      <c r="K17" s="160">
        <f>IFERROR((VLOOKUP(LEFT($A17,4),'Cash Flow $s Yr1'!$B$12:$R$156,8,FALSE)),0)</f>
        <v>2099.9</v>
      </c>
      <c r="L17" s="160">
        <f>IFERROR((VLOOKUP(LEFT($A17,4),'Cash Flow $s Yr1'!$B$12:$R$156,9,FALSE)),0)</f>
        <v>2099.9</v>
      </c>
      <c r="M17" s="160">
        <f>IFERROR((VLOOKUP(LEFT($A17,4),'Cash Flow $s Yr1'!$B$12:$R$156,10,FALSE)),0)</f>
        <v>2099.9</v>
      </c>
      <c r="N17" s="160">
        <f>IFERROR((VLOOKUP(LEFT($A17,4),'Cash Flow $s Yr1'!$B$12:$R$156,11,FALSE)),0)</f>
        <v>2125.2000000000003</v>
      </c>
      <c r="O17" s="160">
        <f>IFERROR((VLOOKUP(LEFT($A17,4),'Cash Flow $s Yr1'!$B$12:$R$156,12,FALSE)),0)</f>
        <v>2125.2000000000003</v>
      </c>
      <c r="P17" s="160">
        <f>IFERROR((VLOOKUP(LEFT($A17,4),'Cash Flow $s Yr1'!$B$12:$R$156,13,FALSE)),0)</f>
        <v>2125.2000000000003</v>
      </c>
      <c r="Q17" s="160">
        <f>IFERROR((VLOOKUP(LEFT($A17,4),'Cash Flow $s Yr1'!$B$12:$R$156,14,FALSE)),0)</f>
        <v>2125.2000000000003</v>
      </c>
      <c r="R17" s="279">
        <f t="shared" si="1"/>
        <v>25300.000000000004</v>
      </c>
    </row>
    <row r="18" spans="1:18" x14ac:dyDescent="0.15">
      <c r="A18" s="163" t="s">
        <v>888</v>
      </c>
      <c r="B18" s="162" t="s">
        <v>1227</v>
      </c>
      <c r="C18" s="160" t="s">
        <v>875</v>
      </c>
      <c r="D18" s="160" t="s">
        <v>876</v>
      </c>
      <c r="E18" s="160" t="s">
        <v>877</v>
      </c>
      <c r="F18" s="160">
        <v>0</v>
      </c>
      <c r="G18" s="160">
        <v>0</v>
      </c>
      <c r="H18" s="160">
        <v>0</v>
      </c>
      <c r="I18" s="160">
        <v>0</v>
      </c>
      <c r="J18" s="160">
        <f>+'Cash Flow $s Yr1'!H91</f>
        <v>6975</v>
      </c>
      <c r="K18" s="160">
        <f>+'Cash Flow $s Yr1'!I91</f>
        <v>0</v>
      </c>
      <c r="L18" s="160">
        <f>+'Cash Flow $s Yr1'!J91</f>
        <v>0</v>
      </c>
      <c r="M18" s="160">
        <v>0</v>
      </c>
      <c r="N18" s="160">
        <f>+'Cash Flow $s Yr1'!L91</f>
        <v>0</v>
      </c>
      <c r="O18" s="160">
        <v>0</v>
      </c>
      <c r="P18" s="160">
        <v>0</v>
      </c>
      <c r="Q18" s="160">
        <v>0</v>
      </c>
      <c r="R18" s="279">
        <f t="shared" si="1"/>
        <v>6975</v>
      </c>
    </row>
    <row r="19" spans="1:18" x14ac:dyDescent="0.15">
      <c r="A19" s="163" t="s">
        <v>889</v>
      </c>
      <c r="B19" s="162" t="s">
        <v>1227</v>
      </c>
      <c r="C19" s="160" t="s">
        <v>875</v>
      </c>
      <c r="D19" s="160" t="s">
        <v>876</v>
      </c>
      <c r="E19" s="160" t="s">
        <v>877</v>
      </c>
      <c r="F19" s="160">
        <v>0</v>
      </c>
      <c r="G19" s="160">
        <v>0</v>
      </c>
      <c r="H19" s="160">
        <v>0</v>
      </c>
      <c r="I19" s="160">
        <v>0</v>
      </c>
      <c r="J19" s="160">
        <f>IFERROR((VLOOKUP(LEFT($A19,4),'Cash Flow $s Yr1'!$B$12:$R$156,7,FALSE)),0)</f>
        <v>26.999999999999996</v>
      </c>
      <c r="K19" s="160">
        <f>IFERROR((VLOOKUP(LEFT($A19,4),'Cash Flow $s Yr1'!$B$12:$R$156,8,FALSE)),0)</f>
        <v>103.12500000000001</v>
      </c>
      <c r="L19" s="160">
        <f>IFERROR((VLOOKUP(LEFT($A19,4),'Cash Flow $s Yr1'!$B$12:$R$156,9,FALSE)),0)</f>
        <v>103.12500000000001</v>
      </c>
      <c r="M19" s="160">
        <v>0</v>
      </c>
      <c r="N19" s="160">
        <f>IFERROR((VLOOKUP(LEFT($A19,4),'Cash Flow $s Yr1'!$B$12:$R$156,11,FALSE)),0)</f>
        <v>103.12500000000001</v>
      </c>
      <c r="O19" s="160">
        <v>0</v>
      </c>
      <c r="P19" s="160">
        <v>0</v>
      </c>
      <c r="Q19" s="160">
        <v>0</v>
      </c>
      <c r="R19" s="279">
        <f t="shared" si="1"/>
        <v>336.375</v>
      </c>
    </row>
    <row r="20" spans="1:18" x14ac:dyDescent="0.15">
      <c r="A20" s="163" t="s">
        <v>890</v>
      </c>
      <c r="B20" s="162" t="s">
        <v>1227</v>
      </c>
      <c r="C20" s="160" t="s">
        <v>875</v>
      </c>
      <c r="D20" s="160" t="s">
        <v>876</v>
      </c>
      <c r="E20" s="160" t="s">
        <v>877</v>
      </c>
      <c r="F20" s="160">
        <v>0</v>
      </c>
      <c r="G20" s="160">
        <v>0</v>
      </c>
      <c r="H20" s="160">
        <f>+'Cash Flow $s Yr1'!F93</f>
        <v>1196</v>
      </c>
      <c r="I20" s="160">
        <v>0</v>
      </c>
      <c r="J20" s="160">
        <f>+'Cash Flow $s Yr1'!H93</f>
        <v>78</v>
      </c>
      <c r="K20" s="160">
        <f>+'Cash Flow $s Yr1'!I93</f>
        <v>1414.01</v>
      </c>
      <c r="L20" s="160">
        <f>+'Cash Flow $s Yr1'!J93</f>
        <v>1414.01</v>
      </c>
      <c r="M20" s="160">
        <v>0</v>
      </c>
      <c r="N20" s="160">
        <f>+'Cash Flow $s Yr1'!L93</f>
        <v>1414.01</v>
      </c>
      <c r="O20" s="160">
        <v>0</v>
      </c>
      <c r="P20" s="160">
        <v>0</v>
      </c>
      <c r="Q20" s="160">
        <v>0</v>
      </c>
      <c r="R20" s="279">
        <f t="shared" si="1"/>
        <v>5516.0300000000007</v>
      </c>
    </row>
    <row r="21" spans="1:18" x14ac:dyDescent="0.15">
      <c r="A21" s="163" t="s">
        <v>891</v>
      </c>
      <c r="B21" s="162" t="s">
        <v>1227</v>
      </c>
      <c r="C21" s="160" t="s">
        <v>875</v>
      </c>
      <c r="D21" s="160" t="s">
        <v>876</v>
      </c>
      <c r="E21" s="160" t="s">
        <v>877</v>
      </c>
      <c r="F21" s="160">
        <v>0</v>
      </c>
      <c r="G21" s="160">
        <v>0</v>
      </c>
      <c r="H21" s="160">
        <f>IFERROR((VLOOKUP(LEFT($A21,4),'Cash Flow $s Yr1'!$B$12:$R$156,5,FALSE)),0)</f>
        <v>3100</v>
      </c>
      <c r="I21" s="160">
        <f>IFERROR((VLOOKUP(LEFT($A21,4),'Cash Flow $s Yr1'!$B$12:$R$156,6,FALSE)),0)</f>
        <v>3100</v>
      </c>
      <c r="J21" s="160">
        <f>IFERROR((VLOOKUP(LEFT($A21,4),'Cash Flow $s Yr1'!$B$12:$R$156,7,FALSE)),0)</f>
        <v>6200</v>
      </c>
      <c r="K21" s="160">
        <f>IFERROR((VLOOKUP(LEFT($A21,4),'Cash Flow $s Yr1'!$B$12:$R$156,8,FALSE)),0)</f>
        <v>3100</v>
      </c>
      <c r="L21" s="160">
        <f>IFERROR((VLOOKUP(LEFT($A21,4),'Cash Flow $s Yr1'!$B$12:$R$156,9,FALSE)),0)</f>
        <v>6200</v>
      </c>
      <c r="M21" s="160">
        <f>IFERROR((VLOOKUP(LEFT($A21,4),'Cash Flow $s Yr1'!$B$12:$R$156,10,FALSE)),0)</f>
        <v>3100</v>
      </c>
      <c r="N21" s="160">
        <f>IFERROR((VLOOKUP(LEFT($A21,4),'Cash Flow $s Yr1'!$B$12:$R$156,11,FALSE)),0)</f>
        <v>3100</v>
      </c>
      <c r="O21" s="160">
        <f>IFERROR((VLOOKUP(LEFT($A21,4),'Cash Flow $s Yr1'!$B$12:$R$156,12,FALSE)),0)</f>
        <v>3100</v>
      </c>
      <c r="P21" s="160">
        <v>0</v>
      </c>
      <c r="Q21" s="160">
        <v>0</v>
      </c>
      <c r="R21" s="279">
        <f t="shared" si="1"/>
        <v>31000</v>
      </c>
    </row>
    <row r="22" spans="1:18" x14ac:dyDescent="0.15">
      <c r="A22" s="163" t="s">
        <v>892</v>
      </c>
      <c r="B22" s="162" t="s">
        <v>1227</v>
      </c>
      <c r="C22" s="160" t="s">
        <v>875</v>
      </c>
      <c r="D22" s="160" t="s">
        <v>876</v>
      </c>
      <c r="E22" s="160" t="s">
        <v>877</v>
      </c>
      <c r="F22" s="160">
        <f>IFERROR((VLOOKUP(LEFT($A22,4),'Cash Flow $s Yr1'!$B$12:$R$156,3,FALSE)),0)</f>
        <v>0</v>
      </c>
      <c r="G22" s="160">
        <f>IFERROR((VLOOKUP(LEFT($A22,4),'Cash Flow $s Yr1'!$B$12:$R$156,4,FALSE)),0)</f>
        <v>1808</v>
      </c>
      <c r="H22" s="160">
        <f>IFERROR((VLOOKUP(LEFT($A22,4),'Cash Flow $s Yr1'!$B$12:$R$156,5,FALSE)),0)</f>
        <v>22</v>
      </c>
      <c r="I22" s="160" t="str">
        <f>IFERROR((VLOOKUP(LEFT($A22,4),'Cash Flow $s Yr1'!$B$12:$R$156,6,FALSE)),0)</f>
        <v/>
      </c>
      <c r="J22" s="160" t="str">
        <f>IFERROR((VLOOKUP(LEFT($A22,4),'Cash Flow $s Yr1'!$B$12:$R$156,7,FALSE)),0)</f>
        <v/>
      </c>
      <c r="K22" s="160" t="str">
        <f>IFERROR((VLOOKUP(LEFT($A22,4),'Cash Flow $s Yr1'!$B$12:$R$156,8,FALSE)),0)</f>
        <v/>
      </c>
      <c r="L22" s="160" t="str">
        <f>IFERROR((VLOOKUP(LEFT($A22,4),'Cash Flow $s Yr1'!$B$12:$R$156,9,FALSE)),0)</f>
        <v/>
      </c>
      <c r="M22" s="160" t="str">
        <f>IFERROR((VLOOKUP(LEFT($A22,4),'Cash Flow $s Yr1'!$B$12:$R$156,10,FALSE)),0)</f>
        <v/>
      </c>
      <c r="N22" s="160">
        <f>IFERROR((VLOOKUP(LEFT($A22,4),'Cash Flow $s Yr1'!$B$12:$R$156,11,FALSE)),0)</f>
        <v>170</v>
      </c>
      <c r="O22" s="160" t="str">
        <f>IFERROR((VLOOKUP(LEFT($A22,4),'Cash Flow $s Yr1'!$B$12:$R$156,12,FALSE)),0)</f>
        <v/>
      </c>
      <c r="P22" s="160" t="str">
        <f>IFERROR((VLOOKUP(LEFT($A22,4),'Cash Flow $s Yr1'!$B$12:$R$156,13,FALSE)),0)</f>
        <v/>
      </c>
      <c r="Q22" s="160" t="str">
        <f>IFERROR((VLOOKUP(LEFT($A22,4),'Cash Flow $s Yr1'!$B$12:$R$156,14,FALSE)),0)</f>
        <v/>
      </c>
      <c r="R22" s="279">
        <f t="shared" si="1"/>
        <v>2000</v>
      </c>
    </row>
    <row r="23" spans="1:18" x14ac:dyDescent="0.15">
      <c r="A23" s="163" t="s">
        <v>893</v>
      </c>
      <c r="B23" s="162" t="s">
        <v>1227</v>
      </c>
      <c r="C23" s="160" t="s">
        <v>875</v>
      </c>
      <c r="D23" s="160" t="s">
        <v>876</v>
      </c>
      <c r="E23" s="160" t="s">
        <v>877</v>
      </c>
      <c r="F23" s="160">
        <v>0</v>
      </c>
      <c r="G23" s="160">
        <v>0</v>
      </c>
      <c r="H23" s="160">
        <f>+'Cash Flow $s Yr1'!F96</f>
        <v>0</v>
      </c>
      <c r="I23" s="160">
        <v>0</v>
      </c>
      <c r="J23" s="160">
        <v>0</v>
      </c>
      <c r="K23" s="160">
        <v>0</v>
      </c>
      <c r="L23" s="160">
        <f>+'Cash Flow $s Yr1'!J96</f>
        <v>0</v>
      </c>
      <c r="M23" s="160">
        <v>0</v>
      </c>
      <c r="N23" s="160">
        <v>0</v>
      </c>
      <c r="O23" s="160">
        <v>0</v>
      </c>
      <c r="P23" s="160">
        <v>0</v>
      </c>
      <c r="Q23" s="160">
        <v>0</v>
      </c>
      <c r="R23" s="279">
        <f t="shared" si="1"/>
        <v>0</v>
      </c>
    </row>
    <row r="24" spans="1:18" x14ac:dyDescent="0.15">
      <c r="A24" s="163" t="s">
        <v>894</v>
      </c>
      <c r="B24" s="162" t="s">
        <v>1227</v>
      </c>
      <c r="C24" s="160" t="s">
        <v>875</v>
      </c>
      <c r="D24" s="160" t="s">
        <v>876</v>
      </c>
      <c r="E24" s="160" t="s">
        <v>877</v>
      </c>
      <c r="F24" s="160">
        <v>0</v>
      </c>
      <c r="G24" s="160">
        <v>0</v>
      </c>
      <c r="H24" s="160">
        <f>IFERROR((VLOOKUP(LEFT($A24,4),'Cash Flow $s Yr1'!$B$12:$R$156,5,FALSE)),0)</f>
        <v>0</v>
      </c>
      <c r="I24" s="160">
        <f>IFERROR((VLOOKUP(LEFT($A24,4),'Cash Flow $s Yr1'!$B$12:$R$156,6,FALSE)),0)</f>
        <v>0</v>
      </c>
      <c r="J24" s="160">
        <f>IFERROR((VLOOKUP(LEFT($A24,4),'Cash Flow $s Yr1'!$B$12:$R$156,7,FALSE)),0)</f>
        <v>0</v>
      </c>
      <c r="K24" s="160">
        <f>IFERROR((VLOOKUP(LEFT($A24,4),'Cash Flow $s Yr1'!$B$12:$R$156,8,FALSE)),0)</f>
        <v>0</v>
      </c>
      <c r="L24" s="160">
        <f>IFERROR((VLOOKUP(LEFT($A24,4),'Cash Flow $s Yr1'!$B$12:$R$156,9,FALSE)),0)</f>
        <v>0</v>
      </c>
      <c r="M24" s="160">
        <f>IFERROR((VLOOKUP(LEFT($A24,4),'Cash Flow $s Yr1'!$B$12:$R$156,10,FALSE)),0)</f>
        <v>0</v>
      </c>
      <c r="N24" s="160">
        <f>IFERROR((VLOOKUP(LEFT($A24,4),'Cash Flow $s Yr1'!$B$12:$R$156,11,FALSE)),0)</f>
        <v>0</v>
      </c>
      <c r="O24" s="160">
        <f>IFERROR((VLOOKUP(LEFT($A24,4),'Cash Flow $s Yr1'!$B$12:$R$156,12,FALSE)),0)</f>
        <v>0</v>
      </c>
      <c r="P24" s="160">
        <v>0</v>
      </c>
      <c r="Q24" s="160">
        <v>0</v>
      </c>
      <c r="R24" s="279">
        <f t="shared" si="1"/>
        <v>0</v>
      </c>
    </row>
    <row r="25" spans="1:18" x14ac:dyDescent="0.15">
      <c r="A25" s="163" t="s">
        <v>895</v>
      </c>
      <c r="B25" s="162" t="s">
        <v>1227</v>
      </c>
      <c r="C25" s="160" t="s">
        <v>875</v>
      </c>
      <c r="D25" s="160" t="s">
        <v>876</v>
      </c>
      <c r="E25" s="160" t="s">
        <v>877</v>
      </c>
      <c r="F25" s="160">
        <v>0</v>
      </c>
      <c r="G25" s="160">
        <v>0</v>
      </c>
      <c r="H25" s="160">
        <f>IFERROR((VLOOKUP(LEFT($A25,4),'Cash Flow $s Yr1'!$B$12:$R$156,5,FALSE)),0)</f>
        <v>1974</v>
      </c>
      <c r="I25" s="160">
        <f>IFERROR((VLOOKUP(LEFT($A25,4),'Cash Flow $s Yr1'!$B$12:$R$156,6,FALSE)),0)</f>
        <v>420</v>
      </c>
      <c r="J25" s="160">
        <f>IFERROR((VLOOKUP(LEFT($A25,4),'Cash Flow $s Yr1'!$B$12:$R$156,7,FALSE)),0)</f>
        <v>0</v>
      </c>
      <c r="K25" s="160">
        <f>IFERROR((VLOOKUP(LEFT($A25,4),'Cash Flow $s Yr1'!$B$12:$R$156,8,FALSE)),0)</f>
        <v>0</v>
      </c>
      <c r="L25" s="160">
        <f>IFERROR((VLOOKUP(LEFT($A25,4),'Cash Flow $s Yr1'!$B$12:$R$156,9,FALSE)),0)</f>
        <v>2604</v>
      </c>
      <c r="M25" s="160">
        <f>IFERROR((VLOOKUP(LEFT($A25,4),'Cash Flow $s Yr1'!$B$12:$R$156,10,FALSE)),0)</f>
        <v>2604</v>
      </c>
      <c r="N25" s="160">
        <f>IFERROR((VLOOKUP(LEFT($A25,4),'Cash Flow $s Yr1'!$B$12:$R$156,11,FALSE)),0)</f>
        <v>2604</v>
      </c>
      <c r="O25" s="160">
        <f>IFERROR((VLOOKUP(LEFT($A25,4),'Cash Flow $s Yr1'!$B$12:$R$156,12,FALSE)),0)</f>
        <v>2604</v>
      </c>
      <c r="P25" s="160">
        <v>0</v>
      </c>
      <c r="Q25" s="160">
        <v>0</v>
      </c>
      <c r="R25" s="279">
        <f t="shared" si="1"/>
        <v>12810</v>
      </c>
    </row>
    <row r="26" spans="1:18" x14ac:dyDescent="0.15">
      <c r="A26" s="163" t="s">
        <v>896</v>
      </c>
      <c r="B26" s="162" t="s">
        <v>1227</v>
      </c>
      <c r="C26" s="160" t="s">
        <v>875</v>
      </c>
      <c r="D26" s="160" t="s">
        <v>876</v>
      </c>
      <c r="E26" s="160" t="s">
        <v>877</v>
      </c>
      <c r="F26" s="160">
        <v>0</v>
      </c>
      <c r="G26" s="160">
        <v>0</v>
      </c>
      <c r="H26" s="160">
        <f>IFERROR((VLOOKUP(LEFT($A26,4),'Cash Flow $s Yr1'!$B$12:$R$156,5,FALSE)),0)</f>
        <v>1500</v>
      </c>
      <c r="I26" s="160">
        <f>IFERROR((VLOOKUP(LEFT($A26,4),'Cash Flow $s Yr1'!$B$12:$R$156,6,FALSE)),0)</f>
        <v>500</v>
      </c>
      <c r="J26" s="160">
        <f>IFERROR((VLOOKUP(LEFT($A26,4),'Cash Flow $s Yr1'!$B$12:$R$156,7,FALSE)),0)</f>
        <v>500</v>
      </c>
      <c r="K26" s="160">
        <f>IFERROR((VLOOKUP(LEFT($A26,4),'Cash Flow $s Yr1'!$B$12:$R$156,8,FALSE)),0)</f>
        <v>500</v>
      </c>
      <c r="L26" s="160">
        <f>IFERROR((VLOOKUP(LEFT($A26,4),'Cash Flow $s Yr1'!$B$12:$R$156,9,FALSE)),0)</f>
        <v>500</v>
      </c>
      <c r="M26" s="160">
        <f>IFERROR((VLOOKUP(LEFT($A26,4),'Cash Flow $s Yr1'!$B$12:$R$156,10,FALSE)),0)</f>
        <v>500</v>
      </c>
      <c r="N26" s="160">
        <f>IFERROR((VLOOKUP(LEFT($A26,4),'Cash Flow $s Yr1'!$B$12:$R$156,11,FALSE)),0)</f>
        <v>500</v>
      </c>
      <c r="O26" s="160">
        <f>IFERROR((VLOOKUP(LEFT($A26,4),'Cash Flow $s Yr1'!$B$12:$R$156,12,FALSE)),0)</f>
        <v>500</v>
      </c>
      <c r="P26" s="160">
        <v>0</v>
      </c>
      <c r="Q26" s="160">
        <v>0</v>
      </c>
      <c r="R26" s="279">
        <f t="shared" si="1"/>
        <v>5000</v>
      </c>
    </row>
    <row r="27" spans="1:18" x14ac:dyDescent="0.15">
      <c r="A27" s="163" t="s">
        <v>897</v>
      </c>
      <c r="B27" s="162" t="s">
        <v>1227</v>
      </c>
      <c r="C27" s="160" t="s">
        <v>875</v>
      </c>
      <c r="D27" s="160" t="s">
        <v>876</v>
      </c>
      <c r="E27" s="160" t="s">
        <v>877</v>
      </c>
      <c r="F27" s="160">
        <v>0</v>
      </c>
      <c r="G27" s="160">
        <v>0</v>
      </c>
      <c r="H27" s="160">
        <f>IFERROR((VLOOKUP(LEFT($A27,4),'Cash Flow $s Yr1'!$B$12:$R$156,5,FALSE)),0)</f>
        <v>8770.7999999999993</v>
      </c>
      <c r="I27" s="160">
        <f>IFERROR((VLOOKUP(LEFT($A27,4),'Cash Flow $s Yr1'!$B$12:$R$156,6,FALSE)),0)</f>
        <v>2923.6000000000004</v>
      </c>
      <c r="J27" s="160">
        <f>IFERROR((VLOOKUP(LEFT($A27,4),'Cash Flow $s Yr1'!$B$12:$R$156,7,FALSE)),0)</f>
        <v>2923.6000000000004</v>
      </c>
      <c r="K27" s="160">
        <f>IFERROR((VLOOKUP(LEFT($A27,4),'Cash Flow $s Yr1'!$B$12:$R$156,8,FALSE)),0)</f>
        <v>2923.6000000000004</v>
      </c>
      <c r="L27" s="160">
        <f>IFERROR((VLOOKUP(LEFT($A27,4),'Cash Flow $s Yr1'!$B$12:$R$156,9,FALSE)),0)</f>
        <v>2923.6000000000004</v>
      </c>
      <c r="M27" s="160">
        <f>IFERROR((VLOOKUP(LEFT($A27,4),'Cash Flow $s Yr1'!$B$12:$R$156,10,FALSE)),0)</f>
        <v>2923.6000000000004</v>
      </c>
      <c r="N27" s="160">
        <f>IFERROR((VLOOKUP(LEFT($A27,4),'Cash Flow $s Yr1'!$B$12:$R$156,11,FALSE)),0)</f>
        <v>2923.6000000000004</v>
      </c>
      <c r="O27" s="160">
        <f>IFERROR((VLOOKUP(LEFT($A27,4),'Cash Flow $s Yr1'!$B$12:$R$156,12,FALSE)),0)</f>
        <v>2923.6000000000004</v>
      </c>
      <c r="P27" s="160">
        <v>0</v>
      </c>
      <c r="Q27" s="160">
        <v>0</v>
      </c>
      <c r="R27" s="279">
        <f t="shared" si="1"/>
        <v>29235.999999999993</v>
      </c>
    </row>
    <row r="28" spans="1:18" x14ac:dyDescent="0.15">
      <c r="A28" s="163" t="s">
        <v>898</v>
      </c>
      <c r="B28" s="162" t="s">
        <v>1227</v>
      </c>
      <c r="C28" s="160" t="s">
        <v>875</v>
      </c>
      <c r="D28" s="160" t="s">
        <v>876</v>
      </c>
      <c r="E28" s="160" t="s">
        <v>877</v>
      </c>
      <c r="F28" s="160">
        <f>+'Cash Flow $s Yr1'!D116</f>
        <v>0</v>
      </c>
      <c r="G28" s="160">
        <f>+'Cash Flow $s Yr1'!E116</f>
        <v>2130</v>
      </c>
      <c r="H28" s="160">
        <f>+'Cash Flow $s Yr1'!F116</f>
        <v>517.5</v>
      </c>
      <c r="I28" s="160">
        <f>+'Cash Flow $s Yr1'!G116</f>
        <v>562.5</v>
      </c>
      <c r="J28" s="160">
        <f>+'Cash Flow $s Yr1'!H116</f>
        <v>562.5</v>
      </c>
      <c r="K28" s="160">
        <f>+'Cash Flow $s Yr1'!I116</f>
        <v>517.5</v>
      </c>
      <c r="L28" s="160">
        <f>+'Cash Flow $s Yr1'!J116</f>
        <v>534.97500000000002</v>
      </c>
      <c r="M28" s="160">
        <f>+'Cash Flow $s Yr1'!K116</f>
        <v>534.97500000000002</v>
      </c>
      <c r="N28" s="160">
        <f>+'Cash Flow $s Yr1'!L116</f>
        <v>534.97500000000002</v>
      </c>
      <c r="O28" s="160">
        <f>+'Cash Flow $s Yr1'!M116</f>
        <v>534.97500000000002</v>
      </c>
      <c r="P28" s="160">
        <f>+'Cash Flow $s Yr1'!N116</f>
        <v>534.97500000000002</v>
      </c>
      <c r="Q28" s="160">
        <f>+'Cash Flow $s Yr1'!O116</f>
        <v>535.125</v>
      </c>
      <c r="R28" s="279">
        <f t="shared" si="1"/>
        <v>7500.0000000000018</v>
      </c>
    </row>
    <row r="29" spans="1:18" x14ac:dyDescent="0.15">
      <c r="A29" s="163" t="s">
        <v>899</v>
      </c>
      <c r="B29" s="162" t="s">
        <v>1227</v>
      </c>
      <c r="C29" s="160" t="s">
        <v>875</v>
      </c>
      <c r="D29" s="160" t="s">
        <v>876</v>
      </c>
      <c r="E29" s="160" t="s">
        <v>877</v>
      </c>
      <c r="F29" s="160">
        <f>+'Cash Flow $s Yr1'!D117</f>
        <v>5006.5</v>
      </c>
      <c r="G29" s="160">
        <f>+'Cash Flow $s Yr1'!E117</f>
        <v>0</v>
      </c>
      <c r="H29" s="160">
        <f>+'Cash Flow $s Yr1'!F117</f>
        <v>0</v>
      </c>
      <c r="I29" s="160">
        <f>+'Cash Flow $s Yr1'!G117</f>
        <v>17385</v>
      </c>
      <c r="J29" s="160">
        <f>+'Cash Flow $s Yr1'!H117</f>
        <v>9500</v>
      </c>
      <c r="K29" s="160">
        <f>+'Cash Flow $s Yr1'!I117</f>
        <v>9500</v>
      </c>
      <c r="L29" s="160">
        <f>+'Cash Flow $s Yr1'!J117</f>
        <v>9500</v>
      </c>
      <c r="M29" s="160">
        <f>+'Cash Flow $s Yr1'!K117</f>
        <v>9500</v>
      </c>
      <c r="N29" s="160">
        <f>+'Cash Flow $s Yr1'!L117</f>
        <v>9500</v>
      </c>
      <c r="O29" s="160">
        <f>+'Cash Flow $s Yr1'!M117</f>
        <v>9500</v>
      </c>
      <c r="P29" s="160">
        <f>+'Cash Flow $s Yr1'!N117</f>
        <v>9500</v>
      </c>
      <c r="Q29" s="160">
        <f>+'Cash Flow $s Yr1'!O117</f>
        <v>6108.5</v>
      </c>
      <c r="R29" s="279">
        <f t="shared" si="1"/>
        <v>95000</v>
      </c>
    </row>
    <row r="30" spans="1:18" x14ac:dyDescent="0.15">
      <c r="A30" s="163" t="s">
        <v>900</v>
      </c>
      <c r="B30" s="162" t="s">
        <v>1227</v>
      </c>
      <c r="C30" s="160" t="s">
        <v>875</v>
      </c>
      <c r="D30" s="160" t="s">
        <v>876</v>
      </c>
      <c r="E30" s="160" t="s">
        <v>877</v>
      </c>
      <c r="F30" s="160">
        <f>+'Cash Flow $s Yr1'!D118</f>
        <v>0</v>
      </c>
      <c r="G30" s="160">
        <f>+'Cash Flow $s Yr1'!E118</f>
        <v>6417.0000000000009</v>
      </c>
      <c r="H30" s="160">
        <f>+'Cash Flow $s Yr1'!F118</f>
        <v>1395</v>
      </c>
      <c r="I30" s="160">
        <f>+'Cash Flow $s Yr1'!G118</f>
        <v>6138</v>
      </c>
      <c r="J30" s="160">
        <f>+'Cash Flow $s Yr1'!H118</f>
        <v>4068.7499999999995</v>
      </c>
      <c r="K30" s="160">
        <f>+'Cash Flow $s Yr1'!I118</f>
        <v>4068.7499999999995</v>
      </c>
      <c r="L30" s="160">
        <f>+'Cash Flow $s Yr1'!J118</f>
        <v>4068.7499999999995</v>
      </c>
      <c r="M30" s="160">
        <f>+'Cash Flow $s Yr1'!K118</f>
        <v>4068.7499999999995</v>
      </c>
      <c r="N30" s="160">
        <f>+'Cash Flow $s Yr1'!L118</f>
        <v>4068.7499999999995</v>
      </c>
      <c r="O30" s="160">
        <f>+'Cash Flow $s Yr1'!M118</f>
        <v>4068.7499999999995</v>
      </c>
      <c r="P30" s="160">
        <f>+'Cash Flow $s Yr1'!N118</f>
        <v>4068.7499999999995</v>
      </c>
      <c r="Q30" s="160">
        <f>+'Cash Flow $s Yr1'!O118</f>
        <v>4068.7499999999995</v>
      </c>
      <c r="R30" s="279">
        <f t="shared" si="1"/>
        <v>46500</v>
      </c>
    </row>
    <row r="31" spans="1:18" x14ac:dyDescent="0.15">
      <c r="A31" s="163" t="s">
        <v>901</v>
      </c>
      <c r="B31" s="162" t="s">
        <v>1227</v>
      </c>
      <c r="C31" s="160" t="s">
        <v>875</v>
      </c>
      <c r="D31" s="160" t="s">
        <v>876</v>
      </c>
      <c r="E31" s="160" t="s">
        <v>877</v>
      </c>
      <c r="F31" s="160">
        <f>+'Cash Flow $s Yr1'!D119</f>
        <v>45153.493999999999</v>
      </c>
      <c r="G31" s="160">
        <f>+'Cash Flow $s Yr1'!E119</f>
        <v>45153.493999999999</v>
      </c>
      <c r="H31" s="160">
        <f>+'Cash Flow $s Yr1'!F119</f>
        <v>45153.493999999999</v>
      </c>
      <c r="I31" s="160">
        <f>+'Cash Flow $s Yr1'!G119</f>
        <v>45153.493999999999</v>
      </c>
      <c r="J31" s="160">
        <f>+'Cash Flow $s Yr1'!H119</f>
        <v>45153.493999999999</v>
      </c>
      <c r="K31" s="160">
        <f>+'Cash Flow $s Yr1'!I119</f>
        <v>45153.493999999999</v>
      </c>
      <c r="L31" s="160">
        <f>+'Cash Flow $s Yr1'!J119</f>
        <v>45153.493999999999</v>
      </c>
      <c r="M31" s="160">
        <f>+'Cash Flow $s Yr1'!K119</f>
        <v>45153.493999999999</v>
      </c>
      <c r="N31" s="160">
        <f>+'Cash Flow $s Yr1'!L119</f>
        <v>45697.512000000002</v>
      </c>
      <c r="O31" s="160">
        <f>+'Cash Flow $s Yr1'!M119</f>
        <v>45697.512000000002</v>
      </c>
      <c r="P31" s="160">
        <f>+'Cash Flow $s Yr1'!N119</f>
        <v>45697.512000000002</v>
      </c>
      <c r="Q31" s="160">
        <f>+'Cash Flow $s Yr1'!O119</f>
        <v>45697.512000000002</v>
      </c>
      <c r="R31" s="279">
        <f t="shared" si="1"/>
        <v>544018</v>
      </c>
    </row>
    <row r="32" spans="1:18" x14ac:dyDescent="0.15">
      <c r="A32" s="163" t="s">
        <v>902</v>
      </c>
      <c r="B32" s="162" t="s">
        <v>1227</v>
      </c>
      <c r="C32" s="160" t="s">
        <v>875</v>
      </c>
      <c r="D32" s="160" t="s">
        <v>876</v>
      </c>
      <c r="E32" s="160" t="s">
        <v>877</v>
      </c>
      <c r="F32" s="160">
        <f>+'Cash Flow $s Yr1'!D122</f>
        <v>1367.3999999999999</v>
      </c>
      <c r="G32" s="160">
        <f>+'Cash Flow $s Yr1'!E122</f>
        <v>1367.3999999999999</v>
      </c>
      <c r="H32" s="160">
        <f>+'Cash Flow $s Yr1'!F122</f>
        <v>349.79999999999995</v>
      </c>
      <c r="I32" s="160">
        <f>+'Cash Flow $s Yr1'!G122</f>
        <v>1399.1999999999998</v>
      </c>
      <c r="J32" s="160">
        <f>+'Cash Flow $s Yr1'!H122</f>
        <v>795</v>
      </c>
      <c r="K32" s="160">
        <f>+'Cash Flow $s Yr1'!I122</f>
        <v>1770.1469999999999</v>
      </c>
      <c r="L32" s="160">
        <f>+'Cash Flow $s Yr1'!J122</f>
        <v>1770.1469999999999</v>
      </c>
      <c r="M32" s="160">
        <f>+'Cash Flow $s Yr1'!K122</f>
        <v>1770.1469999999999</v>
      </c>
      <c r="N32" s="160">
        <f>+'Cash Flow $s Yr1'!L122</f>
        <v>1770.1469999999999</v>
      </c>
      <c r="O32" s="160">
        <f>+'Cash Flow $s Yr1'!M122</f>
        <v>1770.1469999999999</v>
      </c>
      <c r="P32" s="160">
        <f>+'Cash Flow $s Yr1'!N122</f>
        <v>1770.4650000000001</v>
      </c>
      <c r="Q32" s="160">
        <f>+'Cash Flow $s Yr1'!O122</f>
        <v>0</v>
      </c>
      <c r="R32" s="279">
        <f t="shared" si="1"/>
        <v>15900</v>
      </c>
    </row>
    <row r="33" spans="1:19" x14ac:dyDescent="0.15">
      <c r="A33" s="163" t="s">
        <v>903</v>
      </c>
      <c r="B33" s="162" t="s">
        <v>1227</v>
      </c>
      <c r="C33" s="160" t="s">
        <v>875</v>
      </c>
      <c r="D33" s="160" t="s">
        <v>876</v>
      </c>
      <c r="E33" s="160" t="s">
        <v>877</v>
      </c>
      <c r="F33" s="160">
        <f>+'Cash Flow $s Yr1'!D124</f>
        <v>2343.6</v>
      </c>
      <c r="G33" s="160">
        <f>+'Cash Flow $s Yr1'!E124</f>
        <v>2752.7999999999997</v>
      </c>
      <c r="H33" s="160">
        <f>+'Cash Flow $s Yr1'!F124</f>
        <v>2343.6</v>
      </c>
      <c r="I33" s="160">
        <f>+'Cash Flow $s Yr1'!G124</f>
        <v>2343.6</v>
      </c>
      <c r="J33" s="160">
        <f>+'Cash Flow $s Yr1'!H124</f>
        <v>3013.2000000000003</v>
      </c>
      <c r="K33" s="160">
        <f>+'Cash Flow $s Yr1'!I124</f>
        <v>3486.0120000000002</v>
      </c>
      <c r="L33" s="160">
        <f>+'Cash Flow $s Yr1'!J124</f>
        <v>3486.0120000000002</v>
      </c>
      <c r="M33" s="160">
        <f>+'Cash Flow $s Yr1'!K124</f>
        <v>3486.0120000000002</v>
      </c>
      <c r="N33" s="160">
        <f>+'Cash Flow $s Yr1'!L124</f>
        <v>3486.0120000000002</v>
      </c>
      <c r="O33" s="160">
        <f>+'Cash Flow $s Yr1'!M124</f>
        <v>3486.0120000000002</v>
      </c>
      <c r="P33" s="160">
        <f>+'Cash Flow $s Yr1'!N124</f>
        <v>3486.0120000000002</v>
      </c>
      <c r="Q33" s="160">
        <f>+'Cash Flow $s Yr1'!O124</f>
        <v>3487.1280000000002</v>
      </c>
      <c r="R33" s="279">
        <f t="shared" si="1"/>
        <v>37199.999999999993</v>
      </c>
    </row>
    <row r="34" spans="1:19" x14ac:dyDescent="0.15">
      <c r="A34" s="163" t="s">
        <v>904</v>
      </c>
      <c r="B34" s="162" t="s">
        <v>1227</v>
      </c>
      <c r="C34" s="160" t="s">
        <v>875</v>
      </c>
      <c r="D34" s="160" t="s">
        <v>876</v>
      </c>
      <c r="E34" s="160" t="s">
        <v>877</v>
      </c>
      <c r="F34" s="160">
        <f>IFERROR((VLOOKUP(LEFT($A34,4),'Cash Flow $s Yr1'!$B$12:$R$156,3,FALSE)),0)</f>
        <v>530</v>
      </c>
      <c r="G34" s="160">
        <f>IFERROR((VLOOKUP(LEFT($A34,4),'Cash Flow $s Yr1'!$B$12:$R$156,4,FALSE)),0)</f>
        <v>530</v>
      </c>
      <c r="H34" s="160">
        <f>IFERROR((VLOOKUP(LEFT($A34,4),'Cash Flow $s Yr1'!$B$12:$R$156,5,FALSE)),0)</f>
        <v>954</v>
      </c>
      <c r="I34" s="160">
        <f>IFERROR((VLOOKUP(LEFT($A34,4),'Cash Flow $s Yr1'!$B$12:$R$156,6,FALSE)),0)</f>
        <v>954</v>
      </c>
      <c r="J34" s="160">
        <f>IFERROR((VLOOKUP(LEFT($A34,4),'Cash Flow $s Yr1'!$B$12:$R$156,7,FALSE)),0)</f>
        <v>954</v>
      </c>
      <c r="K34" s="160">
        <f>IFERROR((VLOOKUP(LEFT($A34,4),'Cash Flow $s Yr1'!$B$12:$R$156,8,FALSE)),0)</f>
        <v>954</v>
      </c>
      <c r="L34" s="160">
        <f>IFERROR((VLOOKUP(LEFT($A34,4),'Cash Flow $s Yr1'!$B$12:$R$156,9,FALSE)),0)</f>
        <v>954</v>
      </c>
      <c r="M34" s="160">
        <f>IFERROR((VLOOKUP(LEFT($A34,4),'Cash Flow $s Yr1'!$B$12:$R$156,10,FALSE)),0)</f>
        <v>954</v>
      </c>
      <c r="N34" s="160">
        <f>IFERROR((VLOOKUP(LEFT($A34,4),'Cash Flow $s Yr1'!$B$12:$R$156,11,FALSE)),0)</f>
        <v>954</v>
      </c>
      <c r="O34" s="160">
        <f>IFERROR((VLOOKUP(LEFT($A34,4),'Cash Flow $s Yr1'!$B$12:$R$156,12,FALSE)),0)</f>
        <v>954</v>
      </c>
      <c r="P34" s="160">
        <f>IFERROR((VLOOKUP(LEFT($A34,4),'Cash Flow $s Yr1'!$B$12:$R$156,13,FALSE)),0)</f>
        <v>954</v>
      </c>
      <c r="Q34" s="160">
        <f>IFERROR((VLOOKUP(LEFT($A34,4),'Cash Flow $s Yr1'!$B$12:$R$156,14,FALSE)),0)</f>
        <v>954</v>
      </c>
      <c r="R34" s="279">
        <f t="shared" ref="R34:R49" si="2">SUM(F34:Q34)</f>
        <v>10600</v>
      </c>
    </row>
    <row r="35" spans="1:19" x14ac:dyDescent="0.15">
      <c r="A35" s="163" t="s">
        <v>905</v>
      </c>
      <c r="B35" s="162" t="s">
        <v>1227</v>
      </c>
      <c r="C35" s="160" t="s">
        <v>875</v>
      </c>
      <c r="D35" s="160" t="s">
        <v>876</v>
      </c>
      <c r="E35" s="160" t="s">
        <v>877</v>
      </c>
      <c r="F35" s="160">
        <f>IFERROR((VLOOKUP(LEFT($A35,4),'Cash Flow $s Yr1'!$B$12:$R$156,3,FALSE)),0)</f>
        <v>0</v>
      </c>
      <c r="G35" s="160">
        <f>IFERROR((VLOOKUP(LEFT($A35,4),'Cash Flow $s Yr1'!$B$12:$R$156,4,FALSE)),0)</f>
        <v>0</v>
      </c>
      <c r="H35" s="160">
        <f>IFERROR((VLOOKUP(LEFT($A35,4),'Cash Flow $s Yr1'!$B$12:$R$156,5,FALSE)),0)</f>
        <v>0</v>
      </c>
      <c r="I35" s="160">
        <f>IFERROR((VLOOKUP(LEFT($A35,4),'Cash Flow $s Yr1'!$B$12:$R$156,6,FALSE)),0)</f>
        <v>0</v>
      </c>
      <c r="J35" s="160">
        <f>IFERROR((VLOOKUP(LEFT($A35,4),'Cash Flow $s Yr1'!$B$12:$R$156,7,FALSE)),0)</f>
        <v>0</v>
      </c>
      <c r="K35" s="160">
        <f>IFERROR((VLOOKUP(LEFT($A35,4),'Cash Flow $s Yr1'!$B$12:$R$156,8,FALSE)),0)</f>
        <v>0</v>
      </c>
      <c r="L35" s="160">
        <f>IFERROR((VLOOKUP(LEFT($A35,4),'Cash Flow $s Yr1'!$B$12:$R$156,9,FALSE)),0)</f>
        <v>0</v>
      </c>
      <c r="M35" s="160">
        <f>IFERROR((VLOOKUP(LEFT($A35,4),'Cash Flow $s Yr1'!$B$12:$R$156,10,FALSE)),0)</f>
        <v>0</v>
      </c>
      <c r="N35" s="160">
        <f>IFERROR((VLOOKUP(LEFT($A35,4),'Cash Flow $s Yr1'!$B$12:$R$156,11,FALSE)),0)</f>
        <v>0</v>
      </c>
      <c r="O35" s="160">
        <f>IFERROR((VLOOKUP(LEFT($A35,4),'Cash Flow $s Yr1'!$B$12:$R$156,12,FALSE)),0)</f>
        <v>0</v>
      </c>
      <c r="P35" s="160">
        <f>IFERROR((VLOOKUP(LEFT($A35,4),'Cash Flow $s Yr1'!$B$12:$R$156,13,FALSE)),0)</f>
        <v>0</v>
      </c>
      <c r="Q35" s="160">
        <f>IFERROR((VLOOKUP(LEFT($A35,4),'Cash Flow $s Yr1'!$B$12:$R$156,14,FALSE)),0)</f>
        <v>0</v>
      </c>
      <c r="R35" s="279">
        <f t="shared" si="2"/>
        <v>0</v>
      </c>
    </row>
    <row r="36" spans="1:19" x14ac:dyDescent="0.15">
      <c r="A36" s="163" t="s">
        <v>906</v>
      </c>
      <c r="B36" s="162" t="s">
        <v>1227</v>
      </c>
      <c r="C36" s="160" t="s">
        <v>875</v>
      </c>
      <c r="D36" s="160" t="s">
        <v>876</v>
      </c>
      <c r="E36" s="160" t="s">
        <v>877</v>
      </c>
      <c r="F36" s="160">
        <f>+'Cash Flow $s Yr1'!D128</f>
        <v>0</v>
      </c>
      <c r="G36" s="160">
        <f>+'Cash Flow $s Yr1'!E128</f>
        <v>0</v>
      </c>
      <c r="H36" s="160">
        <f>+'Cash Flow $s Yr1'!F128</f>
        <v>299.14999999999998</v>
      </c>
      <c r="I36" s="160">
        <f>+'Cash Flow $s Yr1'!G128</f>
        <v>1071.1500000000001</v>
      </c>
      <c r="J36" s="160">
        <f>+'Cash Flow $s Yr1'!H128</f>
        <v>1022.9</v>
      </c>
      <c r="K36" s="160">
        <f>+'Cash Flow $s Yr1'!I128</f>
        <v>1036.6994999999999</v>
      </c>
      <c r="L36" s="160">
        <f>+'Cash Flow $s Yr1'!J128</f>
        <v>1036.6994999999999</v>
      </c>
      <c r="M36" s="160">
        <f>+'Cash Flow $s Yr1'!K128</f>
        <v>1036.6994999999999</v>
      </c>
      <c r="N36" s="160">
        <f>+'Cash Flow $s Yr1'!L128</f>
        <v>1036.6994999999999</v>
      </c>
      <c r="O36" s="160">
        <f>+'Cash Flow $s Yr1'!M128</f>
        <v>1036.6994999999999</v>
      </c>
      <c r="P36" s="160">
        <f>+'Cash Flow $s Yr1'!N128</f>
        <v>1036.6994999999999</v>
      </c>
      <c r="Q36" s="160">
        <f>+'Cash Flow $s Yr1'!O128</f>
        <v>1036.6030000000001</v>
      </c>
      <c r="R36" s="279">
        <f t="shared" si="2"/>
        <v>9650</v>
      </c>
    </row>
    <row r="37" spans="1:19" x14ac:dyDescent="0.15">
      <c r="A37" s="163" t="s">
        <v>907</v>
      </c>
      <c r="B37" s="162" t="s">
        <v>1227</v>
      </c>
      <c r="C37" s="160" t="s">
        <v>875</v>
      </c>
      <c r="D37" s="160" t="s">
        <v>876</v>
      </c>
      <c r="E37" s="160" t="s">
        <v>877</v>
      </c>
      <c r="F37" s="160">
        <f>IFERROR((VLOOKUP(LEFT($A37,4),'Cash Flow $s Yr1'!$B$12:$R$156,3,FALSE)),0)</f>
        <v>0</v>
      </c>
      <c r="G37" s="160">
        <f>IFERROR((VLOOKUP(LEFT($A37,4),'Cash Flow $s Yr1'!$B$12:$R$156,4,FALSE)),0)</f>
        <v>0</v>
      </c>
      <c r="H37" s="160">
        <f>IFERROR((VLOOKUP(LEFT($A37,4),'Cash Flow $s Yr1'!$B$12:$R$156,5,FALSE)),0)</f>
        <v>0</v>
      </c>
      <c r="I37" s="160">
        <f>IFERROR((VLOOKUP(LEFT($A37,4),'Cash Flow $s Yr1'!$B$12:$R$156,6,FALSE)),0)</f>
        <v>0</v>
      </c>
      <c r="J37" s="160">
        <f>IFERROR((VLOOKUP(LEFT($A37,4),'Cash Flow $s Yr1'!$B$12:$R$156,7,FALSE)),0)</f>
        <v>0</v>
      </c>
      <c r="K37" s="160">
        <f>IFERROR((VLOOKUP(LEFT($A37,4),'Cash Flow $s Yr1'!$B$12:$R$156,8,FALSE)),0)</f>
        <v>0</v>
      </c>
      <c r="L37" s="160">
        <f>IFERROR((VLOOKUP(LEFT($A37,4),'Cash Flow $s Yr1'!$B$12:$R$156,9,FALSE)),0)</f>
        <v>0</v>
      </c>
      <c r="M37" s="160">
        <f>IFERROR((VLOOKUP(LEFT($A37,4),'Cash Flow $s Yr1'!$B$12:$R$156,10,FALSE)),0)</f>
        <v>0</v>
      </c>
      <c r="N37" s="160">
        <f>IFERROR((VLOOKUP(LEFT($A37,4),'Cash Flow $s Yr1'!$B$12:$R$156,11,FALSE)),0)</f>
        <v>0</v>
      </c>
      <c r="O37" s="160">
        <f>IFERROR((VLOOKUP(LEFT($A37,4),'Cash Flow $s Yr1'!$B$12:$R$156,12,FALSE)),0)</f>
        <v>0</v>
      </c>
      <c r="P37" s="160">
        <f>IFERROR((VLOOKUP(LEFT($A37,4),'Cash Flow $s Yr1'!$B$12:$R$156,13,FALSE)),0)</f>
        <v>0</v>
      </c>
      <c r="Q37" s="160">
        <f>IFERROR((VLOOKUP(LEFT($A37,4),'Cash Flow $s Yr1'!$B$12:$R$156,14,FALSE)),0)</f>
        <v>9650</v>
      </c>
      <c r="R37" s="279">
        <f t="shared" si="2"/>
        <v>9650</v>
      </c>
    </row>
    <row r="38" spans="1:19" x14ac:dyDescent="0.15">
      <c r="A38" s="163" t="s">
        <v>1212</v>
      </c>
      <c r="B38" s="162" t="s">
        <v>1227</v>
      </c>
      <c r="C38" s="160" t="s">
        <v>875</v>
      </c>
      <c r="D38" s="160" t="s">
        <v>876</v>
      </c>
      <c r="E38" s="160" t="s">
        <v>877</v>
      </c>
      <c r="F38" s="160">
        <f>+'Cash Flow $s Yr1'!D131</f>
        <v>0</v>
      </c>
      <c r="G38" s="160">
        <f>+'Cash Flow $s Yr1'!E131</f>
        <v>0</v>
      </c>
      <c r="H38" s="160">
        <f>+'Cash Flow $s Yr1'!F131</f>
        <v>0</v>
      </c>
      <c r="I38" s="160">
        <f>+'Cash Flow $s Yr1'!G131</f>
        <v>0</v>
      </c>
      <c r="J38" s="160">
        <f>+'Cash Flow $s Yr1'!H131</f>
        <v>0</v>
      </c>
      <c r="K38" s="160">
        <f>+'Cash Flow $s Yr1'!I131</f>
        <v>0</v>
      </c>
      <c r="L38" s="160">
        <f>+'Cash Flow $s Yr1'!J131</f>
        <v>0</v>
      </c>
      <c r="M38" s="160">
        <f>+'Cash Flow $s Yr1'!K131</f>
        <v>0</v>
      </c>
      <c r="N38" s="160">
        <f>+'Cash Flow $s Yr1'!L131</f>
        <v>0</v>
      </c>
      <c r="O38" s="160">
        <f>+'Cash Flow $s Yr1'!M131</f>
        <v>0</v>
      </c>
      <c r="P38" s="160">
        <f>+'Cash Flow $s Yr1'!N131</f>
        <v>0</v>
      </c>
      <c r="Q38" s="160">
        <f>+'Cash Flow $s Yr1'!O131</f>
        <v>29274.23</v>
      </c>
      <c r="R38" s="279">
        <f t="shared" si="2"/>
        <v>29274.23</v>
      </c>
    </row>
    <row r="39" spans="1:19" x14ac:dyDescent="0.15">
      <c r="A39" s="163" t="s">
        <v>1226</v>
      </c>
      <c r="B39" s="162" t="s">
        <v>1227</v>
      </c>
      <c r="C39" s="160" t="s">
        <v>875</v>
      </c>
      <c r="D39" s="160" t="s">
        <v>876</v>
      </c>
      <c r="E39" s="160" t="s">
        <v>877</v>
      </c>
      <c r="F39" s="160">
        <f>+'Cash Flow $s Yr1'!D130</f>
        <v>0</v>
      </c>
      <c r="G39" s="160">
        <f>+'Cash Flow $s Yr1'!E130</f>
        <v>0</v>
      </c>
      <c r="H39" s="160">
        <f>+'Cash Flow $s Yr1'!F130</f>
        <v>12</v>
      </c>
      <c r="I39" s="160">
        <f>+'Cash Flow $s Yr1'!G130</f>
        <v>12</v>
      </c>
      <c r="J39" s="160">
        <f>+'Cash Flow $s Yr1'!H130</f>
        <v>12</v>
      </c>
      <c r="K39" s="160">
        <f>+'Cash Flow $s Yr1'!I130</f>
        <v>12</v>
      </c>
      <c r="L39" s="160">
        <f>+'Cash Flow $s Yr1'!J130</f>
        <v>12</v>
      </c>
      <c r="M39" s="160">
        <f>+'Cash Flow $s Yr1'!K130</f>
        <v>12</v>
      </c>
      <c r="N39" s="160">
        <f>+'Cash Flow $s Yr1'!L130</f>
        <v>12</v>
      </c>
      <c r="O39" s="160">
        <f>+'Cash Flow $s Yr1'!M130</f>
        <v>12</v>
      </c>
      <c r="P39" s="160">
        <f>+'Cash Flow $s Yr1'!N130</f>
        <v>12</v>
      </c>
      <c r="Q39" s="160">
        <f>+'Cash Flow $s Yr1'!O130</f>
        <v>12</v>
      </c>
      <c r="R39" s="279">
        <f t="shared" si="2"/>
        <v>120</v>
      </c>
    </row>
    <row r="40" spans="1:19" x14ac:dyDescent="0.15">
      <c r="A40" s="163" t="s">
        <v>908</v>
      </c>
      <c r="B40" s="162" t="s">
        <v>1227</v>
      </c>
      <c r="C40" s="160" t="s">
        <v>875</v>
      </c>
      <c r="D40" s="160" t="s">
        <v>876</v>
      </c>
      <c r="E40" s="160" t="s">
        <v>877</v>
      </c>
      <c r="F40" s="160">
        <f>IFERROR((VLOOKUP(LEFT($A40,4),'Cash Flow $s Yr1'!$B$12:$R$156,3,FALSE)),0)</f>
        <v>814</v>
      </c>
      <c r="G40" s="160">
        <f>IFERROR((VLOOKUP(LEFT($A40,4),'Cash Flow $s Yr1'!$B$12:$R$156,4,FALSE)),0)</f>
        <v>583</v>
      </c>
      <c r="H40" s="160">
        <f>IFERROR((VLOOKUP(LEFT($A40,4),'Cash Flow $s Yr1'!$B$12:$R$156,5,FALSE)),0)</f>
        <v>176</v>
      </c>
      <c r="I40" s="160">
        <f>IFERROR((VLOOKUP(LEFT($A40,4),'Cash Flow $s Yr1'!$B$12:$R$156,6,FALSE)),0)</f>
        <v>4994</v>
      </c>
      <c r="J40" s="160">
        <f>IFERROR((VLOOKUP(LEFT($A40,4),'Cash Flow $s Yr1'!$B$12:$R$156,7,FALSE)),0)</f>
        <v>554.18000000000006</v>
      </c>
      <c r="K40" s="160">
        <f>IFERROR((VLOOKUP(LEFT($A40,4),'Cash Flow $s Yr1'!$B$12:$R$156,8,FALSE)),0)</f>
        <v>554.18000000000006</v>
      </c>
      <c r="L40" s="160">
        <f>IFERROR((VLOOKUP(LEFT($A40,4),'Cash Flow $s Yr1'!$B$12:$R$156,9,FALSE)),0)</f>
        <v>554.18000000000006</v>
      </c>
      <c r="M40" s="160">
        <f>IFERROR((VLOOKUP(LEFT($A40,4),'Cash Flow $s Yr1'!$B$12:$R$156,10,FALSE)),0)</f>
        <v>554.18000000000006</v>
      </c>
      <c r="N40" s="160">
        <f>IFERROR((VLOOKUP(LEFT($A40,4),'Cash Flow $s Yr1'!$B$12:$R$156,11,FALSE)),0)</f>
        <v>554.18000000000006</v>
      </c>
      <c r="O40" s="160">
        <f>IFERROR((VLOOKUP(LEFT($A40,4),'Cash Flow $s Yr1'!$B$12:$R$156,12,FALSE)),0)</f>
        <v>554.18000000000006</v>
      </c>
      <c r="P40" s="160">
        <f>IFERROR((VLOOKUP(LEFT($A40,4),'Cash Flow $s Yr1'!$B$12:$R$156,13,FALSE)),0)</f>
        <v>554.18000000000006</v>
      </c>
      <c r="Q40" s="160">
        <f>IFERROR((VLOOKUP(LEFT($A40,4),'Cash Flow $s Yr1'!$B$12:$R$156,14,FALSE)),0)</f>
        <v>553.74</v>
      </c>
      <c r="R40" s="279">
        <f t="shared" si="2"/>
        <v>11000.000000000002</v>
      </c>
    </row>
    <row r="41" spans="1:19" x14ac:dyDescent="0.15">
      <c r="A41" s="163" t="s">
        <v>909</v>
      </c>
      <c r="B41" s="162" t="s">
        <v>1227</v>
      </c>
      <c r="C41" s="160" t="s">
        <v>875</v>
      </c>
      <c r="D41" s="160" t="s">
        <v>876</v>
      </c>
      <c r="E41" s="160" t="s">
        <v>877</v>
      </c>
      <c r="F41" s="160">
        <f>+'Cash Flow $s Yr1'!D150</f>
        <v>0</v>
      </c>
      <c r="G41" s="160">
        <f>+'Cash Flow $s Yr1'!E150</f>
        <v>0</v>
      </c>
      <c r="H41" s="160">
        <f>+'Cash Flow $s Yr1'!F150</f>
        <v>0</v>
      </c>
      <c r="I41" s="160">
        <f>+'Cash Flow $s Yr1'!G150</f>
        <v>0</v>
      </c>
      <c r="J41" s="160">
        <f>+'Cash Flow $s Yr1'!H150</f>
        <v>0</v>
      </c>
      <c r="K41" s="160">
        <f>+'Cash Flow $s Yr1'!I150</f>
        <v>0</v>
      </c>
      <c r="L41" s="160">
        <f>+'Cash Flow $s Yr1'!J150</f>
        <v>0</v>
      </c>
      <c r="M41" s="160">
        <f>+'Cash Flow $s Yr1'!K150</f>
        <v>0</v>
      </c>
      <c r="N41" s="160">
        <f>+'Cash Flow $s Yr1'!L150</f>
        <v>0</v>
      </c>
      <c r="O41" s="160">
        <f>+'Cash Flow $s Yr1'!M150</f>
        <v>0</v>
      </c>
      <c r="P41" s="160">
        <f>+'Cash Flow $s Yr1'!N150</f>
        <v>0</v>
      </c>
      <c r="Q41" s="160">
        <f>+'Cash Flow $s Yr1'!O150</f>
        <v>0</v>
      </c>
      <c r="R41" s="279">
        <f t="shared" si="2"/>
        <v>0</v>
      </c>
      <c r="S41" s="165" t="e">
        <f>SUM('Cash Flow $s Yr1'!D151:R151)/SUM(Fiscal_Sets!F41:Q41)</f>
        <v>#DIV/0!</v>
      </c>
    </row>
    <row r="42" spans="1:19" x14ac:dyDescent="0.15">
      <c r="A42" s="163" t="s">
        <v>910</v>
      </c>
      <c r="B42" s="162" t="s">
        <v>1227</v>
      </c>
      <c r="C42" s="160" t="s">
        <v>875</v>
      </c>
      <c r="D42" s="160" t="s">
        <v>876</v>
      </c>
      <c r="E42" s="160" t="s">
        <v>877</v>
      </c>
      <c r="F42" s="160">
        <f>IFERROR((VLOOKUP(LEFT($A42,4),'Cash Flow $s Yr1'!$B$12:$R$156,3,FALSE)),0)</f>
        <v>0</v>
      </c>
      <c r="G42" s="160">
        <f>IFERROR((VLOOKUP(LEFT($A42,4),'Cash Flow $s Yr1'!$B$12:$R$156,4,FALSE)),0)</f>
        <v>0</v>
      </c>
      <c r="H42" s="160">
        <f>IFERROR((VLOOKUP(LEFT($A42,4),'Cash Flow $s Yr1'!$B$12:$R$156,5,FALSE)),0)</f>
        <v>0</v>
      </c>
      <c r="I42" s="160">
        <f>IFERROR((VLOOKUP(LEFT($A42,4),'Cash Flow $s Yr1'!$B$12:$R$156,6,FALSE)),0)</f>
        <v>94699.5</v>
      </c>
      <c r="J42" s="160">
        <f>IFERROR((VLOOKUP(LEFT($A42,4),'Cash Flow $s Yr1'!$B$12:$R$156,7,FALSE)),0)</f>
        <v>0</v>
      </c>
      <c r="K42" s="160">
        <f>IFERROR((VLOOKUP(LEFT($A42,4),'Cash Flow $s Yr1'!$B$12:$R$156,8,FALSE)),0)</f>
        <v>0</v>
      </c>
      <c r="L42" s="160">
        <f>IFERROR((VLOOKUP(LEFT($A42,4),'Cash Flow $s Yr1'!$B$12:$R$156,9,FALSE)),0)</f>
        <v>94699.5</v>
      </c>
      <c r="M42" s="160">
        <f>IFERROR((VLOOKUP(LEFT($A42,4),'Cash Flow $s Yr1'!$B$12:$R$156,10,FALSE)),0)</f>
        <v>0</v>
      </c>
      <c r="N42" s="160">
        <f>IFERROR((VLOOKUP(LEFT($A42,4),'Cash Flow $s Yr1'!$B$12:$R$156,11,FALSE)),0)</f>
        <v>0</v>
      </c>
      <c r="O42" s="160">
        <f>IFERROR((VLOOKUP(LEFT($A42,4),'Cash Flow $s Yr1'!$B$12:$R$156,12,FALSE)),0)</f>
        <v>94699.5</v>
      </c>
      <c r="P42" s="160">
        <f>IFERROR((VLOOKUP(LEFT($A42,4),'Cash Flow $s Yr1'!$B$12:$R$156,13,FALSE)),0)</f>
        <v>0</v>
      </c>
      <c r="Q42" s="160">
        <f>IFERROR((VLOOKUP(LEFT($A42,4),'Cash Flow $s Yr1'!$B$12:$R$156,14,FALSE)),0)</f>
        <v>94699.5</v>
      </c>
      <c r="R42" s="279">
        <f t="shared" si="2"/>
        <v>378798</v>
      </c>
    </row>
    <row r="43" spans="1:19" x14ac:dyDescent="0.15">
      <c r="A43" s="163" t="s">
        <v>1201</v>
      </c>
      <c r="B43" s="162" t="s">
        <v>1227</v>
      </c>
      <c r="C43" s="160" t="s">
        <v>875</v>
      </c>
      <c r="D43" s="160" t="s">
        <v>876</v>
      </c>
      <c r="E43" s="160" t="s">
        <v>877</v>
      </c>
      <c r="F43" s="169">
        <f>IFERROR((-VLOOKUP(LEFT($A43,4),'Cash Flow $s Yr1'!$B$12:$R$156,3,FALSE)),0)</f>
        <v>0</v>
      </c>
      <c r="G43" s="169">
        <f>IFERROR((-VLOOKUP(LEFT($A43,4),'Cash Flow $s Yr1'!$B$12:$R$156,4,FALSE)),0)</f>
        <v>0</v>
      </c>
      <c r="H43" s="169">
        <f>IFERROR((-VLOOKUP(LEFT($A43,4),'Cash Flow $s Yr1'!$B$12:$R$156,5,FALSE)),0)</f>
        <v>-107716.5</v>
      </c>
      <c r="I43" s="169">
        <f>IFERROR((-VLOOKUP(LEFT($A43,4),'Cash Flow $s Yr1'!$B$12:$R$156,6,FALSE)),0)</f>
        <v>0</v>
      </c>
      <c r="J43" s="169">
        <f>IFERROR((-VLOOKUP(LEFT($A43,4),'Cash Flow $s Yr1'!$B$12:$R$156,7,FALSE)),0)</f>
        <v>0</v>
      </c>
      <c r="K43" s="169">
        <f>IFERROR((-VLOOKUP(LEFT($A43,4),'Cash Flow $s Yr1'!$B$12:$R$156,8,FALSE)),0)</f>
        <v>-107716.5</v>
      </c>
      <c r="L43" s="169">
        <f>IFERROR((-VLOOKUP(LEFT($A43,4),'Cash Flow $s Yr1'!$B$12:$R$156,9,FALSE)),0)</f>
        <v>0</v>
      </c>
      <c r="M43" s="169">
        <f>IFERROR((-VLOOKUP(LEFT($A43,4),'Cash Flow $s Yr1'!$B$12:$R$156,10,FALSE)),0)</f>
        <v>0</v>
      </c>
      <c r="N43" s="169">
        <f>IFERROR((-VLOOKUP(LEFT($A43,4),'Cash Flow $s Yr1'!$B$12:$R$156,11,FALSE)),0)</f>
        <v>-107716.5</v>
      </c>
      <c r="O43" s="169">
        <f>IFERROR((-VLOOKUP(LEFT($A43,4),'Cash Flow $s Yr1'!$B$12:$R$156,12,FALSE)),0)</f>
        <v>0</v>
      </c>
      <c r="P43" s="169">
        <f>IFERROR((-VLOOKUP(LEFT($A43,4),'Cash Flow $s Yr1'!$B$12:$R$156,13,FALSE)),0)</f>
        <v>0</v>
      </c>
      <c r="Q43" s="169">
        <f>IFERROR((-VLOOKUP(LEFT($A43,4),'Cash Flow $s Yr1'!$B$12:$R$156,14,FALSE)-VLOOKUP(LEFT($A43,4),'Cash Flow $s Yr1'!$B$12:$R$156,15,FALSE)-VLOOKUP(LEFT($A43,4),'Cash Flow $s Yr1'!$B$12:$R$156,16,FALSE)-VLOOKUP(LEFT($A43,4),'Cash Flow $s Yr1'!$B$12:$R$156,17,FALSE)),0)</f>
        <v>-107716.5</v>
      </c>
      <c r="R43" s="279">
        <f t="shared" si="2"/>
        <v>-430866</v>
      </c>
    </row>
    <row r="44" spans="1:19" x14ac:dyDescent="0.2">
      <c r="A44" s="163" t="s">
        <v>1206</v>
      </c>
      <c r="B44" s="162" t="s">
        <v>1227</v>
      </c>
      <c r="C44" s="160" t="s">
        <v>875</v>
      </c>
      <c r="D44" s="160" t="s">
        <v>876</v>
      </c>
      <c r="E44" s="160" t="s">
        <v>877</v>
      </c>
      <c r="F44" s="169">
        <f>IFERROR((-VLOOKUP(LEFT($A44,4),'Cash Flow $s Yr1'!$B$12:$R$156,3,FALSE)),0)</f>
        <v>-83183.900000000009</v>
      </c>
      <c r="G44" s="169">
        <f>IFERROR((-VLOOKUP(LEFT($A44,4),'Cash Flow $s Yr1'!$B$12:$R$156,4,FALSE)),0)</f>
        <v>-83183.900000000009</v>
      </c>
      <c r="H44" s="169">
        <f>IFERROR((-VLOOKUP(LEFT($A44,4),'Cash Flow $s Yr1'!$B$12:$R$156,5,FALSE)),0)</f>
        <v>-149731.01999999999</v>
      </c>
      <c r="I44" s="169">
        <f>IFERROR((-VLOOKUP(LEFT($A44,4),'Cash Flow $s Yr1'!$B$12:$R$156,6,FALSE)),0)</f>
        <v>-149731.01999999999</v>
      </c>
      <c r="J44" s="169">
        <f>IFERROR((-VLOOKUP(LEFT($A44,4),'Cash Flow $s Yr1'!$B$12:$R$156,7,FALSE)),0)</f>
        <v>-149731.01999999999</v>
      </c>
      <c r="K44" s="169">
        <f>IFERROR((-VLOOKUP(LEFT($A44,4),'Cash Flow $s Yr1'!$B$12:$R$156,8,FALSE)),0)</f>
        <v>-149731.01999999999</v>
      </c>
      <c r="L44" s="169">
        <f>IFERROR((-VLOOKUP(LEFT($A44,4),'Cash Flow $s Yr1'!$B$12:$R$156,9,FALSE)),0)</f>
        <v>-149731.01999999999</v>
      </c>
      <c r="M44" s="169">
        <f>IFERROR((-VLOOKUP(LEFT($A44,4),'Cash Flow $s Yr1'!$B$12:$R$156,10,FALSE)),0)</f>
        <v>-149731.01999999999</v>
      </c>
      <c r="N44" s="169">
        <f>IFERROR((-VLOOKUP(LEFT($A44,4),'Cash Flow $s Yr1'!$B$12:$R$156,11,FALSE)),0)</f>
        <v>-149731.01999999999</v>
      </c>
      <c r="O44" s="169">
        <f>IFERROR((-VLOOKUP(LEFT($A44,4),'Cash Flow $s Yr1'!$B$12:$R$156,12,FALSE)),0)</f>
        <v>-149731.01999999999</v>
      </c>
      <c r="P44" s="169">
        <f>IFERROR((-VLOOKUP(LEFT($A44,4),'Cash Flow $s Yr1'!$B$12:$R$156,13,FALSE)),0)</f>
        <v>-149731.01999999999</v>
      </c>
      <c r="Q44" s="169">
        <f>IFERROR((-VLOOKUP(LEFT($A44,4),'Cash Flow $s Yr1'!$B$12:$R$156,14,FALSE)-VLOOKUP(LEFT($A44,4),'Cash Flow $s Yr1'!$B$12:$R$156,15,FALSE)-VLOOKUP(LEFT($A44,4),'Cash Flow $s Yr1'!$B$12:$R$156,16,FALSE)-VLOOKUP(LEFT($A44,4),'Cash Flow $s Yr1'!$B$12:$R$156,17,FALSE)),0)</f>
        <v>-149731.01999999999</v>
      </c>
      <c r="R44" s="279">
        <f t="shared" si="2"/>
        <v>-1663678</v>
      </c>
    </row>
    <row r="45" spans="1:19" x14ac:dyDescent="0.2">
      <c r="A45" s="163" t="s">
        <v>911</v>
      </c>
      <c r="B45" s="162" t="s">
        <v>1227</v>
      </c>
      <c r="C45" s="160" t="s">
        <v>875</v>
      </c>
      <c r="D45" s="160" t="s">
        <v>876</v>
      </c>
      <c r="E45" s="160" t="s">
        <v>877</v>
      </c>
      <c r="F45" s="169">
        <f>-'Cash Flow $s Yr1'!D14</f>
        <v>0</v>
      </c>
      <c r="G45" s="169">
        <f>-'Cash Flow $s Yr1'!E14</f>
        <v>-49972.74</v>
      </c>
      <c r="H45" s="169">
        <f>-'Cash Flow $s Yr1'!F14</f>
        <v>-99945.48</v>
      </c>
      <c r="I45" s="169">
        <f>-'Cash Flow $s Yr1'!G14</f>
        <v>-66630.320000000007</v>
      </c>
      <c r="J45" s="169">
        <f>-'Cash Flow $s Yr1'!H14</f>
        <v>-66630.320000000007</v>
      </c>
      <c r="K45" s="169">
        <f>-'Cash Flow $s Yr1'!I14</f>
        <v>-66630.320000000007</v>
      </c>
      <c r="L45" s="169">
        <f>-'Cash Flow $s Yr1'!J14</f>
        <v>-66630.320000000007</v>
      </c>
      <c r="M45" s="169">
        <f>-'Cash Flow $s Yr1'!K14</f>
        <v>-66630.320000000007</v>
      </c>
      <c r="N45" s="169">
        <f>-'Cash Flow $s Yr1'!L14</f>
        <v>-116603.06000000001</v>
      </c>
      <c r="O45" s="169">
        <f>-'Cash Flow $s Yr1'!M14</f>
        <v>-58301.530000000006</v>
      </c>
      <c r="P45" s="169">
        <f>-'Cash Flow $s Yr1'!N14</f>
        <v>-58301.530000000006</v>
      </c>
      <c r="Q45" s="169">
        <f>-SUM('Cash Flow $s Yr1'!O14:R14)</f>
        <v>-116603.06000000001</v>
      </c>
      <c r="R45" s="279">
        <f t="shared" si="2"/>
        <v>-832879.00000000012</v>
      </c>
    </row>
    <row r="46" spans="1:19" x14ac:dyDescent="0.2">
      <c r="A46" s="163" t="s">
        <v>912</v>
      </c>
      <c r="B46" s="162" t="s">
        <v>1227</v>
      </c>
      <c r="C46" s="160" t="s">
        <v>875</v>
      </c>
      <c r="D46" s="160" t="s">
        <v>876</v>
      </c>
      <c r="E46" s="160" t="s">
        <v>877</v>
      </c>
      <c r="F46" s="169">
        <f>IFERROR((-VLOOKUP(LEFT($A46,4),'Cash Flow $s Yr1'!$B$12:$R$156,3,FALSE)),0)</f>
        <v>0</v>
      </c>
      <c r="G46" s="169">
        <f>IFERROR((-VLOOKUP(LEFT($A46,4),'Cash Flow $s Yr1'!$B$12:$R$156,4,FALSE)),0)</f>
        <v>0</v>
      </c>
      <c r="H46" s="169">
        <f>IFERROR((-VLOOKUP(LEFT($A46,4),'Cash Flow $s Yr1'!$B$12:$R$156,5,FALSE)),0)</f>
        <v>0</v>
      </c>
      <c r="I46" s="169">
        <f>IFERROR((-VLOOKUP(LEFT($A46,4),'Cash Flow $s Yr1'!$B$12:$R$156,6,FALSE)),0)</f>
        <v>0</v>
      </c>
      <c r="J46" s="169">
        <f>IFERROR((-VLOOKUP(LEFT($A46,4),'Cash Flow $s Yr1'!$B$12:$R$156,7,FALSE)),0)</f>
        <v>0</v>
      </c>
      <c r="K46" s="169">
        <f>IFERROR((-VLOOKUP(LEFT($A46,4),'Cash Flow $s Yr1'!$B$12:$R$156,8,FALSE)),0)</f>
        <v>0</v>
      </c>
      <c r="L46" s="169">
        <f>IFERROR((-VLOOKUP(LEFT($A46,4),'Cash Flow $s Yr1'!$B$12:$R$156,9,FALSE)),0)</f>
        <v>0</v>
      </c>
      <c r="M46" s="169">
        <f>IFERROR((-VLOOKUP(LEFT($A46,4),'Cash Flow $s Yr1'!$B$12:$R$156,10,FALSE)),0)</f>
        <v>0</v>
      </c>
      <c r="N46" s="169">
        <f>IFERROR((-VLOOKUP(LEFT($A46,4),'Cash Flow $s Yr1'!$B$12:$R$156,11,FALSE)),0)</f>
        <v>0</v>
      </c>
      <c r="O46" s="169">
        <f>IFERROR((-VLOOKUP(LEFT($A46,4),'Cash Flow $s Yr1'!$B$12:$R$156,12,FALSE)),0)</f>
        <v>0</v>
      </c>
      <c r="P46" s="169">
        <f>IFERROR((-VLOOKUP(LEFT($A46,4),'Cash Flow $s Yr1'!$B$12:$R$156,13,FALSE)),0)</f>
        <v>0</v>
      </c>
      <c r="Q46" s="169">
        <f>IFERROR((-VLOOKUP(LEFT($A46,4),'Cash Flow $s Yr1'!$B$12:$R$156,14,FALSE)-VLOOKUP(LEFT($A46,4),'Cash Flow $s Yr1'!$B$12:$R$156,15,FALSE)-VLOOKUP(LEFT($A46,4),'Cash Flow $s Yr1'!$B$12:$R$156,16,FALSE)-VLOOKUP(LEFT($A46,4),'Cash Flow $s Yr1'!$B$12:$R$156,17,FALSE)),0)</f>
        <v>0</v>
      </c>
      <c r="R46" s="279">
        <f t="shared" si="2"/>
        <v>0</v>
      </c>
    </row>
    <row r="47" spans="1:19" x14ac:dyDescent="0.2">
      <c r="A47" s="163" t="s">
        <v>1213</v>
      </c>
      <c r="B47" s="162" t="s">
        <v>1227</v>
      </c>
      <c r="C47" s="160" t="s">
        <v>875</v>
      </c>
      <c r="D47" s="160" t="s">
        <v>876</v>
      </c>
      <c r="E47" s="160" t="s">
        <v>877</v>
      </c>
      <c r="F47" s="169">
        <f>IFERROR((-VLOOKUP(LEFT($A47,4),'Cash Flow $s Yr1'!$B$12:$R$156,3,FALSE)),0)</f>
        <v>0</v>
      </c>
      <c r="G47" s="169">
        <f>IFERROR((-VLOOKUP(LEFT($A47,4),'Cash Flow $s Yr1'!$B$12:$R$156,4,FALSE)),0)</f>
        <v>0</v>
      </c>
      <c r="H47" s="169">
        <f>IFERROR((-VLOOKUP(LEFT($A47,4),'Cash Flow $s Yr1'!$B$12:$R$156,5,FALSE)),0)</f>
        <v>0</v>
      </c>
      <c r="I47" s="169">
        <f>IFERROR((-VLOOKUP(LEFT($A47,4),'Cash Flow $s Yr1'!$B$12:$R$156,6,FALSE)),0)</f>
        <v>0</v>
      </c>
      <c r="J47" s="169">
        <f>IFERROR((-VLOOKUP(LEFT($A47,4),'Cash Flow $s Yr1'!$B$12:$R$156,7,FALSE)),0)</f>
        <v>0</v>
      </c>
      <c r="K47" s="169">
        <f>IFERROR((-VLOOKUP(LEFT($A47,4),'Cash Flow $s Yr1'!$B$12:$R$156,8,FALSE)),0)</f>
        <v>-17640.470924999998</v>
      </c>
      <c r="L47" s="169">
        <f>IFERROR((-VLOOKUP(LEFT($A47,4),'Cash Flow $s Yr1'!$B$12:$R$156,9,FALSE)),0)</f>
        <v>0</v>
      </c>
      <c r="M47" s="169">
        <f>IFERROR((-VLOOKUP(LEFT($A47,4),'Cash Flow $s Yr1'!$B$12:$R$156,10,FALSE)),0)</f>
        <v>0</v>
      </c>
      <c r="N47" s="169">
        <f>IFERROR((-VLOOKUP(LEFT($A47,4),'Cash Flow $s Yr1'!$B$12:$R$156,11,FALSE)),0)</f>
        <v>-17640.470924999998</v>
      </c>
      <c r="O47" s="169">
        <f>IFERROR((-VLOOKUP(LEFT($A47,4),'Cash Flow $s Yr1'!$B$12:$R$156,12,FALSE)),0)</f>
        <v>0</v>
      </c>
      <c r="P47" s="169">
        <f>IFERROR((-VLOOKUP(LEFT($A47,4),'Cash Flow $s Yr1'!$B$12:$R$156,13,FALSE)),0)</f>
        <v>0</v>
      </c>
      <c r="Q47" s="169">
        <f>IFERROR((-VLOOKUP(LEFT($A47,4),'Cash Flow $s Yr1'!$B$12:$R$156,14,FALSE)-VLOOKUP(LEFT($A47,4),'Cash Flow $s Yr1'!$B$12:$R$156,15,FALSE)-VLOOKUP(LEFT($A47,4),'Cash Flow $s Yr1'!$B$12:$R$156,16,FALSE)-VLOOKUP(LEFT($A47,4),'Cash Flow $s Yr1'!$B$12:$R$156,17,FALSE)),0)</f>
        <v>-35280.941849999996</v>
      </c>
      <c r="R47" s="279">
        <f t="shared" si="2"/>
        <v>-70561.883699999991</v>
      </c>
    </row>
    <row r="48" spans="1:19" x14ac:dyDescent="0.2">
      <c r="A48" s="163" t="s">
        <v>1225</v>
      </c>
      <c r="B48" s="162" t="s">
        <v>1227</v>
      </c>
      <c r="C48" s="160" t="s">
        <v>875</v>
      </c>
      <c r="D48" s="160" t="s">
        <v>876</v>
      </c>
      <c r="E48" s="160" t="s">
        <v>877</v>
      </c>
      <c r="F48" s="169">
        <f>-'Cash Flow $s Yr1'!D21</f>
        <v>0</v>
      </c>
      <c r="G48" s="169">
        <f>-'Cash Flow $s Yr1'!E21</f>
        <v>0</v>
      </c>
      <c r="H48" s="169">
        <f>-'Cash Flow $s Yr1'!F21</f>
        <v>-2546.0473499999994</v>
      </c>
      <c r="I48" s="169">
        <f>-'Cash Flow $s Yr1'!G21</f>
        <v>0</v>
      </c>
      <c r="J48" s="169">
        <f>-'Cash Flow $s Yr1'!H21</f>
        <v>0</v>
      </c>
      <c r="K48" s="169">
        <f>-'Cash Flow $s Yr1'!I21</f>
        <v>0</v>
      </c>
      <c r="L48" s="169">
        <f>-'Cash Flow $s Yr1'!J21</f>
        <v>-2546.0473499999994</v>
      </c>
      <c r="M48" s="169">
        <f>-'Cash Flow $s Yr1'!K21</f>
        <v>0</v>
      </c>
      <c r="N48" s="169">
        <f>-'Cash Flow $s Yr1'!L21</f>
        <v>0</v>
      </c>
      <c r="O48" s="169">
        <f>-'Cash Flow $s Yr1'!M21</f>
        <v>0</v>
      </c>
      <c r="P48" s="169">
        <f>-'Cash Flow $s Yr1'!N21</f>
        <v>0</v>
      </c>
      <c r="Q48" s="169">
        <f>-'Cash Flow $s Yr1'!O21</f>
        <v>0</v>
      </c>
      <c r="R48" s="279">
        <f t="shared" si="2"/>
        <v>-5092.0946999999987</v>
      </c>
    </row>
    <row r="49" spans="1:19" x14ac:dyDescent="0.2">
      <c r="A49" s="163" t="s">
        <v>913</v>
      </c>
      <c r="B49" s="162" t="s">
        <v>1227</v>
      </c>
      <c r="C49" s="160" t="s">
        <v>875</v>
      </c>
      <c r="D49" s="160" t="s">
        <v>876</v>
      </c>
      <c r="E49" s="160" t="s">
        <v>877</v>
      </c>
      <c r="F49" s="169">
        <f>IFERROR((-VLOOKUP(LEFT($A49,4),'Cash Flow $s Yr1'!$B$12:$R$156,3,FALSE)),0)</f>
        <v>-2775</v>
      </c>
      <c r="G49" s="169">
        <f>IFERROR((-VLOOKUP(LEFT($A49,4),'Cash Flow $s Yr1'!$B$12:$R$156,4,FALSE)),0)</f>
        <v>-300</v>
      </c>
      <c r="H49" s="169">
        <f>IFERROR((-VLOOKUP(LEFT($A49,4),'Cash Flow $s Yr1'!$B$12:$R$156,5,FALSE)),0)</f>
        <v>0</v>
      </c>
      <c r="I49" s="169">
        <f>IFERROR((-VLOOKUP(LEFT($A49,4),'Cash Flow $s Yr1'!$B$12:$R$156,6,FALSE)),0)</f>
        <v>-14925</v>
      </c>
      <c r="J49" s="169">
        <f>IFERROR((-VLOOKUP(LEFT($A49,4),'Cash Flow $s Yr1'!$B$12:$R$156,7,FALSE)),0)</f>
        <v>-2775</v>
      </c>
      <c r="K49" s="169">
        <f>IFERROR((-VLOOKUP(LEFT($A49,4),'Cash Flow $s Yr1'!$B$12:$R$156,8,FALSE)),0)</f>
        <v>-9000</v>
      </c>
      <c r="L49" s="169">
        <f>IFERROR((-VLOOKUP(LEFT($A49,4),'Cash Flow $s Yr1'!$B$12:$R$156,9,FALSE)),0)</f>
        <v>-9000</v>
      </c>
      <c r="M49" s="169">
        <f>IFERROR((-VLOOKUP(LEFT($A49,4),'Cash Flow $s Yr1'!$B$12:$R$156,10,FALSE)),0)</f>
        <v>-9000</v>
      </c>
      <c r="N49" s="169">
        <f>IFERROR((-VLOOKUP(LEFT($A49,4),'Cash Flow $s Yr1'!$B$12:$R$156,11,FALSE)),0)</f>
        <v>-9000</v>
      </c>
      <c r="O49" s="169">
        <f>IFERROR((-VLOOKUP(LEFT($A49,4),'Cash Flow $s Yr1'!$B$12:$R$156,12,FALSE)),0)</f>
        <v>-9000</v>
      </c>
      <c r="P49" s="169">
        <f>IFERROR((-VLOOKUP(LEFT($A49,4),'Cash Flow $s Yr1'!$B$12:$R$156,13,FALSE)),0)</f>
        <v>-9000</v>
      </c>
      <c r="Q49" s="169">
        <f>IFERROR((-VLOOKUP(LEFT($A49,4),'Cash Flow $s Yr1'!$B$12:$R$156,14,FALSE)-VLOOKUP(LEFT($A49,4),'Cash Flow $s Yr1'!$B$12:$R$156,15,FALSE)-VLOOKUP(LEFT($A49,4),'Cash Flow $s Yr1'!$B$12:$R$156,16,FALSE)-VLOOKUP(LEFT($A49,4),'Cash Flow $s Yr1'!$B$12:$R$156,17,FALSE)),0)</f>
        <v>-225</v>
      </c>
      <c r="R49" s="279">
        <f t="shared" si="2"/>
        <v>-75000</v>
      </c>
    </row>
    <row r="50" spans="1:19" x14ac:dyDescent="0.2">
      <c r="A50" s="163" t="s">
        <v>914</v>
      </c>
      <c r="B50" s="162" t="s">
        <v>1227</v>
      </c>
      <c r="C50" s="160" t="s">
        <v>875</v>
      </c>
      <c r="D50" s="160" t="s">
        <v>876</v>
      </c>
      <c r="E50" s="160" t="s">
        <v>877</v>
      </c>
      <c r="F50" s="169">
        <f>IFERROR((-VLOOKUP(LEFT($A50,4),'Cash Flow $s Yr1'!$B$12:$R$156,3,FALSE)),0)</f>
        <v>0</v>
      </c>
      <c r="G50" s="169">
        <f>IFERROR((-VLOOKUP(LEFT($A50,4),'Cash Flow $s Yr1'!$B$12:$R$156,4,FALSE)),0)</f>
        <v>0</v>
      </c>
      <c r="H50" s="169">
        <f>IFERROR((-VLOOKUP(LEFT($A50,4),'Cash Flow $s Yr1'!$B$12:$R$156,5,FALSE)),0)</f>
        <v>0</v>
      </c>
      <c r="I50" s="169">
        <f>IFERROR((-VLOOKUP(LEFT($A50,4),'Cash Flow $s Yr1'!$B$12:$R$156,6,FALSE)),0)</f>
        <v>0</v>
      </c>
      <c r="J50" s="169">
        <f>IFERROR((-VLOOKUP(LEFT($A50,4),'Cash Flow $s Yr1'!$B$12:$R$156,7,FALSE)),0)</f>
        <v>0</v>
      </c>
      <c r="K50" s="169">
        <f>IFERROR((-VLOOKUP(LEFT($A50,4),'Cash Flow $s Yr1'!$B$12:$R$156,8,FALSE)),0)</f>
        <v>0</v>
      </c>
      <c r="L50" s="169">
        <f>IFERROR((-VLOOKUP(LEFT($A50,4),'Cash Flow $s Yr1'!$B$12:$R$156,9,FALSE)),0)</f>
        <v>0</v>
      </c>
      <c r="M50" s="169">
        <f>IFERROR((-VLOOKUP(LEFT($A50,4),'Cash Flow $s Yr1'!$B$12:$R$156,10,FALSE)),0)</f>
        <v>0</v>
      </c>
      <c r="N50" s="169">
        <f>IFERROR((-VLOOKUP(LEFT($A50,4),'Cash Flow $s Yr1'!$B$12:$R$156,11,FALSE)),0)</f>
        <v>0</v>
      </c>
      <c r="O50" s="169">
        <f>IFERROR((-VLOOKUP(LEFT($A50,4),'Cash Flow $s Yr1'!$B$12:$R$156,12,FALSE)),0)</f>
        <v>0</v>
      </c>
      <c r="P50" s="169">
        <f>IFERROR((-VLOOKUP(LEFT($A50,4),'Cash Flow $s Yr1'!$B$12:$R$156,13,FALSE)),0)</f>
        <v>0</v>
      </c>
      <c r="Q50" s="169">
        <f>IFERROR((-VLOOKUP(LEFT($A50,4),'Cash Flow $s Yr1'!$B$12:$R$156,14,FALSE)-VLOOKUP(LEFT($A50,4),'Cash Flow $s Yr1'!$B$12:$R$156,15,FALSE)-VLOOKUP(LEFT($A50,4),'Cash Flow $s Yr1'!$B$12:$R$156,16,FALSE)-VLOOKUP(LEFT($A50,4),'Cash Flow $s Yr1'!$B$12:$R$156,17,FALSE)),0)</f>
        <v>0</v>
      </c>
      <c r="R50" s="279">
        <f>SUM(F50:Q50)</f>
        <v>0</v>
      </c>
    </row>
    <row r="51" spans="1:19" x14ac:dyDescent="0.2">
      <c r="A51" s="164"/>
      <c r="R51" s="279">
        <f>SUM(R2:R50)</f>
        <v>107381.2836</v>
      </c>
    </row>
    <row r="52" spans="1:19" x14ac:dyDescent="0.2">
      <c r="A52" s="164"/>
      <c r="S52" s="167"/>
    </row>
    <row r="53" spans="1:19" x14ac:dyDescent="0.2">
      <c r="A53" s="164"/>
    </row>
    <row r="54" spans="1:19" x14ac:dyDescent="0.2">
      <c r="A54" s="164"/>
    </row>
  </sheetData>
  <customSheetViews>
    <customSheetView guid="{4EB13151-49F2-48E5-8912-358F31E4FF0D}" state="hidden">
      <pane xSplit="1" ySplit="1" topLeftCell="B8" activePane="bottomRight" state="frozenSplit"/>
      <selection pane="bottomRight" activeCell="L34" sqref="L34"/>
      <pageMargins left="0.75" right="0.75" top="1" bottom="1" header="0.5" footer="0.5"/>
      <headerFooter alignWithMargins="0">
        <oddHeader>&amp;A</oddHeader>
        <oddFooter>Page &amp;P</oddFooter>
      </headerFooter>
    </customSheetView>
    <customSheetView guid="{9376E736-6BC6-F744-8C65-D2B2C92BC104}" state="hidden">
      <pane xSplit="1" ySplit="1" topLeftCell="B8" activePane="bottomRight" state="frozenSplit"/>
      <selection pane="bottomRight" activeCell="L34" sqref="L34"/>
      <pageMargins left="0.75" right="0.75" top="1" bottom="1" header="0.5" footer="0.5"/>
      <headerFooter alignWithMargins="0">
        <oddHeader>&amp;A</oddHeader>
        <oddFooter>Page &amp;P</oddFooter>
      </headerFooter>
    </customSheetView>
  </customSheetViews>
  <pageMargins left="0.75" right="0.75" top="1" bottom="1" header="0.5" footer="0.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tint="-0.249977111117893"/>
    <pageSetUpPr fitToPage="1"/>
  </sheetPr>
  <dimension ref="A1:X172"/>
  <sheetViews>
    <sheetView zoomScale="75" zoomScaleNormal="75" zoomScalePageLayoutView="75" workbookViewId="0">
      <pane xSplit="3" ySplit="6" topLeftCell="D117" activePane="bottomRight" state="frozenSplit"/>
      <selection pane="topRight" activeCell="D1" sqref="D1"/>
      <selection pane="bottomLeft" activeCell="A7" sqref="A7"/>
      <selection pane="bottomRight" activeCell="D157" sqref="D157"/>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7.85546875" style="95" customWidth="1"/>
    <col min="19" max="19" width="10.42578125" style="1" bestFit="1" customWidth="1"/>
    <col min="20" max="24" width="11.42578125" style="1" customWidth="1"/>
    <col min="25"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20" ht="20.25" x14ac:dyDescent="0.3">
      <c r="A1" s="22" t="str">
        <f>'Student Info'!$A$1</f>
        <v>Blue Oak Charter School</v>
      </c>
      <c r="D1" s="178" t="s">
        <v>929</v>
      </c>
    </row>
    <row r="2" spans="1:20" ht="18.75" x14ac:dyDescent="0.3">
      <c r="A2" s="21" t="s">
        <v>817</v>
      </c>
      <c r="D2" s="178" t="s">
        <v>770</v>
      </c>
    </row>
    <row r="3" spans="1:20" ht="18.75" x14ac:dyDescent="0.3">
      <c r="A3" s="21" t="str">
        <f>'Cash Flow $s Yr2'!A3</f>
        <v>2018-19</v>
      </c>
    </row>
    <row r="5" spans="1:20" ht="18.75" x14ac:dyDescent="0.3">
      <c r="A5" s="29"/>
      <c r="B5" s="41"/>
      <c r="C5" s="29"/>
      <c r="D5" s="96"/>
      <c r="E5" s="96"/>
      <c r="F5" s="96"/>
      <c r="G5" s="96"/>
      <c r="H5" s="96"/>
      <c r="I5" s="96"/>
      <c r="J5" s="96"/>
      <c r="K5" s="96"/>
      <c r="L5" s="96"/>
      <c r="M5" s="96"/>
      <c r="N5" s="96"/>
      <c r="O5" s="96"/>
      <c r="P5" s="96"/>
      <c r="Q5" s="96"/>
      <c r="R5" s="96"/>
    </row>
    <row r="6" spans="1:20"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20" ht="18.75" x14ac:dyDescent="0.3">
      <c r="A7" s="47" t="s">
        <v>807</v>
      </c>
      <c r="B7" s="87"/>
      <c r="D7" s="31"/>
      <c r="F7" s="97"/>
      <c r="G7" s="97"/>
      <c r="H7" s="97"/>
      <c r="I7" s="31"/>
      <c r="J7" s="31"/>
      <c r="K7" s="97"/>
      <c r="L7" s="97"/>
      <c r="M7" s="97"/>
      <c r="N7" s="97"/>
      <c r="O7" s="97"/>
      <c r="P7" s="97"/>
      <c r="Q7" s="97"/>
      <c r="R7" s="97"/>
    </row>
    <row r="8" spans="1:20" ht="18.75" hidden="1" x14ac:dyDescent="0.3">
      <c r="A8" s="47"/>
      <c r="B8" s="87"/>
      <c r="C8" s="109" t="s">
        <v>830</v>
      </c>
      <c r="D8" s="110" t="s">
        <v>795</v>
      </c>
      <c r="F8" s="97"/>
      <c r="G8" s="97"/>
      <c r="H8" s="97"/>
      <c r="I8" s="31"/>
      <c r="J8" s="31"/>
      <c r="K8" s="97"/>
      <c r="L8" s="97"/>
      <c r="M8" s="97"/>
      <c r="N8" s="97"/>
      <c r="O8" s="97"/>
      <c r="P8" s="97"/>
      <c r="Q8" s="97"/>
      <c r="R8" s="97"/>
    </row>
    <row r="9" spans="1:20" ht="18.75" x14ac:dyDescent="0.3">
      <c r="A9" s="47"/>
      <c r="B9" s="87"/>
      <c r="C9" s="89" t="s">
        <v>831</v>
      </c>
      <c r="D9" s="115">
        <f>'Cash Flow %s Yr1'!D9</f>
        <v>0.05</v>
      </c>
      <c r="E9" s="115">
        <f>'Cash Flow %s Yr1'!E9</f>
        <v>0.05</v>
      </c>
      <c r="F9" s="115">
        <f>'Cash Flow %s Yr1'!F9</f>
        <v>0.09</v>
      </c>
      <c r="G9" s="115">
        <f>'Cash Flow %s Yr1'!G9</f>
        <v>0.09</v>
      </c>
      <c r="H9" s="115">
        <f>'Cash Flow %s Yr1'!H9</f>
        <v>0.09</v>
      </c>
      <c r="I9" s="115">
        <f>'Cash Flow %s Yr1'!I9</f>
        <v>0.09</v>
      </c>
      <c r="J9" s="115">
        <f>'Cash Flow %s Yr1'!J9</f>
        <v>0.09</v>
      </c>
      <c r="K9" s="115">
        <f>'Cash Flow %s Yr1'!K9</f>
        <v>0.09</v>
      </c>
      <c r="L9" s="115">
        <f>'Cash Flow %s Yr1'!L9</f>
        <v>0.09</v>
      </c>
      <c r="M9" s="115">
        <f>'Cash Flow %s Yr1'!M9</f>
        <v>0.09</v>
      </c>
      <c r="N9" s="115">
        <f>'Cash Flow %s Yr1'!N9</f>
        <v>0.09</v>
      </c>
      <c r="O9" s="215">
        <v>0.09</v>
      </c>
      <c r="P9" s="215">
        <v>0.09</v>
      </c>
      <c r="Q9" s="215">
        <v>0.1057</v>
      </c>
      <c r="R9" s="115">
        <v>0</v>
      </c>
      <c r="S9" s="111">
        <f>SUM(D9:R9)</f>
        <v>1.1956999999999998</v>
      </c>
      <c r="T9" s="1" t="s">
        <v>1106</v>
      </c>
    </row>
    <row r="10" spans="1:20" ht="18.75" hidden="1" x14ac:dyDescent="0.3">
      <c r="A10" s="47"/>
      <c r="B10" s="87"/>
      <c r="C10" s="89" t="s">
        <v>832</v>
      </c>
      <c r="D10" s="115">
        <f>'Cash Flow %s Yr1'!D10</f>
        <v>0</v>
      </c>
      <c r="E10" s="115">
        <f>'Cash Flow %s Yr1'!E10</f>
        <v>0</v>
      </c>
      <c r="F10" s="115">
        <f>'Cash Flow %s Yr1'!F10</f>
        <v>0</v>
      </c>
      <c r="G10" s="115">
        <f>'Cash Flow %s Yr1'!G10</f>
        <v>0.3589</v>
      </c>
      <c r="H10" s="115">
        <f>'Cash Flow %s Yr1'!H10</f>
        <v>0</v>
      </c>
      <c r="I10" s="115">
        <f>'Cash Flow %s Yr1'!I10</f>
        <v>0</v>
      </c>
      <c r="J10" s="115">
        <f>'Cash Flow %s Yr1'!J10</f>
        <v>0.17459999999999998</v>
      </c>
      <c r="K10" s="115">
        <f>'Cash Flow %s Yr1'!K10</f>
        <v>0</v>
      </c>
      <c r="L10" s="115">
        <f>'Cash Flow %s Yr1'!L10</f>
        <v>0.09</v>
      </c>
      <c r="M10" s="115">
        <f>'Cash Flow %s Yr1'!M10</f>
        <v>0.09</v>
      </c>
      <c r="N10" s="115">
        <f>'Cash Flow %s Yr1'!N10</f>
        <v>0.09</v>
      </c>
      <c r="O10" s="115">
        <f>'Cash Flow %s Yr1'!O10</f>
        <v>0.06</v>
      </c>
      <c r="P10" s="115">
        <f>'Cash Flow %s Yr1'!P10</f>
        <v>0.03</v>
      </c>
      <c r="Q10" s="115">
        <f>'Cash Flow %s Yr1'!Q10</f>
        <v>0</v>
      </c>
      <c r="R10" s="115">
        <f>'Cash Flow %s Yr1'!R10</f>
        <v>0</v>
      </c>
      <c r="S10" s="111">
        <f>SUM(D10:R10)</f>
        <v>0.89349999999999996</v>
      </c>
      <c r="T10" s="1">
        <f>'Cash Flow %s Yr1'!T10</f>
        <v>0</v>
      </c>
    </row>
    <row r="11" spans="1:20" s="31" customFormat="1" ht="18.75" x14ac:dyDescent="0.3">
      <c r="B11" s="70" t="s">
        <v>792</v>
      </c>
      <c r="C11" s="49"/>
      <c r="D11" s="216"/>
      <c r="E11" s="216"/>
      <c r="F11" s="216"/>
      <c r="G11" s="216"/>
      <c r="H11" s="216"/>
      <c r="I11" s="216"/>
      <c r="J11" s="216"/>
      <c r="K11" s="216"/>
      <c r="L11" s="216"/>
      <c r="M11" s="216"/>
      <c r="N11" s="216"/>
      <c r="O11" s="216"/>
      <c r="P11" s="216"/>
      <c r="Q11" s="216"/>
      <c r="R11" s="216"/>
      <c r="S11" s="111"/>
    </row>
    <row r="12" spans="1:20" s="31" customFormat="1" x14ac:dyDescent="0.25">
      <c r="A12" s="50"/>
      <c r="B12" s="65" t="str">
        <f>'Revenue Input'!B8</f>
        <v>8011</v>
      </c>
      <c r="C12" s="65" t="str">
        <f>'Revenue Input'!C8</f>
        <v>LCFF for all grades; state aid portion</v>
      </c>
      <c r="D12" s="115">
        <f>D$9</f>
        <v>0.05</v>
      </c>
      <c r="E12" s="115">
        <f t="shared" ref="E12:R12" si="0">E$9</f>
        <v>0.05</v>
      </c>
      <c r="F12" s="115">
        <f t="shared" si="0"/>
        <v>0.09</v>
      </c>
      <c r="G12" s="115">
        <f t="shared" si="0"/>
        <v>0.09</v>
      </c>
      <c r="H12" s="115">
        <f t="shared" si="0"/>
        <v>0.09</v>
      </c>
      <c r="I12" s="115">
        <f t="shared" si="0"/>
        <v>0.09</v>
      </c>
      <c r="J12" s="115">
        <f t="shared" si="0"/>
        <v>0.09</v>
      </c>
      <c r="K12" s="115">
        <f t="shared" si="0"/>
        <v>0.09</v>
      </c>
      <c r="L12" s="115">
        <f t="shared" si="0"/>
        <v>0.09</v>
      </c>
      <c r="M12" s="115">
        <f t="shared" si="0"/>
        <v>0.09</v>
      </c>
      <c r="N12" s="115">
        <f t="shared" si="0"/>
        <v>0.09</v>
      </c>
      <c r="O12" s="115">
        <f t="shared" si="0"/>
        <v>0.09</v>
      </c>
      <c r="P12" s="115">
        <v>0</v>
      </c>
      <c r="Q12" s="115">
        <v>0</v>
      </c>
      <c r="R12" s="115">
        <f t="shared" si="0"/>
        <v>0</v>
      </c>
      <c r="S12" s="111">
        <f t="shared" ref="S12:S22" si="1">SUM(D12:R12)</f>
        <v>0.99999999999999978</v>
      </c>
    </row>
    <row r="13" spans="1:20" s="31" customFormat="1" x14ac:dyDescent="0.25">
      <c r="A13" s="50"/>
      <c r="B13" s="65" t="str">
        <f>'Revenue Input'!B9</f>
        <v>8012</v>
      </c>
      <c r="C13" s="65" t="str">
        <f>'Revenue Input'!C9</f>
        <v>LCFF for all grades; EPA portion</v>
      </c>
      <c r="D13" s="214">
        <v>0</v>
      </c>
      <c r="E13" s="214">
        <v>0</v>
      </c>
      <c r="F13" s="214">
        <v>0</v>
      </c>
      <c r="G13" s="214">
        <v>0.25</v>
      </c>
      <c r="H13" s="214">
        <v>0</v>
      </c>
      <c r="I13" s="214">
        <v>0</v>
      </c>
      <c r="J13" s="214">
        <v>0.25</v>
      </c>
      <c r="K13" s="214">
        <v>0</v>
      </c>
      <c r="L13" s="214">
        <v>0</v>
      </c>
      <c r="M13" s="214">
        <v>0.25</v>
      </c>
      <c r="N13" s="214">
        <v>0</v>
      </c>
      <c r="O13" s="214">
        <v>0</v>
      </c>
      <c r="P13" s="214">
        <v>0.25</v>
      </c>
      <c r="Q13" s="214">
        <v>0</v>
      </c>
      <c r="R13" s="214">
        <v>0</v>
      </c>
      <c r="S13" s="111">
        <f t="shared" si="1"/>
        <v>1</v>
      </c>
    </row>
    <row r="14" spans="1:20" s="31" customFormat="1" x14ac:dyDescent="0.25">
      <c r="A14" s="50"/>
      <c r="B14" s="65" t="str">
        <f>'Revenue Input'!B10</f>
        <v>8096</v>
      </c>
      <c r="C14" s="65" t="str">
        <f>'Revenue Input'!C10</f>
        <v>In-Lieu of Property Taxes, all grades</v>
      </c>
      <c r="D14" s="214">
        <v>0</v>
      </c>
      <c r="E14" s="214">
        <f>'Cash Flow %s Yr1'!E14</f>
        <v>0.06</v>
      </c>
      <c r="F14" s="214">
        <f>'Cash Flow %s Yr1'!F14</f>
        <v>0.12</v>
      </c>
      <c r="G14" s="214">
        <f>'Cash Flow %s Yr1'!G14</f>
        <v>0.08</v>
      </c>
      <c r="H14" s="214">
        <f>'Cash Flow %s Yr1'!H14</f>
        <v>0.08</v>
      </c>
      <c r="I14" s="214">
        <f>'Cash Flow %s Yr1'!I14</f>
        <v>0.08</v>
      </c>
      <c r="J14" s="214">
        <f>'Cash Flow %s Yr1'!J14</f>
        <v>0.08</v>
      </c>
      <c r="K14" s="214">
        <f>'Cash Flow %s Yr1'!K14</f>
        <v>0.08</v>
      </c>
      <c r="L14" s="214">
        <f>'Cash Flow %s Yr1'!L14</f>
        <v>0.14000000000000001</v>
      </c>
      <c r="M14" s="214">
        <f>'Cash Flow %s Yr1'!M14</f>
        <v>7.0000000000000007E-2</v>
      </c>
      <c r="N14" s="214">
        <f>'Cash Flow %s Yr1'!N14</f>
        <v>7.0000000000000007E-2</v>
      </c>
      <c r="O14" s="214">
        <f>'Cash Flow %s Yr1'!O14</f>
        <v>7.0000000000000007E-2</v>
      </c>
      <c r="P14" s="214">
        <f>'Cash Flow %s Yr1'!P14</f>
        <v>7.0000000000000007E-2</v>
      </c>
      <c r="Q14" s="214">
        <v>0</v>
      </c>
      <c r="R14" s="214">
        <v>0</v>
      </c>
      <c r="S14" s="111">
        <f t="shared" si="1"/>
        <v>1.0000000000000002</v>
      </c>
    </row>
    <row r="15" spans="1:20" s="31" customFormat="1" x14ac:dyDescent="0.25">
      <c r="A15" s="50"/>
      <c r="B15" s="65" t="str">
        <f>'Revenue Input'!B11</f>
        <v>8019</v>
      </c>
      <c r="C15" s="65" t="str">
        <f>'Revenue Input'!C11</f>
        <v xml:space="preserve">Prior Year Income / Adjustments </v>
      </c>
      <c r="D15" s="115">
        <f>'Cash Flow %s Yr1'!D15</f>
        <v>1</v>
      </c>
      <c r="E15" s="115">
        <f>'Cash Flow %s Yr1'!E15</f>
        <v>0</v>
      </c>
      <c r="F15" s="115">
        <f>'Cash Flow %s Yr1'!F15</f>
        <v>0</v>
      </c>
      <c r="G15" s="115">
        <f>'Cash Flow %s Yr1'!G15</f>
        <v>0</v>
      </c>
      <c r="H15" s="115">
        <f>'Cash Flow %s Yr1'!H15</f>
        <v>0</v>
      </c>
      <c r="I15" s="115">
        <f>'Cash Flow %s Yr1'!I15</f>
        <v>0</v>
      </c>
      <c r="J15" s="115">
        <f>'Cash Flow %s Yr1'!J15</f>
        <v>0</v>
      </c>
      <c r="K15" s="115">
        <f>'Cash Flow %s Yr1'!K15</f>
        <v>0</v>
      </c>
      <c r="L15" s="115">
        <f>'Cash Flow %s Yr1'!L15</f>
        <v>0</v>
      </c>
      <c r="M15" s="115">
        <f>'Cash Flow %s Yr1'!M15</f>
        <v>0</v>
      </c>
      <c r="N15" s="115">
        <f>'Cash Flow %s Yr1'!N15</f>
        <v>0</v>
      </c>
      <c r="O15" s="115">
        <f>'Cash Flow %s Yr1'!O15</f>
        <v>0</v>
      </c>
      <c r="P15" s="115">
        <f>'Cash Flow %s Yr1'!P15</f>
        <v>0</v>
      </c>
      <c r="Q15" s="115">
        <f>'Cash Flow %s Yr1'!Q15</f>
        <v>0</v>
      </c>
      <c r="R15" s="115">
        <f>'Cash Flow %s Yr1'!R15</f>
        <v>0</v>
      </c>
      <c r="S15" s="111">
        <f t="shared" si="1"/>
        <v>1</v>
      </c>
    </row>
    <row r="16" spans="1:20" s="31" customFormat="1" x14ac:dyDescent="0.25">
      <c r="A16" s="50"/>
      <c r="B16" s="65" t="str">
        <f>'Revenue Input'!B12</f>
        <v>8181</v>
      </c>
      <c r="C16" s="65" t="str">
        <f>'Revenue Input'!C12</f>
        <v>Special Education</v>
      </c>
      <c r="D16" s="115">
        <f>'Cash Flow %s Yr1'!D16</f>
        <v>0.05</v>
      </c>
      <c r="E16" s="115">
        <f>'Cash Flow %s Yr1'!E16</f>
        <v>0.05</v>
      </c>
      <c r="F16" s="115">
        <f>'Cash Flow %s Yr1'!F16</f>
        <v>0.09</v>
      </c>
      <c r="G16" s="115">
        <f>'Cash Flow %s Yr1'!G16</f>
        <v>0.09</v>
      </c>
      <c r="H16" s="115">
        <f>'Cash Flow %s Yr1'!H16</f>
        <v>0.09</v>
      </c>
      <c r="I16" s="115">
        <f>'Cash Flow %s Yr1'!I16</f>
        <v>0.09</v>
      </c>
      <c r="J16" s="115">
        <f>'Cash Flow %s Yr1'!J16</f>
        <v>0.09</v>
      </c>
      <c r="K16" s="115">
        <f>'Cash Flow %s Yr1'!K16</f>
        <v>0.09</v>
      </c>
      <c r="L16" s="115">
        <f>'Cash Flow %s Yr1'!L16</f>
        <v>0.09</v>
      </c>
      <c r="M16" s="115">
        <f>'Cash Flow %s Yr1'!M16</f>
        <v>0.09</v>
      </c>
      <c r="N16" s="115">
        <f>'Cash Flow %s Yr1'!N16</f>
        <v>0.09</v>
      </c>
      <c r="O16" s="115">
        <f>'Cash Flow %s Yr1'!O16</f>
        <v>0.06</v>
      </c>
      <c r="P16" s="115">
        <f>'Cash Flow %s Yr1'!P16</f>
        <v>0.03</v>
      </c>
      <c r="Q16" s="115">
        <f>'Cash Flow %s Yr1'!Q16</f>
        <v>0</v>
      </c>
      <c r="R16" s="115">
        <f>'Cash Flow %s Yr1'!R16</f>
        <v>0</v>
      </c>
      <c r="S16" s="111">
        <f t="shared" si="1"/>
        <v>0.99999999999999978</v>
      </c>
    </row>
    <row r="17" spans="1:20" s="31" customFormat="1" x14ac:dyDescent="0.25">
      <c r="A17" s="50"/>
      <c r="B17" s="65" t="str">
        <f>'Revenue Input'!B13</f>
        <v>8560</v>
      </c>
      <c r="C17" s="65" t="str">
        <f>'Revenue Input'!C13</f>
        <v>Lottery</v>
      </c>
      <c r="D17" s="115">
        <f>'Cash Flow %s Yr1'!D17</f>
        <v>0</v>
      </c>
      <c r="E17" s="115">
        <f>'Cash Flow %s Yr1'!E17</f>
        <v>0</v>
      </c>
      <c r="F17" s="115">
        <f>'Cash Flow %s Yr1'!F17</f>
        <v>0</v>
      </c>
      <c r="G17" s="115">
        <f>'Cash Flow %s Yr1'!G17</f>
        <v>0</v>
      </c>
      <c r="H17" s="115">
        <f>'Cash Flow %s Yr1'!H17</f>
        <v>0</v>
      </c>
      <c r="I17" s="115">
        <f>'Cash Flow %s Yr1'!I17</f>
        <v>0.25</v>
      </c>
      <c r="J17" s="115">
        <f>'Cash Flow %s Yr1'!J17</f>
        <v>0</v>
      </c>
      <c r="K17" s="115">
        <f>'Cash Flow %s Yr1'!K17</f>
        <v>0</v>
      </c>
      <c r="L17" s="115">
        <f>'Cash Flow %s Yr1'!L17</f>
        <v>0.25</v>
      </c>
      <c r="M17" s="115">
        <f>'Cash Flow %s Yr1'!M17</f>
        <v>0</v>
      </c>
      <c r="N17" s="115">
        <f>'Cash Flow %s Yr1'!N17</f>
        <v>0</v>
      </c>
      <c r="O17" s="115">
        <f>'Cash Flow %s Yr1'!O17</f>
        <v>0.5</v>
      </c>
      <c r="P17" s="115">
        <f>'Cash Flow %s Yr1'!P17</f>
        <v>0</v>
      </c>
      <c r="Q17" s="115">
        <f>'Cash Flow %s Yr1'!Q17</f>
        <v>0</v>
      </c>
      <c r="R17" s="115">
        <f>'Cash Flow %s Yr1'!R17</f>
        <v>0</v>
      </c>
      <c r="S17" s="111">
        <f t="shared" si="1"/>
        <v>1</v>
      </c>
      <c r="T17" s="1">
        <f>'Cash Flow %s Yr1'!T17</f>
        <v>0</v>
      </c>
    </row>
    <row r="18" spans="1:20" s="31" customFormat="1" x14ac:dyDescent="0.25">
      <c r="A18" s="49"/>
      <c r="B18" s="65" t="str">
        <f>'Revenue Input'!B14</f>
        <v>8520</v>
      </c>
      <c r="C18" s="65" t="str">
        <f>'Revenue Input'!C14</f>
        <v>State Child Nutrition program</v>
      </c>
      <c r="D18" s="115">
        <f>'Cash Flow %s Yr1'!D18</f>
        <v>0</v>
      </c>
      <c r="E18" s="115">
        <f>'Cash Flow %s Yr1'!E18</f>
        <v>0</v>
      </c>
      <c r="F18" s="115">
        <f>'Cash Flow %s Yr1'!F18</f>
        <v>0</v>
      </c>
      <c r="G18" s="115">
        <f>'Cash Flow %s Yr1'!G18</f>
        <v>0</v>
      </c>
      <c r="H18" s="115">
        <f>'Cash Flow %s Yr1'!H18</f>
        <v>0.1</v>
      </c>
      <c r="I18" s="115">
        <f>'Cash Flow %s Yr1'!I18</f>
        <v>0.1</v>
      </c>
      <c r="J18" s="115">
        <f>'Cash Flow %s Yr1'!J18</f>
        <v>0.1</v>
      </c>
      <c r="K18" s="115">
        <f>'Cash Flow %s Yr1'!K18</f>
        <v>0.1</v>
      </c>
      <c r="L18" s="115">
        <f>'Cash Flow %s Yr1'!L18</f>
        <v>0.1</v>
      </c>
      <c r="M18" s="115">
        <f>'Cash Flow %s Yr1'!M18</f>
        <v>0.1</v>
      </c>
      <c r="N18" s="115">
        <f>'Cash Flow %s Yr1'!N18</f>
        <v>0.1</v>
      </c>
      <c r="O18" s="115">
        <f>'Cash Flow %s Yr1'!O18</f>
        <v>0.1</v>
      </c>
      <c r="P18" s="115">
        <f>'Cash Flow %s Yr1'!P18</f>
        <v>0.1</v>
      </c>
      <c r="Q18" s="115">
        <f>'Cash Flow %s Yr1'!Q18</f>
        <v>0.1</v>
      </c>
      <c r="R18" s="115">
        <f>'Cash Flow %s Yr1'!R18</f>
        <v>0</v>
      </c>
      <c r="S18" s="111">
        <f t="shared" si="1"/>
        <v>0.99999999999999989</v>
      </c>
    </row>
    <row r="19" spans="1:20" s="31" customFormat="1" x14ac:dyDescent="0.25">
      <c r="A19" s="50"/>
      <c r="B19" s="65" t="str">
        <f>'Revenue Input'!B15</f>
        <v>8591</v>
      </c>
      <c r="C19" s="65" t="str">
        <f>'Revenue Input'!C15</f>
        <v>SB 740 Rent re-imbursement program</v>
      </c>
      <c r="D19" s="115">
        <f>'Cash Flow %s Yr1'!D19</f>
        <v>0</v>
      </c>
      <c r="E19" s="115">
        <f>'Cash Flow %s Yr1'!E19</f>
        <v>0</v>
      </c>
      <c r="F19" s="115">
        <f>'Cash Flow %s Yr1'!F19</f>
        <v>0</v>
      </c>
      <c r="G19" s="115">
        <f>'Cash Flow %s Yr1'!G19</f>
        <v>0</v>
      </c>
      <c r="H19" s="115">
        <f>'Cash Flow %s Yr1'!H19</f>
        <v>0.25</v>
      </c>
      <c r="I19" s="115">
        <f>'Cash Flow %s Yr1'!I19</f>
        <v>0</v>
      </c>
      <c r="J19" s="115">
        <f>'Cash Flow %s Yr1'!J19</f>
        <v>0</v>
      </c>
      <c r="K19" s="115">
        <f>'Cash Flow %s Yr1'!K19</f>
        <v>0.25</v>
      </c>
      <c r="L19" s="115">
        <f>'Cash Flow %s Yr1'!L19</f>
        <v>0</v>
      </c>
      <c r="M19" s="115">
        <f>'Cash Flow %s Yr1'!M19</f>
        <v>0</v>
      </c>
      <c r="N19" s="115">
        <f>'Cash Flow %s Yr1'!N19</f>
        <v>0.25</v>
      </c>
      <c r="O19" s="115">
        <f>'Cash Flow %s Yr1'!O19</f>
        <v>0.25</v>
      </c>
      <c r="P19" s="115">
        <f>'Cash Flow %s Yr1'!P19</f>
        <v>0</v>
      </c>
      <c r="Q19" s="115">
        <f>'Cash Flow %s Yr1'!Q19</f>
        <v>0</v>
      </c>
      <c r="R19" s="115">
        <f>'Cash Flow %s Yr1'!R19</f>
        <v>0</v>
      </c>
      <c r="S19" s="111">
        <f t="shared" si="1"/>
        <v>1</v>
      </c>
    </row>
    <row r="20" spans="1:20" s="31" customFormat="1" ht="18.75" x14ac:dyDescent="0.3">
      <c r="A20" s="47"/>
      <c r="B20" s="65" t="str">
        <f>'Revenue Input'!B16</f>
        <v xml:space="preserve">8594 </v>
      </c>
      <c r="C20" s="65" t="str">
        <f>'Revenue Input'!C16</f>
        <v>Prop 39 (Clean Energy)</v>
      </c>
      <c r="D20" s="115">
        <f>'Cash Flow %s Yr1'!D20</f>
        <v>0</v>
      </c>
      <c r="E20" s="115">
        <f>'Cash Flow %s Yr1'!E20</f>
        <v>0</v>
      </c>
      <c r="F20" s="115">
        <f>'Cash Flow %s Yr1'!F20</f>
        <v>0</v>
      </c>
      <c r="G20" s="115">
        <f>'Cash Flow %s Yr1'!G20</f>
        <v>0</v>
      </c>
      <c r="H20" s="115">
        <f>'Cash Flow %s Yr1'!H20</f>
        <v>0.65</v>
      </c>
      <c r="I20" s="115">
        <f>'Cash Flow %s Yr1'!I20</f>
        <v>0</v>
      </c>
      <c r="J20" s="115">
        <f>'Cash Flow %s Yr1'!J20</f>
        <v>0</v>
      </c>
      <c r="K20" s="115">
        <f>'Cash Flow %s Yr1'!K20</f>
        <v>0</v>
      </c>
      <c r="L20" s="115">
        <f>'Cash Flow %s Yr1'!L20</f>
        <v>0</v>
      </c>
      <c r="M20" s="115">
        <f>'Cash Flow %s Yr1'!M20</f>
        <v>0</v>
      </c>
      <c r="N20" s="115">
        <f>'Cash Flow %s Yr1'!N20</f>
        <v>0</v>
      </c>
      <c r="O20" s="115">
        <f>'Cash Flow %s Yr1'!O20</f>
        <v>0.35</v>
      </c>
      <c r="P20" s="115">
        <f>'Cash Flow %s Yr1'!P20</f>
        <v>0</v>
      </c>
      <c r="Q20" s="115">
        <f>'Cash Flow %s Yr1'!Q20</f>
        <v>0</v>
      </c>
      <c r="R20" s="115">
        <f>'Cash Flow %s Yr1'!R20</f>
        <v>0</v>
      </c>
      <c r="S20" s="111">
        <f t="shared" si="1"/>
        <v>1</v>
      </c>
    </row>
    <row r="21" spans="1:20" s="31" customFormat="1" ht="18.75" x14ac:dyDescent="0.3">
      <c r="A21" s="47"/>
      <c r="B21" s="65" t="str">
        <f>'Revenue Input'!B17</f>
        <v>8550</v>
      </c>
      <c r="C21" s="65" t="str">
        <f>'Revenue Input'!C17</f>
        <v>Mandate Block Grant</v>
      </c>
      <c r="D21" s="115">
        <f>'Cash Flow %s Yr1'!D21</f>
        <v>0</v>
      </c>
      <c r="E21" s="115">
        <f>'Cash Flow %s Yr1'!E21</f>
        <v>0</v>
      </c>
      <c r="F21" s="115">
        <f>'Cash Flow %s Yr1'!F21</f>
        <v>0.5</v>
      </c>
      <c r="G21" s="115">
        <f>'Cash Flow %s Yr1'!G21</f>
        <v>0</v>
      </c>
      <c r="H21" s="115">
        <f>'Cash Flow %s Yr1'!H21</f>
        <v>0</v>
      </c>
      <c r="I21" s="115">
        <f>'Cash Flow %s Yr1'!I21</f>
        <v>0</v>
      </c>
      <c r="J21" s="115">
        <f>'Cash Flow %s Yr1'!J21</f>
        <v>0.5</v>
      </c>
      <c r="K21" s="115">
        <f>'Cash Flow %s Yr1'!K21</f>
        <v>0</v>
      </c>
      <c r="L21" s="115">
        <f>'Cash Flow %s Yr1'!L21</f>
        <v>0</v>
      </c>
      <c r="M21" s="115">
        <f>'Cash Flow %s Yr1'!M21</f>
        <v>0</v>
      </c>
      <c r="N21" s="115">
        <f>'Cash Flow %s Yr1'!N21</f>
        <v>0</v>
      </c>
      <c r="O21" s="115">
        <f>'Cash Flow %s Yr1'!O21</f>
        <v>0</v>
      </c>
      <c r="P21" s="115">
        <f>'Cash Flow %s Yr1'!P21</f>
        <v>0</v>
      </c>
      <c r="Q21" s="115">
        <f>'Cash Flow %s Yr1'!Q21</f>
        <v>0</v>
      </c>
      <c r="R21" s="115">
        <f>'Cash Flow %s Yr1'!R21</f>
        <v>0</v>
      </c>
      <c r="S21" s="111">
        <f>SUM(D21:R21)</f>
        <v>1</v>
      </c>
    </row>
    <row r="22" spans="1:20" s="31" customFormat="1" ht="18.75" x14ac:dyDescent="0.3">
      <c r="A22" s="47"/>
      <c r="B22" s="65" t="str">
        <f>'Revenue Input'!B18</f>
        <v>8590</v>
      </c>
      <c r="C22" s="65" t="str">
        <f>'Revenue Input'!C18</f>
        <v>One Time Funds / Teacher Effectiveness</v>
      </c>
      <c r="D22" s="115">
        <f>'Cash Flow %s Yr1'!D22</f>
        <v>0</v>
      </c>
      <c r="E22" s="115">
        <f>'Cash Flow %s Yr1'!E22</f>
        <v>0</v>
      </c>
      <c r="F22" s="115">
        <f>'Cash Flow %s Yr1'!F22</f>
        <v>0</v>
      </c>
      <c r="G22" s="115">
        <f>'Cash Flow %s Yr1'!G22</f>
        <v>0</v>
      </c>
      <c r="H22" s="115">
        <f>'Cash Flow %s Yr1'!H22</f>
        <v>0</v>
      </c>
      <c r="I22" s="115">
        <f>'Cash Flow %s Yr1'!I22</f>
        <v>0</v>
      </c>
      <c r="J22" s="115">
        <f>'Cash Flow %s Yr1'!J22</f>
        <v>0.4</v>
      </c>
      <c r="K22" s="115">
        <f>'Cash Flow %s Yr1'!K22</f>
        <v>0</v>
      </c>
      <c r="L22" s="115">
        <f>'Cash Flow %s Yr1'!L22</f>
        <v>0</v>
      </c>
      <c r="M22" s="115">
        <f>'Cash Flow %s Yr1'!M22</f>
        <v>0.4</v>
      </c>
      <c r="N22" s="115">
        <f>'Cash Flow %s Yr1'!N22</f>
        <v>0</v>
      </c>
      <c r="O22" s="115">
        <f>'Cash Flow %s Yr1'!O22</f>
        <v>0.2</v>
      </c>
      <c r="P22" s="115">
        <f>'Cash Flow %s Yr1'!P22</f>
        <v>0</v>
      </c>
      <c r="Q22" s="115">
        <f>'Cash Flow %s Yr1'!Q22</f>
        <v>0</v>
      </c>
      <c r="R22" s="115">
        <f>'Cash Flow %s Yr1'!R22</f>
        <v>0</v>
      </c>
      <c r="S22" s="111">
        <f t="shared" si="1"/>
        <v>1</v>
      </c>
    </row>
    <row r="23" spans="1:20" s="31" customFormat="1" ht="18.75" x14ac:dyDescent="0.3">
      <c r="A23" s="47"/>
      <c r="B23" s="72"/>
      <c r="C23" s="50"/>
      <c r="D23" s="120"/>
      <c r="E23" s="120"/>
      <c r="F23" s="120"/>
      <c r="G23" s="120"/>
      <c r="H23" s="120"/>
      <c r="I23" s="120"/>
      <c r="J23" s="120"/>
      <c r="K23" s="120"/>
      <c r="L23" s="120"/>
      <c r="M23" s="120"/>
      <c r="N23" s="120"/>
      <c r="O23" s="120"/>
      <c r="P23" s="120"/>
      <c r="Q23" s="120"/>
      <c r="R23" s="121"/>
      <c r="S23" s="111"/>
    </row>
    <row r="24" spans="1:20" s="31" customFormat="1" ht="18.75" x14ac:dyDescent="0.3">
      <c r="A24" s="47"/>
      <c r="B24" s="72"/>
      <c r="C24" s="50"/>
      <c r="D24" s="119"/>
      <c r="E24" s="119"/>
      <c r="F24" s="119"/>
      <c r="G24" s="119"/>
      <c r="H24" s="119"/>
      <c r="I24" s="119"/>
      <c r="J24" s="119"/>
      <c r="K24" s="119"/>
      <c r="L24" s="119"/>
      <c r="M24" s="119"/>
      <c r="N24" s="119"/>
      <c r="O24" s="119"/>
      <c r="P24" s="119"/>
      <c r="Q24" s="119"/>
      <c r="R24" s="119"/>
      <c r="S24" s="111"/>
    </row>
    <row r="25" spans="1:20" s="31" customFormat="1" ht="18.75" x14ac:dyDescent="0.3">
      <c r="B25" s="47" t="s">
        <v>798</v>
      </c>
      <c r="C25" s="50"/>
      <c r="D25" s="119"/>
      <c r="E25" s="119"/>
      <c r="F25" s="119"/>
      <c r="G25" s="119"/>
      <c r="H25" s="119"/>
      <c r="I25" s="119"/>
      <c r="J25" s="119"/>
      <c r="K25" s="119"/>
      <c r="L25" s="119"/>
      <c r="M25" s="119"/>
      <c r="N25" s="119"/>
      <c r="O25" s="119"/>
      <c r="P25" s="119"/>
      <c r="Q25" s="119"/>
      <c r="R25" s="119"/>
      <c r="S25" s="111"/>
    </row>
    <row r="26" spans="1:20" s="31" customFormat="1" ht="18.75" x14ac:dyDescent="0.3">
      <c r="A26" s="47"/>
      <c r="B26" s="65" t="str">
        <f>'Revenue Input'!B22</f>
        <v>8220</v>
      </c>
      <c r="C26" s="65" t="str">
        <f>'Revenue Input'!C22</f>
        <v>Federal Child Nutrition Programs</v>
      </c>
      <c r="D26" s="115">
        <f>'Cash Flow %s Yr1'!D26</f>
        <v>0</v>
      </c>
      <c r="E26" s="115">
        <f>'Cash Flow %s Yr1'!E26</f>
        <v>0</v>
      </c>
      <c r="F26" s="115">
        <f>'Cash Flow %s Yr1'!F26</f>
        <v>0.1</v>
      </c>
      <c r="G26" s="115">
        <f>'Cash Flow %s Yr1'!G26</f>
        <v>0.1</v>
      </c>
      <c r="H26" s="115">
        <f>'Cash Flow %s Yr1'!H26</f>
        <v>0.1</v>
      </c>
      <c r="I26" s="115">
        <f>'Cash Flow %s Yr1'!I26</f>
        <v>0.1</v>
      </c>
      <c r="J26" s="115">
        <f>'Cash Flow %s Yr1'!J26</f>
        <v>0.1</v>
      </c>
      <c r="K26" s="115">
        <f>'Cash Flow %s Yr1'!K26</f>
        <v>0.1</v>
      </c>
      <c r="L26" s="115">
        <f>'Cash Flow %s Yr1'!L26</f>
        <v>0.1</v>
      </c>
      <c r="M26" s="115">
        <f>'Cash Flow %s Yr1'!M26</f>
        <v>0.1</v>
      </c>
      <c r="N26" s="115">
        <f>'Cash Flow %s Yr1'!N26</f>
        <v>0.1</v>
      </c>
      <c r="O26" s="115">
        <f>'Cash Flow %s Yr1'!O26</f>
        <v>0.1</v>
      </c>
      <c r="P26" s="115">
        <f>'Cash Flow %s Yr1'!P26</f>
        <v>0</v>
      </c>
      <c r="Q26" s="115">
        <f>'Cash Flow %s Yr1'!Q26</f>
        <v>0</v>
      </c>
      <c r="R26" s="115">
        <f>'Cash Flow %s Yr1'!R26</f>
        <v>0</v>
      </c>
      <c r="S26" s="111">
        <f t="shared" ref="S26:S33" si="2">SUM(D26:R26)</f>
        <v>0.99999999999999989</v>
      </c>
    </row>
    <row r="27" spans="1:20" s="31" customFormat="1" ht="18.75" x14ac:dyDescent="0.3">
      <c r="A27" s="47"/>
      <c r="B27" s="65" t="str">
        <f>'Revenue Input'!B23</f>
        <v>8290</v>
      </c>
      <c r="C27" s="65" t="str">
        <f>'Revenue Input'!C23</f>
        <v>All Other Federal Revenue, inc Facilities Incentive Grants program</v>
      </c>
      <c r="D27" s="115">
        <f>'Cash Flow %s Yr1'!D27</f>
        <v>0</v>
      </c>
      <c r="E27" s="115">
        <f>'Cash Flow %s Yr1'!E27</f>
        <v>0</v>
      </c>
      <c r="F27" s="115">
        <f>'Cash Flow %s Yr1'!F27</f>
        <v>0</v>
      </c>
      <c r="G27" s="115">
        <f>'Cash Flow %s Yr1'!G27</f>
        <v>0</v>
      </c>
      <c r="H27" s="115">
        <f>'Cash Flow %s Yr1'!H27</f>
        <v>0</v>
      </c>
      <c r="I27" s="115">
        <f>'Cash Flow %s Yr1'!I27</f>
        <v>0</v>
      </c>
      <c r="J27" s="115">
        <f>'Cash Flow %s Yr1'!J27</f>
        <v>0.25</v>
      </c>
      <c r="K27" s="115">
        <f>'Cash Flow %s Yr1'!K27</f>
        <v>0</v>
      </c>
      <c r="L27" s="115">
        <f>'Cash Flow %s Yr1'!L27</f>
        <v>0</v>
      </c>
      <c r="M27" s="115">
        <f>'Cash Flow %s Yr1'!M27</f>
        <v>0.5</v>
      </c>
      <c r="N27" s="115">
        <f>'Cash Flow %s Yr1'!N27</f>
        <v>0</v>
      </c>
      <c r="O27" s="115">
        <f>'Cash Flow %s Yr1'!O27</f>
        <v>0.25</v>
      </c>
      <c r="P27" s="115">
        <f>'Cash Flow %s Yr1'!P27</f>
        <v>0</v>
      </c>
      <c r="Q27" s="115">
        <f>'Cash Flow %s Yr1'!Q27</f>
        <v>0</v>
      </c>
      <c r="R27" s="115">
        <f>'Cash Flow %s Yr1'!R27</f>
        <v>0</v>
      </c>
      <c r="S27" s="111">
        <f t="shared" si="2"/>
        <v>1</v>
      </c>
    </row>
    <row r="28" spans="1:20" s="31" customFormat="1" ht="18.75" x14ac:dyDescent="0.3">
      <c r="A28" s="47"/>
      <c r="B28" s="65" t="str">
        <f>'Revenue Input'!B24</f>
        <v>8291</v>
      </c>
      <c r="C28" s="65" t="str">
        <f>'Revenue Input'!C24</f>
        <v>Title I</v>
      </c>
      <c r="D28" s="115">
        <f>'Cash Flow %s Yr1'!D28</f>
        <v>0</v>
      </c>
      <c r="E28" s="115">
        <f>'Cash Flow %s Yr1'!E28</f>
        <v>0</v>
      </c>
      <c r="F28" s="115">
        <f>'Cash Flow %s Yr1'!F28</f>
        <v>0</v>
      </c>
      <c r="G28" s="115">
        <f>'Cash Flow %s Yr1'!G28</f>
        <v>0</v>
      </c>
      <c r="H28" s="115">
        <f>'Cash Flow %s Yr1'!H28</f>
        <v>0</v>
      </c>
      <c r="I28" s="115">
        <f>'Cash Flow %s Yr1'!I28</f>
        <v>0</v>
      </c>
      <c r="J28" s="115">
        <f>'Cash Flow %s Yr1'!J28</f>
        <v>0.25</v>
      </c>
      <c r="K28" s="115">
        <f>'Cash Flow %s Yr1'!K28</f>
        <v>0</v>
      </c>
      <c r="L28" s="115">
        <f>'Cash Flow %s Yr1'!L28</f>
        <v>0</v>
      </c>
      <c r="M28" s="115">
        <f>'Cash Flow %s Yr1'!M28</f>
        <v>0.5</v>
      </c>
      <c r="N28" s="115">
        <f>'Cash Flow %s Yr1'!N28</f>
        <v>0</v>
      </c>
      <c r="O28" s="115">
        <f>'Cash Flow %s Yr1'!O28</f>
        <v>0.25</v>
      </c>
      <c r="P28" s="115">
        <f>'Cash Flow %s Yr1'!P28</f>
        <v>0</v>
      </c>
      <c r="Q28" s="115">
        <f>'Cash Flow %s Yr1'!Q28</f>
        <v>0</v>
      </c>
      <c r="R28" s="115">
        <f>'Cash Flow %s Yr1'!R28</f>
        <v>0</v>
      </c>
      <c r="S28" s="111">
        <f t="shared" si="2"/>
        <v>1</v>
      </c>
    </row>
    <row r="29" spans="1:20" s="31" customFormat="1" ht="18.75" x14ac:dyDescent="0.3">
      <c r="A29" s="47"/>
      <c r="B29" s="65" t="str">
        <f>'Revenue Input'!B25</f>
        <v>8292</v>
      </c>
      <c r="C29" s="65" t="str">
        <f>'Revenue Input'!C25</f>
        <v>Title II</v>
      </c>
      <c r="D29" s="115">
        <f>'Cash Flow %s Yr1'!D29</f>
        <v>0</v>
      </c>
      <c r="E29" s="115">
        <f>'Cash Flow %s Yr1'!E29</f>
        <v>0</v>
      </c>
      <c r="F29" s="115">
        <f>'Cash Flow %s Yr1'!F29</f>
        <v>0</v>
      </c>
      <c r="G29" s="115">
        <f>'Cash Flow %s Yr1'!G29</f>
        <v>0</v>
      </c>
      <c r="H29" s="115">
        <f>'Cash Flow %s Yr1'!H29</f>
        <v>0</v>
      </c>
      <c r="I29" s="115">
        <f>'Cash Flow %s Yr1'!I29</f>
        <v>0</v>
      </c>
      <c r="J29" s="115">
        <f>'Cash Flow %s Yr1'!J29</f>
        <v>0.25</v>
      </c>
      <c r="K29" s="115">
        <f>'Cash Flow %s Yr1'!K29</f>
        <v>0</v>
      </c>
      <c r="L29" s="115">
        <f>'Cash Flow %s Yr1'!L29</f>
        <v>0</v>
      </c>
      <c r="M29" s="115">
        <f>'Cash Flow %s Yr1'!M29</f>
        <v>0.5</v>
      </c>
      <c r="N29" s="115">
        <f>'Cash Flow %s Yr1'!N29</f>
        <v>0</v>
      </c>
      <c r="O29" s="115">
        <f>'Cash Flow %s Yr1'!O29</f>
        <v>0.25</v>
      </c>
      <c r="P29" s="115">
        <f>'Cash Flow %s Yr1'!P29</f>
        <v>0</v>
      </c>
      <c r="Q29" s="115">
        <f>'Cash Flow %s Yr1'!Q29</f>
        <v>0</v>
      </c>
      <c r="R29" s="115">
        <f>'Cash Flow %s Yr1'!R29</f>
        <v>0</v>
      </c>
      <c r="S29" s="111">
        <f t="shared" si="2"/>
        <v>1</v>
      </c>
    </row>
    <row r="30" spans="1:20" s="31" customFormat="1" ht="18.75" x14ac:dyDescent="0.3">
      <c r="A30" s="47"/>
      <c r="B30" s="65" t="str">
        <f>'Revenue Input'!B26</f>
        <v>8293</v>
      </c>
      <c r="C30" s="65" t="str">
        <f>'Revenue Input'!C26</f>
        <v>Title III</v>
      </c>
      <c r="D30" s="115">
        <f>'Cash Flow %s Yr1'!D30</f>
        <v>0</v>
      </c>
      <c r="E30" s="115">
        <f>'Cash Flow %s Yr1'!E30</f>
        <v>0</v>
      </c>
      <c r="F30" s="115">
        <f>'Cash Flow %s Yr1'!F30</f>
        <v>0</v>
      </c>
      <c r="G30" s="115">
        <f>'Cash Flow %s Yr1'!G30</f>
        <v>0</v>
      </c>
      <c r="H30" s="115">
        <f>'Cash Flow %s Yr1'!H30</f>
        <v>0</v>
      </c>
      <c r="I30" s="115">
        <f>'Cash Flow %s Yr1'!I30</f>
        <v>0</v>
      </c>
      <c r="J30" s="115">
        <f>'Cash Flow %s Yr1'!J30</f>
        <v>0.25</v>
      </c>
      <c r="K30" s="115">
        <f>'Cash Flow %s Yr1'!K30</f>
        <v>0</v>
      </c>
      <c r="L30" s="115">
        <f>'Cash Flow %s Yr1'!L30</f>
        <v>0</v>
      </c>
      <c r="M30" s="115">
        <f>'Cash Flow %s Yr1'!M30</f>
        <v>0.5</v>
      </c>
      <c r="N30" s="115">
        <f>'Cash Flow %s Yr1'!N30</f>
        <v>0</v>
      </c>
      <c r="O30" s="115">
        <f>'Cash Flow %s Yr1'!O30</f>
        <v>0.25</v>
      </c>
      <c r="P30" s="115">
        <f>'Cash Flow %s Yr1'!P30</f>
        <v>0</v>
      </c>
      <c r="Q30" s="115">
        <f>'Cash Flow %s Yr1'!Q30</f>
        <v>0</v>
      </c>
      <c r="R30" s="115">
        <f>'Cash Flow %s Yr1'!R30</f>
        <v>0</v>
      </c>
      <c r="S30" s="111">
        <f t="shared" si="2"/>
        <v>1</v>
      </c>
    </row>
    <row r="31" spans="1:20" s="31" customFormat="1" ht="18.75" x14ac:dyDescent="0.3">
      <c r="A31" s="47"/>
      <c r="B31" s="65" t="str">
        <f>'Revenue Input'!B27</f>
        <v>8294</v>
      </c>
      <c r="C31" s="65" t="str">
        <f>'Revenue Input'!C27</f>
        <v>Title IV</v>
      </c>
      <c r="D31" s="115">
        <f>'Cash Flow %s Yr1'!D31</f>
        <v>0</v>
      </c>
      <c r="E31" s="115">
        <f>'Cash Flow %s Yr1'!E31</f>
        <v>0</v>
      </c>
      <c r="F31" s="115">
        <f>'Cash Flow %s Yr1'!F31</f>
        <v>0</v>
      </c>
      <c r="G31" s="115">
        <f>'Cash Flow %s Yr1'!G31</f>
        <v>0</v>
      </c>
      <c r="H31" s="115">
        <f>'Cash Flow %s Yr1'!H31</f>
        <v>0</v>
      </c>
      <c r="I31" s="115">
        <f>'Cash Flow %s Yr1'!I31</f>
        <v>0</v>
      </c>
      <c r="J31" s="115">
        <f>'Cash Flow %s Yr1'!J31</f>
        <v>0.25</v>
      </c>
      <c r="K31" s="115">
        <f>'Cash Flow %s Yr1'!K31</f>
        <v>0</v>
      </c>
      <c r="L31" s="115">
        <f>'Cash Flow %s Yr1'!L31</f>
        <v>0</v>
      </c>
      <c r="M31" s="115">
        <f>'Cash Flow %s Yr1'!M31</f>
        <v>0.5</v>
      </c>
      <c r="N31" s="115">
        <f>'Cash Flow %s Yr1'!N31</f>
        <v>0</v>
      </c>
      <c r="O31" s="115">
        <f>'Cash Flow %s Yr1'!O31</f>
        <v>0.25</v>
      </c>
      <c r="P31" s="115">
        <f>'Cash Flow %s Yr1'!P31</f>
        <v>0</v>
      </c>
      <c r="Q31" s="115">
        <f>'Cash Flow %s Yr1'!Q31</f>
        <v>0</v>
      </c>
      <c r="R31" s="115">
        <f>'Cash Flow %s Yr1'!R31</f>
        <v>0</v>
      </c>
      <c r="S31" s="111">
        <f t="shared" si="2"/>
        <v>1</v>
      </c>
    </row>
    <row r="32" spans="1:20" s="31" customFormat="1" ht="18.75" x14ac:dyDescent="0.3">
      <c r="A32" s="47"/>
      <c r="B32" s="65" t="str">
        <f>'Revenue Input'!B28</f>
        <v>8295</v>
      </c>
      <c r="C32" s="65" t="str">
        <f>'Revenue Input'!C28</f>
        <v>Title V</v>
      </c>
      <c r="D32" s="115">
        <f>'Cash Flow %s Yr1'!D32</f>
        <v>0</v>
      </c>
      <c r="E32" s="115">
        <f>'Cash Flow %s Yr1'!E32</f>
        <v>0</v>
      </c>
      <c r="F32" s="115">
        <f>'Cash Flow %s Yr1'!F32</f>
        <v>1</v>
      </c>
      <c r="G32" s="115">
        <f>'Cash Flow %s Yr1'!G32</f>
        <v>0</v>
      </c>
      <c r="H32" s="115">
        <f>'Cash Flow %s Yr1'!H32</f>
        <v>0</v>
      </c>
      <c r="I32" s="115">
        <f>'Cash Flow %s Yr1'!I32</f>
        <v>0</v>
      </c>
      <c r="J32" s="115">
        <f>'Cash Flow %s Yr1'!J32</f>
        <v>0</v>
      </c>
      <c r="K32" s="115">
        <f>'Cash Flow %s Yr1'!K32</f>
        <v>0</v>
      </c>
      <c r="L32" s="115">
        <f>'Cash Flow %s Yr1'!L32</f>
        <v>0</v>
      </c>
      <c r="M32" s="115">
        <f>'Cash Flow %s Yr1'!M32</f>
        <v>0</v>
      </c>
      <c r="N32" s="115">
        <f>'Cash Flow %s Yr1'!N32</f>
        <v>0</v>
      </c>
      <c r="O32" s="115">
        <f>'Cash Flow %s Yr1'!O32</f>
        <v>0</v>
      </c>
      <c r="P32" s="115">
        <f>'Cash Flow %s Yr1'!P32</f>
        <v>0</v>
      </c>
      <c r="Q32" s="115">
        <f>'Cash Flow %s Yr1'!Q32</f>
        <v>0</v>
      </c>
      <c r="R32" s="115">
        <f>'Cash Flow %s Yr1'!R32</f>
        <v>0</v>
      </c>
      <c r="S32" s="111">
        <f t="shared" si="2"/>
        <v>1</v>
      </c>
    </row>
    <row r="33" spans="1:19" s="31" customFormat="1" ht="18.75" x14ac:dyDescent="0.3">
      <c r="A33" s="47"/>
      <c r="B33" s="65" t="str">
        <f>'Revenue Input'!B29</f>
        <v>8299</v>
      </c>
      <c r="C33" s="65" t="str">
        <f>'Revenue Input'!C29</f>
        <v>Prior Year Federal Revenue</v>
      </c>
      <c r="D33" s="115">
        <f>'Cash Flow %s Yr1'!D33</f>
        <v>0</v>
      </c>
      <c r="E33" s="115">
        <f>'Cash Flow %s Yr1'!E33</f>
        <v>0</v>
      </c>
      <c r="F33" s="115">
        <f>'Cash Flow %s Yr1'!I33</f>
        <v>0.5</v>
      </c>
      <c r="G33" s="115">
        <f>'Cash Flow %s Yr1'!G33</f>
        <v>0</v>
      </c>
      <c r="H33" s="115">
        <f>'Cash Flow %s Yr1'!H33</f>
        <v>0</v>
      </c>
      <c r="I33" s="115" t="e">
        <f>'Cash Flow %s Yr1'!#REF!</f>
        <v>#REF!</v>
      </c>
      <c r="J33" s="115">
        <f>'Cash Flow %s Yr1'!J33</f>
        <v>0</v>
      </c>
      <c r="K33" s="115">
        <f>'Cash Flow %s Yr1'!K33</f>
        <v>0.4</v>
      </c>
      <c r="L33" s="115">
        <f>'Cash Flow %s Yr1'!L33</f>
        <v>0</v>
      </c>
      <c r="M33" s="115">
        <f>'Cash Flow %s Yr1'!M33</f>
        <v>0</v>
      </c>
      <c r="N33" s="115">
        <f>'Cash Flow %s Yr1'!N33</f>
        <v>0.1</v>
      </c>
      <c r="O33" s="115">
        <f>'Cash Flow %s Yr1'!O33</f>
        <v>0</v>
      </c>
      <c r="P33" s="115">
        <f>'Cash Flow %s Yr1'!P33</f>
        <v>0</v>
      </c>
      <c r="Q33" s="115">
        <f>'Cash Flow %s Yr1'!Q33</f>
        <v>0</v>
      </c>
      <c r="R33" s="115">
        <f>'Cash Flow %s Yr1'!R33</f>
        <v>0</v>
      </c>
      <c r="S33" s="111" t="e">
        <f t="shared" si="2"/>
        <v>#REF!</v>
      </c>
    </row>
    <row r="34" spans="1:19" s="31" customFormat="1" ht="18.75" x14ac:dyDescent="0.3">
      <c r="A34" s="47"/>
      <c r="B34" s="72"/>
      <c r="C34" s="50"/>
      <c r="D34" s="120"/>
      <c r="E34" s="120"/>
      <c r="F34" s="120"/>
      <c r="G34" s="120"/>
      <c r="H34" s="120"/>
      <c r="I34" s="120"/>
      <c r="J34" s="120"/>
      <c r="K34" s="120"/>
      <c r="L34" s="120"/>
      <c r="M34" s="120"/>
      <c r="N34" s="120"/>
      <c r="O34" s="120"/>
      <c r="P34" s="120"/>
      <c r="Q34" s="120"/>
      <c r="R34" s="120"/>
      <c r="S34" s="111"/>
    </row>
    <row r="35" spans="1:19" s="31" customFormat="1" ht="18.75" x14ac:dyDescent="0.3">
      <c r="A35" s="47"/>
      <c r="B35" s="72"/>
      <c r="C35" s="50"/>
      <c r="D35" s="123"/>
      <c r="E35" s="123"/>
      <c r="F35" s="123"/>
      <c r="G35" s="123"/>
      <c r="H35" s="123"/>
      <c r="I35" s="123"/>
      <c r="J35" s="123"/>
      <c r="K35" s="123"/>
      <c r="L35" s="123"/>
      <c r="M35" s="123"/>
      <c r="N35" s="123"/>
      <c r="O35" s="123"/>
      <c r="P35" s="123"/>
      <c r="Q35" s="123"/>
      <c r="R35" s="123"/>
      <c r="S35" s="111"/>
    </row>
    <row r="36" spans="1:19" s="31" customFormat="1" ht="18.75" x14ac:dyDescent="0.3">
      <c r="B36" s="47" t="s">
        <v>808</v>
      </c>
      <c r="C36" s="50"/>
      <c r="D36" s="123"/>
      <c r="E36" s="123"/>
      <c r="F36" s="123"/>
      <c r="G36" s="123"/>
      <c r="H36" s="123"/>
      <c r="I36" s="123"/>
      <c r="J36" s="123"/>
      <c r="K36" s="123"/>
      <c r="L36" s="123"/>
      <c r="M36" s="123"/>
      <c r="N36" s="123"/>
      <c r="O36" s="123"/>
      <c r="P36" s="123"/>
      <c r="Q36" s="123"/>
      <c r="R36" s="123"/>
      <c r="S36" s="111"/>
    </row>
    <row r="37" spans="1:19" s="31" customFormat="1" ht="18.75" x14ac:dyDescent="0.3">
      <c r="A37" s="47"/>
      <c r="B37" s="65" t="str">
        <f>'Revenue Input'!B33</f>
        <v>8660</v>
      </c>
      <c r="C37" s="65" t="str">
        <f>'Revenue Input'!C33</f>
        <v>Interest</v>
      </c>
      <c r="D37" s="115">
        <f>'Cash Flow %s Yr1'!D37</f>
        <v>8.3000000000000004E-2</v>
      </c>
      <c r="E37" s="115">
        <f>'Cash Flow %s Yr1'!E37</f>
        <v>8.3000000000000004E-2</v>
      </c>
      <c r="F37" s="115">
        <f>'Cash Flow %s Yr1'!F37</f>
        <v>8.3000000000000004E-2</v>
      </c>
      <c r="G37" s="115">
        <f>'Cash Flow %s Yr1'!G37</f>
        <v>8.3000000000000004E-2</v>
      </c>
      <c r="H37" s="115">
        <f>'Cash Flow %s Yr1'!H37</f>
        <v>8.3000000000000004E-2</v>
      </c>
      <c r="I37" s="115">
        <f>'Cash Flow %s Yr1'!I37</f>
        <v>8.3000000000000004E-2</v>
      </c>
      <c r="J37" s="115">
        <f>'Cash Flow %s Yr1'!J37</f>
        <v>8.3000000000000004E-2</v>
      </c>
      <c r="K37" s="115">
        <f>'Cash Flow %s Yr1'!K37</f>
        <v>8.3000000000000004E-2</v>
      </c>
      <c r="L37" s="115">
        <f>'Cash Flow %s Yr1'!L37</f>
        <v>8.4000000000000005E-2</v>
      </c>
      <c r="M37" s="115">
        <f>'Cash Flow %s Yr1'!M37</f>
        <v>8.4000000000000005E-2</v>
      </c>
      <c r="N37" s="115">
        <f>'Cash Flow %s Yr1'!N37</f>
        <v>8.4000000000000005E-2</v>
      </c>
      <c r="O37" s="115">
        <f>'Cash Flow %s Yr1'!O37</f>
        <v>8.4000000000000005E-2</v>
      </c>
      <c r="P37" s="115">
        <f>'Cash Flow %s Yr1'!P37</f>
        <v>0</v>
      </c>
      <c r="Q37" s="115">
        <f>'Cash Flow %s Yr1'!Q37</f>
        <v>0</v>
      </c>
      <c r="R37" s="115">
        <f>'Cash Flow %s Yr1'!R37</f>
        <v>0</v>
      </c>
      <c r="S37" s="111">
        <f t="shared" ref="S37:S49" si="3">SUM(D37:R37)</f>
        <v>0.99999999999999989</v>
      </c>
    </row>
    <row r="38" spans="1:19" s="31" customFormat="1" ht="18.75" x14ac:dyDescent="0.3">
      <c r="A38" s="47"/>
      <c r="B38" s="65" t="str">
        <f>'Revenue Input'!B34</f>
        <v>8782</v>
      </c>
      <c r="C38" s="65" t="str">
        <f>'Revenue Input'!C34</f>
        <v>All Other Transfers from County Offices</v>
      </c>
      <c r="D38" s="115">
        <f>'Cash Flow %s Yr1'!D38</f>
        <v>0</v>
      </c>
      <c r="E38" s="115">
        <f>'Cash Flow %s Yr1'!E38</f>
        <v>0</v>
      </c>
      <c r="F38" s="115">
        <f>'Cash Flow %s Yr1'!F38</f>
        <v>0.1</v>
      </c>
      <c r="G38" s="115">
        <f>'Cash Flow %s Yr1'!G38</f>
        <v>0.1</v>
      </c>
      <c r="H38" s="115">
        <f>'Cash Flow %s Yr1'!H38</f>
        <v>0.1</v>
      </c>
      <c r="I38" s="115">
        <f>'Cash Flow %s Yr1'!I38</f>
        <v>0.1</v>
      </c>
      <c r="J38" s="115">
        <f>'Cash Flow %s Yr1'!J38</f>
        <v>0.1</v>
      </c>
      <c r="K38" s="115">
        <f>'Cash Flow %s Yr1'!K38</f>
        <v>0.1</v>
      </c>
      <c r="L38" s="115">
        <f>'Cash Flow %s Yr1'!L38</f>
        <v>0.1</v>
      </c>
      <c r="M38" s="115">
        <f>'Cash Flow %s Yr1'!M38</f>
        <v>0.1</v>
      </c>
      <c r="N38" s="115">
        <f>'Cash Flow %s Yr1'!N38</f>
        <v>0.1</v>
      </c>
      <c r="O38" s="115">
        <f>'Cash Flow %s Yr1'!O38</f>
        <v>0.1</v>
      </c>
      <c r="P38" s="115">
        <f>'Cash Flow %s Yr1'!P38</f>
        <v>0</v>
      </c>
      <c r="Q38" s="115">
        <f>'Cash Flow %s Yr1'!Q38</f>
        <v>0</v>
      </c>
      <c r="R38" s="115">
        <f>'Cash Flow %s Yr1'!R38</f>
        <v>0</v>
      </c>
      <c r="S38" s="111">
        <f t="shared" si="3"/>
        <v>0.99999999999999989</v>
      </c>
    </row>
    <row r="39" spans="1:19" s="31" customFormat="1" ht="18.75" x14ac:dyDescent="0.3">
      <c r="A39" s="47"/>
      <c r="B39" s="65" t="str">
        <f>'Revenue Input'!B35</f>
        <v>8784</v>
      </c>
      <c r="C39" s="65" t="str">
        <f>'Revenue Input'!C35</f>
        <v>All Other Transfers from Other Locations</v>
      </c>
      <c r="D39" s="115">
        <f>'Cash Flow %s Yr1'!D39</f>
        <v>0</v>
      </c>
      <c r="E39" s="115">
        <f>'Cash Flow %s Yr1'!E39</f>
        <v>0</v>
      </c>
      <c r="F39" s="115">
        <f>'Cash Flow %s Yr1'!F39</f>
        <v>0.1</v>
      </c>
      <c r="G39" s="115">
        <f>'Cash Flow %s Yr1'!G39</f>
        <v>0.1</v>
      </c>
      <c r="H39" s="115">
        <f>'Cash Flow %s Yr1'!H39</f>
        <v>0.1</v>
      </c>
      <c r="I39" s="115">
        <f>'Cash Flow %s Yr1'!I39</f>
        <v>0.1</v>
      </c>
      <c r="J39" s="115">
        <f>'Cash Flow %s Yr1'!J39</f>
        <v>0.1</v>
      </c>
      <c r="K39" s="115">
        <f>'Cash Flow %s Yr1'!K39</f>
        <v>0.1</v>
      </c>
      <c r="L39" s="115">
        <f>'Cash Flow %s Yr1'!L39</f>
        <v>0.1</v>
      </c>
      <c r="M39" s="115">
        <f>'Cash Flow %s Yr1'!M39</f>
        <v>0.1</v>
      </c>
      <c r="N39" s="115">
        <f>'Cash Flow %s Yr1'!N39</f>
        <v>0.1</v>
      </c>
      <c r="O39" s="115">
        <f>'Cash Flow %s Yr1'!O39</f>
        <v>0.1</v>
      </c>
      <c r="P39" s="115">
        <f>'Cash Flow %s Yr1'!P39</f>
        <v>0</v>
      </c>
      <c r="Q39" s="115">
        <f>'Cash Flow %s Yr1'!Q39</f>
        <v>0</v>
      </c>
      <c r="R39" s="115">
        <f>'Cash Flow %s Yr1'!R39</f>
        <v>0</v>
      </c>
      <c r="S39" s="111">
        <f t="shared" si="3"/>
        <v>0.99999999999999989</v>
      </c>
    </row>
    <row r="40" spans="1:19" s="31" customFormat="1" x14ac:dyDescent="0.25">
      <c r="A40" s="49"/>
      <c r="B40" s="65" t="str">
        <f>'Revenue Input'!B36</f>
        <v>8785</v>
      </c>
      <c r="C40" s="65" t="str">
        <f>'Revenue Input'!C36</f>
        <v>CMO Management fee</v>
      </c>
      <c r="D40" s="115">
        <f>'Cash Flow %s Yr1'!D40</f>
        <v>0</v>
      </c>
      <c r="E40" s="115">
        <f>'Cash Flow %s Yr1'!E40</f>
        <v>0</v>
      </c>
      <c r="F40" s="115">
        <f>'Cash Flow %s Yr1'!F40</f>
        <v>0.1</v>
      </c>
      <c r="G40" s="115">
        <f>'Cash Flow %s Yr1'!G40</f>
        <v>0.1</v>
      </c>
      <c r="H40" s="115">
        <f>'Cash Flow %s Yr1'!H40</f>
        <v>0.1</v>
      </c>
      <c r="I40" s="115">
        <f>'Cash Flow %s Yr1'!I40</f>
        <v>0.1</v>
      </c>
      <c r="J40" s="115">
        <f>'Cash Flow %s Yr1'!J40</f>
        <v>0.1</v>
      </c>
      <c r="K40" s="115">
        <f>'Cash Flow %s Yr1'!K40</f>
        <v>0.1</v>
      </c>
      <c r="L40" s="115">
        <f>'Cash Flow %s Yr1'!L40</f>
        <v>0.1</v>
      </c>
      <c r="M40" s="115">
        <f>'Cash Flow %s Yr1'!M40</f>
        <v>0.1</v>
      </c>
      <c r="N40" s="115">
        <f>'Cash Flow %s Yr1'!N40</f>
        <v>0.1</v>
      </c>
      <c r="O40" s="115">
        <f>'Cash Flow %s Yr1'!O40</f>
        <v>0.1</v>
      </c>
      <c r="P40" s="115">
        <f>'Cash Flow %s Yr1'!P40</f>
        <v>0</v>
      </c>
      <c r="Q40" s="115">
        <f>'Cash Flow %s Yr1'!Q40</f>
        <v>0</v>
      </c>
      <c r="R40" s="115">
        <f>'Cash Flow %s Yr1'!R40</f>
        <v>0</v>
      </c>
      <c r="S40" s="111">
        <f t="shared" si="3"/>
        <v>0.99999999999999989</v>
      </c>
    </row>
    <row r="41" spans="1:19" s="31" customFormat="1" x14ac:dyDescent="0.25">
      <c r="A41" s="50"/>
      <c r="B41" s="65" t="str">
        <f>'Revenue Input'!B37</f>
        <v>8792</v>
      </c>
      <c r="C41" s="65" t="str">
        <f>'Revenue Input'!C37</f>
        <v>Special Ed - AB 602</v>
      </c>
      <c r="D41" s="115">
        <f>'Cash Flow %s Yr1'!D41</f>
        <v>0</v>
      </c>
      <c r="E41" s="115">
        <f>'Cash Flow %s Yr1'!E41</f>
        <v>0</v>
      </c>
      <c r="F41" s="115">
        <f>'Cash Flow %s Yr1'!F41</f>
        <v>0.1</v>
      </c>
      <c r="G41" s="115">
        <f>'Cash Flow %s Yr1'!G41</f>
        <v>0.1</v>
      </c>
      <c r="H41" s="115">
        <f>'Cash Flow %s Yr1'!H41</f>
        <v>0.1</v>
      </c>
      <c r="I41" s="115">
        <f>'Cash Flow %s Yr1'!I41</f>
        <v>0.1</v>
      </c>
      <c r="J41" s="115">
        <f>'Cash Flow %s Yr1'!J41</f>
        <v>0.1</v>
      </c>
      <c r="K41" s="115">
        <f>'Cash Flow %s Yr1'!K41</f>
        <v>0.1</v>
      </c>
      <c r="L41" s="115">
        <f>'Cash Flow %s Yr1'!L41</f>
        <v>0.1</v>
      </c>
      <c r="M41" s="115">
        <f>'Cash Flow %s Yr1'!M41</f>
        <v>0.1</v>
      </c>
      <c r="N41" s="115">
        <f>'Cash Flow %s Yr1'!N41</f>
        <v>0.1</v>
      </c>
      <c r="O41" s="115">
        <f>'Cash Flow %s Yr1'!O41</f>
        <v>0.1</v>
      </c>
      <c r="P41" s="115">
        <f>'Cash Flow %s Yr1'!P41</f>
        <v>0</v>
      </c>
      <c r="Q41" s="115">
        <f>'Cash Flow %s Yr1'!Q41</f>
        <v>0</v>
      </c>
      <c r="R41" s="115">
        <f>'Cash Flow %s Yr1'!R41</f>
        <v>0</v>
      </c>
      <c r="S41" s="111">
        <f t="shared" si="3"/>
        <v>0.99999999999999989</v>
      </c>
    </row>
    <row r="42" spans="1:19" s="31" customFormat="1" ht="18.75" x14ac:dyDescent="0.3">
      <c r="A42" s="47"/>
      <c r="B42" s="65" t="str">
        <f>'Revenue Input'!B38</f>
        <v>8980</v>
      </c>
      <c r="C42" s="65" t="str">
        <f>'Revenue Input'!C38</f>
        <v>Student Lunch Revenue</v>
      </c>
      <c r="D42" s="115">
        <f>'Cash Flow %s Yr1'!D42</f>
        <v>0</v>
      </c>
      <c r="E42" s="115">
        <f>'Cash Flow %s Yr1'!E42</f>
        <v>0.05</v>
      </c>
      <c r="F42" s="115">
        <f>'Cash Flow %s Yr1'!F42</f>
        <v>0.1</v>
      </c>
      <c r="G42" s="115">
        <f>'Cash Flow %s Yr1'!G42</f>
        <v>0.1</v>
      </c>
      <c r="H42" s="115">
        <f>'Cash Flow %s Yr1'!H42</f>
        <v>0.1</v>
      </c>
      <c r="I42" s="115">
        <f>'Cash Flow %s Yr1'!I42</f>
        <v>0.1</v>
      </c>
      <c r="J42" s="115">
        <f>'Cash Flow %s Yr1'!J42</f>
        <v>0.1</v>
      </c>
      <c r="K42" s="115">
        <f>'Cash Flow %s Yr1'!K42</f>
        <v>0.1</v>
      </c>
      <c r="L42" s="115">
        <f>'Cash Flow %s Yr1'!L42</f>
        <v>0.1</v>
      </c>
      <c r="M42" s="115">
        <f>'Cash Flow %s Yr1'!M42</f>
        <v>0.1</v>
      </c>
      <c r="N42" s="115">
        <f>'Cash Flow %s Yr1'!N42</f>
        <v>0.1</v>
      </c>
      <c r="O42" s="115">
        <f>'Cash Flow %s Yr1'!O42</f>
        <v>0.05</v>
      </c>
      <c r="P42" s="115">
        <f>'Cash Flow %s Yr1'!P42</f>
        <v>0</v>
      </c>
      <c r="Q42" s="115">
        <f>'Cash Flow %s Yr1'!Q42</f>
        <v>0</v>
      </c>
      <c r="R42" s="115">
        <f>'Cash Flow %s Yr1'!R42</f>
        <v>0</v>
      </c>
      <c r="S42" s="111">
        <f t="shared" si="3"/>
        <v>0.99999999999999989</v>
      </c>
    </row>
    <row r="43" spans="1:19" s="31" customFormat="1" ht="18.75" x14ac:dyDescent="0.3">
      <c r="A43" s="47"/>
      <c r="B43" s="65" t="str">
        <f>'Revenue Input'!B39</f>
        <v>8982</v>
      </c>
      <c r="C43" s="65" t="str">
        <f>'Revenue Input'!C39</f>
        <v>Foundation Grants</v>
      </c>
      <c r="D43" s="115">
        <f>'Cash Flow %s Yr1'!D43</f>
        <v>1</v>
      </c>
      <c r="E43" s="115">
        <f>'Cash Flow %s Yr1'!E43</f>
        <v>0</v>
      </c>
      <c r="F43" s="115">
        <f>'Cash Flow %s Yr1'!F43</f>
        <v>0</v>
      </c>
      <c r="G43" s="115">
        <f>'Cash Flow %s Yr1'!G43</f>
        <v>0</v>
      </c>
      <c r="H43" s="115">
        <f>'Cash Flow %s Yr1'!H43</f>
        <v>0</v>
      </c>
      <c r="I43" s="115">
        <f>'Cash Flow %s Yr1'!I43</f>
        <v>0</v>
      </c>
      <c r="J43" s="115">
        <f>'Cash Flow %s Yr1'!J43</f>
        <v>0</v>
      </c>
      <c r="K43" s="115">
        <f>'Cash Flow %s Yr1'!K43</f>
        <v>0</v>
      </c>
      <c r="L43" s="115">
        <f>'Cash Flow %s Yr1'!L43</f>
        <v>0</v>
      </c>
      <c r="M43" s="115">
        <f>'Cash Flow %s Yr1'!M43</f>
        <v>0</v>
      </c>
      <c r="N43" s="115">
        <f>'Cash Flow %s Yr1'!N43</f>
        <v>0</v>
      </c>
      <c r="O43" s="115">
        <f>'Cash Flow %s Yr1'!O43</f>
        <v>0</v>
      </c>
      <c r="P43" s="115">
        <f>'Cash Flow %s Yr1'!P43</f>
        <v>0</v>
      </c>
      <c r="Q43" s="115">
        <f>'Cash Flow %s Yr1'!Q43</f>
        <v>0</v>
      </c>
      <c r="R43" s="115">
        <f>'Cash Flow %s Yr1'!R43</f>
        <v>0</v>
      </c>
      <c r="S43" s="111">
        <f t="shared" si="3"/>
        <v>1</v>
      </c>
    </row>
    <row r="44" spans="1:19" s="31" customFormat="1" ht="18.75" x14ac:dyDescent="0.3">
      <c r="A44" s="47"/>
      <c r="B44" s="65" t="str">
        <f>'Revenue Input'!B40</f>
        <v>8983</v>
      </c>
      <c r="C44" s="65" t="str">
        <f>'Revenue Input'!C40</f>
        <v>All Other Local Revenue</v>
      </c>
      <c r="D44" s="115">
        <f>'Cash Flow %s Yr1'!D44</f>
        <v>3.6999999999999998E-2</v>
      </c>
      <c r="E44" s="115">
        <f>'Cash Flow %s Yr1'!E44</f>
        <v>4.0000000000000001E-3</v>
      </c>
      <c r="F44" s="115">
        <f>'Cash Flow %s Yr1'!F44</f>
        <v>0</v>
      </c>
      <c r="G44" s="115">
        <f>'Cash Flow %s Yr1'!G44</f>
        <v>0.19900000000000001</v>
      </c>
      <c r="H44" s="115">
        <f>'Cash Flow %s Yr1'!H44</f>
        <v>3.6999999999999998E-2</v>
      </c>
      <c r="I44" s="115">
        <f>'Cash Flow %s Yr1'!I44</f>
        <v>0.12</v>
      </c>
      <c r="J44" s="115">
        <f>'Cash Flow %s Yr1'!J44</f>
        <v>0.12</v>
      </c>
      <c r="K44" s="115">
        <f>'Cash Flow %s Yr1'!K44</f>
        <v>0.12</v>
      </c>
      <c r="L44" s="115">
        <f>'Cash Flow %s Yr1'!L44</f>
        <v>0.12</v>
      </c>
      <c r="M44" s="115">
        <f>'Cash Flow %s Yr1'!M44</f>
        <v>0.12</v>
      </c>
      <c r="N44" s="115">
        <f>'Cash Flow %s Yr1'!N44</f>
        <v>0.12</v>
      </c>
      <c r="O44" s="115">
        <f>'Cash Flow %s Yr1'!O44</f>
        <v>3.0000000000000001E-3</v>
      </c>
      <c r="P44" s="115">
        <f>'Cash Flow %s Yr1'!P44</f>
        <v>0</v>
      </c>
      <c r="Q44" s="115">
        <f>'Cash Flow %s Yr1'!Q44</f>
        <v>0</v>
      </c>
      <c r="R44" s="115">
        <f>'Cash Flow %s Yr1'!R44</f>
        <v>0</v>
      </c>
      <c r="S44" s="111">
        <f t="shared" si="3"/>
        <v>0.99999999999999989</v>
      </c>
    </row>
    <row r="45" spans="1:19" s="31" customFormat="1" ht="18.75" x14ac:dyDescent="0.3">
      <c r="A45" s="47"/>
      <c r="B45" s="65" t="str">
        <f>'Revenue Input'!B41</f>
        <v>8984</v>
      </c>
      <c r="C45" s="65" t="str">
        <f>'Revenue Input'!C41</f>
        <v>Field Trip Revenue</v>
      </c>
      <c r="D45" s="115">
        <f>'Cash Flow %s Yr1'!D45</f>
        <v>0</v>
      </c>
      <c r="E45" s="115">
        <f>'Cash Flow %s Yr1'!E45</f>
        <v>0</v>
      </c>
      <c r="F45" s="115">
        <f>'Cash Flow %s Yr1'!F45</f>
        <v>0.1</v>
      </c>
      <c r="G45" s="115">
        <f>'Cash Flow %s Yr1'!G45</f>
        <v>0.1</v>
      </c>
      <c r="H45" s="115">
        <f>'Cash Flow %s Yr1'!H45</f>
        <v>0.1</v>
      </c>
      <c r="I45" s="115">
        <f>'Cash Flow %s Yr1'!I45</f>
        <v>0.1</v>
      </c>
      <c r="J45" s="115">
        <f>'Cash Flow %s Yr1'!J45</f>
        <v>0.1</v>
      </c>
      <c r="K45" s="115">
        <f>'Cash Flow %s Yr1'!K45</f>
        <v>0.1</v>
      </c>
      <c r="L45" s="115">
        <f>'Cash Flow %s Yr1'!L45</f>
        <v>0.1</v>
      </c>
      <c r="M45" s="115">
        <f>'Cash Flow %s Yr1'!M45</f>
        <v>0.1</v>
      </c>
      <c r="N45" s="115">
        <f>'Cash Flow %s Yr1'!N45</f>
        <v>0.1</v>
      </c>
      <c r="O45" s="115">
        <f>'Cash Flow %s Yr1'!O45</f>
        <v>0.1</v>
      </c>
      <c r="P45" s="115">
        <f>'Cash Flow %s Yr1'!P45</f>
        <v>0</v>
      </c>
      <c r="Q45" s="115">
        <f>'Cash Flow %s Yr1'!Q45</f>
        <v>0</v>
      </c>
      <c r="R45" s="115">
        <f>'Cash Flow %s Yr1'!R45</f>
        <v>0</v>
      </c>
      <c r="S45" s="111">
        <f t="shared" si="3"/>
        <v>0.99999999999999989</v>
      </c>
    </row>
    <row r="46" spans="1:19" s="31" customFormat="1" ht="18.75" x14ac:dyDescent="0.3">
      <c r="A46" s="47"/>
      <c r="B46" s="65" t="str">
        <f>'Revenue Input'!B42</f>
        <v>8985</v>
      </c>
      <c r="C46" s="65" t="str">
        <f>'Revenue Input'!C42</f>
        <v>School Site Fundraising</v>
      </c>
      <c r="D46" s="115">
        <f>'Cash Flow %s Yr1'!D46</f>
        <v>8.9999999999999993E-3</v>
      </c>
      <c r="E46" s="115">
        <f>'Cash Flow %s Yr1'!E46</f>
        <v>6.0000000000000001E-3</v>
      </c>
      <c r="F46" s="115">
        <f>'Cash Flow %s Yr1'!F46</f>
        <v>0.12076000000000001</v>
      </c>
      <c r="G46" s="115">
        <f>'Cash Flow %s Yr1'!G46</f>
        <v>0.123138</v>
      </c>
      <c r="H46" s="115">
        <f>'Cash Flow %s Yr1'!H46</f>
        <v>6.0000000000000001E-3</v>
      </c>
      <c r="I46" s="115">
        <f>'Cash Flow %s Yr1'!I46</f>
        <v>0.1</v>
      </c>
      <c r="J46" s="115">
        <f>'Cash Flow %s Yr1'!J46</f>
        <v>0.11</v>
      </c>
      <c r="K46" s="115">
        <f>'Cash Flow %s Yr1'!K46</f>
        <v>0.11</v>
      </c>
      <c r="L46" s="115">
        <f>'Cash Flow %s Yr1'!L46</f>
        <v>0.11</v>
      </c>
      <c r="M46" s="115">
        <f>'Cash Flow %s Yr1'!M46</f>
        <v>0.11</v>
      </c>
      <c r="N46" s="115">
        <f>'Cash Flow %s Yr1'!N46</f>
        <v>0.11</v>
      </c>
      <c r="O46" s="115">
        <f>'Cash Flow %s Yr1'!O46</f>
        <v>8.5000000000000006E-2</v>
      </c>
      <c r="P46" s="115">
        <f>'Cash Flow %s Yr1'!P46</f>
        <v>0</v>
      </c>
      <c r="Q46" s="115">
        <f>'Cash Flow %s Yr1'!Q46</f>
        <v>0</v>
      </c>
      <c r="R46" s="115">
        <f>'Cash Flow %s Yr1'!R46</f>
        <v>0</v>
      </c>
      <c r="S46" s="111">
        <f>SUM(D46:R46)</f>
        <v>0.99989799999999984</v>
      </c>
    </row>
    <row r="47" spans="1:19" s="31" customFormat="1" ht="18.75" x14ac:dyDescent="0.3">
      <c r="A47" s="47"/>
      <c r="B47" s="65" t="str">
        <f>'Revenue Input'!B43</f>
        <v>8986</v>
      </c>
      <c r="C47" s="65" t="str">
        <f>'Revenue Input'!C43</f>
        <v>Rental Income</v>
      </c>
      <c r="D47" s="115">
        <f>'Cash Flow %s Yr1'!D47</f>
        <v>0</v>
      </c>
      <c r="E47" s="115">
        <f>'Cash Flow %s Yr1'!E47</f>
        <v>0</v>
      </c>
      <c r="F47" s="115">
        <f>'Cash Flow %s Yr1'!F47</f>
        <v>0.1</v>
      </c>
      <c r="G47" s="115">
        <f>'Cash Flow %s Yr1'!G47</f>
        <v>0.1</v>
      </c>
      <c r="H47" s="115">
        <f>'Cash Flow %s Yr1'!H47</f>
        <v>0.1</v>
      </c>
      <c r="I47" s="115">
        <f>'Cash Flow %s Yr1'!I47</f>
        <v>0.1</v>
      </c>
      <c r="J47" s="115">
        <f>'Cash Flow %s Yr1'!J47</f>
        <v>0.1</v>
      </c>
      <c r="K47" s="115">
        <f>'Cash Flow %s Yr1'!K47</f>
        <v>0.1</v>
      </c>
      <c r="L47" s="115">
        <f>'Cash Flow %s Yr1'!L47</f>
        <v>0.1</v>
      </c>
      <c r="M47" s="115">
        <f>'Cash Flow %s Yr1'!M47</f>
        <v>0.1</v>
      </c>
      <c r="N47" s="115">
        <f>'Cash Flow %s Yr1'!N47</f>
        <v>0.1</v>
      </c>
      <c r="O47" s="115">
        <f>'Cash Flow %s Yr1'!O47</f>
        <v>0.1</v>
      </c>
      <c r="P47" s="115">
        <f>'Cash Flow %s Yr1'!P47</f>
        <v>0</v>
      </c>
      <c r="Q47" s="115">
        <f>'Cash Flow %s Yr1'!Q47</f>
        <v>0</v>
      </c>
      <c r="R47" s="115">
        <f>'Cash Flow %s Yr1'!R47</f>
        <v>0</v>
      </c>
      <c r="S47" s="111">
        <f>SUM(D47:R47)</f>
        <v>0.99999999999999989</v>
      </c>
    </row>
    <row r="48" spans="1:19" s="31" customFormat="1" ht="18.75" x14ac:dyDescent="0.3">
      <c r="A48" s="47"/>
      <c r="B48" s="65" t="str">
        <f>'Revenue Input'!B44</f>
        <v>8989</v>
      </c>
      <c r="C48" s="65" t="str">
        <f>'Revenue Input'!C44</f>
        <v>Fees for Service</v>
      </c>
      <c r="D48" s="115">
        <f>'Cash Flow %s Yr1'!D48</f>
        <v>0</v>
      </c>
      <c r="E48" s="115">
        <f>'Cash Flow %s Yr1'!E48</f>
        <v>0</v>
      </c>
      <c r="F48" s="115">
        <f>'Cash Flow %s Yr1'!F48</f>
        <v>0.1</v>
      </c>
      <c r="G48" s="115">
        <f>'Cash Flow %s Yr1'!G48</f>
        <v>0.1</v>
      </c>
      <c r="H48" s="115">
        <f>'Cash Flow %s Yr1'!H48</f>
        <v>0.1</v>
      </c>
      <c r="I48" s="115">
        <f>'Cash Flow %s Yr1'!I48</f>
        <v>0.1</v>
      </c>
      <c r="J48" s="115">
        <f>'Cash Flow %s Yr1'!J48</f>
        <v>0.1</v>
      </c>
      <c r="K48" s="115">
        <f>'Cash Flow %s Yr1'!K48</f>
        <v>0.1</v>
      </c>
      <c r="L48" s="115">
        <f>'Cash Flow %s Yr1'!L48</f>
        <v>0.1</v>
      </c>
      <c r="M48" s="115">
        <f>'Cash Flow %s Yr1'!M48</f>
        <v>0.1</v>
      </c>
      <c r="N48" s="115">
        <f>'Cash Flow %s Yr1'!N48</f>
        <v>0.1</v>
      </c>
      <c r="O48" s="115">
        <f>'Cash Flow %s Yr1'!O48</f>
        <v>0.1</v>
      </c>
      <c r="P48" s="115">
        <f>'Cash Flow %s Yr1'!P48</f>
        <v>0</v>
      </c>
      <c r="Q48" s="115">
        <f>'Cash Flow %s Yr1'!Q48</f>
        <v>0</v>
      </c>
      <c r="R48" s="115">
        <f>'Cash Flow %s Yr1'!R48</f>
        <v>0</v>
      </c>
      <c r="S48" s="111">
        <f>SUM(D48:R48)</f>
        <v>0.99999999999999989</v>
      </c>
    </row>
    <row r="49" spans="1:19" s="31" customFormat="1" ht="18.75" x14ac:dyDescent="0.3">
      <c r="A49" s="47"/>
      <c r="B49" s="65" t="str">
        <f>'Revenue Input'!B45</f>
        <v>8999</v>
      </c>
      <c r="C49" s="65" t="str">
        <f>'Revenue Input'!C45</f>
        <v>Revenue Suspense</v>
      </c>
      <c r="D49" s="115">
        <f>'Cash Flow %s Yr1'!D49</f>
        <v>0</v>
      </c>
      <c r="E49" s="115">
        <f>'Cash Flow %s Yr1'!E49</f>
        <v>0</v>
      </c>
      <c r="F49" s="115">
        <f>'Cash Flow %s Yr1'!F49</f>
        <v>0.1</v>
      </c>
      <c r="G49" s="115">
        <f>'Cash Flow %s Yr1'!G49</f>
        <v>0.1</v>
      </c>
      <c r="H49" s="115">
        <f>'Cash Flow %s Yr1'!H49</f>
        <v>0.1</v>
      </c>
      <c r="I49" s="115">
        <f>'Cash Flow %s Yr1'!I49</f>
        <v>0.1</v>
      </c>
      <c r="J49" s="115">
        <f>'Cash Flow %s Yr1'!J49</f>
        <v>0.1</v>
      </c>
      <c r="K49" s="115">
        <f>'Cash Flow %s Yr1'!K49</f>
        <v>0.1</v>
      </c>
      <c r="L49" s="115">
        <f>'Cash Flow %s Yr1'!L49</f>
        <v>0.1</v>
      </c>
      <c r="M49" s="115">
        <f>'Cash Flow %s Yr1'!M49</f>
        <v>0.1</v>
      </c>
      <c r="N49" s="115">
        <f>'Cash Flow %s Yr1'!N49</f>
        <v>0.1</v>
      </c>
      <c r="O49" s="115">
        <f>'Cash Flow %s Yr1'!O49</f>
        <v>0.1</v>
      </c>
      <c r="P49" s="115">
        <f>'Cash Flow %s Yr1'!P49</f>
        <v>0</v>
      </c>
      <c r="Q49" s="115">
        <f>'Cash Flow %s Yr1'!Q49</f>
        <v>0</v>
      </c>
      <c r="R49" s="115">
        <f>'Cash Flow %s Yr1'!R49</f>
        <v>0</v>
      </c>
      <c r="S49" s="111">
        <f t="shared" si="3"/>
        <v>0.99999999999999989</v>
      </c>
    </row>
    <row r="50" spans="1:19" s="31" customFormat="1" ht="18.75" x14ac:dyDescent="0.3">
      <c r="A50" s="47"/>
      <c r="B50" s="72"/>
      <c r="C50" s="50"/>
      <c r="D50" s="119"/>
      <c r="E50" s="119"/>
      <c r="F50" s="119"/>
      <c r="G50" s="119"/>
      <c r="H50" s="119"/>
      <c r="I50" s="119"/>
      <c r="J50" s="119"/>
      <c r="K50" s="119"/>
      <c r="L50" s="119"/>
      <c r="M50" s="119"/>
      <c r="N50" s="119"/>
      <c r="O50" s="119"/>
      <c r="P50" s="100"/>
      <c r="Q50" s="100"/>
      <c r="R50" s="100"/>
      <c r="S50" s="111"/>
    </row>
    <row r="51" spans="1:19" s="31" customFormat="1" ht="18.75" x14ac:dyDescent="0.3">
      <c r="A51" s="47"/>
      <c r="B51" s="72"/>
      <c r="C51" s="50"/>
      <c r="D51" s="119"/>
      <c r="E51" s="119"/>
      <c r="F51" s="119"/>
      <c r="G51" s="119"/>
      <c r="H51" s="119"/>
      <c r="I51" s="119"/>
      <c r="J51" s="119"/>
      <c r="K51" s="119"/>
      <c r="L51" s="119"/>
      <c r="M51" s="119"/>
      <c r="N51" s="119"/>
      <c r="O51" s="119"/>
      <c r="P51" s="100"/>
      <c r="Q51" s="100"/>
      <c r="R51" s="100"/>
      <c r="S51" s="111"/>
    </row>
    <row r="52" spans="1:19" s="31" customFormat="1" ht="18.75" x14ac:dyDescent="0.3">
      <c r="A52" s="47"/>
      <c r="B52" s="72"/>
      <c r="C52" s="50"/>
      <c r="D52" s="100"/>
      <c r="E52" s="100"/>
      <c r="F52" s="100"/>
      <c r="G52" s="100"/>
      <c r="H52" s="100"/>
      <c r="I52" s="100"/>
      <c r="J52" s="100"/>
      <c r="K52" s="100"/>
      <c r="L52" s="100"/>
      <c r="M52" s="100"/>
      <c r="N52" s="100"/>
      <c r="O52" s="100"/>
      <c r="P52" s="100"/>
      <c r="Q52" s="100"/>
      <c r="R52" s="100"/>
      <c r="S52" s="111"/>
    </row>
    <row r="53" spans="1:19" s="31" customFormat="1" ht="18.75" x14ac:dyDescent="0.3">
      <c r="A53" s="47" t="s">
        <v>815</v>
      </c>
      <c r="B53" s="73"/>
      <c r="C53" s="34"/>
      <c r="D53" s="101"/>
      <c r="E53" s="101"/>
      <c r="F53" s="101"/>
      <c r="G53" s="101"/>
      <c r="H53" s="101"/>
      <c r="I53" s="101"/>
      <c r="J53" s="101"/>
      <c r="K53" s="101"/>
      <c r="L53" s="101"/>
      <c r="M53" s="101"/>
      <c r="N53" s="101"/>
      <c r="O53" s="101"/>
      <c r="P53" s="101"/>
      <c r="Q53" s="101"/>
      <c r="R53" s="101"/>
      <c r="S53" s="111"/>
    </row>
    <row r="54" spans="1:19" x14ac:dyDescent="0.25">
      <c r="A54" s="1"/>
      <c r="B54" s="34" t="s">
        <v>752</v>
      </c>
      <c r="C54" s="3"/>
      <c r="S54" s="179"/>
    </row>
    <row r="55" spans="1:19" x14ac:dyDescent="0.25">
      <c r="A55" s="36"/>
      <c r="B55" s="67" t="str">
        <f>'Expenses Summary'!B8</f>
        <v>1100</v>
      </c>
      <c r="C55" s="67" t="str">
        <f>'Expenses Summary'!C8</f>
        <v>Teachers'  Salaries</v>
      </c>
      <c r="D55" s="112">
        <f>'Cash Flow %s Yr1'!D55</f>
        <v>0</v>
      </c>
      <c r="E55" s="112">
        <f>'Cash Flow %s Yr1'!D55</f>
        <v>0</v>
      </c>
      <c r="F55" s="112">
        <f>'Cash Flow %s Yr1'!E55</f>
        <v>9.1999999999999998E-2</v>
      </c>
      <c r="G55" s="112">
        <f>'Cash Flow %s Yr1'!F55</f>
        <v>9.1999999999999998E-2</v>
      </c>
      <c r="H55" s="112">
        <f>'Cash Flow %s Yr1'!G55</f>
        <v>9.1999999999999998E-2</v>
      </c>
      <c r="I55" s="112">
        <f>'Cash Flow %s Yr1'!H55</f>
        <v>9.1999999999999998E-2</v>
      </c>
      <c r="J55" s="112">
        <f>'Cash Flow %s Yr1'!I55</f>
        <v>9.1999999999999998E-2</v>
      </c>
      <c r="K55" s="112">
        <f>'Cash Flow %s Yr1'!J55</f>
        <v>9.1999999999999998E-2</v>
      </c>
      <c r="L55" s="112">
        <f>'Cash Flow %s Yr1'!K55</f>
        <v>9.1999999999999998E-2</v>
      </c>
      <c r="M55" s="112">
        <f>'Cash Flow %s Yr1'!L55</f>
        <v>9.1999999999999998E-2</v>
      </c>
      <c r="N55" s="112">
        <f>'Cash Flow %s Yr1'!M55</f>
        <v>9.1999999999999998E-2</v>
      </c>
      <c r="O55" s="112">
        <f>'Cash Flow %s Yr1'!N55</f>
        <v>9.1999999999999998E-2</v>
      </c>
      <c r="P55" s="112">
        <f>'Cash Flow %s Yr1'!O55</f>
        <v>8.3000000000000004E-2</v>
      </c>
      <c r="Q55" s="112">
        <f>'Cash Flow %s Yr1'!Q55</f>
        <v>0</v>
      </c>
      <c r="R55" s="112">
        <f>'Cash Flow %s Yr1'!R55</f>
        <v>0</v>
      </c>
      <c r="S55" s="111">
        <f t="shared" ref="S55:S62" si="4">SUM(D55:R55)</f>
        <v>1.0029999999999999</v>
      </c>
    </row>
    <row r="56" spans="1:19" x14ac:dyDescent="0.25">
      <c r="A56" s="36"/>
      <c r="B56" s="67" t="str">
        <f>'Expenses Summary'!B9</f>
        <v>1105</v>
      </c>
      <c r="C56" s="67" t="str">
        <f>'Expenses Summary'!C9</f>
        <v>Teachers'  Salaries - Extra Duty Pay</v>
      </c>
      <c r="D56" s="112">
        <f>'Cash Flow %s Yr1'!D56</f>
        <v>0</v>
      </c>
      <c r="E56" s="112">
        <f>'Cash Flow %s Yr1'!E56</f>
        <v>0</v>
      </c>
      <c r="F56" s="112">
        <f>'Cash Flow %s Yr1'!F56</f>
        <v>0</v>
      </c>
      <c r="G56" s="112">
        <f>'Cash Flow %s Yr1'!G56</f>
        <v>0</v>
      </c>
      <c r="H56" s="112">
        <f>'Cash Flow %s Yr1'!H56</f>
        <v>0</v>
      </c>
      <c r="I56" s="112">
        <f>'Cash Flow %s Yr1'!I56</f>
        <v>1</v>
      </c>
      <c r="J56" s="112">
        <f>'Cash Flow %s Yr1'!J56</f>
        <v>0</v>
      </c>
      <c r="K56" s="112">
        <f>'Cash Flow %s Yr1'!K56</f>
        <v>0</v>
      </c>
      <c r="L56" s="112">
        <f>'Cash Flow %s Yr1'!L56</f>
        <v>0</v>
      </c>
      <c r="M56" s="112">
        <f>'Cash Flow %s Yr1'!M56</f>
        <v>0</v>
      </c>
      <c r="N56" s="112">
        <f>'Cash Flow %s Yr1'!N56</f>
        <v>0</v>
      </c>
      <c r="O56" s="112">
        <f>'Cash Flow %s Yr1'!O56</f>
        <v>0</v>
      </c>
      <c r="P56" s="112">
        <f>'Cash Flow %s Yr1'!P56</f>
        <v>0</v>
      </c>
      <c r="Q56" s="112">
        <f>'Cash Flow %s Yr1'!Q56</f>
        <v>0</v>
      </c>
      <c r="R56" s="112">
        <f>'Cash Flow %s Yr1'!R56</f>
        <v>0</v>
      </c>
      <c r="S56" s="111">
        <f t="shared" si="4"/>
        <v>1</v>
      </c>
    </row>
    <row r="57" spans="1:19" x14ac:dyDescent="0.25">
      <c r="A57" s="36"/>
      <c r="B57" s="67" t="str">
        <f>'Expenses Summary'!B10</f>
        <v>1120</v>
      </c>
      <c r="C57" s="67" t="str">
        <f>'Expenses Summary'!C10</f>
        <v>Substitute Expense</v>
      </c>
      <c r="D57" s="112">
        <f>'Cash Flow %s Yr1'!D57</f>
        <v>0</v>
      </c>
      <c r="E57" s="112">
        <f>'Cash Flow %s Yr1'!E57</f>
        <v>0.05</v>
      </c>
      <c r="F57" s="112">
        <f>'Cash Flow %s Yr1'!F57</f>
        <v>0.1</v>
      </c>
      <c r="G57" s="112">
        <f>'Cash Flow %s Yr1'!G57</f>
        <v>0.1</v>
      </c>
      <c r="H57" s="112">
        <f>'Cash Flow %s Yr1'!H57</f>
        <v>0.1</v>
      </c>
      <c r="I57" s="112">
        <f>'Cash Flow %s Yr1'!I57</f>
        <v>0.1</v>
      </c>
      <c r="J57" s="112">
        <f>'Cash Flow %s Yr1'!J57</f>
        <v>0.1</v>
      </c>
      <c r="K57" s="112">
        <f>'Cash Flow %s Yr1'!K57</f>
        <v>0.1</v>
      </c>
      <c r="L57" s="112">
        <f>'Cash Flow %s Yr1'!L57</f>
        <v>0.1</v>
      </c>
      <c r="M57" s="112">
        <f>'Cash Flow %s Yr1'!M57</f>
        <v>0.1</v>
      </c>
      <c r="N57" s="112">
        <f>'Cash Flow %s Yr1'!N57</f>
        <v>0.1</v>
      </c>
      <c r="O57" s="112">
        <f>'Cash Flow %s Yr1'!O57</f>
        <v>0.05</v>
      </c>
      <c r="P57" s="112">
        <f>'Cash Flow %s Yr1'!P57</f>
        <v>0</v>
      </c>
      <c r="Q57" s="112">
        <f>'Cash Flow %s Yr1'!Q57</f>
        <v>0</v>
      </c>
      <c r="R57" s="112">
        <f>'Cash Flow %s Yr1'!R57</f>
        <v>0</v>
      </c>
      <c r="S57" s="111">
        <f t="shared" si="4"/>
        <v>0.99999999999999989</v>
      </c>
    </row>
    <row r="58" spans="1:19" x14ac:dyDescent="0.25">
      <c r="A58" s="36"/>
      <c r="B58" s="67" t="str">
        <f>'Expenses Summary'!B11</f>
        <v>1200</v>
      </c>
      <c r="C58" s="67" t="str">
        <f>'Expenses Summary'!C11</f>
        <v>Certificated Pupil Support Salaries</v>
      </c>
      <c r="D58" s="112">
        <f>'Cash Flow %s Yr1'!D58</f>
        <v>0</v>
      </c>
      <c r="E58" s="112">
        <f>'Cash Flow %s Yr1'!E58</f>
        <v>0</v>
      </c>
      <c r="F58" s="112">
        <f>'Cash Flow %s Yr1'!F58</f>
        <v>0.1</v>
      </c>
      <c r="G58" s="112">
        <f>'Cash Flow %s Yr1'!G58</f>
        <v>0.1</v>
      </c>
      <c r="H58" s="112">
        <f>'Cash Flow %s Yr1'!H58</f>
        <v>0.1</v>
      </c>
      <c r="I58" s="112">
        <f>'Cash Flow %s Yr1'!I58</f>
        <v>0.1</v>
      </c>
      <c r="J58" s="112">
        <f>'Cash Flow %s Yr1'!J58</f>
        <v>0.1</v>
      </c>
      <c r="K58" s="112">
        <f>'Cash Flow %s Yr1'!K58</f>
        <v>0.1</v>
      </c>
      <c r="L58" s="112">
        <f>'Cash Flow %s Yr1'!L58</f>
        <v>0.1</v>
      </c>
      <c r="M58" s="112">
        <f>'Cash Flow %s Yr1'!M58</f>
        <v>0.1</v>
      </c>
      <c r="N58" s="112">
        <f>'Cash Flow %s Yr1'!N58</f>
        <v>0.1</v>
      </c>
      <c r="O58" s="112">
        <f>'Cash Flow %s Yr1'!O58</f>
        <v>0.1</v>
      </c>
      <c r="P58" s="112">
        <f>'Cash Flow %s Yr1'!P58</f>
        <v>0</v>
      </c>
      <c r="Q58" s="112">
        <f>'Cash Flow %s Yr1'!Q58</f>
        <v>0</v>
      </c>
      <c r="R58" s="112">
        <f>'Cash Flow %s Yr1'!R58</f>
        <v>0</v>
      </c>
      <c r="S58" s="111">
        <f t="shared" si="4"/>
        <v>0.99999999999999989</v>
      </c>
    </row>
    <row r="59" spans="1:19" x14ac:dyDescent="0.25">
      <c r="A59" s="36"/>
      <c r="B59" s="67" t="str">
        <f>'Expenses Summary'!B13</f>
        <v>1300</v>
      </c>
      <c r="C59" s="67" t="str">
        <f>'Expenses Summary'!C13</f>
        <v>Certificated Supervisor and Administrator Salaries</v>
      </c>
      <c r="D59" s="112">
        <f>'Cash Flow %s Yr1'!D59</f>
        <v>8.3000000000000004E-2</v>
      </c>
      <c r="E59" s="112">
        <f>'Cash Flow %s Yr1'!E59</f>
        <v>8.3000000000000004E-2</v>
      </c>
      <c r="F59" s="112">
        <f>'Cash Flow %s Yr1'!F59</f>
        <v>8.3000000000000004E-2</v>
      </c>
      <c r="G59" s="112">
        <f>'Cash Flow %s Yr1'!G59</f>
        <v>8.3000000000000004E-2</v>
      </c>
      <c r="H59" s="112">
        <f>'Cash Flow %s Yr1'!H59</f>
        <v>8.3000000000000004E-2</v>
      </c>
      <c r="I59" s="112">
        <f>'Cash Flow %s Yr1'!I59</f>
        <v>8.3000000000000004E-2</v>
      </c>
      <c r="J59" s="112">
        <f>'Cash Flow %s Yr1'!J59</f>
        <v>8.3000000000000004E-2</v>
      </c>
      <c r="K59" s="112">
        <f>'Cash Flow %s Yr1'!K59</f>
        <v>8.3000000000000004E-2</v>
      </c>
      <c r="L59" s="112">
        <f>'Cash Flow %s Yr1'!L59</f>
        <v>8.4000000000000005E-2</v>
      </c>
      <c r="M59" s="112">
        <f>'Cash Flow %s Yr1'!M59</f>
        <v>8.4000000000000005E-2</v>
      </c>
      <c r="N59" s="112">
        <f>'Cash Flow %s Yr1'!N59</f>
        <v>8.4000000000000005E-2</v>
      </c>
      <c r="O59" s="112">
        <f>'Cash Flow %s Yr1'!O59</f>
        <v>8.4000000000000005E-2</v>
      </c>
      <c r="P59" s="112">
        <f>'Cash Flow %s Yr1'!P59</f>
        <v>0</v>
      </c>
      <c r="Q59" s="112">
        <f>'Cash Flow %s Yr1'!Q59</f>
        <v>0</v>
      </c>
      <c r="R59" s="112">
        <f>'Cash Flow %s Yr1'!R59</f>
        <v>0</v>
      </c>
      <c r="S59" s="111">
        <f t="shared" si="4"/>
        <v>0.99999999999999989</v>
      </c>
    </row>
    <row r="60" spans="1:19" x14ac:dyDescent="0.25">
      <c r="A60" s="36"/>
      <c r="B60" s="67" t="str">
        <f>'Expenses Summary'!B14</f>
        <v>1305</v>
      </c>
      <c r="C60" s="67" t="str">
        <f>'Expenses Summary'!C14</f>
        <v>Certificated Supervisor and Administrator Extra Duty</v>
      </c>
      <c r="D60" s="112">
        <f>'Cash Flow %s Yr1'!D60</f>
        <v>0</v>
      </c>
      <c r="E60" s="112">
        <f>'Cash Flow %s Yr1'!E60</f>
        <v>0</v>
      </c>
      <c r="F60" s="112">
        <f>'Cash Flow %s Yr1'!F60</f>
        <v>0</v>
      </c>
      <c r="G60" s="112">
        <f>'Cash Flow %s Yr1'!G60</f>
        <v>0</v>
      </c>
      <c r="H60" s="112">
        <f>'Cash Flow %s Yr1'!H60</f>
        <v>0</v>
      </c>
      <c r="I60" s="112">
        <f>'Cash Flow %s Yr1'!I60</f>
        <v>1</v>
      </c>
      <c r="J60" s="112">
        <f>'Cash Flow %s Yr1'!J60</f>
        <v>0</v>
      </c>
      <c r="K60" s="112">
        <f>'Cash Flow %s Yr1'!K60</f>
        <v>0</v>
      </c>
      <c r="L60" s="112">
        <f>'Cash Flow %s Yr1'!L60</f>
        <v>0</v>
      </c>
      <c r="M60" s="112">
        <f>'Cash Flow %s Yr1'!M60</f>
        <v>0</v>
      </c>
      <c r="N60" s="112">
        <f>'Cash Flow %s Yr1'!N60</f>
        <v>0</v>
      </c>
      <c r="O60" s="112">
        <f>'Cash Flow %s Yr1'!O60</f>
        <v>0</v>
      </c>
      <c r="P60" s="112">
        <f>'Cash Flow %s Yr1'!P60</f>
        <v>0</v>
      </c>
      <c r="Q60" s="112">
        <f>'Cash Flow %s Yr1'!Q60</f>
        <v>0</v>
      </c>
      <c r="R60" s="112">
        <f>'Cash Flow %s Yr1'!R60</f>
        <v>0</v>
      </c>
      <c r="S60" s="111">
        <f t="shared" si="4"/>
        <v>1</v>
      </c>
    </row>
    <row r="61" spans="1:19" x14ac:dyDescent="0.25">
      <c r="A61" s="36"/>
      <c r="B61" s="67" t="str">
        <f>'Expenses Summary'!B15</f>
        <v>1900</v>
      </c>
      <c r="C61" s="67" t="str">
        <f>'Expenses Summary'!C15</f>
        <v>Other Certificated Salaries</v>
      </c>
      <c r="D61" s="112">
        <f>'Cash Flow %s Yr1'!D61</f>
        <v>0</v>
      </c>
      <c r="E61" s="112">
        <f>'Cash Flow %s Yr1'!E61</f>
        <v>9.1666666666666702E-2</v>
      </c>
      <c r="F61" s="112">
        <f>'Cash Flow %s Yr1'!F61</f>
        <v>9.1666666666666702E-2</v>
      </c>
      <c r="G61" s="112">
        <f>'Cash Flow %s Yr1'!G61</f>
        <v>9.1666666666666702E-2</v>
      </c>
      <c r="H61" s="112">
        <f>'Cash Flow %s Yr1'!H61</f>
        <v>9.1666666666666702E-2</v>
      </c>
      <c r="I61" s="112">
        <f>'Cash Flow %s Yr1'!I61</f>
        <v>9.1666666666666702E-2</v>
      </c>
      <c r="J61" s="112">
        <f>'Cash Flow %s Yr1'!J61</f>
        <v>9.1666666666666702E-2</v>
      </c>
      <c r="K61" s="112">
        <f>'Cash Flow %s Yr1'!K61</f>
        <v>9.1666666666666702E-2</v>
      </c>
      <c r="L61" s="112">
        <f>'Cash Flow %s Yr1'!L61</f>
        <v>9.1666666666666702E-2</v>
      </c>
      <c r="M61" s="112">
        <f>'Cash Flow %s Yr1'!M61</f>
        <v>9.1666666666666702E-2</v>
      </c>
      <c r="N61" s="112">
        <f>'Cash Flow %s Yr1'!N61</f>
        <v>9.1666666666666702E-2</v>
      </c>
      <c r="O61" s="112">
        <f>'Cash Flow %s Yr1'!O61</f>
        <v>8.3333333332999998E-2</v>
      </c>
      <c r="P61" s="112">
        <f>'Cash Flow %s Yr1'!P61</f>
        <v>0</v>
      </c>
      <c r="Q61" s="112">
        <f>'Cash Flow %s Yr1'!Q61</f>
        <v>0</v>
      </c>
      <c r="R61" s="112">
        <f>'Cash Flow %s Yr1'!R61</f>
        <v>0</v>
      </c>
      <c r="S61" s="111">
        <f t="shared" si="4"/>
        <v>0.99999999999966682</v>
      </c>
    </row>
    <row r="62" spans="1:19" x14ac:dyDescent="0.25">
      <c r="A62" s="36"/>
      <c r="B62" s="67" t="str">
        <f>'Expenses Summary'!B16</f>
        <v>1910</v>
      </c>
      <c r="C62" s="67" t="str">
        <f>'Expenses Summary'!C16</f>
        <v>Other Certificated Overtime</v>
      </c>
      <c r="D62" s="112">
        <f>'Cash Flow %s Yr1'!D62</f>
        <v>0</v>
      </c>
      <c r="E62" s="112">
        <f>'Cash Flow %s Yr1'!E62</f>
        <v>9.1666666666666702E-2</v>
      </c>
      <c r="F62" s="112">
        <f>'Cash Flow %s Yr1'!F62</f>
        <v>9.1666666666666702E-2</v>
      </c>
      <c r="G62" s="112">
        <f>'Cash Flow %s Yr1'!G62</f>
        <v>9.1666666666666702E-2</v>
      </c>
      <c r="H62" s="112">
        <f>'Cash Flow %s Yr1'!H62</f>
        <v>9.1666666666666702E-2</v>
      </c>
      <c r="I62" s="112">
        <f>'Cash Flow %s Yr1'!I62</f>
        <v>9.1666666666666702E-2</v>
      </c>
      <c r="J62" s="112">
        <f>'Cash Flow %s Yr1'!J62</f>
        <v>9.1666666666666702E-2</v>
      </c>
      <c r="K62" s="112">
        <f>'Cash Flow %s Yr1'!K62</f>
        <v>9.1666666666666702E-2</v>
      </c>
      <c r="L62" s="112">
        <f>'Cash Flow %s Yr1'!L62</f>
        <v>9.1666666666666702E-2</v>
      </c>
      <c r="M62" s="112">
        <f>'Cash Flow %s Yr1'!M62</f>
        <v>9.1666666666666702E-2</v>
      </c>
      <c r="N62" s="112">
        <f>'Cash Flow %s Yr1'!N62</f>
        <v>9.1666666666666702E-2</v>
      </c>
      <c r="O62" s="112">
        <f>'Cash Flow %s Yr1'!O62</f>
        <v>8.3333333332999998E-2</v>
      </c>
      <c r="P62" s="112">
        <f>'Cash Flow %s Yr1'!P62</f>
        <v>0</v>
      </c>
      <c r="Q62" s="112">
        <f>'Cash Flow %s Yr1'!Q62</f>
        <v>0</v>
      </c>
      <c r="R62" s="112">
        <f>'Cash Flow %s Yr1'!R62</f>
        <v>0</v>
      </c>
      <c r="S62" s="111">
        <f t="shared" si="4"/>
        <v>0.99999999999966682</v>
      </c>
    </row>
    <row r="63" spans="1:19" x14ac:dyDescent="0.25">
      <c r="A63" s="36"/>
      <c r="B63" s="88"/>
      <c r="C63" s="93"/>
      <c r="D63" s="100"/>
      <c r="E63" s="100"/>
      <c r="F63" s="119"/>
      <c r="G63" s="119"/>
      <c r="H63" s="119"/>
      <c r="I63" s="119"/>
      <c r="J63" s="119"/>
      <c r="K63" s="119"/>
      <c r="L63" s="119"/>
      <c r="M63" s="119"/>
      <c r="N63" s="119"/>
      <c r="O63" s="119"/>
      <c r="P63" s="100"/>
      <c r="Q63" s="100"/>
      <c r="R63" s="100"/>
      <c r="S63" s="111"/>
    </row>
    <row r="64" spans="1:19" s="31" customFormat="1" x14ac:dyDescent="0.25">
      <c r="A64" s="36"/>
      <c r="B64" s="40"/>
      <c r="C64" s="3"/>
      <c r="D64" s="102"/>
      <c r="E64" s="102"/>
      <c r="F64" s="102"/>
      <c r="G64" s="102"/>
      <c r="H64" s="102"/>
      <c r="I64" s="102"/>
      <c r="J64" s="102"/>
      <c r="K64" s="102"/>
      <c r="L64" s="102"/>
      <c r="M64" s="102"/>
      <c r="N64" s="102"/>
      <c r="O64" s="102"/>
      <c r="P64" s="102"/>
      <c r="Q64" s="102"/>
      <c r="R64" s="102"/>
      <c r="S64" s="111"/>
    </row>
    <row r="65" spans="1:19" s="31" customFormat="1" x14ac:dyDescent="0.25">
      <c r="B65" s="5" t="s">
        <v>753</v>
      </c>
      <c r="C65" s="3"/>
      <c r="D65" s="102"/>
      <c r="E65" s="102"/>
      <c r="F65" s="102"/>
      <c r="G65" s="102"/>
      <c r="H65" s="102"/>
      <c r="I65" s="102"/>
      <c r="J65" s="102"/>
      <c r="K65" s="102"/>
      <c r="L65" s="102"/>
      <c r="M65" s="102"/>
      <c r="N65" s="102"/>
      <c r="O65" s="102"/>
      <c r="P65" s="102"/>
      <c r="Q65" s="102"/>
      <c r="R65" s="102"/>
      <c r="S65" s="111"/>
    </row>
    <row r="66" spans="1:19" s="31" customFormat="1" x14ac:dyDescent="0.25">
      <c r="A66" s="36"/>
      <c r="B66" s="67" t="str">
        <f>'Expenses Summary'!B20</f>
        <v>2100</v>
      </c>
      <c r="C66" s="67" t="str">
        <f>'Expenses Summary'!C20</f>
        <v>Instructional Aide Salaries</v>
      </c>
      <c r="D66" s="112">
        <f>'Cash Flow %s Yr1'!D66</f>
        <v>4.0000000000000001E-3</v>
      </c>
      <c r="E66" s="112">
        <f>'Cash Flow %s Yr1'!E66</f>
        <v>0</v>
      </c>
      <c r="F66" s="112">
        <f>'Cash Flow %s Yr1'!F66</f>
        <v>0.1</v>
      </c>
      <c r="G66" s="112">
        <f>'Cash Flow %s Yr1'!G66</f>
        <v>0.1</v>
      </c>
      <c r="H66" s="112">
        <f>'Cash Flow %s Yr1'!H66</f>
        <v>0.1</v>
      </c>
      <c r="I66" s="112">
        <f>'Cash Flow %s Yr1'!I66</f>
        <v>0.1</v>
      </c>
      <c r="J66" s="112">
        <f>'Cash Flow %s Yr1'!J66</f>
        <v>0.1</v>
      </c>
      <c r="K66" s="112">
        <f>'Cash Flow %s Yr1'!K66</f>
        <v>0.1</v>
      </c>
      <c r="L66" s="112">
        <f>'Cash Flow %s Yr1'!L66</f>
        <v>0.1</v>
      </c>
      <c r="M66" s="112">
        <f>'Cash Flow %s Yr1'!M66</f>
        <v>0.1</v>
      </c>
      <c r="N66" s="112">
        <f>'Cash Flow %s Yr1'!N66</f>
        <v>0.1</v>
      </c>
      <c r="O66" s="112">
        <f>'Cash Flow %s Yr1'!O66</f>
        <v>9.6000000000000002E-2</v>
      </c>
      <c r="P66" s="112">
        <f>'Cash Flow %s Yr1'!P66</f>
        <v>0</v>
      </c>
      <c r="Q66" s="112">
        <f>'Cash Flow %s Yr1'!Q66</f>
        <v>0</v>
      </c>
      <c r="R66" s="112">
        <f>'Cash Flow %s Yr1'!R66</f>
        <v>0</v>
      </c>
      <c r="S66" s="111">
        <f t="shared" ref="S66:S75" si="5">SUM(D66:R66)</f>
        <v>0.99999999999999989</v>
      </c>
    </row>
    <row r="67" spans="1:19" s="31" customFormat="1" x14ac:dyDescent="0.25">
      <c r="A67" s="36"/>
      <c r="B67" s="67" t="str">
        <f>'Expenses Summary'!B21</f>
        <v>2110</v>
      </c>
      <c r="C67" s="67" t="str">
        <f>'Expenses Summary'!C21</f>
        <v>Instructional Aide Salaries</v>
      </c>
      <c r="D67" s="112">
        <f>'Cash Flow %s Yr1'!D67</f>
        <v>0</v>
      </c>
      <c r="E67" s="112">
        <f>'Cash Flow %s Yr1'!E67</f>
        <v>0</v>
      </c>
      <c r="F67" s="112">
        <f>'Cash Flow %s Yr1'!F67</f>
        <v>0.1</v>
      </c>
      <c r="G67" s="112">
        <f>'Cash Flow %s Yr1'!G67</f>
        <v>0.1</v>
      </c>
      <c r="H67" s="112">
        <f>'Cash Flow %s Yr1'!H67</f>
        <v>0.1</v>
      </c>
      <c r="I67" s="112">
        <f>'Cash Flow %s Yr1'!I67</f>
        <v>0.1</v>
      </c>
      <c r="J67" s="112">
        <f>'Cash Flow %s Yr1'!J67</f>
        <v>0.1</v>
      </c>
      <c r="K67" s="112">
        <f>'Cash Flow %s Yr1'!K67</f>
        <v>0.1</v>
      </c>
      <c r="L67" s="112">
        <f>'Cash Flow %s Yr1'!L67</f>
        <v>0.1</v>
      </c>
      <c r="M67" s="112">
        <f>'Cash Flow %s Yr1'!M67</f>
        <v>0.1</v>
      </c>
      <c r="N67" s="112">
        <f>'Cash Flow %s Yr1'!N67</f>
        <v>0.1</v>
      </c>
      <c r="O67" s="112">
        <f>'Cash Flow %s Yr1'!O67</f>
        <v>0.1</v>
      </c>
      <c r="P67" s="112">
        <f>'Cash Flow %s Yr1'!P67</f>
        <v>0</v>
      </c>
      <c r="Q67" s="112">
        <f>'Cash Flow %s Yr1'!Q67</f>
        <v>0</v>
      </c>
      <c r="R67" s="112">
        <f>'Cash Flow %s Yr1'!R67</f>
        <v>0</v>
      </c>
      <c r="S67" s="111">
        <f t="shared" si="5"/>
        <v>0.99999999999999989</v>
      </c>
    </row>
    <row r="68" spans="1:19" s="31" customFormat="1" x14ac:dyDescent="0.25">
      <c r="A68" s="36"/>
      <c r="B68" s="67" t="str">
        <f>'Expenses Summary'!B22</f>
        <v>2200</v>
      </c>
      <c r="C68" s="67" t="str">
        <f>'Expenses Summary'!C22</f>
        <v>Classified Support Salaries</v>
      </c>
      <c r="D68" s="112">
        <f>'Cash Flow %s Yr1'!D68</f>
        <v>0</v>
      </c>
      <c r="E68" s="112">
        <f>'Cash Flow %s Yr1'!E68</f>
        <v>0</v>
      </c>
      <c r="F68" s="112">
        <f>'Cash Flow %s Yr1'!F68</f>
        <v>0.1</v>
      </c>
      <c r="G68" s="112">
        <f>'Cash Flow %s Yr1'!G68</f>
        <v>0.1</v>
      </c>
      <c r="H68" s="112">
        <f>'Cash Flow %s Yr1'!H68</f>
        <v>0.1</v>
      </c>
      <c r="I68" s="112">
        <f>'Cash Flow %s Yr1'!I68</f>
        <v>0.1</v>
      </c>
      <c r="J68" s="112">
        <f>'Cash Flow %s Yr1'!J68</f>
        <v>0.1</v>
      </c>
      <c r="K68" s="112">
        <f>'Cash Flow %s Yr1'!K68</f>
        <v>0.1</v>
      </c>
      <c r="L68" s="112">
        <f>'Cash Flow %s Yr1'!L68</f>
        <v>0.1</v>
      </c>
      <c r="M68" s="112">
        <f>'Cash Flow %s Yr1'!M68</f>
        <v>0.1</v>
      </c>
      <c r="N68" s="112">
        <f>'Cash Flow %s Yr1'!N68</f>
        <v>0.1</v>
      </c>
      <c r="O68" s="112">
        <f>'Cash Flow %s Yr1'!O68</f>
        <v>0.1</v>
      </c>
      <c r="P68" s="112">
        <f>'Cash Flow %s Yr1'!P68</f>
        <v>0</v>
      </c>
      <c r="Q68" s="112">
        <f>'Cash Flow %s Yr1'!Q68</f>
        <v>0</v>
      </c>
      <c r="R68" s="112">
        <f>'Cash Flow %s Yr1'!R68</f>
        <v>0</v>
      </c>
      <c r="S68" s="111">
        <f t="shared" si="5"/>
        <v>0.99999999999999989</v>
      </c>
    </row>
    <row r="69" spans="1:19" s="31" customFormat="1" x14ac:dyDescent="0.25">
      <c r="A69" s="36"/>
      <c r="B69" s="67" t="str">
        <f>'Expenses Summary'!B23</f>
        <v>2200</v>
      </c>
      <c r="C69" s="67" t="str">
        <f>'Expenses Summary'!C23</f>
        <v>Classified Support Salaries</v>
      </c>
      <c r="D69" s="112">
        <f>'Cash Flow %s Yr1'!D69</f>
        <v>0</v>
      </c>
      <c r="E69" s="112">
        <f>'Cash Flow %s Yr1'!E69</f>
        <v>0</v>
      </c>
      <c r="F69" s="112">
        <f>'Cash Flow %s Yr1'!F69</f>
        <v>0.1</v>
      </c>
      <c r="G69" s="112">
        <f>'Cash Flow %s Yr1'!G69</f>
        <v>0.1</v>
      </c>
      <c r="H69" s="112">
        <f>'Cash Flow %s Yr1'!H69</f>
        <v>0.1</v>
      </c>
      <c r="I69" s="112">
        <f>'Cash Flow %s Yr1'!I69</f>
        <v>0.1</v>
      </c>
      <c r="J69" s="112">
        <f>'Cash Flow %s Yr1'!J69</f>
        <v>0.1</v>
      </c>
      <c r="K69" s="112">
        <f>'Cash Flow %s Yr1'!K69</f>
        <v>0.1</v>
      </c>
      <c r="L69" s="112">
        <f>'Cash Flow %s Yr1'!L69</f>
        <v>0.1</v>
      </c>
      <c r="M69" s="112">
        <f>'Cash Flow %s Yr1'!M69</f>
        <v>0.1</v>
      </c>
      <c r="N69" s="112">
        <f>'Cash Flow %s Yr1'!N69</f>
        <v>0.1</v>
      </c>
      <c r="O69" s="112">
        <f>'Cash Flow %s Yr1'!O69</f>
        <v>0.1</v>
      </c>
      <c r="P69" s="112">
        <f>'Cash Flow %s Yr1'!P69</f>
        <v>0</v>
      </c>
      <c r="Q69" s="112">
        <f>'Cash Flow %s Yr1'!Q69</f>
        <v>0</v>
      </c>
      <c r="R69" s="112">
        <f>'Cash Flow %s Yr1'!R69</f>
        <v>0</v>
      </c>
      <c r="S69" s="111">
        <f t="shared" si="5"/>
        <v>0.99999999999999989</v>
      </c>
    </row>
    <row r="70" spans="1:19" s="31" customFormat="1" x14ac:dyDescent="0.25">
      <c r="A70" s="36"/>
      <c r="B70" s="67" t="str">
        <f>'Expenses Summary'!B24</f>
        <v>2300</v>
      </c>
      <c r="C70" s="67" t="str">
        <f>'Expenses Summary'!C24</f>
        <v>Classified Supervisor and Administrator Salaries</v>
      </c>
      <c r="D70" s="112">
        <f>'Cash Flow %s Yr1'!D70</f>
        <v>0</v>
      </c>
      <c r="E70" s="112">
        <f>'Cash Flow %s Yr1'!E70</f>
        <v>0</v>
      </c>
      <c r="F70" s="112">
        <f>'Cash Flow %s Yr1'!F70</f>
        <v>0.1</v>
      </c>
      <c r="G70" s="112">
        <f>'Cash Flow %s Yr1'!G70</f>
        <v>0.1</v>
      </c>
      <c r="H70" s="112">
        <f>'Cash Flow %s Yr1'!H70</f>
        <v>0.1</v>
      </c>
      <c r="I70" s="112">
        <f>'Cash Flow %s Yr1'!I70</f>
        <v>0.1</v>
      </c>
      <c r="J70" s="112">
        <f>'Cash Flow %s Yr1'!J70</f>
        <v>0.1</v>
      </c>
      <c r="K70" s="112">
        <f>'Cash Flow %s Yr1'!K70</f>
        <v>0.1</v>
      </c>
      <c r="L70" s="112">
        <f>'Cash Flow %s Yr1'!L70</f>
        <v>0.1</v>
      </c>
      <c r="M70" s="112">
        <f>'Cash Flow %s Yr1'!M70</f>
        <v>0.1</v>
      </c>
      <c r="N70" s="112">
        <f>'Cash Flow %s Yr1'!N70</f>
        <v>0.1</v>
      </c>
      <c r="O70" s="112">
        <f>'Cash Flow %s Yr1'!O70</f>
        <v>0.1</v>
      </c>
      <c r="P70" s="112">
        <f>'Cash Flow %s Yr1'!P70</f>
        <v>0</v>
      </c>
      <c r="Q70" s="112">
        <f>'Cash Flow %s Yr1'!Q70</f>
        <v>0</v>
      </c>
      <c r="R70" s="112">
        <f>'Cash Flow %s Yr1'!R70</f>
        <v>0</v>
      </c>
      <c r="S70" s="111">
        <f t="shared" si="5"/>
        <v>0.99999999999999989</v>
      </c>
    </row>
    <row r="71" spans="1:19" s="31" customFormat="1" x14ac:dyDescent="0.25">
      <c r="A71" s="36"/>
      <c r="B71" s="67" t="str">
        <f>'Expenses Summary'!B25</f>
        <v>2400</v>
      </c>
      <c r="C71" s="67" t="str">
        <f>'Expenses Summary'!C25</f>
        <v>Clerical, Technical, and Office Staff Salaries</v>
      </c>
      <c r="D71" s="112">
        <f>'Cash Flow %s Yr1'!D71</f>
        <v>6.4000000000000001E-2</v>
      </c>
      <c r="E71" s="112">
        <f>'Cash Flow %s Yr1'!E71</f>
        <v>6.4000000000000001E-2</v>
      </c>
      <c r="F71" s="112">
        <f>'Cash Flow %s Yr1'!F71</f>
        <v>9.0999999999999998E-2</v>
      </c>
      <c r="G71" s="112">
        <f>'Cash Flow %s Yr1'!G71</f>
        <v>9.2999999999999999E-2</v>
      </c>
      <c r="H71" s="112">
        <f>'Cash Flow %s Yr1'!H71</f>
        <v>9.5000000000000001E-2</v>
      </c>
      <c r="I71" s="112">
        <f>'Cash Flow %s Yr1'!I71</f>
        <v>0.104</v>
      </c>
      <c r="J71" s="112">
        <f>'Cash Flow %s Yr1'!J71</f>
        <v>8.1500000000000003E-2</v>
      </c>
      <c r="K71" s="112">
        <f>'Cash Flow %s Yr1'!K71</f>
        <v>8.1500000000000003E-2</v>
      </c>
      <c r="L71" s="112">
        <f>'Cash Flow %s Yr1'!L71</f>
        <v>8.1500000000000003E-2</v>
      </c>
      <c r="M71" s="112">
        <f>'Cash Flow %s Yr1'!M71</f>
        <v>8.1500000000000003E-2</v>
      </c>
      <c r="N71" s="112">
        <f>'Cash Flow %s Yr1'!N71</f>
        <v>8.1500000000000003E-2</v>
      </c>
      <c r="O71" s="112">
        <f>'Cash Flow %s Yr1'!O71</f>
        <v>8.1500000000000003E-2</v>
      </c>
      <c r="P71" s="112">
        <f>'Cash Flow %s Yr1'!P71</f>
        <v>0</v>
      </c>
      <c r="Q71" s="112">
        <f>'Cash Flow %s Yr1'!Q71</f>
        <v>0</v>
      </c>
      <c r="R71" s="112">
        <f>'Cash Flow %s Yr1'!R71</f>
        <v>0</v>
      </c>
      <c r="S71" s="111">
        <f t="shared" si="5"/>
        <v>1</v>
      </c>
    </row>
    <row r="72" spans="1:19" s="31" customFormat="1" x14ac:dyDescent="0.25">
      <c r="A72" s="36"/>
      <c r="B72" s="67" t="str">
        <f>'Expenses Summary'!B26</f>
        <v>2400</v>
      </c>
      <c r="C72" s="67" t="str">
        <f>'Expenses Summary'!C26</f>
        <v xml:space="preserve">Clerical, Technical, and Office Staff </v>
      </c>
      <c r="D72" s="112">
        <f>'Cash Flow %s Yr1'!D72</f>
        <v>0</v>
      </c>
      <c r="E72" s="112">
        <f>'Cash Flow %s Yr1'!E72</f>
        <v>0</v>
      </c>
      <c r="F72" s="112">
        <f>'Cash Flow %s Yr1'!F72</f>
        <v>0</v>
      </c>
      <c r="G72" s="112">
        <f>'Cash Flow %s Yr1'!G72</f>
        <v>0</v>
      </c>
      <c r="H72" s="112">
        <f>'Cash Flow %s Yr1'!H72</f>
        <v>0</v>
      </c>
      <c r="I72" s="112">
        <f>'Cash Flow %s Yr1'!I72</f>
        <v>1</v>
      </c>
      <c r="J72" s="112">
        <f>'Cash Flow %s Yr1'!J72</f>
        <v>0</v>
      </c>
      <c r="K72" s="112">
        <f>'Cash Flow %s Yr1'!K72</f>
        <v>0</v>
      </c>
      <c r="L72" s="112">
        <f>'Cash Flow %s Yr1'!L72</f>
        <v>0</v>
      </c>
      <c r="M72" s="112">
        <f>'Cash Flow %s Yr1'!M72</f>
        <v>0</v>
      </c>
      <c r="N72" s="112">
        <f>'Cash Flow %s Yr1'!N72</f>
        <v>0</v>
      </c>
      <c r="O72" s="112">
        <f>'Cash Flow %s Yr1'!O72</f>
        <v>0</v>
      </c>
      <c r="P72" s="112">
        <f>'Cash Flow %s Yr1'!P72</f>
        <v>0</v>
      </c>
      <c r="Q72" s="112">
        <f>'Cash Flow %s Yr1'!Q72</f>
        <v>0</v>
      </c>
      <c r="R72" s="112">
        <f>'Cash Flow %s Yr1'!R72</f>
        <v>0</v>
      </c>
      <c r="S72" s="111">
        <f t="shared" si="5"/>
        <v>1</v>
      </c>
    </row>
    <row r="73" spans="1:19" s="31" customFormat="1" x14ac:dyDescent="0.25">
      <c r="A73" s="36"/>
      <c r="B73" s="67" t="str">
        <f>'Expenses Summary'!B27</f>
        <v>2900</v>
      </c>
      <c r="C73" s="67" t="str">
        <f>'Expenses Summary'!C27</f>
        <v>Other Classified Salaries</v>
      </c>
      <c r="D73" s="112">
        <f>'Cash Flow %s Yr1'!D73</f>
        <v>1.6E-2</v>
      </c>
      <c r="E73" s="112">
        <f>'Cash Flow %s Yr1'!E73</f>
        <v>0</v>
      </c>
      <c r="F73" s="112">
        <f>'Cash Flow %s Yr1'!F73</f>
        <v>0.11</v>
      </c>
      <c r="G73" s="112">
        <f>'Cash Flow %s Yr1'!G73</f>
        <v>0.11</v>
      </c>
      <c r="H73" s="112">
        <f>'Cash Flow %s Yr1'!H73</f>
        <v>0.107</v>
      </c>
      <c r="I73" s="112">
        <f>'Cash Flow %s Yr1'!I73</f>
        <v>5.5E-2</v>
      </c>
      <c r="J73" s="112">
        <f>'Cash Flow %s Yr1'!J73</f>
        <v>0.1</v>
      </c>
      <c r="K73" s="112">
        <f>'Cash Flow %s Yr1'!K73</f>
        <v>0.1</v>
      </c>
      <c r="L73" s="112">
        <f>'Cash Flow %s Yr1'!L73</f>
        <v>0.1</v>
      </c>
      <c r="M73" s="112">
        <f>'Cash Flow %s Yr1'!M73</f>
        <v>0.1</v>
      </c>
      <c r="N73" s="112">
        <f>'Cash Flow %s Yr1'!N73</f>
        <v>0.1</v>
      </c>
      <c r="O73" s="112">
        <f>'Cash Flow %s Yr1'!O73</f>
        <v>0.10199999999999999</v>
      </c>
      <c r="P73" s="112">
        <f>'Cash Flow %s Yr1'!P73</f>
        <v>0</v>
      </c>
      <c r="Q73" s="112">
        <f>'Cash Flow %s Yr1'!Q73</f>
        <v>0</v>
      </c>
      <c r="R73" s="112">
        <f>'Cash Flow %s Yr1'!R73</f>
        <v>0</v>
      </c>
      <c r="S73" s="111">
        <f t="shared" si="5"/>
        <v>0.99999999999999989</v>
      </c>
    </row>
    <row r="74" spans="1:19" s="31" customFormat="1" x14ac:dyDescent="0.25">
      <c r="A74" s="36"/>
      <c r="B74" s="67" t="str">
        <f>'Expenses Summary'!B28</f>
        <v>2905</v>
      </c>
      <c r="C74" s="67" t="str">
        <f>'Expenses Summary'!C28</f>
        <v>Other Stipends</v>
      </c>
      <c r="D74" s="112">
        <f>'Cash Flow %s Yr1'!D74</f>
        <v>0</v>
      </c>
      <c r="E74" s="112">
        <f>'Cash Flow %s Yr1'!E74</f>
        <v>0</v>
      </c>
      <c r="F74" s="112">
        <f>'Cash Flow %s Yr1'!F74</f>
        <v>0.1</v>
      </c>
      <c r="G74" s="112">
        <f>'Cash Flow %s Yr1'!G74</f>
        <v>0.1</v>
      </c>
      <c r="H74" s="112">
        <f>'Cash Flow %s Yr1'!H74</f>
        <v>0.1</v>
      </c>
      <c r="I74" s="112">
        <f>'Cash Flow %s Yr1'!I74</f>
        <v>0.1</v>
      </c>
      <c r="J74" s="112">
        <f>'Cash Flow %s Yr1'!J74</f>
        <v>0.1</v>
      </c>
      <c r="K74" s="112">
        <f>'Cash Flow %s Yr1'!K74</f>
        <v>0.1</v>
      </c>
      <c r="L74" s="112">
        <f>'Cash Flow %s Yr1'!L74</f>
        <v>0.1</v>
      </c>
      <c r="M74" s="112">
        <f>'Cash Flow %s Yr1'!M74</f>
        <v>0.1</v>
      </c>
      <c r="N74" s="112">
        <f>'Cash Flow %s Yr1'!N74</f>
        <v>0.1</v>
      </c>
      <c r="O74" s="112">
        <f>'Cash Flow %s Yr1'!O74</f>
        <v>0.1</v>
      </c>
      <c r="P74" s="112">
        <f>'Cash Flow %s Yr1'!P74</f>
        <v>0</v>
      </c>
      <c r="Q74" s="112">
        <f>'Cash Flow %s Yr1'!Q74</f>
        <v>0</v>
      </c>
      <c r="R74" s="112">
        <f>'Cash Flow %s Yr1'!R74</f>
        <v>0</v>
      </c>
      <c r="S74" s="111">
        <f t="shared" si="5"/>
        <v>0.99999999999999989</v>
      </c>
    </row>
    <row r="75" spans="1:19" s="31" customFormat="1" x14ac:dyDescent="0.25">
      <c r="A75" s="36"/>
      <c r="B75" s="67" t="str">
        <f>'Expenses Summary'!B29</f>
        <v>2910</v>
      </c>
      <c r="C75" s="67" t="str">
        <f>'Expenses Summary'!C29</f>
        <v>Other Classified Overtime</v>
      </c>
      <c r="D75" s="112">
        <f>'Cash Flow %s Yr1'!D75</f>
        <v>0</v>
      </c>
      <c r="E75" s="112">
        <f>'Cash Flow %s Yr1'!E75</f>
        <v>1.6E-2</v>
      </c>
      <c r="F75" s="112">
        <f>'Cash Flow %s Yr1'!F75</f>
        <v>0.11</v>
      </c>
      <c r="G75" s="112">
        <f>'Cash Flow %s Yr1'!G75</f>
        <v>0.115</v>
      </c>
      <c r="H75" s="112">
        <f>'Cash Flow %s Yr1'!H75</f>
        <v>0.107</v>
      </c>
      <c r="I75" s="112">
        <f>'Cash Flow %s Yr1'!I75</f>
        <v>0.1</v>
      </c>
      <c r="J75" s="112">
        <f>'Cash Flow %s Yr1'!J75</f>
        <v>0.1</v>
      </c>
      <c r="K75" s="112">
        <f>'Cash Flow %s Yr1'!K75</f>
        <v>0.1</v>
      </c>
      <c r="L75" s="112">
        <f>'Cash Flow %s Yr1'!L75</f>
        <v>0.1</v>
      </c>
      <c r="M75" s="112">
        <f>'Cash Flow %s Yr1'!M75</f>
        <v>0.1</v>
      </c>
      <c r="N75" s="112">
        <f>'Cash Flow %s Yr1'!N75</f>
        <v>0.1</v>
      </c>
      <c r="O75" s="112">
        <f>'Cash Flow %s Yr1'!O75</f>
        <v>5.1999999999999998E-2</v>
      </c>
      <c r="P75" s="112">
        <f>'Cash Flow %s Yr1'!P75</f>
        <v>0</v>
      </c>
      <c r="Q75" s="112">
        <f>'Cash Flow %s Yr1'!Q75</f>
        <v>0</v>
      </c>
      <c r="R75" s="112">
        <f>'Cash Flow %s Yr1'!R75</f>
        <v>0</v>
      </c>
      <c r="S75" s="111">
        <f t="shared" si="5"/>
        <v>0.99999999999999989</v>
      </c>
    </row>
    <row r="76" spans="1:19" s="31" customFormat="1" x14ac:dyDescent="0.25">
      <c r="A76" s="36"/>
      <c r="B76" s="88"/>
      <c r="C76" s="93"/>
      <c r="D76" s="100"/>
      <c r="E76" s="100"/>
      <c r="F76" s="119"/>
      <c r="G76" s="119"/>
      <c r="H76" s="119"/>
      <c r="I76" s="119"/>
      <c r="J76" s="119"/>
      <c r="K76" s="119"/>
      <c r="L76" s="119"/>
      <c r="M76" s="119"/>
      <c r="N76" s="119"/>
      <c r="O76" s="119"/>
      <c r="P76" s="100"/>
      <c r="Q76" s="100"/>
      <c r="R76" s="100"/>
      <c r="S76" s="111"/>
    </row>
    <row r="77" spans="1:19" s="31" customFormat="1" x14ac:dyDescent="0.25">
      <c r="A77" s="36"/>
      <c r="B77" s="40"/>
      <c r="C77" s="3"/>
      <c r="D77" s="102"/>
      <c r="E77" s="102"/>
      <c r="F77" s="102"/>
      <c r="G77" s="102"/>
      <c r="H77" s="102"/>
      <c r="I77" s="102"/>
      <c r="J77" s="102"/>
      <c r="K77" s="102"/>
      <c r="L77" s="102"/>
      <c r="M77" s="102"/>
      <c r="N77" s="102"/>
      <c r="O77" s="102"/>
      <c r="P77" s="102"/>
      <c r="Q77" s="102"/>
      <c r="R77" s="102"/>
      <c r="S77" s="111"/>
    </row>
    <row r="78" spans="1:19" s="31" customFormat="1" x14ac:dyDescent="0.25">
      <c r="B78" s="34" t="s">
        <v>754</v>
      </c>
      <c r="C78" s="3"/>
      <c r="D78" s="102"/>
      <c r="E78" s="102"/>
      <c r="F78" s="102"/>
      <c r="G78" s="102"/>
      <c r="H78" s="102"/>
      <c r="I78" s="102"/>
      <c r="J78" s="102"/>
      <c r="K78" s="102"/>
      <c r="L78" s="102"/>
      <c r="M78" s="102"/>
      <c r="N78" s="102"/>
      <c r="O78" s="102"/>
      <c r="P78" s="102"/>
      <c r="Q78" s="102"/>
      <c r="R78" s="102"/>
      <c r="S78" s="111"/>
    </row>
    <row r="79" spans="1:19" s="31" customFormat="1" x14ac:dyDescent="0.25">
      <c r="A79" s="36"/>
      <c r="B79" s="67" t="str">
        <f>'Expenses Summary'!B33</f>
        <v>3101</v>
      </c>
      <c r="C79" s="67" t="str">
        <f>'Expenses Summary'!C33</f>
        <v>State Teachers' Retirement System, certificated positions</v>
      </c>
      <c r="D79" s="112">
        <f>'Cash Flow %s Yr1'!D79</f>
        <v>8.3000000000000004E-2</v>
      </c>
      <c r="E79" s="112">
        <f>'Cash Flow %s Yr1'!E79</f>
        <v>8.3000000000000004E-2</v>
      </c>
      <c r="F79" s="112">
        <f>'Cash Flow %s Yr1'!F79</f>
        <v>8.3000000000000004E-2</v>
      </c>
      <c r="G79" s="112">
        <f>'Cash Flow %s Yr1'!G79</f>
        <v>8.3000000000000004E-2</v>
      </c>
      <c r="H79" s="112">
        <f>'Cash Flow %s Yr1'!H79</f>
        <v>8.3000000000000004E-2</v>
      </c>
      <c r="I79" s="112">
        <f>'Cash Flow %s Yr1'!I79</f>
        <v>8.3000000000000004E-2</v>
      </c>
      <c r="J79" s="112">
        <f>'Cash Flow %s Yr1'!J79</f>
        <v>8.3000000000000004E-2</v>
      </c>
      <c r="K79" s="112">
        <f>'Cash Flow %s Yr1'!K79</f>
        <v>8.3000000000000004E-2</v>
      </c>
      <c r="L79" s="112">
        <f>'Cash Flow %s Yr1'!L79</f>
        <v>8.4000000000000005E-2</v>
      </c>
      <c r="M79" s="112">
        <f>'Cash Flow %s Yr1'!M79</f>
        <v>8.4000000000000005E-2</v>
      </c>
      <c r="N79" s="112">
        <f>'Cash Flow %s Yr1'!N79</f>
        <v>8.4000000000000005E-2</v>
      </c>
      <c r="O79" s="112">
        <f>'Cash Flow %s Yr1'!O79</f>
        <v>8.4000000000000005E-2</v>
      </c>
      <c r="P79" s="112">
        <f>'Cash Flow %s Yr1'!P79</f>
        <v>0</v>
      </c>
      <c r="Q79" s="112">
        <f>'Cash Flow %s Yr1'!Q79</f>
        <v>0</v>
      </c>
      <c r="R79" s="112">
        <f>'Cash Flow %s Yr1'!R79</f>
        <v>0</v>
      </c>
      <c r="S79" s="111">
        <f t="shared" ref="S79:S87" si="6">SUM(D79:R79)</f>
        <v>0.99999999999999989</v>
      </c>
    </row>
    <row r="80" spans="1:19" s="31" customFormat="1" x14ac:dyDescent="0.25">
      <c r="A80" s="36"/>
      <c r="B80" s="67" t="str">
        <f>'Expenses Summary'!B34</f>
        <v>3202</v>
      </c>
      <c r="C80" s="67" t="str">
        <f>'Expenses Summary'!C34</f>
        <v>Public Employees' Retirement System, classified positions</v>
      </c>
      <c r="D80" s="112">
        <f>'Cash Flow %s Yr1'!D80</f>
        <v>8.3000000000000004E-2</v>
      </c>
      <c r="E80" s="112">
        <f>'Cash Flow %s Yr1'!E80</f>
        <v>8.3000000000000004E-2</v>
      </c>
      <c r="F80" s="112">
        <f>'Cash Flow %s Yr1'!F80</f>
        <v>8.3000000000000004E-2</v>
      </c>
      <c r="G80" s="112">
        <f>'Cash Flow %s Yr1'!G80</f>
        <v>8.3000000000000004E-2</v>
      </c>
      <c r="H80" s="112">
        <f>'Cash Flow %s Yr1'!H80</f>
        <v>8.3000000000000004E-2</v>
      </c>
      <c r="I80" s="112">
        <f>'Cash Flow %s Yr1'!I80</f>
        <v>8.3000000000000004E-2</v>
      </c>
      <c r="J80" s="112">
        <f>'Cash Flow %s Yr1'!J80</f>
        <v>8.3000000000000004E-2</v>
      </c>
      <c r="K80" s="112">
        <f>'Cash Flow %s Yr1'!K80</f>
        <v>8.3000000000000004E-2</v>
      </c>
      <c r="L80" s="112">
        <f>'Cash Flow %s Yr1'!L80</f>
        <v>8.4000000000000005E-2</v>
      </c>
      <c r="M80" s="112">
        <f>'Cash Flow %s Yr1'!M80</f>
        <v>8.4000000000000005E-2</v>
      </c>
      <c r="N80" s="112">
        <f>'Cash Flow %s Yr1'!N80</f>
        <v>8.4000000000000005E-2</v>
      </c>
      <c r="O80" s="112">
        <f>'Cash Flow %s Yr1'!O80</f>
        <v>8.4000000000000005E-2</v>
      </c>
      <c r="P80" s="112">
        <f>'Cash Flow %s Yr1'!P80</f>
        <v>0</v>
      </c>
      <c r="Q80" s="112">
        <f>'Cash Flow %s Yr1'!Q80</f>
        <v>0</v>
      </c>
      <c r="R80" s="112">
        <f>'Cash Flow %s Yr1'!R80</f>
        <v>0</v>
      </c>
      <c r="S80" s="111">
        <f t="shared" si="6"/>
        <v>0.99999999999999989</v>
      </c>
    </row>
    <row r="81" spans="1:19" s="31" customFormat="1" x14ac:dyDescent="0.25">
      <c r="A81" s="36"/>
      <c r="B81" s="67" t="str">
        <f>'Expenses Summary'!B35</f>
        <v>3313</v>
      </c>
      <c r="C81" s="67" t="str">
        <f>'Expenses Summary'!C35</f>
        <v>OASDI</v>
      </c>
      <c r="D81" s="112">
        <f>'Cash Flow %s Yr1'!D81</f>
        <v>8.3000000000000004E-2</v>
      </c>
      <c r="E81" s="112">
        <f>'Cash Flow %s Yr1'!E81</f>
        <v>8.3000000000000004E-2</v>
      </c>
      <c r="F81" s="112">
        <f>'Cash Flow %s Yr1'!F81</f>
        <v>8.3000000000000004E-2</v>
      </c>
      <c r="G81" s="112">
        <f>'Cash Flow %s Yr1'!G81</f>
        <v>8.3000000000000004E-2</v>
      </c>
      <c r="H81" s="112">
        <f>'Cash Flow %s Yr1'!H81</f>
        <v>8.3000000000000004E-2</v>
      </c>
      <c r="I81" s="112">
        <f>'Cash Flow %s Yr1'!I81</f>
        <v>8.3000000000000004E-2</v>
      </c>
      <c r="J81" s="112">
        <f>'Cash Flow %s Yr1'!J81</f>
        <v>8.3000000000000004E-2</v>
      </c>
      <c r="K81" s="112">
        <f>'Cash Flow %s Yr1'!K81</f>
        <v>8.3000000000000004E-2</v>
      </c>
      <c r="L81" s="112">
        <f>'Cash Flow %s Yr1'!L81</f>
        <v>8.4000000000000005E-2</v>
      </c>
      <c r="M81" s="112">
        <f>'Cash Flow %s Yr1'!M81</f>
        <v>8.4000000000000005E-2</v>
      </c>
      <c r="N81" s="112">
        <f>'Cash Flow %s Yr1'!N81</f>
        <v>8.4000000000000005E-2</v>
      </c>
      <c r="O81" s="112">
        <f>'Cash Flow %s Yr1'!O81</f>
        <v>8.4000000000000005E-2</v>
      </c>
      <c r="P81" s="112">
        <f>'Cash Flow %s Yr1'!P81</f>
        <v>0</v>
      </c>
      <c r="Q81" s="112">
        <f>'Cash Flow %s Yr1'!Q81</f>
        <v>0</v>
      </c>
      <c r="R81" s="112">
        <f>'Cash Flow %s Yr1'!R81</f>
        <v>0</v>
      </c>
      <c r="S81" s="111">
        <f t="shared" si="6"/>
        <v>0.99999999999999989</v>
      </c>
    </row>
    <row r="82" spans="1:19" s="31" customFormat="1" x14ac:dyDescent="0.25">
      <c r="A82" s="36"/>
      <c r="B82" s="67" t="str">
        <f>'Expenses Summary'!B36</f>
        <v>3323</v>
      </c>
      <c r="C82" s="67" t="str">
        <f>'Expenses Summary'!C36</f>
        <v>Medicare</v>
      </c>
      <c r="D82" s="112">
        <f>'Cash Flow %s Yr1'!D82</f>
        <v>8.3000000000000004E-2</v>
      </c>
      <c r="E82" s="112">
        <f>'Cash Flow %s Yr1'!E82</f>
        <v>8.3000000000000004E-2</v>
      </c>
      <c r="F82" s="112">
        <f>'Cash Flow %s Yr1'!F82</f>
        <v>8.3000000000000004E-2</v>
      </c>
      <c r="G82" s="112">
        <f>'Cash Flow %s Yr1'!G82</f>
        <v>8.3000000000000004E-2</v>
      </c>
      <c r="H82" s="112">
        <f>'Cash Flow %s Yr1'!H82</f>
        <v>8.3000000000000004E-2</v>
      </c>
      <c r="I82" s="112">
        <f>'Cash Flow %s Yr1'!I82</f>
        <v>8.3000000000000004E-2</v>
      </c>
      <c r="J82" s="112">
        <f>'Cash Flow %s Yr1'!J82</f>
        <v>8.3000000000000004E-2</v>
      </c>
      <c r="K82" s="112">
        <f>'Cash Flow %s Yr1'!K82</f>
        <v>8.3000000000000004E-2</v>
      </c>
      <c r="L82" s="112">
        <f>'Cash Flow %s Yr1'!L82</f>
        <v>8.4000000000000005E-2</v>
      </c>
      <c r="M82" s="112">
        <f>'Cash Flow %s Yr1'!M82</f>
        <v>8.4000000000000005E-2</v>
      </c>
      <c r="N82" s="112">
        <f>'Cash Flow %s Yr1'!N82</f>
        <v>8.4000000000000005E-2</v>
      </c>
      <c r="O82" s="112">
        <f>'Cash Flow %s Yr1'!O82</f>
        <v>8.4000000000000005E-2</v>
      </c>
      <c r="P82" s="112">
        <f>'Cash Flow %s Yr1'!P82</f>
        <v>0</v>
      </c>
      <c r="Q82" s="112">
        <f>'Cash Flow %s Yr1'!Q82</f>
        <v>0</v>
      </c>
      <c r="R82" s="112">
        <f>'Cash Flow %s Yr1'!R82</f>
        <v>0</v>
      </c>
      <c r="S82" s="111">
        <f t="shared" si="6"/>
        <v>0.99999999999999989</v>
      </c>
    </row>
    <row r="83" spans="1:19" s="31" customFormat="1" x14ac:dyDescent="0.25">
      <c r="A83" s="36"/>
      <c r="B83" s="67" t="str">
        <f>'Expenses Summary'!B37</f>
        <v>3403</v>
      </c>
      <c r="C83" s="67" t="str">
        <f>'Expenses Summary'!C37</f>
        <v>Health &amp; Welfare Benefits</v>
      </c>
      <c r="D83" s="112">
        <f>'Cash Flow %s Yr1'!D83</f>
        <v>8.3000000000000004E-2</v>
      </c>
      <c r="E83" s="112">
        <f>'Cash Flow %s Yr1'!E83</f>
        <v>8.3000000000000004E-2</v>
      </c>
      <c r="F83" s="112">
        <f>'Cash Flow %s Yr1'!F83</f>
        <v>8.3000000000000004E-2</v>
      </c>
      <c r="G83" s="112">
        <f>'Cash Flow %s Yr1'!G83</f>
        <v>8.3000000000000004E-2</v>
      </c>
      <c r="H83" s="112">
        <f>'Cash Flow %s Yr1'!H83</f>
        <v>8.3000000000000004E-2</v>
      </c>
      <c r="I83" s="112">
        <f>'Cash Flow %s Yr1'!I83</f>
        <v>8.3000000000000004E-2</v>
      </c>
      <c r="J83" s="112">
        <f>'Cash Flow %s Yr1'!J83</f>
        <v>8.3000000000000004E-2</v>
      </c>
      <c r="K83" s="112">
        <f>'Cash Flow %s Yr1'!K83</f>
        <v>8.3000000000000004E-2</v>
      </c>
      <c r="L83" s="112">
        <f>'Cash Flow %s Yr1'!L83</f>
        <v>8.4000000000000005E-2</v>
      </c>
      <c r="M83" s="112">
        <f>'Cash Flow %s Yr1'!M83</f>
        <v>8.4000000000000005E-2</v>
      </c>
      <c r="N83" s="112">
        <f>'Cash Flow %s Yr1'!N83</f>
        <v>8.4000000000000005E-2</v>
      </c>
      <c r="O83" s="112">
        <f>'Cash Flow %s Yr1'!O83</f>
        <v>8.4000000000000005E-2</v>
      </c>
      <c r="P83" s="112">
        <f>'Cash Flow %s Yr1'!P83</f>
        <v>0</v>
      </c>
      <c r="Q83" s="112">
        <f>'Cash Flow %s Yr1'!Q83</f>
        <v>0</v>
      </c>
      <c r="R83" s="112">
        <f>'Cash Flow %s Yr1'!R83</f>
        <v>0</v>
      </c>
      <c r="S83" s="111">
        <f t="shared" si="6"/>
        <v>0.99999999999999989</v>
      </c>
    </row>
    <row r="84" spans="1:19" s="31" customFormat="1" x14ac:dyDescent="0.25">
      <c r="A84" s="36"/>
      <c r="B84" s="67" t="str">
        <f>'Expenses Summary'!B38</f>
        <v>3503</v>
      </c>
      <c r="C84" s="67" t="str">
        <f>'Expenses Summary'!C38</f>
        <v>State Unemployment Insurance</v>
      </c>
      <c r="D84" s="112">
        <f>'Cash Flow %s Yr1'!D84</f>
        <v>8.3000000000000004E-2</v>
      </c>
      <c r="E84" s="112">
        <f>'Cash Flow %s Yr1'!E84</f>
        <v>8.3000000000000004E-2</v>
      </c>
      <c r="F84" s="112">
        <f>'Cash Flow %s Yr1'!F84</f>
        <v>8.3000000000000004E-2</v>
      </c>
      <c r="G84" s="112">
        <f>'Cash Flow %s Yr1'!G84</f>
        <v>8.3000000000000004E-2</v>
      </c>
      <c r="H84" s="112">
        <f>'Cash Flow %s Yr1'!H84</f>
        <v>8.3000000000000004E-2</v>
      </c>
      <c r="I84" s="112">
        <f>'Cash Flow %s Yr1'!I84</f>
        <v>8.3000000000000004E-2</v>
      </c>
      <c r="J84" s="112">
        <f>'Cash Flow %s Yr1'!J84</f>
        <v>8.3000000000000004E-2</v>
      </c>
      <c r="K84" s="112">
        <f>'Cash Flow %s Yr1'!K84</f>
        <v>8.3000000000000004E-2</v>
      </c>
      <c r="L84" s="112">
        <f>'Cash Flow %s Yr1'!L84</f>
        <v>8.4000000000000005E-2</v>
      </c>
      <c r="M84" s="112">
        <f>'Cash Flow %s Yr1'!M84</f>
        <v>8.4000000000000005E-2</v>
      </c>
      <c r="N84" s="112">
        <f>'Cash Flow %s Yr1'!N84</f>
        <v>8.4000000000000005E-2</v>
      </c>
      <c r="O84" s="112">
        <f>'Cash Flow %s Yr1'!O84</f>
        <v>8.4000000000000005E-2</v>
      </c>
      <c r="P84" s="112">
        <f>'Cash Flow %s Yr1'!P84</f>
        <v>0</v>
      </c>
      <c r="Q84" s="112">
        <f>'Cash Flow %s Yr1'!Q84</f>
        <v>0</v>
      </c>
      <c r="R84" s="112">
        <f>'Cash Flow %s Yr1'!R84</f>
        <v>0</v>
      </c>
      <c r="S84" s="111">
        <f t="shared" si="6"/>
        <v>0.99999999999999989</v>
      </c>
    </row>
    <row r="85" spans="1:19" s="31" customFormat="1" x14ac:dyDescent="0.25">
      <c r="A85" s="36"/>
      <c r="B85" s="67" t="str">
        <f>'Expenses Summary'!B39</f>
        <v>3603</v>
      </c>
      <c r="C85" s="67" t="str">
        <f>'Expenses Summary'!C39</f>
        <v>Worker Compensation Insurance</v>
      </c>
      <c r="D85" s="112">
        <f>'Cash Flow %s Yr1'!D85</f>
        <v>8.3000000000000004E-2</v>
      </c>
      <c r="E85" s="112">
        <f>'Cash Flow %s Yr1'!E85</f>
        <v>8.3000000000000004E-2</v>
      </c>
      <c r="F85" s="112">
        <f>'Cash Flow %s Yr1'!F85</f>
        <v>8.3000000000000004E-2</v>
      </c>
      <c r="G85" s="112">
        <f>'Cash Flow %s Yr1'!G85</f>
        <v>8.3000000000000004E-2</v>
      </c>
      <c r="H85" s="112">
        <f>'Cash Flow %s Yr1'!H85</f>
        <v>8.3000000000000004E-2</v>
      </c>
      <c r="I85" s="112">
        <f>'Cash Flow %s Yr1'!I85</f>
        <v>8.3000000000000004E-2</v>
      </c>
      <c r="J85" s="112">
        <f>'Cash Flow %s Yr1'!J85</f>
        <v>8.3000000000000004E-2</v>
      </c>
      <c r="K85" s="112">
        <f>'Cash Flow %s Yr1'!K85</f>
        <v>8.3000000000000004E-2</v>
      </c>
      <c r="L85" s="112">
        <f>'Cash Flow %s Yr1'!L85</f>
        <v>8.4000000000000005E-2</v>
      </c>
      <c r="M85" s="112">
        <f>'Cash Flow %s Yr1'!M85</f>
        <v>8.4000000000000005E-2</v>
      </c>
      <c r="N85" s="112">
        <f>'Cash Flow %s Yr1'!N85</f>
        <v>8.4000000000000005E-2</v>
      </c>
      <c r="O85" s="112">
        <f>'Cash Flow %s Yr1'!O85</f>
        <v>8.4000000000000005E-2</v>
      </c>
      <c r="P85" s="112">
        <f>'Cash Flow %s Yr1'!P85</f>
        <v>0</v>
      </c>
      <c r="Q85" s="112">
        <f>'Cash Flow %s Yr1'!Q85</f>
        <v>0</v>
      </c>
      <c r="R85" s="112">
        <f>'Cash Flow %s Yr1'!R85</f>
        <v>0</v>
      </c>
      <c r="S85" s="111">
        <f t="shared" si="6"/>
        <v>0.99999999999999989</v>
      </c>
    </row>
    <row r="86" spans="1:19" s="31" customFormat="1" x14ac:dyDescent="0.25">
      <c r="A86" s="36"/>
      <c r="B86" s="67" t="str">
        <f>'Expenses Summary'!B40</f>
        <v>3703</v>
      </c>
      <c r="C86" s="67" t="str">
        <f>'Expenses Summary'!C40</f>
        <v>Other Post Employement Benefits</v>
      </c>
      <c r="D86" s="112">
        <f>'Cash Flow %s Yr1'!D86</f>
        <v>8.3000000000000004E-2</v>
      </c>
      <c r="E86" s="112">
        <f>'Cash Flow %s Yr1'!E86</f>
        <v>8.3000000000000004E-2</v>
      </c>
      <c r="F86" s="112">
        <f>'Cash Flow %s Yr1'!F86</f>
        <v>8.3000000000000004E-2</v>
      </c>
      <c r="G86" s="112">
        <f>'Cash Flow %s Yr1'!G86</f>
        <v>8.3000000000000004E-2</v>
      </c>
      <c r="H86" s="112">
        <f>'Cash Flow %s Yr1'!H86</f>
        <v>8.3000000000000004E-2</v>
      </c>
      <c r="I86" s="112">
        <f>'Cash Flow %s Yr1'!I86</f>
        <v>8.3000000000000004E-2</v>
      </c>
      <c r="J86" s="112">
        <f>'Cash Flow %s Yr1'!J86</f>
        <v>8.3000000000000004E-2</v>
      </c>
      <c r="K86" s="112">
        <f>'Cash Flow %s Yr1'!K86</f>
        <v>8.3000000000000004E-2</v>
      </c>
      <c r="L86" s="112">
        <f>'Cash Flow %s Yr1'!L86</f>
        <v>8.4000000000000005E-2</v>
      </c>
      <c r="M86" s="112">
        <f>'Cash Flow %s Yr1'!M86</f>
        <v>8.4000000000000005E-2</v>
      </c>
      <c r="N86" s="112">
        <f>'Cash Flow %s Yr1'!N86</f>
        <v>8.4000000000000005E-2</v>
      </c>
      <c r="O86" s="112">
        <f>'Cash Flow %s Yr1'!O86</f>
        <v>8.4000000000000005E-2</v>
      </c>
      <c r="P86" s="112">
        <f>'Cash Flow %s Yr1'!P86</f>
        <v>0</v>
      </c>
      <c r="Q86" s="112">
        <f>'Cash Flow %s Yr1'!Q86</f>
        <v>0</v>
      </c>
      <c r="R86" s="112">
        <f>'Cash Flow %s Yr1'!R86</f>
        <v>0</v>
      </c>
      <c r="S86" s="111">
        <f t="shared" si="6"/>
        <v>0.99999999999999989</v>
      </c>
    </row>
    <row r="87" spans="1:19" s="31" customFormat="1" x14ac:dyDescent="0.25">
      <c r="A87" s="36"/>
      <c r="B87" s="67" t="str">
        <f>'Expenses Summary'!B41</f>
        <v>3903</v>
      </c>
      <c r="C87" s="67" t="str">
        <f>'Expenses Summary'!C41</f>
        <v>Other Benefits</v>
      </c>
      <c r="D87" s="112">
        <f>'Cash Flow %s Yr1'!D87</f>
        <v>8.3000000000000004E-2</v>
      </c>
      <c r="E87" s="112">
        <f>'Cash Flow %s Yr1'!E87</f>
        <v>8.3000000000000004E-2</v>
      </c>
      <c r="F87" s="112">
        <f>'Cash Flow %s Yr1'!F87</f>
        <v>8.3000000000000004E-2</v>
      </c>
      <c r="G87" s="112">
        <f>'Cash Flow %s Yr1'!G87</f>
        <v>8.3000000000000004E-2</v>
      </c>
      <c r="H87" s="112">
        <f>'Cash Flow %s Yr1'!H87</f>
        <v>8.3000000000000004E-2</v>
      </c>
      <c r="I87" s="112">
        <f>'Cash Flow %s Yr1'!I87</f>
        <v>8.3000000000000004E-2</v>
      </c>
      <c r="J87" s="112">
        <f>'Cash Flow %s Yr1'!J87</f>
        <v>8.3000000000000004E-2</v>
      </c>
      <c r="K87" s="112">
        <f>'Cash Flow %s Yr1'!K87</f>
        <v>8.3000000000000004E-2</v>
      </c>
      <c r="L87" s="112">
        <f>'Cash Flow %s Yr1'!L87</f>
        <v>8.4000000000000005E-2</v>
      </c>
      <c r="M87" s="112">
        <f>'Cash Flow %s Yr1'!M87</f>
        <v>8.4000000000000005E-2</v>
      </c>
      <c r="N87" s="112">
        <f>'Cash Flow %s Yr1'!N87</f>
        <v>8.4000000000000005E-2</v>
      </c>
      <c r="O87" s="112">
        <f>'Cash Flow %s Yr1'!O87</f>
        <v>8.4000000000000005E-2</v>
      </c>
      <c r="P87" s="112">
        <f>'Cash Flow %s Yr1'!P87</f>
        <v>0</v>
      </c>
      <c r="Q87" s="112">
        <f>'Cash Flow %s Yr1'!Q87</f>
        <v>0</v>
      </c>
      <c r="R87" s="112">
        <f>'Cash Flow %s Yr1'!R87</f>
        <v>0</v>
      </c>
      <c r="S87" s="111">
        <f t="shared" si="6"/>
        <v>0.99999999999999989</v>
      </c>
    </row>
    <row r="88" spans="1:19" s="31" customFormat="1" x14ac:dyDescent="0.25">
      <c r="A88" s="36"/>
      <c r="B88" s="122"/>
      <c r="C88" s="122"/>
      <c r="D88" s="123"/>
      <c r="E88" s="123"/>
      <c r="F88" s="123"/>
      <c r="G88" s="123"/>
      <c r="H88" s="123"/>
      <c r="I88" s="123"/>
      <c r="J88" s="123"/>
      <c r="K88" s="123"/>
      <c r="L88" s="123"/>
      <c r="M88" s="123"/>
      <c r="N88" s="123"/>
      <c r="O88" s="123"/>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c r="S89" s="111"/>
    </row>
    <row r="90" spans="1:19" s="31" customFormat="1" x14ac:dyDescent="0.25">
      <c r="B90" s="34" t="s">
        <v>697</v>
      </c>
      <c r="C90" s="3"/>
      <c r="D90" s="95"/>
      <c r="E90" s="95"/>
      <c r="F90" s="95"/>
      <c r="G90" s="95"/>
      <c r="H90" s="95"/>
      <c r="I90" s="95"/>
      <c r="J90" s="95"/>
      <c r="K90" s="95"/>
      <c r="L90" s="95"/>
      <c r="M90" s="95"/>
      <c r="N90" s="95"/>
      <c r="O90" s="95"/>
      <c r="P90" s="95"/>
      <c r="Q90" s="95"/>
      <c r="R90" s="95"/>
      <c r="S90" s="111"/>
    </row>
    <row r="91" spans="1:19" s="31" customFormat="1" x14ac:dyDescent="0.25">
      <c r="A91" s="36"/>
      <c r="B91" s="66" t="str">
        <f>'Expenses Summary'!B47</f>
        <v>4100</v>
      </c>
      <c r="C91" s="66" t="str">
        <f>'Expenses Summary'!C47</f>
        <v>Approved Textbooks and Core Curricula Materials</v>
      </c>
      <c r="D91" s="112">
        <f>'Cash Flow %s Yr1'!D91</f>
        <v>0</v>
      </c>
      <c r="E91" s="112">
        <f>'Cash Flow %s Yr1'!E91</f>
        <v>0.26700000000000002</v>
      </c>
      <c r="F91" s="112">
        <f>'Cash Flow %s Yr1'!F91</f>
        <v>0.183</v>
      </c>
      <c r="G91" s="112">
        <f>'Cash Flow %s Yr1'!G91</f>
        <v>0</v>
      </c>
      <c r="H91" s="112">
        <f>'Cash Flow %s Yr1'!H91</f>
        <v>0.45</v>
      </c>
      <c r="I91" s="112">
        <f>'Cash Flow %s Yr1'!I91</f>
        <v>0</v>
      </c>
      <c r="J91" s="112">
        <f>'Cash Flow %s Yr1'!J91</f>
        <v>0</v>
      </c>
      <c r="K91" s="112">
        <f>'Cash Flow %s Yr1'!K91</f>
        <v>0.1</v>
      </c>
      <c r="L91" s="112">
        <f>'Cash Flow %s Yr1'!L91</f>
        <v>0</v>
      </c>
      <c r="M91" s="112">
        <f>'Cash Flow %s Yr1'!M91</f>
        <v>0</v>
      </c>
      <c r="N91" s="112">
        <f>'Cash Flow %s Yr1'!N91</f>
        <v>0</v>
      </c>
      <c r="O91" s="112">
        <f>'Cash Flow %s Yr1'!O91</f>
        <v>0</v>
      </c>
      <c r="P91" s="112">
        <f>'Cash Flow %s Yr1'!P91</f>
        <v>0</v>
      </c>
      <c r="Q91" s="112">
        <f>'Cash Flow %s Yr1'!Q91</f>
        <v>0</v>
      </c>
      <c r="R91" s="112">
        <f>'Cash Flow %s Yr1'!R91</f>
        <v>0</v>
      </c>
      <c r="S91" s="111">
        <f t="shared" ref="S91:S96" si="7">SUM(D91:R91)</f>
        <v>1</v>
      </c>
    </row>
    <row r="92" spans="1:19" x14ac:dyDescent="0.25">
      <c r="A92" s="36"/>
      <c r="B92" s="66" t="str">
        <f>'Expenses Summary'!B48</f>
        <v>4200</v>
      </c>
      <c r="C92" s="66" t="str">
        <f>'Expenses Summary'!C48</f>
        <v>Books and Other Reference Materials</v>
      </c>
      <c r="D92" s="112">
        <f>'Cash Flow %s Yr1'!D92</f>
        <v>0</v>
      </c>
      <c r="E92" s="112">
        <f>'Cash Flow %s Yr1'!E92</f>
        <v>0.05</v>
      </c>
      <c r="F92" s="112">
        <f>'Cash Flow %s Yr1'!F92</f>
        <v>0</v>
      </c>
      <c r="G92" s="112">
        <f>'Cash Flow %s Yr1'!G92</f>
        <v>8.8999999999999996E-2</v>
      </c>
      <c r="H92" s="112">
        <f>'Cash Flow %s Yr1'!H92</f>
        <v>3.5999999999999997E-2</v>
      </c>
      <c r="I92" s="112">
        <f>'Cash Flow %s Yr1'!I92</f>
        <v>0.13750000000000001</v>
      </c>
      <c r="J92" s="112">
        <f>'Cash Flow %s Yr1'!J92</f>
        <v>0.13750000000000001</v>
      </c>
      <c r="K92" s="112">
        <f>'Cash Flow %s Yr1'!K92</f>
        <v>0.13750000000000001</v>
      </c>
      <c r="L92" s="112">
        <f>'Cash Flow %s Yr1'!L92</f>
        <v>0.13750000000000001</v>
      </c>
      <c r="M92" s="112">
        <f>'Cash Flow %s Yr1'!M92</f>
        <v>0.13750000000000001</v>
      </c>
      <c r="N92" s="112">
        <f>'Cash Flow %s Yr1'!N92</f>
        <v>0.13750000000000001</v>
      </c>
      <c r="O92" s="112">
        <f>'Cash Flow %s Yr1'!O92</f>
        <v>0</v>
      </c>
      <c r="P92" s="112">
        <f>'Cash Flow %s Yr1'!P92</f>
        <v>0</v>
      </c>
      <c r="Q92" s="112">
        <f>'Cash Flow %s Yr1'!Q92</f>
        <v>0</v>
      </c>
      <c r="R92" s="112">
        <f>'Cash Flow %s Yr1'!R92</f>
        <v>0</v>
      </c>
      <c r="S92" s="111">
        <f t="shared" si="7"/>
        <v>1</v>
      </c>
    </row>
    <row r="93" spans="1:19" x14ac:dyDescent="0.25">
      <c r="A93" s="36"/>
      <c r="B93" s="66" t="str">
        <f>'Expenses Summary'!B49</f>
        <v>4300</v>
      </c>
      <c r="C93" s="66" t="str">
        <f>'Expenses Summary'!C49</f>
        <v>Materials and Supplies</v>
      </c>
      <c r="D93" s="112">
        <f>'Cash Flow %s Yr1'!D93</f>
        <v>6.8400000000000002E-2</v>
      </c>
      <c r="E93" s="112">
        <f>'Cash Flow %s Yr1'!E93</f>
        <v>0.16200000000000001</v>
      </c>
      <c r="F93" s="112">
        <f>'Cash Flow %s Yr1'!F93</f>
        <v>9.1999999999999998E-2</v>
      </c>
      <c r="G93" s="112">
        <f>'Cash Flow %s Yr1'!G93</f>
        <v>1.9E-2</v>
      </c>
      <c r="H93" s="112">
        <f>'Cash Flow %s Yr1'!H93</f>
        <v>6.0000000000000001E-3</v>
      </c>
      <c r="I93" s="112">
        <f>'Cash Flow %s Yr1'!I93</f>
        <v>0.10877000000000001</v>
      </c>
      <c r="J93" s="112">
        <f>'Cash Flow %s Yr1'!J93</f>
        <v>0.10877000000000001</v>
      </c>
      <c r="K93" s="112">
        <f>'Cash Flow %s Yr1'!K93</f>
        <v>0.10877000000000001</v>
      </c>
      <c r="L93" s="112">
        <f>'Cash Flow %s Yr1'!L93</f>
        <v>0.10877000000000001</v>
      </c>
      <c r="M93" s="112">
        <f>'Cash Flow %s Yr1'!M93</f>
        <v>0.10877000000000001</v>
      </c>
      <c r="N93" s="112">
        <f>'Cash Flow %s Yr1'!N93</f>
        <v>0.10875</v>
      </c>
      <c r="O93" s="112">
        <f>'Cash Flow %s Yr1'!O93</f>
        <v>0</v>
      </c>
      <c r="P93" s="112">
        <f>'Cash Flow %s Yr1'!P93</f>
        <v>0</v>
      </c>
      <c r="Q93" s="112">
        <f>'Cash Flow %s Yr1'!Q93</f>
        <v>0</v>
      </c>
      <c r="R93" s="112">
        <f>'Cash Flow %s Yr1'!R93</f>
        <v>0</v>
      </c>
      <c r="S93" s="111">
        <f t="shared" si="7"/>
        <v>1.0000000000000002</v>
      </c>
    </row>
    <row r="94" spans="1:19" x14ac:dyDescent="0.25">
      <c r="A94" s="36"/>
      <c r="B94" s="66" t="str">
        <f>'Expenses Summary'!B50</f>
        <v>4315</v>
      </c>
      <c r="C94" s="66" t="str">
        <f>'Expenses Summary'!C50</f>
        <v>Classroom Materials and Supplies</v>
      </c>
      <c r="D94" s="112">
        <f>'Cash Flow %s Yr1'!D94</f>
        <v>0</v>
      </c>
      <c r="E94" s="112">
        <f>'Cash Flow %s Yr1'!E94</f>
        <v>0</v>
      </c>
      <c r="F94" s="112">
        <f>'Cash Flow %s Yr1'!F94</f>
        <v>0.1</v>
      </c>
      <c r="G94" s="112">
        <f>'Cash Flow %s Yr1'!G94</f>
        <v>0.1</v>
      </c>
      <c r="H94" s="112">
        <f>'Cash Flow %s Yr1'!H94</f>
        <v>0.2</v>
      </c>
      <c r="I94" s="112">
        <f>'Cash Flow %s Yr1'!I94</f>
        <v>0.1</v>
      </c>
      <c r="J94" s="112">
        <f>'Cash Flow %s Yr1'!J94</f>
        <v>0.2</v>
      </c>
      <c r="K94" s="112">
        <f>'Cash Flow %s Yr1'!K94</f>
        <v>0.1</v>
      </c>
      <c r="L94" s="112">
        <f>'Cash Flow %s Yr1'!L94</f>
        <v>0.1</v>
      </c>
      <c r="M94" s="112">
        <f>'Cash Flow %s Yr1'!M94</f>
        <v>0.1</v>
      </c>
      <c r="N94" s="112">
        <f>'Cash Flow %s Yr1'!N94</f>
        <v>0</v>
      </c>
      <c r="O94" s="112">
        <f>'Cash Flow %s Yr1'!O94</f>
        <v>0</v>
      </c>
      <c r="P94" s="112">
        <f>'Cash Flow %s Yr1'!P94</f>
        <v>0</v>
      </c>
      <c r="Q94" s="112">
        <f>'Cash Flow %s Yr1'!Q94</f>
        <v>0</v>
      </c>
      <c r="R94" s="112">
        <f>'Cash Flow %s Yr1'!R94</f>
        <v>0</v>
      </c>
      <c r="S94" s="111">
        <f t="shared" si="7"/>
        <v>0.99999999999999989</v>
      </c>
    </row>
    <row r="95" spans="1:19" x14ac:dyDescent="0.25">
      <c r="A95" s="36"/>
      <c r="B95" s="66" t="str">
        <f>'Expenses Summary'!B51</f>
        <v>4400</v>
      </c>
      <c r="C95" s="66" t="str">
        <f>'Expenses Summary'!C51</f>
        <v>Noncapitalized Equipment</v>
      </c>
      <c r="D95" s="112">
        <f>'Cash Flow %s Yr1'!D95</f>
        <v>0</v>
      </c>
      <c r="E95" s="112">
        <f>'Cash Flow %s Yr1'!E95</f>
        <v>0.90400000000000003</v>
      </c>
      <c r="F95" s="112">
        <f>'Cash Flow %s Yr1'!F95</f>
        <v>1.0999999999999999E-2</v>
      </c>
      <c r="G95" s="112">
        <f>'Cash Flow %s Yr1'!G95</f>
        <v>0</v>
      </c>
      <c r="H95" s="112">
        <f>'Cash Flow %s Yr1'!H95</f>
        <v>0</v>
      </c>
      <c r="I95" s="112">
        <f>'Cash Flow %s Yr1'!I95</f>
        <v>0</v>
      </c>
      <c r="J95" s="112">
        <f>'Cash Flow %s Yr1'!J95</f>
        <v>0</v>
      </c>
      <c r="K95" s="112">
        <f>'Cash Flow %s Yr1'!K95</f>
        <v>0</v>
      </c>
      <c r="L95" s="112">
        <f>'Cash Flow %s Yr1'!L95</f>
        <v>8.5000000000000006E-2</v>
      </c>
      <c r="M95" s="112">
        <f>'Cash Flow %s Yr1'!M95</f>
        <v>0</v>
      </c>
      <c r="N95" s="112">
        <f>'Cash Flow %s Yr1'!N95</f>
        <v>0</v>
      </c>
      <c r="O95" s="112">
        <f>'Cash Flow %s Yr1'!O95</f>
        <v>0</v>
      </c>
      <c r="P95" s="112">
        <f>'Cash Flow %s Yr1'!P95</f>
        <v>0</v>
      </c>
      <c r="Q95" s="112">
        <f>'Cash Flow %s Yr1'!Q95</f>
        <v>0</v>
      </c>
      <c r="R95" s="112">
        <f>'Cash Flow %s Yr1'!R95</f>
        <v>0</v>
      </c>
      <c r="S95" s="111">
        <f t="shared" si="7"/>
        <v>1</v>
      </c>
    </row>
    <row r="96" spans="1:19" x14ac:dyDescent="0.25">
      <c r="A96" s="36"/>
      <c r="B96" s="66" t="str">
        <f>'Expenses Summary'!B52</f>
        <v>4430</v>
      </c>
      <c r="C96" s="66" t="str">
        <f>'Expenses Summary'!C52</f>
        <v>General Student Equipment</v>
      </c>
      <c r="D96" s="112">
        <f>'Cash Flow %s Yr1'!D96</f>
        <v>0</v>
      </c>
      <c r="E96" s="112">
        <f>'Cash Flow %s Yr1'!E96</f>
        <v>0</v>
      </c>
      <c r="F96" s="112">
        <f>'Cash Flow %s Yr1'!F96</f>
        <v>0.6</v>
      </c>
      <c r="G96" s="112">
        <f>'Cash Flow %s Yr1'!G96</f>
        <v>0</v>
      </c>
      <c r="H96" s="112">
        <f>'Cash Flow %s Yr1'!H96</f>
        <v>0</v>
      </c>
      <c r="I96" s="112">
        <f>'Cash Flow %s Yr1'!I96</f>
        <v>0</v>
      </c>
      <c r="J96" s="112">
        <f>'Cash Flow %s Yr1'!J96</f>
        <v>0.4</v>
      </c>
      <c r="K96" s="112">
        <f>'Cash Flow %s Yr1'!K96</f>
        <v>0</v>
      </c>
      <c r="L96" s="112">
        <f>'Cash Flow %s Yr1'!L96</f>
        <v>0</v>
      </c>
      <c r="M96" s="112">
        <f>'Cash Flow %s Yr1'!M96</f>
        <v>0</v>
      </c>
      <c r="N96" s="112">
        <f>'Cash Flow %s Yr1'!N96</f>
        <v>0</v>
      </c>
      <c r="O96" s="112">
        <f>'Cash Flow %s Yr1'!O96</f>
        <v>0</v>
      </c>
      <c r="P96" s="112">
        <f>'Cash Flow %s Yr1'!P96</f>
        <v>0</v>
      </c>
      <c r="Q96" s="112">
        <f>'Cash Flow %s Yr1'!Q96</f>
        <v>0</v>
      </c>
      <c r="R96" s="112">
        <f>'Cash Flow %s Yr1'!R96</f>
        <v>0</v>
      </c>
      <c r="S96" s="111">
        <f t="shared" si="7"/>
        <v>1</v>
      </c>
    </row>
    <row r="97" spans="1:19" hidden="1" outlineLevel="1" x14ac:dyDescent="0.25">
      <c r="A97" s="36"/>
      <c r="B97" s="66">
        <f>'Expenses Summary'!B53</f>
        <v>4381</v>
      </c>
      <c r="C97" s="66" t="str">
        <f>'Expenses Summary'!C53</f>
        <v>Materials for Plant Maintenance</v>
      </c>
      <c r="D97" s="112">
        <f>'Cash Flow %s Yr1'!D97</f>
        <v>0</v>
      </c>
      <c r="E97" s="112">
        <f>'Cash Flow %s Yr1'!E97</f>
        <v>0</v>
      </c>
      <c r="F97" s="112">
        <f>'Cash Flow %s Yr1'!F97</f>
        <v>0.1</v>
      </c>
      <c r="G97" s="112">
        <f>'Cash Flow %s Yr1'!G97</f>
        <v>0.1</v>
      </c>
      <c r="H97" s="112">
        <f>'Cash Flow %s Yr1'!H97</f>
        <v>0.1</v>
      </c>
      <c r="I97" s="112">
        <f>'Cash Flow %s Yr1'!I97</f>
        <v>0.1</v>
      </c>
      <c r="J97" s="112">
        <f>'Cash Flow %s Yr1'!J97</f>
        <v>0.1</v>
      </c>
      <c r="K97" s="112">
        <f>'Cash Flow %s Yr1'!K97</f>
        <v>0.1</v>
      </c>
      <c r="L97" s="112">
        <f>'Cash Flow %s Yr1'!L97</f>
        <v>0.1</v>
      </c>
      <c r="M97" s="112">
        <f>'Cash Flow %s Yr1'!M97</f>
        <v>0.1</v>
      </c>
      <c r="N97" s="112">
        <f>'Cash Flow %s Yr1'!N97</f>
        <v>0.1</v>
      </c>
      <c r="O97" s="112">
        <f>'Cash Flow %s Yr1'!O97</f>
        <v>0.1</v>
      </c>
      <c r="P97" s="112">
        <f>'Cash Flow %s Yr1'!P97</f>
        <v>0</v>
      </c>
      <c r="Q97" s="112">
        <f>'Cash Flow %s Yr1'!Q97</f>
        <v>0</v>
      </c>
      <c r="R97" s="112">
        <f>'Cash Flow %s Yr1'!R97</f>
        <v>0</v>
      </c>
      <c r="S97" s="111">
        <f t="shared" ref="S97:S106" si="8">SUM(D97:R97)</f>
        <v>0.99999999999999989</v>
      </c>
    </row>
    <row r="98" spans="1:19" hidden="1" outlineLevel="1" x14ac:dyDescent="0.25">
      <c r="A98" s="36"/>
      <c r="B98" s="66">
        <f>'Expenses Summary'!B54</f>
        <v>0</v>
      </c>
      <c r="C98" s="66">
        <f>'Expenses Summary'!C54</f>
        <v>0</v>
      </c>
      <c r="D98" s="112">
        <f>'Cash Flow %s Yr1'!D98</f>
        <v>0</v>
      </c>
      <c r="E98" s="112">
        <f>'Cash Flow %s Yr1'!E98</f>
        <v>0</v>
      </c>
      <c r="F98" s="112">
        <f>'Cash Flow %s Yr1'!F98</f>
        <v>0.1</v>
      </c>
      <c r="G98" s="112">
        <f>'Cash Flow %s Yr1'!G98</f>
        <v>0.1</v>
      </c>
      <c r="H98" s="112">
        <f>'Cash Flow %s Yr1'!H98</f>
        <v>0.1</v>
      </c>
      <c r="I98" s="112">
        <f>'Cash Flow %s Yr1'!I98</f>
        <v>0.1</v>
      </c>
      <c r="J98" s="112">
        <f>'Cash Flow %s Yr1'!J98</f>
        <v>0.1</v>
      </c>
      <c r="K98" s="112">
        <f>'Cash Flow %s Yr1'!K98</f>
        <v>0.1</v>
      </c>
      <c r="L98" s="112">
        <f>'Cash Flow %s Yr1'!L98</f>
        <v>0.1</v>
      </c>
      <c r="M98" s="112">
        <f>'Cash Flow %s Yr1'!M98</f>
        <v>0.1</v>
      </c>
      <c r="N98" s="112">
        <f>'Cash Flow %s Yr1'!N98</f>
        <v>0.1</v>
      </c>
      <c r="O98" s="112">
        <f>'Cash Flow %s Yr1'!O98</f>
        <v>0.1</v>
      </c>
      <c r="P98" s="112">
        <f>'Cash Flow %s Yr1'!P98</f>
        <v>0</v>
      </c>
      <c r="Q98" s="112">
        <f>'Cash Flow %s Yr1'!Q98</f>
        <v>0</v>
      </c>
      <c r="R98" s="112">
        <f>'Cash Flow %s Yr1'!R98</f>
        <v>0</v>
      </c>
      <c r="S98" s="111">
        <f t="shared" si="8"/>
        <v>0.99999999999999989</v>
      </c>
    </row>
    <row r="99" spans="1:19" hidden="1" outlineLevel="1" x14ac:dyDescent="0.25">
      <c r="A99" s="36"/>
      <c r="B99" s="66">
        <f>'Expenses Summary'!B55</f>
        <v>0</v>
      </c>
      <c r="C99" s="66">
        <f>'Expenses Summary'!C55</f>
        <v>0</v>
      </c>
      <c r="D99" s="112">
        <f>'Cash Flow %s Yr1'!D99</f>
        <v>0</v>
      </c>
      <c r="E99" s="112">
        <f>'Cash Flow %s Yr1'!E99</f>
        <v>0</v>
      </c>
      <c r="F99" s="112">
        <f>'Cash Flow %s Yr1'!F99</f>
        <v>0.1</v>
      </c>
      <c r="G99" s="112">
        <f>'Cash Flow %s Yr1'!G99</f>
        <v>0.1</v>
      </c>
      <c r="H99" s="112">
        <f>'Cash Flow %s Yr1'!H99</f>
        <v>0.1</v>
      </c>
      <c r="I99" s="112">
        <f>'Cash Flow %s Yr1'!I99</f>
        <v>0.1</v>
      </c>
      <c r="J99" s="112">
        <f>'Cash Flow %s Yr1'!J99</f>
        <v>0.1</v>
      </c>
      <c r="K99" s="112">
        <f>'Cash Flow %s Yr1'!K99</f>
        <v>0.1</v>
      </c>
      <c r="L99" s="112">
        <f>'Cash Flow %s Yr1'!L99</f>
        <v>0.1</v>
      </c>
      <c r="M99" s="112">
        <f>'Cash Flow %s Yr1'!M99</f>
        <v>0.1</v>
      </c>
      <c r="N99" s="112">
        <f>'Cash Flow %s Yr1'!N99</f>
        <v>0.1</v>
      </c>
      <c r="O99" s="112">
        <f>'Cash Flow %s Yr1'!O99</f>
        <v>0.1</v>
      </c>
      <c r="P99" s="112">
        <f>'Cash Flow %s Yr1'!P99</f>
        <v>0</v>
      </c>
      <c r="Q99" s="112">
        <f>'Cash Flow %s Yr1'!Q99</f>
        <v>0</v>
      </c>
      <c r="R99" s="112">
        <f>'Cash Flow %s Yr1'!R99</f>
        <v>0</v>
      </c>
      <c r="S99" s="111">
        <f t="shared" si="8"/>
        <v>0.99999999999999989</v>
      </c>
    </row>
    <row r="100" spans="1:19" hidden="1" outlineLevel="1" x14ac:dyDescent="0.25">
      <c r="A100" s="36"/>
      <c r="B100" s="66">
        <f>'Expenses Summary'!B56</f>
        <v>0</v>
      </c>
      <c r="C100" s="66">
        <f>'Expenses Summary'!C56</f>
        <v>0</v>
      </c>
      <c r="D100" s="112">
        <f>'Cash Flow %s Yr1'!D100</f>
        <v>0</v>
      </c>
      <c r="E100" s="112">
        <f>'Cash Flow %s Yr1'!E100</f>
        <v>0</v>
      </c>
      <c r="F100" s="112">
        <f>'Cash Flow %s Yr1'!F100</f>
        <v>0.1</v>
      </c>
      <c r="G100" s="112">
        <f>'Cash Flow %s Yr1'!G100</f>
        <v>0.1</v>
      </c>
      <c r="H100" s="112">
        <f>'Cash Flow %s Yr1'!H100</f>
        <v>0.1</v>
      </c>
      <c r="I100" s="112">
        <f>'Cash Flow %s Yr1'!I100</f>
        <v>0.1</v>
      </c>
      <c r="J100" s="112">
        <f>'Cash Flow %s Yr1'!J100</f>
        <v>0.1</v>
      </c>
      <c r="K100" s="112">
        <f>'Cash Flow %s Yr1'!K100</f>
        <v>0.1</v>
      </c>
      <c r="L100" s="112">
        <f>'Cash Flow %s Yr1'!L100</f>
        <v>0.1</v>
      </c>
      <c r="M100" s="112">
        <f>'Cash Flow %s Yr1'!M100</f>
        <v>0.1</v>
      </c>
      <c r="N100" s="112">
        <f>'Cash Flow %s Yr1'!N100</f>
        <v>0.1</v>
      </c>
      <c r="O100" s="112">
        <f>'Cash Flow %s Yr1'!O100</f>
        <v>0.1</v>
      </c>
      <c r="P100" s="112">
        <f>'Cash Flow %s Yr1'!P100</f>
        <v>0</v>
      </c>
      <c r="Q100" s="112">
        <f>'Cash Flow %s Yr1'!Q100</f>
        <v>0</v>
      </c>
      <c r="R100" s="112">
        <f>'Cash Flow %s Yr1'!R100</f>
        <v>0</v>
      </c>
      <c r="S100" s="111">
        <f t="shared" si="8"/>
        <v>0.99999999999999989</v>
      </c>
    </row>
    <row r="101" spans="1:19" hidden="1" outlineLevel="1" x14ac:dyDescent="0.25">
      <c r="A101" s="36"/>
      <c r="B101" s="66">
        <f>'Expenses Summary'!B57</f>
        <v>0</v>
      </c>
      <c r="C101" s="66">
        <f>'Expenses Summary'!C57</f>
        <v>0</v>
      </c>
      <c r="D101" s="112">
        <f>'Cash Flow %s Yr1'!D101</f>
        <v>0</v>
      </c>
      <c r="E101" s="112">
        <f>'Cash Flow %s Yr1'!E101</f>
        <v>0</v>
      </c>
      <c r="F101" s="112">
        <f>'Cash Flow %s Yr1'!F101</f>
        <v>0.1</v>
      </c>
      <c r="G101" s="112">
        <f>'Cash Flow %s Yr1'!G101</f>
        <v>0.1</v>
      </c>
      <c r="H101" s="112">
        <f>'Cash Flow %s Yr1'!H101</f>
        <v>0.1</v>
      </c>
      <c r="I101" s="112">
        <f>'Cash Flow %s Yr1'!I101</f>
        <v>0.1</v>
      </c>
      <c r="J101" s="112">
        <f>'Cash Flow %s Yr1'!J101</f>
        <v>0.1</v>
      </c>
      <c r="K101" s="112">
        <f>'Cash Flow %s Yr1'!K101</f>
        <v>0.1</v>
      </c>
      <c r="L101" s="112">
        <f>'Cash Flow %s Yr1'!L101</f>
        <v>0.1</v>
      </c>
      <c r="M101" s="112">
        <f>'Cash Flow %s Yr1'!M101</f>
        <v>0.1</v>
      </c>
      <c r="N101" s="112">
        <f>'Cash Flow %s Yr1'!N101</f>
        <v>0.1</v>
      </c>
      <c r="O101" s="112">
        <f>'Cash Flow %s Yr1'!O101</f>
        <v>0.1</v>
      </c>
      <c r="P101" s="112">
        <f>'Cash Flow %s Yr1'!P101</f>
        <v>0</v>
      </c>
      <c r="Q101" s="112">
        <f>'Cash Flow %s Yr1'!Q101</f>
        <v>0</v>
      </c>
      <c r="R101" s="112">
        <f>'Cash Flow %s Yr1'!R101</f>
        <v>0</v>
      </c>
      <c r="S101" s="111">
        <f t="shared" si="8"/>
        <v>0.99999999999999989</v>
      </c>
    </row>
    <row r="102" spans="1:19" hidden="1" outlineLevel="1" x14ac:dyDescent="0.25">
      <c r="A102" s="36"/>
      <c r="B102" s="66">
        <f>'Expenses Summary'!B58</f>
        <v>0</v>
      </c>
      <c r="C102" s="66">
        <f>'Expenses Summary'!C58</f>
        <v>0</v>
      </c>
      <c r="D102" s="112">
        <f>'Cash Flow %s Yr1'!D102</f>
        <v>0</v>
      </c>
      <c r="E102" s="112">
        <f>'Cash Flow %s Yr1'!E102</f>
        <v>0</v>
      </c>
      <c r="F102" s="112">
        <f>'Cash Flow %s Yr1'!F102</f>
        <v>0.1</v>
      </c>
      <c r="G102" s="112">
        <f>'Cash Flow %s Yr1'!G102</f>
        <v>0.1</v>
      </c>
      <c r="H102" s="112">
        <f>'Cash Flow %s Yr1'!H102</f>
        <v>0.1</v>
      </c>
      <c r="I102" s="112">
        <f>'Cash Flow %s Yr1'!I102</f>
        <v>0.1</v>
      </c>
      <c r="J102" s="112">
        <f>'Cash Flow %s Yr1'!J102</f>
        <v>0.1</v>
      </c>
      <c r="K102" s="112">
        <f>'Cash Flow %s Yr1'!K102</f>
        <v>0.1</v>
      </c>
      <c r="L102" s="112">
        <f>'Cash Flow %s Yr1'!L102</f>
        <v>0.1</v>
      </c>
      <c r="M102" s="112">
        <f>'Cash Flow %s Yr1'!M102</f>
        <v>0.1</v>
      </c>
      <c r="N102" s="112">
        <f>'Cash Flow %s Yr1'!N102</f>
        <v>0.1</v>
      </c>
      <c r="O102" s="112">
        <f>'Cash Flow %s Yr1'!O102</f>
        <v>0.1</v>
      </c>
      <c r="P102" s="112">
        <f>'Cash Flow %s Yr1'!P102</f>
        <v>0</v>
      </c>
      <c r="Q102" s="112">
        <f>'Cash Flow %s Yr1'!Q102</f>
        <v>0</v>
      </c>
      <c r="R102" s="112">
        <f>'Cash Flow %s Yr1'!R102</f>
        <v>0</v>
      </c>
      <c r="S102" s="111">
        <f t="shared" si="8"/>
        <v>0.99999999999999989</v>
      </c>
    </row>
    <row r="103" spans="1:19" hidden="1" outlineLevel="1" x14ac:dyDescent="0.25">
      <c r="A103" s="36"/>
      <c r="B103" s="66">
        <f>'Expenses Summary'!B59</f>
        <v>0</v>
      </c>
      <c r="C103" s="66">
        <f>'Expenses Summary'!C59</f>
        <v>0</v>
      </c>
      <c r="D103" s="112">
        <f>'Cash Flow %s Yr1'!D103</f>
        <v>0</v>
      </c>
      <c r="E103" s="112">
        <f>'Cash Flow %s Yr1'!E103</f>
        <v>0</v>
      </c>
      <c r="F103" s="112">
        <f>'Cash Flow %s Yr1'!F103</f>
        <v>0.1</v>
      </c>
      <c r="G103" s="112">
        <f>'Cash Flow %s Yr1'!G103</f>
        <v>0.1</v>
      </c>
      <c r="H103" s="112">
        <f>'Cash Flow %s Yr1'!H103</f>
        <v>0.1</v>
      </c>
      <c r="I103" s="112">
        <f>'Cash Flow %s Yr1'!I103</f>
        <v>0.1</v>
      </c>
      <c r="J103" s="112">
        <f>'Cash Flow %s Yr1'!J103</f>
        <v>0.1</v>
      </c>
      <c r="K103" s="112">
        <f>'Cash Flow %s Yr1'!K103</f>
        <v>0.1</v>
      </c>
      <c r="L103" s="112">
        <f>'Cash Flow %s Yr1'!L103</f>
        <v>0.1</v>
      </c>
      <c r="M103" s="112">
        <f>'Cash Flow %s Yr1'!M103</f>
        <v>0.1</v>
      </c>
      <c r="N103" s="112">
        <f>'Cash Flow %s Yr1'!N103</f>
        <v>0.1</v>
      </c>
      <c r="O103" s="112">
        <f>'Cash Flow %s Yr1'!O103</f>
        <v>0.1</v>
      </c>
      <c r="P103" s="112">
        <f>'Cash Flow %s Yr1'!P103</f>
        <v>0</v>
      </c>
      <c r="Q103" s="112">
        <f>'Cash Flow %s Yr1'!Q103</f>
        <v>0</v>
      </c>
      <c r="R103" s="112">
        <f>'Cash Flow %s Yr1'!R103</f>
        <v>0</v>
      </c>
      <c r="S103" s="111">
        <f t="shared" si="8"/>
        <v>0.99999999999999989</v>
      </c>
    </row>
    <row r="104" spans="1:19" hidden="1" outlineLevel="1" x14ac:dyDescent="0.25">
      <c r="A104" s="36"/>
      <c r="B104" s="66">
        <f>'Expenses Summary'!B60</f>
        <v>0</v>
      </c>
      <c r="C104" s="66">
        <f>'Expenses Summary'!C60</f>
        <v>0</v>
      </c>
      <c r="D104" s="112">
        <f>'Cash Flow %s Yr1'!D104</f>
        <v>0</v>
      </c>
      <c r="E104" s="112">
        <f>'Cash Flow %s Yr1'!E104</f>
        <v>0</v>
      </c>
      <c r="F104" s="112">
        <f>'Cash Flow %s Yr1'!F104</f>
        <v>0.1</v>
      </c>
      <c r="G104" s="112">
        <f>'Cash Flow %s Yr1'!G104</f>
        <v>0.1</v>
      </c>
      <c r="H104" s="112">
        <f>'Cash Flow %s Yr1'!H104</f>
        <v>0.1</v>
      </c>
      <c r="I104" s="112">
        <f>'Cash Flow %s Yr1'!I104</f>
        <v>0.1</v>
      </c>
      <c r="J104" s="112">
        <f>'Cash Flow %s Yr1'!J104</f>
        <v>0.1</v>
      </c>
      <c r="K104" s="112">
        <f>'Cash Flow %s Yr1'!K104</f>
        <v>0.1</v>
      </c>
      <c r="L104" s="112">
        <f>'Cash Flow %s Yr1'!L104</f>
        <v>0.1</v>
      </c>
      <c r="M104" s="112">
        <f>'Cash Flow %s Yr1'!M104</f>
        <v>0.1</v>
      </c>
      <c r="N104" s="112">
        <f>'Cash Flow %s Yr1'!N104</f>
        <v>0.1</v>
      </c>
      <c r="O104" s="112">
        <f>'Cash Flow %s Yr1'!O104</f>
        <v>0.1</v>
      </c>
      <c r="P104" s="112">
        <f>'Cash Flow %s Yr1'!P104</f>
        <v>0</v>
      </c>
      <c r="Q104" s="112">
        <f>'Cash Flow %s Yr1'!Q104</f>
        <v>0</v>
      </c>
      <c r="R104" s="112">
        <f>'Cash Flow %s Yr1'!R104</f>
        <v>0</v>
      </c>
      <c r="S104" s="111">
        <f t="shared" si="8"/>
        <v>0.99999999999999989</v>
      </c>
    </row>
    <row r="105" spans="1:19" hidden="1" outlineLevel="1" x14ac:dyDescent="0.25">
      <c r="A105" s="36"/>
      <c r="B105" s="66">
        <f>'Expenses Summary'!B61</f>
        <v>0</v>
      </c>
      <c r="C105" s="66">
        <f>'Expenses Summary'!C61</f>
        <v>0</v>
      </c>
      <c r="D105" s="112">
        <f>'Cash Flow %s Yr1'!D105</f>
        <v>0</v>
      </c>
      <c r="E105" s="112">
        <f>'Cash Flow %s Yr1'!E105</f>
        <v>0</v>
      </c>
      <c r="F105" s="112">
        <f>'Cash Flow %s Yr1'!F105</f>
        <v>0.1</v>
      </c>
      <c r="G105" s="112">
        <f>'Cash Flow %s Yr1'!G105</f>
        <v>0.1</v>
      </c>
      <c r="H105" s="112">
        <f>'Cash Flow %s Yr1'!H105</f>
        <v>0.1</v>
      </c>
      <c r="I105" s="112">
        <f>'Cash Flow %s Yr1'!I105</f>
        <v>0.1</v>
      </c>
      <c r="J105" s="112">
        <f>'Cash Flow %s Yr1'!J105</f>
        <v>0.1</v>
      </c>
      <c r="K105" s="112">
        <f>'Cash Flow %s Yr1'!K105</f>
        <v>0.1</v>
      </c>
      <c r="L105" s="112">
        <f>'Cash Flow %s Yr1'!L105</f>
        <v>0.1</v>
      </c>
      <c r="M105" s="112">
        <f>'Cash Flow %s Yr1'!M105</f>
        <v>0.1</v>
      </c>
      <c r="N105" s="112">
        <f>'Cash Flow %s Yr1'!N105</f>
        <v>0.1</v>
      </c>
      <c r="O105" s="112">
        <f>'Cash Flow %s Yr1'!O105</f>
        <v>0.1</v>
      </c>
      <c r="P105" s="112">
        <f>'Cash Flow %s Yr1'!P105</f>
        <v>0</v>
      </c>
      <c r="Q105" s="112">
        <f>'Cash Flow %s Yr1'!Q105</f>
        <v>0</v>
      </c>
      <c r="R105" s="112">
        <f>'Cash Flow %s Yr1'!R105</f>
        <v>0</v>
      </c>
      <c r="S105" s="111">
        <f t="shared" si="8"/>
        <v>0.99999999999999989</v>
      </c>
    </row>
    <row r="106" spans="1:19" hidden="1" outlineLevel="1" x14ac:dyDescent="0.25">
      <c r="A106" s="36"/>
      <c r="B106" s="66">
        <f>'Expenses Summary'!B62</f>
        <v>0</v>
      </c>
      <c r="C106" s="66">
        <f>'Expenses Summary'!C62</f>
        <v>0</v>
      </c>
      <c r="D106" s="112">
        <f>'Cash Flow %s Yr1'!D106</f>
        <v>0</v>
      </c>
      <c r="E106" s="112">
        <f>'Cash Flow %s Yr1'!E106</f>
        <v>0</v>
      </c>
      <c r="F106" s="112">
        <f>'Cash Flow %s Yr1'!F106</f>
        <v>0.1</v>
      </c>
      <c r="G106" s="112">
        <f>'Cash Flow %s Yr1'!G106</f>
        <v>0.1</v>
      </c>
      <c r="H106" s="112">
        <f>'Cash Flow %s Yr1'!H106</f>
        <v>0.1</v>
      </c>
      <c r="I106" s="112">
        <f>'Cash Flow %s Yr1'!I106</f>
        <v>0.1</v>
      </c>
      <c r="J106" s="112">
        <f>'Cash Flow %s Yr1'!J106</f>
        <v>0.1</v>
      </c>
      <c r="K106" s="112">
        <f>'Cash Flow %s Yr1'!K106</f>
        <v>0.1</v>
      </c>
      <c r="L106" s="112">
        <f>'Cash Flow %s Yr1'!L106</f>
        <v>0.1</v>
      </c>
      <c r="M106" s="112">
        <f>'Cash Flow %s Yr1'!M106</f>
        <v>0.1</v>
      </c>
      <c r="N106" s="112">
        <f>'Cash Flow %s Yr1'!N106</f>
        <v>0.1</v>
      </c>
      <c r="O106" s="112">
        <f>'Cash Flow %s Yr1'!O106</f>
        <v>0.1</v>
      </c>
      <c r="P106" s="112">
        <f>'Cash Flow %s Yr1'!P106</f>
        <v>0</v>
      </c>
      <c r="Q106" s="112">
        <f>'Cash Flow %s Yr1'!Q106</f>
        <v>0</v>
      </c>
      <c r="R106" s="112">
        <f>'Cash Flow %s Yr1'!R106</f>
        <v>0</v>
      </c>
      <c r="S106" s="111">
        <f t="shared" si="8"/>
        <v>0.99999999999999989</v>
      </c>
    </row>
    <row r="107" spans="1:19" s="31" customFormat="1" collapsed="1" x14ac:dyDescent="0.25">
      <c r="A107" s="36"/>
      <c r="B107" s="66" t="str">
        <f>'Expenses Summary'!B63</f>
        <v>4700</v>
      </c>
      <c r="C107" s="66" t="str">
        <f>'Expenses Summary'!C63</f>
        <v>Food and Food Supplies</v>
      </c>
      <c r="D107" s="112">
        <f>'Cash Flow %s Yr1'!D107</f>
        <v>0</v>
      </c>
      <c r="E107" s="112">
        <f>'Cash Flow %s Yr1'!E107</f>
        <v>0.05</v>
      </c>
      <c r="F107" s="112">
        <f>'Cash Flow %s Yr1'!F107</f>
        <v>0.1</v>
      </c>
      <c r="G107" s="112">
        <f>'Cash Flow %s Yr1'!G107</f>
        <v>0.1</v>
      </c>
      <c r="H107" s="112">
        <f>'Cash Flow %s Yr1'!H107</f>
        <v>0.1</v>
      </c>
      <c r="I107" s="112">
        <f>'Cash Flow %s Yr1'!I107</f>
        <v>0.1</v>
      </c>
      <c r="J107" s="112">
        <f>'Cash Flow %s Yr1'!J107</f>
        <v>0.1</v>
      </c>
      <c r="K107" s="112">
        <f>'Cash Flow %s Yr1'!K107</f>
        <v>0.1</v>
      </c>
      <c r="L107" s="112">
        <f>'Cash Flow %s Yr1'!L107</f>
        <v>0.1</v>
      </c>
      <c r="M107" s="112">
        <f>'Cash Flow %s Yr1'!M107</f>
        <v>0.1</v>
      </c>
      <c r="N107" s="112">
        <f>'Cash Flow %s Yr1'!N107</f>
        <v>0.1</v>
      </c>
      <c r="O107" s="112">
        <f>'Cash Flow %s Yr1'!O107</f>
        <v>0.05</v>
      </c>
      <c r="P107" s="112">
        <f>'Cash Flow %s Yr1'!P107</f>
        <v>0</v>
      </c>
      <c r="Q107" s="112">
        <f>'Cash Flow %s Yr1'!Q107</f>
        <v>0</v>
      </c>
      <c r="R107" s="112">
        <f>'Cash Flow %s Yr1'!R107</f>
        <v>0</v>
      </c>
      <c r="S107" s="111">
        <f>SUM(D107:R107)</f>
        <v>0.99999999999999989</v>
      </c>
    </row>
    <row r="108" spans="1:19" s="31" customFormat="1" x14ac:dyDescent="0.25">
      <c r="A108" s="36"/>
      <c r="B108" s="124"/>
      <c r="C108" s="93"/>
      <c r="D108" s="100"/>
      <c r="E108" s="100"/>
      <c r="F108" s="119"/>
      <c r="G108" s="119"/>
      <c r="H108" s="119"/>
      <c r="I108" s="119"/>
      <c r="J108" s="119"/>
      <c r="K108" s="119"/>
      <c r="L108" s="119"/>
      <c r="M108" s="119"/>
      <c r="N108" s="119"/>
      <c r="O108" s="119"/>
      <c r="P108" s="108"/>
      <c r="Q108" s="108"/>
      <c r="R108" s="108"/>
      <c r="S108" s="111"/>
    </row>
    <row r="109" spans="1:19" s="31" customFormat="1" x14ac:dyDescent="0.25">
      <c r="A109" s="36"/>
      <c r="B109" s="4"/>
      <c r="C109" s="3"/>
      <c r="D109" s="95"/>
      <c r="E109" s="95"/>
      <c r="F109" s="95"/>
      <c r="G109" s="95"/>
      <c r="H109" s="95"/>
      <c r="I109" s="95"/>
      <c r="J109" s="95"/>
      <c r="K109" s="95"/>
      <c r="L109" s="95"/>
      <c r="M109" s="95"/>
      <c r="N109" s="95"/>
      <c r="O109" s="95"/>
      <c r="P109" s="95"/>
      <c r="Q109" s="95"/>
      <c r="R109" s="95"/>
      <c r="S109" s="111"/>
    </row>
    <row r="110" spans="1:19" s="31" customFormat="1" x14ac:dyDescent="0.25">
      <c r="B110" s="5" t="s">
        <v>741</v>
      </c>
      <c r="C110" s="3"/>
      <c r="D110" s="95"/>
      <c r="E110" s="95"/>
      <c r="F110" s="95"/>
      <c r="G110" s="95"/>
      <c r="H110" s="95"/>
      <c r="I110" s="95"/>
      <c r="J110" s="95"/>
      <c r="K110" s="95"/>
      <c r="L110" s="95"/>
      <c r="M110" s="95"/>
      <c r="N110" s="95"/>
      <c r="O110" s="95"/>
      <c r="P110" s="95"/>
      <c r="Q110" s="95"/>
      <c r="R110" s="95"/>
      <c r="S110" s="111"/>
    </row>
    <row r="111" spans="1:19" s="31" customFormat="1" x14ac:dyDescent="0.25">
      <c r="A111" s="36"/>
      <c r="B111" s="66" t="str">
        <f>'Expenses Summary'!B67</f>
        <v>5200</v>
      </c>
      <c r="C111" s="66" t="str">
        <f>'Expenses Summary'!C67</f>
        <v>Travel and Conferences</v>
      </c>
      <c r="D111" s="112">
        <f>'Cash Flow %s Yr1'!D111</f>
        <v>0</v>
      </c>
      <c r="E111" s="112">
        <f>'Cash Flow %s Yr1'!E111</f>
        <v>0</v>
      </c>
      <c r="F111" s="112">
        <f>'Cash Flow %s Yr1'!F111</f>
        <v>0.3</v>
      </c>
      <c r="G111" s="112">
        <f>'Cash Flow %s Yr1'!G111</f>
        <v>0.1</v>
      </c>
      <c r="H111" s="112">
        <f>'Cash Flow %s Yr1'!H111</f>
        <v>0.1</v>
      </c>
      <c r="I111" s="112">
        <f>'Cash Flow %s Yr1'!I111</f>
        <v>0.1</v>
      </c>
      <c r="J111" s="112">
        <f>'Cash Flow %s Yr1'!J111</f>
        <v>0.1</v>
      </c>
      <c r="K111" s="112">
        <f>'Cash Flow %s Yr1'!K111</f>
        <v>0.1</v>
      </c>
      <c r="L111" s="112">
        <f>'Cash Flow %s Yr1'!L111</f>
        <v>0.1</v>
      </c>
      <c r="M111" s="112">
        <f>'Cash Flow %s Yr1'!M111</f>
        <v>0.1</v>
      </c>
      <c r="N111" s="112">
        <f>'Cash Flow %s Yr1'!N111</f>
        <v>0</v>
      </c>
      <c r="O111" s="112">
        <f>'Cash Flow %s Yr1'!O111</f>
        <v>0</v>
      </c>
      <c r="P111" s="112">
        <f>'Cash Flow %s Yr1'!P111</f>
        <v>0</v>
      </c>
      <c r="Q111" s="112">
        <f>'Cash Flow %s Yr1'!Q111</f>
        <v>0</v>
      </c>
      <c r="R111" s="112">
        <f>'Cash Flow %s Yr1'!R111</f>
        <v>0</v>
      </c>
      <c r="S111" s="111">
        <f t="shared" ref="S111:S141" si="9">SUM(D111:R111)</f>
        <v>0.99999999999999989</v>
      </c>
    </row>
    <row r="112" spans="1:19" s="31" customFormat="1" x14ac:dyDescent="0.25">
      <c r="A112" s="36"/>
      <c r="B112" s="66" t="str">
        <f>'Expenses Summary'!B68</f>
        <v>5210</v>
      </c>
      <c r="C112" s="66" t="str">
        <f>'Expenses Summary'!C68</f>
        <v>Training and Development Expense</v>
      </c>
      <c r="D112" s="112">
        <f>'Cash Flow %s Yr1'!D112</f>
        <v>0</v>
      </c>
      <c r="E112" s="112">
        <f>'Cash Flow %s Yr1'!E112</f>
        <v>0.26600000000000001</v>
      </c>
      <c r="F112" s="112">
        <f>'Cash Flow %s Yr1'!F112</f>
        <v>9.4E-2</v>
      </c>
      <c r="G112" s="112">
        <f>'Cash Flow %s Yr1'!G112</f>
        <v>0.02</v>
      </c>
      <c r="H112" s="112">
        <f>'Cash Flow %s Yr1'!H112</f>
        <v>0</v>
      </c>
      <c r="I112" s="112">
        <f>'Cash Flow %s Yr1'!I112</f>
        <v>0</v>
      </c>
      <c r="J112" s="112">
        <f>'Cash Flow %s Yr1'!J112</f>
        <v>0.124</v>
      </c>
      <c r="K112" s="112">
        <f>'Cash Flow %s Yr1'!K112</f>
        <v>0.124</v>
      </c>
      <c r="L112" s="112">
        <f>'Cash Flow %s Yr1'!L112</f>
        <v>0.124</v>
      </c>
      <c r="M112" s="112">
        <f>'Cash Flow %s Yr1'!M112</f>
        <v>0.124</v>
      </c>
      <c r="N112" s="112">
        <f>'Cash Flow %s Yr1'!N112</f>
        <v>0.124</v>
      </c>
      <c r="O112" s="112">
        <f>'Cash Flow %s Yr1'!O112</f>
        <v>0</v>
      </c>
      <c r="P112" s="112">
        <f>'Cash Flow %s Yr1'!P112</f>
        <v>0</v>
      </c>
      <c r="Q112" s="112">
        <f>'Cash Flow %s Yr1'!Q112</f>
        <v>0</v>
      </c>
      <c r="R112" s="112">
        <f>'Cash Flow %s Yr1'!R112</f>
        <v>0</v>
      </c>
      <c r="S112" s="111">
        <f t="shared" si="9"/>
        <v>1</v>
      </c>
    </row>
    <row r="113" spans="1:19" s="31" customFormat="1" x14ac:dyDescent="0.25">
      <c r="A113" s="36"/>
      <c r="B113" s="66" t="str">
        <f>'Expenses Summary'!B69</f>
        <v>5300</v>
      </c>
      <c r="C113" s="66" t="str">
        <f>'Expenses Summary'!C69</f>
        <v>Dues and Memberships</v>
      </c>
      <c r="D113" s="112">
        <f>'Cash Flow %s Yr1'!D113</f>
        <v>0</v>
      </c>
      <c r="E113" s="112">
        <f>'Cash Flow %s Yr1'!E113</f>
        <v>0</v>
      </c>
      <c r="F113" s="112">
        <f>'Cash Flow %s Yr1'!F113</f>
        <v>0.3</v>
      </c>
      <c r="G113" s="112">
        <f>'Cash Flow %s Yr1'!G113</f>
        <v>0.1</v>
      </c>
      <c r="H113" s="112">
        <f>'Cash Flow %s Yr1'!H113</f>
        <v>0.1</v>
      </c>
      <c r="I113" s="112">
        <f>'Cash Flow %s Yr1'!I113</f>
        <v>0.1</v>
      </c>
      <c r="J113" s="112">
        <f>'Cash Flow %s Yr1'!J113</f>
        <v>0.1</v>
      </c>
      <c r="K113" s="112">
        <f>'Cash Flow %s Yr1'!K113</f>
        <v>0.1</v>
      </c>
      <c r="L113" s="112">
        <f>'Cash Flow %s Yr1'!L113</f>
        <v>0.1</v>
      </c>
      <c r="M113" s="112">
        <f>'Cash Flow %s Yr1'!M113</f>
        <v>0.1</v>
      </c>
      <c r="N113" s="112">
        <f>'Cash Flow %s Yr1'!N113</f>
        <v>0</v>
      </c>
      <c r="O113" s="112">
        <f>'Cash Flow %s Yr1'!O113</f>
        <v>0</v>
      </c>
      <c r="P113" s="112">
        <f>'Cash Flow %s Yr1'!P113</f>
        <v>0</v>
      </c>
      <c r="Q113" s="112">
        <f>'Cash Flow %s Yr1'!Q113</f>
        <v>0</v>
      </c>
      <c r="R113" s="112">
        <f>'Cash Flow %s Yr1'!R113</f>
        <v>0</v>
      </c>
      <c r="S113" s="111">
        <f t="shared" si="9"/>
        <v>0.99999999999999989</v>
      </c>
    </row>
    <row r="114" spans="1:19" s="31" customFormat="1" x14ac:dyDescent="0.25">
      <c r="A114" s="36"/>
      <c r="B114" s="66" t="str">
        <f>'Expenses Summary'!B70</f>
        <v>5400</v>
      </c>
      <c r="C114" s="66" t="str">
        <f>'Expenses Summary'!C70</f>
        <v>Insurance</v>
      </c>
      <c r="D114" s="112">
        <f>'Cash Flow %s Yr1'!D114</f>
        <v>0</v>
      </c>
      <c r="E114" s="112">
        <f>'Cash Flow %s Yr1'!E114</f>
        <v>0</v>
      </c>
      <c r="F114" s="112">
        <f>'Cash Flow %s Yr1'!F114</f>
        <v>0.3</v>
      </c>
      <c r="G114" s="112">
        <f>'Cash Flow %s Yr1'!G114</f>
        <v>0.1</v>
      </c>
      <c r="H114" s="112">
        <f>'Cash Flow %s Yr1'!H114</f>
        <v>0.1</v>
      </c>
      <c r="I114" s="112">
        <f>'Cash Flow %s Yr1'!I114</f>
        <v>0.1</v>
      </c>
      <c r="J114" s="112">
        <f>'Cash Flow %s Yr1'!J114</f>
        <v>0.1</v>
      </c>
      <c r="K114" s="112">
        <f>'Cash Flow %s Yr1'!K114</f>
        <v>0.1</v>
      </c>
      <c r="L114" s="112">
        <f>'Cash Flow %s Yr1'!L114</f>
        <v>0.1</v>
      </c>
      <c r="M114" s="112">
        <f>'Cash Flow %s Yr1'!M114</f>
        <v>0.1</v>
      </c>
      <c r="N114" s="112">
        <f>'Cash Flow %s Yr1'!N114</f>
        <v>0</v>
      </c>
      <c r="O114" s="112">
        <f>'Cash Flow %s Yr1'!O114</f>
        <v>0</v>
      </c>
      <c r="P114" s="112">
        <f>'Cash Flow %s Yr1'!P114</f>
        <v>0</v>
      </c>
      <c r="Q114" s="112">
        <f>'Cash Flow %s Yr1'!Q114</f>
        <v>0</v>
      </c>
      <c r="R114" s="112">
        <f>'Cash Flow %s Yr1'!R114</f>
        <v>0</v>
      </c>
      <c r="S114" s="111">
        <f t="shared" si="9"/>
        <v>0.99999999999999989</v>
      </c>
    </row>
    <row r="115" spans="1:19" s="31" customFormat="1" x14ac:dyDescent="0.25">
      <c r="A115" s="36"/>
      <c r="B115" s="66" t="str">
        <f>'Expenses Summary'!B71</f>
        <v>5450</v>
      </c>
      <c r="C115" s="66" t="str">
        <f>'Expenses Summary'!C71</f>
        <v>Property Tax</v>
      </c>
      <c r="D115" s="112">
        <f>'Cash Flow %s Yr1'!D115</f>
        <v>0</v>
      </c>
      <c r="E115" s="112">
        <f>'Cash Flow %s Yr1'!E115</f>
        <v>0</v>
      </c>
      <c r="F115" s="112">
        <f>'Cash Flow %s Yr1'!F115</f>
        <v>0.6</v>
      </c>
      <c r="G115" s="112">
        <f>'Cash Flow %s Yr1'!G115</f>
        <v>0</v>
      </c>
      <c r="H115" s="112">
        <f>'Cash Flow %s Yr1'!H115</f>
        <v>0</v>
      </c>
      <c r="I115" s="112">
        <f>'Cash Flow %s Yr1'!I115</f>
        <v>0</v>
      </c>
      <c r="J115" s="112">
        <f>'Cash Flow %s Yr1'!J115</f>
        <v>0.4</v>
      </c>
      <c r="K115" s="112">
        <f>'Cash Flow %s Yr1'!K115</f>
        <v>0</v>
      </c>
      <c r="L115" s="112">
        <f>'Cash Flow %s Yr1'!L115</f>
        <v>0</v>
      </c>
      <c r="M115" s="112">
        <f>'Cash Flow %s Yr1'!M115</f>
        <v>0</v>
      </c>
      <c r="N115" s="112">
        <f>'Cash Flow %s Yr1'!N115</f>
        <v>0</v>
      </c>
      <c r="O115" s="112">
        <f>'Cash Flow %s Yr1'!O115</f>
        <v>0</v>
      </c>
      <c r="P115" s="112">
        <f>'Cash Flow %s Yr1'!P115</f>
        <v>0</v>
      </c>
      <c r="Q115" s="112">
        <f>'Cash Flow %s Yr1'!Q115</f>
        <v>0</v>
      </c>
      <c r="R115" s="112">
        <f>'Cash Flow %s Yr1'!R115</f>
        <v>0</v>
      </c>
      <c r="S115" s="111">
        <f t="shared" si="9"/>
        <v>1</v>
      </c>
    </row>
    <row r="116" spans="1:19" s="31" customFormat="1" x14ac:dyDescent="0.25">
      <c r="A116" s="36"/>
      <c r="B116" s="66" t="str">
        <f>'Expenses Summary'!B72</f>
        <v>5500</v>
      </c>
      <c r="C116" s="66" t="str">
        <f>'Expenses Summary'!C72</f>
        <v>Operation and Housekeeping Services/Supplies</v>
      </c>
      <c r="D116" s="112">
        <f>'Cash Flow %s Yr1'!D116</f>
        <v>0</v>
      </c>
      <c r="E116" s="112">
        <f>'Cash Flow %s Yr1'!E116</f>
        <v>0.28399999999999997</v>
      </c>
      <c r="F116" s="112">
        <f>'Cash Flow %s Yr1'!F116</f>
        <v>6.9000000000000006E-2</v>
      </c>
      <c r="G116" s="112">
        <f>'Cash Flow %s Yr1'!G116</f>
        <v>7.4999999999999997E-2</v>
      </c>
      <c r="H116" s="112">
        <f>'Cash Flow %s Yr1'!H116</f>
        <v>7.4999999999999997E-2</v>
      </c>
      <c r="I116" s="112">
        <f>'Cash Flow %s Yr1'!I116</f>
        <v>6.9000000000000006E-2</v>
      </c>
      <c r="J116" s="112">
        <f>'Cash Flow %s Yr1'!J116</f>
        <v>7.1330000000000005E-2</v>
      </c>
      <c r="K116" s="112">
        <f>'Cash Flow %s Yr1'!K116</f>
        <v>7.1330000000000005E-2</v>
      </c>
      <c r="L116" s="112">
        <f>'Cash Flow %s Yr1'!L116</f>
        <v>7.1330000000000005E-2</v>
      </c>
      <c r="M116" s="112">
        <f>'Cash Flow %s Yr1'!M116</f>
        <v>7.1330000000000005E-2</v>
      </c>
      <c r="N116" s="112">
        <f>'Cash Flow %s Yr1'!N116</f>
        <v>7.1330000000000005E-2</v>
      </c>
      <c r="O116" s="112">
        <f>'Cash Flow %s Yr1'!O116</f>
        <v>7.1349999999999997E-2</v>
      </c>
      <c r="P116" s="112">
        <f>'Cash Flow %s Yr1'!P116</f>
        <v>0</v>
      </c>
      <c r="Q116" s="112">
        <f>'Cash Flow %s Yr1'!Q116</f>
        <v>0</v>
      </c>
      <c r="R116" s="112">
        <f>'Cash Flow %s Yr1'!R116</f>
        <v>0</v>
      </c>
      <c r="S116" s="111">
        <f t="shared" si="9"/>
        <v>1</v>
      </c>
    </row>
    <row r="117" spans="1:19" s="31" customFormat="1" x14ac:dyDescent="0.25">
      <c r="A117" s="36"/>
      <c r="B117" s="66" t="str">
        <f>'Expenses Summary'!B73</f>
        <v>5501</v>
      </c>
      <c r="C117" s="66" t="str">
        <f>'Expenses Summary'!C73</f>
        <v>Utilities</v>
      </c>
      <c r="D117" s="112">
        <f>'Cash Flow %s Yr1'!D117</f>
        <v>5.2699999999999997E-2</v>
      </c>
      <c r="E117" s="112">
        <f>'Cash Flow %s Yr1'!E117</f>
        <v>0</v>
      </c>
      <c r="F117" s="112">
        <f>'Cash Flow %s Yr1'!F117</f>
        <v>0</v>
      </c>
      <c r="G117" s="112">
        <f>'Cash Flow %s Yr1'!G117</f>
        <v>0.183</v>
      </c>
      <c r="H117" s="112">
        <f>'Cash Flow %s Yr1'!H117</f>
        <v>0.1</v>
      </c>
      <c r="I117" s="112">
        <f>'Cash Flow %s Yr1'!I117</f>
        <v>0.1</v>
      </c>
      <c r="J117" s="112">
        <f>'Cash Flow %s Yr1'!J117</f>
        <v>0.1</v>
      </c>
      <c r="K117" s="112">
        <f>'Cash Flow %s Yr1'!K117</f>
        <v>0.1</v>
      </c>
      <c r="L117" s="112">
        <f>'Cash Flow %s Yr1'!L117</f>
        <v>0.1</v>
      </c>
      <c r="M117" s="112">
        <f>'Cash Flow %s Yr1'!M117</f>
        <v>0.1</v>
      </c>
      <c r="N117" s="112">
        <f>'Cash Flow %s Yr1'!N117</f>
        <v>0.1</v>
      </c>
      <c r="O117" s="112">
        <f>'Cash Flow %s Yr1'!O117</f>
        <v>6.4299999999999996E-2</v>
      </c>
      <c r="P117" s="112">
        <f>'Cash Flow %s Yr1'!P117</f>
        <v>0</v>
      </c>
      <c r="Q117" s="112">
        <f>'Cash Flow %s Yr1'!Q117</f>
        <v>0</v>
      </c>
      <c r="R117" s="112">
        <f>'Cash Flow %s Yr1'!R117</f>
        <v>0</v>
      </c>
      <c r="S117" s="111">
        <f t="shared" si="9"/>
        <v>0.99999999999999989</v>
      </c>
    </row>
    <row r="118" spans="1:19" s="31" customFormat="1" x14ac:dyDescent="0.25">
      <c r="A118" s="36"/>
      <c r="B118" s="66" t="str">
        <f>'Expenses Summary'!B74</f>
        <v>5811</v>
      </c>
      <c r="C118" s="66" t="str">
        <f>'Expenses Summary'!C74</f>
        <v>Student Transportation / Field Trips</v>
      </c>
      <c r="D118" s="112">
        <f>'Cash Flow %s Yr1'!D118</f>
        <v>0</v>
      </c>
      <c r="E118" s="112">
        <f>'Cash Flow %s Yr1'!E118</f>
        <v>0.13800000000000001</v>
      </c>
      <c r="F118" s="112">
        <f>'Cash Flow %s Yr1'!F118</f>
        <v>0.03</v>
      </c>
      <c r="G118" s="112">
        <f>'Cash Flow %s Yr1'!G118</f>
        <v>0.13200000000000001</v>
      </c>
      <c r="H118" s="112">
        <f>'Cash Flow %s Yr1'!H118</f>
        <v>8.7499999999999994E-2</v>
      </c>
      <c r="I118" s="112">
        <f>'Cash Flow %s Yr1'!I118</f>
        <v>8.7499999999999994E-2</v>
      </c>
      <c r="J118" s="112">
        <f>'Cash Flow %s Yr1'!J118</f>
        <v>8.7499999999999994E-2</v>
      </c>
      <c r="K118" s="112">
        <f>'Cash Flow %s Yr1'!K118</f>
        <v>8.7499999999999994E-2</v>
      </c>
      <c r="L118" s="112">
        <f>'Cash Flow %s Yr1'!L118</f>
        <v>8.7499999999999994E-2</v>
      </c>
      <c r="M118" s="112">
        <f>'Cash Flow %s Yr1'!M118</f>
        <v>8.7499999999999994E-2</v>
      </c>
      <c r="N118" s="112">
        <f>'Cash Flow %s Yr1'!N118</f>
        <v>8.7499999999999994E-2</v>
      </c>
      <c r="O118" s="112">
        <f>'Cash Flow %s Yr1'!O118</f>
        <v>8.7499999999999994E-2</v>
      </c>
      <c r="P118" s="112">
        <f>'Cash Flow %s Yr1'!P118</f>
        <v>0</v>
      </c>
      <c r="Q118" s="112">
        <f>'Cash Flow %s Yr1'!Q118</f>
        <v>0</v>
      </c>
      <c r="R118" s="112">
        <f>'Cash Flow %s Yr1'!R118</f>
        <v>0</v>
      </c>
      <c r="S118" s="111">
        <f t="shared" si="9"/>
        <v>1.0000000000000002</v>
      </c>
    </row>
    <row r="119" spans="1:19" s="31" customFormat="1" x14ac:dyDescent="0.25">
      <c r="A119" s="36"/>
      <c r="B119" s="66" t="str">
        <f>'Expenses Summary'!B75</f>
        <v>5600</v>
      </c>
      <c r="C119" s="66" t="str">
        <f>'Expenses Summary'!C75</f>
        <v>Space Rental/Leases Expense</v>
      </c>
      <c r="D119" s="112">
        <f>'Cash Flow %s Yr1'!D119</f>
        <v>8.3000000000000004E-2</v>
      </c>
      <c r="E119" s="112">
        <f>'Cash Flow %s Yr1'!E119</f>
        <v>8.3000000000000004E-2</v>
      </c>
      <c r="F119" s="112">
        <f>'Cash Flow %s Yr1'!F119</f>
        <v>8.3000000000000004E-2</v>
      </c>
      <c r="G119" s="112">
        <f>'Cash Flow %s Yr1'!G119</f>
        <v>8.3000000000000004E-2</v>
      </c>
      <c r="H119" s="112">
        <f>'Cash Flow %s Yr1'!H119</f>
        <v>8.3000000000000004E-2</v>
      </c>
      <c r="I119" s="112">
        <f>'Cash Flow %s Yr1'!I119</f>
        <v>8.3000000000000004E-2</v>
      </c>
      <c r="J119" s="112">
        <f>'Cash Flow %s Yr1'!J119</f>
        <v>8.3000000000000004E-2</v>
      </c>
      <c r="K119" s="112">
        <f>'Cash Flow %s Yr1'!K119</f>
        <v>8.3000000000000004E-2</v>
      </c>
      <c r="L119" s="112">
        <f>'Cash Flow %s Yr1'!L119</f>
        <v>8.4000000000000005E-2</v>
      </c>
      <c r="M119" s="112">
        <f>'Cash Flow %s Yr1'!M119</f>
        <v>8.4000000000000005E-2</v>
      </c>
      <c r="N119" s="112">
        <f>'Cash Flow %s Yr1'!N119</f>
        <v>8.4000000000000005E-2</v>
      </c>
      <c r="O119" s="112">
        <f>'Cash Flow %s Yr1'!O119</f>
        <v>8.4000000000000005E-2</v>
      </c>
      <c r="P119" s="112">
        <f>'Cash Flow %s Yr1'!P119</f>
        <v>0</v>
      </c>
      <c r="Q119" s="112">
        <f>'Cash Flow %s Yr1'!Q119</f>
        <v>0</v>
      </c>
      <c r="R119" s="112">
        <f>'Cash Flow %s Yr1'!R119</f>
        <v>0</v>
      </c>
      <c r="S119" s="111">
        <f t="shared" si="9"/>
        <v>0.99999999999999989</v>
      </c>
    </row>
    <row r="120" spans="1:19" s="31" customFormat="1" x14ac:dyDescent="0.25">
      <c r="A120" s="36"/>
      <c r="B120" s="66" t="str">
        <f>'Expenses Summary'!B76</f>
        <v>5601</v>
      </c>
      <c r="C120" s="66" t="str">
        <f>'Expenses Summary'!C76</f>
        <v>Building Maintenance</v>
      </c>
      <c r="D120" s="112">
        <f>'Cash Flow %s Yr1'!D120</f>
        <v>8.3000000000000004E-2</v>
      </c>
      <c r="E120" s="112">
        <f>'Cash Flow %s Yr1'!E120</f>
        <v>8.3000000000000004E-2</v>
      </c>
      <c r="F120" s="112">
        <f>'Cash Flow %s Yr1'!F120</f>
        <v>8.3000000000000004E-2</v>
      </c>
      <c r="G120" s="112">
        <f>'Cash Flow %s Yr1'!G120</f>
        <v>8.3000000000000004E-2</v>
      </c>
      <c r="H120" s="112">
        <f>'Cash Flow %s Yr1'!H120</f>
        <v>8.3000000000000004E-2</v>
      </c>
      <c r="I120" s="112">
        <f>'Cash Flow %s Yr1'!I120</f>
        <v>8.3000000000000004E-2</v>
      </c>
      <c r="J120" s="112">
        <f>'Cash Flow %s Yr1'!J120</f>
        <v>8.3000000000000004E-2</v>
      </c>
      <c r="K120" s="112">
        <f>'Cash Flow %s Yr1'!K120</f>
        <v>8.3000000000000004E-2</v>
      </c>
      <c r="L120" s="112">
        <f>'Cash Flow %s Yr1'!L120</f>
        <v>8.4000000000000005E-2</v>
      </c>
      <c r="M120" s="112">
        <f>'Cash Flow %s Yr1'!M120</f>
        <v>8.4000000000000005E-2</v>
      </c>
      <c r="N120" s="112">
        <f>'Cash Flow %s Yr1'!N120</f>
        <v>8.4000000000000005E-2</v>
      </c>
      <c r="O120" s="112">
        <f>'Cash Flow %s Yr1'!O120</f>
        <v>8.4000000000000005E-2</v>
      </c>
      <c r="P120" s="112">
        <f>'Cash Flow %s Yr1'!P120</f>
        <v>0</v>
      </c>
      <c r="Q120" s="112">
        <f>'Cash Flow %s Yr1'!Q120</f>
        <v>0</v>
      </c>
      <c r="R120" s="112">
        <f>'Cash Flow %s Yr1'!R120</f>
        <v>0</v>
      </c>
      <c r="S120" s="111">
        <f t="shared" si="9"/>
        <v>0.99999999999999989</v>
      </c>
    </row>
    <row r="121" spans="1:19" s="31" customFormat="1" x14ac:dyDescent="0.25">
      <c r="A121" s="36"/>
      <c r="B121" s="66" t="str">
        <f>'Expenses Summary'!B77</f>
        <v>5602</v>
      </c>
      <c r="C121" s="66" t="str">
        <f>'Expenses Summary'!C77</f>
        <v>Other Space Rental</v>
      </c>
      <c r="D121" s="112">
        <f>'Cash Flow %s Yr1'!D121</f>
        <v>8.3000000000000004E-2</v>
      </c>
      <c r="E121" s="112">
        <f>'Cash Flow %s Yr1'!E121</f>
        <v>8.3000000000000004E-2</v>
      </c>
      <c r="F121" s="112">
        <f>'Cash Flow %s Yr1'!F121</f>
        <v>8.3000000000000004E-2</v>
      </c>
      <c r="G121" s="112">
        <f>'Cash Flow %s Yr1'!G121</f>
        <v>8.3000000000000004E-2</v>
      </c>
      <c r="H121" s="112">
        <f>'Cash Flow %s Yr1'!H121</f>
        <v>8.3000000000000004E-2</v>
      </c>
      <c r="I121" s="112">
        <f>'Cash Flow %s Yr1'!I121</f>
        <v>8.3000000000000004E-2</v>
      </c>
      <c r="J121" s="112">
        <f>'Cash Flow %s Yr1'!J121</f>
        <v>8.3000000000000004E-2</v>
      </c>
      <c r="K121" s="112">
        <f>'Cash Flow %s Yr1'!K121</f>
        <v>8.3000000000000004E-2</v>
      </c>
      <c r="L121" s="112">
        <f>'Cash Flow %s Yr1'!L121</f>
        <v>8.4000000000000005E-2</v>
      </c>
      <c r="M121" s="112">
        <f>'Cash Flow %s Yr1'!M121</f>
        <v>8.4000000000000005E-2</v>
      </c>
      <c r="N121" s="112">
        <f>'Cash Flow %s Yr1'!N121</f>
        <v>8.4000000000000005E-2</v>
      </c>
      <c r="O121" s="112">
        <f>'Cash Flow %s Yr1'!O121</f>
        <v>8.4000000000000005E-2</v>
      </c>
      <c r="P121" s="112">
        <f>'Cash Flow %s Yr1'!P121</f>
        <v>0</v>
      </c>
      <c r="Q121" s="112">
        <f>'Cash Flow %s Yr1'!Q121</f>
        <v>0</v>
      </c>
      <c r="R121" s="112">
        <f>'Cash Flow %s Yr1'!R121</f>
        <v>0</v>
      </c>
      <c r="S121" s="111">
        <f t="shared" si="9"/>
        <v>0.99999999999999989</v>
      </c>
    </row>
    <row r="122" spans="1:19" s="31" customFormat="1" x14ac:dyDescent="0.25">
      <c r="A122" s="36"/>
      <c r="B122" s="66" t="str">
        <f>'Expenses Summary'!B78</f>
        <v>5605</v>
      </c>
      <c r="C122" s="66" t="str">
        <f>'Expenses Summary'!C78</f>
        <v>Equipment Rental/Lease Expense</v>
      </c>
      <c r="D122" s="112">
        <f>'Cash Flow %s Yr1'!D122</f>
        <v>8.5999999999999993E-2</v>
      </c>
      <c r="E122" s="112">
        <f>'Cash Flow %s Yr1'!E122</f>
        <v>8.5999999999999993E-2</v>
      </c>
      <c r="F122" s="112">
        <f>'Cash Flow %s Yr1'!F122</f>
        <v>2.1999999999999999E-2</v>
      </c>
      <c r="G122" s="112">
        <f>'Cash Flow %s Yr1'!G122</f>
        <v>8.7999999999999995E-2</v>
      </c>
      <c r="H122" s="112">
        <f>'Cash Flow %s Yr1'!H122</f>
        <v>0.05</v>
      </c>
      <c r="I122" s="112">
        <f>'Cash Flow %s Yr1'!I122</f>
        <v>0.11133</v>
      </c>
      <c r="J122" s="112">
        <f>'Cash Flow %s Yr1'!J122</f>
        <v>0.11133</v>
      </c>
      <c r="K122" s="112">
        <f>'Cash Flow %s Yr1'!K122</f>
        <v>0.11133</v>
      </c>
      <c r="L122" s="112">
        <f>'Cash Flow %s Yr1'!L122</f>
        <v>0.11133</v>
      </c>
      <c r="M122" s="112">
        <f>'Cash Flow %s Yr1'!M122</f>
        <v>0.11133</v>
      </c>
      <c r="N122" s="112">
        <f>'Cash Flow %s Yr1'!N122</f>
        <v>0.11135</v>
      </c>
      <c r="O122" s="112">
        <f>'Cash Flow %s Yr1'!O122</f>
        <v>0</v>
      </c>
      <c r="P122" s="112">
        <f>'Cash Flow %s Yr1'!P122</f>
        <v>0</v>
      </c>
      <c r="Q122" s="112">
        <f>'Cash Flow %s Yr1'!Q122</f>
        <v>0</v>
      </c>
      <c r="R122" s="112">
        <f>'Cash Flow %s Yr1'!R122</f>
        <v>0</v>
      </c>
      <c r="S122" s="111">
        <f t="shared" si="9"/>
        <v>1</v>
      </c>
    </row>
    <row r="123" spans="1:19" s="31" customFormat="1" x14ac:dyDescent="0.25">
      <c r="A123" s="36"/>
      <c r="B123" s="66" t="str">
        <f>'Expenses Summary'!B79</f>
        <v>5610</v>
      </c>
      <c r="C123" s="66" t="str">
        <f>'Expenses Summary'!C79</f>
        <v>Equipment Repair</v>
      </c>
      <c r="D123" s="112">
        <f>'Cash Flow %s Yr1'!D123</f>
        <v>8.3000000000000004E-2</v>
      </c>
      <c r="E123" s="112">
        <f>'Cash Flow %s Yr1'!E123</f>
        <v>8.3000000000000004E-2</v>
      </c>
      <c r="F123" s="112">
        <f>'Cash Flow %s Yr1'!F123</f>
        <v>8.3000000000000004E-2</v>
      </c>
      <c r="G123" s="112">
        <f>'Cash Flow %s Yr1'!G123</f>
        <v>8.3000000000000004E-2</v>
      </c>
      <c r="H123" s="112">
        <f>'Cash Flow %s Yr1'!H123</f>
        <v>8.3000000000000004E-2</v>
      </c>
      <c r="I123" s="112">
        <f>'Cash Flow %s Yr1'!I123</f>
        <v>8.3000000000000004E-2</v>
      </c>
      <c r="J123" s="112">
        <f>'Cash Flow %s Yr1'!J123</f>
        <v>8.3000000000000004E-2</v>
      </c>
      <c r="K123" s="112">
        <f>'Cash Flow %s Yr1'!K123</f>
        <v>8.3000000000000004E-2</v>
      </c>
      <c r="L123" s="112">
        <f>'Cash Flow %s Yr1'!L123</f>
        <v>8.4000000000000005E-2</v>
      </c>
      <c r="M123" s="112">
        <f>'Cash Flow %s Yr1'!M123</f>
        <v>8.4000000000000005E-2</v>
      </c>
      <c r="N123" s="112">
        <f>'Cash Flow %s Yr1'!N123</f>
        <v>8.4000000000000005E-2</v>
      </c>
      <c r="O123" s="112">
        <f>'Cash Flow %s Yr1'!O123</f>
        <v>8.4000000000000005E-2</v>
      </c>
      <c r="P123" s="112">
        <f>'Cash Flow %s Yr1'!P123</f>
        <v>0</v>
      </c>
      <c r="Q123" s="112">
        <f>'Cash Flow %s Yr1'!Q123</f>
        <v>0</v>
      </c>
      <c r="R123" s="112">
        <f>'Cash Flow %s Yr1'!R123</f>
        <v>0</v>
      </c>
      <c r="S123" s="111">
        <f t="shared" si="9"/>
        <v>0.99999999999999989</v>
      </c>
    </row>
    <row r="124" spans="1:19" s="31" customFormat="1" x14ac:dyDescent="0.25">
      <c r="A124" s="36"/>
      <c r="B124" s="66" t="str">
        <f>'Expenses Summary'!B80</f>
        <v>5800</v>
      </c>
      <c r="C124" s="66" t="str">
        <f>'Expenses Summary'!C80</f>
        <v>Professional/Consulting Services and Operating Expenditures</v>
      </c>
      <c r="D124" s="112">
        <f>'Cash Flow %s Yr1'!D124</f>
        <v>6.3E-2</v>
      </c>
      <c r="E124" s="112">
        <f>'Cash Flow %s Yr1'!E124</f>
        <v>7.3999999999999996E-2</v>
      </c>
      <c r="F124" s="112">
        <f>'Cash Flow %s Yr1'!F124</f>
        <v>6.3E-2</v>
      </c>
      <c r="G124" s="112">
        <f>'Cash Flow %s Yr1'!G124</f>
        <v>6.3E-2</v>
      </c>
      <c r="H124" s="112">
        <f>'Cash Flow %s Yr1'!H124</f>
        <v>8.1000000000000003E-2</v>
      </c>
      <c r="I124" s="112">
        <f>'Cash Flow %s Yr1'!I124</f>
        <v>9.3710000000000002E-2</v>
      </c>
      <c r="J124" s="112">
        <f>'Cash Flow %s Yr1'!J124</f>
        <v>9.3710000000000002E-2</v>
      </c>
      <c r="K124" s="112">
        <f>'Cash Flow %s Yr1'!K124</f>
        <v>9.3710000000000002E-2</v>
      </c>
      <c r="L124" s="112">
        <f>'Cash Flow %s Yr1'!L124</f>
        <v>9.3710000000000002E-2</v>
      </c>
      <c r="M124" s="112">
        <f>'Cash Flow %s Yr1'!M124</f>
        <v>9.3710000000000002E-2</v>
      </c>
      <c r="N124" s="112">
        <f>'Cash Flow %s Yr1'!N124</f>
        <v>9.3710000000000002E-2</v>
      </c>
      <c r="O124" s="112">
        <f>'Cash Flow %s Yr1'!O124</f>
        <v>9.3740000000000004E-2</v>
      </c>
      <c r="P124" s="112">
        <f>'Cash Flow %s Yr1'!P124</f>
        <v>0</v>
      </c>
      <c r="Q124" s="112">
        <f>'Cash Flow %s Yr1'!Q124</f>
        <v>0</v>
      </c>
      <c r="R124" s="112">
        <f>'Cash Flow %s Yr1'!R124</f>
        <v>0</v>
      </c>
      <c r="S124" s="111">
        <f t="shared" si="9"/>
        <v>0.99999999999999989</v>
      </c>
    </row>
    <row r="125" spans="1:19" s="31" customFormat="1" x14ac:dyDescent="0.25">
      <c r="A125" s="36"/>
      <c r="B125" s="66" t="str">
        <f>'Expenses Summary'!B81</f>
        <v>5803</v>
      </c>
      <c r="C125" s="66" t="str">
        <f>'Expenses Summary'!C81</f>
        <v>Banking and Payroll Service Fees</v>
      </c>
      <c r="D125" s="112">
        <f>'Cash Flow %s Yr1'!D125</f>
        <v>0.05</v>
      </c>
      <c r="E125" s="112">
        <f>'Cash Flow %s Yr1'!E125</f>
        <v>0.05</v>
      </c>
      <c r="F125" s="112">
        <f>'Cash Flow %s Yr1'!F125</f>
        <v>0.09</v>
      </c>
      <c r="G125" s="112">
        <f>'Cash Flow %s Yr1'!G125</f>
        <v>0.09</v>
      </c>
      <c r="H125" s="112">
        <f>'Cash Flow %s Yr1'!H125</f>
        <v>0.09</v>
      </c>
      <c r="I125" s="112">
        <f>'Cash Flow %s Yr1'!I125</f>
        <v>0.09</v>
      </c>
      <c r="J125" s="112">
        <f>'Cash Flow %s Yr1'!J125</f>
        <v>0.09</v>
      </c>
      <c r="K125" s="112">
        <f>'Cash Flow %s Yr1'!K125</f>
        <v>0.09</v>
      </c>
      <c r="L125" s="112">
        <f>'Cash Flow %s Yr1'!L125</f>
        <v>0.09</v>
      </c>
      <c r="M125" s="112">
        <f>'Cash Flow %s Yr1'!M125</f>
        <v>0.09</v>
      </c>
      <c r="N125" s="112">
        <f>'Cash Flow %s Yr1'!N125</f>
        <v>0.09</v>
      </c>
      <c r="O125" s="112">
        <f>'Cash Flow %s Yr1'!O125</f>
        <v>0.09</v>
      </c>
      <c r="P125" s="112">
        <f>'Cash Flow %s Yr1'!P125</f>
        <v>0</v>
      </c>
      <c r="Q125" s="112">
        <f>'Cash Flow %s Yr1'!Q125</f>
        <v>0</v>
      </c>
      <c r="R125" s="112">
        <f>'Cash Flow %s Yr1'!R125</f>
        <v>0</v>
      </c>
      <c r="S125" s="111">
        <f t="shared" si="9"/>
        <v>0.99999999999999978</v>
      </c>
    </row>
    <row r="126" spans="1:19" s="31" customFormat="1" x14ac:dyDescent="0.25">
      <c r="A126" s="36"/>
      <c r="B126" s="66">
        <f>'Expenses Summary'!B82</f>
        <v>5805</v>
      </c>
      <c r="C126" s="66" t="str">
        <f>'Expenses Summary'!C82</f>
        <v>Legal Services</v>
      </c>
      <c r="D126" s="112">
        <f>'Cash Flow %s Yr1'!D126</f>
        <v>0</v>
      </c>
      <c r="E126" s="112">
        <f>'Cash Flow %s Yr1'!E126</f>
        <v>0</v>
      </c>
      <c r="F126" s="112">
        <f>'Cash Flow %s Yr1'!F126</f>
        <v>0</v>
      </c>
      <c r="G126" s="112">
        <f>'Cash Flow %s Yr1'!G126</f>
        <v>0</v>
      </c>
      <c r="H126" s="112">
        <f>'Cash Flow %s Yr1'!H126</f>
        <v>0.125</v>
      </c>
      <c r="I126" s="112">
        <f>'Cash Flow %s Yr1'!I126</f>
        <v>0.125</v>
      </c>
      <c r="J126" s="112">
        <f>'Cash Flow %s Yr1'!J126</f>
        <v>0.125</v>
      </c>
      <c r="K126" s="112">
        <f>'Cash Flow %s Yr1'!K126</f>
        <v>0.125</v>
      </c>
      <c r="L126" s="112">
        <f>'Cash Flow %s Yr1'!L126</f>
        <v>0.125</v>
      </c>
      <c r="M126" s="112">
        <f>'Cash Flow %s Yr1'!M126</f>
        <v>0.125</v>
      </c>
      <c r="N126" s="112">
        <f>'Cash Flow %s Yr1'!N126</f>
        <v>0.125</v>
      </c>
      <c r="O126" s="112">
        <f>'Cash Flow %s Yr1'!O126</f>
        <v>0.125</v>
      </c>
      <c r="P126" s="112">
        <f>'Cash Flow %s Yr1'!P126</f>
        <v>0</v>
      </c>
      <c r="Q126" s="112">
        <f>'Cash Flow %s Yr1'!Q126</f>
        <v>0</v>
      </c>
      <c r="R126" s="112">
        <f>'Cash Flow %s Yr1'!R126</f>
        <v>0</v>
      </c>
      <c r="S126" s="111">
        <f t="shared" si="9"/>
        <v>1</v>
      </c>
    </row>
    <row r="127" spans="1:19" s="31" customFormat="1" x14ac:dyDescent="0.25">
      <c r="A127" s="36"/>
      <c r="B127" s="66" t="str">
        <f>'Expenses Summary'!B84</f>
        <v>5810</v>
      </c>
      <c r="C127" s="66" t="str">
        <f>'Expenses Summary'!C84</f>
        <v>Educational Consultants</v>
      </c>
      <c r="D127" s="112">
        <f>'Cash Flow %s Yr1'!D128</f>
        <v>0</v>
      </c>
      <c r="E127" s="112">
        <f>'Cash Flow %s Yr1'!E128</f>
        <v>0</v>
      </c>
      <c r="F127" s="112">
        <f>'Cash Flow %s Yr1'!F128</f>
        <v>3.1E-2</v>
      </c>
      <c r="G127" s="112">
        <f>'Cash Flow %s Yr1'!G128</f>
        <v>0.111</v>
      </c>
      <c r="H127" s="112">
        <f>'Cash Flow %s Yr1'!H128</f>
        <v>0.106</v>
      </c>
      <c r="I127" s="112">
        <f>'Cash Flow %s Yr1'!I128</f>
        <v>0.10743</v>
      </c>
      <c r="J127" s="112">
        <f>'Cash Flow %s Yr1'!J128</f>
        <v>0.10743</v>
      </c>
      <c r="K127" s="112">
        <f>'Cash Flow %s Yr1'!K128</f>
        <v>0.10743</v>
      </c>
      <c r="L127" s="112">
        <f>'Cash Flow %s Yr1'!L128</f>
        <v>0.10743</v>
      </c>
      <c r="M127" s="112">
        <f>'Cash Flow %s Yr1'!M128</f>
        <v>0.10743</v>
      </c>
      <c r="N127" s="112">
        <f>'Cash Flow %s Yr1'!N128</f>
        <v>0.10743</v>
      </c>
      <c r="O127" s="112">
        <f>'Cash Flow %s Yr1'!O128</f>
        <v>0.10742</v>
      </c>
      <c r="P127" s="112">
        <f>'Cash Flow %s Yr1'!P128</f>
        <v>0</v>
      </c>
      <c r="Q127" s="112">
        <f>'Cash Flow %s Yr1'!Q128</f>
        <v>0</v>
      </c>
      <c r="R127" s="112">
        <f>'Cash Flow %s Yr1'!R128</f>
        <v>0</v>
      </c>
      <c r="S127" s="111">
        <f t="shared" si="9"/>
        <v>1.0000000000000002</v>
      </c>
    </row>
    <row r="128" spans="1:19" s="31" customFormat="1" x14ac:dyDescent="0.25">
      <c r="A128" s="36"/>
      <c r="B128" s="66" t="str">
        <f>'Expenses Summary'!B85</f>
        <v>5815</v>
      </c>
      <c r="C128" s="66" t="str">
        <f>'Expenses Summary'!C85</f>
        <v>Advertising / Recruiting</v>
      </c>
      <c r="D128" s="112">
        <f>'Cash Flow %s Yr1'!D129</f>
        <v>0</v>
      </c>
      <c r="E128" s="112">
        <f>'Cash Flow %s Yr1'!E129</f>
        <v>0</v>
      </c>
      <c r="F128" s="112">
        <f>'Cash Flow %s Yr1'!F129</f>
        <v>0</v>
      </c>
      <c r="G128" s="112">
        <f>'Cash Flow %s Yr1'!G129</f>
        <v>0</v>
      </c>
      <c r="H128" s="112">
        <f>'Cash Flow %s Yr1'!H129</f>
        <v>0</v>
      </c>
      <c r="I128" s="112">
        <f>'Cash Flow %s Yr1'!I129</f>
        <v>0</v>
      </c>
      <c r="J128" s="112">
        <f>'Cash Flow %s Yr1'!J129</f>
        <v>0</v>
      </c>
      <c r="K128" s="112">
        <f>'Cash Flow %s Yr1'!K129</f>
        <v>0</v>
      </c>
      <c r="L128" s="112">
        <f>'Cash Flow %s Yr1'!L129</f>
        <v>0</v>
      </c>
      <c r="M128" s="112">
        <f>'Cash Flow %s Yr1'!M129</f>
        <v>0</v>
      </c>
      <c r="N128" s="112">
        <f>'Cash Flow %s Yr1'!N129</f>
        <v>0</v>
      </c>
      <c r="O128" s="112">
        <f>'Cash Flow %s Yr1'!O129</f>
        <v>1</v>
      </c>
      <c r="P128" s="112">
        <f>'Cash Flow %s Yr1'!P129</f>
        <v>0</v>
      </c>
      <c r="Q128" s="112">
        <f>'Cash Flow %s Yr1'!Q129</f>
        <v>0</v>
      </c>
      <c r="R128" s="112">
        <f>'Cash Flow %s Yr1'!R129</f>
        <v>0</v>
      </c>
      <c r="S128" s="111">
        <f t="shared" si="9"/>
        <v>1</v>
      </c>
    </row>
    <row r="129" spans="1:19" s="31" customFormat="1" x14ac:dyDescent="0.25">
      <c r="A129" s="36"/>
      <c r="B129" s="66" t="str">
        <f>'Expenses Summary'!B86</f>
        <v>5820</v>
      </c>
      <c r="C129" s="66" t="str">
        <f>'Expenses Summary'!C86</f>
        <v>Fundraising Expense</v>
      </c>
      <c r="D129" s="112">
        <f>'Cash Flow %s Yr1'!D130</f>
        <v>0</v>
      </c>
      <c r="E129" s="112">
        <f>'Cash Flow %s Yr1'!E130</f>
        <v>0</v>
      </c>
      <c r="F129" s="112">
        <f>'Cash Flow %s Yr1'!F130</f>
        <v>0.1</v>
      </c>
      <c r="G129" s="112">
        <f>'Cash Flow %s Yr1'!G130</f>
        <v>0.1</v>
      </c>
      <c r="H129" s="112">
        <f>'Cash Flow %s Yr1'!H130</f>
        <v>0.1</v>
      </c>
      <c r="I129" s="112">
        <f>'Cash Flow %s Yr1'!I130</f>
        <v>0.1</v>
      </c>
      <c r="J129" s="112">
        <f>'Cash Flow %s Yr1'!J130</f>
        <v>0.1</v>
      </c>
      <c r="K129" s="112">
        <f>'Cash Flow %s Yr1'!K130</f>
        <v>0.1</v>
      </c>
      <c r="L129" s="112">
        <f>'Cash Flow %s Yr1'!L130</f>
        <v>0.1</v>
      </c>
      <c r="M129" s="112">
        <f>'Cash Flow %s Yr1'!M130</f>
        <v>0.1</v>
      </c>
      <c r="N129" s="112">
        <f>'Cash Flow %s Yr1'!N130</f>
        <v>0.1</v>
      </c>
      <c r="O129" s="112">
        <f>'Cash Flow %s Yr1'!O130</f>
        <v>0.1</v>
      </c>
      <c r="P129" s="112">
        <f>'Cash Flow %s Yr1'!P130</f>
        <v>0</v>
      </c>
      <c r="Q129" s="112">
        <f>'Cash Flow %s Yr1'!Q130</f>
        <v>0</v>
      </c>
      <c r="R129" s="112">
        <f>'Cash Flow %s Yr1'!R130</f>
        <v>0</v>
      </c>
      <c r="S129" s="111">
        <f t="shared" si="9"/>
        <v>0.99999999999999989</v>
      </c>
    </row>
    <row r="130" spans="1:19" s="31" customFormat="1" x14ac:dyDescent="0.25">
      <c r="A130" s="36"/>
      <c r="B130" s="66" t="str">
        <f>'Expenses Summary'!B87</f>
        <v>5875</v>
      </c>
      <c r="C130" s="66" t="str">
        <f>'Expenses Summary'!C87</f>
        <v>District Oversight Fee</v>
      </c>
      <c r="D130" s="112">
        <f>'Cash Flow %s Yr1'!D131</f>
        <v>0</v>
      </c>
      <c r="E130" s="112">
        <f>'Cash Flow %s Yr1'!E131</f>
        <v>0</v>
      </c>
      <c r="F130" s="112">
        <f>'Cash Flow %s Yr1'!F131</f>
        <v>0</v>
      </c>
      <c r="G130" s="112">
        <f>'Cash Flow %s Yr1'!G131</f>
        <v>0</v>
      </c>
      <c r="H130" s="112">
        <f>'Cash Flow %s Yr1'!H131</f>
        <v>0</v>
      </c>
      <c r="I130" s="112">
        <f>'Cash Flow %s Yr1'!I131</f>
        <v>0</v>
      </c>
      <c r="J130" s="112">
        <f>'Cash Flow %s Yr1'!J131</f>
        <v>0</v>
      </c>
      <c r="K130" s="112">
        <f>'Cash Flow %s Yr1'!K131</f>
        <v>0</v>
      </c>
      <c r="L130" s="112">
        <f>'Cash Flow %s Yr1'!L131</f>
        <v>0</v>
      </c>
      <c r="M130" s="112">
        <f>'Cash Flow %s Yr1'!M131</f>
        <v>0</v>
      </c>
      <c r="N130" s="112">
        <f>'Cash Flow %s Yr1'!N131</f>
        <v>0</v>
      </c>
      <c r="O130" s="112">
        <f>'Cash Flow %s Yr1'!O131</f>
        <v>1</v>
      </c>
      <c r="P130" s="112">
        <f>'Cash Flow %s Yr1'!P131</f>
        <v>0</v>
      </c>
      <c r="Q130" s="112">
        <f>'Cash Flow %s Yr1'!Q131</f>
        <v>0</v>
      </c>
      <c r="R130" s="112">
        <f>'Cash Flow %s Yr1'!R131</f>
        <v>0</v>
      </c>
      <c r="S130" s="111">
        <f t="shared" si="9"/>
        <v>1</v>
      </c>
    </row>
    <row r="131" spans="1:19" s="31" customFormat="1" x14ac:dyDescent="0.25">
      <c r="A131" s="36"/>
      <c r="B131" s="66" t="str">
        <f>'Expenses Summary'!B88</f>
        <v>5890</v>
      </c>
      <c r="C131" s="66" t="str">
        <f>'Expenses Summary'!C88</f>
        <v>Interest Expense / Misc. Fees</v>
      </c>
      <c r="D131" s="112">
        <f>'Cash Flow %s Yr1'!D132</f>
        <v>0</v>
      </c>
      <c r="E131" s="112">
        <f>'Cash Flow %s Yr1'!E132</f>
        <v>0</v>
      </c>
      <c r="F131" s="112">
        <f>'Cash Flow %s Yr1'!F132</f>
        <v>0</v>
      </c>
      <c r="G131" s="112">
        <f>'Cash Flow %s Yr1'!G132</f>
        <v>0</v>
      </c>
      <c r="H131" s="112">
        <f>'Cash Flow %s Yr1'!H132</f>
        <v>0</v>
      </c>
      <c r="I131" s="112">
        <f>'Cash Flow %s Yr1'!I132</f>
        <v>0</v>
      </c>
      <c r="J131" s="112">
        <f>'Cash Flow %s Yr1'!J132</f>
        <v>0</v>
      </c>
      <c r="K131" s="112">
        <f>'Cash Flow %s Yr1'!K132</f>
        <v>0</v>
      </c>
      <c r="L131" s="112">
        <f>'Cash Flow %s Yr1'!L132</f>
        <v>0</v>
      </c>
      <c r="M131" s="112">
        <f>'Cash Flow %s Yr1'!M132</f>
        <v>0</v>
      </c>
      <c r="N131" s="112">
        <f>'Cash Flow %s Yr1'!N132</f>
        <v>0</v>
      </c>
      <c r="O131" s="112">
        <f>'Cash Flow %s Yr1'!O132</f>
        <v>1</v>
      </c>
      <c r="P131" s="112">
        <f>'Cash Flow %s Yr1'!P132</f>
        <v>0</v>
      </c>
      <c r="Q131" s="112">
        <f>'Cash Flow %s Yr1'!Q132</f>
        <v>0</v>
      </c>
      <c r="R131" s="112">
        <f>'Cash Flow %s Yr1'!R132</f>
        <v>0</v>
      </c>
      <c r="S131" s="111">
        <f t="shared" si="9"/>
        <v>1</v>
      </c>
    </row>
    <row r="132" spans="1:19" s="31" customFormat="1" x14ac:dyDescent="0.25">
      <c r="A132" s="36"/>
      <c r="B132" s="66" t="str">
        <f>'Expenses Summary'!B89</f>
        <v>5891</v>
      </c>
      <c r="C132" s="66" t="str">
        <f>'Expenses Summary'!C89</f>
        <v>Charter School Capital Fees</v>
      </c>
      <c r="D132" s="112">
        <f>'Cash Flow %s Yr1'!D133</f>
        <v>8.3000000000000004E-2</v>
      </c>
      <c r="E132" s="112">
        <f>'Cash Flow %s Yr1'!E133</f>
        <v>8.3000000000000004E-2</v>
      </c>
      <c r="F132" s="112">
        <f>'Cash Flow %s Yr1'!F133</f>
        <v>8.3000000000000004E-2</v>
      </c>
      <c r="G132" s="112">
        <f>'Cash Flow %s Yr1'!G133</f>
        <v>8.3000000000000004E-2</v>
      </c>
      <c r="H132" s="112">
        <f>'Cash Flow %s Yr1'!H133</f>
        <v>8.3000000000000004E-2</v>
      </c>
      <c r="I132" s="112">
        <f>'Cash Flow %s Yr1'!I133</f>
        <v>8.3000000000000004E-2</v>
      </c>
      <c r="J132" s="112">
        <f>'Cash Flow %s Yr1'!J133</f>
        <v>8.3000000000000004E-2</v>
      </c>
      <c r="K132" s="112">
        <f>'Cash Flow %s Yr1'!K133</f>
        <v>8.3000000000000004E-2</v>
      </c>
      <c r="L132" s="112">
        <f>'Cash Flow %s Yr1'!L133</f>
        <v>8.4000000000000005E-2</v>
      </c>
      <c r="M132" s="112">
        <f>'Cash Flow %s Yr1'!M133</f>
        <v>8.4000000000000005E-2</v>
      </c>
      <c r="N132" s="112">
        <f>'Cash Flow %s Yr1'!N133</f>
        <v>8.4000000000000005E-2</v>
      </c>
      <c r="O132" s="112">
        <f>'Cash Flow %s Yr1'!O133</f>
        <v>8.4000000000000005E-2</v>
      </c>
      <c r="P132" s="112">
        <f>'Cash Flow %s Yr1'!P133</f>
        <v>0</v>
      </c>
      <c r="Q132" s="112">
        <f>'Cash Flow %s Yr1'!Q133</f>
        <v>0</v>
      </c>
      <c r="R132" s="112">
        <f>'Cash Flow %s Yr1'!R133</f>
        <v>0</v>
      </c>
      <c r="S132" s="111">
        <f t="shared" si="9"/>
        <v>0.99999999999999989</v>
      </c>
    </row>
    <row r="133" spans="1:19" s="31" customFormat="1" hidden="1" outlineLevel="1" x14ac:dyDescent="0.25">
      <c r="A133" s="36"/>
      <c r="B133" s="66" t="str">
        <f>'Expenses Summary'!B90</f>
        <v>5899</v>
      </c>
      <c r="C133" s="66" t="str">
        <f>'Expenses Summary'!C90</f>
        <v>Moving Expenses</v>
      </c>
      <c r="D133" s="112">
        <f>'Cash Flow %s Yr1'!D134</f>
        <v>0</v>
      </c>
      <c r="E133" s="112">
        <f>'Cash Flow %s Yr1'!E134</f>
        <v>0</v>
      </c>
      <c r="F133" s="112">
        <f>'Cash Flow %s Yr1'!F134</f>
        <v>0</v>
      </c>
      <c r="G133" s="112">
        <f>'Cash Flow %s Yr1'!G134</f>
        <v>0</v>
      </c>
      <c r="H133" s="112">
        <f>'Cash Flow %s Yr1'!H134</f>
        <v>0</v>
      </c>
      <c r="I133" s="112">
        <f>'Cash Flow %s Yr1'!I134</f>
        <v>0</v>
      </c>
      <c r="J133" s="112">
        <f>'Cash Flow %s Yr1'!J134</f>
        <v>0</v>
      </c>
      <c r="K133" s="112">
        <f>'Cash Flow %s Yr1'!K134</f>
        <v>0</v>
      </c>
      <c r="L133" s="112">
        <f>'Cash Flow %s Yr1'!L134</f>
        <v>0</v>
      </c>
      <c r="M133" s="112">
        <f>'Cash Flow %s Yr1'!M134</f>
        <v>0</v>
      </c>
      <c r="N133" s="112">
        <f>'Cash Flow %s Yr1'!N134</f>
        <v>0</v>
      </c>
      <c r="O133" s="112">
        <f>'Cash Flow %s Yr1'!O134</f>
        <v>1</v>
      </c>
      <c r="P133" s="112">
        <f>'Cash Flow %s Yr1'!P134</f>
        <v>0</v>
      </c>
      <c r="Q133" s="112">
        <f>'Cash Flow %s Yr1'!Q134</f>
        <v>0</v>
      </c>
      <c r="R133" s="112">
        <f>'Cash Flow %s Yr1'!R134</f>
        <v>0</v>
      </c>
      <c r="S133" s="111">
        <f t="shared" si="9"/>
        <v>1</v>
      </c>
    </row>
    <row r="134" spans="1:19" s="31" customFormat="1" hidden="1" outlineLevel="1" x14ac:dyDescent="0.25">
      <c r="A134" s="36"/>
      <c r="B134" s="66" t="str">
        <f>'Expenses Summary'!B91</f>
        <v>5900</v>
      </c>
      <c r="C134" s="66" t="str">
        <f>'Expenses Summary'!C91</f>
        <v>Communications</v>
      </c>
      <c r="D134" s="112">
        <f>'Cash Flow %s Yr1'!D135</f>
        <v>7.3999999999999996E-2</v>
      </c>
      <c r="E134" s="112">
        <f>'Cash Flow %s Yr1'!E135</f>
        <v>5.2999999999999999E-2</v>
      </c>
      <c r="F134" s="112">
        <f>'Cash Flow %s Yr1'!F135</f>
        <v>1.6E-2</v>
      </c>
      <c r="G134" s="112">
        <f>'Cash Flow %s Yr1'!G135</f>
        <v>0.45400000000000001</v>
      </c>
      <c r="H134" s="112">
        <f>'Cash Flow %s Yr1'!H135</f>
        <v>5.0380000000000001E-2</v>
      </c>
      <c r="I134" s="112">
        <f>'Cash Flow %s Yr1'!I135</f>
        <v>5.0380000000000001E-2</v>
      </c>
      <c r="J134" s="112">
        <f>'Cash Flow %s Yr1'!J135</f>
        <v>5.0380000000000001E-2</v>
      </c>
      <c r="K134" s="112">
        <f>'Cash Flow %s Yr1'!K135</f>
        <v>5.0380000000000001E-2</v>
      </c>
      <c r="L134" s="112">
        <f>'Cash Flow %s Yr1'!L135</f>
        <v>5.0380000000000001E-2</v>
      </c>
      <c r="M134" s="112">
        <f>'Cash Flow %s Yr1'!M135</f>
        <v>5.0380000000000001E-2</v>
      </c>
      <c r="N134" s="112">
        <f>'Cash Flow %s Yr1'!N135</f>
        <v>5.0380000000000001E-2</v>
      </c>
      <c r="O134" s="112">
        <f>'Cash Flow %s Yr1'!O135</f>
        <v>5.0340000000000003E-2</v>
      </c>
      <c r="P134" s="112">
        <f>'Cash Flow %s Yr1'!P135</f>
        <v>0</v>
      </c>
      <c r="Q134" s="112">
        <f>'Cash Flow %s Yr1'!Q135</f>
        <v>0</v>
      </c>
      <c r="R134" s="112">
        <f>'Cash Flow %s Yr1'!R135</f>
        <v>0</v>
      </c>
      <c r="S134" s="111">
        <f t="shared" si="9"/>
        <v>0.99999999999999989</v>
      </c>
    </row>
    <row r="135" spans="1:19" s="31" customFormat="1" hidden="1" outlineLevel="1" x14ac:dyDescent="0.25">
      <c r="A135" s="36"/>
      <c r="B135" s="66">
        <f>'Expenses Summary'!B92</f>
        <v>5873</v>
      </c>
      <c r="C135" s="66" t="str">
        <f>'Expenses Summary'!C92</f>
        <v>Financial Services - CSMC</v>
      </c>
      <c r="D135" s="112">
        <f>'Cash Flow %s Yr1'!D136</f>
        <v>8.3299999999999999E-2</v>
      </c>
      <c r="E135" s="112">
        <f>'Cash Flow %s Yr1'!E136</f>
        <v>8.3299999999999999E-2</v>
      </c>
      <c r="F135" s="112">
        <f>'Cash Flow %s Yr1'!F136</f>
        <v>8.3299999999999999E-2</v>
      </c>
      <c r="G135" s="112">
        <f>'Cash Flow %s Yr1'!G136</f>
        <v>8.3299999999999999E-2</v>
      </c>
      <c r="H135" s="112">
        <f>'Cash Flow %s Yr1'!H136</f>
        <v>8.3299999999999999E-2</v>
      </c>
      <c r="I135" s="112">
        <f>'Cash Flow %s Yr1'!I136</f>
        <v>8.3299999999999999E-2</v>
      </c>
      <c r="J135" s="112">
        <f>'Cash Flow %s Yr1'!J136</f>
        <v>8.3299999999999999E-2</v>
      </c>
      <c r="K135" s="112">
        <f>'Cash Flow %s Yr1'!K136</f>
        <v>8.3299999999999999E-2</v>
      </c>
      <c r="L135" s="112">
        <f>'Cash Flow %s Yr1'!L136</f>
        <v>8.3299999999999999E-2</v>
      </c>
      <c r="M135" s="112">
        <f>'Cash Flow %s Yr1'!M136</f>
        <v>8.3299999999999999E-2</v>
      </c>
      <c r="N135" s="112">
        <f>'Cash Flow %s Yr1'!N136</f>
        <v>8.3299999999999999E-2</v>
      </c>
      <c r="O135" s="112">
        <f>'Cash Flow %s Yr1'!O136</f>
        <v>8.3699999999999997E-2</v>
      </c>
      <c r="P135" s="112">
        <f>'Cash Flow %s Yr1'!P136</f>
        <v>0</v>
      </c>
      <c r="Q135" s="112">
        <f>'Cash Flow %s Yr1'!Q136</f>
        <v>0</v>
      </c>
      <c r="R135" s="112">
        <f>'Cash Flow %s Yr1'!R136</f>
        <v>0</v>
      </c>
      <c r="S135" s="111">
        <f t="shared" si="9"/>
        <v>1</v>
      </c>
    </row>
    <row r="136" spans="1:19" s="31" customFormat="1" hidden="1" outlineLevel="1" x14ac:dyDescent="0.25">
      <c r="A136" s="36"/>
      <c r="B136" s="66">
        <f>'Expenses Summary'!B94</f>
        <v>5877</v>
      </c>
      <c r="C136" s="66" t="str">
        <f>'Expenses Summary'!C94</f>
        <v>IT Services</v>
      </c>
      <c r="D136" s="112">
        <f>'Cash Flow %s Yr1'!D138</f>
        <v>0</v>
      </c>
      <c r="E136" s="112">
        <f>'Cash Flow %s Yr1'!E138</f>
        <v>0</v>
      </c>
      <c r="F136" s="112">
        <f>'Cash Flow %s Yr1'!F138</f>
        <v>0.1</v>
      </c>
      <c r="G136" s="112">
        <f>'Cash Flow %s Yr1'!G138</f>
        <v>0.1</v>
      </c>
      <c r="H136" s="112">
        <f>'Cash Flow %s Yr1'!H138</f>
        <v>0.1</v>
      </c>
      <c r="I136" s="112">
        <f>'Cash Flow %s Yr1'!I138</f>
        <v>0.1</v>
      </c>
      <c r="J136" s="112">
        <f>'Cash Flow %s Yr1'!J138</f>
        <v>0.1</v>
      </c>
      <c r="K136" s="112">
        <f>'Cash Flow %s Yr1'!K138</f>
        <v>0.1</v>
      </c>
      <c r="L136" s="112">
        <f>'Cash Flow %s Yr1'!L138</f>
        <v>0.1</v>
      </c>
      <c r="M136" s="112">
        <f>'Cash Flow %s Yr1'!M138</f>
        <v>0.1</v>
      </c>
      <c r="N136" s="112">
        <f>'Cash Flow %s Yr1'!N138</f>
        <v>0.1</v>
      </c>
      <c r="O136" s="112">
        <f>'Cash Flow %s Yr1'!O138</f>
        <v>0.1</v>
      </c>
      <c r="P136" s="112">
        <f>'Cash Flow %s Yr1'!P138</f>
        <v>0</v>
      </c>
      <c r="Q136" s="112">
        <f>'Cash Flow %s Yr1'!Q138</f>
        <v>0</v>
      </c>
      <c r="R136" s="112">
        <f>'Cash Flow %s Yr1'!R138</f>
        <v>0</v>
      </c>
      <c r="S136" s="111">
        <f t="shared" si="9"/>
        <v>0.99999999999999989</v>
      </c>
    </row>
    <row r="137" spans="1:19" s="31" customFormat="1" hidden="1" outlineLevel="1" x14ac:dyDescent="0.25">
      <c r="A137" s="36"/>
      <c r="B137" s="66">
        <f>'Expenses Summary'!B95</f>
        <v>0</v>
      </c>
      <c r="C137" s="66">
        <f>'Expenses Summary'!C95</f>
        <v>0</v>
      </c>
      <c r="D137" s="112">
        <f>'Cash Flow %s Yr1'!D139</f>
        <v>0</v>
      </c>
      <c r="E137" s="112">
        <f>'Cash Flow %s Yr1'!E139</f>
        <v>0</v>
      </c>
      <c r="F137" s="112">
        <f>'Cash Flow %s Yr1'!F139</f>
        <v>0.1</v>
      </c>
      <c r="G137" s="112">
        <f>'Cash Flow %s Yr1'!G139</f>
        <v>0.1</v>
      </c>
      <c r="H137" s="112">
        <f>'Cash Flow %s Yr1'!H139</f>
        <v>0.1</v>
      </c>
      <c r="I137" s="112">
        <f>'Cash Flow %s Yr1'!I139</f>
        <v>0.1</v>
      </c>
      <c r="J137" s="112">
        <f>'Cash Flow %s Yr1'!J139</f>
        <v>0.1</v>
      </c>
      <c r="K137" s="112">
        <f>'Cash Flow %s Yr1'!K139</f>
        <v>0.1</v>
      </c>
      <c r="L137" s="112">
        <f>'Cash Flow %s Yr1'!L139</f>
        <v>0.1</v>
      </c>
      <c r="M137" s="112">
        <f>'Cash Flow %s Yr1'!M139</f>
        <v>0.1</v>
      </c>
      <c r="N137" s="112">
        <f>'Cash Flow %s Yr1'!N139</f>
        <v>0.1</v>
      </c>
      <c r="O137" s="112">
        <f>'Cash Flow %s Yr1'!O139</f>
        <v>0.1</v>
      </c>
      <c r="P137" s="112">
        <f>'Cash Flow %s Yr1'!P139</f>
        <v>0</v>
      </c>
      <c r="Q137" s="112">
        <f>'Cash Flow %s Yr1'!Q139</f>
        <v>0</v>
      </c>
      <c r="R137" s="112">
        <f>'Cash Flow %s Yr1'!R139</f>
        <v>0</v>
      </c>
      <c r="S137" s="111">
        <f t="shared" si="9"/>
        <v>0.99999999999999989</v>
      </c>
    </row>
    <row r="138" spans="1:19" s="31" customFormat="1" hidden="1" outlineLevel="1" x14ac:dyDescent="0.25">
      <c r="A138" s="36"/>
      <c r="B138" s="66">
        <f>'Expenses Summary'!B96</f>
        <v>0</v>
      </c>
      <c r="C138" s="66">
        <f>'Expenses Summary'!C96</f>
        <v>0</v>
      </c>
      <c r="D138" s="112">
        <f>'Cash Flow %s Yr1'!D140</f>
        <v>0</v>
      </c>
      <c r="E138" s="112">
        <f>'Cash Flow %s Yr1'!E140</f>
        <v>0</v>
      </c>
      <c r="F138" s="112">
        <f>'Cash Flow %s Yr1'!F140</f>
        <v>0.1</v>
      </c>
      <c r="G138" s="112">
        <f>'Cash Flow %s Yr1'!G140</f>
        <v>0.1</v>
      </c>
      <c r="H138" s="112">
        <f>'Cash Flow %s Yr1'!H140</f>
        <v>0.1</v>
      </c>
      <c r="I138" s="112">
        <f>'Cash Flow %s Yr1'!I140</f>
        <v>0.1</v>
      </c>
      <c r="J138" s="112">
        <f>'Cash Flow %s Yr1'!J140</f>
        <v>0.1</v>
      </c>
      <c r="K138" s="112">
        <f>'Cash Flow %s Yr1'!K140</f>
        <v>0.1</v>
      </c>
      <c r="L138" s="112">
        <f>'Cash Flow %s Yr1'!L140</f>
        <v>0.1</v>
      </c>
      <c r="M138" s="112">
        <f>'Cash Flow %s Yr1'!M140</f>
        <v>0.1</v>
      </c>
      <c r="N138" s="112">
        <f>'Cash Flow %s Yr1'!N140</f>
        <v>0.1</v>
      </c>
      <c r="O138" s="112">
        <f>'Cash Flow %s Yr1'!O140</f>
        <v>0.1</v>
      </c>
      <c r="P138" s="112">
        <f>'Cash Flow %s Yr1'!P140</f>
        <v>0</v>
      </c>
      <c r="Q138" s="112">
        <f>'Cash Flow %s Yr1'!Q140</f>
        <v>0</v>
      </c>
      <c r="R138" s="112">
        <f>'Cash Flow %s Yr1'!R140</f>
        <v>0</v>
      </c>
      <c r="S138" s="111">
        <f t="shared" si="9"/>
        <v>0.99999999999999989</v>
      </c>
    </row>
    <row r="139" spans="1:19" s="31" customFormat="1" hidden="1" outlineLevel="1" x14ac:dyDescent="0.25">
      <c r="A139" s="36"/>
      <c r="B139" s="66">
        <f>'Expenses Summary'!B97</f>
        <v>0</v>
      </c>
      <c r="C139" s="66">
        <f>'Expenses Summary'!C97</f>
        <v>0</v>
      </c>
      <c r="D139" s="112">
        <f>'Cash Flow %s Yr1'!D141</f>
        <v>0</v>
      </c>
      <c r="E139" s="112">
        <f>'Cash Flow %s Yr1'!E141</f>
        <v>0</v>
      </c>
      <c r="F139" s="112">
        <f>'Cash Flow %s Yr1'!F141</f>
        <v>0.1</v>
      </c>
      <c r="G139" s="112">
        <f>'Cash Flow %s Yr1'!G141</f>
        <v>0.1</v>
      </c>
      <c r="H139" s="112">
        <f>'Cash Flow %s Yr1'!H141</f>
        <v>0.1</v>
      </c>
      <c r="I139" s="112">
        <f>'Cash Flow %s Yr1'!I141</f>
        <v>0.1</v>
      </c>
      <c r="J139" s="112">
        <f>'Cash Flow %s Yr1'!J141</f>
        <v>0.1</v>
      </c>
      <c r="K139" s="112">
        <f>'Cash Flow %s Yr1'!K141</f>
        <v>0.1</v>
      </c>
      <c r="L139" s="112">
        <f>'Cash Flow %s Yr1'!L141</f>
        <v>0.1</v>
      </c>
      <c r="M139" s="112">
        <f>'Cash Flow %s Yr1'!M141</f>
        <v>0.1</v>
      </c>
      <c r="N139" s="112">
        <f>'Cash Flow %s Yr1'!N141</f>
        <v>0.1</v>
      </c>
      <c r="O139" s="112">
        <f>'Cash Flow %s Yr1'!O141</f>
        <v>0.1</v>
      </c>
      <c r="P139" s="112">
        <f>'Cash Flow %s Yr1'!P141</f>
        <v>0</v>
      </c>
      <c r="Q139" s="112">
        <f>'Cash Flow %s Yr1'!Q141</f>
        <v>0</v>
      </c>
      <c r="R139" s="112">
        <f>'Cash Flow %s Yr1'!R141</f>
        <v>0</v>
      </c>
      <c r="S139" s="111">
        <f t="shared" si="9"/>
        <v>0.99999999999999989</v>
      </c>
    </row>
    <row r="140" spans="1:19" s="31" customFormat="1" hidden="1" outlineLevel="1" x14ac:dyDescent="0.25">
      <c r="A140" s="36"/>
      <c r="B140" s="66">
        <f>'Expenses Summary'!B98</f>
        <v>0</v>
      </c>
      <c r="C140" s="66">
        <f>'Expenses Summary'!C98</f>
        <v>0</v>
      </c>
      <c r="D140" s="112">
        <f>'Cash Flow %s Yr1'!D142</f>
        <v>0</v>
      </c>
      <c r="E140" s="112">
        <f>'Cash Flow %s Yr1'!E142</f>
        <v>0</v>
      </c>
      <c r="F140" s="112">
        <f>'Cash Flow %s Yr1'!F142</f>
        <v>0.1</v>
      </c>
      <c r="G140" s="112">
        <f>'Cash Flow %s Yr1'!G142</f>
        <v>0.1</v>
      </c>
      <c r="H140" s="112">
        <f>'Cash Flow %s Yr1'!H142</f>
        <v>0.1</v>
      </c>
      <c r="I140" s="112">
        <f>'Cash Flow %s Yr1'!I142</f>
        <v>0.1</v>
      </c>
      <c r="J140" s="112">
        <f>'Cash Flow %s Yr1'!J142</f>
        <v>0.1</v>
      </c>
      <c r="K140" s="112">
        <f>'Cash Flow %s Yr1'!K142</f>
        <v>0.1</v>
      </c>
      <c r="L140" s="112">
        <f>'Cash Flow %s Yr1'!L142</f>
        <v>0.1</v>
      </c>
      <c r="M140" s="112">
        <f>'Cash Flow %s Yr1'!M142</f>
        <v>0.1</v>
      </c>
      <c r="N140" s="112">
        <f>'Cash Flow %s Yr1'!N142</f>
        <v>0.1</v>
      </c>
      <c r="O140" s="112">
        <f>'Cash Flow %s Yr1'!O142</f>
        <v>0.1</v>
      </c>
      <c r="P140" s="112">
        <f>'Cash Flow %s Yr1'!P142</f>
        <v>0</v>
      </c>
      <c r="Q140" s="112">
        <f>'Cash Flow %s Yr1'!Q142</f>
        <v>0</v>
      </c>
      <c r="R140" s="112">
        <f>'Cash Flow %s Yr1'!R142</f>
        <v>0</v>
      </c>
      <c r="S140" s="111">
        <f t="shared" si="9"/>
        <v>0.99999999999999989</v>
      </c>
    </row>
    <row r="141" spans="1:19" s="31" customFormat="1" hidden="1" outlineLevel="1" x14ac:dyDescent="0.25">
      <c r="A141" s="36"/>
      <c r="B141" s="66">
        <f>'Expenses Summary'!B99</f>
        <v>0</v>
      </c>
      <c r="C141" s="66">
        <f>'Expenses Summary'!C99</f>
        <v>0</v>
      </c>
      <c r="D141" s="112">
        <f>'Cash Flow %s Yr1'!D143</f>
        <v>0</v>
      </c>
      <c r="E141" s="112">
        <f>'Cash Flow %s Yr1'!E143</f>
        <v>0</v>
      </c>
      <c r="F141" s="112">
        <f>'Cash Flow %s Yr1'!F143</f>
        <v>0.1</v>
      </c>
      <c r="G141" s="112">
        <f>'Cash Flow %s Yr1'!G143</f>
        <v>0.1</v>
      </c>
      <c r="H141" s="112">
        <f>'Cash Flow %s Yr1'!H143</f>
        <v>0.1</v>
      </c>
      <c r="I141" s="112">
        <f>'Cash Flow %s Yr1'!I143</f>
        <v>0.1</v>
      </c>
      <c r="J141" s="112">
        <f>'Cash Flow %s Yr1'!J143</f>
        <v>0.1</v>
      </c>
      <c r="K141" s="112">
        <f>'Cash Flow %s Yr1'!K143</f>
        <v>0.1</v>
      </c>
      <c r="L141" s="112">
        <f>'Cash Flow %s Yr1'!L143</f>
        <v>0.1</v>
      </c>
      <c r="M141" s="112">
        <f>'Cash Flow %s Yr1'!M143</f>
        <v>0.1</v>
      </c>
      <c r="N141" s="112">
        <f>'Cash Flow %s Yr1'!N143</f>
        <v>0.1</v>
      </c>
      <c r="O141" s="112">
        <f>'Cash Flow %s Yr1'!O143</f>
        <v>0.1</v>
      </c>
      <c r="P141" s="112">
        <f>'Cash Flow %s Yr1'!P143</f>
        <v>0</v>
      </c>
      <c r="Q141" s="112">
        <f>'Cash Flow %s Yr1'!Q143</f>
        <v>0</v>
      </c>
      <c r="R141" s="112">
        <f>'Cash Flow %s Yr1'!R143</f>
        <v>0</v>
      </c>
      <c r="S141" s="111">
        <f t="shared" si="9"/>
        <v>0.99999999999999989</v>
      </c>
    </row>
    <row r="142" spans="1:19" s="31" customFormat="1" hidden="1" outlineLevel="1" x14ac:dyDescent="0.25">
      <c r="A142" s="36"/>
      <c r="B142" s="66">
        <f>'Expenses Summary'!B100</f>
        <v>0</v>
      </c>
      <c r="C142" s="66">
        <f>'Expenses Summary'!C100</f>
        <v>0</v>
      </c>
      <c r="D142" s="112">
        <f>'Cash Flow %s Yr1'!D144</f>
        <v>0</v>
      </c>
      <c r="E142" s="112">
        <f>'Cash Flow %s Yr1'!E144</f>
        <v>0</v>
      </c>
      <c r="F142" s="112">
        <f>'Cash Flow %s Yr1'!F144</f>
        <v>0.1</v>
      </c>
      <c r="G142" s="112">
        <f>'Cash Flow %s Yr1'!G144</f>
        <v>0.1</v>
      </c>
      <c r="H142" s="112">
        <f>'Cash Flow %s Yr1'!H144</f>
        <v>0.1</v>
      </c>
      <c r="I142" s="112">
        <f>'Cash Flow %s Yr1'!I144</f>
        <v>0.1</v>
      </c>
      <c r="J142" s="112">
        <f>'Cash Flow %s Yr1'!J144</f>
        <v>0.1</v>
      </c>
      <c r="K142" s="112">
        <f>'Cash Flow %s Yr1'!K144</f>
        <v>0.1</v>
      </c>
      <c r="L142" s="112">
        <f>'Cash Flow %s Yr1'!L144</f>
        <v>0.1</v>
      </c>
      <c r="M142" s="112">
        <f>'Cash Flow %s Yr1'!M144</f>
        <v>0.1</v>
      </c>
      <c r="N142" s="112">
        <f>'Cash Flow %s Yr1'!N144</f>
        <v>0.1</v>
      </c>
      <c r="O142" s="112">
        <f>'Cash Flow %s Yr1'!O144</f>
        <v>0.1</v>
      </c>
      <c r="P142" s="112">
        <f>'Cash Flow %s Yr1'!P144</f>
        <v>0</v>
      </c>
      <c r="Q142" s="112">
        <f>'Cash Flow %s Yr1'!Q144</f>
        <v>0</v>
      </c>
      <c r="R142" s="112">
        <f>'Cash Flow %s Yr1'!R144</f>
        <v>0</v>
      </c>
      <c r="S142" s="111">
        <f>SUM(D142:R142)</f>
        <v>0.99999999999999989</v>
      </c>
    </row>
    <row r="143" spans="1:19" s="31" customFormat="1" collapsed="1" x14ac:dyDescent="0.25">
      <c r="A143" s="36"/>
      <c r="B143" s="66" t="str">
        <f>'Expenses Summary'!B101</f>
        <v>5999</v>
      </c>
      <c r="C143" s="66" t="str">
        <f>'Expenses Summary'!C101</f>
        <v>Expense Suspense</v>
      </c>
      <c r="D143" s="112">
        <f>'Cash Flow %s Yr1'!D145</f>
        <v>0.05</v>
      </c>
      <c r="E143" s="112">
        <f>'Cash Flow %s Yr1'!E145</f>
        <v>0.05</v>
      </c>
      <c r="F143" s="112">
        <f>'Cash Flow %s Yr1'!F145</f>
        <v>0.09</v>
      </c>
      <c r="G143" s="112">
        <f>'Cash Flow %s Yr1'!G145</f>
        <v>0.09</v>
      </c>
      <c r="H143" s="112">
        <f>'Cash Flow %s Yr1'!H145</f>
        <v>0.09</v>
      </c>
      <c r="I143" s="112">
        <f>'Cash Flow %s Yr1'!I145</f>
        <v>0.09</v>
      </c>
      <c r="J143" s="112">
        <f>'Cash Flow %s Yr1'!J145</f>
        <v>0.09</v>
      </c>
      <c r="K143" s="112">
        <f>'Cash Flow %s Yr1'!K145</f>
        <v>0.09</v>
      </c>
      <c r="L143" s="112">
        <f>'Cash Flow %s Yr1'!L145</f>
        <v>0.09</v>
      </c>
      <c r="M143" s="112">
        <f>'Cash Flow %s Yr1'!M145</f>
        <v>0.09</v>
      </c>
      <c r="N143" s="112">
        <f>'Cash Flow %s Yr1'!N145</f>
        <v>0.09</v>
      </c>
      <c r="O143" s="112">
        <f>'Cash Flow %s Yr1'!O145</f>
        <v>0.09</v>
      </c>
      <c r="P143" s="112">
        <f>'Cash Flow %s Yr1'!P145</f>
        <v>0</v>
      </c>
      <c r="Q143" s="112">
        <f>'Cash Flow %s Yr1'!Q145</f>
        <v>0</v>
      </c>
      <c r="R143" s="112">
        <f>'Cash Flow %s Yr1'!R145</f>
        <v>0</v>
      </c>
      <c r="S143" s="111">
        <f>SUM(D143:R143)</f>
        <v>0.99999999999999978</v>
      </c>
    </row>
    <row r="144" spans="1:19" s="31" customFormat="1" x14ac:dyDescent="0.25">
      <c r="A144" s="36"/>
      <c r="B144" s="124"/>
      <c r="C144" s="93"/>
      <c r="D144" s="100"/>
      <c r="E144" s="100"/>
      <c r="F144" s="100"/>
      <c r="G144" s="100"/>
      <c r="H144" s="100"/>
      <c r="I144" s="100"/>
      <c r="J144" s="100"/>
      <c r="K144" s="100"/>
      <c r="L144" s="100"/>
      <c r="M144" s="100"/>
      <c r="N144" s="100"/>
      <c r="O144" s="100"/>
      <c r="P144" s="108"/>
      <c r="Q144" s="108"/>
      <c r="R144" s="108"/>
      <c r="S144" s="111"/>
    </row>
    <row r="145" spans="1:24" s="31" customFormat="1" x14ac:dyDescent="0.25">
      <c r="A145" s="36"/>
      <c r="B145" s="4"/>
      <c r="C145" s="3"/>
      <c r="D145" s="95"/>
      <c r="E145" s="95"/>
      <c r="F145" s="95"/>
      <c r="G145" s="95"/>
      <c r="H145" s="95"/>
      <c r="I145" s="95"/>
      <c r="J145" s="95"/>
      <c r="K145" s="95"/>
      <c r="L145" s="95"/>
      <c r="M145" s="95"/>
      <c r="N145" s="95"/>
      <c r="O145" s="95"/>
      <c r="P145" s="95"/>
      <c r="Q145" s="95"/>
      <c r="R145" s="95"/>
      <c r="S145" s="111"/>
    </row>
    <row r="146" spans="1:24" s="31" customFormat="1" x14ac:dyDescent="0.25">
      <c r="B146" s="34" t="s">
        <v>742</v>
      </c>
      <c r="C146" s="3"/>
      <c r="D146" s="95"/>
      <c r="E146" s="95"/>
      <c r="F146" s="95"/>
      <c r="G146" s="95"/>
      <c r="H146" s="95"/>
      <c r="I146" s="95"/>
      <c r="J146" s="95"/>
      <c r="K146" s="95"/>
      <c r="L146" s="95"/>
      <c r="M146" s="95"/>
      <c r="N146" s="95"/>
      <c r="O146" s="95"/>
      <c r="P146" s="95"/>
      <c r="Q146" s="95"/>
      <c r="R146" s="95"/>
      <c r="S146" s="111"/>
    </row>
    <row r="147" spans="1:24" s="31" customFormat="1" x14ac:dyDescent="0.25">
      <c r="A147" s="36"/>
      <c r="B147" s="66" t="str">
        <f>'Expenses Summary'!B105</f>
        <v>6100</v>
      </c>
      <c r="C147" s="66" t="str">
        <f>'Expenses Summary'!C105</f>
        <v>Building Improvements</v>
      </c>
      <c r="D147" s="112">
        <f>'Cash Flow %s Yr1'!D149</f>
        <v>0</v>
      </c>
      <c r="E147" s="112">
        <f>'Cash Flow %s Yr1'!E149</f>
        <v>0</v>
      </c>
      <c r="F147" s="112">
        <f>'Cash Flow %s Yr1'!F149</f>
        <v>0</v>
      </c>
      <c r="G147" s="112">
        <f>'Cash Flow %s Yr1'!G149</f>
        <v>0</v>
      </c>
      <c r="H147" s="112">
        <f>'Cash Flow %s Yr1'!H149</f>
        <v>0</v>
      </c>
      <c r="I147" s="112">
        <f>'Cash Flow %s Yr1'!I149</f>
        <v>0</v>
      </c>
      <c r="J147" s="112">
        <f>'Cash Flow %s Yr1'!J149</f>
        <v>0</v>
      </c>
      <c r="K147" s="112">
        <f>'Cash Flow %s Yr1'!K149</f>
        <v>0</v>
      </c>
      <c r="L147" s="112">
        <f>'Cash Flow %s Yr1'!L149</f>
        <v>0</v>
      </c>
      <c r="M147" s="112">
        <f>'Cash Flow %s Yr1'!M149</f>
        <v>0</v>
      </c>
      <c r="N147" s="112">
        <f>'Cash Flow %s Yr1'!N149</f>
        <v>0</v>
      </c>
      <c r="O147" s="112">
        <f>'Cash Flow %s Yr1'!O149</f>
        <v>1</v>
      </c>
      <c r="P147" s="112">
        <f>'Cash Flow %s Yr1'!P149</f>
        <v>0</v>
      </c>
      <c r="Q147" s="112">
        <f>'Cash Flow %s Yr1'!Q149</f>
        <v>0</v>
      </c>
      <c r="R147" s="112">
        <f>'Cash Flow %s Yr1'!R149</f>
        <v>0</v>
      </c>
      <c r="S147" s="111">
        <f>SUM(D147:R147)</f>
        <v>1</v>
      </c>
    </row>
    <row r="148" spans="1:24" s="31" customFormat="1" x14ac:dyDescent="0.25">
      <c r="A148" s="36"/>
      <c r="B148" s="124"/>
      <c r="C148" s="93"/>
      <c r="D148" s="100"/>
      <c r="E148" s="100"/>
      <c r="F148" s="100"/>
      <c r="G148" s="100"/>
      <c r="H148" s="100"/>
      <c r="I148" s="108"/>
      <c r="J148" s="108"/>
      <c r="K148" s="108"/>
      <c r="L148" s="108"/>
      <c r="M148" s="108"/>
      <c r="N148" s="108"/>
      <c r="O148" s="108"/>
      <c r="P148" s="108"/>
      <c r="Q148" s="108"/>
      <c r="R148" s="108"/>
      <c r="S148" s="111"/>
    </row>
    <row r="149" spans="1:24" s="31" customFormat="1" x14ac:dyDescent="0.25">
      <c r="A149" s="36"/>
      <c r="B149" s="4"/>
      <c r="C149" s="3"/>
      <c r="D149" s="95"/>
      <c r="E149" s="104"/>
      <c r="F149" s="104"/>
      <c r="G149" s="95"/>
      <c r="H149" s="95"/>
      <c r="I149" s="95"/>
      <c r="J149" s="95"/>
      <c r="K149" s="95"/>
      <c r="L149" s="95"/>
      <c r="M149" s="95"/>
      <c r="N149" s="95"/>
      <c r="O149" s="95"/>
      <c r="P149" s="95"/>
      <c r="Q149" s="95"/>
      <c r="R149" s="95"/>
      <c r="S149" s="111"/>
    </row>
    <row r="150" spans="1:24" s="31" customFormat="1" x14ac:dyDescent="0.25">
      <c r="B150" s="34" t="s">
        <v>743</v>
      </c>
      <c r="C150" s="3"/>
      <c r="D150" s="95"/>
      <c r="E150" s="104"/>
      <c r="F150" s="104"/>
      <c r="G150" s="95"/>
      <c r="H150" s="95"/>
      <c r="I150" s="95"/>
      <c r="J150" s="95"/>
      <c r="K150" s="95"/>
      <c r="L150" s="95"/>
      <c r="M150" s="95"/>
      <c r="N150" s="95"/>
      <c r="O150" s="95"/>
      <c r="P150" s="95"/>
      <c r="Q150" s="95"/>
      <c r="R150" s="95"/>
      <c r="S150" s="111"/>
    </row>
    <row r="151" spans="1:24" s="31" customFormat="1" x14ac:dyDescent="0.25">
      <c r="A151" s="36"/>
      <c r="B151" s="66" t="str">
        <f>'Expenses Summary'!B109</f>
        <v>7000</v>
      </c>
      <c r="C151" s="66" t="str">
        <f>'Expenses Summary'!C109</f>
        <v xml:space="preserve">Miscellaneous Expense </v>
      </c>
      <c r="D151" s="112">
        <f>'Cash Flow %s Yr1'!D153</f>
        <v>0.05</v>
      </c>
      <c r="E151" s="112">
        <f>'Cash Flow %s Yr1'!E153</f>
        <v>0.05</v>
      </c>
      <c r="F151" s="112">
        <f>'Cash Flow %s Yr1'!F153</f>
        <v>0.09</v>
      </c>
      <c r="G151" s="112">
        <f>'Cash Flow %s Yr1'!G153</f>
        <v>0.09</v>
      </c>
      <c r="H151" s="112">
        <f>'Cash Flow %s Yr1'!H153</f>
        <v>0.09</v>
      </c>
      <c r="I151" s="112">
        <f>'Cash Flow %s Yr1'!I153</f>
        <v>0.09</v>
      </c>
      <c r="J151" s="112">
        <f>'Cash Flow %s Yr1'!J153</f>
        <v>0.09</v>
      </c>
      <c r="K151" s="112">
        <f>'Cash Flow %s Yr1'!K153</f>
        <v>0.09</v>
      </c>
      <c r="L151" s="112">
        <f>'Cash Flow %s Yr1'!L153</f>
        <v>0.09</v>
      </c>
      <c r="M151" s="112">
        <f>'Cash Flow %s Yr1'!M153</f>
        <v>0.09</v>
      </c>
      <c r="N151" s="112">
        <f>'Cash Flow %s Yr1'!N153</f>
        <v>0.09</v>
      </c>
      <c r="O151" s="112">
        <f>'Cash Flow %s Yr1'!O153</f>
        <v>0.09</v>
      </c>
      <c r="P151" s="112">
        <f>'Cash Flow %s Yr1'!P153</f>
        <v>0</v>
      </c>
      <c r="Q151" s="112">
        <f>'Cash Flow %s Yr1'!Q153</f>
        <v>0</v>
      </c>
      <c r="R151" s="112">
        <f>'Cash Flow %s Yr1'!R153</f>
        <v>0</v>
      </c>
      <c r="S151" s="111">
        <f>SUM(D151:R151)</f>
        <v>0.99999999999999978</v>
      </c>
    </row>
    <row r="152" spans="1:24" s="31" customFormat="1" x14ac:dyDescent="0.25">
      <c r="A152" s="36"/>
      <c r="B152" s="66" t="str">
        <f>'Expenses Summary'!B110</f>
        <v>7010</v>
      </c>
      <c r="C152" s="66" t="str">
        <f>'Expenses Summary'!C110</f>
        <v>Special Education Encroachment</v>
      </c>
      <c r="D152" s="112">
        <f>'Cash Flow %s Yr1'!D154</f>
        <v>0</v>
      </c>
      <c r="E152" s="112">
        <f>'Cash Flow %s Yr1'!E154</f>
        <v>0</v>
      </c>
      <c r="F152" s="112">
        <f>'Cash Flow %s Yr1'!F154</f>
        <v>0</v>
      </c>
      <c r="G152" s="112">
        <f>'Cash Flow %s Yr1'!G154</f>
        <v>0.25</v>
      </c>
      <c r="H152" s="112">
        <f>'Cash Flow %s Yr1'!H154</f>
        <v>0</v>
      </c>
      <c r="I152" s="112">
        <f>'Cash Flow %s Yr1'!I154</f>
        <v>0</v>
      </c>
      <c r="J152" s="112">
        <f>'Cash Flow %s Yr1'!J154</f>
        <v>0.25</v>
      </c>
      <c r="K152" s="112">
        <f>'Cash Flow %s Yr1'!K154</f>
        <v>0</v>
      </c>
      <c r="L152" s="112">
        <f>'Cash Flow %s Yr1'!L154</f>
        <v>0</v>
      </c>
      <c r="M152" s="112">
        <f>'Cash Flow %s Yr1'!M154</f>
        <v>0.25</v>
      </c>
      <c r="N152" s="112">
        <f>'Cash Flow %s Yr1'!N154</f>
        <v>0</v>
      </c>
      <c r="O152" s="112">
        <f>'Cash Flow %s Yr1'!O154</f>
        <v>0.25</v>
      </c>
      <c r="P152" s="112">
        <f>'Cash Flow %s Yr1'!P154</f>
        <v>0</v>
      </c>
      <c r="Q152" s="112">
        <f>'Cash Flow %s Yr1'!Q154</f>
        <v>0</v>
      </c>
      <c r="R152" s="112">
        <f>'Cash Flow %s Yr1'!R154</f>
        <v>0</v>
      </c>
      <c r="S152" s="111">
        <f>SUM(D152:R152)</f>
        <v>1</v>
      </c>
    </row>
    <row r="153" spans="1:24" s="31" customFormat="1" x14ac:dyDescent="0.25">
      <c r="A153" s="36"/>
      <c r="B153" s="66" t="str">
        <f>'Expenses Summary'!B111</f>
        <v>7500</v>
      </c>
      <c r="C153" s="66" t="str">
        <f>'Expenses Summary'!C111</f>
        <v>District Oversight Fee</v>
      </c>
      <c r="D153" s="112">
        <f>'Cash Flow %s Yr1'!D155</f>
        <v>0</v>
      </c>
      <c r="E153" s="112">
        <f>'Cash Flow %s Yr1'!E155</f>
        <v>0</v>
      </c>
      <c r="F153" s="112">
        <f>'Cash Flow %s Yr1'!F155</f>
        <v>0</v>
      </c>
      <c r="G153" s="112">
        <f>'Cash Flow %s Yr1'!G155</f>
        <v>0</v>
      </c>
      <c r="H153" s="112">
        <f>'Cash Flow %s Yr1'!H155</f>
        <v>0</v>
      </c>
      <c r="I153" s="112">
        <f>'Cash Flow %s Yr1'!I155</f>
        <v>0</v>
      </c>
      <c r="J153" s="112">
        <f>'Cash Flow %s Yr1'!J155</f>
        <v>0</v>
      </c>
      <c r="K153" s="112">
        <f>'Cash Flow %s Yr1'!K155</f>
        <v>0</v>
      </c>
      <c r="L153" s="112">
        <f>'Cash Flow %s Yr1'!L155</f>
        <v>0</v>
      </c>
      <c r="M153" s="112">
        <f>'Cash Flow %s Yr1'!M155</f>
        <v>0</v>
      </c>
      <c r="N153" s="112">
        <f>'Cash Flow %s Yr1'!N155</f>
        <v>0</v>
      </c>
      <c r="O153" s="112">
        <f>'Cash Flow %s Yr1'!O155</f>
        <v>1</v>
      </c>
      <c r="P153" s="112">
        <f>'Cash Flow %s Yr1'!P155</f>
        <v>0</v>
      </c>
      <c r="Q153" s="112">
        <f>'Cash Flow %s Yr1'!Q155</f>
        <v>0</v>
      </c>
      <c r="R153" s="112">
        <f>'Cash Flow %s Yr1'!R155</f>
        <v>0</v>
      </c>
      <c r="S153" s="111">
        <f>SUM(D153:R153)</f>
        <v>1</v>
      </c>
    </row>
    <row r="154" spans="1:24" s="31" customFormat="1" x14ac:dyDescent="0.25">
      <c r="A154" s="36"/>
      <c r="B154" s="40"/>
      <c r="C154" s="1"/>
      <c r="D154" s="105"/>
      <c r="E154" s="105"/>
      <c r="F154" s="105"/>
      <c r="G154" s="105"/>
      <c r="H154" s="105"/>
      <c r="I154" s="105"/>
      <c r="J154" s="105"/>
      <c r="K154" s="105"/>
      <c r="L154" s="105"/>
      <c r="M154" s="105"/>
      <c r="N154" s="105"/>
      <c r="O154" s="105"/>
      <c r="P154" s="105"/>
      <c r="Q154" s="105"/>
      <c r="R154" s="105"/>
      <c r="S154" s="111"/>
    </row>
    <row r="155" spans="1:24" s="31" customFormat="1" x14ac:dyDescent="0.25">
      <c r="A155" s="36"/>
      <c r="B155" s="40"/>
      <c r="C155" s="1"/>
      <c r="D155" s="95"/>
      <c r="E155" s="95"/>
      <c r="F155" s="95"/>
      <c r="G155" s="95"/>
      <c r="H155" s="95"/>
      <c r="I155" s="95"/>
      <c r="J155" s="95"/>
      <c r="K155" s="95"/>
      <c r="L155" s="95"/>
      <c r="M155" s="95"/>
      <c r="N155" s="95"/>
      <c r="O155" s="95"/>
      <c r="P155" s="95"/>
      <c r="Q155" s="95"/>
      <c r="R155" s="95"/>
      <c r="S155" s="111"/>
      <c r="T155" s="154"/>
    </row>
    <row r="156" spans="1:24" s="31" customFormat="1" x14ac:dyDescent="0.25">
      <c r="A156" s="36"/>
      <c r="B156" s="34" t="s">
        <v>666</v>
      </c>
      <c r="C156" s="3"/>
      <c r="D156" s="95"/>
      <c r="E156" s="104"/>
      <c r="F156" s="104"/>
      <c r="G156" s="95"/>
      <c r="H156" s="95"/>
      <c r="I156" s="95"/>
      <c r="J156" s="95"/>
      <c r="K156" s="95"/>
      <c r="L156" s="95"/>
      <c r="M156" s="95"/>
      <c r="N156" s="95"/>
      <c r="O156" s="95"/>
      <c r="P156" s="95"/>
      <c r="Q156" s="95"/>
      <c r="R156" s="95"/>
      <c r="S156" s="111"/>
    </row>
    <row r="157" spans="1:24" s="31" customFormat="1" x14ac:dyDescent="0.25">
      <c r="A157" s="36"/>
      <c r="B157" s="66"/>
      <c r="C157" s="135" t="s">
        <v>667</v>
      </c>
      <c r="D157" s="112">
        <f>'Cash Flow %s Yr1'!D159</f>
        <v>1</v>
      </c>
      <c r="E157" s="112">
        <f>'Cash Flow %s Yr1'!E159</f>
        <v>0</v>
      </c>
      <c r="F157" s="112">
        <f>'Cash Flow %s Yr1'!F159</f>
        <v>0</v>
      </c>
      <c r="G157" s="112">
        <f>'Cash Flow %s Yr1'!G159</f>
        <v>0</v>
      </c>
      <c r="H157" s="112">
        <f>'Cash Flow %s Yr1'!H159</f>
        <v>0</v>
      </c>
      <c r="I157" s="112">
        <f>'Cash Flow %s Yr1'!I159</f>
        <v>0</v>
      </c>
      <c r="J157" s="112">
        <f>'Cash Flow %s Yr1'!J159</f>
        <v>0</v>
      </c>
      <c r="K157" s="112">
        <f>'Cash Flow %s Yr1'!K159</f>
        <v>0</v>
      </c>
      <c r="L157" s="112">
        <f>'Cash Flow %s Yr1'!L159</f>
        <v>0</v>
      </c>
      <c r="M157" s="112">
        <f>'Cash Flow %s Yr1'!M159</f>
        <v>0</v>
      </c>
      <c r="N157" s="112">
        <f>'Cash Flow %s Yr1'!N159</f>
        <v>0</v>
      </c>
      <c r="O157" s="112">
        <f>'Cash Flow %s Yr1'!O159</f>
        <v>0</v>
      </c>
      <c r="P157" s="112">
        <f>'Cash Flow %s Yr1'!P159</f>
        <v>0</v>
      </c>
      <c r="Q157" s="112">
        <f>'Cash Flow %s Yr1'!Q159</f>
        <v>0</v>
      </c>
      <c r="R157" s="112">
        <f>'Cash Flow %s Yr1'!R159</f>
        <v>0</v>
      </c>
      <c r="S157" s="111">
        <f>SUM(D157:R157)</f>
        <v>1</v>
      </c>
      <c r="T157" s="149"/>
      <c r="U157" s="149"/>
      <c r="V157" s="149"/>
      <c r="W157" s="149"/>
      <c r="X157" s="149"/>
    </row>
    <row r="158" spans="1:24" s="31" customFormat="1" x14ac:dyDescent="0.25">
      <c r="A158" s="36"/>
      <c r="B158" s="66"/>
      <c r="C158" s="135" t="s">
        <v>668</v>
      </c>
      <c r="D158" s="112">
        <f>'Cash Flow %s Yr1'!D160</f>
        <v>0.6</v>
      </c>
      <c r="E158" s="112">
        <f>'Cash Flow %s Yr1'!E160</f>
        <v>0.25</v>
      </c>
      <c r="F158" s="112">
        <f>'Cash Flow %s Yr1'!F160</f>
        <v>0.1</v>
      </c>
      <c r="G158" s="112">
        <f>'Cash Flow %s Yr1'!G160</f>
        <v>0</v>
      </c>
      <c r="H158" s="112">
        <f>'Cash Flow %s Yr1'!H160</f>
        <v>0</v>
      </c>
      <c r="I158" s="112">
        <f>'Cash Flow %s Yr1'!I160</f>
        <v>0</v>
      </c>
      <c r="J158" s="112">
        <f>'Cash Flow %s Yr1'!J160</f>
        <v>0</v>
      </c>
      <c r="K158" s="112">
        <f>'Cash Flow %s Yr1'!K160</f>
        <v>0</v>
      </c>
      <c r="L158" s="112">
        <f>'Cash Flow %s Yr1'!L160</f>
        <v>0</v>
      </c>
      <c r="M158" s="112">
        <f>'Cash Flow %s Yr1'!M160</f>
        <v>0</v>
      </c>
      <c r="N158" s="112">
        <f>'Cash Flow %s Yr1'!N160</f>
        <v>0</v>
      </c>
      <c r="O158" s="112">
        <f>'Cash Flow %s Yr1'!O160</f>
        <v>0</v>
      </c>
      <c r="P158" s="112">
        <f>'Cash Flow %s Yr1'!P160</f>
        <v>0</v>
      </c>
      <c r="Q158" s="112">
        <f>'Cash Flow %s Yr1'!Q160</f>
        <v>0</v>
      </c>
      <c r="R158" s="112">
        <f>'Cash Flow %s Yr1'!R160</f>
        <v>0</v>
      </c>
      <c r="S158" s="111">
        <f>SUM(D158:R158)</f>
        <v>0.95</v>
      </c>
      <c r="T158" s="149"/>
      <c r="U158" s="149"/>
      <c r="V158" s="149"/>
      <c r="W158" s="149"/>
      <c r="X158" s="149"/>
    </row>
    <row r="159" spans="1:24" s="31" customFormat="1" x14ac:dyDescent="0.25">
      <c r="A159" s="36"/>
      <c r="B159" s="66"/>
      <c r="C159" s="135" t="s">
        <v>669</v>
      </c>
      <c r="D159" s="112">
        <f>'Cash Flow %s Yr1'!D161</f>
        <v>0.5</v>
      </c>
      <c r="E159" s="112">
        <f>'Cash Flow %s Yr1'!E161</f>
        <v>0.2</v>
      </c>
      <c r="F159" s="112">
        <f>'Cash Flow %s Yr1'!F161</f>
        <v>0</v>
      </c>
      <c r="G159" s="112">
        <f>'Cash Flow %s Yr1'!G161</f>
        <v>0</v>
      </c>
      <c r="H159" s="112">
        <f>'Cash Flow %s Yr1'!H161</f>
        <v>0</v>
      </c>
      <c r="I159" s="112">
        <f>'Cash Flow %s Yr1'!I161</f>
        <v>0</v>
      </c>
      <c r="J159" s="112">
        <f>'Cash Flow %s Yr1'!J161</f>
        <v>0</v>
      </c>
      <c r="K159" s="112">
        <f>'Cash Flow %s Yr1'!K161</f>
        <v>0</v>
      </c>
      <c r="L159" s="112">
        <f>'Cash Flow %s Yr1'!L161</f>
        <v>0</v>
      </c>
      <c r="M159" s="112">
        <f>'Cash Flow %s Yr1'!M161</f>
        <v>0</v>
      </c>
      <c r="N159" s="112">
        <f>'Cash Flow %s Yr1'!N161</f>
        <v>0</v>
      </c>
      <c r="O159" s="112">
        <f>'Cash Flow %s Yr1'!O161</f>
        <v>0</v>
      </c>
      <c r="P159" s="112">
        <f>'Cash Flow %s Yr1'!P161</f>
        <v>0</v>
      </c>
      <c r="Q159" s="112">
        <f>'Cash Flow %s Yr1'!Q161</f>
        <v>0</v>
      </c>
      <c r="R159" s="112">
        <f>'Cash Flow %s Yr1'!R161</f>
        <v>0</v>
      </c>
      <c r="S159" s="111">
        <f>SUM(D159:R159)</f>
        <v>0.7</v>
      </c>
      <c r="T159" s="149"/>
      <c r="U159" s="149"/>
      <c r="V159" s="149"/>
      <c r="W159" s="149"/>
      <c r="X159" s="149"/>
    </row>
    <row r="160" spans="1:24" s="40" customFormat="1" x14ac:dyDescent="0.25">
      <c r="A160" s="36"/>
      <c r="B160" s="66"/>
      <c r="C160" s="135" t="s">
        <v>670</v>
      </c>
      <c r="D160" s="112">
        <f>'Cash Flow %s Yr1'!D162</f>
        <v>0</v>
      </c>
      <c r="E160" s="112">
        <f>'Cash Flow %s Yr1'!E162</f>
        <v>0</v>
      </c>
      <c r="F160" s="112">
        <f>'Cash Flow %s Yr1'!F162</f>
        <v>0</v>
      </c>
      <c r="G160" s="112">
        <f>'Cash Flow %s Yr1'!G162</f>
        <v>0</v>
      </c>
      <c r="H160" s="112">
        <f>'Cash Flow %s Yr1'!H162</f>
        <v>0</v>
      </c>
      <c r="I160" s="112">
        <f>'Cash Flow %s Yr1'!I162</f>
        <v>0</v>
      </c>
      <c r="J160" s="112">
        <f>'Cash Flow %s Yr1'!J162</f>
        <v>0</v>
      </c>
      <c r="K160" s="112">
        <f>'Cash Flow %s Yr1'!K162</f>
        <v>0</v>
      </c>
      <c r="L160" s="112">
        <f>'Cash Flow %s Yr1'!L162</f>
        <v>0</v>
      </c>
      <c r="M160" s="112">
        <f>'Cash Flow %s Yr1'!M162</f>
        <v>0</v>
      </c>
      <c r="N160" s="112">
        <f>'Cash Flow %s Yr1'!N162</f>
        <v>0</v>
      </c>
      <c r="O160" s="112">
        <f>'Cash Flow %s Yr1'!O162</f>
        <v>0</v>
      </c>
      <c r="P160" s="112">
        <f>'Cash Flow %s Yr1'!P162</f>
        <v>0.5</v>
      </c>
      <c r="Q160" s="112">
        <f>'Cash Flow %s Yr1'!Q162</f>
        <v>0.5</v>
      </c>
      <c r="R160" s="112">
        <f>'Cash Flow %s Yr1'!R162</f>
        <v>0</v>
      </c>
      <c r="S160" s="111">
        <f>SUM(D160:R160)</f>
        <v>1</v>
      </c>
      <c r="T160" s="149"/>
      <c r="U160" s="149"/>
      <c r="V160" s="149"/>
      <c r="W160" s="149"/>
      <c r="X160" s="149"/>
    </row>
    <row r="161" spans="1:19" s="40" customFormat="1" x14ac:dyDescent="0.25">
      <c r="A161" s="36"/>
      <c r="C161" s="1"/>
      <c r="D161" s="95"/>
      <c r="E161" s="95"/>
      <c r="F161" s="95"/>
      <c r="G161" s="95"/>
      <c r="H161" s="95"/>
      <c r="I161" s="95"/>
      <c r="J161" s="95"/>
      <c r="K161" s="95"/>
      <c r="L161" s="95"/>
      <c r="M161" s="95"/>
      <c r="N161" s="95"/>
      <c r="O161" s="95"/>
      <c r="P161" s="95"/>
      <c r="Q161" s="95"/>
      <c r="R161" s="95"/>
      <c r="S161" s="179"/>
    </row>
    <row r="162" spans="1:19" s="40" customFormat="1" x14ac:dyDescent="0.25">
      <c r="A162" s="36"/>
      <c r="C162" s="1"/>
      <c r="D162" s="95"/>
      <c r="E162" s="95"/>
      <c r="F162" s="95"/>
      <c r="G162" s="95"/>
      <c r="H162" s="95"/>
      <c r="I162" s="95"/>
      <c r="J162" s="95"/>
      <c r="K162" s="95"/>
      <c r="L162" s="95"/>
      <c r="M162" s="95"/>
      <c r="N162" s="95"/>
      <c r="O162" s="95"/>
      <c r="P162" s="95"/>
      <c r="Q162" s="95"/>
      <c r="R162" s="95"/>
      <c r="S162" s="179"/>
    </row>
    <row r="163" spans="1:19" s="40" customFormat="1" x14ac:dyDescent="0.25">
      <c r="A163" s="36"/>
      <c r="C163" s="1"/>
      <c r="D163" s="95"/>
      <c r="E163" s="95"/>
      <c r="F163" s="95"/>
      <c r="G163" s="95"/>
      <c r="H163" s="95"/>
      <c r="I163" s="95"/>
      <c r="J163" s="95"/>
      <c r="K163" s="95"/>
      <c r="L163" s="95"/>
      <c r="M163" s="95"/>
      <c r="N163" s="95"/>
      <c r="O163" s="95"/>
      <c r="P163" s="95"/>
      <c r="Q163" s="95"/>
      <c r="R163" s="95"/>
      <c r="S163" s="179"/>
    </row>
    <row r="164" spans="1:19" s="40" customFormat="1" x14ac:dyDescent="0.25">
      <c r="A164" s="36"/>
      <c r="C164" s="1"/>
      <c r="D164" s="95"/>
      <c r="E164" s="95"/>
      <c r="F164" s="95"/>
      <c r="G164" s="95"/>
      <c r="H164" s="95"/>
      <c r="I164" s="95"/>
      <c r="J164" s="95"/>
      <c r="K164" s="95"/>
      <c r="L164" s="95"/>
      <c r="M164" s="95"/>
      <c r="N164" s="95"/>
      <c r="O164" s="95"/>
      <c r="P164" s="95"/>
      <c r="Q164" s="95"/>
      <c r="R164" s="95"/>
      <c r="S164" s="179"/>
    </row>
    <row r="165" spans="1:19" s="40" customFormat="1" x14ac:dyDescent="0.25">
      <c r="A165" s="36"/>
      <c r="C165" s="1"/>
      <c r="D165" s="95"/>
      <c r="E165" s="95"/>
      <c r="F165" s="95"/>
      <c r="G165" s="95"/>
      <c r="H165" s="95"/>
      <c r="I165" s="95"/>
      <c r="J165" s="95"/>
      <c r="K165" s="95"/>
      <c r="L165" s="95"/>
      <c r="M165" s="95"/>
      <c r="N165" s="95"/>
      <c r="O165" s="95"/>
      <c r="P165" s="95"/>
      <c r="Q165" s="95"/>
      <c r="R165" s="95"/>
      <c r="S165" s="179"/>
    </row>
    <row r="166" spans="1:19" s="40" customFormat="1" x14ac:dyDescent="0.25">
      <c r="A166" s="36"/>
      <c r="C166" s="1"/>
      <c r="D166" s="95"/>
      <c r="E166" s="95"/>
      <c r="F166" s="95"/>
      <c r="G166" s="95"/>
      <c r="H166" s="95"/>
      <c r="I166" s="95"/>
      <c r="J166" s="95"/>
      <c r="K166" s="95"/>
      <c r="L166" s="95"/>
      <c r="M166" s="95"/>
      <c r="N166" s="95"/>
      <c r="O166" s="95"/>
      <c r="P166" s="95"/>
      <c r="Q166" s="95"/>
      <c r="R166" s="95"/>
      <c r="S166" s="179"/>
    </row>
    <row r="167" spans="1:19" s="40" customFormat="1" x14ac:dyDescent="0.25">
      <c r="A167" s="36"/>
      <c r="C167" s="1"/>
      <c r="D167" s="95"/>
      <c r="E167" s="95"/>
      <c r="F167" s="95"/>
      <c r="G167" s="95"/>
      <c r="H167" s="95"/>
      <c r="I167" s="95"/>
      <c r="J167" s="95"/>
      <c r="K167" s="95"/>
      <c r="L167" s="95"/>
      <c r="M167" s="95"/>
      <c r="N167" s="95"/>
      <c r="O167" s="95"/>
      <c r="P167" s="95"/>
      <c r="Q167" s="95"/>
      <c r="R167" s="95"/>
      <c r="S167" s="179"/>
    </row>
    <row r="168" spans="1:19" s="40" customFormat="1" x14ac:dyDescent="0.25">
      <c r="A168" s="36"/>
      <c r="C168" s="1"/>
      <c r="D168" s="95"/>
      <c r="E168" s="95"/>
      <c r="F168" s="95"/>
      <c r="G168" s="95"/>
      <c r="H168" s="95"/>
      <c r="I168" s="95"/>
      <c r="J168" s="95"/>
      <c r="K168" s="95"/>
      <c r="L168" s="95"/>
      <c r="M168" s="95"/>
      <c r="N168" s="95"/>
      <c r="O168" s="95"/>
      <c r="P168" s="95"/>
      <c r="Q168" s="95"/>
      <c r="R168" s="95"/>
      <c r="S168" s="179"/>
    </row>
    <row r="169" spans="1:19" x14ac:dyDescent="0.25">
      <c r="S169" s="179"/>
    </row>
    <row r="170" spans="1:19" x14ac:dyDescent="0.25">
      <c r="S170" s="179"/>
    </row>
    <row r="171" spans="1:19" x14ac:dyDescent="0.25">
      <c r="S171" s="179"/>
    </row>
    <row r="172" spans="1:19" x14ac:dyDescent="0.25">
      <c r="S172" s="179"/>
    </row>
  </sheetData>
  <customSheetViews>
    <customSheetView guid="{4EB13151-49F2-48E5-8912-358F31E4FF0D}" scale="75" fitToPage="1" hiddenRows="1" state="hidden">
      <pane xSplit="3" ySplit="6" topLeftCell="D117" activePane="bottomRight" state="frozenSplit"/>
      <selection pane="bottomRight" activeCell="D157" sqref="D157"/>
      <pageMargins left="0.25" right="0.25" top="0.5" bottom="0.5" header="0.25" footer="0.25"/>
      <headerFooter alignWithMargins="0">
        <oddHeader>&amp;A</oddHeader>
        <oddFooter>Page &amp;P</oddFooter>
      </headerFooter>
    </customSheetView>
    <customSheetView guid="{9376E736-6BC6-F744-8C65-D2B2C92BC104}" scale="75" fitToPage="1" hiddenRows="1" state="hidden">
      <pane xSplit="3" ySplit="6" topLeftCell="D7" activePane="bottomRight" state="frozenSplit"/>
      <selection pane="bottomRight" activeCell="R12" sqref="R12"/>
      <pageMargins left="0.25" right="0.25" top="0.5" bottom="0.5" header="0.25" footer="0.25"/>
      <headerFooter alignWithMargins="0">
        <oddHeader>&amp;A</oddHeader>
        <oddFooter>Page &amp;P</oddFooter>
      </headerFooter>
    </customSheetView>
  </customSheetViews>
  <pageMargins left="0.25" right="0.25" top="0.5" bottom="0.5" header="0.25" footer="0.25"/>
  <headerFooter alignWithMargins="0">
    <oddHeader>&amp;A</oddHeader>
    <oddFooter>Page &amp;P</oddFoot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tint="-0.249977111117893"/>
    <pageSetUpPr fitToPage="1"/>
  </sheetPr>
  <dimension ref="A1:S172"/>
  <sheetViews>
    <sheetView zoomScale="75" zoomScaleNormal="75" zoomScalePageLayoutView="75" workbookViewId="0">
      <pane xSplit="3" ySplit="6" topLeftCell="D117" activePane="bottomRight" state="frozenSplit"/>
      <selection pane="topRight" activeCell="D1" sqref="D1"/>
      <selection pane="bottomLeft" activeCell="A7" sqref="A7"/>
      <selection pane="bottomRight" activeCell="D12" sqref="D12:O12"/>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5" width="12.42578125" style="95" customWidth="1"/>
    <col min="16" max="16" width="14.7109375" style="95" customWidth="1"/>
    <col min="17" max="17" width="15.28515625" style="95" customWidth="1"/>
    <col min="18"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Info'!E7</f>
        <v>2018-19</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f>IF('Revenue Input'!$E8="","",IF('Cash Flow %s Yr2'!D12="","",'Cash Flow %s Yr2'!D12*'Revenue Input'!$E8))</f>
        <v>78624.700000000012</v>
      </c>
      <c r="E12" s="64">
        <f>IF('Revenue Input'!$E8="","",IF('Cash Flow %s Yr2'!E12="","",'Cash Flow %s Yr2'!E12*'Revenue Input'!$E8))</f>
        <v>78624.700000000012</v>
      </c>
      <c r="F12" s="64">
        <f>IF('Revenue Input'!$E8="","",IF('Cash Flow %s Yr2'!F12="","",'Cash Flow %s Yr2'!F12*'Revenue Input'!$E8))</f>
        <v>141524.46</v>
      </c>
      <c r="G12" s="64">
        <f>IF('Revenue Input'!$E8="","",IF('Cash Flow %s Yr2'!G12="","",'Cash Flow %s Yr2'!G12*'Revenue Input'!$E8))</f>
        <v>141524.46</v>
      </c>
      <c r="H12" s="64">
        <f>IF('Revenue Input'!$E8="","",IF('Cash Flow %s Yr2'!H12="","",'Cash Flow %s Yr2'!H12*'Revenue Input'!$E8))</f>
        <v>141524.46</v>
      </c>
      <c r="I12" s="64">
        <f>IF('Revenue Input'!$E8="","",IF('Cash Flow %s Yr2'!I12="","",'Cash Flow %s Yr2'!I12*'Revenue Input'!$E8))</f>
        <v>141524.46</v>
      </c>
      <c r="J12" s="64">
        <f>IF('Revenue Input'!$E8="","",IF('Cash Flow %s Yr2'!J12="","",'Cash Flow %s Yr2'!J12*'Revenue Input'!$E8))</f>
        <v>141524.46</v>
      </c>
      <c r="K12" s="64">
        <f>IF('Revenue Input'!$E8="","",IF('Cash Flow %s Yr2'!K12="","",'Cash Flow %s Yr2'!K12*'Revenue Input'!$E8))</f>
        <v>141524.46</v>
      </c>
      <c r="L12" s="64">
        <f>IF('Revenue Input'!$E8="","",IF('Cash Flow %s Yr2'!L12="","",'Cash Flow %s Yr2'!L12*'Revenue Input'!$E8))</f>
        <v>141524.46</v>
      </c>
      <c r="M12" s="64">
        <f>IF('Revenue Input'!$E8="","",IF('Cash Flow %s Yr2'!M12="","",'Cash Flow %s Yr2'!M12*'Revenue Input'!$E8))</f>
        <v>141524.46</v>
      </c>
      <c r="N12" s="64">
        <f>IF('Revenue Input'!$E8="","",IF('Cash Flow %s Yr2'!N12="","",'Cash Flow %s Yr2'!N12*'Revenue Input'!$E8))</f>
        <v>141524.46</v>
      </c>
      <c r="O12" s="64">
        <f>IF('Revenue Input'!$E8="","",IF('Cash Flow %s Yr2'!O12="","",'Cash Flow %s Yr2'!O12*'Revenue Input'!$E8))</f>
        <v>141524.46</v>
      </c>
      <c r="P12" s="64">
        <f>IF('Revenue Input'!$E8="","",IF('Cash Flow %s Yr2'!P12="","",'Cash Flow %s Yr2'!P12*'Revenue Input'!$E8))</f>
        <v>0</v>
      </c>
      <c r="Q12" s="64">
        <f>IF('Revenue Input'!$E8="","",IF('Cash Flow %s Yr2'!Q12="","",'Cash Flow %s Yr2'!Q12*'Revenue Input'!$E8))</f>
        <v>0</v>
      </c>
      <c r="R12" s="64">
        <f>IF('Revenue Input'!$E8="","",IF('Cash Flow %s Yr2'!R12="","",'Cash Flow %s Yr2'!R12*'Revenue Input'!$E8))</f>
        <v>0</v>
      </c>
      <c r="S12" s="111">
        <f>IF(SUM(D12:R12)&gt;0,SUM(D12:R12)/'Revenue Input'!$E8,"")</f>
        <v>0.99999999999999989</v>
      </c>
    </row>
    <row r="13" spans="1:19" s="31" customFormat="1" x14ac:dyDescent="0.25">
      <c r="A13" s="50"/>
      <c r="B13" s="65" t="str">
        <f>'Revenue Input'!B9</f>
        <v>8012</v>
      </c>
      <c r="C13" s="65" t="str">
        <f>'Revenue Input'!C9</f>
        <v>LCFF for all grades; EPA portion</v>
      </c>
      <c r="D13" s="64">
        <f>IF('Revenue Input'!$E9="","",IF('Cash Flow %s Yr2'!D13="","",'Cash Flow %s Yr2'!D13*'Revenue Input'!$E9))</f>
        <v>0</v>
      </c>
      <c r="E13" s="64">
        <f>IF('Revenue Input'!$E9="","",IF('Cash Flow %s Yr2'!E13="","",'Cash Flow %s Yr2'!E13*'Revenue Input'!$E9))</f>
        <v>0</v>
      </c>
      <c r="F13" s="64">
        <f>IF('Revenue Input'!$E9="","",IF('Cash Flow %s Yr2'!F13="","",'Cash Flow %s Yr2'!F13*'Revenue Input'!$E9))</f>
        <v>0</v>
      </c>
      <c r="G13" s="64">
        <f>IF('Revenue Input'!$E9="","",IF('Cash Flow %s Yr2'!G13="","",'Cash Flow %s Yr2'!G13*'Revenue Input'!$E9))</f>
        <v>110063.5</v>
      </c>
      <c r="H13" s="64">
        <f>IF('Revenue Input'!$E9="","",IF('Cash Flow %s Yr2'!H13="","",'Cash Flow %s Yr2'!H13*'Revenue Input'!$E9))</f>
        <v>0</v>
      </c>
      <c r="I13" s="64">
        <f>IF('Revenue Input'!$E9="","",IF('Cash Flow %s Yr2'!I13="","",'Cash Flow %s Yr2'!I13*'Revenue Input'!$E9))</f>
        <v>0</v>
      </c>
      <c r="J13" s="64">
        <f>IF('Revenue Input'!$E9="","",IF('Cash Flow %s Yr2'!J13="","",'Cash Flow %s Yr2'!J13*'Revenue Input'!$E9))</f>
        <v>110063.5</v>
      </c>
      <c r="K13" s="64">
        <f>IF('Revenue Input'!$E9="","",IF('Cash Flow %s Yr2'!K13="","",'Cash Flow %s Yr2'!K13*'Revenue Input'!$E9))</f>
        <v>0</v>
      </c>
      <c r="L13" s="64">
        <f>IF('Revenue Input'!$E9="","",IF('Cash Flow %s Yr2'!L13="","",'Cash Flow %s Yr2'!L13*'Revenue Input'!$E9))</f>
        <v>0</v>
      </c>
      <c r="M13" s="64">
        <f>IF('Revenue Input'!$E9="","",IF('Cash Flow %s Yr2'!M13="","",'Cash Flow %s Yr2'!M13*'Revenue Input'!$E9))</f>
        <v>110063.5</v>
      </c>
      <c r="N13" s="64">
        <f>IF('Revenue Input'!$E9="","",IF('Cash Flow %s Yr2'!N13="","",'Cash Flow %s Yr2'!N13*'Revenue Input'!$E9))</f>
        <v>0</v>
      </c>
      <c r="O13" s="64">
        <f>IF('Revenue Input'!$E9="","",IF('Cash Flow %s Yr2'!O13="","",'Cash Flow %s Yr2'!O13*'Revenue Input'!$E9))</f>
        <v>0</v>
      </c>
      <c r="P13" s="64">
        <f>IF('Revenue Input'!$E9="","",IF('Cash Flow %s Yr2'!P13="","",'Cash Flow %s Yr2'!P13*'Revenue Input'!$E9))</f>
        <v>110063.5</v>
      </c>
      <c r="Q13" s="64">
        <f>IF('Revenue Input'!$E9="","",IF('Cash Flow %s Yr2'!Q13="","",'Cash Flow %s Yr2'!Q13*'Revenue Input'!$E9))</f>
        <v>0</v>
      </c>
      <c r="R13" s="64">
        <f>IF('Revenue Input'!$E9="","",IF('Cash Flow %s Yr2'!R13="","",'Cash Flow %s Yr2'!R13*'Revenue Input'!$E9))</f>
        <v>0</v>
      </c>
      <c r="S13" s="111">
        <f>IF(SUM(D13:R13)&gt;0,SUM(D13:R13)/'Revenue Input'!$E9,"")</f>
        <v>1</v>
      </c>
    </row>
    <row r="14" spans="1:19" s="31" customFormat="1" x14ac:dyDescent="0.25">
      <c r="A14" s="50"/>
      <c r="B14" s="65" t="str">
        <f>'Revenue Input'!B10</f>
        <v>8096</v>
      </c>
      <c r="C14" s="65" t="str">
        <f>'Revenue Input'!C10</f>
        <v>In-Lieu of Property Taxes, all grades</v>
      </c>
      <c r="D14" s="64">
        <f>IF('Revenue Input'!$E10="","",IF('Cash Flow %s Yr2'!D14="","",'Cash Flow %s Yr2'!D14*'Revenue Input'!$E10))</f>
        <v>0</v>
      </c>
      <c r="E14" s="64">
        <f>IF('Revenue Input'!$E10="","",IF('Cash Flow %s Yr2'!E14="","",'Cash Flow %s Yr2'!E14*'Revenue Input'!$E10))</f>
        <v>52524.84</v>
      </c>
      <c r="F14" s="64">
        <f>IF('Revenue Input'!$E10="","",IF('Cash Flow %s Yr2'!F14="","",'Cash Flow %s Yr2'!F14*'Revenue Input'!$E10))</f>
        <v>105049.68</v>
      </c>
      <c r="G14" s="64">
        <f>IF('Revenue Input'!$E10="","",IF('Cash Flow %s Yr2'!G14="","",'Cash Flow %s Yr2'!G14*'Revenue Input'!$E10))</f>
        <v>70033.119999999995</v>
      </c>
      <c r="H14" s="64">
        <f>IF('Revenue Input'!$E10="","",IF('Cash Flow %s Yr2'!H14="","",'Cash Flow %s Yr2'!H14*'Revenue Input'!$E10))</f>
        <v>70033.119999999995</v>
      </c>
      <c r="I14" s="64">
        <f>IF('Revenue Input'!$E10="","",IF('Cash Flow %s Yr2'!I14="","",'Cash Flow %s Yr2'!I14*'Revenue Input'!$E10))</f>
        <v>70033.119999999995</v>
      </c>
      <c r="J14" s="64">
        <f>IF('Revenue Input'!$E10="","",IF('Cash Flow %s Yr2'!J14="","",'Cash Flow %s Yr2'!J14*'Revenue Input'!$E10))</f>
        <v>70033.119999999995</v>
      </c>
      <c r="K14" s="64">
        <f>IF('Revenue Input'!$E10="","",IF('Cash Flow %s Yr2'!K14="","",'Cash Flow %s Yr2'!K14*'Revenue Input'!$E10))</f>
        <v>70033.119999999995</v>
      </c>
      <c r="L14" s="64">
        <f>IF('Revenue Input'!$E10="","",IF('Cash Flow %s Yr2'!L14="","",'Cash Flow %s Yr2'!L14*'Revenue Input'!$E10))</f>
        <v>122557.96</v>
      </c>
      <c r="M14" s="64">
        <f>IF('Revenue Input'!$E10="","",IF('Cash Flow %s Yr2'!M14="","",'Cash Flow %s Yr2'!M14*'Revenue Input'!$E10))</f>
        <v>61278.98</v>
      </c>
      <c r="N14" s="64">
        <f>IF('Revenue Input'!$E10="","",IF('Cash Flow %s Yr2'!N14="","",'Cash Flow %s Yr2'!N14*'Revenue Input'!$E10))</f>
        <v>61278.98</v>
      </c>
      <c r="O14" s="64">
        <f>IF('Revenue Input'!$E10="","",IF('Cash Flow %s Yr2'!O14="","",'Cash Flow %s Yr2'!O14*'Revenue Input'!$E10))</f>
        <v>61278.98</v>
      </c>
      <c r="P14" s="64">
        <f>IF('Revenue Input'!$E10="","",IF('Cash Flow %s Yr2'!P14="","",'Cash Flow %s Yr2'!P14*'Revenue Input'!$E10))</f>
        <v>61278.98</v>
      </c>
      <c r="Q14" s="64">
        <f>IF('Revenue Input'!$E10="","",IF('Cash Flow %s Yr2'!Q14="","",'Cash Flow %s Yr2'!Q14*'Revenue Input'!$E10))</f>
        <v>0</v>
      </c>
      <c r="R14" s="64">
        <f>IF('Revenue Input'!$E10="","",IF('Cash Flow %s Yr2'!R14="","",'Cash Flow %s Yr2'!R14*'Revenue Input'!$E10))</f>
        <v>0</v>
      </c>
      <c r="S14" s="111">
        <f>IF(SUM(D14:R14)&gt;0,SUM(D14:R14)/'Revenue Input'!$E10,"")</f>
        <v>0.99999999999999989</v>
      </c>
    </row>
    <row r="15" spans="1:19" s="31" customFormat="1" x14ac:dyDescent="0.25">
      <c r="A15" s="50"/>
      <c r="B15" s="65" t="str">
        <f>'Revenue Input'!B11</f>
        <v>8019</v>
      </c>
      <c r="C15" s="65" t="str">
        <f>'Revenue Input'!C11</f>
        <v xml:space="preserve">Prior Year Income / Adjustments </v>
      </c>
      <c r="D15" s="64">
        <f>'Cash Flow $s Yr1'!P162</f>
        <v>108211.87</v>
      </c>
      <c r="E15" s="64">
        <f>'Cash Flow $s Yr1'!Q162</f>
        <v>0</v>
      </c>
      <c r="F15" s="64">
        <f>'Cash Flow $s Yr1'!R162</f>
        <v>0</v>
      </c>
      <c r="G15" s="64" t="str">
        <f>IF('Revenue Input'!$E11="","",IF('Cash Flow %s Yr2'!G15="","",'Cash Flow %s Yr2'!G15*'Revenue Input'!$E11))</f>
        <v/>
      </c>
      <c r="H15" s="64" t="str">
        <f>IF('Revenue Input'!$E11="","",IF('Cash Flow %s Yr2'!H15="","",'Cash Flow %s Yr2'!H15*'Revenue Input'!$E11))</f>
        <v/>
      </c>
      <c r="I15" s="64" t="str">
        <f>IF('Revenue Input'!$E11="","",IF('Cash Flow %s Yr2'!I15="","",'Cash Flow %s Yr2'!I15*'Revenue Input'!$E11))</f>
        <v/>
      </c>
      <c r="J15" s="64" t="str">
        <f>IF('Revenue Input'!$E11="","",IF('Cash Flow %s Yr2'!J15="","",'Cash Flow %s Yr2'!J15*'Revenue Input'!$E11))</f>
        <v/>
      </c>
      <c r="K15" s="64" t="str">
        <f>IF('Revenue Input'!$E11="","",IF('Cash Flow %s Yr2'!K15="","",'Cash Flow %s Yr2'!K15*'Revenue Input'!$E11))</f>
        <v/>
      </c>
      <c r="L15" s="64" t="str">
        <f>IF('Revenue Input'!$E11="","",IF('Cash Flow %s Yr2'!L15="","",'Cash Flow %s Yr2'!L15*'Revenue Input'!$E11))</f>
        <v/>
      </c>
      <c r="M15" s="64" t="str">
        <f>IF('Revenue Input'!$E11="","",IF('Cash Flow %s Yr2'!M15="","",'Cash Flow %s Yr2'!M15*'Revenue Input'!$E11))</f>
        <v/>
      </c>
      <c r="N15" s="64" t="str">
        <f>IF('Revenue Input'!$E11="","",IF('Cash Flow %s Yr2'!N15="","",'Cash Flow %s Yr2'!N15*'Revenue Input'!$E11))</f>
        <v/>
      </c>
      <c r="O15" s="64" t="str">
        <f>IF('Revenue Input'!$E11="","",IF('Cash Flow %s Yr2'!O15="","",'Cash Flow %s Yr2'!O15*'Revenue Input'!$E11))</f>
        <v/>
      </c>
      <c r="P15" s="64" t="str">
        <f>IF('Revenue Input'!$E11="","",IF('Cash Flow %s Yr2'!P15="","",'Cash Flow %s Yr2'!P15*'Revenue Input'!$E11))</f>
        <v/>
      </c>
      <c r="Q15" s="64" t="str">
        <f>IF('Revenue Input'!$E11="","",IF('Cash Flow %s Yr2'!Q15="","",'Cash Flow %s Yr2'!Q15*'Revenue Input'!$E11))</f>
        <v/>
      </c>
      <c r="R15" s="64" t="str">
        <f>IF('Revenue Input'!$E11="","",IF('Cash Flow %s Yr2'!R15="","",'Cash Flow %s Yr2'!R15*'Revenue Input'!$E11))</f>
        <v/>
      </c>
      <c r="S15" s="111" t="e">
        <f>IF(SUM(D15:R15)&gt;0,SUM(D15:R15)/'Revenue Input'!$E11,"")</f>
        <v>#DIV/0!</v>
      </c>
    </row>
    <row r="16" spans="1:19" s="31" customFormat="1" x14ac:dyDescent="0.25">
      <c r="A16" s="50"/>
      <c r="B16" s="65" t="str">
        <f>'Revenue Input'!B12</f>
        <v>8181</v>
      </c>
      <c r="C16" s="65" t="str">
        <f>'Revenue Input'!C12</f>
        <v>Special Education</v>
      </c>
      <c r="D16" s="64">
        <f>IF('Revenue Input'!$E12="","",IF('Cash Flow %s Yr2'!D16="","",'Cash Flow %s Yr2'!D16*'Revenue Input'!$E12))</f>
        <v>2059.35</v>
      </c>
      <c r="E16" s="64">
        <f>IF('Revenue Input'!$E12="","",IF('Cash Flow %s Yr2'!E16="","",'Cash Flow %s Yr2'!E16*'Revenue Input'!$E12))</f>
        <v>2059.35</v>
      </c>
      <c r="F16" s="64">
        <f>IF('Revenue Input'!$E12="","",IF('Cash Flow %s Yr2'!F16="","",'Cash Flow %s Yr2'!F16*'Revenue Input'!$E12))</f>
        <v>3706.83</v>
      </c>
      <c r="G16" s="64">
        <f>IF('Revenue Input'!$E12="","",IF('Cash Flow %s Yr2'!G16="","",'Cash Flow %s Yr2'!G16*'Revenue Input'!$E12))</f>
        <v>3706.83</v>
      </c>
      <c r="H16" s="64">
        <f>IF('Revenue Input'!$E12="","",IF('Cash Flow %s Yr2'!H16="","",'Cash Flow %s Yr2'!H16*'Revenue Input'!$E12))</f>
        <v>3706.83</v>
      </c>
      <c r="I16" s="64">
        <f>IF('Revenue Input'!$E12="","",IF('Cash Flow %s Yr2'!I16="","",'Cash Flow %s Yr2'!I16*'Revenue Input'!$E12))</f>
        <v>3706.83</v>
      </c>
      <c r="J16" s="64">
        <f>IF('Revenue Input'!$E12="","",IF('Cash Flow %s Yr2'!J16="","",'Cash Flow %s Yr2'!J16*'Revenue Input'!$E12))</f>
        <v>3706.83</v>
      </c>
      <c r="K16" s="64">
        <f>IF('Revenue Input'!$E12="","",IF('Cash Flow %s Yr2'!K16="","",'Cash Flow %s Yr2'!K16*'Revenue Input'!$E12))</f>
        <v>3706.83</v>
      </c>
      <c r="L16" s="64">
        <f>IF('Revenue Input'!$E12="","",IF('Cash Flow %s Yr2'!L16="","",'Cash Flow %s Yr2'!L16*'Revenue Input'!$E12))</f>
        <v>3706.83</v>
      </c>
      <c r="M16" s="64">
        <f>IF('Revenue Input'!$E12="","",IF('Cash Flow %s Yr2'!M16="","",'Cash Flow %s Yr2'!M16*'Revenue Input'!$E12))</f>
        <v>3706.83</v>
      </c>
      <c r="N16" s="64">
        <f>IF('Revenue Input'!$E12="","",IF('Cash Flow %s Yr2'!N16="","",'Cash Flow %s Yr2'!N16*'Revenue Input'!$E12))</f>
        <v>3706.83</v>
      </c>
      <c r="O16" s="64">
        <f>IF('Revenue Input'!$E12="","",IF('Cash Flow %s Yr2'!O16="","",'Cash Flow %s Yr2'!O16*'Revenue Input'!$E12))</f>
        <v>2471.2199999999998</v>
      </c>
      <c r="P16" s="64">
        <f>IF('Revenue Input'!$E12="","",IF('Cash Flow %s Yr2'!P16="","",'Cash Flow %s Yr2'!P16*'Revenue Input'!$E12))</f>
        <v>1235.6099999999999</v>
      </c>
      <c r="Q16" s="64">
        <f>IF('Revenue Input'!$E12="","",IF('Cash Flow %s Yr2'!Q16="","",'Cash Flow %s Yr2'!Q16*'Revenue Input'!$E12))</f>
        <v>0</v>
      </c>
      <c r="R16" s="64">
        <f>IF('Revenue Input'!$E12="","",IF('Cash Flow %s Yr2'!R16="","",'Cash Flow %s Yr2'!R16*'Revenue Input'!$E12))</f>
        <v>0</v>
      </c>
      <c r="S16" s="111">
        <f>IF(SUM(D16:R16)&gt;0,SUM(D16:R16)/'Revenue Input'!$E12,"")</f>
        <v>1.0000000000000002</v>
      </c>
    </row>
    <row r="17" spans="1:19" s="31" customFormat="1" x14ac:dyDescent="0.25">
      <c r="A17" s="50"/>
      <c r="B17" s="65" t="str">
        <f>'Revenue Input'!B13</f>
        <v>8560</v>
      </c>
      <c r="C17" s="65" t="str">
        <f>'Revenue Input'!C13</f>
        <v>Lottery</v>
      </c>
      <c r="D17" s="64">
        <f>IF('Revenue Input'!$E13="","",IF('Cash Flow %s Yr2'!D17="","",'Cash Flow %s Yr2'!D17*'Revenue Input'!$E13))</f>
        <v>0</v>
      </c>
      <c r="E17" s="64">
        <f>IF('Revenue Input'!$E13="","",IF('Cash Flow %s Yr2'!E17="","",'Cash Flow %s Yr2'!E17*'Revenue Input'!$E13))</f>
        <v>0</v>
      </c>
      <c r="F17" s="64">
        <f>IF('Revenue Input'!$E13="","",IF('Cash Flow %s Yr2'!F17="","",'Cash Flow %s Yr2'!F17*'Revenue Input'!$E13))</f>
        <v>0</v>
      </c>
      <c r="G17" s="64">
        <f>IF('Revenue Input'!$E13="","",IF('Cash Flow %s Yr2'!G17="","",'Cash Flow %s Yr2'!G17*'Revenue Input'!$E13))</f>
        <v>0</v>
      </c>
      <c r="H17" s="64">
        <f>IF('Revenue Input'!$E13="","",IF('Cash Flow %s Yr2'!H17="","",'Cash Flow %s Yr2'!H17*'Revenue Input'!$E13))</f>
        <v>0</v>
      </c>
      <c r="I17" s="64">
        <f>IF('Revenue Input'!$E13="","",IF('Cash Flow %s Yr2'!I17="","",'Cash Flow %s Yr2'!I17*'Revenue Input'!$E13))</f>
        <v>15962.32</v>
      </c>
      <c r="J17" s="64">
        <f>IF('Revenue Input'!$E13="","",IF('Cash Flow %s Yr2'!J17="","",'Cash Flow %s Yr2'!J17*'Revenue Input'!$E13))</f>
        <v>0</v>
      </c>
      <c r="K17" s="64">
        <f>IF('Revenue Input'!$E13="","",IF('Cash Flow %s Yr2'!K17="","",'Cash Flow %s Yr2'!K17*'Revenue Input'!$E13))</f>
        <v>0</v>
      </c>
      <c r="L17" s="64">
        <f>IF('Revenue Input'!$E13="","",IF('Cash Flow %s Yr2'!L17="","",'Cash Flow %s Yr2'!L17*'Revenue Input'!$E13))</f>
        <v>15962.32</v>
      </c>
      <c r="M17" s="64">
        <f>IF('Revenue Input'!$E13="","",IF('Cash Flow %s Yr2'!M17="","",'Cash Flow %s Yr2'!M17*'Revenue Input'!$E13))</f>
        <v>0</v>
      </c>
      <c r="N17" s="64">
        <f>IF('Revenue Input'!$E13="","",IF('Cash Flow %s Yr2'!N17="","",'Cash Flow %s Yr2'!N17*'Revenue Input'!$E13))</f>
        <v>0</v>
      </c>
      <c r="O17" s="64">
        <f>IF('Revenue Input'!$E13="","",IF('Cash Flow %s Yr2'!O17="","",'Cash Flow %s Yr2'!O17*'Revenue Input'!$E13))</f>
        <v>31924.639999999999</v>
      </c>
      <c r="P17" s="64">
        <f>IF('Revenue Input'!$E13="","",IF('Cash Flow %s Yr2'!P17="","",'Cash Flow %s Yr2'!P17*'Revenue Input'!$E13))</f>
        <v>0</v>
      </c>
      <c r="Q17" s="64">
        <f>IF('Revenue Input'!$E13="","",IF('Cash Flow %s Yr2'!Q17="","",'Cash Flow %s Yr2'!Q17*'Revenue Input'!$E13))</f>
        <v>0</v>
      </c>
      <c r="R17" s="64">
        <f>IF('Revenue Input'!$E13="","",IF('Cash Flow %s Yr2'!R17="","",'Cash Flow %s Yr2'!R17*'Revenue Input'!$E13))</f>
        <v>0</v>
      </c>
      <c r="S17" s="111">
        <f>IF(SUM(D17:R17)&gt;0,SUM(D17:R17)/'Revenue Input'!$E13,"")</f>
        <v>1</v>
      </c>
    </row>
    <row r="18" spans="1:19" s="31" customFormat="1" x14ac:dyDescent="0.25">
      <c r="A18" s="49"/>
      <c r="B18" s="65" t="str">
        <f>'Revenue Input'!B14</f>
        <v>8520</v>
      </c>
      <c r="C18" s="65" t="str">
        <f>'Revenue Input'!C14</f>
        <v>State Child Nutrition program</v>
      </c>
      <c r="D18" s="64" t="str">
        <f>IF('Revenue Input'!$E14="","",IF('Cash Flow %s Yr2'!D18="","",'Cash Flow %s Yr2'!D18*'Revenue Input'!$E14))</f>
        <v/>
      </c>
      <c r="E18" s="64" t="str">
        <f>IF('Revenue Input'!$E14="","",IF('Cash Flow %s Yr2'!E18="","",'Cash Flow %s Yr2'!E18*'Revenue Input'!$E14))</f>
        <v/>
      </c>
      <c r="F18" s="64" t="str">
        <f>IF('Revenue Input'!$E14="","",IF('Cash Flow %s Yr2'!F18="","",'Cash Flow %s Yr2'!F18*'Revenue Input'!$E14))</f>
        <v/>
      </c>
      <c r="G18" s="64" t="str">
        <f>IF('Revenue Input'!$E14="","",IF('Cash Flow %s Yr2'!G18="","",'Cash Flow %s Yr2'!G18*'Revenue Input'!$E14))</f>
        <v/>
      </c>
      <c r="H18" s="64" t="str">
        <f>IF('Revenue Input'!$E14="","",IF('Cash Flow %s Yr2'!H18="","",'Cash Flow %s Yr2'!H18*'Revenue Input'!$E14))</f>
        <v/>
      </c>
      <c r="I18" s="64" t="str">
        <f>IF('Revenue Input'!$E14="","",IF('Cash Flow %s Yr2'!I18="","",'Cash Flow %s Yr2'!I18*'Revenue Input'!$E14))</f>
        <v/>
      </c>
      <c r="J18" s="64" t="str">
        <f>IF('Revenue Input'!$E14="","",IF('Cash Flow %s Yr2'!J18="","",'Cash Flow %s Yr2'!J18*'Revenue Input'!$E14))</f>
        <v/>
      </c>
      <c r="K18" s="64" t="str">
        <f>IF('Revenue Input'!$E14="","",IF('Cash Flow %s Yr2'!K18="","",'Cash Flow %s Yr2'!K18*'Revenue Input'!$E14))</f>
        <v/>
      </c>
      <c r="L18" s="64" t="str">
        <f>IF('Revenue Input'!$E14="","",IF('Cash Flow %s Yr2'!L18="","",'Cash Flow %s Yr2'!L18*'Revenue Input'!$E14))</f>
        <v/>
      </c>
      <c r="M18" s="64" t="str">
        <f>IF('Revenue Input'!$E14="","",IF('Cash Flow %s Yr2'!M18="","",'Cash Flow %s Yr2'!M18*'Revenue Input'!$E14))</f>
        <v/>
      </c>
      <c r="N18" s="64" t="str">
        <f>IF('Revenue Input'!$E14="","",IF('Cash Flow %s Yr2'!N18="","",'Cash Flow %s Yr2'!N18*'Revenue Input'!$E14))</f>
        <v/>
      </c>
      <c r="O18" s="64" t="str">
        <f>IF('Revenue Input'!$E14="","",IF('Cash Flow %s Yr2'!O18="","",'Cash Flow %s Yr2'!O18*'Revenue Input'!$E14))</f>
        <v/>
      </c>
      <c r="P18" s="64" t="str">
        <f>IF('Revenue Input'!$E14="","",IF('Cash Flow %s Yr2'!P18="","",'Cash Flow %s Yr2'!P18*'Revenue Input'!$E14))</f>
        <v/>
      </c>
      <c r="Q18" s="64" t="str">
        <f>IF('Revenue Input'!$E14="","",IF('Cash Flow %s Yr2'!Q18="","",'Cash Flow %s Yr2'!Q18*'Revenue Input'!$E14))</f>
        <v/>
      </c>
      <c r="R18" s="64" t="str">
        <f>IF('Revenue Input'!$E14="","",IF('Cash Flow %s Yr2'!R18="","",'Cash Flow %s Yr2'!R18*'Revenue Input'!$E14))</f>
        <v/>
      </c>
      <c r="S18" s="111" t="str">
        <f>IF(SUM(D18:R18)&gt;0,SUM(D18:R18)/'Revenue Input'!$E14,"")</f>
        <v/>
      </c>
    </row>
    <row r="19" spans="1:19" s="31" customFormat="1" x14ac:dyDescent="0.25">
      <c r="A19" s="50"/>
      <c r="B19" s="65" t="str">
        <f>'Revenue Input'!B15</f>
        <v>8591</v>
      </c>
      <c r="C19" s="65" t="str">
        <f>'Revenue Input'!C15</f>
        <v>SB 740 Rent re-imbursement program</v>
      </c>
      <c r="D19" s="64">
        <f>IF('Revenue Input'!$E15="","",IF('Cash Flow %s Yr2'!D19="","",'Cash Flow %s Yr2'!D19*'Revenue Input'!$E15))</f>
        <v>0</v>
      </c>
      <c r="E19" s="64">
        <f>IF('Revenue Input'!$E15="","",IF('Cash Flow %s Yr2'!E19="","",'Cash Flow %s Yr2'!E19*'Revenue Input'!$E15))</f>
        <v>0</v>
      </c>
      <c r="F19" s="64">
        <f>IF('Revenue Input'!$E15="","",IF('Cash Flow %s Yr2'!F19="","",'Cash Flow %s Yr2'!F19*'Revenue Input'!$E15))</f>
        <v>0</v>
      </c>
      <c r="G19" s="64">
        <f>IF('Revenue Input'!$E15="","",IF('Cash Flow %s Yr2'!G19="","",'Cash Flow %s Yr2'!G19*'Revenue Input'!$E15))</f>
        <v>0</v>
      </c>
      <c r="H19" s="64">
        <f>IF('Revenue Input'!$E15="","",IF('Cash Flow %s Yr2'!H19="","",'Cash Flow %s Yr2'!H19*'Revenue Input'!$E15))</f>
        <v>94375.16</v>
      </c>
      <c r="I19" s="64">
        <f>IF('Revenue Input'!$E15="","",IF('Cash Flow %s Yr2'!I19="","",'Cash Flow %s Yr2'!I19*'Revenue Input'!$E15))</f>
        <v>0</v>
      </c>
      <c r="J19" s="64">
        <f>IF('Revenue Input'!$E15="","",IF('Cash Flow %s Yr2'!J19="","",'Cash Flow %s Yr2'!J19*'Revenue Input'!$E15))</f>
        <v>0</v>
      </c>
      <c r="K19" s="64">
        <f>IF('Revenue Input'!$E15="","",IF('Cash Flow %s Yr2'!K19="","",'Cash Flow %s Yr2'!K19*'Revenue Input'!$E15))</f>
        <v>94375.16</v>
      </c>
      <c r="L19" s="64">
        <f>IF('Revenue Input'!$E15="","",IF('Cash Flow %s Yr2'!L19="","",'Cash Flow %s Yr2'!L19*'Revenue Input'!$E15))</f>
        <v>0</v>
      </c>
      <c r="M19" s="64">
        <f>IF('Revenue Input'!$E15="","",IF('Cash Flow %s Yr2'!M19="","",'Cash Flow %s Yr2'!M19*'Revenue Input'!$E15))</f>
        <v>0</v>
      </c>
      <c r="N19" s="64">
        <f>IF('Revenue Input'!$E15="","",IF('Cash Flow %s Yr2'!N19="","",'Cash Flow %s Yr2'!N19*'Revenue Input'!$E15))</f>
        <v>94375.16</v>
      </c>
      <c r="O19" s="64">
        <f>IF('Revenue Input'!$E15="","",IF('Cash Flow %s Yr2'!O19="","",'Cash Flow %s Yr2'!O19*'Revenue Input'!$E15))</f>
        <v>94375.16</v>
      </c>
      <c r="P19" s="64">
        <f>IF('Revenue Input'!$E15="","",IF('Cash Flow %s Yr2'!P19="","",'Cash Flow %s Yr2'!P19*'Revenue Input'!$E15))</f>
        <v>0</v>
      </c>
      <c r="Q19" s="64">
        <f>IF('Revenue Input'!$E15="","",IF('Cash Flow %s Yr2'!Q19="","",'Cash Flow %s Yr2'!Q19*'Revenue Input'!$E15))</f>
        <v>0</v>
      </c>
      <c r="R19" s="64">
        <f>IF('Revenue Input'!$E15="","",IF('Cash Flow %s Yr2'!R19="","",'Cash Flow %s Yr2'!R19*'Revenue Input'!$E15))</f>
        <v>0</v>
      </c>
      <c r="S19" s="111">
        <f>IF(SUM(D19:R19)&gt;0,SUM(D19:R19)/'Revenue Input'!$E15,"")</f>
        <v>1</v>
      </c>
    </row>
    <row r="20" spans="1:19" s="31" customFormat="1" ht="18.75" x14ac:dyDescent="0.3">
      <c r="A20" s="47"/>
      <c r="B20" s="65" t="str">
        <f>'Revenue Input'!B16</f>
        <v xml:space="preserve">8594 </v>
      </c>
      <c r="C20" s="65" t="str">
        <f>'Revenue Input'!C16</f>
        <v>Prop 39 (Clean Energy)</v>
      </c>
      <c r="D20" s="64" t="str">
        <f>IF('Revenue Input'!$E16="","",IF('Cash Flow %s Yr2'!D20="","",'Cash Flow %s Yr2'!D20*'Revenue Input'!$E16))</f>
        <v/>
      </c>
      <c r="E20" s="64" t="str">
        <f>IF('Revenue Input'!$E16="","",IF('Cash Flow %s Yr2'!E20="","",'Cash Flow %s Yr2'!E20*'Revenue Input'!$E16))</f>
        <v/>
      </c>
      <c r="F20" s="64" t="str">
        <f>IF('Revenue Input'!$E16="","",IF('Cash Flow %s Yr2'!F20="","",'Cash Flow %s Yr2'!F20*'Revenue Input'!$E16))</f>
        <v/>
      </c>
      <c r="G20" s="64" t="str">
        <f>IF('Revenue Input'!$E16="","",IF('Cash Flow %s Yr2'!G20="","",'Cash Flow %s Yr2'!G20*'Revenue Input'!$E16))</f>
        <v/>
      </c>
      <c r="H20" s="64" t="str">
        <f>IF('Revenue Input'!$E16="","",IF('Cash Flow %s Yr2'!H20="","",'Cash Flow %s Yr2'!H20*'Revenue Input'!$E16))</f>
        <v/>
      </c>
      <c r="I20" s="64" t="str">
        <f>IF('Revenue Input'!$E16="","",IF('Cash Flow %s Yr2'!I20="","",'Cash Flow %s Yr2'!I20*'Revenue Input'!$E16))</f>
        <v/>
      </c>
      <c r="J20" s="64" t="str">
        <f>IF('Revenue Input'!$E16="","",IF('Cash Flow %s Yr2'!J20="","",'Cash Flow %s Yr2'!J20*'Revenue Input'!$E16))</f>
        <v/>
      </c>
      <c r="K20" s="64" t="str">
        <f>IF('Revenue Input'!$E16="","",IF('Cash Flow %s Yr2'!K20="","",'Cash Flow %s Yr2'!K20*'Revenue Input'!$E16))</f>
        <v/>
      </c>
      <c r="L20" s="64" t="str">
        <f>IF('Revenue Input'!$E16="","",IF('Cash Flow %s Yr2'!L20="","",'Cash Flow %s Yr2'!L20*'Revenue Input'!$E16))</f>
        <v/>
      </c>
      <c r="M20" s="64" t="str">
        <f>IF('Revenue Input'!$E16="","",IF('Cash Flow %s Yr2'!M20="","",'Cash Flow %s Yr2'!M20*'Revenue Input'!$E16))</f>
        <v/>
      </c>
      <c r="N20" s="64" t="str">
        <f>IF('Revenue Input'!$E16="","",IF('Cash Flow %s Yr2'!N20="","",'Cash Flow %s Yr2'!N20*'Revenue Input'!$E16))</f>
        <v/>
      </c>
      <c r="O20" s="64" t="str">
        <f>IF('Revenue Input'!$E16="","",IF('Cash Flow %s Yr2'!O20="","",'Cash Flow %s Yr2'!O20*'Revenue Input'!$E16))</f>
        <v/>
      </c>
      <c r="P20" s="64" t="str">
        <f>IF('Revenue Input'!$E16="","",IF('Cash Flow %s Yr2'!P20="","",'Cash Flow %s Yr2'!P20*'Revenue Input'!$E16))</f>
        <v/>
      </c>
      <c r="Q20" s="64" t="str">
        <f>IF('Revenue Input'!$E16="","",IF('Cash Flow %s Yr2'!Q20="","",'Cash Flow %s Yr2'!Q20*'Revenue Input'!$E16))</f>
        <v/>
      </c>
      <c r="R20" s="64" t="str">
        <f>IF('Revenue Input'!$E16="","",IF('Cash Flow %s Yr2'!R20="","",'Cash Flow %s Yr2'!R20*'Revenue Input'!$E16))</f>
        <v/>
      </c>
      <c r="S20" s="111" t="str">
        <f>IF(SUM(D20:R20)&gt;0,SUM(D20:R20)/'Revenue Input'!$E16,"")</f>
        <v/>
      </c>
    </row>
    <row r="21" spans="1:19" s="31" customFormat="1" ht="18.75" x14ac:dyDescent="0.3">
      <c r="A21" s="47"/>
      <c r="B21" s="65" t="str">
        <f>'Revenue Input'!B17</f>
        <v>8550</v>
      </c>
      <c r="C21" s="65" t="str">
        <f>'Revenue Input'!C17</f>
        <v>Mandate Block Grant</v>
      </c>
      <c r="D21" s="64">
        <f>IF('Revenue Input'!$E17="","",IF('Cash Flow %s Yr2'!D22="","",'Cash Flow %s Yr2'!D22*'Revenue Input'!$E17))</f>
        <v>0</v>
      </c>
      <c r="E21" s="64">
        <f>IF('Revenue Input'!$E17="","",IF('Cash Flow %s Yr2'!E22="","",'Cash Flow %s Yr2'!E22*'Revenue Input'!$E17))</f>
        <v>0</v>
      </c>
      <c r="F21" s="64">
        <f>IF('Revenue Input'!$E17="","",IF('Cash Flow %s Yr2'!F22="","",'Cash Flow %s Yr2'!F22*'Revenue Input'!$E17))</f>
        <v>0</v>
      </c>
      <c r="G21" s="64">
        <f>IF('Revenue Input'!$E17="","",IF('Cash Flow %s Yr2'!G22="","",'Cash Flow %s Yr2'!G22*'Revenue Input'!$E17))</f>
        <v>0</v>
      </c>
      <c r="H21" s="64">
        <f>IF('Revenue Input'!$E17="","",IF('Cash Flow %s Yr2'!H22="","",'Cash Flow %s Yr2'!H22*'Revenue Input'!$E17))</f>
        <v>0</v>
      </c>
      <c r="I21" s="64">
        <f>IF('Revenue Input'!$E17="","",IF('Cash Flow %s Yr2'!I22="","",'Cash Flow %s Yr2'!I22*'Revenue Input'!$E17))</f>
        <v>0</v>
      </c>
      <c r="J21" s="64">
        <f>IF('Revenue Input'!$E17="","",IF('Cash Flow %s Yr2'!J22="","",'Cash Flow %s Yr2'!J22*'Revenue Input'!$E17))</f>
        <v>2145.8624</v>
      </c>
      <c r="K21" s="64">
        <f>IF('Revenue Input'!$E17="","",IF('Cash Flow %s Yr2'!K22="","",'Cash Flow %s Yr2'!K22*'Revenue Input'!$E17))</f>
        <v>0</v>
      </c>
      <c r="L21" s="64">
        <f>IF('Revenue Input'!$E17="","",IF('Cash Flow %s Yr2'!L22="","",'Cash Flow %s Yr2'!L22*'Revenue Input'!$E17))</f>
        <v>0</v>
      </c>
      <c r="M21" s="64">
        <f>IF('Revenue Input'!$E17="","",IF('Cash Flow %s Yr2'!M22="","",'Cash Flow %s Yr2'!M22*'Revenue Input'!$E17))</f>
        <v>2145.8624</v>
      </c>
      <c r="N21" s="64">
        <f>IF('Revenue Input'!$E17="","",IF('Cash Flow %s Yr2'!N22="","",'Cash Flow %s Yr2'!N22*'Revenue Input'!$E17))</f>
        <v>0</v>
      </c>
      <c r="O21" s="64">
        <f>IF('Revenue Input'!$E17="","",IF('Cash Flow %s Yr2'!O22="","",'Cash Flow %s Yr2'!O22*'Revenue Input'!$E17))</f>
        <v>1072.9312</v>
      </c>
      <c r="P21" s="64">
        <f>IF('Revenue Input'!$E17="","",IF('Cash Flow %s Yr2'!P22="","",'Cash Flow %s Yr2'!P22*'Revenue Input'!$E17))</f>
        <v>0</v>
      </c>
      <c r="Q21" s="64">
        <f>IF('Revenue Input'!$E17="","",IF('Cash Flow %s Yr2'!Q22="","",'Cash Flow %s Yr2'!Q22*'Revenue Input'!$E17))</f>
        <v>0</v>
      </c>
      <c r="R21" s="64">
        <f>IF('Revenue Input'!$E17="","",IF('Cash Flow %s Yr2'!R22="","",'Cash Flow %s Yr2'!R22*'Revenue Input'!$E17))</f>
        <v>0</v>
      </c>
      <c r="S21" s="111">
        <f>IF(SUM(D21:R21)&gt;0,SUM(D21:R21)/'Revenue Input'!$E17,"")</f>
        <v>1</v>
      </c>
    </row>
    <row r="22" spans="1:19" s="31" customFormat="1" ht="18.75" x14ac:dyDescent="0.3">
      <c r="A22" s="47"/>
      <c r="B22" s="65" t="str">
        <f>'Revenue Input'!B18</f>
        <v>8590</v>
      </c>
      <c r="C22" s="65" t="str">
        <f>'Revenue Input'!C18</f>
        <v>One Time Funds / Teacher Effectiveness</v>
      </c>
      <c r="D22" s="64">
        <f>IF('Revenue Input'!$E18="","",IF('Cash Flow %s Yr2'!D22="","",'Cash Flow %s Yr2'!D22*'Revenue Input'!$E18))</f>
        <v>0</v>
      </c>
      <c r="E22" s="64">
        <f>IF('Revenue Input'!$E18="","",IF('Cash Flow %s Yr2'!E22="","",'Cash Flow %s Yr2'!E22*'Revenue Input'!$E18))</f>
        <v>0</v>
      </c>
      <c r="F22" s="64">
        <f>IF('Revenue Input'!$E18="","",IF('Cash Flow %s Yr2'!F22="","",'Cash Flow %s Yr2'!F22*'Revenue Input'!$E18))</f>
        <v>0</v>
      </c>
      <c r="G22" s="64">
        <f>IF('Revenue Input'!$E18="","",IF('Cash Flow %s Yr2'!G22="","",'Cash Flow %s Yr2'!G22*'Revenue Input'!$E18))</f>
        <v>0</v>
      </c>
      <c r="H22" s="64">
        <f>IF('Revenue Input'!$E18="","",IF('Cash Flow %s Yr2'!H22="","",'Cash Flow %s Yr2'!H22*'Revenue Input'!$E18))</f>
        <v>0</v>
      </c>
      <c r="I22" s="64">
        <f>IF('Revenue Input'!$E18="","",IF('Cash Flow %s Yr2'!I22="","",'Cash Flow %s Yr2'!I22*'Revenue Input'!$E18))</f>
        <v>0</v>
      </c>
      <c r="J22" s="64">
        <f>IF('Revenue Input'!$E18="","",IF('Cash Flow %s Yr2'!J22="","",'Cash Flow %s Yr2'!J22*'Revenue Input'!$E18))</f>
        <v>22156.024000000001</v>
      </c>
      <c r="K22" s="64">
        <f>IF('Revenue Input'!$E18="","",IF('Cash Flow %s Yr2'!K22="","",'Cash Flow %s Yr2'!K22*'Revenue Input'!$E18))</f>
        <v>0</v>
      </c>
      <c r="L22" s="64">
        <f>IF('Revenue Input'!$E18="","",IF('Cash Flow %s Yr2'!L22="","",'Cash Flow %s Yr2'!L22*'Revenue Input'!$E18))</f>
        <v>0</v>
      </c>
      <c r="M22" s="64">
        <f>IF('Revenue Input'!$E18="","",IF('Cash Flow %s Yr2'!M22="","",'Cash Flow %s Yr2'!M22*'Revenue Input'!$E18))</f>
        <v>22156.024000000001</v>
      </c>
      <c r="N22" s="64">
        <f>IF('Revenue Input'!$E18="","",IF('Cash Flow %s Yr2'!N22="","",'Cash Flow %s Yr2'!N22*'Revenue Input'!$E18))</f>
        <v>0</v>
      </c>
      <c r="O22" s="64">
        <f>IF('Revenue Input'!$E18="","",IF('Cash Flow %s Yr2'!O22="","",'Cash Flow %s Yr2'!O22*'Revenue Input'!$E18))</f>
        <v>11078.012000000001</v>
      </c>
      <c r="P22" s="64">
        <f>IF('Revenue Input'!$E18="","",IF('Cash Flow %s Yr2'!P22="","",'Cash Flow %s Yr2'!P22*'Revenue Input'!$E18))</f>
        <v>0</v>
      </c>
      <c r="Q22" s="64">
        <f>IF('Revenue Input'!$E18="","",IF('Cash Flow %s Yr2'!Q22="","",'Cash Flow %s Yr2'!Q22*'Revenue Input'!$E18))</f>
        <v>0</v>
      </c>
      <c r="R22" s="64">
        <f>IF('Revenue Input'!$E18="","",IF('Cash Flow %s Yr2'!R22="","",'Cash Flow %s Yr2'!R22*'Revenue Input'!$E18))</f>
        <v>0</v>
      </c>
      <c r="S22" s="111">
        <f>IF(SUM(D22:R22)&gt;0,SUM(D22:R22)/'Revenue Input'!$E18,"")</f>
        <v>1.0000000000000002</v>
      </c>
    </row>
    <row r="23" spans="1:19" s="31" customFormat="1" ht="18.75" x14ac:dyDescent="0.3">
      <c r="A23" s="47"/>
      <c r="B23" s="73"/>
      <c r="C23" s="34" t="s">
        <v>740</v>
      </c>
      <c r="D23" s="173">
        <f>SUM(D12:D22)</f>
        <v>188895.92</v>
      </c>
      <c r="E23" s="173">
        <f t="shared" ref="E23:R23" si="0">SUM(E12:E22)</f>
        <v>133208.89000000001</v>
      </c>
      <c r="F23" s="173">
        <f t="shared" si="0"/>
        <v>250280.96999999997</v>
      </c>
      <c r="G23" s="173">
        <f t="shared" si="0"/>
        <v>325327.90999999997</v>
      </c>
      <c r="H23" s="173">
        <f t="shared" si="0"/>
        <v>309639.56999999995</v>
      </c>
      <c r="I23" s="173">
        <f t="shared" si="0"/>
        <v>231226.72999999998</v>
      </c>
      <c r="J23" s="173">
        <f t="shared" si="0"/>
        <v>349629.79639999993</v>
      </c>
      <c r="K23" s="173">
        <f t="shared" si="0"/>
        <v>309639.56999999995</v>
      </c>
      <c r="L23" s="173">
        <f t="shared" si="0"/>
        <v>283751.57</v>
      </c>
      <c r="M23" s="173">
        <f t="shared" si="0"/>
        <v>340875.65639999998</v>
      </c>
      <c r="N23" s="173">
        <f t="shared" si="0"/>
        <v>300885.43</v>
      </c>
      <c r="O23" s="173">
        <f t="shared" si="0"/>
        <v>343725.40319999994</v>
      </c>
      <c r="P23" s="173">
        <f t="shared" si="0"/>
        <v>172578.09</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Input'!$E22="","",IF('Cash Flow %s Yr2'!D26="","",'Cash Flow %s Yr2'!D26*'Revenue Input'!$E22))</f>
        <v/>
      </c>
      <c r="E26" s="64" t="str">
        <f>IF('Revenue Input'!$E22="","",IF('Cash Flow %s Yr2'!E26="","",'Cash Flow %s Yr2'!E26*'Revenue Input'!$E22))</f>
        <v/>
      </c>
      <c r="F26" s="64" t="str">
        <f>IF('Revenue Input'!$E22="","",IF('Cash Flow %s Yr2'!F26="","",'Cash Flow %s Yr2'!F26*'Revenue Input'!$E22))</f>
        <v/>
      </c>
      <c r="G26" s="64" t="str">
        <f>IF('Revenue Input'!$E22="","",IF('Cash Flow %s Yr2'!G26="","",'Cash Flow %s Yr2'!G26*'Revenue Input'!$E22))</f>
        <v/>
      </c>
      <c r="H26" s="64" t="str">
        <f>IF('Revenue Input'!$E22="","",IF('Cash Flow %s Yr2'!H26="","",'Cash Flow %s Yr2'!H26*'Revenue Input'!$E22))</f>
        <v/>
      </c>
      <c r="I26" s="64" t="str">
        <f>IF('Revenue Input'!$E22="","",IF('Cash Flow %s Yr2'!I26="","",'Cash Flow %s Yr2'!I26*'Revenue Input'!$E22))</f>
        <v/>
      </c>
      <c r="J26" s="64" t="str">
        <f>IF('Revenue Input'!$E22="","",IF('Cash Flow %s Yr2'!J26="","",'Cash Flow %s Yr2'!J26*'Revenue Input'!$E22))</f>
        <v/>
      </c>
      <c r="K26" s="64" t="str">
        <f>IF('Revenue Input'!$E22="","",IF('Cash Flow %s Yr2'!K26="","",'Cash Flow %s Yr2'!K26*'Revenue Input'!$E22))</f>
        <v/>
      </c>
      <c r="L26" s="64" t="str">
        <f>IF('Revenue Input'!$E22="","",IF('Cash Flow %s Yr2'!L26="","",'Cash Flow %s Yr2'!L26*'Revenue Input'!$E22))</f>
        <v/>
      </c>
      <c r="M26" s="64" t="str">
        <f>IF('Revenue Input'!$E22="","",IF('Cash Flow %s Yr2'!M26="","",'Cash Flow %s Yr2'!M26*'Revenue Input'!$E22))</f>
        <v/>
      </c>
      <c r="N26" s="64" t="str">
        <f>IF('Revenue Input'!$E22="","",IF('Cash Flow %s Yr2'!N26="","",'Cash Flow %s Yr2'!N26*'Revenue Input'!$E22))</f>
        <v/>
      </c>
      <c r="O26" s="64" t="str">
        <f>IF('Revenue Input'!$E22="","",IF('Cash Flow %s Yr2'!O26="","",'Cash Flow %s Yr2'!O26*'Revenue Input'!$E22))</f>
        <v/>
      </c>
      <c r="P26" s="64" t="str">
        <f>IF('Revenue Input'!$E22="","",IF('Cash Flow %s Yr2'!P26="","",'Cash Flow %s Yr2'!P26*'Revenue Input'!$E22))</f>
        <v/>
      </c>
      <c r="Q26" s="64" t="str">
        <f>IF('Revenue Input'!$E22="","",IF('Cash Flow %s Yr2'!Q26="","",'Cash Flow %s Yr2'!Q26*'Revenue Input'!$E22))</f>
        <v/>
      </c>
      <c r="R26" s="64" t="str">
        <f>IF('Revenue Input'!$E22="","",IF('Cash Flow %s Yr2'!R26="","",'Cash Flow %s Yr2'!R26*'Revenue Input'!$E22))</f>
        <v/>
      </c>
      <c r="S26" s="111" t="str">
        <f>IF(SUM(D26:R26)&gt;0,SUM(D26:R26)/'Revenue Input'!$E22,"")</f>
        <v/>
      </c>
    </row>
    <row r="27" spans="1:19" s="31" customFormat="1" ht="18.75" x14ac:dyDescent="0.3">
      <c r="A27" s="47"/>
      <c r="B27" s="65" t="str">
        <f>'Revenue Input'!B23</f>
        <v>8290</v>
      </c>
      <c r="C27" s="65" t="str">
        <f>'Revenue Input'!C23</f>
        <v>All Other Federal Revenue, inc Facilities Incentive Grants program</v>
      </c>
      <c r="D27" s="64" t="str">
        <f>IF('Revenue Input'!$E23="","",IF('Cash Flow %s Yr2'!D27="","",'Cash Flow %s Yr2'!D27*'Revenue Input'!$E23))</f>
        <v/>
      </c>
      <c r="E27" s="64" t="str">
        <f>IF('Revenue Input'!$E23="","",IF('Cash Flow %s Yr2'!E27="","",'Cash Flow %s Yr2'!E27*'Revenue Input'!$E23))</f>
        <v/>
      </c>
      <c r="F27" s="64" t="str">
        <f>IF('Revenue Input'!$E23="","",IF('Cash Flow %s Yr2'!F27="","",'Cash Flow %s Yr2'!F27*'Revenue Input'!$E23))</f>
        <v/>
      </c>
      <c r="G27" s="64" t="str">
        <f>IF('Revenue Input'!$E23="","",IF('Cash Flow %s Yr2'!G27="","",'Cash Flow %s Yr2'!G27*'Revenue Input'!$E23))</f>
        <v/>
      </c>
      <c r="H27" s="64" t="str">
        <f>IF('Revenue Input'!$E23="","",IF('Cash Flow %s Yr2'!H27="","",'Cash Flow %s Yr2'!H27*'Revenue Input'!$E23))</f>
        <v/>
      </c>
      <c r="I27" s="64" t="str">
        <f>IF('Revenue Input'!$E23="","",IF('Cash Flow %s Yr2'!I27="","",'Cash Flow %s Yr2'!I27*'Revenue Input'!$E23))</f>
        <v/>
      </c>
      <c r="J27" s="64" t="str">
        <f>IF('Revenue Input'!$E23="","",IF('Cash Flow %s Yr2'!J27="","",'Cash Flow %s Yr2'!J27*'Revenue Input'!$E23))</f>
        <v/>
      </c>
      <c r="K27" s="64" t="str">
        <f>IF('Revenue Input'!$E23="","",IF('Cash Flow %s Yr2'!K27="","",'Cash Flow %s Yr2'!K27*'Revenue Input'!$E23))</f>
        <v/>
      </c>
      <c r="L27" s="64" t="str">
        <f>IF('Revenue Input'!$E23="","",IF('Cash Flow %s Yr2'!L27="","",'Cash Flow %s Yr2'!L27*'Revenue Input'!$E23))</f>
        <v/>
      </c>
      <c r="M27" s="64" t="str">
        <f>IF('Revenue Input'!$E23="","",IF('Cash Flow %s Yr2'!M27="","",'Cash Flow %s Yr2'!M27*'Revenue Input'!$E23))</f>
        <v/>
      </c>
      <c r="N27" s="64" t="str">
        <f>IF('Revenue Input'!$E23="","",IF('Cash Flow %s Yr2'!N27="","",'Cash Flow %s Yr2'!N27*'Revenue Input'!$E23))</f>
        <v/>
      </c>
      <c r="O27" s="64" t="str">
        <f>IF('Revenue Input'!$E23="","",IF('Cash Flow %s Yr2'!O27="","",'Cash Flow %s Yr2'!O27*'Revenue Input'!$E23))</f>
        <v/>
      </c>
      <c r="P27" s="64" t="str">
        <f>IF('Revenue Input'!$E23="","",IF('Cash Flow %s Yr2'!P27="","",'Cash Flow %s Yr2'!P27*'Revenue Input'!$E23))</f>
        <v/>
      </c>
      <c r="Q27" s="64" t="str">
        <f>IF('Revenue Input'!$E23="","",IF('Cash Flow %s Yr2'!Q27="","",'Cash Flow %s Yr2'!Q27*'Revenue Input'!$E23))</f>
        <v/>
      </c>
      <c r="R27" s="64" t="str">
        <f>IF('Revenue Input'!$E23="","",IF('Cash Flow %s Yr2'!R27="","",'Cash Flow %s Yr2'!R27*'Revenue Input'!$E23))</f>
        <v/>
      </c>
      <c r="S27" s="111" t="str">
        <f>IF(SUM(D27:R27)&gt;0,SUM(D27:R27)/'Revenue Input'!$E23,"")</f>
        <v/>
      </c>
    </row>
    <row r="28" spans="1:19" s="31" customFormat="1" ht="18.75" x14ac:dyDescent="0.3">
      <c r="A28" s="47"/>
      <c r="B28" s="65" t="str">
        <f>'Revenue Input'!B24</f>
        <v>8291</v>
      </c>
      <c r="C28" s="65" t="str">
        <f>'Revenue Input'!C24</f>
        <v>Title I</v>
      </c>
      <c r="D28" s="64">
        <f>IF('Revenue Input'!$E24="","",IF('Cash Flow %s Yr2'!D28="","",'Cash Flow %s Yr2'!D28*'Revenue Input'!$E24))</f>
        <v>0</v>
      </c>
      <c r="E28" s="64">
        <f>IF('Revenue Input'!$E24="","",IF('Cash Flow %s Yr2'!E28="","",'Cash Flow %s Yr2'!E28*'Revenue Input'!$E24))</f>
        <v>0</v>
      </c>
      <c r="F28" s="64">
        <f>IF('Revenue Input'!$E24="","",IF('Cash Flow %s Yr2'!F28="","",'Cash Flow %s Yr2'!F28*'Revenue Input'!$E24))</f>
        <v>0</v>
      </c>
      <c r="G28" s="64">
        <f>IF('Revenue Input'!$E24="","",IF('Cash Flow %s Yr2'!G28="","",'Cash Flow %s Yr2'!G28*'Revenue Input'!$E24))</f>
        <v>0</v>
      </c>
      <c r="H28" s="64">
        <f>IF('Revenue Input'!$E24="","",IF('Cash Flow %s Yr2'!H28="","",'Cash Flow %s Yr2'!H28*'Revenue Input'!$E24))</f>
        <v>0</v>
      </c>
      <c r="I28" s="64">
        <f>IF('Revenue Input'!$E24="","",IF('Cash Flow %s Yr2'!I28="","",'Cash Flow %s Yr2'!I28*'Revenue Input'!$E24))</f>
        <v>0</v>
      </c>
      <c r="J28" s="64">
        <f>IF('Revenue Input'!$E24="","",IF('Cash Flow %s Yr2'!J28="","",'Cash Flow %s Yr2'!J28*'Revenue Input'!$E24))</f>
        <v>21079</v>
      </c>
      <c r="K28" s="64">
        <f>IF('Revenue Input'!$E24="","",IF('Cash Flow %s Yr2'!K28="","",'Cash Flow %s Yr2'!K28*'Revenue Input'!$E24))</f>
        <v>0</v>
      </c>
      <c r="L28" s="64">
        <f>IF('Revenue Input'!$E24="","",IF('Cash Flow %s Yr2'!L28="","",'Cash Flow %s Yr2'!L28*'Revenue Input'!$E24))</f>
        <v>0</v>
      </c>
      <c r="M28" s="64">
        <f>IF('Revenue Input'!$E24="","",IF('Cash Flow %s Yr2'!M28="","",'Cash Flow %s Yr2'!M28*'Revenue Input'!$E24))</f>
        <v>42158</v>
      </c>
      <c r="N28" s="64">
        <f>IF('Revenue Input'!$E24="","",IF('Cash Flow %s Yr2'!N28="","",'Cash Flow %s Yr2'!N28*'Revenue Input'!$E24))</f>
        <v>0</v>
      </c>
      <c r="O28" s="64">
        <f>IF('Revenue Input'!$E24="","",IF('Cash Flow %s Yr2'!O28="","",'Cash Flow %s Yr2'!O28*'Revenue Input'!$E24))</f>
        <v>21079</v>
      </c>
      <c r="P28" s="64">
        <f>IF('Revenue Input'!$E24="","",IF('Cash Flow %s Yr2'!P28="","",'Cash Flow %s Yr2'!P28*'Revenue Input'!$E24))</f>
        <v>0</v>
      </c>
      <c r="Q28" s="64">
        <f>IF('Revenue Input'!$E24="","",IF('Cash Flow %s Yr2'!Q28="","",'Cash Flow %s Yr2'!Q28*'Revenue Input'!$E24))</f>
        <v>0</v>
      </c>
      <c r="R28" s="64">
        <f>IF('Revenue Input'!$E24="","",IF('Cash Flow %s Yr2'!R28="","",'Cash Flow %s Yr2'!R28*'Revenue Input'!$E24))</f>
        <v>0</v>
      </c>
      <c r="S28" s="111">
        <f>IF(SUM(D28:R28)&gt;0,SUM(D28:R28)/'Revenue Input'!$E24,"")</f>
        <v>1</v>
      </c>
    </row>
    <row r="29" spans="1:19" s="31" customFormat="1" ht="18.75" x14ac:dyDescent="0.3">
      <c r="A29" s="47"/>
      <c r="B29" s="65" t="str">
        <f>'Revenue Input'!B25</f>
        <v>8292</v>
      </c>
      <c r="C29" s="65" t="str">
        <f>'Revenue Input'!C25</f>
        <v>Title II</v>
      </c>
      <c r="D29" s="64">
        <f>IF('Revenue Input'!$E25="","",IF('Cash Flow %s Yr2'!D29="","",'Cash Flow %s Yr2'!D29*'Revenue Input'!$E25))</f>
        <v>0</v>
      </c>
      <c r="E29" s="64">
        <f>IF('Revenue Input'!$E25="","",IF('Cash Flow %s Yr2'!E29="","",'Cash Flow %s Yr2'!E29*'Revenue Input'!$E25))</f>
        <v>0</v>
      </c>
      <c r="F29" s="64">
        <f>IF('Revenue Input'!$E25="","",IF('Cash Flow %s Yr2'!F29="","",'Cash Flow %s Yr2'!F29*'Revenue Input'!$E25))</f>
        <v>0</v>
      </c>
      <c r="G29" s="64">
        <f>IF('Revenue Input'!$E25="","",IF('Cash Flow %s Yr2'!G29="","",'Cash Flow %s Yr2'!G29*'Revenue Input'!$E25))</f>
        <v>0</v>
      </c>
      <c r="H29" s="64">
        <f>IF('Revenue Input'!$E25="","",IF('Cash Flow %s Yr2'!H29="","",'Cash Flow %s Yr2'!H29*'Revenue Input'!$E25))</f>
        <v>0</v>
      </c>
      <c r="I29" s="64">
        <f>IF('Revenue Input'!$E25="","",IF('Cash Flow %s Yr2'!I29="","",'Cash Flow %s Yr2'!I29*'Revenue Input'!$E25))</f>
        <v>0</v>
      </c>
      <c r="J29" s="64">
        <f>IF('Revenue Input'!$E25="","",IF('Cash Flow %s Yr2'!J29="","",'Cash Flow %s Yr2'!J29*'Revenue Input'!$E25))</f>
        <v>2629.75</v>
      </c>
      <c r="K29" s="64">
        <f>IF('Revenue Input'!$E25="","",IF('Cash Flow %s Yr2'!K29="","",'Cash Flow %s Yr2'!K29*'Revenue Input'!$E25))</f>
        <v>0</v>
      </c>
      <c r="L29" s="64">
        <f>IF('Revenue Input'!$E25="","",IF('Cash Flow %s Yr2'!L29="","",'Cash Flow %s Yr2'!L29*'Revenue Input'!$E25))</f>
        <v>0</v>
      </c>
      <c r="M29" s="64">
        <f>IF('Revenue Input'!$E25="","",IF('Cash Flow %s Yr2'!M29="","",'Cash Flow %s Yr2'!M29*'Revenue Input'!$E25))</f>
        <v>5259.5</v>
      </c>
      <c r="N29" s="64">
        <f>IF('Revenue Input'!$E25="","",IF('Cash Flow %s Yr2'!N29="","",'Cash Flow %s Yr2'!N29*'Revenue Input'!$E25))</f>
        <v>0</v>
      </c>
      <c r="O29" s="64">
        <f>IF('Revenue Input'!$E25="","",IF('Cash Flow %s Yr2'!O29="","",'Cash Flow %s Yr2'!O29*'Revenue Input'!$E25))</f>
        <v>2629.75</v>
      </c>
      <c r="P29" s="64">
        <f>IF('Revenue Input'!$E25="","",IF('Cash Flow %s Yr2'!P29="","",'Cash Flow %s Yr2'!P29*'Revenue Input'!$E25))</f>
        <v>0</v>
      </c>
      <c r="Q29" s="64">
        <f>IF('Revenue Input'!$E25="","",IF('Cash Flow %s Yr2'!Q29="","",'Cash Flow %s Yr2'!Q29*'Revenue Input'!$E25))</f>
        <v>0</v>
      </c>
      <c r="R29" s="64">
        <f>IF('Revenue Input'!$E25="","",IF('Cash Flow %s Yr2'!R29="","",'Cash Flow %s Yr2'!R29*'Revenue Input'!$E25))</f>
        <v>0</v>
      </c>
      <c r="S29" s="111">
        <f>IF(SUM(D29:R29)&gt;0,SUM(D29:R29)/'Revenue Input'!$E25,"")</f>
        <v>1</v>
      </c>
    </row>
    <row r="30" spans="1:19" s="31" customFormat="1" ht="18.75" x14ac:dyDescent="0.3">
      <c r="A30" s="47"/>
      <c r="B30" s="65" t="str">
        <f>'Revenue Input'!B26</f>
        <v>8293</v>
      </c>
      <c r="C30" s="65" t="str">
        <f>'Revenue Input'!C26</f>
        <v>Title III</v>
      </c>
      <c r="D30" s="64" t="str">
        <f>IF('Revenue Input'!$E26="","",IF('Cash Flow %s Yr2'!D30="","",'Cash Flow %s Yr2'!D30*'Revenue Input'!$E26))</f>
        <v/>
      </c>
      <c r="E30" s="64" t="str">
        <f>IF('Revenue Input'!$E26="","",IF('Cash Flow %s Yr2'!E30="","",'Cash Flow %s Yr2'!E30*'Revenue Input'!$E26))</f>
        <v/>
      </c>
      <c r="F30" s="64" t="str">
        <f>IF('Revenue Input'!$E26="","",IF('Cash Flow %s Yr2'!F30="","",'Cash Flow %s Yr2'!F30*'Revenue Input'!$E26))</f>
        <v/>
      </c>
      <c r="G30" s="64" t="str">
        <f>IF('Revenue Input'!$E26="","",IF('Cash Flow %s Yr2'!G30="","",'Cash Flow %s Yr2'!G30*'Revenue Input'!$E26))</f>
        <v/>
      </c>
      <c r="H30" s="64" t="str">
        <f>IF('Revenue Input'!$E26="","",IF('Cash Flow %s Yr2'!H30="","",'Cash Flow %s Yr2'!H30*'Revenue Input'!$E26))</f>
        <v/>
      </c>
      <c r="I30" s="64" t="str">
        <f>IF('Revenue Input'!$E26="","",IF('Cash Flow %s Yr2'!I30="","",'Cash Flow %s Yr2'!I30*'Revenue Input'!$E26))</f>
        <v/>
      </c>
      <c r="J30" s="64" t="str">
        <f>IF('Revenue Input'!$E26="","",IF('Cash Flow %s Yr2'!J30="","",'Cash Flow %s Yr2'!J30*'Revenue Input'!$E26))</f>
        <v/>
      </c>
      <c r="K30" s="64" t="str">
        <f>IF('Revenue Input'!$E26="","",IF('Cash Flow %s Yr2'!K30="","",'Cash Flow %s Yr2'!K30*'Revenue Input'!$E26))</f>
        <v/>
      </c>
      <c r="L30" s="64" t="str">
        <f>IF('Revenue Input'!$E26="","",IF('Cash Flow %s Yr2'!L30="","",'Cash Flow %s Yr2'!L30*'Revenue Input'!$E26))</f>
        <v/>
      </c>
      <c r="M30" s="64" t="str">
        <f>IF('Revenue Input'!$E26="","",IF('Cash Flow %s Yr2'!M30="","",'Cash Flow %s Yr2'!M30*'Revenue Input'!$E26))</f>
        <v/>
      </c>
      <c r="N30" s="64" t="str">
        <f>IF('Revenue Input'!$E26="","",IF('Cash Flow %s Yr2'!N30="","",'Cash Flow %s Yr2'!N30*'Revenue Input'!$E26))</f>
        <v/>
      </c>
      <c r="O30" s="64" t="str">
        <f>IF('Revenue Input'!$E26="","",IF('Cash Flow %s Yr2'!O30="","",'Cash Flow %s Yr2'!O30*'Revenue Input'!$E26))</f>
        <v/>
      </c>
      <c r="P30" s="64" t="str">
        <f>IF('Revenue Input'!$E26="","",IF('Cash Flow %s Yr2'!P30="","",'Cash Flow %s Yr2'!P30*'Revenue Input'!$E26))</f>
        <v/>
      </c>
      <c r="Q30" s="64" t="str">
        <f>IF('Revenue Input'!$E26="","",IF('Cash Flow %s Yr2'!Q30="","",'Cash Flow %s Yr2'!Q30*'Revenue Input'!$E26))</f>
        <v/>
      </c>
      <c r="R30" s="64" t="str">
        <f>IF('Revenue Input'!$E26="","",IF('Cash Flow %s Yr2'!R30="","",'Cash Flow %s Yr2'!R30*'Revenue Input'!$E26))</f>
        <v/>
      </c>
      <c r="S30" s="111" t="str">
        <f>IF(SUM(D30:R30)&gt;0,SUM(D30:R30)/'Revenue Input'!$E26,"")</f>
        <v/>
      </c>
    </row>
    <row r="31" spans="1:19" s="31" customFormat="1" ht="18.75" x14ac:dyDescent="0.3">
      <c r="A31" s="47"/>
      <c r="B31" s="65" t="str">
        <f>'Revenue Input'!B27</f>
        <v>8294</v>
      </c>
      <c r="C31" s="65" t="str">
        <f>'Revenue Input'!C27</f>
        <v>Title IV</v>
      </c>
      <c r="D31" s="64" t="str">
        <f>IF('Revenue Input'!$E27="","",IF('Cash Flow %s Yr2'!D31="","",'Cash Flow %s Yr2'!D31*'Revenue Input'!$E27))</f>
        <v/>
      </c>
      <c r="E31" s="64" t="str">
        <f>IF('Revenue Input'!$E27="","",IF('Cash Flow %s Yr2'!E31="","",'Cash Flow %s Yr2'!E31*'Revenue Input'!$E27))</f>
        <v/>
      </c>
      <c r="F31" s="64" t="str">
        <f>IF('Revenue Input'!$E27="","",IF('Cash Flow %s Yr2'!F31="","",'Cash Flow %s Yr2'!F31*'Revenue Input'!$E27))</f>
        <v/>
      </c>
      <c r="G31" s="64" t="str">
        <f>IF('Revenue Input'!$E27="","",IF('Cash Flow %s Yr2'!G31="","",'Cash Flow %s Yr2'!G31*'Revenue Input'!$E27))</f>
        <v/>
      </c>
      <c r="H31" s="64" t="str">
        <f>IF('Revenue Input'!$E27="","",IF('Cash Flow %s Yr2'!H31="","",'Cash Flow %s Yr2'!H31*'Revenue Input'!$E27))</f>
        <v/>
      </c>
      <c r="I31" s="64" t="str">
        <f>IF('Revenue Input'!$E27="","",IF('Cash Flow %s Yr2'!I31="","",'Cash Flow %s Yr2'!I31*'Revenue Input'!$E27))</f>
        <v/>
      </c>
      <c r="J31" s="64" t="str">
        <f>IF('Revenue Input'!$E27="","",IF('Cash Flow %s Yr2'!J31="","",'Cash Flow %s Yr2'!J31*'Revenue Input'!$E27))</f>
        <v/>
      </c>
      <c r="K31" s="64" t="str">
        <f>IF('Revenue Input'!$E27="","",IF('Cash Flow %s Yr2'!K31="","",'Cash Flow %s Yr2'!K31*'Revenue Input'!$E27))</f>
        <v/>
      </c>
      <c r="L31" s="64" t="str">
        <f>IF('Revenue Input'!$E27="","",IF('Cash Flow %s Yr2'!L31="","",'Cash Flow %s Yr2'!L31*'Revenue Input'!$E27))</f>
        <v/>
      </c>
      <c r="M31" s="64" t="str">
        <f>IF('Revenue Input'!$E27="","",IF('Cash Flow %s Yr2'!M31="","",'Cash Flow %s Yr2'!M31*'Revenue Input'!$E27))</f>
        <v/>
      </c>
      <c r="N31" s="64" t="str">
        <f>IF('Revenue Input'!$E27="","",IF('Cash Flow %s Yr2'!N31="","",'Cash Flow %s Yr2'!N31*'Revenue Input'!$E27))</f>
        <v/>
      </c>
      <c r="O31" s="64" t="str">
        <f>IF('Revenue Input'!$E27="","",IF('Cash Flow %s Yr2'!O31="","",'Cash Flow %s Yr2'!O31*'Revenue Input'!$E27))</f>
        <v/>
      </c>
      <c r="P31" s="64" t="str">
        <f>IF('Revenue Input'!$E27="","",IF('Cash Flow %s Yr2'!P31="","",'Cash Flow %s Yr2'!P31*'Revenue Input'!$E27))</f>
        <v/>
      </c>
      <c r="Q31" s="64" t="str">
        <f>IF('Revenue Input'!$E27="","",IF('Cash Flow %s Yr2'!Q31="","",'Cash Flow %s Yr2'!Q31*'Revenue Input'!$E27))</f>
        <v/>
      </c>
      <c r="R31" s="64" t="str">
        <f>IF('Revenue Input'!$E27="","",IF('Cash Flow %s Yr2'!R31="","",'Cash Flow %s Yr2'!R31*'Revenue Input'!$E27))</f>
        <v/>
      </c>
      <c r="S31" s="111" t="str">
        <f>IF(SUM(D31:R31)&gt;0,SUM(D31:R31)/'Revenue Input'!$E27,"")</f>
        <v/>
      </c>
    </row>
    <row r="32" spans="1:19" s="31" customFormat="1" ht="18.75" x14ac:dyDescent="0.3">
      <c r="A32" s="47"/>
      <c r="B32" s="65" t="str">
        <f>'Revenue Input'!B28</f>
        <v>8295</v>
      </c>
      <c r="C32" s="65" t="str">
        <f>'Revenue Input'!C28</f>
        <v>Title V</v>
      </c>
      <c r="D32" s="64" t="str">
        <f>IF('Revenue Input'!$E28="","",IF('Cash Flow %s Yr2'!D32="","",'Cash Flow %s Yr2'!D32*'Revenue Input'!$E28))</f>
        <v/>
      </c>
      <c r="E32" s="64" t="str">
        <f>IF('Revenue Input'!$E28="","",IF('Cash Flow %s Yr2'!E32="","",'Cash Flow %s Yr2'!E32*'Revenue Input'!$E28))</f>
        <v/>
      </c>
      <c r="F32" s="64" t="str">
        <f>IF('Revenue Input'!$E28="","",IF('Cash Flow %s Yr2'!F32="","",'Cash Flow %s Yr2'!F32*'Revenue Input'!$E28))</f>
        <v/>
      </c>
      <c r="G32" s="64" t="str">
        <f>IF('Revenue Input'!$E28="","",IF('Cash Flow %s Yr2'!G32="","",'Cash Flow %s Yr2'!G32*'Revenue Input'!$E28))</f>
        <v/>
      </c>
      <c r="H32" s="64" t="str">
        <f>IF('Revenue Input'!$E28="","",IF('Cash Flow %s Yr2'!H32="","",'Cash Flow %s Yr2'!H32*'Revenue Input'!$E28))</f>
        <v/>
      </c>
      <c r="I32" s="64" t="str">
        <f>IF('Revenue Input'!$E28="","",IF('Cash Flow %s Yr2'!I32="","",'Cash Flow %s Yr2'!I32*'Revenue Input'!$E28))</f>
        <v/>
      </c>
      <c r="J32" s="64" t="str">
        <f>IF('Revenue Input'!$E28="","",IF('Cash Flow %s Yr2'!J32="","",'Cash Flow %s Yr2'!J32*'Revenue Input'!$E28))</f>
        <v/>
      </c>
      <c r="K32" s="64" t="str">
        <f>IF('Revenue Input'!$E28="","",IF('Cash Flow %s Yr2'!K32="","",'Cash Flow %s Yr2'!K32*'Revenue Input'!$E28))</f>
        <v/>
      </c>
      <c r="L32" s="64" t="str">
        <f>IF('Revenue Input'!$E28="","",IF('Cash Flow %s Yr2'!L32="","",'Cash Flow %s Yr2'!L32*'Revenue Input'!$E28))</f>
        <v/>
      </c>
      <c r="M32" s="64" t="str">
        <f>IF('Revenue Input'!$E28="","",IF('Cash Flow %s Yr2'!M32="","",'Cash Flow %s Yr2'!M32*'Revenue Input'!$E28))</f>
        <v/>
      </c>
      <c r="N32" s="64" t="str">
        <f>IF('Revenue Input'!$E28="","",IF('Cash Flow %s Yr2'!N32="","",'Cash Flow %s Yr2'!N32*'Revenue Input'!$E28))</f>
        <v/>
      </c>
      <c r="O32" s="64" t="str">
        <f>IF('Revenue Input'!$E28="","",IF('Cash Flow %s Yr2'!O32="","",'Cash Flow %s Yr2'!O32*'Revenue Input'!$E28))</f>
        <v/>
      </c>
      <c r="P32" s="64" t="str">
        <f>IF('Revenue Input'!$E28="","",IF('Cash Flow %s Yr2'!P32="","",'Cash Flow %s Yr2'!P32*'Revenue Input'!$E28))</f>
        <v/>
      </c>
      <c r="Q32" s="64" t="str">
        <f>IF('Revenue Input'!$E28="","",IF('Cash Flow %s Yr2'!Q32="","",'Cash Flow %s Yr2'!Q32*'Revenue Input'!$E28))</f>
        <v/>
      </c>
      <c r="R32" s="64" t="str">
        <f>IF('Revenue Input'!$E28="","",IF('Cash Flow %s Yr2'!R32="","",'Cash Flow %s Yr2'!R32*'Revenue Input'!$E28))</f>
        <v/>
      </c>
      <c r="S32" s="111" t="str">
        <f>IF(SUM(D32:R32)&gt;0,SUM(D32:R32)/'Revenue Input'!$E28,"")</f>
        <v/>
      </c>
    </row>
    <row r="33" spans="1:19" s="31" customFormat="1" ht="18.75" x14ac:dyDescent="0.3">
      <c r="A33" s="47"/>
      <c r="B33" s="65" t="str">
        <f>'Revenue Input'!B29</f>
        <v>8299</v>
      </c>
      <c r="C33" s="65" t="str">
        <f>'Revenue Input'!C29</f>
        <v>Prior Year Federal Revenue</v>
      </c>
      <c r="D33" s="64" t="str">
        <f>IF('Revenue Input'!$E29="","",IF('Cash Flow %s Yr2'!D33="","",'Cash Flow %s Yr2'!D33*'Revenue Input'!$E29))</f>
        <v/>
      </c>
      <c r="E33" s="64" t="str">
        <f>IF('Revenue Input'!$E29="","",IF('Cash Flow %s Yr2'!E33="","",'Cash Flow %s Yr2'!E33*'Revenue Input'!$E29))</f>
        <v/>
      </c>
      <c r="F33" s="64" t="str">
        <f>IF('Revenue Input'!$E29="","",IF('Cash Flow %s Yr2'!F33="","",'Cash Flow %s Yr2'!F33*'Revenue Input'!$E29))</f>
        <v/>
      </c>
      <c r="G33" s="64" t="str">
        <f>IF('Revenue Input'!$E29="","",IF('Cash Flow %s Yr2'!G33="","",'Cash Flow %s Yr2'!G33*'Revenue Input'!$E29))</f>
        <v/>
      </c>
      <c r="H33" s="64" t="str">
        <f>IF('Revenue Input'!$E29="","",IF('Cash Flow %s Yr2'!H33="","",'Cash Flow %s Yr2'!H33*'Revenue Input'!$E29))</f>
        <v/>
      </c>
      <c r="I33" s="64" t="str">
        <f>IF('Revenue Input'!$E29="","",IF('Cash Flow %s Yr2'!I33="","",'Cash Flow %s Yr2'!I33*'Revenue Input'!$E29))</f>
        <v/>
      </c>
      <c r="J33" s="64" t="str">
        <f>IF('Revenue Input'!$E29="","",IF('Cash Flow %s Yr2'!J33="","",'Cash Flow %s Yr2'!J33*'Revenue Input'!$E29))</f>
        <v/>
      </c>
      <c r="K33" s="64" t="str">
        <f>IF('Revenue Input'!$E29="","",IF('Cash Flow %s Yr2'!K33="","",'Cash Flow %s Yr2'!K33*'Revenue Input'!$E29))</f>
        <v/>
      </c>
      <c r="L33" s="64" t="str">
        <f>IF('Revenue Input'!$E29="","",IF('Cash Flow %s Yr2'!L33="","",'Cash Flow %s Yr2'!L33*'Revenue Input'!$E29))</f>
        <v/>
      </c>
      <c r="M33" s="64" t="str">
        <f>IF('Revenue Input'!$E29="","",IF('Cash Flow %s Yr2'!M33="","",'Cash Flow %s Yr2'!M33*'Revenue Input'!$E29))</f>
        <v/>
      </c>
      <c r="N33" s="64" t="str">
        <f>IF('Revenue Input'!$E29="","",IF('Cash Flow %s Yr2'!N33="","",'Cash Flow %s Yr2'!N33*'Revenue Input'!$E29))</f>
        <v/>
      </c>
      <c r="O33" s="64" t="str">
        <f>IF('Revenue Input'!$E29="","",IF('Cash Flow %s Yr2'!O33="","",'Cash Flow %s Yr2'!O33*'Revenue Input'!$E29))</f>
        <v/>
      </c>
      <c r="P33" s="64" t="str">
        <f>IF('Revenue Input'!$E29="","",IF('Cash Flow %s Yr2'!P33="","",'Cash Flow %s Yr2'!P33*'Revenue Input'!$E29))</f>
        <v/>
      </c>
      <c r="Q33" s="64" t="str">
        <f>IF('Revenue Input'!$E29="","",IF('Cash Flow %s Yr2'!Q33="","",'Cash Flow %s Yr2'!Q33*'Revenue Input'!$E29))</f>
        <v/>
      </c>
      <c r="R33" s="64" t="str">
        <f>IF('Revenue Input'!$E29="","",IF('Cash Flow %s Yr2'!R33="","",'Cash Flow %s Yr2'!R33*'Revenue Input'!$E29))</f>
        <v/>
      </c>
      <c r="S33" s="111" t="str">
        <f>IF(SUM(D33:R33)&gt;0,SUM(D33:R33)/'Revenue Input'!$E29,"")</f>
        <v/>
      </c>
    </row>
    <row r="34" spans="1:19" s="31" customFormat="1" ht="18.75" x14ac:dyDescent="0.3">
      <c r="A34" s="47"/>
      <c r="B34" s="73"/>
      <c r="C34" s="34" t="s">
        <v>740</v>
      </c>
      <c r="D34" s="173">
        <f>SUM(D26:D33)</f>
        <v>0</v>
      </c>
      <c r="E34" s="173">
        <f t="shared" ref="E34:R34" si="1">SUM(E26:E33)</f>
        <v>0</v>
      </c>
      <c r="F34" s="173">
        <f t="shared" si="1"/>
        <v>0</v>
      </c>
      <c r="G34" s="173">
        <f t="shared" si="1"/>
        <v>0</v>
      </c>
      <c r="H34" s="173">
        <f t="shared" si="1"/>
        <v>0</v>
      </c>
      <c r="I34" s="173">
        <f t="shared" si="1"/>
        <v>0</v>
      </c>
      <c r="J34" s="173">
        <f t="shared" si="1"/>
        <v>23708.75</v>
      </c>
      <c r="K34" s="173">
        <f t="shared" si="1"/>
        <v>0</v>
      </c>
      <c r="L34" s="173">
        <f t="shared" si="1"/>
        <v>0</v>
      </c>
      <c r="M34" s="173">
        <f t="shared" si="1"/>
        <v>47417.5</v>
      </c>
      <c r="N34" s="173">
        <f t="shared" si="1"/>
        <v>0</v>
      </c>
      <c r="O34" s="173">
        <f t="shared" si="1"/>
        <v>23708.75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Input'!$E33="","",IF('Cash Flow %s Yr2'!D37="","",'Cash Flow %s Yr2'!D37*'Revenue Input'!$E33))</f>
        <v/>
      </c>
      <c r="E37" s="64" t="str">
        <f>IF('Revenue Input'!$E33="","",IF('Cash Flow %s Yr2'!E37="","",'Cash Flow %s Yr2'!E37*'Revenue Input'!$E33))</f>
        <v/>
      </c>
      <c r="F37" s="64" t="str">
        <f>IF('Revenue Input'!$E33="","",IF('Cash Flow %s Yr2'!F37="","",'Cash Flow %s Yr2'!F37*'Revenue Input'!$E33))</f>
        <v/>
      </c>
      <c r="G37" s="64" t="str">
        <f>IF('Revenue Input'!$E33="","",IF('Cash Flow %s Yr2'!G37="","",'Cash Flow %s Yr2'!G37*'Revenue Input'!$E33))</f>
        <v/>
      </c>
      <c r="H37" s="64" t="str">
        <f>IF('Revenue Input'!$E33="","",IF('Cash Flow %s Yr2'!H37="","",'Cash Flow %s Yr2'!H37*'Revenue Input'!$E33))</f>
        <v/>
      </c>
      <c r="I37" s="64" t="str">
        <f>IF('Revenue Input'!$E33="","",IF('Cash Flow %s Yr2'!I37="","",'Cash Flow %s Yr2'!I37*'Revenue Input'!$E33))</f>
        <v/>
      </c>
      <c r="J37" s="64" t="str">
        <f>IF('Revenue Input'!$E33="","",IF('Cash Flow %s Yr2'!J37="","",'Cash Flow %s Yr2'!J37*'Revenue Input'!$E33))</f>
        <v/>
      </c>
      <c r="K37" s="64" t="str">
        <f>IF('Revenue Input'!$E33="","",IF('Cash Flow %s Yr2'!K37="","",'Cash Flow %s Yr2'!K37*'Revenue Input'!$E33))</f>
        <v/>
      </c>
      <c r="L37" s="64" t="str">
        <f>IF('Revenue Input'!$E33="","",IF('Cash Flow %s Yr2'!L37="","",'Cash Flow %s Yr2'!L37*'Revenue Input'!$E33))</f>
        <v/>
      </c>
      <c r="M37" s="64" t="str">
        <f>IF('Revenue Input'!$E33="","",IF('Cash Flow %s Yr2'!M37="","",'Cash Flow %s Yr2'!M37*'Revenue Input'!$E33))</f>
        <v/>
      </c>
      <c r="N37" s="64" t="str">
        <f>IF('Revenue Input'!$E33="","",IF('Cash Flow %s Yr2'!N37="","",'Cash Flow %s Yr2'!N37*'Revenue Input'!$E33))</f>
        <v/>
      </c>
      <c r="O37" s="64" t="str">
        <f>IF('Revenue Input'!$E33="","",IF('Cash Flow %s Yr2'!O37="","",'Cash Flow %s Yr2'!O37*'Revenue Input'!$E33))</f>
        <v/>
      </c>
      <c r="P37" s="64" t="str">
        <f>IF('Revenue Input'!$E33="","",IF('Cash Flow %s Yr2'!P37="","",'Cash Flow %s Yr2'!P37*'Revenue Input'!$E33))</f>
        <v/>
      </c>
      <c r="Q37" s="64" t="str">
        <f>IF('Revenue Input'!$E33="","",IF('Cash Flow %s Yr2'!Q37="","",'Cash Flow %s Yr2'!Q37*'Revenue Input'!$E33))</f>
        <v/>
      </c>
      <c r="R37" s="64" t="str">
        <f>IF('Revenue Input'!$E33="","",IF('Cash Flow %s Yr2'!R37="","",'Cash Flow %s Yr2'!R37*'Revenue Input'!$E33))</f>
        <v/>
      </c>
      <c r="S37" s="111" t="str">
        <f>IF(SUM(D37:R37)&gt;0,SUM(D37:R37)/'Revenue Input'!$E33,"")</f>
        <v/>
      </c>
    </row>
    <row r="38" spans="1:19" s="31" customFormat="1" ht="18.75" x14ac:dyDescent="0.3">
      <c r="A38" s="47"/>
      <c r="B38" s="65" t="str">
        <f>'Revenue Input'!B34</f>
        <v>8782</v>
      </c>
      <c r="C38" s="65" t="str">
        <f>'Revenue Input'!C34</f>
        <v>All Other Transfers from County Offices</v>
      </c>
      <c r="D38" s="64" t="str">
        <f>IF('Revenue Input'!$E34="","",IF('Cash Flow %s Yr2'!D38="","",'Cash Flow %s Yr2'!D38*'Revenue Input'!$E34))</f>
        <v/>
      </c>
      <c r="E38" s="64" t="str">
        <f>IF('Revenue Input'!$E34="","",IF('Cash Flow %s Yr2'!E38="","",'Cash Flow %s Yr2'!E38*'Revenue Input'!$E34))</f>
        <v/>
      </c>
      <c r="F38" s="64" t="str">
        <f>IF('Revenue Input'!$E34="","",IF('Cash Flow %s Yr2'!F38="","",'Cash Flow %s Yr2'!F38*'Revenue Input'!$E34))</f>
        <v/>
      </c>
      <c r="G38" s="64" t="str">
        <f>IF('Revenue Input'!$E34="","",IF('Cash Flow %s Yr2'!G38="","",'Cash Flow %s Yr2'!G38*'Revenue Input'!$E34))</f>
        <v/>
      </c>
      <c r="H38" s="64" t="str">
        <f>IF('Revenue Input'!$E34="","",IF('Cash Flow %s Yr2'!H38="","",'Cash Flow %s Yr2'!H38*'Revenue Input'!$E34))</f>
        <v/>
      </c>
      <c r="I38" s="64" t="str">
        <f>IF('Revenue Input'!$E34="","",IF('Cash Flow %s Yr2'!I38="","",'Cash Flow %s Yr2'!I38*'Revenue Input'!$E34))</f>
        <v/>
      </c>
      <c r="J38" s="64" t="str">
        <f>IF('Revenue Input'!$E34="","",IF('Cash Flow %s Yr2'!J38="","",'Cash Flow %s Yr2'!J38*'Revenue Input'!$E34))</f>
        <v/>
      </c>
      <c r="K38" s="64" t="str">
        <f>IF('Revenue Input'!$E34="","",IF('Cash Flow %s Yr2'!K38="","",'Cash Flow %s Yr2'!K38*'Revenue Input'!$E34))</f>
        <v/>
      </c>
      <c r="L38" s="64" t="str">
        <f>IF('Revenue Input'!$E34="","",IF('Cash Flow %s Yr2'!L38="","",'Cash Flow %s Yr2'!L38*'Revenue Input'!$E34))</f>
        <v/>
      </c>
      <c r="M38" s="64" t="str">
        <f>IF('Revenue Input'!$E34="","",IF('Cash Flow %s Yr2'!M38="","",'Cash Flow %s Yr2'!M38*'Revenue Input'!$E34))</f>
        <v/>
      </c>
      <c r="N38" s="64" t="str">
        <f>IF('Revenue Input'!$E34="","",IF('Cash Flow %s Yr2'!N38="","",'Cash Flow %s Yr2'!N38*'Revenue Input'!$E34))</f>
        <v/>
      </c>
      <c r="O38" s="64" t="str">
        <f>IF('Revenue Input'!$E34="","",IF('Cash Flow %s Yr2'!O38="","",'Cash Flow %s Yr2'!O38*'Revenue Input'!$E34))</f>
        <v/>
      </c>
      <c r="P38" s="64" t="str">
        <f>IF('Revenue Input'!$E34="","",IF('Cash Flow %s Yr2'!P38="","",'Cash Flow %s Yr2'!P38*'Revenue Input'!$E34))</f>
        <v/>
      </c>
      <c r="Q38" s="64" t="str">
        <f>IF('Revenue Input'!$E34="","",IF('Cash Flow %s Yr2'!Q38="","",'Cash Flow %s Yr2'!Q38*'Revenue Input'!$E34))</f>
        <v/>
      </c>
      <c r="R38" s="64" t="str">
        <f>IF('Revenue Input'!$E34="","",IF('Cash Flow %s Yr2'!R38="","",'Cash Flow %s Yr2'!R38*'Revenue Input'!$E34))</f>
        <v/>
      </c>
      <c r="S38" s="111" t="str">
        <f>IF(SUM(D38:R38)&gt;0,SUM(D38:R38)/'Revenue Input'!$E34,"")</f>
        <v/>
      </c>
    </row>
    <row r="39" spans="1:19" s="31" customFormat="1" ht="18.75" x14ac:dyDescent="0.3">
      <c r="A39" s="47"/>
      <c r="B39" s="65" t="str">
        <f>'Revenue Input'!B35</f>
        <v>8784</v>
      </c>
      <c r="C39" s="65" t="str">
        <f>'Revenue Input'!C35</f>
        <v>All Other Transfers from Other Locations</v>
      </c>
      <c r="D39" s="64" t="str">
        <f>IF('Revenue Input'!$E35="","",IF('Cash Flow %s Yr2'!D39="","",'Cash Flow %s Yr2'!D39*'Revenue Input'!$E35))</f>
        <v/>
      </c>
      <c r="E39" s="64" t="str">
        <f>IF('Revenue Input'!$E35="","",IF('Cash Flow %s Yr2'!E39="","",'Cash Flow %s Yr2'!E39*'Revenue Input'!$E35))</f>
        <v/>
      </c>
      <c r="F39" s="64" t="str">
        <f>IF('Revenue Input'!$E35="","",IF('Cash Flow %s Yr2'!F39="","",'Cash Flow %s Yr2'!F39*'Revenue Input'!$E35))</f>
        <v/>
      </c>
      <c r="G39" s="64" t="str">
        <f>IF('Revenue Input'!$E35="","",IF('Cash Flow %s Yr2'!G39="","",'Cash Flow %s Yr2'!G39*'Revenue Input'!$E35))</f>
        <v/>
      </c>
      <c r="H39" s="64" t="str">
        <f>IF('Revenue Input'!$E35="","",IF('Cash Flow %s Yr2'!H39="","",'Cash Flow %s Yr2'!H39*'Revenue Input'!$E35))</f>
        <v/>
      </c>
      <c r="I39" s="64" t="str">
        <f>IF('Revenue Input'!$E35="","",IF('Cash Flow %s Yr2'!I39="","",'Cash Flow %s Yr2'!I39*'Revenue Input'!$E35))</f>
        <v/>
      </c>
      <c r="J39" s="64" t="str">
        <f>IF('Revenue Input'!$E35="","",IF('Cash Flow %s Yr2'!J39="","",'Cash Flow %s Yr2'!J39*'Revenue Input'!$E35))</f>
        <v/>
      </c>
      <c r="K39" s="64" t="str">
        <f>IF('Revenue Input'!$E35="","",IF('Cash Flow %s Yr2'!K39="","",'Cash Flow %s Yr2'!K39*'Revenue Input'!$E35))</f>
        <v/>
      </c>
      <c r="L39" s="64" t="str">
        <f>IF('Revenue Input'!$E35="","",IF('Cash Flow %s Yr2'!L39="","",'Cash Flow %s Yr2'!L39*'Revenue Input'!$E35))</f>
        <v/>
      </c>
      <c r="M39" s="64" t="str">
        <f>IF('Revenue Input'!$E35="","",IF('Cash Flow %s Yr2'!M39="","",'Cash Flow %s Yr2'!M39*'Revenue Input'!$E35))</f>
        <v/>
      </c>
      <c r="N39" s="64" t="str">
        <f>IF('Revenue Input'!$E35="","",IF('Cash Flow %s Yr2'!N39="","",'Cash Flow %s Yr2'!N39*'Revenue Input'!$E35))</f>
        <v/>
      </c>
      <c r="O39" s="64" t="str">
        <f>IF('Revenue Input'!$E35="","",IF('Cash Flow %s Yr2'!O39="","",'Cash Flow %s Yr2'!O39*'Revenue Input'!$E35))</f>
        <v/>
      </c>
      <c r="P39" s="64" t="str">
        <f>IF('Revenue Input'!$E35="","",IF('Cash Flow %s Yr2'!P39="","",'Cash Flow %s Yr2'!P39*'Revenue Input'!$E35))</f>
        <v/>
      </c>
      <c r="Q39" s="64" t="str">
        <f>IF('Revenue Input'!$E35="","",IF('Cash Flow %s Yr2'!Q39="","",'Cash Flow %s Yr2'!Q39*'Revenue Input'!$E35))</f>
        <v/>
      </c>
      <c r="R39" s="64" t="str">
        <f>IF('Revenue Input'!$E35="","",IF('Cash Flow %s Yr2'!R39="","",'Cash Flow %s Yr2'!R39*'Revenue Input'!$E35))</f>
        <v/>
      </c>
      <c r="S39" s="111" t="str">
        <f>IF(SUM(D39:R39)&gt;0,SUM(D39:R39)/'Revenue Input'!$E35,"")</f>
        <v/>
      </c>
    </row>
    <row r="40" spans="1:19" s="31" customFormat="1" x14ac:dyDescent="0.25">
      <c r="A40" s="49"/>
      <c r="B40" s="65" t="str">
        <f>'Revenue Input'!B36</f>
        <v>8785</v>
      </c>
      <c r="C40" s="65" t="str">
        <f>'Revenue Input'!C36</f>
        <v>CMO Management fee</v>
      </c>
      <c r="D40" s="64" t="str">
        <f>IF('Revenue Input'!$E36="","",IF('Cash Flow %s Yr2'!D40="","",'Cash Flow %s Yr2'!D40*'Revenue Input'!$E36))</f>
        <v/>
      </c>
      <c r="E40" s="64" t="str">
        <f>IF('Revenue Input'!$E36="","",IF('Cash Flow %s Yr2'!E40="","",'Cash Flow %s Yr2'!E40*'Revenue Input'!$E36))</f>
        <v/>
      </c>
      <c r="F40" s="64" t="str">
        <f>IF('Revenue Input'!$E36="","",IF('Cash Flow %s Yr2'!F40="","",'Cash Flow %s Yr2'!F40*'Revenue Input'!$E36))</f>
        <v/>
      </c>
      <c r="G40" s="64" t="str">
        <f>IF('Revenue Input'!$E36="","",IF('Cash Flow %s Yr2'!G40="","",'Cash Flow %s Yr2'!G40*'Revenue Input'!$E36))</f>
        <v/>
      </c>
      <c r="H40" s="64" t="str">
        <f>IF('Revenue Input'!$E36="","",IF('Cash Flow %s Yr2'!H40="","",'Cash Flow %s Yr2'!H40*'Revenue Input'!$E36))</f>
        <v/>
      </c>
      <c r="I40" s="64" t="str">
        <f>IF('Revenue Input'!$E36="","",IF('Cash Flow %s Yr2'!I40="","",'Cash Flow %s Yr2'!I40*'Revenue Input'!$E36))</f>
        <v/>
      </c>
      <c r="J40" s="64" t="str">
        <f>IF('Revenue Input'!$E36="","",IF('Cash Flow %s Yr2'!J40="","",'Cash Flow %s Yr2'!J40*'Revenue Input'!$E36))</f>
        <v/>
      </c>
      <c r="K40" s="64" t="str">
        <f>IF('Revenue Input'!$E36="","",IF('Cash Flow %s Yr2'!K40="","",'Cash Flow %s Yr2'!K40*'Revenue Input'!$E36))</f>
        <v/>
      </c>
      <c r="L40" s="64" t="str">
        <f>IF('Revenue Input'!$E36="","",IF('Cash Flow %s Yr2'!L40="","",'Cash Flow %s Yr2'!L40*'Revenue Input'!$E36))</f>
        <v/>
      </c>
      <c r="M40" s="64" t="str">
        <f>IF('Revenue Input'!$E36="","",IF('Cash Flow %s Yr2'!M40="","",'Cash Flow %s Yr2'!M40*'Revenue Input'!$E36))</f>
        <v/>
      </c>
      <c r="N40" s="64" t="str">
        <f>IF('Revenue Input'!$E36="","",IF('Cash Flow %s Yr2'!N40="","",'Cash Flow %s Yr2'!N40*'Revenue Input'!$E36))</f>
        <v/>
      </c>
      <c r="O40" s="64" t="str">
        <f>IF('Revenue Input'!$E36="","",IF('Cash Flow %s Yr2'!O40="","",'Cash Flow %s Yr2'!O40*'Revenue Input'!$E36))</f>
        <v/>
      </c>
      <c r="P40" s="64" t="str">
        <f>IF('Revenue Input'!$E36="","",IF('Cash Flow %s Yr2'!P40="","",'Cash Flow %s Yr2'!P40*'Revenue Input'!$E36))</f>
        <v/>
      </c>
      <c r="Q40" s="64" t="str">
        <f>IF('Revenue Input'!$E36="","",IF('Cash Flow %s Yr2'!Q40="","",'Cash Flow %s Yr2'!Q40*'Revenue Input'!$E36))</f>
        <v/>
      </c>
      <c r="R40" s="64" t="str">
        <f>IF('Revenue Input'!$E36="","",IF('Cash Flow %s Yr2'!R40="","",'Cash Flow %s Yr2'!R40*'Revenue Input'!$E36))</f>
        <v/>
      </c>
      <c r="S40" s="111" t="str">
        <f>IF(SUM(D40:R40)&gt;0,SUM(D40:R40)/'Revenue Input'!$E36,"")</f>
        <v/>
      </c>
    </row>
    <row r="41" spans="1:19" s="31" customFormat="1" x14ac:dyDescent="0.25">
      <c r="A41" s="50"/>
      <c r="B41" s="65" t="str">
        <f>'Revenue Input'!B37</f>
        <v>8792</v>
      </c>
      <c r="C41" s="65" t="str">
        <f>'Revenue Input'!C37</f>
        <v>Special Ed - AB 602</v>
      </c>
      <c r="D41" s="64">
        <f>IF('Revenue Input'!$E37="","",IF('Cash Flow %s Yr2'!D41="","",'Cash Flow %s Yr2'!D41*'Revenue Input'!$E37))</f>
        <v>0</v>
      </c>
      <c r="E41" s="64">
        <f>IF('Revenue Input'!$E37="","",IF('Cash Flow %s Yr2'!E41="","",'Cash Flow %s Yr2'!E41*'Revenue Input'!$E37))</f>
        <v>0</v>
      </c>
      <c r="F41" s="64">
        <f>IF('Revenue Input'!$E37="","",IF('Cash Flow %s Yr2'!F41="","",'Cash Flow %s Yr2'!F41*'Revenue Input'!$E37))</f>
        <v>16181.300000000001</v>
      </c>
      <c r="G41" s="64">
        <f>IF('Revenue Input'!$E37="","",IF('Cash Flow %s Yr2'!G41="","",'Cash Flow %s Yr2'!G41*'Revenue Input'!$E37))</f>
        <v>16181.300000000001</v>
      </c>
      <c r="H41" s="64">
        <f>IF('Revenue Input'!$E37="","",IF('Cash Flow %s Yr2'!H41="","",'Cash Flow %s Yr2'!H41*'Revenue Input'!$E37))</f>
        <v>16181.300000000001</v>
      </c>
      <c r="I41" s="64">
        <f>IF('Revenue Input'!$E37="","",IF('Cash Flow %s Yr2'!I41="","",'Cash Flow %s Yr2'!I41*'Revenue Input'!$E37))</f>
        <v>16181.300000000001</v>
      </c>
      <c r="J41" s="64">
        <f>IF('Revenue Input'!$E37="","",IF('Cash Flow %s Yr2'!J41="","",'Cash Flow %s Yr2'!J41*'Revenue Input'!$E37))</f>
        <v>16181.300000000001</v>
      </c>
      <c r="K41" s="64">
        <f>IF('Revenue Input'!$E37="","",IF('Cash Flow %s Yr2'!K41="","",'Cash Flow %s Yr2'!K41*'Revenue Input'!$E37))</f>
        <v>16181.300000000001</v>
      </c>
      <c r="L41" s="64">
        <f>IF('Revenue Input'!$E37="","",IF('Cash Flow %s Yr2'!L41="","",'Cash Flow %s Yr2'!L41*'Revenue Input'!$E37))</f>
        <v>16181.300000000001</v>
      </c>
      <c r="M41" s="64">
        <f>IF('Revenue Input'!$E37="","",IF('Cash Flow %s Yr2'!M41="","",'Cash Flow %s Yr2'!M41*'Revenue Input'!$E37))</f>
        <v>16181.300000000001</v>
      </c>
      <c r="N41" s="64">
        <f>IF('Revenue Input'!$E37="","",IF('Cash Flow %s Yr2'!N41="","",'Cash Flow %s Yr2'!N41*'Revenue Input'!$E37))</f>
        <v>16181.300000000001</v>
      </c>
      <c r="O41" s="64">
        <f>IF('Revenue Input'!$E37="","",IF('Cash Flow %s Yr2'!O41="","",'Cash Flow %s Yr2'!O41*'Revenue Input'!$E37))</f>
        <v>16181.300000000001</v>
      </c>
      <c r="P41" s="64">
        <f>IF('Revenue Input'!$E37="","",IF('Cash Flow %s Yr2'!P41="","",'Cash Flow %s Yr2'!P41*'Revenue Input'!$E37))</f>
        <v>0</v>
      </c>
      <c r="Q41" s="64">
        <f>IF('Revenue Input'!$E37="","",IF('Cash Flow %s Yr2'!Q41="","",'Cash Flow %s Yr2'!Q41*'Revenue Input'!$E37))</f>
        <v>0</v>
      </c>
      <c r="R41" s="64">
        <f>IF('Revenue Input'!$E37="","",IF('Cash Flow %s Yr2'!R41="","",'Cash Flow %s Yr2'!R41*'Revenue Input'!$E37))</f>
        <v>0</v>
      </c>
      <c r="S41" s="111">
        <f>IF(SUM(D41:R41)&gt;0,SUM(D41:R41)/'Revenue Input'!$E37,"")</f>
        <v>1</v>
      </c>
    </row>
    <row r="42" spans="1:19" s="31" customFormat="1" ht="18.75" x14ac:dyDescent="0.3">
      <c r="A42" s="47"/>
      <c r="B42" s="65" t="str">
        <f>'Revenue Input'!B38</f>
        <v>8980</v>
      </c>
      <c r="C42" s="65" t="str">
        <f>'Revenue Input'!C38</f>
        <v>Student Lunch Revenue</v>
      </c>
      <c r="D42" s="64" t="str">
        <f>IF('Revenue Input'!$E38="","",IF('Cash Flow %s Yr2'!D42="","",'Cash Flow %s Yr2'!D42*'Revenue Input'!$E38))</f>
        <v/>
      </c>
      <c r="E42" s="64" t="str">
        <f>IF('Revenue Input'!$E38="","",IF('Cash Flow %s Yr2'!E42="","",'Cash Flow %s Yr2'!E42*'Revenue Input'!$E38))</f>
        <v/>
      </c>
      <c r="F42" s="64" t="str">
        <f>IF('Revenue Input'!$E38="","",IF('Cash Flow %s Yr2'!F42="","",'Cash Flow %s Yr2'!F42*'Revenue Input'!$E38))</f>
        <v/>
      </c>
      <c r="G42" s="64" t="str">
        <f>IF('Revenue Input'!$E38="","",IF('Cash Flow %s Yr2'!G42="","",'Cash Flow %s Yr2'!G42*'Revenue Input'!$E38))</f>
        <v/>
      </c>
      <c r="H42" s="64" t="str">
        <f>IF('Revenue Input'!$E38="","",IF('Cash Flow %s Yr2'!H42="","",'Cash Flow %s Yr2'!H42*'Revenue Input'!$E38))</f>
        <v/>
      </c>
      <c r="I42" s="64" t="str">
        <f>IF('Revenue Input'!$E38="","",IF('Cash Flow %s Yr2'!I42="","",'Cash Flow %s Yr2'!I42*'Revenue Input'!$E38))</f>
        <v/>
      </c>
      <c r="J42" s="64" t="str">
        <f>IF('Revenue Input'!$E38="","",IF('Cash Flow %s Yr2'!J42="","",'Cash Flow %s Yr2'!J42*'Revenue Input'!$E38))</f>
        <v/>
      </c>
      <c r="K42" s="64" t="str">
        <f>IF('Revenue Input'!$E38="","",IF('Cash Flow %s Yr2'!K42="","",'Cash Flow %s Yr2'!K42*'Revenue Input'!$E38))</f>
        <v/>
      </c>
      <c r="L42" s="64" t="str">
        <f>IF('Revenue Input'!$E38="","",IF('Cash Flow %s Yr2'!L42="","",'Cash Flow %s Yr2'!L42*'Revenue Input'!$E38))</f>
        <v/>
      </c>
      <c r="M42" s="64" t="str">
        <f>IF('Revenue Input'!$E38="","",IF('Cash Flow %s Yr2'!M42="","",'Cash Flow %s Yr2'!M42*'Revenue Input'!$E38))</f>
        <v/>
      </c>
      <c r="N42" s="64" t="str">
        <f>IF('Revenue Input'!$E38="","",IF('Cash Flow %s Yr2'!N42="","",'Cash Flow %s Yr2'!N42*'Revenue Input'!$E38))</f>
        <v/>
      </c>
      <c r="O42" s="64" t="str">
        <f>IF('Revenue Input'!$E38="","",IF('Cash Flow %s Yr2'!O42="","",'Cash Flow %s Yr2'!O42*'Revenue Input'!$E38))</f>
        <v/>
      </c>
      <c r="P42" s="64" t="str">
        <f>IF('Revenue Input'!$E38="","",IF('Cash Flow %s Yr2'!P42="","",'Cash Flow %s Yr2'!P42*'Revenue Input'!$E38))</f>
        <v/>
      </c>
      <c r="Q42" s="64" t="str">
        <f>IF('Revenue Input'!$E38="","",IF('Cash Flow %s Yr2'!Q42="","",'Cash Flow %s Yr2'!Q42*'Revenue Input'!$E38))</f>
        <v/>
      </c>
      <c r="R42" s="64" t="str">
        <f>IF('Revenue Input'!$E38="","",IF('Cash Flow %s Yr2'!R42="","",'Cash Flow %s Yr2'!R42*'Revenue Input'!$E38))</f>
        <v/>
      </c>
      <c r="S42" s="111" t="str">
        <f>IF(SUM(D42:R42)&gt;0,SUM(D42:R42)/'Revenue Input'!$E38,"")</f>
        <v/>
      </c>
    </row>
    <row r="43" spans="1:19" s="31" customFormat="1" ht="18.75" x14ac:dyDescent="0.3">
      <c r="A43" s="47"/>
      <c r="B43" s="65" t="str">
        <f>'Revenue Input'!B39</f>
        <v>8982</v>
      </c>
      <c r="C43" s="65" t="str">
        <f>'Revenue Input'!C39</f>
        <v>Foundation Grants</v>
      </c>
      <c r="D43" s="64">
        <f>IF('Revenue Input'!$E39="","",IF('Cash Flow %s Yr2'!D43="","",'Cash Flow %s Yr2'!D43*'Revenue Input'!$E39))</f>
        <v>25000</v>
      </c>
      <c r="E43" s="64">
        <f>IF('Revenue Input'!$E39="","",IF('Cash Flow %s Yr2'!E43="","",'Cash Flow %s Yr2'!E43*'Revenue Input'!$E39))</f>
        <v>0</v>
      </c>
      <c r="F43" s="64">
        <f>IF('Revenue Input'!$E39="","",IF('Cash Flow %s Yr2'!F43="","",'Cash Flow %s Yr2'!F43*'Revenue Input'!$E39))</f>
        <v>0</v>
      </c>
      <c r="G43" s="64">
        <f>IF('Revenue Input'!$E39="","",IF('Cash Flow %s Yr2'!G43="","",'Cash Flow %s Yr2'!G43*'Revenue Input'!$E39))</f>
        <v>0</v>
      </c>
      <c r="H43" s="64">
        <f>IF('Revenue Input'!$E39="","",IF('Cash Flow %s Yr2'!H43="","",'Cash Flow %s Yr2'!H43*'Revenue Input'!$E39))</f>
        <v>0</v>
      </c>
      <c r="I43" s="64">
        <f>IF('Revenue Input'!$E39="","",IF('Cash Flow %s Yr2'!I43="","",'Cash Flow %s Yr2'!I43*'Revenue Input'!$E39))</f>
        <v>0</v>
      </c>
      <c r="J43" s="64">
        <f>IF('Revenue Input'!$E39="","",IF('Cash Flow %s Yr2'!J43="","",'Cash Flow %s Yr2'!J43*'Revenue Input'!$E39))</f>
        <v>0</v>
      </c>
      <c r="K43" s="64">
        <f>IF('Revenue Input'!$E39="","",IF('Cash Flow %s Yr2'!K43="","",'Cash Flow %s Yr2'!K43*'Revenue Input'!$E39))</f>
        <v>0</v>
      </c>
      <c r="L43" s="64">
        <f>IF('Revenue Input'!$E39="","",IF('Cash Flow %s Yr2'!L43="","",'Cash Flow %s Yr2'!L43*'Revenue Input'!$E39))</f>
        <v>0</v>
      </c>
      <c r="M43" s="64">
        <f>IF('Revenue Input'!$E39="","",IF('Cash Flow %s Yr2'!M43="","",'Cash Flow %s Yr2'!M43*'Revenue Input'!$E39))</f>
        <v>0</v>
      </c>
      <c r="N43" s="64">
        <f>IF('Revenue Input'!$E39="","",IF('Cash Flow %s Yr2'!N43="","",'Cash Flow %s Yr2'!N43*'Revenue Input'!$E39))</f>
        <v>0</v>
      </c>
      <c r="O43" s="64">
        <f>IF('Revenue Input'!$E39="","",IF('Cash Flow %s Yr2'!O43="","",'Cash Flow %s Yr2'!O43*'Revenue Input'!$E39))</f>
        <v>0</v>
      </c>
      <c r="P43" s="64">
        <f>IF('Revenue Input'!$E39="","",IF('Cash Flow %s Yr2'!P43="","",'Cash Flow %s Yr2'!P43*'Revenue Input'!$E39))</f>
        <v>0</v>
      </c>
      <c r="Q43" s="64">
        <f>IF('Revenue Input'!$E39="","",IF('Cash Flow %s Yr2'!Q43="","",'Cash Flow %s Yr2'!Q43*'Revenue Input'!$E39))</f>
        <v>0</v>
      </c>
      <c r="R43" s="64">
        <f>IF('Revenue Input'!$E39="","",IF('Cash Flow %s Yr2'!R43="","",'Cash Flow %s Yr2'!R43*'Revenue Input'!$E39))</f>
        <v>0</v>
      </c>
      <c r="S43" s="111">
        <f>IF(SUM(D43:R43)&gt;0,SUM(D43:R43)/'Revenue Input'!$E39,"")</f>
        <v>1</v>
      </c>
    </row>
    <row r="44" spans="1:19" s="31" customFormat="1" ht="18.75" x14ac:dyDescent="0.3">
      <c r="A44" s="47"/>
      <c r="B44" s="65" t="str">
        <f>'Revenue Input'!B40</f>
        <v>8983</v>
      </c>
      <c r="C44" s="65" t="str">
        <f>'Revenue Input'!C40</f>
        <v>All Other Local Revenue</v>
      </c>
      <c r="D44" s="64">
        <f>IF('Revenue Input'!$E40="","",IF('Cash Flow %s Yr2'!D44="","",'Cash Flow %s Yr2'!D44*'Revenue Input'!$E40))</f>
        <v>2830.5</v>
      </c>
      <c r="E44" s="64">
        <f>IF('Revenue Input'!$E40="","",IF('Cash Flow %s Yr2'!E44="","",'Cash Flow %s Yr2'!E44*'Revenue Input'!$E40))</f>
        <v>306</v>
      </c>
      <c r="F44" s="64">
        <f>IF('Revenue Input'!$E40="","",IF('Cash Flow %s Yr2'!F44="","",'Cash Flow %s Yr2'!F44*'Revenue Input'!$E40))</f>
        <v>0</v>
      </c>
      <c r="G44" s="64">
        <f>IF('Revenue Input'!$E40="","",IF('Cash Flow %s Yr2'!G44="","",'Cash Flow %s Yr2'!G44*'Revenue Input'!$E40))</f>
        <v>15223.5</v>
      </c>
      <c r="H44" s="64">
        <f>IF('Revenue Input'!$E40="","",IF('Cash Flow %s Yr2'!H44="","",'Cash Flow %s Yr2'!H44*'Revenue Input'!$E40))</f>
        <v>2830.5</v>
      </c>
      <c r="I44" s="64">
        <f>IF('Revenue Input'!$E40="","",IF('Cash Flow %s Yr2'!I44="","",'Cash Flow %s Yr2'!I44*'Revenue Input'!$E40))</f>
        <v>9180</v>
      </c>
      <c r="J44" s="64">
        <f>IF('Revenue Input'!$E40="","",IF('Cash Flow %s Yr2'!J44="","",'Cash Flow %s Yr2'!J44*'Revenue Input'!$E40))</f>
        <v>9180</v>
      </c>
      <c r="K44" s="64">
        <f>IF('Revenue Input'!$E40="","",IF('Cash Flow %s Yr2'!K44="","",'Cash Flow %s Yr2'!K44*'Revenue Input'!$E40))</f>
        <v>9180</v>
      </c>
      <c r="L44" s="64">
        <f>IF('Revenue Input'!$E40="","",IF('Cash Flow %s Yr2'!L44="","",'Cash Flow %s Yr2'!L44*'Revenue Input'!$E40))</f>
        <v>9180</v>
      </c>
      <c r="M44" s="64">
        <f>IF('Revenue Input'!$E40="","",IF('Cash Flow %s Yr2'!M44="","",'Cash Flow %s Yr2'!M44*'Revenue Input'!$E40))</f>
        <v>9180</v>
      </c>
      <c r="N44" s="64">
        <f>IF('Revenue Input'!$E40="","",IF('Cash Flow %s Yr2'!N44="","",'Cash Flow %s Yr2'!N44*'Revenue Input'!$E40))</f>
        <v>9180</v>
      </c>
      <c r="O44" s="64">
        <f>IF('Revenue Input'!$E40="","",IF('Cash Flow %s Yr2'!O44="","",'Cash Flow %s Yr2'!O44*'Revenue Input'!$E40))</f>
        <v>229.5</v>
      </c>
      <c r="P44" s="64">
        <f>IF('Revenue Input'!$E40="","",IF('Cash Flow %s Yr2'!P44="","",'Cash Flow %s Yr2'!P44*'Revenue Input'!$E40))</f>
        <v>0</v>
      </c>
      <c r="Q44" s="64">
        <f>IF('Revenue Input'!$E40="","",IF('Cash Flow %s Yr2'!Q44="","",'Cash Flow %s Yr2'!Q44*'Revenue Input'!$E40))</f>
        <v>0</v>
      </c>
      <c r="R44" s="64">
        <f>IF('Revenue Input'!$E40="","",IF('Cash Flow %s Yr2'!R44="","",'Cash Flow %s Yr2'!R44*'Revenue Input'!$E40))</f>
        <v>0</v>
      </c>
      <c r="S44" s="111">
        <f>IF(SUM(D44:R44)&gt;0,SUM(D44:R44)/'Revenue Input'!$E40,"")</f>
        <v>1</v>
      </c>
    </row>
    <row r="45" spans="1:19" s="31" customFormat="1" ht="18.75" x14ac:dyDescent="0.3">
      <c r="A45" s="47"/>
      <c r="B45" s="65" t="str">
        <f>'Revenue Input'!B41</f>
        <v>8984</v>
      </c>
      <c r="C45" s="65" t="str">
        <f>'Revenue Input'!C41</f>
        <v>Field Trip Revenue</v>
      </c>
      <c r="D45" s="64">
        <f>IF('Revenue Input'!$E41="","",IF('Cash Flow %s Yr2'!D45="","",'Cash Flow %s Yr2'!D45*'Revenue Input'!$E41))</f>
        <v>0</v>
      </c>
      <c r="E45" s="64">
        <f>IF('Revenue Input'!$E41="","",IF('Cash Flow %s Yr2'!E45="","",'Cash Flow %s Yr2'!E45*'Revenue Input'!$E41))</f>
        <v>0</v>
      </c>
      <c r="F45" s="64">
        <f>IF('Revenue Input'!$E41="","",IF('Cash Flow %s Yr2'!F45="","",'Cash Flow %s Yr2'!F45*'Revenue Input'!$E41))</f>
        <v>0</v>
      </c>
      <c r="G45" s="64">
        <f>IF('Revenue Input'!$E41="","",IF('Cash Flow %s Yr2'!G45="","",'Cash Flow %s Yr2'!G45*'Revenue Input'!$E41))</f>
        <v>0</v>
      </c>
      <c r="H45" s="64">
        <f>IF('Revenue Input'!$E41="","",IF('Cash Flow %s Yr2'!H45="","",'Cash Flow %s Yr2'!H45*'Revenue Input'!$E41))</f>
        <v>0</v>
      </c>
      <c r="I45" s="64">
        <f>IF('Revenue Input'!$E41="","",IF('Cash Flow %s Yr2'!I45="","",'Cash Flow %s Yr2'!I45*'Revenue Input'!$E41))</f>
        <v>0</v>
      </c>
      <c r="J45" s="64">
        <f>IF('Revenue Input'!$E41="","",IF('Cash Flow %s Yr2'!J45="","",'Cash Flow %s Yr2'!J45*'Revenue Input'!$E41))</f>
        <v>0</v>
      </c>
      <c r="K45" s="64">
        <f>IF('Revenue Input'!$E41="","",IF('Cash Flow %s Yr2'!K45="","",'Cash Flow %s Yr2'!K45*'Revenue Input'!$E41))</f>
        <v>0</v>
      </c>
      <c r="L45" s="64">
        <f>IF('Revenue Input'!$E41="","",IF('Cash Flow %s Yr2'!L45="","",'Cash Flow %s Yr2'!L45*'Revenue Input'!$E41))</f>
        <v>0</v>
      </c>
      <c r="M45" s="64">
        <f>IF('Revenue Input'!$E41="","",IF('Cash Flow %s Yr2'!M45="","",'Cash Flow %s Yr2'!M45*'Revenue Input'!$E41))</f>
        <v>0</v>
      </c>
      <c r="N45" s="64">
        <f>IF('Revenue Input'!$E41="","",IF('Cash Flow %s Yr2'!N45="","",'Cash Flow %s Yr2'!N45*'Revenue Input'!$E41))</f>
        <v>0</v>
      </c>
      <c r="O45" s="64">
        <f>IF('Revenue Input'!$E41="","",IF('Cash Flow %s Yr2'!O45="","",'Cash Flow %s Yr2'!O45*'Revenue Input'!$E41))</f>
        <v>0</v>
      </c>
      <c r="P45" s="64">
        <f>IF('Revenue Input'!$E41="","",IF('Cash Flow %s Yr2'!P45="","",'Cash Flow %s Yr2'!P45*'Revenue Input'!$E41))</f>
        <v>0</v>
      </c>
      <c r="Q45" s="64">
        <f>IF('Revenue Input'!$E41="","",IF('Cash Flow %s Yr2'!Q45="","",'Cash Flow %s Yr2'!Q45*'Revenue Input'!$E41))</f>
        <v>0</v>
      </c>
      <c r="R45" s="64">
        <f>IF('Revenue Input'!$E41="","",IF('Cash Flow %s Yr2'!R45="","",'Cash Flow %s Yr2'!R45*'Revenue Input'!$E41))</f>
        <v>0</v>
      </c>
      <c r="S45" s="111" t="str">
        <f>IF(SUM(D45:R45)&gt;0,SUM(D45:R45)/'Revenue Input'!$E41,"")</f>
        <v/>
      </c>
    </row>
    <row r="46" spans="1:19" s="31" customFormat="1" ht="18.75" x14ac:dyDescent="0.3">
      <c r="A46" s="47"/>
      <c r="B46" s="65" t="str">
        <f>'Revenue Input'!B42</f>
        <v>8985</v>
      </c>
      <c r="C46" s="65" t="str">
        <f>'Revenue Input'!C42</f>
        <v>School Site Fundraising</v>
      </c>
      <c r="D46" s="64">
        <f>IF('Revenue Input'!$E42="","",IF('Cash Flow %s Yr2'!D49="","",'Cash Flow %s Yr2'!D49*'Revenue Input'!$E42))</f>
        <v>0</v>
      </c>
      <c r="E46" s="64">
        <f>IF('Revenue Input'!$E42="","",IF('Cash Flow %s Yr2'!E49="","",'Cash Flow %s Yr2'!E49*'Revenue Input'!$E42))</f>
        <v>0</v>
      </c>
      <c r="F46" s="64">
        <f>IF('Revenue Input'!$E42="","",IF('Cash Flow %s Yr2'!F49="","",'Cash Flow %s Yr2'!F49*'Revenue Input'!$E42))</f>
        <v>0</v>
      </c>
      <c r="G46" s="64">
        <f>IF('Revenue Input'!$E42="","",IF('Cash Flow %s Yr2'!G49="","",'Cash Flow %s Yr2'!G49*'Revenue Input'!$E42))</f>
        <v>0</v>
      </c>
      <c r="H46" s="64">
        <f>IF('Revenue Input'!$E42="","",IF('Cash Flow %s Yr2'!H49="","",'Cash Flow %s Yr2'!H49*'Revenue Input'!$E42))</f>
        <v>0</v>
      </c>
      <c r="I46" s="64">
        <f>IF('Revenue Input'!$E42="","",IF('Cash Flow %s Yr2'!I49="","",'Cash Flow %s Yr2'!I49*'Revenue Input'!$E42))</f>
        <v>0</v>
      </c>
      <c r="J46" s="64">
        <f>IF('Revenue Input'!$E42="","",IF('Cash Flow %s Yr2'!J49="","",'Cash Flow %s Yr2'!J49*'Revenue Input'!$E42))</f>
        <v>0</v>
      </c>
      <c r="K46" s="64">
        <f>IF('Revenue Input'!$E42="","",IF('Cash Flow %s Yr2'!K49="","",'Cash Flow %s Yr2'!K49*'Revenue Input'!$E42))</f>
        <v>0</v>
      </c>
      <c r="L46" s="64">
        <f>IF('Revenue Input'!$E42="","",IF('Cash Flow %s Yr2'!L49="","",'Cash Flow %s Yr2'!L49*'Revenue Input'!$E42))</f>
        <v>0</v>
      </c>
      <c r="M46" s="64">
        <f>IF('Revenue Input'!$E42="","",IF('Cash Flow %s Yr2'!M49="","",'Cash Flow %s Yr2'!M49*'Revenue Input'!$E42))</f>
        <v>0</v>
      </c>
      <c r="N46" s="64">
        <f>IF('Revenue Input'!$E42="","",IF('Cash Flow %s Yr2'!N49="","",'Cash Flow %s Yr2'!N49*'Revenue Input'!$E42))</f>
        <v>0</v>
      </c>
      <c r="O46" s="64">
        <f>IF('Revenue Input'!$E42="","",IF('Cash Flow %s Yr2'!O49="","",'Cash Flow %s Yr2'!O49*'Revenue Input'!$E42))</f>
        <v>0</v>
      </c>
      <c r="P46" s="64">
        <f>IF('Revenue Input'!$E42="","",IF('Cash Flow %s Yr2'!P49="","",'Cash Flow %s Yr2'!P49*'Revenue Input'!$E42))</f>
        <v>0</v>
      </c>
      <c r="Q46" s="64">
        <f>IF('Revenue Input'!$E42="","",IF('Cash Flow %s Yr2'!Q49="","",'Cash Flow %s Yr2'!Q49*'Revenue Input'!$E42))</f>
        <v>0</v>
      </c>
      <c r="R46" s="64">
        <f>IF('Revenue Input'!$E42="","",IF('Cash Flow %s Yr2'!R49="","",'Cash Flow %s Yr2'!R49*'Revenue Input'!$E42))</f>
        <v>0</v>
      </c>
      <c r="S46" s="111" t="str">
        <f>IF(SUM(D46:R46)&gt;0,SUM(D46:R46)/'Revenue Input'!$E42,"")</f>
        <v/>
      </c>
    </row>
    <row r="47" spans="1:19" s="31" customFormat="1" ht="18.75" x14ac:dyDescent="0.3">
      <c r="A47" s="47"/>
      <c r="B47" s="65" t="str">
        <f>'Revenue Input'!B43</f>
        <v>8986</v>
      </c>
      <c r="C47" s="65" t="str">
        <f>'Revenue Input'!C43</f>
        <v>Rental Income</v>
      </c>
      <c r="D47" s="64" t="str">
        <f>IF('Revenue Input'!$E43="","",IF('Cash Flow %s Yr2'!D50="","",'Cash Flow %s Yr2'!D50*'Revenue Input'!$E43))</f>
        <v/>
      </c>
      <c r="E47" s="64" t="str">
        <f>IF('Revenue Input'!$E43="","",IF('Cash Flow %s Yr2'!E50="","",'Cash Flow %s Yr2'!E50*'Revenue Input'!$E43))</f>
        <v/>
      </c>
      <c r="F47" s="64" t="str">
        <f>IF('Revenue Input'!$E43="","",IF('Cash Flow %s Yr2'!F50="","",'Cash Flow %s Yr2'!F50*'Revenue Input'!$E43))</f>
        <v/>
      </c>
      <c r="G47" s="64" t="str">
        <f>IF('Revenue Input'!$E43="","",IF('Cash Flow %s Yr2'!G50="","",'Cash Flow %s Yr2'!G50*'Revenue Input'!$E43))</f>
        <v/>
      </c>
      <c r="H47" s="64" t="str">
        <f>IF('Revenue Input'!$E43="","",IF('Cash Flow %s Yr2'!H50="","",'Cash Flow %s Yr2'!H50*'Revenue Input'!$E43))</f>
        <v/>
      </c>
      <c r="I47" s="64" t="str">
        <f>IF('Revenue Input'!$E43="","",IF('Cash Flow %s Yr2'!I50="","",'Cash Flow %s Yr2'!I50*'Revenue Input'!$E43))</f>
        <v/>
      </c>
      <c r="J47" s="64" t="str">
        <f>IF('Revenue Input'!$E43="","",IF('Cash Flow %s Yr2'!J50="","",'Cash Flow %s Yr2'!J50*'Revenue Input'!$E43))</f>
        <v/>
      </c>
      <c r="K47" s="64" t="str">
        <f>IF('Revenue Input'!$E43="","",IF('Cash Flow %s Yr2'!K50="","",'Cash Flow %s Yr2'!K50*'Revenue Input'!$E43))</f>
        <v/>
      </c>
      <c r="L47" s="64" t="str">
        <f>IF('Revenue Input'!$E43="","",IF('Cash Flow %s Yr2'!L50="","",'Cash Flow %s Yr2'!L50*'Revenue Input'!$E43))</f>
        <v/>
      </c>
      <c r="M47" s="64" t="str">
        <f>IF('Revenue Input'!$E43="","",IF('Cash Flow %s Yr2'!M50="","",'Cash Flow %s Yr2'!M50*'Revenue Input'!$E43))</f>
        <v/>
      </c>
      <c r="N47" s="64" t="str">
        <f>IF('Revenue Input'!$E43="","",IF('Cash Flow %s Yr2'!N50="","",'Cash Flow %s Yr2'!N50*'Revenue Input'!$E43))</f>
        <v/>
      </c>
      <c r="O47" s="64" t="str">
        <f>IF('Revenue Input'!$E43="","",IF('Cash Flow %s Yr2'!O50="","",'Cash Flow %s Yr2'!O50*'Revenue Input'!$E43))</f>
        <v/>
      </c>
      <c r="P47" s="64" t="str">
        <f>IF('Revenue Input'!$E43="","",IF('Cash Flow %s Yr2'!P50="","",'Cash Flow %s Yr2'!P50*'Revenue Input'!$E43))</f>
        <v/>
      </c>
      <c r="Q47" s="64" t="str">
        <f>IF('Revenue Input'!$E43="","",IF('Cash Flow %s Yr2'!Q50="","",'Cash Flow %s Yr2'!Q50*'Revenue Input'!$E43))</f>
        <v/>
      </c>
      <c r="R47" s="64" t="str">
        <f>IF('Revenue Input'!$E43="","",IF('Cash Flow %s Yr2'!R50="","",'Cash Flow %s Yr2'!R50*'Revenue Input'!$E43))</f>
        <v/>
      </c>
      <c r="S47" s="111" t="str">
        <f>IF(SUM(D47:R47)&gt;0,SUM(D47:R47)/'Revenue Input'!$E43,"")</f>
        <v/>
      </c>
    </row>
    <row r="48" spans="1:19" s="31" customFormat="1" ht="18.75" x14ac:dyDescent="0.3">
      <c r="A48" s="47"/>
      <c r="B48" s="65" t="str">
        <f>'Revenue Input'!B44</f>
        <v>8989</v>
      </c>
      <c r="C48" s="65" t="str">
        <f>'Revenue Input'!C44</f>
        <v>Fees for Service</v>
      </c>
      <c r="D48" s="64" t="str">
        <f>IF('Revenue Input'!$E44="","",IF('Cash Flow %s Yr2'!D51="","",'Cash Flow %s Yr2'!D51*'Revenue Input'!$E44))</f>
        <v/>
      </c>
      <c r="E48" s="64" t="str">
        <f>IF('Revenue Input'!$E44="","",IF('Cash Flow %s Yr2'!E51="","",'Cash Flow %s Yr2'!E51*'Revenue Input'!$E44))</f>
        <v/>
      </c>
      <c r="F48" s="64" t="str">
        <f>IF('Revenue Input'!$E44="","",IF('Cash Flow %s Yr2'!F51="","",'Cash Flow %s Yr2'!F51*'Revenue Input'!$E44))</f>
        <v/>
      </c>
      <c r="G48" s="64" t="str">
        <f>IF('Revenue Input'!$E44="","",IF('Cash Flow %s Yr2'!G51="","",'Cash Flow %s Yr2'!G51*'Revenue Input'!$E44))</f>
        <v/>
      </c>
      <c r="H48" s="64" t="str">
        <f>IF('Revenue Input'!$E44="","",IF('Cash Flow %s Yr2'!H51="","",'Cash Flow %s Yr2'!H51*'Revenue Input'!$E44))</f>
        <v/>
      </c>
      <c r="I48" s="64" t="str">
        <f>IF('Revenue Input'!$E44="","",IF('Cash Flow %s Yr2'!I51="","",'Cash Flow %s Yr2'!I51*'Revenue Input'!$E44))</f>
        <v/>
      </c>
      <c r="J48" s="64" t="str">
        <f>IF('Revenue Input'!$E44="","",IF('Cash Flow %s Yr2'!J51="","",'Cash Flow %s Yr2'!J51*'Revenue Input'!$E44))</f>
        <v/>
      </c>
      <c r="K48" s="64" t="str">
        <f>IF('Revenue Input'!$E44="","",IF('Cash Flow %s Yr2'!K51="","",'Cash Flow %s Yr2'!K51*'Revenue Input'!$E44))</f>
        <v/>
      </c>
      <c r="L48" s="64" t="str">
        <f>IF('Revenue Input'!$E44="","",IF('Cash Flow %s Yr2'!L51="","",'Cash Flow %s Yr2'!L51*'Revenue Input'!$E44))</f>
        <v/>
      </c>
      <c r="M48" s="64" t="str">
        <f>IF('Revenue Input'!$E44="","",IF('Cash Flow %s Yr2'!M51="","",'Cash Flow %s Yr2'!M51*'Revenue Input'!$E44))</f>
        <v/>
      </c>
      <c r="N48" s="64" t="str">
        <f>IF('Revenue Input'!$E44="","",IF('Cash Flow %s Yr2'!N51="","",'Cash Flow %s Yr2'!N51*'Revenue Input'!$E44))</f>
        <v/>
      </c>
      <c r="O48" s="64" t="str">
        <f>IF('Revenue Input'!$E44="","",IF('Cash Flow %s Yr2'!O51="","",'Cash Flow %s Yr2'!O51*'Revenue Input'!$E44))</f>
        <v/>
      </c>
      <c r="P48" s="64" t="str">
        <f>IF('Revenue Input'!$E44="","",IF('Cash Flow %s Yr2'!P51="","",'Cash Flow %s Yr2'!P51*'Revenue Input'!$E44))</f>
        <v/>
      </c>
      <c r="Q48" s="64" t="str">
        <f>IF('Revenue Input'!$E44="","",IF('Cash Flow %s Yr2'!Q51="","",'Cash Flow %s Yr2'!Q51*'Revenue Input'!$E44))</f>
        <v/>
      </c>
      <c r="R48" s="64" t="str">
        <f>IF('Revenue Input'!$E44="","",IF('Cash Flow %s Yr2'!R51="","",'Cash Flow %s Yr2'!R51*'Revenue Input'!$E44))</f>
        <v/>
      </c>
      <c r="S48" s="111" t="str">
        <f>IF(SUM(D48:R48)&gt;0,SUM(D48:R48)/'Revenue Input'!$E44,"")</f>
        <v/>
      </c>
    </row>
    <row r="49" spans="1:19" s="31" customFormat="1" ht="18.75" x14ac:dyDescent="0.3">
      <c r="A49" s="47"/>
      <c r="B49" s="65" t="str">
        <f>'Revenue Input'!B45</f>
        <v>8999</v>
      </c>
      <c r="C49" s="65" t="str">
        <f>'Revenue Input'!C45</f>
        <v>Revenue Suspense</v>
      </c>
      <c r="D49" s="64" t="str">
        <f>IF('Revenue Input'!$E45="","",IF('Cash Flow %s Yr2'!D52="","",'Cash Flow %s Yr2'!D52*'Revenue Input'!$E45))</f>
        <v/>
      </c>
      <c r="E49" s="64" t="str">
        <f>IF('Revenue Input'!$E45="","",IF('Cash Flow %s Yr2'!E52="","",'Cash Flow %s Yr2'!E52*'Revenue Input'!$E45))</f>
        <v/>
      </c>
      <c r="F49" s="64" t="str">
        <f>IF('Revenue Input'!$E45="","",IF('Cash Flow %s Yr2'!F52="","",'Cash Flow %s Yr2'!F52*'Revenue Input'!$E45))</f>
        <v/>
      </c>
      <c r="G49" s="64" t="str">
        <f>IF('Revenue Input'!$E45="","",IF('Cash Flow %s Yr2'!G52="","",'Cash Flow %s Yr2'!G52*'Revenue Input'!$E45))</f>
        <v/>
      </c>
      <c r="H49" s="64" t="str">
        <f>IF('Revenue Input'!$E45="","",IF('Cash Flow %s Yr2'!H52="","",'Cash Flow %s Yr2'!H52*'Revenue Input'!$E45))</f>
        <v/>
      </c>
      <c r="I49" s="64" t="str">
        <f>IF('Revenue Input'!$E45="","",IF('Cash Flow %s Yr2'!I52="","",'Cash Flow %s Yr2'!I52*'Revenue Input'!$E45))</f>
        <v/>
      </c>
      <c r="J49" s="64" t="str">
        <f>IF('Revenue Input'!$E45="","",IF('Cash Flow %s Yr2'!J52="","",'Cash Flow %s Yr2'!J52*'Revenue Input'!$E45))</f>
        <v/>
      </c>
      <c r="K49" s="64" t="str">
        <f>IF('Revenue Input'!$E45="","",IF('Cash Flow %s Yr2'!K52="","",'Cash Flow %s Yr2'!K52*'Revenue Input'!$E45))</f>
        <v/>
      </c>
      <c r="L49" s="64" t="str">
        <f>IF('Revenue Input'!$E45="","",IF('Cash Flow %s Yr2'!L52="","",'Cash Flow %s Yr2'!L52*'Revenue Input'!$E45))</f>
        <v/>
      </c>
      <c r="M49" s="64" t="str">
        <f>IF('Revenue Input'!$E45="","",IF('Cash Flow %s Yr2'!M52="","",'Cash Flow %s Yr2'!M52*'Revenue Input'!$E45))</f>
        <v/>
      </c>
      <c r="N49" s="64" t="str">
        <f>IF('Revenue Input'!$E45="","",IF('Cash Flow %s Yr2'!N52="","",'Cash Flow %s Yr2'!N52*'Revenue Input'!$E45))</f>
        <v/>
      </c>
      <c r="O49" s="64" t="str">
        <f>IF('Revenue Input'!$E45="","",IF('Cash Flow %s Yr2'!O52="","",'Cash Flow %s Yr2'!O52*'Revenue Input'!$E45))</f>
        <v/>
      </c>
      <c r="P49" s="64" t="str">
        <f>IF('Revenue Input'!$E45="","",IF('Cash Flow %s Yr2'!P52="","",'Cash Flow %s Yr2'!P52*'Revenue Input'!$E45))</f>
        <v/>
      </c>
      <c r="Q49" s="64" t="str">
        <f>IF('Revenue Input'!$E45="","",IF('Cash Flow %s Yr2'!Q52="","",'Cash Flow %s Yr2'!Q52*'Revenue Input'!$E45))</f>
        <v/>
      </c>
      <c r="R49" s="64" t="str">
        <f>IF('Revenue Input'!$E45="","",IF('Cash Flow %s Yr2'!R52="","",'Cash Flow %s Yr2'!R52*'Revenue Input'!$E45))</f>
        <v/>
      </c>
      <c r="S49" s="111" t="str">
        <f>IF(SUM(D49:R49)&gt;0,SUM(D49:R49)/'Revenue Input'!$E45,"")</f>
        <v/>
      </c>
    </row>
    <row r="50" spans="1:19" s="31" customFormat="1" ht="18.75" x14ac:dyDescent="0.3">
      <c r="A50" s="47"/>
      <c r="B50" s="72"/>
      <c r="C50" s="34" t="s">
        <v>740</v>
      </c>
      <c r="D50" s="187">
        <f t="shared" ref="D50:R50" si="2">SUM(D37:D49)</f>
        <v>27830.5</v>
      </c>
      <c r="E50" s="187">
        <f t="shared" si="2"/>
        <v>306</v>
      </c>
      <c r="F50" s="187">
        <f t="shared" si="2"/>
        <v>16181.300000000001</v>
      </c>
      <c r="G50" s="187">
        <f t="shared" si="2"/>
        <v>31404.800000000003</v>
      </c>
      <c r="H50" s="187">
        <f t="shared" si="2"/>
        <v>19011.800000000003</v>
      </c>
      <c r="I50" s="187">
        <f t="shared" si="2"/>
        <v>25361.300000000003</v>
      </c>
      <c r="J50" s="187">
        <f t="shared" si="2"/>
        <v>25361.300000000003</v>
      </c>
      <c r="K50" s="187">
        <f t="shared" si="2"/>
        <v>25361.300000000003</v>
      </c>
      <c r="L50" s="187">
        <f t="shared" si="2"/>
        <v>25361.300000000003</v>
      </c>
      <c r="M50" s="187">
        <f t="shared" si="2"/>
        <v>25361.300000000003</v>
      </c>
      <c r="N50" s="187">
        <f t="shared" si="2"/>
        <v>25361.300000000003</v>
      </c>
      <c r="O50" s="187">
        <f t="shared" si="2"/>
        <v>16410.800000000003</v>
      </c>
      <c r="P50" s="187">
        <f t="shared" si="2"/>
        <v>0</v>
      </c>
      <c r="Q50" s="187">
        <f t="shared" si="2"/>
        <v>0</v>
      </c>
      <c r="R50" s="187">
        <f t="shared" si="2"/>
        <v>0</v>
      </c>
      <c r="S50" s="107"/>
    </row>
    <row r="51" spans="1:19" s="31" customFormat="1" ht="18.75" x14ac:dyDescent="0.3">
      <c r="A51" s="47"/>
      <c r="B51" s="49" t="s">
        <v>696</v>
      </c>
      <c r="C51" s="50"/>
      <c r="D51" s="188">
        <f t="shared" ref="D51:R51" si="3">SUM(D50,D34,D23)</f>
        <v>216726.42</v>
      </c>
      <c r="E51" s="188">
        <f t="shared" si="3"/>
        <v>133514.89000000001</v>
      </c>
      <c r="F51" s="188">
        <f t="shared" si="3"/>
        <v>266462.26999999996</v>
      </c>
      <c r="G51" s="188">
        <f t="shared" si="3"/>
        <v>356732.70999999996</v>
      </c>
      <c r="H51" s="188">
        <f t="shared" si="3"/>
        <v>328651.36999999994</v>
      </c>
      <c r="I51" s="188">
        <f t="shared" si="3"/>
        <v>256588.02999999997</v>
      </c>
      <c r="J51" s="188">
        <f t="shared" si="3"/>
        <v>398699.84639999992</v>
      </c>
      <c r="K51" s="188">
        <f t="shared" si="3"/>
        <v>335000.86999999994</v>
      </c>
      <c r="L51" s="188">
        <f t="shared" si="3"/>
        <v>309112.87</v>
      </c>
      <c r="M51" s="188">
        <f t="shared" si="3"/>
        <v>413654.45639999997</v>
      </c>
      <c r="N51" s="188">
        <f t="shared" si="3"/>
        <v>326246.73</v>
      </c>
      <c r="O51" s="188">
        <f t="shared" si="3"/>
        <v>383844.95319999993</v>
      </c>
      <c r="P51" s="188">
        <f t="shared" si="3"/>
        <v>172578.09</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Summary'!$E8="","",IF('Cash Flow %s Yr2'!D55="","",'Cash Flow %s Yr2'!D55*'Expenses Summary'!$E8))</f>
        <v>0</v>
      </c>
      <c r="E55" s="64">
        <f>IF('Expenses Summary'!$E8="","",IF('Cash Flow %s Yr2'!E55="","",'Cash Flow %s Yr2'!E55*'Expenses Summary'!$E8))</f>
        <v>0</v>
      </c>
      <c r="F55" s="64">
        <f>IF('Expenses Summary'!$E8="","",IF('Cash Flow %s Yr2'!F55="","",'Cash Flow %s Yr2'!F55*'Expenses Summary'!$E8))</f>
        <v>103986.22</v>
      </c>
      <c r="G55" s="64">
        <f>IF('Expenses Summary'!$E8="","",IF('Cash Flow %s Yr2'!G55="","",'Cash Flow %s Yr2'!G55*'Expenses Summary'!$E8))</f>
        <v>103986.22</v>
      </c>
      <c r="H55" s="64">
        <f>IF('Expenses Summary'!$E8="","",IF('Cash Flow %s Yr2'!H55="","",'Cash Flow %s Yr2'!H55*'Expenses Summary'!$E8))</f>
        <v>103986.22</v>
      </c>
      <c r="I55" s="64">
        <f>IF('Expenses Summary'!$E8="","",IF('Cash Flow %s Yr2'!I55="","",'Cash Flow %s Yr2'!I55*'Expenses Summary'!$E8))</f>
        <v>103986.22</v>
      </c>
      <c r="J55" s="64">
        <f>IF('Expenses Summary'!$E8="","",IF('Cash Flow %s Yr2'!J55="","",'Cash Flow %s Yr2'!J55*'Expenses Summary'!$E8))</f>
        <v>103986.22</v>
      </c>
      <c r="K55" s="64">
        <f>IF('Expenses Summary'!$E8="","",IF('Cash Flow %s Yr2'!K55="","",'Cash Flow %s Yr2'!K55*'Expenses Summary'!$E8))</f>
        <v>103986.22</v>
      </c>
      <c r="L55" s="64">
        <f>IF('Expenses Summary'!$E8="","",IF('Cash Flow %s Yr2'!L55="","",'Cash Flow %s Yr2'!L55*'Expenses Summary'!$E8))</f>
        <v>103986.22</v>
      </c>
      <c r="M55" s="64">
        <f>IF('Expenses Summary'!$E8="","",IF('Cash Flow %s Yr2'!M55="","",'Cash Flow %s Yr2'!M55*'Expenses Summary'!$E8))</f>
        <v>103986.22</v>
      </c>
      <c r="N55" s="64">
        <f>IF('Expenses Summary'!$E8="","",IF('Cash Flow %s Yr2'!N55="","",'Cash Flow %s Yr2'!N55*'Expenses Summary'!$E8))</f>
        <v>103986.22</v>
      </c>
      <c r="O55" s="64">
        <f>IF('Expenses Summary'!$E8="","",IF('Cash Flow %s Yr2'!O55="","",'Cash Flow %s Yr2'!O55*'Expenses Summary'!$E8))</f>
        <v>103986.22</v>
      </c>
      <c r="P55" s="129"/>
      <c r="Q55" s="129"/>
      <c r="R55" s="129"/>
      <c r="S55" s="111">
        <f>IF(SUM(D55:R55)&gt;0,SUM(D55:R55)/'Expenses Summary'!$E8,"")</f>
        <v>0.91999999999999982</v>
      </c>
    </row>
    <row r="56" spans="1:19" x14ac:dyDescent="0.25">
      <c r="A56" s="36"/>
      <c r="B56" s="67" t="str">
        <f>'Expenses Summary'!B9</f>
        <v>1105</v>
      </c>
      <c r="C56" s="67" t="str">
        <f>'Expenses Summary'!C9</f>
        <v>Teachers'  Salaries - Extra Duty Pay</v>
      </c>
      <c r="D56" s="64">
        <f>IF('Expenses Summary'!$E9="","",IF('Cash Flow %s Yr2'!D56="","",'Cash Flow %s Yr2'!D56*'Expenses Summary'!$E9))</f>
        <v>0</v>
      </c>
      <c r="E56" s="64">
        <f>IF('Expenses Summary'!$E9="","",IF('Cash Flow %s Yr2'!E56="","",'Cash Flow %s Yr2'!E56*'Expenses Summary'!$E9))</f>
        <v>0</v>
      </c>
      <c r="F56" s="64">
        <f>IF('Expenses Summary'!$E9="","",IF('Cash Flow %s Yr2'!F56="","",'Cash Flow %s Yr2'!F56*'Expenses Summary'!$E9))</f>
        <v>0</v>
      </c>
      <c r="G56" s="64">
        <f>IF('Expenses Summary'!$E9="","",IF('Cash Flow %s Yr2'!G56="","",'Cash Flow %s Yr2'!G56*'Expenses Summary'!$E9))</f>
        <v>0</v>
      </c>
      <c r="H56" s="64">
        <f>IF('Expenses Summary'!$E9="","",IF('Cash Flow %s Yr2'!H56="","",'Cash Flow %s Yr2'!H56*'Expenses Summary'!$E9))</f>
        <v>0</v>
      </c>
      <c r="I56" s="64">
        <f>IF('Expenses Summary'!$E9="","",IF('Cash Flow %s Yr2'!I56="","",'Cash Flow %s Yr2'!I56*'Expenses Summary'!$E9))</f>
        <v>10500</v>
      </c>
      <c r="J56" s="64">
        <f>IF('Expenses Summary'!$E9="","",IF('Cash Flow %s Yr2'!J56="","",'Cash Flow %s Yr2'!J56*'Expenses Summary'!$E9))</f>
        <v>0</v>
      </c>
      <c r="K56" s="64">
        <f>IF('Expenses Summary'!$E9="","",IF('Cash Flow %s Yr2'!K56="","",'Cash Flow %s Yr2'!K56*'Expenses Summary'!$E9))</f>
        <v>0</v>
      </c>
      <c r="L56" s="64">
        <f>IF('Expenses Summary'!$E9="","",IF('Cash Flow %s Yr2'!L56="","",'Cash Flow %s Yr2'!L56*'Expenses Summary'!$E9))</f>
        <v>0</v>
      </c>
      <c r="M56" s="64">
        <f>IF('Expenses Summary'!$E9="","",IF('Cash Flow %s Yr2'!M56="","",'Cash Flow %s Yr2'!M56*'Expenses Summary'!$E9))</f>
        <v>0</v>
      </c>
      <c r="N56" s="64">
        <f>IF('Expenses Summary'!$E9="","",IF('Cash Flow %s Yr2'!N56="","",'Cash Flow %s Yr2'!N56*'Expenses Summary'!$E9))</f>
        <v>0</v>
      </c>
      <c r="O56" s="64">
        <f>IF('Expenses Summary'!$E9="","",IF('Cash Flow %s Yr2'!O56="","",'Cash Flow %s Yr2'!O56*'Expenses Summary'!$E9))</f>
        <v>0</v>
      </c>
      <c r="P56" s="129"/>
      <c r="Q56" s="129"/>
      <c r="R56" s="129"/>
      <c r="S56" s="111">
        <f>IF(SUM(D56:R56)&gt;0,SUM(D56:R56)/'Expenses Summary'!$E9,"")</f>
        <v>1</v>
      </c>
    </row>
    <row r="57" spans="1:19" x14ac:dyDescent="0.25">
      <c r="A57" s="36"/>
      <c r="B57" s="67" t="str">
        <f>'Expenses Summary'!B10</f>
        <v>1120</v>
      </c>
      <c r="C57" s="67" t="str">
        <f>'Expenses Summary'!C10</f>
        <v>Substitute Expense</v>
      </c>
      <c r="D57" s="64">
        <f>IF('Expenses Summary'!$E10="","",IF('Cash Flow %s Yr2'!D57="","",'Cash Flow %s Yr2'!D57*'Expenses Summary'!$E10))</f>
        <v>0</v>
      </c>
      <c r="E57" s="64">
        <f>IF('Expenses Summary'!$E10="","",IF('Cash Flow %s Yr2'!E57="","",'Cash Flow %s Yr2'!E57*'Expenses Summary'!$E10))</f>
        <v>1530</v>
      </c>
      <c r="F57" s="64">
        <f>IF('Expenses Summary'!$E10="","",IF('Cash Flow %s Yr2'!F57="","",'Cash Flow %s Yr2'!F57*'Expenses Summary'!$E10))</f>
        <v>3060</v>
      </c>
      <c r="G57" s="64">
        <f>IF('Expenses Summary'!$E10="","",IF('Cash Flow %s Yr2'!G57="","",'Cash Flow %s Yr2'!G57*'Expenses Summary'!$E10))</f>
        <v>3060</v>
      </c>
      <c r="H57" s="64">
        <f>IF('Expenses Summary'!$E10="","",IF('Cash Flow %s Yr2'!H57="","",'Cash Flow %s Yr2'!H57*'Expenses Summary'!$E10))</f>
        <v>3060</v>
      </c>
      <c r="I57" s="64">
        <f>IF('Expenses Summary'!$E10="","",IF('Cash Flow %s Yr2'!I57="","",'Cash Flow %s Yr2'!I57*'Expenses Summary'!$E10))</f>
        <v>3060</v>
      </c>
      <c r="J57" s="64">
        <f>IF('Expenses Summary'!$E10="","",IF('Cash Flow %s Yr2'!J57="","",'Cash Flow %s Yr2'!J57*'Expenses Summary'!$E10))</f>
        <v>3060</v>
      </c>
      <c r="K57" s="64">
        <f>IF('Expenses Summary'!$E10="","",IF('Cash Flow %s Yr2'!K57="","",'Cash Flow %s Yr2'!K57*'Expenses Summary'!$E10))</f>
        <v>3060</v>
      </c>
      <c r="L57" s="64">
        <f>IF('Expenses Summary'!$E10="","",IF('Cash Flow %s Yr2'!L57="","",'Cash Flow %s Yr2'!L57*'Expenses Summary'!$E10))</f>
        <v>3060</v>
      </c>
      <c r="M57" s="64">
        <f>IF('Expenses Summary'!$E10="","",IF('Cash Flow %s Yr2'!M57="","",'Cash Flow %s Yr2'!M57*'Expenses Summary'!$E10))</f>
        <v>3060</v>
      </c>
      <c r="N57" s="64">
        <f>IF('Expenses Summary'!$E10="","",IF('Cash Flow %s Yr2'!N57="","",'Cash Flow %s Yr2'!N57*'Expenses Summary'!$E10))</f>
        <v>3060</v>
      </c>
      <c r="O57" s="64">
        <f>IF('Expenses Summary'!$E10="","",IF('Cash Flow %s Yr2'!O57="","",'Cash Flow %s Yr2'!O57*'Expenses Summary'!$E10))</f>
        <v>1530</v>
      </c>
      <c r="P57" s="129"/>
      <c r="Q57" s="129"/>
      <c r="R57" s="129"/>
      <c r="S57" s="111">
        <f>IF(SUM(D57:R57)&gt;0,SUM(D57:R57)/'Expenses Summary'!$E10,"")</f>
        <v>1</v>
      </c>
    </row>
    <row r="58" spans="1:19" x14ac:dyDescent="0.25">
      <c r="A58" s="36"/>
      <c r="B58" s="67" t="str">
        <f>'Expenses Summary'!B11</f>
        <v>1200</v>
      </c>
      <c r="C58" s="67" t="str">
        <f>'Expenses Summary'!C11</f>
        <v>Certificated Pupil Support Salaries</v>
      </c>
      <c r="D58" s="64" t="str">
        <f>IF('Expenses Summary'!$E11="","",IF('Cash Flow %s Yr2'!D58="","",'Cash Flow %s Yr2'!D58*'Expenses Summary'!$E11))</f>
        <v/>
      </c>
      <c r="E58" s="64" t="str">
        <f>IF('Expenses Summary'!$E11="","",IF('Cash Flow %s Yr2'!E58="","",'Cash Flow %s Yr2'!E58*'Expenses Summary'!$E11))</f>
        <v/>
      </c>
      <c r="F58" s="64" t="str">
        <f>IF('Expenses Summary'!$E11="","",IF('Cash Flow %s Yr2'!F58="","",'Cash Flow %s Yr2'!F58*'Expenses Summary'!$E11))</f>
        <v/>
      </c>
      <c r="G58" s="64" t="str">
        <f>IF('Expenses Summary'!$E11="","",IF('Cash Flow %s Yr2'!G58="","",'Cash Flow %s Yr2'!G58*'Expenses Summary'!$E11))</f>
        <v/>
      </c>
      <c r="H58" s="64" t="str">
        <f>IF('Expenses Summary'!$E11="","",IF('Cash Flow %s Yr2'!H58="","",'Cash Flow %s Yr2'!H58*'Expenses Summary'!$E11))</f>
        <v/>
      </c>
      <c r="I58" s="64" t="str">
        <f>IF('Expenses Summary'!$E11="","",IF('Cash Flow %s Yr2'!I58="","",'Cash Flow %s Yr2'!I58*'Expenses Summary'!$E11))</f>
        <v/>
      </c>
      <c r="J58" s="64" t="str">
        <f>IF('Expenses Summary'!$E11="","",IF('Cash Flow %s Yr2'!J58="","",'Cash Flow %s Yr2'!J58*'Expenses Summary'!$E11))</f>
        <v/>
      </c>
      <c r="K58" s="64" t="str">
        <f>IF('Expenses Summary'!$E11="","",IF('Cash Flow %s Yr2'!K58="","",'Cash Flow %s Yr2'!K58*'Expenses Summary'!$E11))</f>
        <v/>
      </c>
      <c r="L58" s="64" t="str">
        <f>IF('Expenses Summary'!$E11="","",IF('Cash Flow %s Yr2'!L58="","",'Cash Flow %s Yr2'!L58*'Expenses Summary'!$E11))</f>
        <v/>
      </c>
      <c r="M58" s="64" t="str">
        <f>IF('Expenses Summary'!$E11="","",IF('Cash Flow %s Yr2'!M58="","",'Cash Flow %s Yr2'!M58*'Expenses Summary'!$E11))</f>
        <v/>
      </c>
      <c r="N58" s="64" t="str">
        <f>IF('Expenses Summary'!$E11="","",IF('Cash Flow %s Yr2'!N58="","",'Cash Flow %s Yr2'!N58*'Expenses Summary'!$E11))</f>
        <v/>
      </c>
      <c r="O58" s="64" t="str">
        <f>IF('Expenses Summary'!$E11="","",IF('Cash Flow %s Yr2'!O58="","",'Cash Flow %s Yr2'!O58*'Expenses Summary'!$E11))</f>
        <v/>
      </c>
      <c r="P58" s="129"/>
      <c r="Q58" s="129"/>
      <c r="R58" s="129"/>
      <c r="S58" s="111" t="str">
        <f>IF(SUM(D58:R58)&gt;0,SUM(D58:R58)/'Expenses Summary'!$E11,"")</f>
        <v/>
      </c>
    </row>
    <row r="59" spans="1:19" x14ac:dyDescent="0.25">
      <c r="A59" s="36"/>
      <c r="B59" s="67" t="str">
        <f>'Expenses Summary'!B13</f>
        <v>1300</v>
      </c>
      <c r="C59" s="67" t="str">
        <f>'Expenses Summary'!C13</f>
        <v>Certificated Supervisor and Administrator Salaries</v>
      </c>
      <c r="D59" s="64">
        <f>IF('Expenses Summary'!$E13="","",IF('Cash Flow %s Yr2'!D59="","",'Cash Flow %s Yr2'!D59*'Expenses Summary'!$E13))</f>
        <v>18212.192000000003</v>
      </c>
      <c r="E59" s="64">
        <f>IF('Expenses Summary'!$E13="","",IF('Cash Flow %s Yr2'!E59="","",'Cash Flow %s Yr2'!E59*'Expenses Summary'!$E13))</f>
        <v>18212.192000000003</v>
      </c>
      <c r="F59" s="64">
        <f>IF('Expenses Summary'!$E13="","",IF('Cash Flow %s Yr2'!F59="","",'Cash Flow %s Yr2'!F59*'Expenses Summary'!$E13))</f>
        <v>18212.192000000003</v>
      </c>
      <c r="G59" s="64">
        <f>IF('Expenses Summary'!$E13="","",IF('Cash Flow %s Yr2'!G59="","",'Cash Flow %s Yr2'!G59*'Expenses Summary'!$E13))</f>
        <v>18212.192000000003</v>
      </c>
      <c r="H59" s="64">
        <f>IF('Expenses Summary'!$E13="","",IF('Cash Flow %s Yr2'!H59="","",'Cash Flow %s Yr2'!H59*'Expenses Summary'!$E13))</f>
        <v>18212.192000000003</v>
      </c>
      <c r="I59" s="64">
        <f>IF('Expenses Summary'!$E13="","",IF('Cash Flow %s Yr2'!I59="","",'Cash Flow %s Yr2'!I59*'Expenses Summary'!$E13))</f>
        <v>18212.192000000003</v>
      </c>
      <c r="J59" s="64">
        <f>IF('Expenses Summary'!$E13="","",IF('Cash Flow %s Yr2'!J59="","",'Cash Flow %s Yr2'!J59*'Expenses Summary'!$E13))</f>
        <v>18212.192000000003</v>
      </c>
      <c r="K59" s="64">
        <f>IF('Expenses Summary'!$E13="","",IF('Cash Flow %s Yr2'!K59="","",'Cash Flow %s Yr2'!K59*'Expenses Summary'!$E13))</f>
        <v>18212.192000000003</v>
      </c>
      <c r="L59" s="64">
        <f>IF('Expenses Summary'!$E13="","",IF('Cash Flow %s Yr2'!L59="","",'Cash Flow %s Yr2'!L59*'Expenses Summary'!$E13))</f>
        <v>18431.616000000002</v>
      </c>
      <c r="M59" s="64">
        <f>IF('Expenses Summary'!$E13="","",IF('Cash Flow %s Yr2'!M59="","",'Cash Flow %s Yr2'!M59*'Expenses Summary'!$E13))</f>
        <v>18431.616000000002</v>
      </c>
      <c r="N59" s="64">
        <f>IF('Expenses Summary'!$E13="","",IF('Cash Flow %s Yr2'!N59="","",'Cash Flow %s Yr2'!N59*'Expenses Summary'!$E13))</f>
        <v>18431.616000000002</v>
      </c>
      <c r="O59" s="64">
        <f>IF('Expenses Summary'!$E13="","",IF('Cash Flow %s Yr2'!O59="","",'Cash Flow %s Yr2'!O59*'Expenses Summary'!$E13))</f>
        <v>18431.616000000002</v>
      </c>
      <c r="P59" s="129"/>
      <c r="Q59" s="129"/>
      <c r="R59" s="129"/>
      <c r="S59" s="111">
        <f>IF(SUM(D59:R59)&gt;0,SUM(D59:R59)/'Expenses Summary'!$E13,"")</f>
        <v>1.0000000000000004</v>
      </c>
    </row>
    <row r="60" spans="1:19" x14ac:dyDescent="0.25">
      <c r="A60" s="36"/>
      <c r="B60" s="67" t="str">
        <f>'Expenses Summary'!B14</f>
        <v>1305</v>
      </c>
      <c r="C60" s="67" t="str">
        <f>'Expenses Summary'!C14</f>
        <v>Certificated Supervisor and Administrator Extra Duty</v>
      </c>
      <c r="D60" s="64" t="str">
        <f>IF('Expenses Summary'!$E14="","",IF('Cash Flow %s Yr2'!D60="","",'Cash Flow %s Yr2'!D60*'Expenses Summary'!$E14))</f>
        <v/>
      </c>
      <c r="E60" s="64" t="str">
        <f>IF('Expenses Summary'!$E14="","",IF('Cash Flow %s Yr2'!E60="","",'Cash Flow %s Yr2'!E60*'Expenses Summary'!$E14))</f>
        <v/>
      </c>
      <c r="F60" s="64" t="str">
        <f>IF('Expenses Summary'!$E14="","",IF('Cash Flow %s Yr2'!F60="","",'Cash Flow %s Yr2'!F60*'Expenses Summary'!$E14))</f>
        <v/>
      </c>
      <c r="G60" s="64" t="str">
        <f>IF('Expenses Summary'!$E14="","",IF('Cash Flow %s Yr2'!G60="","",'Cash Flow %s Yr2'!G60*'Expenses Summary'!$E14))</f>
        <v/>
      </c>
      <c r="H60" s="64" t="str">
        <f>IF('Expenses Summary'!$E14="","",IF('Cash Flow %s Yr2'!H60="","",'Cash Flow %s Yr2'!H60*'Expenses Summary'!$E14))</f>
        <v/>
      </c>
      <c r="I60" s="64" t="str">
        <f>IF('Expenses Summary'!$E14="","",IF('Cash Flow %s Yr2'!I60="","",'Cash Flow %s Yr2'!I60*'Expenses Summary'!$E14))</f>
        <v/>
      </c>
      <c r="J60" s="64" t="str">
        <f>IF('Expenses Summary'!$E14="","",IF('Cash Flow %s Yr2'!J60="","",'Cash Flow %s Yr2'!J60*'Expenses Summary'!$E14))</f>
        <v/>
      </c>
      <c r="K60" s="64" t="str">
        <f>IF('Expenses Summary'!$E14="","",IF('Cash Flow %s Yr2'!K60="","",'Cash Flow %s Yr2'!K60*'Expenses Summary'!$E14))</f>
        <v/>
      </c>
      <c r="L60" s="64" t="str">
        <f>IF('Expenses Summary'!$E14="","",IF('Cash Flow %s Yr2'!L60="","",'Cash Flow %s Yr2'!L60*'Expenses Summary'!$E14))</f>
        <v/>
      </c>
      <c r="M60" s="64" t="str">
        <f>IF('Expenses Summary'!$E14="","",IF('Cash Flow %s Yr2'!M60="","",'Cash Flow %s Yr2'!M60*'Expenses Summary'!$E14))</f>
        <v/>
      </c>
      <c r="N60" s="64" t="str">
        <f>IF('Expenses Summary'!$E14="","",IF('Cash Flow %s Yr2'!N60="","",'Cash Flow %s Yr2'!N60*'Expenses Summary'!$E14))</f>
        <v/>
      </c>
      <c r="O60" s="64" t="str">
        <f>IF('Expenses Summary'!$E14="","",IF('Cash Flow %s Yr2'!O60="","",'Cash Flow %s Yr2'!O60*'Expenses Summary'!$E14))</f>
        <v/>
      </c>
      <c r="P60" s="129"/>
      <c r="Q60" s="129"/>
      <c r="R60" s="129"/>
      <c r="S60" s="111" t="str">
        <f>IF(SUM(D60:R60)&gt;0,SUM(D60:R60)/'Expenses Summary'!$E14,"")</f>
        <v/>
      </c>
    </row>
    <row r="61" spans="1:19" x14ac:dyDescent="0.25">
      <c r="A61" s="36"/>
      <c r="B61" s="67" t="str">
        <f>'Expenses Summary'!B15</f>
        <v>1900</v>
      </c>
      <c r="C61" s="67" t="str">
        <f>'Expenses Summary'!C15</f>
        <v>Other Certificated Salaries</v>
      </c>
      <c r="D61" s="64">
        <f>IF('Expenses Summary'!$E15="","",IF('Cash Flow %s Yr2'!D61="","",'Cash Flow %s Yr2'!D61*'Expenses Summary'!$E15))</f>
        <v>0</v>
      </c>
      <c r="E61" s="64">
        <f>IF('Expenses Summary'!$E15="","",IF('Cash Flow %s Yr2'!E61="","",'Cash Flow %s Yr2'!E61*'Expenses Summary'!$E15))</f>
        <v>0</v>
      </c>
      <c r="F61" s="64">
        <f>IF('Expenses Summary'!$E15="","",IF('Cash Flow %s Yr2'!F61="","",'Cash Flow %s Yr2'!F61*'Expenses Summary'!$E15))</f>
        <v>0</v>
      </c>
      <c r="G61" s="64">
        <f>IF('Expenses Summary'!$E15="","",IF('Cash Flow %s Yr2'!G61="","",'Cash Flow %s Yr2'!G61*'Expenses Summary'!$E15))</f>
        <v>0</v>
      </c>
      <c r="H61" s="64">
        <f>IF('Expenses Summary'!$E15="","",IF('Cash Flow %s Yr2'!H61="","",'Cash Flow %s Yr2'!H61*'Expenses Summary'!$E15))</f>
        <v>0</v>
      </c>
      <c r="I61" s="64">
        <f>IF('Expenses Summary'!$E15="","",IF('Cash Flow %s Yr2'!I61="","",'Cash Flow %s Yr2'!I61*'Expenses Summary'!$E15))</f>
        <v>0</v>
      </c>
      <c r="J61" s="64">
        <f>IF('Expenses Summary'!$E15="","",IF('Cash Flow %s Yr2'!J61="","",'Cash Flow %s Yr2'!J61*'Expenses Summary'!$E15))</f>
        <v>0</v>
      </c>
      <c r="K61" s="64">
        <f>IF('Expenses Summary'!$E15="","",IF('Cash Flow %s Yr2'!K61="","",'Cash Flow %s Yr2'!K61*'Expenses Summary'!$E15))</f>
        <v>0</v>
      </c>
      <c r="L61" s="64">
        <f>IF('Expenses Summary'!$E15="","",IF('Cash Flow %s Yr2'!L61="","",'Cash Flow %s Yr2'!L61*'Expenses Summary'!$E15))</f>
        <v>0</v>
      </c>
      <c r="M61" s="64">
        <f>IF('Expenses Summary'!$E15="","",IF('Cash Flow %s Yr2'!M61="","",'Cash Flow %s Yr2'!M61*'Expenses Summary'!$E15))</f>
        <v>0</v>
      </c>
      <c r="N61" s="64">
        <f>IF('Expenses Summary'!$E15="","",IF('Cash Flow %s Yr2'!N61="","",'Cash Flow %s Yr2'!N61*'Expenses Summary'!$E15))</f>
        <v>0</v>
      </c>
      <c r="O61" s="64">
        <f>IF('Expenses Summary'!$E15="","",IF('Cash Flow %s Yr2'!O61="","",'Cash Flow %s Yr2'!O61*'Expenses Summary'!$E15))</f>
        <v>0</v>
      </c>
      <c r="P61" s="129"/>
      <c r="Q61" s="129"/>
      <c r="R61" s="129"/>
      <c r="S61" s="111" t="str">
        <f>IF(SUM(D61:R61)&gt;0,SUM(D61:R61)/'Expenses Summary'!$E15,"")</f>
        <v/>
      </c>
    </row>
    <row r="62" spans="1:19" x14ac:dyDescent="0.25">
      <c r="A62" s="36"/>
      <c r="B62" s="67" t="str">
        <f>'Expenses Summary'!B16</f>
        <v>1910</v>
      </c>
      <c r="C62" s="67" t="str">
        <f>'Expenses Summary'!C16</f>
        <v>Other Certificated Overtime</v>
      </c>
      <c r="D62" s="64">
        <f>IF('Expenses Summary'!$E16="","",IF('Cash Flow %s Yr2'!D62="","",'Cash Flow %s Yr2'!D62*'Expenses Summary'!$E16))</f>
        <v>0</v>
      </c>
      <c r="E62" s="64">
        <f>IF('Expenses Summary'!$E16="","",IF('Cash Flow %s Yr2'!E62="","",'Cash Flow %s Yr2'!E62*'Expenses Summary'!$E16))</f>
        <v>0</v>
      </c>
      <c r="F62" s="64">
        <f>IF('Expenses Summary'!$E16="","",IF('Cash Flow %s Yr2'!F62="","",'Cash Flow %s Yr2'!F62*'Expenses Summary'!$E16))</f>
        <v>0</v>
      </c>
      <c r="G62" s="64">
        <f>IF('Expenses Summary'!$E16="","",IF('Cash Flow %s Yr2'!G62="","",'Cash Flow %s Yr2'!G62*'Expenses Summary'!$E16))</f>
        <v>0</v>
      </c>
      <c r="H62" s="64">
        <f>IF('Expenses Summary'!$E16="","",IF('Cash Flow %s Yr2'!H62="","",'Cash Flow %s Yr2'!H62*'Expenses Summary'!$E16))</f>
        <v>0</v>
      </c>
      <c r="I62" s="64">
        <f>IF('Expenses Summary'!$E16="","",IF('Cash Flow %s Yr2'!I62="","",'Cash Flow %s Yr2'!I62*'Expenses Summary'!$E16))</f>
        <v>0</v>
      </c>
      <c r="J62" s="64">
        <f>IF('Expenses Summary'!$E16="","",IF('Cash Flow %s Yr2'!J62="","",'Cash Flow %s Yr2'!J62*'Expenses Summary'!$E16))</f>
        <v>0</v>
      </c>
      <c r="K62" s="64">
        <f>IF('Expenses Summary'!$E16="","",IF('Cash Flow %s Yr2'!K62="","",'Cash Flow %s Yr2'!K62*'Expenses Summary'!$E16))</f>
        <v>0</v>
      </c>
      <c r="L62" s="64">
        <f>IF('Expenses Summary'!$E16="","",IF('Cash Flow %s Yr2'!L62="","",'Cash Flow %s Yr2'!L62*'Expenses Summary'!$E16))</f>
        <v>0</v>
      </c>
      <c r="M62" s="64">
        <f>IF('Expenses Summary'!$E16="","",IF('Cash Flow %s Yr2'!M62="","",'Cash Flow %s Yr2'!M62*'Expenses Summary'!$E16))</f>
        <v>0</v>
      </c>
      <c r="N62" s="64">
        <f>IF('Expenses Summary'!$E16="","",IF('Cash Flow %s Yr2'!N62="","",'Cash Flow %s Yr2'!N62*'Expenses Summary'!$E16))</f>
        <v>0</v>
      </c>
      <c r="O62" s="64">
        <f>IF('Expenses Summary'!$E16="","",IF('Cash Flow %s Yr2'!O62="","",'Cash Flow %s Yr2'!O62*'Expenses Summary'!$E16))</f>
        <v>0</v>
      </c>
      <c r="P62" s="129"/>
      <c r="Q62" s="129"/>
      <c r="R62" s="129"/>
      <c r="S62" s="111" t="str">
        <f>IF(SUM(D62:R62)&gt;0,SUM(D62:R62)/'Expenses Summary'!$E16,"")</f>
        <v/>
      </c>
    </row>
    <row r="63" spans="1:19" x14ac:dyDescent="0.25">
      <c r="A63" s="36"/>
      <c r="B63" s="36" t="s">
        <v>563</v>
      </c>
      <c r="C63" s="34" t="s">
        <v>740</v>
      </c>
      <c r="D63" s="173">
        <f t="shared" ref="D63:I63" si="4">IF(SUM(D54:D62)&gt;0,SUM(D54:D62),"")</f>
        <v>18212.192000000003</v>
      </c>
      <c r="E63" s="173">
        <f t="shared" si="4"/>
        <v>19742.192000000003</v>
      </c>
      <c r="F63" s="173">
        <f t="shared" si="4"/>
        <v>125258.41200000001</v>
      </c>
      <c r="G63" s="173">
        <f t="shared" si="4"/>
        <v>125258.41200000001</v>
      </c>
      <c r="H63" s="173">
        <f t="shared" si="4"/>
        <v>125258.41200000001</v>
      </c>
      <c r="I63" s="173">
        <f t="shared" si="4"/>
        <v>135758.41200000001</v>
      </c>
      <c r="J63" s="173">
        <f t="shared" ref="J63:O63" si="5">IF(SUM(J54:J62)&gt;0,SUM(J54:J62),"")</f>
        <v>125258.41200000001</v>
      </c>
      <c r="K63" s="173">
        <f t="shared" si="5"/>
        <v>125258.41200000001</v>
      </c>
      <c r="L63" s="173">
        <f t="shared" si="5"/>
        <v>125477.83600000001</v>
      </c>
      <c r="M63" s="173">
        <f t="shared" si="5"/>
        <v>125477.83600000001</v>
      </c>
      <c r="N63" s="173">
        <f t="shared" si="5"/>
        <v>125477.83600000001</v>
      </c>
      <c r="O63" s="173">
        <f t="shared" si="5"/>
        <v>123947.83600000001</v>
      </c>
      <c r="P63" s="127"/>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Summary'!$E20="","",IF('Cash Flow %s Yr2'!D66="","",'Cash Flow %s Yr2'!D66*'Expenses Summary'!$E20))</f>
        <v>667.90800000000002</v>
      </c>
      <c r="E66" s="64">
        <f>IF('Expenses Summary'!$E20="","",IF('Cash Flow %s Yr2'!E66="","",'Cash Flow %s Yr2'!E66*'Expenses Summary'!$E20))</f>
        <v>0</v>
      </c>
      <c r="F66" s="64">
        <f>IF('Expenses Summary'!$E20="","",IF('Cash Flow %s Yr2'!F66="","",'Cash Flow %s Yr2'!F66*'Expenses Summary'!$E20))</f>
        <v>16697.7</v>
      </c>
      <c r="G66" s="64">
        <f>IF('Expenses Summary'!$E20="","",IF('Cash Flow %s Yr2'!G66="","",'Cash Flow %s Yr2'!G66*'Expenses Summary'!$E20))</f>
        <v>16697.7</v>
      </c>
      <c r="H66" s="64">
        <f>IF('Expenses Summary'!$E20="","",IF('Cash Flow %s Yr2'!H66="","",'Cash Flow %s Yr2'!H66*'Expenses Summary'!$E20))</f>
        <v>16697.7</v>
      </c>
      <c r="I66" s="64">
        <f>IF('Expenses Summary'!$E20="","",IF('Cash Flow %s Yr2'!I66="","",'Cash Flow %s Yr2'!I66*'Expenses Summary'!$E20))</f>
        <v>16697.7</v>
      </c>
      <c r="J66" s="64">
        <f>IF('Expenses Summary'!$E20="","",IF('Cash Flow %s Yr2'!J66="","",'Cash Flow %s Yr2'!J66*'Expenses Summary'!$E20))</f>
        <v>16697.7</v>
      </c>
      <c r="K66" s="64">
        <f>IF('Expenses Summary'!$E20="","",IF('Cash Flow %s Yr2'!K66="","",'Cash Flow %s Yr2'!K66*'Expenses Summary'!$E20))</f>
        <v>16697.7</v>
      </c>
      <c r="L66" s="64">
        <f>IF('Expenses Summary'!$E20="","",IF('Cash Flow %s Yr2'!L66="","",'Cash Flow %s Yr2'!L66*'Expenses Summary'!$E20))</f>
        <v>16697.7</v>
      </c>
      <c r="M66" s="64">
        <f>IF('Expenses Summary'!$E20="","",IF('Cash Flow %s Yr2'!M66="","",'Cash Flow %s Yr2'!M66*'Expenses Summary'!$E20))</f>
        <v>16697.7</v>
      </c>
      <c r="N66" s="64">
        <f>IF('Expenses Summary'!$E20="","",IF('Cash Flow %s Yr2'!N66="","",'Cash Flow %s Yr2'!N66*'Expenses Summary'!$E20))</f>
        <v>16697.7</v>
      </c>
      <c r="O66" s="64">
        <f>IF('Expenses Summary'!$E20="","",IF('Cash Flow %s Yr2'!O66="","",'Cash Flow %s Yr2'!O66*'Expenses Summary'!$E20))</f>
        <v>16029.791999999999</v>
      </c>
      <c r="P66" s="129"/>
      <c r="Q66" s="129"/>
      <c r="R66" s="129"/>
      <c r="S66" s="111">
        <f>IF(SUM(D66:R66)&gt;0,SUM(D66:R66)/'Expenses Summary'!$E20,"")</f>
        <v>1</v>
      </c>
    </row>
    <row r="67" spans="1:19" s="31" customFormat="1" x14ac:dyDescent="0.25">
      <c r="A67" s="36"/>
      <c r="B67" s="67" t="str">
        <f>'Expenses Summary'!B21</f>
        <v>2110</v>
      </c>
      <c r="C67" s="67" t="str">
        <f>'Expenses Summary'!C21</f>
        <v>Instructional Aide Salaries</v>
      </c>
      <c r="D67" s="64">
        <f>IF('Expenses Summary'!$E21="","",IF('Cash Flow %s Yr2'!D67="","",'Cash Flow %s Yr2'!D67*'Expenses Summary'!$E21))</f>
        <v>0</v>
      </c>
      <c r="E67" s="64">
        <f>IF('Expenses Summary'!$E21="","",IF('Cash Flow %s Yr2'!E67="","",'Cash Flow %s Yr2'!E67*'Expenses Summary'!$E21))</f>
        <v>0</v>
      </c>
      <c r="F67" s="64">
        <f>IF('Expenses Summary'!$E21="","",IF('Cash Flow %s Yr2'!F67="","",'Cash Flow %s Yr2'!F67*'Expenses Summary'!$E21))</f>
        <v>0</v>
      </c>
      <c r="G67" s="64">
        <f>IF('Expenses Summary'!$E21="","",IF('Cash Flow %s Yr2'!G67="","",'Cash Flow %s Yr2'!G67*'Expenses Summary'!$E21))</f>
        <v>0</v>
      </c>
      <c r="H67" s="64">
        <f>IF('Expenses Summary'!$E21="","",IF('Cash Flow %s Yr2'!H67="","",'Cash Flow %s Yr2'!H67*'Expenses Summary'!$E21))</f>
        <v>0</v>
      </c>
      <c r="I67" s="64">
        <f>IF('Expenses Summary'!$E21="","",IF('Cash Flow %s Yr2'!I67="","",'Cash Flow %s Yr2'!I67*'Expenses Summary'!$E21))</f>
        <v>0</v>
      </c>
      <c r="J67" s="64">
        <f>IF('Expenses Summary'!$E21="","",IF('Cash Flow %s Yr2'!J67="","",'Cash Flow %s Yr2'!J67*'Expenses Summary'!$E21))</f>
        <v>0</v>
      </c>
      <c r="K67" s="64">
        <f>IF('Expenses Summary'!$E21="","",IF('Cash Flow %s Yr2'!K67="","",'Cash Flow %s Yr2'!K67*'Expenses Summary'!$E21))</f>
        <v>0</v>
      </c>
      <c r="L67" s="64">
        <f>IF('Expenses Summary'!$E21="","",IF('Cash Flow %s Yr2'!L67="","",'Cash Flow %s Yr2'!L67*'Expenses Summary'!$E21))</f>
        <v>0</v>
      </c>
      <c r="M67" s="64">
        <f>IF('Expenses Summary'!$E21="","",IF('Cash Flow %s Yr2'!M67="","",'Cash Flow %s Yr2'!M67*'Expenses Summary'!$E21))</f>
        <v>0</v>
      </c>
      <c r="N67" s="64">
        <f>IF('Expenses Summary'!$E21="","",IF('Cash Flow %s Yr2'!N67="","",'Cash Flow %s Yr2'!N67*'Expenses Summary'!$E21))</f>
        <v>0</v>
      </c>
      <c r="O67" s="64">
        <f>IF('Expenses Summary'!$E21="","",IF('Cash Flow %s Yr2'!O67="","",'Cash Flow %s Yr2'!O67*'Expenses Summary'!$E21))</f>
        <v>0</v>
      </c>
      <c r="P67" s="129"/>
      <c r="Q67" s="129"/>
      <c r="R67" s="129"/>
      <c r="S67" s="111" t="str">
        <f>IF(SUM(D67:R67)&gt;0,SUM(D67:R67)/'Expenses Summary'!$E21,"")</f>
        <v/>
      </c>
    </row>
    <row r="68" spans="1:19" s="31" customFormat="1" x14ac:dyDescent="0.25">
      <c r="A68" s="36"/>
      <c r="B68" s="67" t="str">
        <f>'Expenses Summary'!B22</f>
        <v>2200</v>
      </c>
      <c r="C68" s="67" t="str">
        <f>'Expenses Summary'!C22</f>
        <v>Classified Support Salaries</v>
      </c>
      <c r="D68" s="64">
        <f>IF('Expenses Summary'!$E22="","",IF('Cash Flow %s Yr2'!D68="","",'Cash Flow %s Yr2'!D68*'Expenses Summary'!$E22))</f>
        <v>0</v>
      </c>
      <c r="E68" s="64">
        <f>IF('Expenses Summary'!$E22="","",IF('Cash Flow %s Yr2'!E68="","",'Cash Flow %s Yr2'!E68*'Expenses Summary'!$E22))</f>
        <v>0</v>
      </c>
      <c r="F68" s="64">
        <f>IF('Expenses Summary'!$E22="","",IF('Cash Flow %s Yr2'!F68="","",'Cash Flow %s Yr2'!F68*'Expenses Summary'!$E22))</f>
        <v>5687</v>
      </c>
      <c r="G68" s="64">
        <f>IF('Expenses Summary'!$E22="","",IF('Cash Flow %s Yr2'!G68="","",'Cash Flow %s Yr2'!G68*'Expenses Summary'!$E22))</f>
        <v>5687</v>
      </c>
      <c r="H68" s="64">
        <f>IF('Expenses Summary'!$E22="","",IF('Cash Flow %s Yr2'!H68="","",'Cash Flow %s Yr2'!H68*'Expenses Summary'!$E22))</f>
        <v>5687</v>
      </c>
      <c r="I68" s="64">
        <f>IF('Expenses Summary'!$E22="","",IF('Cash Flow %s Yr2'!I68="","",'Cash Flow %s Yr2'!I68*'Expenses Summary'!$E22))</f>
        <v>5687</v>
      </c>
      <c r="J68" s="64">
        <f>IF('Expenses Summary'!$E22="","",IF('Cash Flow %s Yr2'!J68="","",'Cash Flow %s Yr2'!J68*'Expenses Summary'!$E22))</f>
        <v>5687</v>
      </c>
      <c r="K68" s="64">
        <f>IF('Expenses Summary'!$E22="","",IF('Cash Flow %s Yr2'!K68="","",'Cash Flow %s Yr2'!K68*'Expenses Summary'!$E22))</f>
        <v>5687</v>
      </c>
      <c r="L68" s="64">
        <f>IF('Expenses Summary'!$E22="","",IF('Cash Flow %s Yr2'!L68="","",'Cash Flow %s Yr2'!L68*'Expenses Summary'!$E22))</f>
        <v>5687</v>
      </c>
      <c r="M68" s="64">
        <f>IF('Expenses Summary'!$E22="","",IF('Cash Flow %s Yr2'!M68="","",'Cash Flow %s Yr2'!M68*'Expenses Summary'!$E22))</f>
        <v>5687</v>
      </c>
      <c r="N68" s="64">
        <f>IF('Expenses Summary'!$E22="","",IF('Cash Flow %s Yr2'!N68="","",'Cash Flow %s Yr2'!N68*'Expenses Summary'!$E22))</f>
        <v>5687</v>
      </c>
      <c r="O68" s="64">
        <f>IF('Expenses Summary'!$E22="","",IF('Cash Flow %s Yr2'!O68="","",'Cash Flow %s Yr2'!O68*'Expenses Summary'!$E22))</f>
        <v>5687</v>
      </c>
      <c r="P68" s="129"/>
      <c r="Q68" s="129"/>
      <c r="R68" s="129"/>
      <c r="S68" s="111">
        <f>IF(SUM(D68:R68)&gt;0,SUM(D68:R68)/'Expenses Summary'!$E22,"")</f>
        <v>1</v>
      </c>
    </row>
    <row r="69" spans="1:19" s="31" customFormat="1" x14ac:dyDescent="0.25">
      <c r="A69" s="36"/>
      <c r="B69" s="67" t="str">
        <f>'Expenses Summary'!B23</f>
        <v>2200</v>
      </c>
      <c r="C69" s="67" t="str">
        <f>'Expenses Summary'!C23</f>
        <v>Classified Support Salaries</v>
      </c>
      <c r="D69" s="64" t="str">
        <f>IF('Expenses Summary'!$E23="","",IF('Cash Flow %s Yr2'!D69="","",'Cash Flow %s Yr2'!D69*'Expenses Summary'!$E23))</f>
        <v/>
      </c>
      <c r="E69" s="64" t="str">
        <f>IF('Expenses Summary'!$E23="","",IF('Cash Flow %s Yr2'!E69="","",'Cash Flow %s Yr2'!E69*'Expenses Summary'!$E23))</f>
        <v/>
      </c>
      <c r="F69" s="64" t="str">
        <f>IF('Expenses Summary'!$E23="","",IF('Cash Flow %s Yr2'!F69="","",'Cash Flow %s Yr2'!F69*'Expenses Summary'!$E23))</f>
        <v/>
      </c>
      <c r="G69" s="64" t="str">
        <f>IF('Expenses Summary'!$E23="","",IF('Cash Flow %s Yr2'!G69="","",'Cash Flow %s Yr2'!G69*'Expenses Summary'!$E23))</f>
        <v/>
      </c>
      <c r="H69" s="64" t="str">
        <f>IF('Expenses Summary'!$E23="","",IF('Cash Flow %s Yr2'!H69="","",'Cash Flow %s Yr2'!H69*'Expenses Summary'!$E23))</f>
        <v/>
      </c>
      <c r="I69" s="64" t="str">
        <f>IF('Expenses Summary'!$E23="","",IF('Cash Flow %s Yr2'!I69="","",'Cash Flow %s Yr2'!I69*'Expenses Summary'!$E23))</f>
        <v/>
      </c>
      <c r="J69" s="64" t="str">
        <f>IF('Expenses Summary'!$E23="","",IF('Cash Flow %s Yr2'!J69="","",'Cash Flow %s Yr2'!J69*'Expenses Summary'!$E23))</f>
        <v/>
      </c>
      <c r="K69" s="64" t="str">
        <f>IF('Expenses Summary'!$E23="","",IF('Cash Flow %s Yr2'!K69="","",'Cash Flow %s Yr2'!K69*'Expenses Summary'!$E23))</f>
        <v/>
      </c>
      <c r="L69" s="64" t="str">
        <f>IF('Expenses Summary'!$E23="","",IF('Cash Flow %s Yr2'!L69="","",'Cash Flow %s Yr2'!L69*'Expenses Summary'!$E23))</f>
        <v/>
      </c>
      <c r="M69" s="64" t="str">
        <f>IF('Expenses Summary'!$E23="","",IF('Cash Flow %s Yr2'!M69="","",'Cash Flow %s Yr2'!M69*'Expenses Summary'!$E23))</f>
        <v/>
      </c>
      <c r="N69" s="64" t="str">
        <f>IF('Expenses Summary'!$E23="","",IF('Cash Flow %s Yr2'!N69="","",'Cash Flow %s Yr2'!N69*'Expenses Summary'!$E23))</f>
        <v/>
      </c>
      <c r="O69" s="64" t="str">
        <f>IF('Expenses Summary'!$E23="","",IF('Cash Flow %s Yr2'!O69="","",'Cash Flow %s Yr2'!O69*'Expenses Summary'!$E23))</f>
        <v/>
      </c>
      <c r="P69" s="129"/>
      <c r="Q69" s="129"/>
      <c r="R69" s="129"/>
      <c r="S69" s="111" t="str">
        <f>IF(SUM(D69:R69)&gt;0,SUM(D69:R69)/'Expenses Summary'!$E23,"")</f>
        <v/>
      </c>
    </row>
    <row r="70" spans="1:19" s="31" customFormat="1" x14ac:dyDescent="0.25">
      <c r="A70" s="36"/>
      <c r="B70" s="67" t="str">
        <f>'Expenses Summary'!B24</f>
        <v>2300</v>
      </c>
      <c r="C70" s="67" t="str">
        <f>'Expenses Summary'!C24</f>
        <v>Classified Supervisor and Administrator Salaries</v>
      </c>
      <c r="D70" s="64">
        <f>IF('Expenses Summary'!$E24="","",IF('Cash Flow %s Yr2'!D70="","",'Cash Flow %s Yr2'!D70*'Expenses Summary'!$E24))</f>
        <v>0</v>
      </c>
      <c r="E70" s="64">
        <f>IF('Expenses Summary'!$E24="","",IF('Cash Flow %s Yr2'!E70="","",'Cash Flow %s Yr2'!E70*'Expenses Summary'!$E24))</f>
        <v>0</v>
      </c>
      <c r="F70" s="64">
        <f>IF('Expenses Summary'!$E24="","",IF('Cash Flow %s Yr2'!F70="","",'Cash Flow %s Yr2'!F70*'Expenses Summary'!$E24))</f>
        <v>0</v>
      </c>
      <c r="G70" s="64">
        <f>IF('Expenses Summary'!$E24="","",IF('Cash Flow %s Yr2'!G70="","",'Cash Flow %s Yr2'!G70*'Expenses Summary'!$E24))</f>
        <v>0</v>
      </c>
      <c r="H70" s="64">
        <f>IF('Expenses Summary'!$E24="","",IF('Cash Flow %s Yr2'!H70="","",'Cash Flow %s Yr2'!H70*'Expenses Summary'!$E24))</f>
        <v>0</v>
      </c>
      <c r="I70" s="64">
        <f>IF('Expenses Summary'!$E24="","",IF('Cash Flow %s Yr2'!I70="","",'Cash Flow %s Yr2'!I70*'Expenses Summary'!$E24))</f>
        <v>0</v>
      </c>
      <c r="J70" s="64">
        <f>IF('Expenses Summary'!$E24="","",IF('Cash Flow %s Yr2'!J70="","",'Cash Flow %s Yr2'!J70*'Expenses Summary'!$E24))</f>
        <v>0</v>
      </c>
      <c r="K70" s="64">
        <f>IF('Expenses Summary'!$E24="","",IF('Cash Flow %s Yr2'!K70="","",'Cash Flow %s Yr2'!K70*'Expenses Summary'!$E24))</f>
        <v>0</v>
      </c>
      <c r="L70" s="64">
        <f>IF('Expenses Summary'!$E24="","",IF('Cash Flow %s Yr2'!L70="","",'Cash Flow %s Yr2'!L70*'Expenses Summary'!$E24))</f>
        <v>0</v>
      </c>
      <c r="M70" s="64">
        <f>IF('Expenses Summary'!$E24="","",IF('Cash Flow %s Yr2'!M70="","",'Cash Flow %s Yr2'!M70*'Expenses Summary'!$E24))</f>
        <v>0</v>
      </c>
      <c r="N70" s="64">
        <f>IF('Expenses Summary'!$E24="","",IF('Cash Flow %s Yr2'!N70="","",'Cash Flow %s Yr2'!N70*'Expenses Summary'!$E24))</f>
        <v>0</v>
      </c>
      <c r="O70" s="64">
        <f>IF('Expenses Summary'!$E24="","",IF('Cash Flow %s Yr2'!O70="","",'Cash Flow %s Yr2'!O70*'Expenses Summary'!$E24))</f>
        <v>0</v>
      </c>
      <c r="P70" s="129"/>
      <c r="Q70" s="129"/>
      <c r="R70" s="129"/>
      <c r="S70" s="111" t="str">
        <f>IF(SUM(D70:R70)&gt;0,SUM(D70:R70)/'Expenses Summary'!$E24,"")</f>
        <v/>
      </c>
    </row>
    <row r="71" spans="1:19" s="31" customFormat="1" x14ac:dyDescent="0.25">
      <c r="A71" s="36"/>
      <c r="B71" s="67" t="str">
        <f>'Expenses Summary'!B25</f>
        <v>2400</v>
      </c>
      <c r="C71" s="67" t="str">
        <f>'Expenses Summary'!C25</f>
        <v>Clerical, Technical, and Office Staff Salaries</v>
      </c>
      <c r="D71" s="64">
        <f>IF('Expenses Summary'!$E25="","",IF('Cash Flow %s Yr2'!D71="","",'Cash Flow %s Yr2'!D71*'Expenses Summary'!$E25))</f>
        <v>6958.5920000000006</v>
      </c>
      <c r="E71" s="64">
        <f>IF('Expenses Summary'!$E25="","",IF('Cash Flow %s Yr2'!E71="","",'Cash Flow %s Yr2'!E71*'Expenses Summary'!$E25))</f>
        <v>6958.5920000000006</v>
      </c>
      <c r="F71" s="64">
        <f>IF('Expenses Summary'!$E25="","",IF('Cash Flow %s Yr2'!F71="","",'Cash Flow %s Yr2'!F71*'Expenses Summary'!$E25))</f>
        <v>9894.2479999999996</v>
      </c>
      <c r="G71" s="64">
        <f>IF('Expenses Summary'!$E25="","",IF('Cash Flow %s Yr2'!G71="","",'Cash Flow %s Yr2'!G71*'Expenses Summary'!$E25))</f>
        <v>10111.704</v>
      </c>
      <c r="H71" s="64">
        <f>IF('Expenses Summary'!$E25="","",IF('Cash Flow %s Yr2'!H71="","",'Cash Flow %s Yr2'!H71*'Expenses Summary'!$E25))</f>
        <v>10329.16</v>
      </c>
      <c r="I71" s="64">
        <f>IF('Expenses Summary'!$E25="","",IF('Cash Flow %s Yr2'!I71="","",'Cash Flow %s Yr2'!I71*'Expenses Summary'!$E25))</f>
        <v>11307.712</v>
      </c>
      <c r="J71" s="64">
        <f>IF('Expenses Summary'!$E25="","",IF('Cash Flow %s Yr2'!J71="","",'Cash Flow %s Yr2'!J71*'Expenses Summary'!$E25))</f>
        <v>8861.3320000000003</v>
      </c>
      <c r="K71" s="64">
        <f>IF('Expenses Summary'!$E25="","",IF('Cash Flow %s Yr2'!K71="","",'Cash Flow %s Yr2'!K71*'Expenses Summary'!$E25))</f>
        <v>8861.3320000000003</v>
      </c>
      <c r="L71" s="64">
        <f>IF('Expenses Summary'!$E25="","",IF('Cash Flow %s Yr2'!L71="","",'Cash Flow %s Yr2'!L71*'Expenses Summary'!$E25))</f>
        <v>8861.3320000000003</v>
      </c>
      <c r="M71" s="64">
        <f>IF('Expenses Summary'!$E25="","",IF('Cash Flow %s Yr2'!M71="","",'Cash Flow %s Yr2'!M71*'Expenses Summary'!$E25))</f>
        <v>8861.3320000000003</v>
      </c>
      <c r="N71" s="64">
        <f>IF('Expenses Summary'!$E25="","",IF('Cash Flow %s Yr2'!N71="","",'Cash Flow %s Yr2'!N71*'Expenses Summary'!$E25))</f>
        <v>8861.3320000000003</v>
      </c>
      <c r="O71" s="64">
        <f>IF('Expenses Summary'!$E25="","",IF('Cash Flow %s Yr2'!O71="","",'Cash Flow %s Yr2'!O71*'Expenses Summary'!$E25))</f>
        <v>8861.3320000000003</v>
      </c>
      <c r="P71" s="129"/>
      <c r="Q71" s="129"/>
      <c r="R71" s="129"/>
      <c r="S71" s="111">
        <f>IF(SUM(D71:R71)&gt;0,SUM(D71:R71)/'Expenses Summary'!$E25,"")</f>
        <v>0.99999999999999989</v>
      </c>
    </row>
    <row r="72" spans="1:19" s="31" customFormat="1" x14ac:dyDescent="0.25">
      <c r="A72" s="36"/>
      <c r="B72" s="67" t="str">
        <f>'Expenses Summary'!B26</f>
        <v>2400</v>
      </c>
      <c r="C72" s="67" t="str">
        <f>'Expenses Summary'!C26</f>
        <v xml:space="preserve">Clerical, Technical, and Office Staff </v>
      </c>
      <c r="D72" s="64" t="str">
        <f>IF('Expenses Summary'!$E26="","",IF('Cash Flow %s Yr2'!D72="","",'Cash Flow %s Yr2'!D72*'Expenses Summary'!$E26))</f>
        <v/>
      </c>
      <c r="E72" s="64" t="str">
        <f>IF('Expenses Summary'!$E26="","",IF('Cash Flow %s Yr2'!E72="","",'Cash Flow %s Yr2'!E72*'Expenses Summary'!$E26))</f>
        <v/>
      </c>
      <c r="F72" s="64" t="str">
        <f>IF('Expenses Summary'!$E26="","",IF('Cash Flow %s Yr2'!F72="","",'Cash Flow %s Yr2'!F72*'Expenses Summary'!$E26))</f>
        <v/>
      </c>
      <c r="G72" s="64" t="str">
        <f>IF('Expenses Summary'!$E26="","",IF('Cash Flow %s Yr2'!G72="","",'Cash Flow %s Yr2'!G72*'Expenses Summary'!$E26))</f>
        <v/>
      </c>
      <c r="H72" s="64" t="str">
        <f>IF('Expenses Summary'!$E26="","",IF('Cash Flow %s Yr2'!H72="","",'Cash Flow %s Yr2'!H72*'Expenses Summary'!$E26))</f>
        <v/>
      </c>
      <c r="I72" s="64" t="str">
        <f>IF('Expenses Summary'!$E26="","",IF('Cash Flow %s Yr2'!I72="","",'Cash Flow %s Yr2'!I72*'Expenses Summary'!$E26))</f>
        <v/>
      </c>
      <c r="J72" s="64" t="str">
        <f>IF('Expenses Summary'!$E26="","",IF('Cash Flow %s Yr2'!J72="","",'Cash Flow %s Yr2'!J72*'Expenses Summary'!$E26))</f>
        <v/>
      </c>
      <c r="K72" s="64" t="str">
        <f>IF('Expenses Summary'!$E26="","",IF('Cash Flow %s Yr2'!K72="","",'Cash Flow %s Yr2'!K72*'Expenses Summary'!$E26))</f>
        <v/>
      </c>
      <c r="L72" s="64" t="str">
        <f>IF('Expenses Summary'!$E26="","",IF('Cash Flow %s Yr2'!L72="","",'Cash Flow %s Yr2'!L72*'Expenses Summary'!$E26))</f>
        <v/>
      </c>
      <c r="M72" s="64" t="str">
        <f>IF('Expenses Summary'!$E26="","",IF('Cash Flow %s Yr2'!M72="","",'Cash Flow %s Yr2'!M72*'Expenses Summary'!$E26))</f>
        <v/>
      </c>
      <c r="N72" s="64" t="str">
        <f>IF('Expenses Summary'!$E26="","",IF('Cash Flow %s Yr2'!N72="","",'Cash Flow %s Yr2'!N72*'Expenses Summary'!$E26))</f>
        <v/>
      </c>
      <c r="O72" s="64" t="str">
        <f>IF('Expenses Summary'!$E26="","",IF('Cash Flow %s Yr2'!O72="","",'Cash Flow %s Yr2'!O72*'Expenses Summary'!$E26))</f>
        <v/>
      </c>
      <c r="P72" s="129"/>
      <c r="Q72" s="129"/>
      <c r="R72" s="129"/>
      <c r="S72" s="111" t="str">
        <f>IF(SUM(D72:R72)&gt;0,SUM(D72:R72)/'Expenses Summary'!$E26,"")</f>
        <v/>
      </c>
    </row>
    <row r="73" spans="1:19" s="31" customFormat="1" x14ac:dyDescent="0.25">
      <c r="A73" s="36"/>
      <c r="B73" s="67" t="str">
        <f>'Expenses Summary'!B27</f>
        <v>2900</v>
      </c>
      <c r="C73" s="67" t="str">
        <f>'Expenses Summary'!C27</f>
        <v>Other Classified Salaries</v>
      </c>
      <c r="D73" s="64">
        <f>IF('Expenses Summary'!$E27="","",IF('Cash Flow %s Yr2'!D73="","",'Cash Flow %s Yr2'!D73*'Expenses Summary'!$E27))</f>
        <v>1475.952</v>
      </c>
      <c r="E73" s="64">
        <f>IF('Expenses Summary'!$E27="","",IF('Cash Flow %s Yr2'!E73="","",'Cash Flow %s Yr2'!E73*'Expenses Summary'!$E27))</f>
        <v>0</v>
      </c>
      <c r="F73" s="64">
        <f>IF('Expenses Summary'!$E27="","",IF('Cash Flow %s Yr2'!F73="","",'Cash Flow %s Yr2'!F73*'Expenses Summary'!$E27))</f>
        <v>10147.17</v>
      </c>
      <c r="G73" s="64">
        <f>IF('Expenses Summary'!$E27="","",IF('Cash Flow %s Yr2'!G73="","",'Cash Flow %s Yr2'!G73*'Expenses Summary'!$E27))</f>
        <v>10147.17</v>
      </c>
      <c r="H73" s="64">
        <f>IF('Expenses Summary'!$E27="","",IF('Cash Flow %s Yr2'!H73="","",'Cash Flow %s Yr2'!H73*'Expenses Summary'!$E27))</f>
        <v>9870.4290000000001</v>
      </c>
      <c r="I73" s="64">
        <f>IF('Expenses Summary'!$E27="","",IF('Cash Flow %s Yr2'!I73="","",'Cash Flow %s Yr2'!I73*'Expenses Summary'!$E27))</f>
        <v>5073.585</v>
      </c>
      <c r="J73" s="64">
        <f>IF('Expenses Summary'!$E27="","",IF('Cash Flow %s Yr2'!J73="","",'Cash Flow %s Yr2'!J73*'Expenses Summary'!$E27))</f>
        <v>9224.7000000000007</v>
      </c>
      <c r="K73" s="64">
        <f>IF('Expenses Summary'!$E27="","",IF('Cash Flow %s Yr2'!K73="","",'Cash Flow %s Yr2'!K73*'Expenses Summary'!$E27))</f>
        <v>9224.7000000000007</v>
      </c>
      <c r="L73" s="64">
        <f>IF('Expenses Summary'!$E27="","",IF('Cash Flow %s Yr2'!L73="","",'Cash Flow %s Yr2'!L73*'Expenses Summary'!$E27))</f>
        <v>9224.7000000000007</v>
      </c>
      <c r="M73" s="64">
        <f>IF('Expenses Summary'!$E27="","",IF('Cash Flow %s Yr2'!M73="","",'Cash Flow %s Yr2'!M73*'Expenses Summary'!$E27))</f>
        <v>9224.7000000000007</v>
      </c>
      <c r="N73" s="64">
        <f>IF('Expenses Summary'!$E27="","",IF('Cash Flow %s Yr2'!N73="","",'Cash Flow %s Yr2'!N73*'Expenses Summary'!$E27))</f>
        <v>9224.7000000000007</v>
      </c>
      <c r="O73" s="64">
        <f>IF('Expenses Summary'!$E27="","",IF('Cash Flow %s Yr2'!O73="","",'Cash Flow %s Yr2'!O73*'Expenses Summary'!$E27))</f>
        <v>9409.1939999999995</v>
      </c>
      <c r="P73" s="129"/>
      <c r="Q73" s="129"/>
      <c r="R73" s="129"/>
      <c r="S73" s="111">
        <f>IF(SUM(D73:R73)&gt;0,SUM(D73:R73)/'Expenses Summary'!$E27,"")</f>
        <v>1</v>
      </c>
    </row>
    <row r="74" spans="1:19" s="31" customFormat="1" x14ac:dyDescent="0.25">
      <c r="A74" s="36"/>
      <c r="B74" s="67" t="str">
        <f>'Expenses Summary'!B28</f>
        <v>2905</v>
      </c>
      <c r="C74" s="67" t="str">
        <f>'Expenses Summary'!C28</f>
        <v>Other Stipends</v>
      </c>
      <c r="D74" s="64">
        <f>IF('Expenses Summary'!$E28="","",IF('Cash Flow %s Yr2'!D74="","",'Cash Flow %s Yr2'!D74*'Expenses Summary'!$E28))</f>
        <v>0</v>
      </c>
      <c r="E74" s="64">
        <f>IF('Expenses Summary'!$E28="","",IF('Cash Flow %s Yr2'!E74="","",'Cash Flow %s Yr2'!E74*'Expenses Summary'!$E28))</f>
        <v>0</v>
      </c>
      <c r="F74" s="64">
        <f>IF('Expenses Summary'!$E28="","",IF('Cash Flow %s Yr2'!F74="","",'Cash Flow %s Yr2'!F74*'Expenses Summary'!$E28))</f>
        <v>0</v>
      </c>
      <c r="G74" s="64">
        <f>IF('Expenses Summary'!$E28="","",IF('Cash Flow %s Yr2'!G74="","",'Cash Flow %s Yr2'!G74*'Expenses Summary'!$E28))</f>
        <v>0</v>
      </c>
      <c r="H74" s="64">
        <f>IF('Expenses Summary'!$E28="","",IF('Cash Flow %s Yr2'!H74="","",'Cash Flow %s Yr2'!H74*'Expenses Summary'!$E28))</f>
        <v>0</v>
      </c>
      <c r="I74" s="64">
        <f>IF('Expenses Summary'!$E28="","",IF('Cash Flow %s Yr2'!I74="","",'Cash Flow %s Yr2'!I74*'Expenses Summary'!$E28))</f>
        <v>0</v>
      </c>
      <c r="J74" s="64">
        <f>IF('Expenses Summary'!$E28="","",IF('Cash Flow %s Yr2'!J74="","",'Cash Flow %s Yr2'!J74*'Expenses Summary'!$E28))</f>
        <v>0</v>
      </c>
      <c r="K74" s="64">
        <f>IF('Expenses Summary'!$E28="","",IF('Cash Flow %s Yr2'!K74="","",'Cash Flow %s Yr2'!K74*'Expenses Summary'!$E28))</f>
        <v>0</v>
      </c>
      <c r="L74" s="64">
        <f>IF('Expenses Summary'!$E28="","",IF('Cash Flow %s Yr2'!L74="","",'Cash Flow %s Yr2'!L74*'Expenses Summary'!$E28))</f>
        <v>0</v>
      </c>
      <c r="M74" s="64">
        <f>IF('Expenses Summary'!$E28="","",IF('Cash Flow %s Yr2'!M74="","",'Cash Flow %s Yr2'!M74*'Expenses Summary'!$E28))</f>
        <v>0</v>
      </c>
      <c r="N74" s="64">
        <f>IF('Expenses Summary'!$E28="","",IF('Cash Flow %s Yr2'!N74="","",'Cash Flow %s Yr2'!N74*'Expenses Summary'!$E28))</f>
        <v>0</v>
      </c>
      <c r="O74" s="64">
        <f>IF('Expenses Summary'!$E28="","",IF('Cash Flow %s Yr2'!O74="","",'Cash Flow %s Yr2'!O74*'Expenses Summary'!$E28))</f>
        <v>0</v>
      </c>
      <c r="P74" s="129"/>
      <c r="Q74" s="129"/>
      <c r="R74" s="129"/>
      <c r="S74" s="111" t="str">
        <f>IF(SUM(D74:R74)&gt;0,SUM(D74:R74)/'Expenses Summary'!$E28,"")</f>
        <v/>
      </c>
    </row>
    <row r="75" spans="1:19" s="31" customFormat="1" x14ac:dyDescent="0.25">
      <c r="A75" s="36"/>
      <c r="B75" s="67" t="str">
        <f>'Expenses Summary'!B29</f>
        <v>2910</v>
      </c>
      <c r="C75" s="67" t="str">
        <f>'Expenses Summary'!C29</f>
        <v>Other Classified Overtime</v>
      </c>
      <c r="D75" s="64">
        <f>IF('Expenses Summary'!$E29="","",IF('Cash Flow %s Yr2'!D75="","",'Cash Flow %s Yr2'!D75*'Expenses Summary'!$E29))</f>
        <v>0</v>
      </c>
      <c r="E75" s="64">
        <f>IF('Expenses Summary'!$E29="","",IF('Cash Flow %s Yr2'!E75="","",'Cash Flow %s Yr2'!E75*'Expenses Summary'!$E29))</f>
        <v>0</v>
      </c>
      <c r="F75" s="64">
        <f>IF('Expenses Summary'!$E29="","",IF('Cash Flow %s Yr2'!F75="","",'Cash Flow %s Yr2'!F75*'Expenses Summary'!$E29))</f>
        <v>0</v>
      </c>
      <c r="G75" s="64">
        <f>IF('Expenses Summary'!$E29="","",IF('Cash Flow %s Yr2'!G75="","",'Cash Flow %s Yr2'!G75*'Expenses Summary'!$E29))</f>
        <v>0</v>
      </c>
      <c r="H75" s="64">
        <f>IF('Expenses Summary'!$E29="","",IF('Cash Flow %s Yr2'!H75="","",'Cash Flow %s Yr2'!H75*'Expenses Summary'!$E29))</f>
        <v>0</v>
      </c>
      <c r="I75" s="64">
        <f>IF('Expenses Summary'!$E29="","",IF('Cash Flow %s Yr2'!I75="","",'Cash Flow %s Yr2'!I75*'Expenses Summary'!$E29))</f>
        <v>0</v>
      </c>
      <c r="J75" s="64">
        <f>IF('Expenses Summary'!$E29="","",IF('Cash Flow %s Yr2'!J75="","",'Cash Flow %s Yr2'!J75*'Expenses Summary'!$E29))</f>
        <v>0</v>
      </c>
      <c r="K75" s="64">
        <f>IF('Expenses Summary'!$E29="","",IF('Cash Flow %s Yr2'!K75="","",'Cash Flow %s Yr2'!K75*'Expenses Summary'!$E29))</f>
        <v>0</v>
      </c>
      <c r="L75" s="64">
        <f>IF('Expenses Summary'!$E29="","",IF('Cash Flow %s Yr2'!L75="","",'Cash Flow %s Yr2'!L75*'Expenses Summary'!$E29))</f>
        <v>0</v>
      </c>
      <c r="M75" s="64">
        <f>IF('Expenses Summary'!$E29="","",IF('Cash Flow %s Yr2'!M75="","",'Cash Flow %s Yr2'!M75*'Expenses Summary'!$E29))</f>
        <v>0</v>
      </c>
      <c r="N75" s="64">
        <f>IF('Expenses Summary'!$E29="","",IF('Cash Flow %s Yr2'!N75="","",'Cash Flow %s Yr2'!N75*'Expenses Summary'!$E29))</f>
        <v>0</v>
      </c>
      <c r="O75" s="64">
        <f>IF('Expenses Summary'!$E29="","",IF('Cash Flow %s Yr2'!O75="","",'Cash Flow %s Yr2'!O75*'Expenses Summary'!$E29))</f>
        <v>0</v>
      </c>
      <c r="P75" s="129"/>
      <c r="Q75" s="129"/>
      <c r="R75" s="129"/>
      <c r="S75" s="111" t="str">
        <f>IF(SUM(D75:R75)&gt;0,SUM(D75:R75)/'Expenses Summary'!$E29,"")</f>
        <v/>
      </c>
    </row>
    <row r="76" spans="1:19" s="31" customFormat="1" x14ac:dyDescent="0.25">
      <c r="A76" s="36"/>
      <c r="B76" s="43" t="s">
        <v>757</v>
      </c>
      <c r="C76" s="34" t="s">
        <v>740</v>
      </c>
      <c r="D76" s="173">
        <f t="shared" ref="D76:I76" si="6">IF(SUM(D65:D75)&gt;0,SUM(D65:D75),"")</f>
        <v>9102.4520000000011</v>
      </c>
      <c r="E76" s="173">
        <f t="shared" si="6"/>
        <v>6958.5920000000006</v>
      </c>
      <c r="F76" s="173">
        <f t="shared" si="6"/>
        <v>42426.118000000002</v>
      </c>
      <c r="G76" s="173">
        <f t="shared" si="6"/>
        <v>42643.574000000001</v>
      </c>
      <c r="H76" s="173">
        <f t="shared" si="6"/>
        <v>42584.289000000004</v>
      </c>
      <c r="I76" s="173">
        <f t="shared" si="6"/>
        <v>38765.996999999996</v>
      </c>
      <c r="J76" s="173">
        <f t="shared" ref="J76:O76" si="7">IF(SUM(J65:J75)&gt;0,SUM(J65:J75),"")</f>
        <v>40470.732000000004</v>
      </c>
      <c r="K76" s="173">
        <f t="shared" si="7"/>
        <v>40470.732000000004</v>
      </c>
      <c r="L76" s="173">
        <f t="shared" si="7"/>
        <v>40470.732000000004</v>
      </c>
      <c r="M76" s="173">
        <f t="shared" si="7"/>
        <v>40470.732000000004</v>
      </c>
      <c r="N76" s="173">
        <f t="shared" si="7"/>
        <v>40470.732000000004</v>
      </c>
      <c r="O76" s="173">
        <f t="shared" si="7"/>
        <v>39987.317999999999</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Summary'!$E33="","",IF('Cash Flow %s Yr2'!D79="","",'Cash Flow %s Yr2'!D79*'Expenses Summary'!$E33))</f>
        <v>17639.657999999999</v>
      </c>
      <c r="E79" s="64">
        <f>IF('Expenses Summary'!$E33="","",IF('Cash Flow %s Yr2'!E79="","",'Cash Flow %s Yr2'!E79*'Expenses Summary'!$E33))</f>
        <v>17639.657999999999</v>
      </c>
      <c r="F79" s="64">
        <f>IF('Expenses Summary'!$E33="","",IF('Cash Flow %s Yr2'!F79="","",'Cash Flow %s Yr2'!F79*'Expenses Summary'!$E33))</f>
        <v>17639.657999999999</v>
      </c>
      <c r="G79" s="64">
        <f>IF('Expenses Summary'!$E33="","",IF('Cash Flow %s Yr2'!G79="","",'Cash Flow %s Yr2'!G79*'Expenses Summary'!$E33))</f>
        <v>17639.657999999999</v>
      </c>
      <c r="H79" s="64">
        <f>IF('Expenses Summary'!$E33="","",IF('Cash Flow %s Yr2'!H79="","",'Cash Flow %s Yr2'!H79*'Expenses Summary'!$E33))</f>
        <v>17639.657999999999</v>
      </c>
      <c r="I79" s="64">
        <f>IF('Expenses Summary'!$E33="","",IF('Cash Flow %s Yr2'!I79="","",'Cash Flow %s Yr2'!I79*'Expenses Summary'!$E33))</f>
        <v>17639.657999999999</v>
      </c>
      <c r="J79" s="64">
        <f>IF('Expenses Summary'!$E33="","",IF('Cash Flow %s Yr2'!J79="","",'Cash Flow %s Yr2'!J79*'Expenses Summary'!$E33))</f>
        <v>17639.657999999999</v>
      </c>
      <c r="K79" s="64">
        <f>IF('Expenses Summary'!$E33="","",IF('Cash Flow %s Yr2'!K79="","",'Cash Flow %s Yr2'!K79*'Expenses Summary'!$E33))</f>
        <v>17639.657999999999</v>
      </c>
      <c r="L79" s="64">
        <f>IF('Expenses Summary'!$E33="","",IF('Cash Flow %s Yr2'!L79="","",'Cash Flow %s Yr2'!L79*'Expenses Summary'!$E33))</f>
        <v>17852.184000000001</v>
      </c>
      <c r="M79" s="64">
        <f>IF('Expenses Summary'!$E33="","",IF('Cash Flow %s Yr2'!M79="","",'Cash Flow %s Yr2'!M79*'Expenses Summary'!$E33))</f>
        <v>17852.184000000001</v>
      </c>
      <c r="N79" s="64">
        <f>IF('Expenses Summary'!$E33="","",IF('Cash Flow %s Yr2'!N79="","",'Cash Flow %s Yr2'!N79*'Expenses Summary'!$E33))</f>
        <v>17852.184000000001</v>
      </c>
      <c r="O79" s="64">
        <f>IF('Expenses Summary'!$E33="","",IF('Cash Flow %s Yr2'!O79="","",'Cash Flow %s Yr2'!O79*'Expenses Summary'!$E33))</f>
        <v>17852.184000000001</v>
      </c>
      <c r="P79" s="129"/>
      <c r="Q79" s="129"/>
      <c r="R79" s="129"/>
      <c r="S79" s="111">
        <f>IF(SUM(D79:R79)&gt;0,SUM(D79:R79)/'Expenses Summary'!$E33,"")</f>
        <v>1.0000000000000002</v>
      </c>
    </row>
    <row r="80" spans="1:19" s="31" customFormat="1" x14ac:dyDescent="0.25">
      <c r="A80" s="36"/>
      <c r="B80" s="67" t="str">
        <f>'Expenses Summary'!B34</f>
        <v>3202</v>
      </c>
      <c r="C80" s="67" t="str">
        <f>'Expenses Summary'!C34</f>
        <v>Public Employees' Retirement System, classified positions</v>
      </c>
      <c r="D80" s="64">
        <f>IF('Expenses Summary'!$E34="","",IF('Cash Flow %s Yr2'!D80="","",'Cash Flow %s Yr2'!D80*'Expenses Summary'!$E34))</f>
        <v>6878.4590000000007</v>
      </c>
      <c r="E80" s="64">
        <f>IF('Expenses Summary'!$E34="","",IF('Cash Flow %s Yr2'!E80="","",'Cash Flow %s Yr2'!E80*'Expenses Summary'!$E34))</f>
        <v>6878.4590000000007</v>
      </c>
      <c r="F80" s="64">
        <f>IF('Expenses Summary'!$E34="","",IF('Cash Flow %s Yr2'!F80="","",'Cash Flow %s Yr2'!F80*'Expenses Summary'!$E34))</f>
        <v>6878.4590000000007</v>
      </c>
      <c r="G80" s="64">
        <f>IF('Expenses Summary'!$E34="","",IF('Cash Flow %s Yr2'!G80="","",'Cash Flow %s Yr2'!G80*'Expenses Summary'!$E34))</f>
        <v>6878.4590000000007</v>
      </c>
      <c r="H80" s="64">
        <f>IF('Expenses Summary'!$E34="","",IF('Cash Flow %s Yr2'!H80="","",'Cash Flow %s Yr2'!H80*'Expenses Summary'!$E34))</f>
        <v>6878.4590000000007</v>
      </c>
      <c r="I80" s="64">
        <f>IF('Expenses Summary'!$E34="","",IF('Cash Flow %s Yr2'!I80="","",'Cash Flow %s Yr2'!I80*'Expenses Summary'!$E34))</f>
        <v>6878.4590000000007</v>
      </c>
      <c r="J80" s="64">
        <f>IF('Expenses Summary'!$E34="","",IF('Cash Flow %s Yr2'!J80="","",'Cash Flow %s Yr2'!J80*'Expenses Summary'!$E34))</f>
        <v>6878.4590000000007</v>
      </c>
      <c r="K80" s="64">
        <f>IF('Expenses Summary'!$E34="","",IF('Cash Flow %s Yr2'!K80="","",'Cash Flow %s Yr2'!K80*'Expenses Summary'!$E34))</f>
        <v>6878.4590000000007</v>
      </c>
      <c r="L80" s="64">
        <f>IF('Expenses Summary'!$E34="","",IF('Cash Flow %s Yr2'!L80="","",'Cash Flow %s Yr2'!L80*'Expenses Summary'!$E34))</f>
        <v>6961.3320000000003</v>
      </c>
      <c r="M80" s="64">
        <f>IF('Expenses Summary'!$E34="","",IF('Cash Flow %s Yr2'!M80="","",'Cash Flow %s Yr2'!M80*'Expenses Summary'!$E34))</f>
        <v>6961.3320000000003</v>
      </c>
      <c r="N80" s="64">
        <f>IF('Expenses Summary'!$E34="","",IF('Cash Flow %s Yr2'!N80="","",'Cash Flow %s Yr2'!N80*'Expenses Summary'!$E34))</f>
        <v>6961.3320000000003</v>
      </c>
      <c r="O80" s="64">
        <f>IF('Expenses Summary'!$E34="","",IF('Cash Flow %s Yr2'!O80="","",'Cash Flow %s Yr2'!O80*'Expenses Summary'!$E34))</f>
        <v>6961.3320000000003</v>
      </c>
      <c r="P80" s="129"/>
      <c r="Q80" s="129"/>
      <c r="R80" s="129"/>
      <c r="S80" s="111">
        <f>IF(SUM(D80:R80)&gt;0,SUM(D80:R80)/'Expenses Summary'!$E34,"")</f>
        <v>1</v>
      </c>
    </row>
    <row r="81" spans="1:19" s="31" customFormat="1" x14ac:dyDescent="0.25">
      <c r="A81" s="36"/>
      <c r="B81" s="67" t="str">
        <f>'Expenses Summary'!B35</f>
        <v>3313</v>
      </c>
      <c r="C81" s="67" t="str">
        <f>'Expenses Summary'!C35</f>
        <v>OASDI</v>
      </c>
      <c r="D81" s="64">
        <f>IF('Expenses Summary'!$E35="","",IF('Cash Flow %s Yr2'!D81="","",'Cash Flow %s Yr2'!D81*'Expenses Summary'!$E35))</f>
        <v>2571.4230000000002</v>
      </c>
      <c r="E81" s="64">
        <f>IF('Expenses Summary'!$E35="","",IF('Cash Flow %s Yr2'!E81="","",'Cash Flow %s Yr2'!E81*'Expenses Summary'!$E35))</f>
        <v>2571.4230000000002</v>
      </c>
      <c r="F81" s="64">
        <f>IF('Expenses Summary'!$E35="","",IF('Cash Flow %s Yr2'!F81="","",'Cash Flow %s Yr2'!F81*'Expenses Summary'!$E35))</f>
        <v>2571.4230000000002</v>
      </c>
      <c r="G81" s="64">
        <f>IF('Expenses Summary'!$E35="","",IF('Cash Flow %s Yr2'!G81="","",'Cash Flow %s Yr2'!G81*'Expenses Summary'!$E35))</f>
        <v>2571.4230000000002</v>
      </c>
      <c r="H81" s="64">
        <f>IF('Expenses Summary'!$E35="","",IF('Cash Flow %s Yr2'!H81="","",'Cash Flow %s Yr2'!H81*'Expenses Summary'!$E35))</f>
        <v>2571.4230000000002</v>
      </c>
      <c r="I81" s="64">
        <f>IF('Expenses Summary'!$E35="","",IF('Cash Flow %s Yr2'!I81="","",'Cash Flow %s Yr2'!I81*'Expenses Summary'!$E35))</f>
        <v>2571.4230000000002</v>
      </c>
      <c r="J81" s="64">
        <f>IF('Expenses Summary'!$E35="","",IF('Cash Flow %s Yr2'!J81="","",'Cash Flow %s Yr2'!J81*'Expenses Summary'!$E35))</f>
        <v>2571.4230000000002</v>
      </c>
      <c r="K81" s="64">
        <f>IF('Expenses Summary'!$E35="","",IF('Cash Flow %s Yr2'!K81="","",'Cash Flow %s Yr2'!K81*'Expenses Summary'!$E35))</f>
        <v>2571.4230000000002</v>
      </c>
      <c r="L81" s="64">
        <f>IF('Expenses Summary'!$E35="","",IF('Cash Flow %s Yr2'!L81="","",'Cash Flow %s Yr2'!L81*'Expenses Summary'!$E35))</f>
        <v>2602.404</v>
      </c>
      <c r="M81" s="64">
        <f>IF('Expenses Summary'!$E35="","",IF('Cash Flow %s Yr2'!M81="","",'Cash Flow %s Yr2'!M81*'Expenses Summary'!$E35))</f>
        <v>2602.404</v>
      </c>
      <c r="N81" s="64">
        <f>IF('Expenses Summary'!$E35="","",IF('Cash Flow %s Yr2'!N81="","",'Cash Flow %s Yr2'!N81*'Expenses Summary'!$E35))</f>
        <v>2602.404</v>
      </c>
      <c r="O81" s="64">
        <f>IF('Expenses Summary'!$E35="","",IF('Cash Flow %s Yr2'!O81="","",'Cash Flow %s Yr2'!O81*'Expenses Summary'!$E35))</f>
        <v>2602.404</v>
      </c>
      <c r="P81" s="129"/>
      <c r="Q81" s="129"/>
      <c r="R81" s="129"/>
      <c r="S81" s="111">
        <f>IF(SUM(D81:R81)&gt;0,SUM(D81:R81)/'Expenses Summary'!$E35,"")</f>
        <v>0.99999999999999989</v>
      </c>
    </row>
    <row r="82" spans="1:19" s="31" customFormat="1" x14ac:dyDescent="0.25">
      <c r="A82" s="36"/>
      <c r="B82" s="67" t="str">
        <f>'Expenses Summary'!B36</f>
        <v>3323</v>
      </c>
      <c r="C82" s="67" t="str">
        <f>'Expenses Summary'!C36</f>
        <v>Medicare</v>
      </c>
      <c r="D82" s="64">
        <f>IF('Expenses Summary'!$E36="","",IF('Cash Flow %s Yr2'!D82="","",'Cash Flow %s Yr2'!D82*'Expenses Summary'!$E36))</f>
        <v>2172.442</v>
      </c>
      <c r="E82" s="64">
        <f>IF('Expenses Summary'!$E36="","",IF('Cash Flow %s Yr2'!E82="","",'Cash Flow %s Yr2'!E82*'Expenses Summary'!$E36))</f>
        <v>2172.442</v>
      </c>
      <c r="F82" s="64">
        <f>IF('Expenses Summary'!$E36="","",IF('Cash Flow %s Yr2'!F82="","",'Cash Flow %s Yr2'!F82*'Expenses Summary'!$E36))</f>
        <v>2172.442</v>
      </c>
      <c r="G82" s="64">
        <f>IF('Expenses Summary'!$E36="","",IF('Cash Flow %s Yr2'!G82="","",'Cash Flow %s Yr2'!G82*'Expenses Summary'!$E36))</f>
        <v>2172.442</v>
      </c>
      <c r="H82" s="64">
        <f>IF('Expenses Summary'!$E36="","",IF('Cash Flow %s Yr2'!H82="","",'Cash Flow %s Yr2'!H82*'Expenses Summary'!$E36))</f>
        <v>2172.442</v>
      </c>
      <c r="I82" s="64">
        <f>IF('Expenses Summary'!$E36="","",IF('Cash Flow %s Yr2'!I82="","",'Cash Flow %s Yr2'!I82*'Expenses Summary'!$E36))</f>
        <v>2172.442</v>
      </c>
      <c r="J82" s="64">
        <f>IF('Expenses Summary'!$E36="","",IF('Cash Flow %s Yr2'!J82="","",'Cash Flow %s Yr2'!J82*'Expenses Summary'!$E36))</f>
        <v>2172.442</v>
      </c>
      <c r="K82" s="64">
        <f>IF('Expenses Summary'!$E36="","",IF('Cash Flow %s Yr2'!K82="","",'Cash Flow %s Yr2'!K82*'Expenses Summary'!$E36))</f>
        <v>2172.442</v>
      </c>
      <c r="L82" s="64">
        <f>IF('Expenses Summary'!$E36="","",IF('Cash Flow %s Yr2'!L82="","",'Cash Flow %s Yr2'!L82*'Expenses Summary'!$E36))</f>
        <v>2198.616</v>
      </c>
      <c r="M82" s="64">
        <f>IF('Expenses Summary'!$E36="","",IF('Cash Flow %s Yr2'!M82="","",'Cash Flow %s Yr2'!M82*'Expenses Summary'!$E36))</f>
        <v>2198.616</v>
      </c>
      <c r="N82" s="64">
        <f>IF('Expenses Summary'!$E36="","",IF('Cash Flow %s Yr2'!N82="","",'Cash Flow %s Yr2'!N82*'Expenses Summary'!$E36))</f>
        <v>2198.616</v>
      </c>
      <c r="O82" s="64">
        <f>IF('Expenses Summary'!$E36="","",IF('Cash Flow %s Yr2'!O82="","",'Cash Flow %s Yr2'!O82*'Expenses Summary'!$E36))</f>
        <v>2198.616</v>
      </c>
      <c r="P82" s="129"/>
      <c r="Q82" s="129"/>
      <c r="R82" s="129"/>
      <c r="S82" s="111">
        <f>IF(SUM(D82:R82)&gt;0,SUM(D82:R82)/'Expenses Summary'!$E36,"")</f>
        <v>1</v>
      </c>
    </row>
    <row r="83" spans="1:19" s="31" customFormat="1" x14ac:dyDescent="0.25">
      <c r="A83" s="36"/>
      <c r="B83" s="67" t="str">
        <f>'Expenses Summary'!B37</f>
        <v>3403</v>
      </c>
      <c r="C83" s="67" t="str">
        <f>'Expenses Summary'!C37</f>
        <v>Health &amp; Welfare Benefits</v>
      </c>
      <c r="D83" s="64">
        <f>IF('Expenses Summary'!$E37="","",IF('Cash Flow %s Yr2'!D83="","",'Cash Flow %s Yr2'!D83*'Expenses Summary'!$E37))</f>
        <v>16746.665564999999</v>
      </c>
      <c r="E83" s="64">
        <f>IF('Expenses Summary'!$E37="","",IF('Cash Flow %s Yr2'!E83="","",'Cash Flow %s Yr2'!E83*'Expenses Summary'!$E37))</f>
        <v>16746.665564999999</v>
      </c>
      <c r="F83" s="64">
        <f>IF('Expenses Summary'!$E37="","",IF('Cash Flow %s Yr2'!F83="","",'Cash Flow %s Yr2'!F83*'Expenses Summary'!$E37))</f>
        <v>16746.665564999999</v>
      </c>
      <c r="G83" s="64">
        <f>IF('Expenses Summary'!$E37="","",IF('Cash Flow %s Yr2'!G83="","",'Cash Flow %s Yr2'!G83*'Expenses Summary'!$E37))</f>
        <v>16746.665564999999</v>
      </c>
      <c r="H83" s="64">
        <f>IF('Expenses Summary'!$E37="","",IF('Cash Flow %s Yr2'!H83="","",'Cash Flow %s Yr2'!H83*'Expenses Summary'!$E37))</f>
        <v>16746.665564999999</v>
      </c>
      <c r="I83" s="64">
        <f>IF('Expenses Summary'!$E37="","",IF('Cash Flow %s Yr2'!I83="","",'Cash Flow %s Yr2'!I83*'Expenses Summary'!$E37))</f>
        <v>16746.665564999999</v>
      </c>
      <c r="J83" s="64">
        <f>IF('Expenses Summary'!$E37="","",IF('Cash Flow %s Yr2'!J83="","",'Cash Flow %s Yr2'!J83*'Expenses Summary'!$E37))</f>
        <v>16746.665564999999</v>
      </c>
      <c r="K83" s="64">
        <f>IF('Expenses Summary'!$E37="","",IF('Cash Flow %s Yr2'!K83="","",'Cash Flow %s Yr2'!K83*'Expenses Summary'!$E37))</f>
        <v>16746.665564999999</v>
      </c>
      <c r="L83" s="64">
        <f>IF('Expenses Summary'!$E37="","",IF('Cash Flow %s Yr2'!L83="","",'Cash Flow %s Yr2'!L83*'Expenses Summary'!$E37))</f>
        <v>16948.43262</v>
      </c>
      <c r="M83" s="64">
        <f>IF('Expenses Summary'!$E37="","",IF('Cash Flow %s Yr2'!M83="","",'Cash Flow %s Yr2'!M83*'Expenses Summary'!$E37))</f>
        <v>16948.43262</v>
      </c>
      <c r="N83" s="64">
        <f>IF('Expenses Summary'!$E37="","",IF('Cash Flow %s Yr2'!N83="","",'Cash Flow %s Yr2'!N83*'Expenses Summary'!$E37))</f>
        <v>16948.43262</v>
      </c>
      <c r="O83" s="64">
        <f>IF('Expenses Summary'!$E37="","",IF('Cash Flow %s Yr2'!O83="","",'Cash Flow %s Yr2'!O83*'Expenses Summary'!$E37))</f>
        <v>16948.43262</v>
      </c>
      <c r="P83" s="129"/>
      <c r="Q83" s="129"/>
      <c r="R83" s="129"/>
      <c r="S83" s="111">
        <f>IF(SUM(D83:R83)&gt;0,SUM(D83:R83)/'Expenses Summary'!$E37,"")</f>
        <v>1.0000000000000002</v>
      </c>
    </row>
    <row r="84" spans="1:19" s="31" customFormat="1" x14ac:dyDescent="0.25">
      <c r="A84" s="36"/>
      <c r="B84" s="67" t="str">
        <f>'Expenses Summary'!B38</f>
        <v>3503</v>
      </c>
      <c r="C84" s="67" t="str">
        <f>'Expenses Summary'!C38</f>
        <v>State Unemployment Insurance</v>
      </c>
      <c r="D84" s="64">
        <f>IF('Expenses Summary'!$E38="","",IF('Cash Flow %s Yr2'!D84="","",'Cash Flow %s Yr2'!D84*'Expenses Summary'!$E38))</f>
        <v>714.71300000000008</v>
      </c>
      <c r="E84" s="64">
        <f>IF('Expenses Summary'!$E38="","",IF('Cash Flow %s Yr2'!E84="","",'Cash Flow %s Yr2'!E84*'Expenses Summary'!$E38))</f>
        <v>714.71300000000008</v>
      </c>
      <c r="F84" s="64">
        <f>IF('Expenses Summary'!$E38="","",IF('Cash Flow %s Yr2'!F84="","",'Cash Flow %s Yr2'!F84*'Expenses Summary'!$E38))</f>
        <v>714.71300000000008</v>
      </c>
      <c r="G84" s="64">
        <f>IF('Expenses Summary'!$E38="","",IF('Cash Flow %s Yr2'!G84="","",'Cash Flow %s Yr2'!G84*'Expenses Summary'!$E38))</f>
        <v>714.71300000000008</v>
      </c>
      <c r="H84" s="64">
        <f>IF('Expenses Summary'!$E38="","",IF('Cash Flow %s Yr2'!H84="","",'Cash Flow %s Yr2'!H84*'Expenses Summary'!$E38))</f>
        <v>714.71300000000008</v>
      </c>
      <c r="I84" s="64">
        <f>IF('Expenses Summary'!$E38="","",IF('Cash Flow %s Yr2'!I84="","",'Cash Flow %s Yr2'!I84*'Expenses Summary'!$E38))</f>
        <v>714.71300000000008</v>
      </c>
      <c r="J84" s="64">
        <f>IF('Expenses Summary'!$E38="","",IF('Cash Flow %s Yr2'!J84="","",'Cash Flow %s Yr2'!J84*'Expenses Summary'!$E38))</f>
        <v>714.71300000000008</v>
      </c>
      <c r="K84" s="64">
        <f>IF('Expenses Summary'!$E38="","",IF('Cash Flow %s Yr2'!K84="","",'Cash Flow %s Yr2'!K84*'Expenses Summary'!$E38))</f>
        <v>714.71300000000008</v>
      </c>
      <c r="L84" s="64">
        <f>IF('Expenses Summary'!$E38="","",IF('Cash Flow %s Yr2'!L84="","",'Cash Flow %s Yr2'!L84*'Expenses Summary'!$E38))</f>
        <v>723.32400000000007</v>
      </c>
      <c r="M84" s="64">
        <f>IF('Expenses Summary'!$E38="","",IF('Cash Flow %s Yr2'!M84="","",'Cash Flow %s Yr2'!M84*'Expenses Summary'!$E38))</f>
        <v>723.32400000000007</v>
      </c>
      <c r="N84" s="64">
        <f>IF('Expenses Summary'!$E38="","",IF('Cash Flow %s Yr2'!N84="","",'Cash Flow %s Yr2'!N84*'Expenses Summary'!$E38))</f>
        <v>723.32400000000007</v>
      </c>
      <c r="O84" s="64">
        <f>IF('Expenses Summary'!$E38="","",IF('Cash Flow %s Yr2'!O84="","",'Cash Flow %s Yr2'!O84*'Expenses Summary'!$E38))</f>
        <v>723.32400000000007</v>
      </c>
      <c r="P84" s="129"/>
      <c r="Q84" s="129"/>
      <c r="R84" s="129"/>
      <c r="S84" s="111">
        <f>IF(SUM(D84:R84)&gt;0,SUM(D84:R84)/'Expenses Summary'!$E38,"")</f>
        <v>1.0000000000000002</v>
      </c>
    </row>
    <row r="85" spans="1:19" s="31" customFormat="1" x14ac:dyDescent="0.25">
      <c r="A85" s="36"/>
      <c r="B85" s="67" t="str">
        <f>'Expenses Summary'!B39</f>
        <v>3603</v>
      </c>
      <c r="C85" s="67" t="str">
        <f>'Expenses Summary'!C39</f>
        <v>Worker Compensation Insurance</v>
      </c>
      <c r="D85" s="64">
        <f>IF('Expenses Summary'!$E39="","",IF('Cash Flow %s Yr2'!D85="","",'Cash Flow %s Yr2'!D85*'Expenses Summary'!$E39))</f>
        <v>2247.3910000000001</v>
      </c>
      <c r="E85" s="64">
        <f>IF('Expenses Summary'!$E39="","",IF('Cash Flow %s Yr2'!E85="","",'Cash Flow %s Yr2'!E85*'Expenses Summary'!$E39))</f>
        <v>2247.3910000000001</v>
      </c>
      <c r="F85" s="64">
        <f>IF('Expenses Summary'!$E39="","",IF('Cash Flow %s Yr2'!F85="","",'Cash Flow %s Yr2'!F85*'Expenses Summary'!$E39))</f>
        <v>2247.3910000000001</v>
      </c>
      <c r="G85" s="64">
        <f>IF('Expenses Summary'!$E39="","",IF('Cash Flow %s Yr2'!G85="","",'Cash Flow %s Yr2'!G85*'Expenses Summary'!$E39))</f>
        <v>2247.3910000000001</v>
      </c>
      <c r="H85" s="64">
        <f>IF('Expenses Summary'!$E39="","",IF('Cash Flow %s Yr2'!H85="","",'Cash Flow %s Yr2'!H85*'Expenses Summary'!$E39))</f>
        <v>2247.3910000000001</v>
      </c>
      <c r="I85" s="64">
        <f>IF('Expenses Summary'!$E39="","",IF('Cash Flow %s Yr2'!I85="","",'Cash Flow %s Yr2'!I85*'Expenses Summary'!$E39))</f>
        <v>2247.3910000000001</v>
      </c>
      <c r="J85" s="64">
        <f>IF('Expenses Summary'!$E39="","",IF('Cash Flow %s Yr2'!J85="","",'Cash Flow %s Yr2'!J85*'Expenses Summary'!$E39))</f>
        <v>2247.3910000000001</v>
      </c>
      <c r="K85" s="64">
        <f>IF('Expenses Summary'!$E39="","",IF('Cash Flow %s Yr2'!K85="","",'Cash Flow %s Yr2'!K85*'Expenses Summary'!$E39))</f>
        <v>2247.3910000000001</v>
      </c>
      <c r="L85" s="64">
        <f>IF('Expenses Summary'!$E39="","",IF('Cash Flow %s Yr2'!L85="","",'Cash Flow %s Yr2'!L85*'Expenses Summary'!$E39))</f>
        <v>2274.4680000000003</v>
      </c>
      <c r="M85" s="64">
        <f>IF('Expenses Summary'!$E39="","",IF('Cash Flow %s Yr2'!M85="","",'Cash Flow %s Yr2'!M85*'Expenses Summary'!$E39))</f>
        <v>2274.4680000000003</v>
      </c>
      <c r="N85" s="64">
        <f>IF('Expenses Summary'!$E39="","",IF('Cash Flow %s Yr2'!N85="","",'Cash Flow %s Yr2'!N85*'Expenses Summary'!$E39))</f>
        <v>2274.4680000000003</v>
      </c>
      <c r="O85" s="64">
        <f>IF('Expenses Summary'!$E39="","",IF('Cash Flow %s Yr2'!O85="","",'Cash Flow %s Yr2'!O85*'Expenses Summary'!$E39))</f>
        <v>2274.4680000000003</v>
      </c>
      <c r="P85" s="129"/>
      <c r="Q85" s="129"/>
      <c r="R85" s="129"/>
      <c r="S85" s="111">
        <f>IF(SUM(D85:R85)&gt;0,SUM(D85:R85)/'Expenses Summary'!$E39,"")</f>
        <v>1.0000000000000002</v>
      </c>
    </row>
    <row r="86" spans="1:19" s="31" customFormat="1" x14ac:dyDescent="0.25">
      <c r="A86" s="36"/>
      <c r="B86" s="67" t="str">
        <f>'Expenses Summary'!B40</f>
        <v>3703</v>
      </c>
      <c r="C86" s="67" t="str">
        <f>'Expenses Summary'!C40</f>
        <v>Other Post Employement Benefits</v>
      </c>
      <c r="D86" s="64" t="str">
        <f>IF('Expenses Summary'!$E40="","",IF('Cash Flow %s Yr2'!D86="","",'Cash Flow %s Yr2'!D86*'Expenses Summary'!$E40))</f>
        <v/>
      </c>
      <c r="E86" s="64" t="str">
        <f>IF('Expenses Summary'!$E40="","",IF('Cash Flow %s Yr2'!E86="","",'Cash Flow %s Yr2'!E86*'Expenses Summary'!$E40))</f>
        <v/>
      </c>
      <c r="F86" s="64" t="str">
        <f>IF('Expenses Summary'!$E40="","",IF('Cash Flow %s Yr2'!F86="","",'Cash Flow %s Yr2'!F86*'Expenses Summary'!$E40))</f>
        <v/>
      </c>
      <c r="G86" s="64" t="str">
        <f>IF('Expenses Summary'!$E40="","",IF('Cash Flow %s Yr2'!G86="","",'Cash Flow %s Yr2'!G86*'Expenses Summary'!$E40))</f>
        <v/>
      </c>
      <c r="H86" s="64" t="str">
        <f>IF('Expenses Summary'!$E40="","",IF('Cash Flow %s Yr2'!H86="","",'Cash Flow %s Yr2'!H86*'Expenses Summary'!$E40))</f>
        <v/>
      </c>
      <c r="I86" s="64" t="str">
        <f>IF('Expenses Summary'!$E40="","",IF('Cash Flow %s Yr2'!I86="","",'Cash Flow %s Yr2'!I86*'Expenses Summary'!$E40))</f>
        <v/>
      </c>
      <c r="J86" s="64" t="str">
        <f>IF('Expenses Summary'!$E40="","",IF('Cash Flow %s Yr2'!J86="","",'Cash Flow %s Yr2'!J86*'Expenses Summary'!$E40))</f>
        <v/>
      </c>
      <c r="K86" s="64" t="str">
        <f>IF('Expenses Summary'!$E40="","",IF('Cash Flow %s Yr2'!K86="","",'Cash Flow %s Yr2'!K86*'Expenses Summary'!$E40))</f>
        <v/>
      </c>
      <c r="L86" s="64" t="str">
        <f>IF('Expenses Summary'!$E40="","",IF('Cash Flow %s Yr2'!L86="","",'Cash Flow %s Yr2'!L86*'Expenses Summary'!$E40))</f>
        <v/>
      </c>
      <c r="M86" s="64" t="str">
        <f>IF('Expenses Summary'!$E40="","",IF('Cash Flow %s Yr2'!M86="","",'Cash Flow %s Yr2'!M86*'Expenses Summary'!$E40))</f>
        <v/>
      </c>
      <c r="N86" s="64" t="str">
        <f>IF('Expenses Summary'!$E40="","",IF('Cash Flow %s Yr2'!N86="","",'Cash Flow %s Yr2'!N86*'Expenses Summary'!$E40))</f>
        <v/>
      </c>
      <c r="O86" s="64" t="str">
        <f>IF('Expenses Summary'!$E40="","",IF('Cash Flow %s Yr2'!O86="","",'Cash Flow %s Yr2'!O86*'Expenses Summary'!$E40))</f>
        <v/>
      </c>
      <c r="P86" s="129"/>
      <c r="Q86" s="129"/>
      <c r="R86" s="129"/>
      <c r="S86" s="111" t="str">
        <f>IF(SUM(D86:R86)&gt;0,SUM(D86:R86)/'Expenses Summary'!$E40,"")</f>
        <v/>
      </c>
    </row>
    <row r="87" spans="1:19" s="31" customFormat="1" x14ac:dyDescent="0.25">
      <c r="A87" s="36"/>
      <c r="B87" s="67" t="str">
        <f>'Expenses Summary'!B41</f>
        <v>3903</v>
      </c>
      <c r="C87" s="67" t="str">
        <f>'Expenses Summary'!C41</f>
        <v>Other Benefits</v>
      </c>
      <c r="D87" s="64" t="str">
        <f>IF('Expenses Summary'!$E41="","",IF('Cash Flow %s Yr2'!D87="","",'Cash Flow %s Yr2'!D87*'Expenses Summary'!$E41))</f>
        <v/>
      </c>
      <c r="E87" s="64" t="str">
        <f>IF('Expenses Summary'!$E41="","",IF('Cash Flow %s Yr2'!E87="","",'Cash Flow %s Yr2'!E87*'Expenses Summary'!$E41))</f>
        <v/>
      </c>
      <c r="F87" s="64" t="str">
        <f>IF('Expenses Summary'!$E41="","",IF('Cash Flow %s Yr2'!F87="","",'Cash Flow %s Yr2'!F87*'Expenses Summary'!$E41))</f>
        <v/>
      </c>
      <c r="G87" s="64" t="str">
        <f>IF('Expenses Summary'!$E41="","",IF('Cash Flow %s Yr2'!G87="","",'Cash Flow %s Yr2'!G87*'Expenses Summary'!$E41))</f>
        <v/>
      </c>
      <c r="H87" s="64" t="str">
        <f>IF('Expenses Summary'!$E41="","",IF('Cash Flow %s Yr2'!H87="","",'Cash Flow %s Yr2'!H87*'Expenses Summary'!$E41))</f>
        <v/>
      </c>
      <c r="I87" s="64" t="str">
        <f>IF('Expenses Summary'!$E41="","",IF('Cash Flow %s Yr2'!I87="","",'Cash Flow %s Yr2'!I87*'Expenses Summary'!$E41))</f>
        <v/>
      </c>
      <c r="J87" s="64" t="str">
        <f>IF('Expenses Summary'!$E41="","",IF('Cash Flow %s Yr2'!J87="","",'Cash Flow %s Yr2'!J87*'Expenses Summary'!$E41))</f>
        <v/>
      </c>
      <c r="K87" s="64" t="str">
        <f>IF('Expenses Summary'!$E41="","",IF('Cash Flow %s Yr2'!K87="","",'Cash Flow %s Yr2'!K87*'Expenses Summary'!$E41))</f>
        <v/>
      </c>
      <c r="L87" s="64" t="str">
        <f>IF('Expenses Summary'!$E41="","",IF('Cash Flow %s Yr2'!L87="","",'Cash Flow %s Yr2'!L87*'Expenses Summary'!$E41))</f>
        <v/>
      </c>
      <c r="M87" s="64" t="str">
        <f>IF('Expenses Summary'!$E41="","",IF('Cash Flow %s Yr2'!M87="","",'Cash Flow %s Yr2'!M87*'Expenses Summary'!$E41))</f>
        <v/>
      </c>
      <c r="N87" s="64" t="str">
        <f>IF('Expenses Summary'!$E41="","",IF('Cash Flow %s Yr2'!N87="","",'Cash Flow %s Yr2'!N87*'Expenses Summary'!$E41))</f>
        <v/>
      </c>
      <c r="O87" s="64" t="str">
        <f>IF('Expenses Summary'!$E41="","",IF('Cash Flow %s Yr2'!O87="","",'Cash Flow %s Yr2'!O87*'Expenses Summary'!$E41))</f>
        <v/>
      </c>
      <c r="P87" s="129"/>
      <c r="Q87" s="129"/>
      <c r="R87" s="129"/>
      <c r="S87" s="111" t="str">
        <f>IF(SUM(D87:R87)&gt;0,SUM(D87:R87)/'Expenses Summary'!$E41,"")</f>
        <v/>
      </c>
    </row>
    <row r="88" spans="1:19" s="31" customFormat="1" x14ac:dyDescent="0.25">
      <c r="A88" s="36"/>
      <c r="B88" s="43" t="s">
        <v>758</v>
      </c>
      <c r="C88" s="34" t="s">
        <v>740</v>
      </c>
      <c r="D88" s="173">
        <f t="shared" ref="D88:O88" si="8">IF(SUM(D78:D87)&gt;0,SUM(D78:D87),"")</f>
        <v>48970.751564999999</v>
      </c>
      <c r="E88" s="173">
        <f t="shared" si="8"/>
        <v>48970.751564999999</v>
      </c>
      <c r="F88" s="173">
        <f t="shared" si="8"/>
        <v>48970.751564999999</v>
      </c>
      <c r="G88" s="173">
        <f t="shared" si="8"/>
        <v>48970.751564999999</v>
      </c>
      <c r="H88" s="173">
        <f t="shared" si="8"/>
        <v>48970.751564999999</v>
      </c>
      <c r="I88" s="173">
        <f t="shared" si="8"/>
        <v>48970.751564999999</v>
      </c>
      <c r="J88" s="173">
        <f t="shared" si="8"/>
        <v>48970.751564999999</v>
      </c>
      <c r="K88" s="173">
        <f t="shared" si="8"/>
        <v>48970.751564999999</v>
      </c>
      <c r="L88" s="173">
        <f t="shared" si="8"/>
        <v>49560.760620000001</v>
      </c>
      <c r="M88" s="173">
        <f t="shared" si="8"/>
        <v>49560.760620000001</v>
      </c>
      <c r="N88" s="173">
        <f t="shared" si="8"/>
        <v>49560.760620000001</v>
      </c>
      <c r="O88" s="173">
        <f t="shared" si="8"/>
        <v>49560.760620000001</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f>IF('Expenses Summary'!$E47="","",IF('Cash Flow %s Yr2'!D91="","",'Cash Flow %s Yr2'!D91*'Expenses Summary'!$E47))</f>
        <v>0</v>
      </c>
      <c r="E91" s="64">
        <f>IF('Expenses Summary'!$E47="","",IF('Cash Flow %s Yr2'!E91="","",'Cash Flow %s Yr2'!E91*'Expenses Summary'!$E47))</f>
        <v>10945.51815</v>
      </c>
      <c r="F91" s="64">
        <f>IF('Expenses Summary'!$E47="","",IF('Cash Flow %s Yr2'!F91="","",'Cash Flow %s Yr2'!F91*'Expenses Summary'!$E47))</f>
        <v>7501.9843499999997</v>
      </c>
      <c r="G91" s="64">
        <f>IF('Expenses Summary'!$E47="","",IF('Cash Flow %s Yr2'!G91="","",'Cash Flow %s Yr2'!G91*'Expenses Summary'!$E47))</f>
        <v>0</v>
      </c>
      <c r="H91" s="64">
        <f>IF('Expenses Summary'!$E47="","",IF('Cash Flow %s Yr2'!H91="","",'Cash Flow %s Yr2'!H91*'Expenses Summary'!$E47))</f>
        <v>18447.502499999999</v>
      </c>
      <c r="I91" s="64">
        <f>IF('Expenses Summary'!$E47="","",IF('Cash Flow %s Yr2'!I91="","",'Cash Flow %s Yr2'!I91*'Expenses Summary'!$E47))</f>
        <v>0</v>
      </c>
      <c r="J91" s="64">
        <f>IF('Expenses Summary'!$E47="","",IF('Cash Flow %s Yr2'!J91="","",'Cash Flow %s Yr2'!J91*'Expenses Summary'!$E47))</f>
        <v>0</v>
      </c>
      <c r="K91" s="64">
        <f>IF('Expenses Summary'!$E47="","",IF('Cash Flow %s Yr2'!K91="","",'Cash Flow %s Yr2'!K91*'Expenses Summary'!$E47))</f>
        <v>4099.4449999999997</v>
      </c>
      <c r="L91" s="64">
        <f>IF('Expenses Summary'!$E47="","",IF('Cash Flow %s Yr2'!L91="","",'Cash Flow %s Yr2'!L91*'Expenses Summary'!$E47))</f>
        <v>0</v>
      </c>
      <c r="M91" s="64">
        <f>IF('Expenses Summary'!$E47="","",IF('Cash Flow %s Yr2'!M91="","",'Cash Flow %s Yr2'!M91*'Expenses Summary'!$E47))</f>
        <v>0</v>
      </c>
      <c r="N91" s="64">
        <f>IF('Expenses Summary'!$E47="","",IF('Cash Flow %s Yr2'!N91="","",'Cash Flow %s Yr2'!N91*'Expenses Summary'!$E47))</f>
        <v>0</v>
      </c>
      <c r="O91" s="64">
        <f>IF('Expenses Summary'!$E47="","",IF('Cash Flow %s Yr2'!O91="","",'Cash Flow %s Yr2'!O91*'Expenses Summary'!$E47))</f>
        <v>0</v>
      </c>
      <c r="P91" s="129"/>
      <c r="Q91" s="129"/>
      <c r="R91" s="129"/>
      <c r="S91" s="111">
        <f>IF(SUM(D91:R91)&gt;0,SUM(D91:R91)/'Expenses Summary'!$E47,"")</f>
        <v>1</v>
      </c>
    </row>
    <row r="92" spans="1:19" x14ac:dyDescent="0.25">
      <c r="A92" s="36"/>
      <c r="B92" s="139" t="str">
        <f>'Expenses Summary'!B48</f>
        <v>4200</v>
      </c>
      <c r="C92" s="139" t="str">
        <f>'Expenses Summary'!C48</f>
        <v>Books and Other Reference Materials</v>
      </c>
      <c r="D92" s="64">
        <f>IF('Expenses Summary'!$E48="","",IF('Cash Flow %s Yr2'!D92="","",'Cash Flow %s Yr2'!D92*'Expenses Summary'!$E48))</f>
        <v>0</v>
      </c>
      <c r="E92" s="64">
        <f>IF('Expenses Summary'!$E48="","",IF('Cash Flow %s Yr2'!E92="","",'Cash Flow %s Yr2'!E92*'Expenses Summary'!$E48))</f>
        <v>38.696250000000006</v>
      </c>
      <c r="F92" s="64">
        <f>IF('Expenses Summary'!$E48="","",IF('Cash Flow %s Yr2'!F92="","",'Cash Flow %s Yr2'!F92*'Expenses Summary'!$E48))</f>
        <v>0</v>
      </c>
      <c r="G92" s="64">
        <f>IF('Expenses Summary'!$E48="","",IF('Cash Flow %s Yr2'!G92="","",'Cash Flow %s Yr2'!G92*'Expenses Summary'!$E48))</f>
        <v>68.879325000000009</v>
      </c>
      <c r="H92" s="64">
        <f>IF('Expenses Summary'!$E48="","",IF('Cash Flow %s Yr2'!H92="","",'Cash Flow %s Yr2'!H92*'Expenses Summary'!$E48))</f>
        <v>27.8613</v>
      </c>
      <c r="I92" s="64">
        <f>IF('Expenses Summary'!$E48="","",IF('Cash Flow %s Yr2'!I92="","",'Cash Flow %s Yr2'!I92*'Expenses Summary'!$E48))</f>
        <v>106.41468750000001</v>
      </c>
      <c r="J92" s="64">
        <f>IF('Expenses Summary'!$E48="","",IF('Cash Flow %s Yr2'!J92="","",'Cash Flow %s Yr2'!J92*'Expenses Summary'!$E48))</f>
        <v>106.41468750000001</v>
      </c>
      <c r="K92" s="64">
        <f>IF('Expenses Summary'!$E48="","",IF('Cash Flow %s Yr2'!K92="","",'Cash Flow %s Yr2'!K92*'Expenses Summary'!$E48))</f>
        <v>106.41468750000001</v>
      </c>
      <c r="L92" s="64">
        <f>IF('Expenses Summary'!$E48="","",IF('Cash Flow %s Yr2'!L92="","",'Cash Flow %s Yr2'!L92*'Expenses Summary'!$E48))</f>
        <v>106.41468750000001</v>
      </c>
      <c r="M92" s="64">
        <f>IF('Expenses Summary'!$E48="","",IF('Cash Flow %s Yr2'!M92="","",'Cash Flow %s Yr2'!M92*'Expenses Summary'!$E48))</f>
        <v>106.41468750000001</v>
      </c>
      <c r="N92" s="64">
        <f>IF('Expenses Summary'!$E48="","",IF('Cash Flow %s Yr2'!N92="","",'Cash Flow %s Yr2'!N92*'Expenses Summary'!$E48))</f>
        <v>106.41468750000001</v>
      </c>
      <c r="O92" s="64">
        <f>IF('Expenses Summary'!$E48="","",IF('Cash Flow %s Yr2'!O92="","",'Cash Flow %s Yr2'!O92*'Expenses Summary'!$E48))</f>
        <v>0</v>
      </c>
      <c r="P92" s="129"/>
      <c r="Q92" s="129"/>
      <c r="R92" s="129"/>
      <c r="S92" s="111">
        <f>IF(SUM(D92:R92)&gt;0,SUM(D92:R92)/'Expenses Summary'!$E48,"")</f>
        <v>1</v>
      </c>
    </row>
    <row r="93" spans="1:19" x14ac:dyDescent="0.25">
      <c r="A93" s="36"/>
      <c r="B93" s="139" t="str">
        <f>'Expenses Summary'!B49</f>
        <v>4300</v>
      </c>
      <c r="C93" s="139" t="str">
        <f>'Expenses Summary'!C49</f>
        <v>Materials and Supplies</v>
      </c>
      <c r="D93" s="64">
        <f>IF('Expenses Summary'!$E49="","",IF('Cash Flow %s Yr2'!D93="","",'Cash Flow %s Yr2'!D93*'Expenses Summary'!$E49))</f>
        <v>917.56548000000009</v>
      </c>
      <c r="E93" s="64">
        <f>IF('Expenses Summary'!$E49="","",IF('Cash Flow %s Yr2'!E93="","",'Cash Flow %s Yr2'!E93*'Expenses Summary'!$E49))</f>
        <v>2173.1814000000004</v>
      </c>
      <c r="F93" s="64">
        <f>IF('Expenses Summary'!$E49="","",IF('Cash Flow %s Yr2'!F93="","",'Cash Flow %s Yr2'!F93*'Expenses Summary'!$E49))</f>
        <v>1234.1523999999999</v>
      </c>
      <c r="G93" s="64">
        <f>IF('Expenses Summary'!$E49="","",IF('Cash Flow %s Yr2'!G93="","",'Cash Flow %s Yr2'!G93*'Expenses Summary'!$E49))</f>
        <v>254.8793</v>
      </c>
      <c r="H93" s="64">
        <f>IF('Expenses Summary'!$E49="","",IF('Cash Flow %s Yr2'!H93="","",'Cash Flow %s Yr2'!H93*'Expenses Summary'!$E49))</f>
        <v>80.488200000000006</v>
      </c>
      <c r="I93" s="64">
        <f>IF('Expenses Summary'!$E49="","",IF('Cash Flow %s Yr2'!I93="","",'Cash Flow %s Yr2'!I93*'Expenses Summary'!$E49))</f>
        <v>1459.1169190000001</v>
      </c>
      <c r="J93" s="64">
        <f>IF('Expenses Summary'!$E49="","",IF('Cash Flow %s Yr2'!J93="","",'Cash Flow %s Yr2'!J93*'Expenses Summary'!$E49))</f>
        <v>1459.1169190000001</v>
      </c>
      <c r="K93" s="64">
        <f>IF('Expenses Summary'!$E49="","",IF('Cash Flow %s Yr2'!K93="","",'Cash Flow %s Yr2'!K93*'Expenses Summary'!$E49))</f>
        <v>1459.1169190000001</v>
      </c>
      <c r="L93" s="64">
        <f>IF('Expenses Summary'!$E49="","",IF('Cash Flow %s Yr2'!L93="","",'Cash Flow %s Yr2'!L93*'Expenses Summary'!$E49))</f>
        <v>1459.1169190000001</v>
      </c>
      <c r="M93" s="64">
        <f>IF('Expenses Summary'!$E49="","",IF('Cash Flow %s Yr2'!M93="","",'Cash Flow %s Yr2'!M93*'Expenses Summary'!$E49))</f>
        <v>1459.1169190000001</v>
      </c>
      <c r="N93" s="64">
        <f>IF('Expenses Summary'!$E49="","",IF('Cash Flow %s Yr2'!N93="","",'Cash Flow %s Yr2'!N93*'Expenses Summary'!$E49))</f>
        <v>1458.8486250000001</v>
      </c>
      <c r="O93" s="64">
        <f>IF('Expenses Summary'!$E49="","",IF('Cash Flow %s Yr2'!O93="","",'Cash Flow %s Yr2'!O93*'Expenses Summary'!$E49))</f>
        <v>0</v>
      </c>
      <c r="P93" s="129"/>
      <c r="Q93" s="129"/>
      <c r="R93" s="129"/>
      <c r="S93" s="111">
        <f>IF(SUM(D93:R93)&gt;0,SUM(D93:R93)/'Expenses Summary'!$E49,"")</f>
        <v>1</v>
      </c>
    </row>
    <row r="94" spans="1:19" x14ac:dyDescent="0.25">
      <c r="A94" s="36"/>
      <c r="B94" s="139" t="str">
        <f>'Expenses Summary'!B50</f>
        <v>4315</v>
      </c>
      <c r="C94" s="139" t="str">
        <f>'Expenses Summary'!C50</f>
        <v>Classroom Materials and Supplies</v>
      </c>
      <c r="D94" s="64">
        <f>IF('Expenses Summary'!$E50="","",IF('Cash Flow %s Yr2'!D94="","",'Cash Flow %s Yr2'!D94*'Expenses Summary'!$E50))</f>
        <v>0</v>
      </c>
      <c r="E94" s="64">
        <f>IF('Expenses Summary'!$E50="","",IF('Cash Flow %s Yr2'!E94="","",'Cash Flow %s Yr2'!E94*'Expenses Summary'!$E50))</f>
        <v>0</v>
      </c>
      <c r="F94" s="64">
        <f>IF('Expenses Summary'!$E50="","",IF('Cash Flow %s Yr2'!F94="","",'Cash Flow %s Yr2'!F94*'Expenses Summary'!$E50))</f>
        <v>3198.8900000000003</v>
      </c>
      <c r="G94" s="64">
        <f>IF('Expenses Summary'!$E50="","",IF('Cash Flow %s Yr2'!G94="","",'Cash Flow %s Yr2'!G94*'Expenses Summary'!$E50))</f>
        <v>3198.8900000000003</v>
      </c>
      <c r="H94" s="64">
        <f>IF('Expenses Summary'!$E50="","",IF('Cash Flow %s Yr2'!H94="","",'Cash Flow %s Yr2'!H94*'Expenses Summary'!$E50))</f>
        <v>6397.7800000000007</v>
      </c>
      <c r="I94" s="64">
        <f>IF('Expenses Summary'!$E50="","",IF('Cash Flow %s Yr2'!I94="","",'Cash Flow %s Yr2'!I94*'Expenses Summary'!$E50))</f>
        <v>3198.8900000000003</v>
      </c>
      <c r="J94" s="64">
        <f>IF('Expenses Summary'!$E50="","",IF('Cash Flow %s Yr2'!J94="","",'Cash Flow %s Yr2'!J94*'Expenses Summary'!$E50))</f>
        <v>6397.7800000000007</v>
      </c>
      <c r="K94" s="64">
        <f>IF('Expenses Summary'!$E50="","",IF('Cash Flow %s Yr2'!K94="","",'Cash Flow %s Yr2'!K94*'Expenses Summary'!$E50))</f>
        <v>3198.8900000000003</v>
      </c>
      <c r="L94" s="64">
        <f>IF('Expenses Summary'!$E50="","",IF('Cash Flow %s Yr2'!L94="","",'Cash Flow %s Yr2'!L94*'Expenses Summary'!$E50))</f>
        <v>3198.8900000000003</v>
      </c>
      <c r="M94" s="64">
        <f>IF('Expenses Summary'!$E50="","",IF('Cash Flow %s Yr2'!M94="","",'Cash Flow %s Yr2'!M94*'Expenses Summary'!$E50))</f>
        <v>3198.8900000000003</v>
      </c>
      <c r="N94" s="64">
        <f>IF('Expenses Summary'!$E50="","",IF('Cash Flow %s Yr2'!N94="","",'Cash Flow %s Yr2'!N94*'Expenses Summary'!$E50))</f>
        <v>0</v>
      </c>
      <c r="O94" s="64">
        <f>IF('Expenses Summary'!$E50="","",IF('Cash Flow %s Yr2'!O94="","",'Cash Flow %s Yr2'!O94*'Expenses Summary'!$E50))</f>
        <v>0</v>
      </c>
      <c r="P94" s="129"/>
      <c r="Q94" s="129"/>
      <c r="R94" s="129"/>
      <c r="S94" s="111">
        <f>IF(SUM(D94:R94)&gt;0,SUM(D94:R94)/'Expenses Summary'!$E50,"")</f>
        <v>1</v>
      </c>
    </row>
    <row r="95" spans="1:19" x14ac:dyDescent="0.25">
      <c r="A95" s="36"/>
      <c r="B95" s="139" t="str">
        <f>'Expenses Summary'!B51</f>
        <v>4400</v>
      </c>
      <c r="C95" s="139" t="str">
        <f>'Expenses Summary'!C51</f>
        <v>Noncapitalized Equipment</v>
      </c>
      <c r="D95" s="64">
        <f>IF('Expenses Summary'!$E51="","",IF('Cash Flow %s Yr2'!D95="","",'Cash Flow %s Yr2'!D95*'Expenses Summary'!$E51))</f>
        <v>0</v>
      </c>
      <c r="E95" s="64">
        <f>IF('Expenses Summary'!$E51="","",IF('Cash Flow %s Yr2'!E95="","",'Cash Flow %s Yr2'!E95*'Expenses Summary'!$E51))</f>
        <v>1865.6752000000001</v>
      </c>
      <c r="F95" s="64">
        <f>IF('Expenses Summary'!$E51="","",IF('Cash Flow %s Yr2'!F95="","",'Cash Flow %s Yr2'!F95*'Expenses Summary'!$E51))</f>
        <v>22.701800000000002</v>
      </c>
      <c r="G95" s="64">
        <f>IF('Expenses Summary'!$E51="","",IF('Cash Flow %s Yr2'!G95="","",'Cash Flow %s Yr2'!G95*'Expenses Summary'!$E51))</f>
        <v>0</v>
      </c>
      <c r="H95" s="64">
        <f>IF('Expenses Summary'!$E51="","",IF('Cash Flow %s Yr2'!H95="","",'Cash Flow %s Yr2'!H95*'Expenses Summary'!$E51))</f>
        <v>0</v>
      </c>
      <c r="I95" s="64">
        <f>IF('Expenses Summary'!$E51="","",IF('Cash Flow %s Yr2'!I95="","",'Cash Flow %s Yr2'!I95*'Expenses Summary'!$E51))</f>
        <v>0</v>
      </c>
      <c r="J95" s="64">
        <f>IF('Expenses Summary'!$E51="","",IF('Cash Flow %s Yr2'!J95="","",'Cash Flow %s Yr2'!J95*'Expenses Summary'!$E51))</f>
        <v>0</v>
      </c>
      <c r="K95" s="64">
        <f>IF('Expenses Summary'!$E51="","",IF('Cash Flow %s Yr2'!K95="","",'Cash Flow %s Yr2'!K95*'Expenses Summary'!$E51))</f>
        <v>0</v>
      </c>
      <c r="L95" s="64">
        <f>IF('Expenses Summary'!$E51="","",IF('Cash Flow %s Yr2'!L95="","",'Cash Flow %s Yr2'!L95*'Expenses Summary'!$E51))</f>
        <v>175.42300000000003</v>
      </c>
      <c r="M95" s="64">
        <f>IF('Expenses Summary'!$E51="","",IF('Cash Flow %s Yr2'!M95="","",'Cash Flow %s Yr2'!M95*'Expenses Summary'!$E51))</f>
        <v>0</v>
      </c>
      <c r="N95" s="64">
        <f>IF('Expenses Summary'!$E51="","",IF('Cash Flow %s Yr2'!N95="","",'Cash Flow %s Yr2'!N95*'Expenses Summary'!$E51))</f>
        <v>0</v>
      </c>
      <c r="O95" s="64">
        <f>IF('Expenses Summary'!$E51="","",IF('Cash Flow %s Yr2'!O95="","",'Cash Flow %s Yr2'!O95*'Expenses Summary'!$E51))</f>
        <v>0</v>
      </c>
      <c r="P95" s="129"/>
      <c r="Q95" s="129"/>
      <c r="R95" s="129"/>
      <c r="S95" s="111">
        <f>IF(SUM(D95:R95)&gt;0,SUM(D95:R95)/'Expenses Summary'!$E51,"")</f>
        <v>1</v>
      </c>
    </row>
    <row r="96" spans="1:19" x14ac:dyDescent="0.25">
      <c r="A96" s="36"/>
      <c r="B96" s="139" t="str">
        <f>'Expenses Summary'!B52</f>
        <v>4430</v>
      </c>
      <c r="C96" s="139" t="str">
        <f>'Expenses Summary'!C52</f>
        <v>General Student Equipment</v>
      </c>
      <c r="D96" s="64">
        <f>IF('Expenses Summary'!$E52="","",IF('Cash Flow %s Yr2'!D96="","",'Cash Flow %s Yr2'!D96*'Expenses Summary'!$E52))</f>
        <v>0</v>
      </c>
      <c r="E96" s="64">
        <f>IF('Expenses Summary'!$E52="","",IF('Cash Flow %s Yr2'!E96="","",'Cash Flow %s Yr2'!E96*'Expenses Summary'!$E52))</f>
        <v>0</v>
      </c>
      <c r="F96" s="64">
        <f>IF('Expenses Summary'!$E52="","",IF('Cash Flow %s Yr2'!F96="","",'Cash Flow %s Yr2'!F96*'Expenses Summary'!$E52))</f>
        <v>0</v>
      </c>
      <c r="G96" s="64">
        <f>IF('Expenses Summary'!$E52="","",IF('Cash Flow %s Yr2'!G96="","",'Cash Flow %s Yr2'!G96*'Expenses Summary'!$E52))</f>
        <v>0</v>
      </c>
      <c r="H96" s="64">
        <f>IF('Expenses Summary'!$E52="","",IF('Cash Flow %s Yr2'!H96="","",'Cash Flow %s Yr2'!H96*'Expenses Summary'!$E52))</f>
        <v>0</v>
      </c>
      <c r="I96" s="64">
        <f>IF('Expenses Summary'!$E52="","",IF('Cash Flow %s Yr2'!I96="","",'Cash Flow %s Yr2'!I96*'Expenses Summary'!$E52))</f>
        <v>0</v>
      </c>
      <c r="J96" s="64">
        <f>IF('Expenses Summary'!$E52="","",IF('Cash Flow %s Yr2'!J96="","",'Cash Flow %s Yr2'!J96*'Expenses Summary'!$E52))</f>
        <v>0</v>
      </c>
      <c r="K96" s="64">
        <f>IF('Expenses Summary'!$E52="","",IF('Cash Flow %s Yr2'!K96="","",'Cash Flow %s Yr2'!K96*'Expenses Summary'!$E52))</f>
        <v>0</v>
      </c>
      <c r="L96" s="64">
        <f>IF('Expenses Summary'!$E52="","",IF('Cash Flow %s Yr2'!L96="","",'Cash Flow %s Yr2'!L96*'Expenses Summary'!$E52))</f>
        <v>0</v>
      </c>
      <c r="M96" s="64">
        <f>IF('Expenses Summary'!$E52="","",IF('Cash Flow %s Yr2'!M96="","",'Cash Flow %s Yr2'!M96*'Expenses Summary'!$E52))</f>
        <v>0</v>
      </c>
      <c r="N96" s="64">
        <f>IF('Expenses Summary'!$E52="","",IF('Cash Flow %s Yr2'!N96="","",'Cash Flow %s Yr2'!N96*'Expenses Summary'!$E52))</f>
        <v>0</v>
      </c>
      <c r="O96" s="64">
        <f>IF('Expenses Summary'!$E52="","",IF('Cash Flow %s Yr2'!O96="","",'Cash Flow %s Yr2'!O96*'Expenses Summary'!$E52))</f>
        <v>0</v>
      </c>
      <c r="P96" s="129"/>
      <c r="Q96" s="129"/>
      <c r="R96" s="129"/>
      <c r="S96" s="111" t="str">
        <f>IF(SUM(D96:R96)&gt;0,SUM(D96:R96)/'Expenses Summary'!$E52,"")</f>
        <v/>
      </c>
    </row>
    <row r="97" spans="1:19" hidden="1" outlineLevel="1" x14ac:dyDescent="0.25">
      <c r="A97" s="36"/>
      <c r="B97" s="139">
        <f>'Expenses Summary'!B53</f>
        <v>4381</v>
      </c>
      <c r="C97" s="139" t="str">
        <f>'Expenses Summary'!C53</f>
        <v>Materials for Plant Maintenance</v>
      </c>
      <c r="D97" s="64">
        <f>IF('Expenses Summary'!$E53="","",IF('Cash Flow %s Yr2'!D97="","",'Cash Flow %s Yr2'!D97*'Expenses Summary'!$E53))</f>
        <v>0</v>
      </c>
      <c r="E97" s="64">
        <f>IF('Expenses Summary'!$E53="","",IF('Cash Flow %s Yr2'!E97="","",'Cash Flow %s Yr2'!E97*'Expenses Summary'!$E53))</f>
        <v>0</v>
      </c>
      <c r="F97" s="64">
        <f>IF('Expenses Summary'!$E53="","",IF('Cash Flow %s Yr2'!F97="","",'Cash Flow %s Yr2'!F97*'Expenses Summary'!$E53))</f>
        <v>412.76000000000005</v>
      </c>
      <c r="G97" s="64">
        <f>IF('Expenses Summary'!$E53="","",IF('Cash Flow %s Yr2'!G97="","",'Cash Flow %s Yr2'!G97*'Expenses Summary'!$E53))</f>
        <v>412.76000000000005</v>
      </c>
      <c r="H97" s="64">
        <f>IF('Expenses Summary'!$E53="","",IF('Cash Flow %s Yr2'!H97="","",'Cash Flow %s Yr2'!H97*'Expenses Summary'!$E53))</f>
        <v>412.76000000000005</v>
      </c>
      <c r="I97" s="64">
        <f>IF('Expenses Summary'!$E53="","",IF('Cash Flow %s Yr2'!I97="","",'Cash Flow %s Yr2'!I97*'Expenses Summary'!$E53))</f>
        <v>412.76000000000005</v>
      </c>
      <c r="J97" s="64">
        <f>IF('Expenses Summary'!$E53="","",IF('Cash Flow %s Yr2'!J97="","",'Cash Flow %s Yr2'!J97*'Expenses Summary'!$E53))</f>
        <v>412.76000000000005</v>
      </c>
      <c r="K97" s="64">
        <f>IF('Expenses Summary'!$E53="","",IF('Cash Flow %s Yr2'!K97="","",'Cash Flow %s Yr2'!K97*'Expenses Summary'!$E53))</f>
        <v>412.76000000000005</v>
      </c>
      <c r="L97" s="64">
        <f>IF('Expenses Summary'!$E53="","",IF('Cash Flow %s Yr2'!L97="","",'Cash Flow %s Yr2'!L97*'Expenses Summary'!$E53))</f>
        <v>412.76000000000005</v>
      </c>
      <c r="M97" s="64">
        <f>IF('Expenses Summary'!$E53="","",IF('Cash Flow %s Yr2'!M97="","",'Cash Flow %s Yr2'!M97*'Expenses Summary'!$E53))</f>
        <v>412.76000000000005</v>
      </c>
      <c r="N97" s="64">
        <f>IF('Expenses Summary'!$E53="","",IF('Cash Flow %s Yr2'!N97="","",'Cash Flow %s Yr2'!N97*'Expenses Summary'!$E53))</f>
        <v>412.76000000000005</v>
      </c>
      <c r="O97" s="64">
        <f>IF('Expenses Summary'!$E53="","",IF('Cash Flow %s Yr2'!O97="","",'Cash Flow %s Yr2'!O97*'Expenses Summary'!$E53))</f>
        <v>412.76000000000005</v>
      </c>
      <c r="P97" s="129"/>
      <c r="Q97" s="129"/>
      <c r="R97" s="129"/>
      <c r="S97" s="111"/>
    </row>
    <row r="98" spans="1:19" hidden="1" outlineLevel="1" x14ac:dyDescent="0.25">
      <c r="A98" s="36"/>
      <c r="B98" s="139">
        <f>'Expenses Summary'!B54</f>
        <v>0</v>
      </c>
      <c r="C98" s="139">
        <f>'Expenses Summary'!C54</f>
        <v>0</v>
      </c>
      <c r="D98" s="64" t="str">
        <f>IF('Expenses Summary'!$E54="","",IF('Cash Flow %s Yr2'!D98="","",'Cash Flow %s Yr2'!D98*'Expenses Summary'!$E54))</f>
        <v/>
      </c>
      <c r="E98" s="64" t="str">
        <f>IF('Expenses Summary'!$E54="","",IF('Cash Flow %s Yr2'!E98="","",'Cash Flow %s Yr2'!E98*'Expenses Summary'!$E54))</f>
        <v/>
      </c>
      <c r="F98" s="64" t="str">
        <f>IF('Expenses Summary'!$E54="","",IF('Cash Flow %s Yr2'!F98="","",'Cash Flow %s Yr2'!F98*'Expenses Summary'!$E54))</f>
        <v/>
      </c>
      <c r="G98" s="64" t="str">
        <f>IF('Expenses Summary'!$E54="","",IF('Cash Flow %s Yr2'!G98="","",'Cash Flow %s Yr2'!G98*'Expenses Summary'!$E54))</f>
        <v/>
      </c>
      <c r="H98" s="64" t="str">
        <f>IF('Expenses Summary'!$E54="","",IF('Cash Flow %s Yr2'!H98="","",'Cash Flow %s Yr2'!H98*'Expenses Summary'!$E54))</f>
        <v/>
      </c>
      <c r="I98" s="64" t="str">
        <f>IF('Expenses Summary'!$E54="","",IF('Cash Flow %s Yr2'!I98="","",'Cash Flow %s Yr2'!I98*'Expenses Summary'!$E54))</f>
        <v/>
      </c>
      <c r="J98" s="64" t="str">
        <f>IF('Expenses Summary'!$E54="","",IF('Cash Flow %s Yr2'!J98="","",'Cash Flow %s Yr2'!J98*'Expenses Summary'!$E54))</f>
        <v/>
      </c>
      <c r="K98" s="64" t="str">
        <f>IF('Expenses Summary'!$E54="","",IF('Cash Flow %s Yr2'!K98="","",'Cash Flow %s Yr2'!K98*'Expenses Summary'!$E54))</f>
        <v/>
      </c>
      <c r="L98" s="64" t="str">
        <f>IF('Expenses Summary'!$E54="","",IF('Cash Flow %s Yr2'!L98="","",'Cash Flow %s Yr2'!L98*'Expenses Summary'!$E54))</f>
        <v/>
      </c>
      <c r="M98" s="64" t="str">
        <f>IF('Expenses Summary'!$E54="","",IF('Cash Flow %s Yr2'!M98="","",'Cash Flow %s Yr2'!M98*'Expenses Summary'!$E54))</f>
        <v/>
      </c>
      <c r="N98" s="64" t="str">
        <f>IF('Expenses Summary'!$E54="","",IF('Cash Flow %s Yr2'!N98="","",'Cash Flow %s Yr2'!N98*'Expenses Summary'!$E54))</f>
        <v/>
      </c>
      <c r="O98" s="64" t="str">
        <f>IF('Expenses Summary'!$E54="","",IF('Cash Flow %s Yr2'!O98="","",'Cash Flow %s Yr2'!O98*'Expenses Summary'!$E54))</f>
        <v/>
      </c>
      <c r="P98" s="129"/>
      <c r="Q98" s="129"/>
      <c r="R98" s="129"/>
      <c r="S98" s="111"/>
    </row>
    <row r="99" spans="1:19" hidden="1" outlineLevel="1" x14ac:dyDescent="0.25">
      <c r="A99" s="36"/>
      <c r="B99" s="139">
        <f>'Expenses Summary'!B55</f>
        <v>0</v>
      </c>
      <c r="C99" s="139">
        <f>'Expenses Summary'!C55</f>
        <v>0</v>
      </c>
      <c r="D99" s="64" t="str">
        <f>IF('Expenses Summary'!$E55="","",IF('Cash Flow %s Yr2'!D99="","",'Cash Flow %s Yr2'!D99*'Expenses Summary'!$E55))</f>
        <v/>
      </c>
      <c r="E99" s="64" t="str">
        <f>IF('Expenses Summary'!$E55="","",IF('Cash Flow %s Yr2'!E99="","",'Cash Flow %s Yr2'!E99*'Expenses Summary'!$E55))</f>
        <v/>
      </c>
      <c r="F99" s="64" t="str">
        <f>IF('Expenses Summary'!$E55="","",IF('Cash Flow %s Yr2'!F99="","",'Cash Flow %s Yr2'!F99*'Expenses Summary'!$E55))</f>
        <v/>
      </c>
      <c r="G99" s="64" t="str">
        <f>IF('Expenses Summary'!$E55="","",IF('Cash Flow %s Yr2'!G99="","",'Cash Flow %s Yr2'!G99*'Expenses Summary'!$E55))</f>
        <v/>
      </c>
      <c r="H99" s="64" t="str">
        <f>IF('Expenses Summary'!$E55="","",IF('Cash Flow %s Yr2'!H99="","",'Cash Flow %s Yr2'!H99*'Expenses Summary'!$E55))</f>
        <v/>
      </c>
      <c r="I99" s="64" t="str">
        <f>IF('Expenses Summary'!$E55="","",IF('Cash Flow %s Yr2'!I99="","",'Cash Flow %s Yr2'!I99*'Expenses Summary'!$E55))</f>
        <v/>
      </c>
      <c r="J99" s="64" t="str">
        <f>IF('Expenses Summary'!$E55="","",IF('Cash Flow %s Yr2'!J99="","",'Cash Flow %s Yr2'!J99*'Expenses Summary'!$E55))</f>
        <v/>
      </c>
      <c r="K99" s="64" t="str">
        <f>IF('Expenses Summary'!$E55="","",IF('Cash Flow %s Yr2'!K99="","",'Cash Flow %s Yr2'!K99*'Expenses Summary'!$E55))</f>
        <v/>
      </c>
      <c r="L99" s="64" t="str">
        <f>IF('Expenses Summary'!$E55="","",IF('Cash Flow %s Yr2'!L99="","",'Cash Flow %s Yr2'!L99*'Expenses Summary'!$E55))</f>
        <v/>
      </c>
      <c r="M99" s="64" t="str">
        <f>IF('Expenses Summary'!$E55="","",IF('Cash Flow %s Yr2'!M99="","",'Cash Flow %s Yr2'!M99*'Expenses Summary'!$E55))</f>
        <v/>
      </c>
      <c r="N99" s="64" t="str">
        <f>IF('Expenses Summary'!$E55="","",IF('Cash Flow %s Yr2'!N99="","",'Cash Flow %s Yr2'!N99*'Expenses Summary'!$E55))</f>
        <v/>
      </c>
      <c r="O99" s="64" t="str">
        <f>IF('Expenses Summary'!$E55="","",IF('Cash Flow %s Yr2'!O99="","",'Cash Flow %s Yr2'!O99*'Expenses Summary'!$E55))</f>
        <v/>
      </c>
      <c r="P99" s="129"/>
      <c r="Q99" s="129"/>
      <c r="R99" s="129"/>
      <c r="S99" s="111"/>
    </row>
    <row r="100" spans="1:19" hidden="1" outlineLevel="1" x14ac:dyDescent="0.25">
      <c r="A100" s="36"/>
      <c r="B100" s="139">
        <f>'Expenses Summary'!B56</f>
        <v>0</v>
      </c>
      <c r="C100" s="139">
        <f>'Expenses Summary'!C56</f>
        <v>0</v>
      </c>
      <c r="D100" s="64" t="str">
        <f>IF('Expenses Summary'!$E56="","",IF('Cash Flow %s Yr2'!D100="","",'Cash Flow %s Yr2'!D100*'Expenses Summary'!$E56))</f>
        <v/>
      </c>
      <c r="E100" s="64" t="str">
        <f>IF('Expenses Summary'!$E56="","",IF('Cash Flow %s Yr2'!E100="","",'Cash Flow %s Yr2'!E100*'Expenses Summary'!$E56))</f>
        <v/>
      </c>
      <c r="F100" s="64" t="str">
        <f>IF('Expenses Summary'!$E56="","",IF('Cash Flow %s Yr2'!F100="","",'Cash Flow %s Yr2'!F100*'Expenses Summary'!$E56))</f>
        <v/>
      </c>
      <c r="G100" s="64" t="str">
        <f>IF('Expenses Summary'!$E56="","",IF('Cash Flow %s Yr2'!G100="","",'Cash Flow %s Yr2'!G100*'Expenses Summary'!$E56))</f>
        <v/>
      </c>
      <c r="H100" s="64" t="str">
        <f>IF('Expenses Summary'!$E56="","",IF('Cash Flow %s Yr2'!H100="","",'Cash Flow %s Yr2'!H100*'Expenses Summary'!$E56))</f>
        <v/>
      </c>
      <c r="I100" s="64" t="str">
        <f>IF('Expenses Summary'!$E56="","",IF('Cash Flow %s Yr2'!I100="","",'Cash Flow %s Yr2'!I100*'Expenses Summary'!$E56))</f>
        <v/>
      </c>
      <c r="J100" s="64" t="str">
        <f>IF('Expenses Summary'!$E56="","",IF('Cash Flow %s Yr2'!J100="","",'Cash Flow %s Yr2'!J100*'Expenses Summary'!$E56))</f>
        <v/>
      </c>
      <c r="K100" s="64" t="str">
        <f>IF('Expenses Summary'!$E56="","",IF('Cash Flow %s Yr2'!K100="","",'Cash Flow %s Yr2'!K100*'Expenses Summary'!$E56))</f>
        <v/>
      </c>
      <c r="L100" s="64" t="str">
        <f>IF('Expenses Summary'!$E56="","",IF('Cash Flow %s Yr2'!L100="","",'Cash Flow %s Yr2'!L100*'Expenses Summary'!$E56))</f>
        <v/>
      </c>
      <c r="M100" s="64" t="str">
        <f>IF('Expenses Summary'!$E56="","",IF('Cash Flow %s Yr2'!M100="","",'Cash Flow %s Yr2'!M100*'Expenses Summary'!$E56))</f>
        <v/>
      </c>
      <c r="N100" s="64" t="str">
        <f>IF('Expenses Summary'!$E56="","",IF('Cash Flow %s Yr2'!N100="","",'Cash Flow %s Yr2'!N100*'Expenses Summary'!$E56))</f>
        <v/>
      </c>
      <c r="O100" s="64" t="str">
        <f>IF('Expenses Summary'!$E56="","",IF('Cash Flow %s Yr2'!O100="","",'Cash Flow %s Yr2'!O100*'Expenses Summary'!$E56))</f>
        <v/>
      </c>
      <c r="P100" s="129"/>
      <c r="Q100" s="129"/>
      <c r="R100" s="129"/>
      <c r="S100" s="111"/>
    </row>
    <row r="101" spans="1:19" hidden="1" outlineLevel="1" x14ac:dyDescent="0.25">
      <c r="A101" s="36"/>
      <c r="B101" s="139">
        <f>'Expenses Summary'!B57</f>
        <v>0</v>
      </c>
      <c r="C101" s="139">
        <f>'Expenses Summary'!C57</f>
        <v>0</v>
      </c>
      <c r="D101" s="64" t="str">
        <f>IF('Expenses Summary'!$E57="","",IF('Cash Flow %s Yr2'!D101="","",'Cash Flow %s Yr2'!D101*'Expenses Summary'!$E57))</f>
        <v/>
      </c>
      <c r="E101" s="64" t="str">
        <f>IF('Expenses Summary'!$E57="","",IF('Cash Flow %s Yr2'!E101="","",'Cash Flow %s Yr2'!E101*'Expenses Summary'!$E57))</f>
        <v/>
      </c>
      <c r="F101" s="64" t="str">
        <f>IF('Expenses Summary'!$E57="","",IF('Cash Flow %s Yr2'!F101="","",'Cash Flow %s Yr2'!F101*'Expenses Summary'!$E57))</f>
        <v/>
      </c>
      <c r="G101" s="64" t="str">
        <f>IF('Expenses Summary'!$E57="","",IF('Cash Flow %s Yr2'!G101="","",'Cash Flow %s Yr2'!G101*'Expenses Summary'!$E57))</f>
        <v/>
      </c>
      <c r="H101" s="64" t="str">
        <f>IF('Expenses Summary'!$E57="","",IF('Cash Flow %s Yr2'!H101="","",'Cash Flow %s Yr2'!H101*'Expenses Summary'!$E57))</f>
        <v/>
      </c>
      <c r="I101" s="64" t="str">
        <f>IF('Expenses Summary'!$E57="","",IF('Cash Flow %s Yr2'!I101="","",'Cash Flow %s Yr2'!I101*'Expenses Summary'!$E57))</f>
        <v/>
      </c>
      <c r="J101" s="64" t="str">
        <f>IF('Expenses Summary'!$E57="","",IF('Cash Flow %s Yr2'!J101="","",'Cash Flow %s Yr2'!J101*'Expenses Summary'!$E57))</f>
        <v/>
      </c>
      <c r="K101" s="64" t="str">
        <f>IF('Expenses Summary'!$E57="","",IF('Cash Flow %s Yr2'!K101="","",'Cash Flow %s Yr2'!K101*'Expenses Summary'!$E57))</f>
        <v/>
      </c>
      <c r="L101" s="64" t="str">
        <f>IF('Expenses Summary'!$E57="","",IF('Cash Flow %s Yr2'!L101="","",'Cash Flow %s Yr2'!L101*'Expenses Summary'!$E57))</f>
        <v/>
      </c>
      <c r="M101" s="64" t="str">
        <f>IF('Expenses Summary'!$E57="","",IF('Cash Flow %s Yr2'!M101="","",'Cash Flow %s Yr2'!M101*'Expenses Summary'!$E57))</f>
        <v/>
      </c>
      <c r="N101" s="64" t="str">
        <f>IF('Expenses Summary'!$E57="","",IF('Cash Flow %s Yr2'!N101="","",'Cash Flow %s Yr2'!N101*'Expenses Summary'!$E57))</f>
        <v/>
      </c>
      <c r="O101" s="64" t="str">
        <f>IF('Expenses Summary'!$E57="","",IF('Cash Flow %s Yr2'!O101="","",'Cash Flow %s Yr2'!O101*'Expenses Summary'!$E57))</f>
        <v/>
      </c>
      <c r="P101" s="129"/>
      <c r="Q101" s="129"/>
      <c r="R101" s="129"/>
      <c r="S101" s="111"/>
    </row>
    <row r="102" spans="1:19" hidden="1" outlineLevel="1" x14ac:dyDescent="0.25">
      <c r="A102" s="36"/>
      <c r="B102" s="139">
        <f>'Expenses Summary'!B58</f>
        <v>0</v>
      </c>
      <c r="C102" s="139">
        <f>'Expenses Summary'!C58</f>
        <v>0</v>
      </c>
      <c r="D102" s="64" t="str">
        <f>IF('Expenses Summary'!$E58="","",IF('Cash Flow %s Yr2'!D102="","",'Cash Flow %s Yr2'!D102*'Expenses Summary'!$E58))</f>
        <v/>
      </c>
      <c r="E102" s="64" t="str">
        <f>IF('Expenses Summary'!$E58="","",IF('Cash Flow %s Yr2'!E102="","",'Cash Flow %s Yr2'!E102*'Expenses Summary'!$E58))</f>
        <v/>
      </c>
      <c r="F102" s="64" t="str">
        <f>IF('Expenses Summary'!$E58="","",IF('Cash Flow %s Yr2'!F102="","",'Cash Flow %s Yr2'!F102*'Expenses Summary'!$E58))</f>
        <v/>
      </c>
      <c r="G102" s="64" t="str">
        <f>IF('Expenses Summary'!$E58="","",IF('Cash Flow %s Yr2'!G102="","",'Cash Flow %s Yr2'!G102*'Expenses Summary'!$E58))</f>
        <v/>
      </c>
      <c r="H102" s="64" t="str">
        <f>IF('Expenses Summary'!$E58="","",IF('Cash Flow %s Yr2'!H102="","",'Cash Flow %s Yr2'!H102*'Expenses Summary'!$E58))</f>
        <v/>
      </c>
      <c r="I102" s="64" t="str">
        <f>IF('Expenses Summary'!$E58="","",IF('Cash Flow %s Yr2'!I102="","",'Cash Flow %s Yr2'!I102*'Expenses Summary'!$E58))</f>
        <v/>
      </c>
      <c r="J102" s="64" t="str">
        <f>IF('Expenses Summary'!$E58="","",IF('Cash Flow %s Yr2'!J102="","",'Cash Flow %s Yr2'!J102*'Expenses Summary'!$E58))</f>
        <v/>
      </c>
      <c r="K102" s="64" t="str">
        <f>IF('Expenses Summary'!$E58="","",IF('Cash Flow %s Yr2'!K102="","",'Cash Flow %s Yr2'!K102*'Expenses Summary'!$E58))</f>
        <v/>
      </c>
      <c r="L102" s="64" t="str">
        <f>IF('Expenses Summary'!$E58="","",IF('Cash Flow %s Yr2'!L102="","",'Cash Flow %s Yr2'!L102*'Expenses Summary'!$E58))</f>
        <v/>
      </c>
      <c r="M102" s="64" t="str">
        <f>IF('Expenses Summary'!$E58="","",IF('Cash Flow %s Yr2'!M102="","",'Cash Flow %s Yr2'!M102*'Expenses Summary'!$E58))</f>
        <v/>
      </c>
      <c r="N102" s="64" t="str">
        <f>IF('Expenses Summary'!$E58="","",IF('Cash Flow %s Yr2'!N102="","",'Cash Flow %s Yr2'!N102*'Expenses Summary'!$E58))</f>
        <v/>
      </c>
      <c r="O102" s="64" t="str">
        <f>IF('Expenses Summary'!$E58="","",IF('Cash Flow %s Yr2'!O102="","",'Cash Flow %s Yr2'!O102*'Expenses Summary'!$E58))</f>
        <v/>
      </c>
      <c r="P102" s="129"/>
      <c r="Q102" s="129"/>
      <c r="R102" s="129"/>
      <c r="S102" s="111"/>
    </row>
    <row r="103" spans="1:19" hidden="1" outlineLevel="1" x14ac:dyDescent="0.25">
      <c r="A103" s="36"/>
      <c r="B103" s="139">
        <f>'Expenses Summary'!B59</f>
        <v>0</v>
      </c>
      <c r="C103" s="139">
        <f>'Expenses Summary'!C59</f>
        <v>0</v>
      </c>
      <c r="D103" s="64" t="str">
        <f>IF('Expenses Summary'!$E59="","",IF('Cash Flow %s Yr2'!D103="","",'Cash Flow %s Yr2'!D103*'Expenses Summary'!$E59))</f>
        <v/>
      </c>
      <c r="E103" s="64" t="str">
        <f>IF('Expenses Summary'!$E59="","",IF('Cash Flow %s Yr2'!E103="","",'Cash Flow %s Yr2'!E103*'Expenses Summary'!$E59))</f>
        <v/>
      </c>
      <c r="F103" s="64" t="str">
        <f>IF('Expenses Summary'!$E59="","",IF('Cash Flow %s Yr2'!F103="","",'Cash Flow %s Yr2'!F103*'Expenses Summary'!$E59))</f>
        <v/>
      </c>
      <c r="G103" s="64" t="str">
        <f>IF('Expenses Summary'!$E59="","",IF('Cash Flow %s Yr2'!G103="","",'Cash Flow %s Yr2'!G103*'Expenses Summary'!$E59))</f>
        <v/>
      </c>
      <c r="H103" s="64" t="str">
        <f>IF('Expenses Summary'!$E59="","",IF('Cash Flow %s Yr2'!H103="","",'Cash Flow %s Yr2'!H103*'Expenses Summary'!$E59))</f>
        <v/>
      </c>
      <c r="I103" s="64" t="str">
        <f>IF('Expenses Summary'!$E59="","",IF('Cash Flow %s Yr2'!I103="","",'Cash Flow %s Yr2'!I103*'Expenses Summary'!$E59))</f>
        <v/>
      </c>
      <c r="J103" s="64" t="str">
        <f>IF('Expenses Summary'!$E59="","",IF('Cash Flow %s Yr2'!J103="","",'Cash Flow %s Yr2'!J103*'Expenses Summary'!$E59))</f>
        <v/>
      </c>
      <c r="K103" s="64" t="str">
        <f>IF('Expenses Summary'!$E59="","",IF('Cash Flow %s Yr2'!K103="","",'Cash Flow %s Yr2'!K103*'Expenses Summary'!$E59))</f>
        <v/>
      </c>
      <c r="L103" s="64" t="str">
        <f>IF('Expenses Summary'!$E59="","",IF('Cash Flow %s Yr2'!L103="","",'Cash Flow %s Yr2'!L103*'Expenses Summary'!$E59))</f>
        <v/>
      </c>
      <c r="M103" s="64" t="str">
        <f>IF('Expenses Summary'!$E59="","",IF('Cash Flow %s Yr2'!M103="","",'Cash Flow %s Yr2'!M103*'Expenses Summary'!$E59))</f>
        <v/>
      </c>
      <c r="N103" s="64" t="str">
        <f>IF('Expenses Summary'!$E59="","",IF('Cash Flow %s Yr2'!N103="","",'Cash Flow %s Yr2'!N103*'Expenses Summary'!$E59))</f>
        <v/>
      </c>
      <c r="O103" s="64" t="str">
        <f>IF('Expenses Summary'!$E59="","",IF('Cash Flow %s Yr2'!O103="","",'Cash Flow %s Yr2'!O103*'Expenses Summary'!$E59))</f>
        <v/>
      </c>
      <c r="P103" s="129"/>
      <c r="Q103" s="129"/>
      <c r="R103" s="129"/>
      <c r="S103" s="111"/>
    </row>
    <row r="104" spans="1:19" hidden="1" outlineLevel="1" x14ac:dyDescent="0.25">
      <c r="A104" s="36"/>
      <c r="B104" s="139">
        <f>'Expenses Summary'!B60</f>
        <v>0</v>
      </c>
      <c r="C104" s="139">
        <f>'Expenses Summary'!C60</f>
        <v>0</v>
      </c>
      <c r="D104" s="64" t="str">
        <f>IF('Expenses Summary'!$E60="","",IF('Cash Flow %s Yr2'!D104="","",'Cash Flow %s Yr2'!D104*'Expenses Summary'!$E60))</f>
        <v/>
      </c>
      <c r="E104" s="64" t="str">
        <f>IF('Expenses Summary'!$E60="","",IF('Cash Flow %s Yr2'!E104="","",'Cash Flow %s Yr2'!E104*'Expenses Summary'!$E60))</f>
        <v/>
      </c>
      <c r="F104" s="64" t="str">
        <f>IF('Expenses Summary'!$E60="","",IF('Cash Flow %s Yr2'!F104="","",'Cash Flow %s Yr2'!F104*'Expenses Summary'!$E60))</f>
        <v/>
      </c>
      <c r="G104" s="64" t="str">
        <f>IF('Expenses Summary'!$E60="","",IF('Cash Flow %s Yr2'!G104="","",'Cash Flow %s Yr2'!G104*'Expenses Summary'!$E60))</f>
        <v/>
      </c>
      <c r="H104" s="64" t="str">
        <f>IF('Expenses Summary'!$E60="","",IF('Cash Flow %s Yr2'!H104="","",'Cash Flow %s Yr2'!H104*'Expenses Summary'!$E60))</f>
        <v/>
      </c>
      <c r="I104" s="64" t="str">
        <f>IF('Expenses Summary'!$E60="","",IF('Cash Flow %s Yr2'!I104="","",'Cash Flow %s Yr2'!I104*'Expenses Summary'!$E60))</f>
        <v/>
      </c>
      <c r="J104" s="64" t="str">
        <f>IF('Expenses Summary'!$E60="","",IF('Cash Flow %s Yr2'!J104="","",'Cash Flow %s Yr2'!J104*'Expenses Summary'!$E60))</f>
        <v/>
      </c>
      <c r="K104" s="64" t="str">
        <f>IF('Expenses Summary'!$E60="","",IF('Cash Flow %s Yr2'!K104="","",'Cash Flow %s Yr2'!K104*'Expenses Summary'!$E60))</f>
        <v/>
      </c>
      <c r="L104" s="64" t="str">
        <f>IF('Expenses Summary'!$E60="","",IF('Cash Flow %s Yr2'!L104="","",'Cash Flow %s Yr2'!L104*'Expenses Summary'!$E60))</f>
        <v/>
      </c>
      <c r="M104" s="64" t="str">
        <f>IF('Expenses Summary'!$E60="","",IF('Cash Flow %s Yr2'!M104="","",'Cash Flow %s Yr2'!M104*'Expenses Summary'!$E60))</f>
        <v/>
      </c>
      <c r="N104" s="64" t="str">
        <f>IF('Expenses Summary'!$E60="","",IF('Cash Flow %s Yr2'!N104="","",'Cash Flow %s Yr2'!N104*'Expenses Summary'!$E60))</f>
        <v/>
      </c>
      <c r="O104" s="64" t="str">
        <f>IF('Expenses Summary'!$E60="","",IF('Cash Flow %s Yr2'!O104="","",'Cash Flow %s Yr2'!O104*'Expenses Summary'!$E60))</f>
        <v/>
      </c>
      <c r="P104" s="129"/>
      <c r="Q104" s="129"/>
      <c r="R104" s="129"/>
      <c r="S104" s="111"/>
    </row>
    <row r="105" spans="1:19" hidden="1" outlineLevel="1" x14ac:dyDescent="0.25">
      <c r="A105" s="36"/>
      <c r="B105" s="139">
        <f>'Expenses Summary'!B61</f>
        <v>0</v>
      </c>
      <c r="C105" s="139">
        <f>'Expenses Summary'!C61</f>
        <v>0</v>
      </c>
      <c r="D105" s="64" t="str">
        <f>IF('Expenses Summary'!$E61="","",IF('Cash Flow %s Yr2'!D105="","",'Cash Flow %s Yr2'!D105*'Expenses Summary'!$E61))</f>
        <v/>
      </c>
      <c r="E105" s="64" t="str">
        <f>IF('Expenses Summary'!$E61="","",IF('Cash Flow %s Yr2'!E105="","",'Cash Flow %s Yr2'!E105*'Expenses Summary'!$E61))</f>
        <v/>
      </c>
      <c r="F105" s="64" t="str">
        <f>IF('Expenses Summary'!$E61="","",IF('Cash Flow %s Yr2'!F105="","",'Cash Flow %s Yr2'!F105*'Expenses Summary'!$E61))</f>
        <v/>
      </c>
      <c r="G105" s="64" t="str">
        <f>IF('Expenses Summary'!$E61="","",IF('Cash Flow %s Yr2'!G105="","",'Cash Flow %s Yr2'!G105*'Expenses Summary'!$E61))</f>
        <v/>
      </c>
      <c r="H105" s="64" t="str">
        <f>IF('Expenses Summary'!$E61="","",IF('Cash Flow %s Yr2'!H105="","",'Cash Flow %s Yr2'!H105*'Expenses Summary'!$E61))</f>
        <v/>
      </c>
      <c r="I105" s="64" t="str">
        <f>IF('Expenses Summary'!$E61="","",IF('Cash Flow %s Yr2'!I105="","",'Cash Flow %s Yr2'!I105*'Expenses Summary'!$E61))</f>
        <v/>
      </c>
      <c r="J105" s="64" t="str">
        <f>IF('Expenses Summary'!$E61="","",IF('Cash Flow %s Yr2'!J105="","",'Cash Flow %s Yr2'!J105*'Expenses Summary'!$E61))</f>
        <v/>
      </c>
      <c r="K105" s="64" t="str">
        <f>IF('Expenses Summary'!$E61="","",IF('Cash Flow %s Yr2'!K105="","",'Cash Flow %s Yr2'!K105*'Expenses Summary'!$E61))</f>
        <v/>
      </c>
      <c r="L105" s="64" t="str">
        <f>IF('Expenses Summary'!$E61="","",IF('Cash Flow %s Yr2'!L105="","",'Cash Flow %s Yr2'!L105*'Expenses Summary'!$E61))</f>
        <v/>
      </c>
      <c r="M105" s="64" t="str">
        <f>IF('Expenses Summary'!$E61="","",IF('Cash Flow %s Yr2'!M105="","",'Cash Flow %s Yr2'!M105*'Expenses Summary'!$E61))</f>
        <v/>
      </c>
      <c r="N105" s="64" t="str">
        <f>IF('Expenses Summary'!$E61="","",IF('Cash Flow %s Yr2'!N105="","",'Cash Flow %s Yr2'!N105*'Expenses Summary'!$E61))</f>
        <v/>
      </c>
      <c r="O105" s="64" t="str">
        <f>IF('Expenses Summary'!$E61="","",IF('Cash Flow %s Yr2'!O105="","",'Cash Flow %s Yr2'!O105*'Expenses Summary'!$E61))</f>
        <v/>
      </c>
      <c r="P105" s="129"/>
      <c r="Q105" s="129"/>
      <c r="R105" s="129"/>
      <c r="S105" s="111"/>
    </row>
    <row r="106" spans="1:19" hidden="1" outlineLevel="1" x14ac:dyDescent="0.25">
      <c r="A106" s="36"/>
      <c r="B106" s="139">
        <f>'Expenses Summary'!B62</f>
        <v>0</v>
      </c>
      <c r="C106" s="139">
        <f>'Expenses Summary'!C62</f>
        <v>0</v>
      </c>
      <c r="D106" s="64" t="str">
        <f>IF('Expenses Summary'!$E62="","",IF('Cash Flow %s Yr2'!D106="","",'Cash Flow %s Yr2'!D106*'Expenses Summary'!$E62))</f>
        <v/>
      </c>
      <c r="E106" s="64" t="str">
        <f>IF('Expenses Summary'!$E62="","",IF('Cash Flow %s Yr2'!E106="","",'Cash Flow %s Yr2'!E106*'Expenses Summary'!$E62))</f>
        <v/>
      </c>
      <c r="F106" s="64" t="str">
        <f>IF('Expenses Summary'!$E62="","",IF('Cash Flow %s Yr2'!F106="","",'Cash Flow %s Yr2'!F106*'Expenses Summary'!$E62))</f>
        <v/>
      </c>
      <c r="G106" s="64" t="str">
        <f>IF('Expenses Summary'!$E62="","",IF('Cash Flow %s Yr2'!G106="","",'Cash Flow %s Yr2'!G106*'Expenses Summary'!$E62))</f>
        <v/>
      </c>
      <c r="H106" s="64" t="str">
        <f>IF('Expenses Summary'!$E62="","",IF('Cash Flow %s Yr2'!H106="","",'Cash Flow %s Yr2'!H106*'Expenses Summary'!$E62))</f>
        <v/>
      </c>
      <c r="I106" s="64" t="str">
        <f>IF('Expenses Summary'!$E62="","",IF('Cash Flow %s Yr2'!I106="","",'Cash Flow %s Yr2'!I106*'Expenses Summary'!$E62))</f>
        <v/>
      </c>
      <c r="J106" s="64" t="str">
        <f>IF('Expenses Summary'!$E62="","",IF('Cash Flow %s Yr2'!J106="","",'Cash Flow %s Yr2'!J106*'Expenses Summary'!$E62))</f>
        <v/>
      </c>
      <c r="K106" s="64" t="str">
        <f>IF('Expenses Summary'!$E62="","",IF('Cash Flow %s Yr2'!K106="","",'Cash Flow %s Yr2'!K106*'Expenses Summary'!$E62))</f>
        <v/>
      </c>
      <c r="L106" s="64" t="str">
        <f>IF('Expenses Summary'!$E62="","",IF('Cash Flow %s Yr2'!L106="","",'Cash Flow %s Yr2'!L106*'Expenses Summary'!$E62))</f>
        <v/>
      </c>
      <c r="M106" s="64" t="str">
        <f>IF('Expenses Summary'!$E62="","",IF('Cash Flow %s Yr2'!M106="","",'Cash Flow %s Yr2'!M106*'Expenses Summary'!$E62))</f>
        <v/>
      </c>
      <c r="N106" s="64" t="str">
        <f>IF('Expenses Summary'!$E62="","",IF('Cash Flow %s Yr2'!N106="","",'Cash Flow %s Yr2'!N106*'Expenses Summary'!$E62))</f>
        <v/>
      </c>
      <c r="O106" s="64" t="str">
        <f>IF('Expenses Summary'!$E62="","",IF('Cash Flow %s Yr2'!O106="","",'Cash Flow %s Yr2'!O106*'Expenses Summary'!$E62))</f>
        <v/>
      </c>
      <c r="P106" s="129"/>
      <c r="Q106" s="129"/>
      <c r="R106" s="129"/>
      <c r="S106" s="111"/>
    </row>
    <row r="107" spans="1:19" s="31" customFormat="1" collapsed="1" x14ac:dyDescent="0.25">
      <c r="A107" s="36"/>
      <c r="B107" s="139" t="str">
        <f>'Expenses Summary'!B63</f>
        <v>4700</v>
      </c>
      <c r="C107" s="139" t="str">
        <f>'Expenses Summary'!C63</f>
        <v>Food and Food Supplies</v>
      </c>
      <c r="D107" s="64">
        <f>IF('Expenses Summary'!$E63="","",IF('Cash Flow %s Yr2'!D107="","",'Cash Flow %s Yr2'!D107*'Expenses Summary'!$E63))</f>
        <v>0</v>
      </c>
      <c r="E107" s="64">
        <f>IF('Expenses Summary'!$E63="","",IF('Cash Flow %s Yr2'!E107="","",'Cash Flow %s Yr2'!E107*'Expenses Summary'!$E63))</f>
        <v>0</v>
      </c>
      <c r="F107" s="64">
        <f>IF('Expenses Summary'!$E63="","",IF('Cash Flow %s Yr2'!F107="","",'Cash Flow %s Yr2'!F107*'Expenses Summary'!$E63))</f>
        <v>0</v>
      </c>
      <c r="G107" s="64">
        <f>IF('Expenses Summary'!$E63="","",IF('Cash Flow %s Yr2'!G107="","",'Cash Flow %s Yr2'!G107*'Expenses Summary'!$E63))</f>
        <v>0</v>
      </c>
      <c r="H107" s="64">
        <f>IF('Expenses Summary'!$E63="","",IF('Cash Flow %s Yr2'!H107="","",'Cash Flow %s Yr2'!H107*'Expenses Summary'!$E63))</f>
        <v>0</v>
      </c>
      <c r="I107" s="64">
        <f>IF('Expenses Summary'!$E63="","",IF('Cash Flow %s Yr2'!I107="","",'Cash Flow %s Yr2'!I107*'Expenses Summary'!$E63))</f>
        <v>0</v>
      </c>
      <c r="J107" s="64">
        <f>IF('Expenses Summary'!$E63="","",IF('Cash Flow %s Yr2'!J107="","",'Cash Flow %s Yr2'!J107*'Expenses Summary'!$E63))</f>
        <v>0</v>
      </c>
      <c r="K107" s="64">
        <f>IF('Expenses Summary'!$E63="","",IF('Cash Flow %s Yr2'!K107="","",'Cash Flow %s Yr2'!K107*'Expenses Summary'!$E63))</f>
        <v>0</v>
      </c>
      <c r="L107" s="64">
        <f>IF('Expenses Summary'!$E63="","",IF('Cash Flow %s Yr2'!L107="","",'Cash Flow %s Yr2'!L107*'Expenses Summary'!$E63))</f>
        <v>0</v>
      </c>
      <c r="M107" s="64">
        <f>IF('Expenses Summary'!$E63="","",IF('Cash Flow %s Yr2'!M107="","",'Cash Flow %s Yr2'!M107*'Expenses Summary'!$E63))</f>
        <v>0</v>
      </c>
      <c r="N107" s="64">
        <f>IF('Expenses Summary'!$E63="","",IF('Cash Flow %s Yr2'!N107="","",'Cash Flow %s Yr2'!N107*'Expenses Summary'!$E63))</f>
        <v>0</v>
      </c>
      <c r="O107" s="64">
        <f>IF('Expenses Summary'!$E63="","",IF('Cash Flow %s Yr2'!O107="","",'Cash Flow %s Yr2'!O107*'Expenses Summary'!$E63))</f>
        <v>0</v>
      </c>
      <c r="P107" s="129"/>
      <c r="Q107" s="129"/>
      <c r="R107" s="129"/>
      <c r="S107" s="111" t="str">
        <f>IF(SUM(D107:R107)&gt;0,SUM(D107:R107)/'Expenses Summary'!$E63,"")</f>
        <v/>
      </c>
    </row>
    <row r="108" spans="1:19" s="31" customFormat="1" x14ac:dyDescent="0.25">
      <c r="A108" s="36"/>
      <c r="B108" s="33" t="s">
        <v>566</v>
      </c>
      <c r="C108" s="34" t="s">
        <v>740</v>
      </c>
      <c r="D108" s="173">
        <f t="shared" ref="D108:O108" si="9">IF(SUM(D90:D107)&gt;0,SUM(D90:D107),"")</f>
        <v>917.56548000000009</v>
      </c>
      <c r="E108" s="173">
        <f t="shared" si="9"/>
        <v>15023.071000000002</v>
      </c>
      <c r="F108" s="173">
        <f t="shared" si="9"/>
        <v>12370.488550000002</v>
      </c>
      <c r="G108" s="173">
        <f t="shared" si="9"/>
        <v>3935.4086250000005</v>
      </c>
      <c r="H108" s="173">
        <f t="shared" si="9"/>
        <v>25366.391999999996</v>
      </c>
      <c r="I108" s="173">
        <f t="shared" si="9"/>
        <v>5177.1816065000003</v>
      </c>
      <c r="J108" s="173">
        <f t="shared" si="9"/>
        <v>8376.0716065000015</v>
      </c>
      <c r="K108" s="173">
        <f t="shared" si="9"/>
        <v>9276.6266065</v>
      </c>
      <c r="L108" s="173">
        <f t="shared" si="9"/>
        <v>5352.6046065</v>
      </c>
      <c r="M108" s="173">
        <f t="shared" si="9"/>
        <v>5177.1816065000003</v>
      </c>
      <c r="N108" s="173">
        <f t="shared" si="9"/>
        <v>1978.0233125000002</v>
      </c>
      <c r="O108" s="173">
        <f t="shared" si="9"/>
        <v>412.76000000000005</v>
      </c>
      <c r="P108" s="108"/>
      <c r="Q108" s="108"/>
      <c r="R108" s="108"/>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t="str">
        <f>IF('Expenses Summary'!$E67="","",IF('Cash Flow %s Yr2'!D111="","",'Cash Flow %s Yr2'!D111*'Expenses Summary'!$E67))</f>
        <v/>
      </c>
      <c r="E111" s="64" t="str">
        <f>IF('Expenses Summary'!$E67="","",IF('Cash Flow %s Yr2'!E111="","",'Cash Flow %s Yr2'!E111*'Expenses Summary'!$E67))</f>
        <v/>
      </c>
      <c r="F111" s="64" t="str">
        <f>IF('Expenses Summary'!$E67="","",IF('Cash Flow %s Yr2'!F111="","",'Cash Flow %s Yr2'!F111*'Expenses Summary'!$E67))</f>
        <v/>
      </c>
      <c r="G111" s="64" t="str">
        <f>IF('Expenses Summary'!$E67="","",IF('Cash Flow %s Yr2'!G111="","",'Cash Flow %s Yr2'!G111*'Expenses Summary'!$E67))</f>
        <v/>
      </c>
      <c r="H111" s="64" t="str">
        <f>IF('Expenses Summary'!$E67="","",IF('Cash Flow %s Yr2'!H111="","",'Cash Flow %s Yr2'!H111*'Expenses Summary'!$E67))</f>
        <v/>
      </c>
      <c r="I111" s="64" t="str">
        <f>IF('Expenses Summary'!$E67="","",IF('Cash Flow %s Yr2'!I111="","",'Cash Flow %s Yr2'!I111*'Expenses Summary'!$E67))</f>
        <v/>
      </c>
      <c r="J111" s="64" t="str">
        <f>IF('Expenses Summary'!$E67="","",IF('Cash Flow %s Yr2'!J111="","",'Cash Flow %s Yr2'!J111*'Expenses Summary'!$E67))</f>
        <v/>
      </c>
      <c r="K111" s="64" t="str">
        <f>IF('Expenses Summary'!$E67="","",IF('Cash Flow %s Yr2'!K111="","",'Cash Flow %s Yr2'!K111*'Expenses Summary'!$E67))</f>
        <v/>
      </c>
      <c r="L111" s="64" t="str">
        <f>IF('Expenses Summary'!$E67="","",IF('Cash Flow %s Yr2'!L111="","",'Cash Flow %s Yr2'!L111*'Expenses Summary'!$E67))</f>
        <v/>
      </c>
      <c r="M111" s="64" t="str">
        <f>IF('Expenses Summary'!$E67="","",IF('Cash Flow %s Yr2'!M111="","",'Cash Flow %s Yr2'!M111*'Expenses Summary'!$E67))</f>
        <v/>
      </c>
      <c r="N111" s="64" t="str">
        <f>IF('Expenses Summary'!$E67="","",IF('Cash Flow %s Yr2'!N111="","",'Cash Flow %s Yr2'!N111*'Expenses Summary'!$E67))</f>
        <v/>
      </c>
      <c r="O111" s="64" t="str">
        <f>IF('Expenses Summary'!$E67="","",IF('Cash Flow %s Yr2'!O111="","",'Cash Flow %s Yr2'!O111*'Expenses Summary'!$E67))</f>
        <v/>
      </c>
      <c r="P111" s="129"/>
      <c r="Q111" s="129"/>
      <c r="R111" s="129"/>
      <c r="S111" s="111" t="str">
        <f>IF(SUM(D111:R111)&gt;0,SUM(D111:R111)/'Expenses Summary'!$E67,"")</f>
        <v/>
      </c>
    </row>
    <row r="112" spans="1:19" s="31" customFormat="1" x14ac:dyDescent="0.25">
      <c r="A112" s="36"/>
      <c r="B112" s="139" t="str">
        <f>'Expenses Summary'!B68</f>
        <v>5210</v>
      </c>
      <c r="C112" s="139" t="str">
        <f>'Expenses Summary'!C68</f>
        <v>Training and Development Expense</v>
      </c>
      <c r="D112" s="64">
        <f>IF('Expenses Summary'!$E68="","",IF('Cash Flow %s Yr2'!D112="","",'Cash Flow %s Yr2'!D112*'Expenses Summary'!$E68))</f>
        <v>0</v>
      </c>
      <c r="E112" s="64">
        <f>IF('Expenses Summary'!$E68="","",IF('Cash Flow %s Yr2'!E112="","",'Cash Flow %s Yr2'!E112*'Expenses Summary'!$E68))</f>
        <v>10286.220000000001</v>
      </c>
      <c r="F112" s="64">
        <f>IF('Expenses Summary'!$E68="","",IF('Cash Flow %s Yr2'!F112="","",'Cash Flow %s Yr2'!F112*'Expenses Summary'!$E68))</f>
        <v>3634.98</v>
      </c>
      <c r="G112" s="64">
        <f>IF('Expenses Summary'!$E68="","",IF('Cash Flow %s Yr2'!G112="","",'Cash Flow %s Yr2'!G112*'Expenses Summary'!$E68))</f>
        <v>773.4</v>
      </c>
      <c r="H112" s="64">
        <f>IF('Expenses Summary'!$E68="","",IF('Cash Flow %s Yr2'!H112="","",'Cash Flow %s Yr2'!H112*'Expenses Summary'!$E68))</f>
        <v>0</v>
      </c>
      <c r="I112" s="64">
        <f>IF('Expenses Summary'!$E68="","",IF('Cash Flow %s Yr2'!I112="","",'Cash Flow %s Yr2'!I112*'Expenses Summary'!$E68))</f>
        <v>0</v>
      </c>
      <c r="J112" s="64">
        <f>IF('Expenses Summary'!$E68="","",IF('Cash Flow %s Yr2'!J112="","",'Cash Flow %s Yr2'!J112*'Expenses Summary'!$E68))</f>
        <v>4795.08</v>
      </c>
      <c r="K112" s="64">
        <f>IF('Expenses Summary'!$E68="","",IF('Cash Flow %s Yr2'!K112="","",'Cash Flow %s Yr2'!K112*'Expenses Summary'!$E68))</f>
        <v>4795.08</v>
      </c>
      <c r="L112" s="64">
        <f>IF('Expenses Summary'!$E68="","",IF('Cash Flow %s Yr2'!L112="","",'Cash Flow %s Yr2'!L112*'Expenses Summary'!$E68))</f>
        <v>4795.08</v>
      </c>
      <c r="M112" s="64">
        <f>IF('Expenses Summary'!$E68="","",IF('Cash Flow %s Yr2'!M112="","",'Cash Flow %s Yr2'!M112*'Expenses Summary'!$E68))</f>
        <v>4795.08</v>
      </c>
      <c r="N112" s="64">
        <f>IF('Expenses Summary'!$E68="","",IF('Cash Flow %s Yr2'!N112="","",'Cash Flow %s Yr2'!N112*'Expenses Summary'!$E68))</f>
        <v>4795.08</v>
      </c>
      <c r="O112" s="64">
        <f>IF('Expenses Summary'!$E68="","",IF('Cash Flow %s Yr2'!O112="","",'Cash Flow %s Yr2'!O112*'Expenses Summary'!$E68))</f>
        <v>0</v>
      </c>
      <c r="P112" s="129"/>
      <c r="Q112" s="129"/>
      <c r="R112" s="129"/>
      <c r="S112" s="111">
        <f>IF(SUM(D112:R112)&gt;0,SUM(D112:R112)/'Expenses Summary'!$E68,"")</f>
        <v>1.0000000000000002</v>
      </c>
    </row>
    <row r="113" spans="1:19" s="31" customFormat="1" x14ac:dyDescent="0.25">
      <c r="A113" s="36"/>
      <c r="B113" s="139" t="str">
        <f>'Expenses Summary'!B69</f>
        <v>5300</v>
      </c>
      <c r="C113" s="139" t="str">
        <f>'Expenses Summary'!C69</f>
        <v>Dues and Memberships</v>
      </c>
      <c r="D113" s="64">
        <f>IF('Expenses Summary'!$E69="","",IF('Cash Flow %s Yr2'!D113="","",'Cash Flow %s Yr2'!D113*'Expenses Summary'!$E69))</f>
        <v>0</v>
      </c>
      <c r="E113" s="64">
        <f>IF('Expenses Summary'!$E69="","",IF('Cash Flow %s Yr2'!E113="","",'Cash Flow %s Yr2'!E113*'Expenses Summary'!$E69))</f>
        <v>0</v>
      </c>
      <c r="F113" s="64">
        <f>IF('Expenses Summary'!$E69="","",IF('Cash Flow %s Yr2'!F113="","",'Cash Flow %s Yr2'!F113*'Expenses Summary'!$E69))</f>
        <v>1050</v>
      </c>
      <c r="G113" s="64">
        <f>IF('Expenses Summary'!$E69="","",IF('Cash Flow %s Yr2'!G113="","",'Cash Flow %s Yr2'!G113*'Expenses Summary'!$E69))</f>
        <v>350</v>
      </c>
      <c r="H113" s="64">
        <f>IF('Expenses Summary'!$E69="","",IF('Cash Flow %s Yr2'!H113="","",'Cash Flow %s Yr2'!H113*'Expenses Summary'!$E69))</f>
        <v>350</v>
      </c>
      <c r="I113" s="64">
        <f>IF('Expenses Summary'!$E69="","",IF('Cash Flow %s Yr2'!I113="","",'Cash Flow %s Yr2'!I113*'Expenses Summary'!$E69))</f>
        <v>350</v>
      </c>
      <c r="J113" s="64">
        <f>IF('Expenses Summary'!$E69="","",IF('Cash Flow %s Yr2'!J113="","",'Cash Flow %s Yr2'!J113*'Expenses Summary'!$E69))</f>
        <v>350</v>
      </c>
      <c r="K113" s="64">
        <f>IF('Expenses Summary'!$E69="","",IF('Cash Flow %s Yr2'!K113="","",'Cash Flow %s Yr2'!K113*'Expenses Summary'!$E69))</f>
        <v>350</v>
      </c>
      <c r="L113" s="64">
        <f>IF('Expenses Summary'!$E69="","",IF('Cash Flow %s Yr2'!L113="","",'Cash Flow %s Yr2'!L113*'Expenses Summary'!$E69))</f>
        <v>350</v>
      </c>
      <c r="M113" s="64">
        <f>IF('Expenses Summary'!$E69="","",IF('Cash Flow %s Yr2'!M113="","",'Cash Flow %s Yr2'!M113*'Expenses Summary'!$E69))</f>
        <v>350</v>
      </c>
      <c r="N113" s="64">
        <f>IF('Expenses Summary'!$E69="","",IF('Cash Flow %s Yr2'!N113="","",'Cash Flow %s Yr2'!N113*'Expenses Summary'!$E69))</f>
        <v>0</v>
      </c>
      <c r="O113" s="64">
        <f>IF('Expenses Summary'!$E69="","",IF('Cash Flow %s Yr2'!O113="","",'Cash Flow %s Yr2'!O113*'Expenses Summary'!$E69))</f>
        <v>0</v>
      </c>
      <c r="P113" s="129"/>
      <c r="Q113" s="129"/>
      <c r="R113" s="129"/>
      <c r="S113" s="111">
        <f>IF(SUM(D113:R113)&gt;0,SUM(D113:R113)/'Expenses Summary'!$E69,"")</f>
        <v>1</v>
      </c>
    </row>
    <row r="114" spans="1:19" s="31" customFormat="1" x14ac:dyDescent="0.25">
      <c r="A114" s="36"/>
      <c r="B114" s="139" t="str">
        <f>'Expenses Summary'!B70</f>
        <v>5400</v>
      </c>
      <c r="C114" s="139" t="str">
        <f>'Expenses Summary'!C70</f>
        <v>Insurance</v>
      </c>
      <c r="D114" s="64">
        <f>IF('Expenses Summary'!$E70="","",IF('Cash Flow %s Yr2'!D114="","",'Cash Flow %s Yr2'!D114*'Expenses Summary'!$E70))</f>
        <v>0</v>
      </c>
      <c r="E114" s="64">
        <f>IF('Expenses Summary'!$E70="","",IF('Cash Flow %s Yr2'!E114="","",'Cash Flow %s Yr2'!E114*'Expenses Summary'!$E70))</f>
        <v>0</v>
      </c>
      <c r="F114" s="64">
        <f>IF('Expenses Summary'!$E70="","",IF('Cash Flow %s Yr2'!F114="","",'Cash Flow %s Yr2'!F114*'Expenses Summary'!$E70))</f>
        <v>9050.5885199999993</v>
      </c>
      <c r="G114" s="64">
        <f>IF('Expenses Summary'!$E70="","",IF('Cash Flow %s Yr2'!G114="","",'Cash Flow %s Yr2'!G114*'Expenses Summary'!$E70))</f>
        <v>3016.8628400000002</v>
      </c>
      <c r="H114" s="64">
        <f>IF('Expenses Summary'!$E70="","",IF('Cash Flow %s Yr2'!H114="","",'Cash Flow %s Yr2'!H114*'Expenses Summary'!$E70))</f>
        <v>3016.8628400000002</v>
      </c>
      <c r="I114" s="64">
        <f>IF('Expenses Summary'!$E70="","",IF('Cash Flow %s Yr2'!I114="","",'Cash Flow %s Yr2'!I114*'Expenses Summary'!$E70))</f>
        <v>3016.8628400000002</v>
      </c>
      <c r="J114" s="64">
        <f>IF('Expenses Summary'!$E70="","",IF('Cash Flow %s Yr2'!J114="","",'Cash Flow %s Yr2'!J114*'Expenses Summary'!$E70))</f>
        <v>3016.8628400000002</v>
      </c>
      <c r="K114" s="64">
        <f>IF('Expenses Summary'!$E70="","",IF('Cash Flow %s Yr2'!K114="","",'Cash Flow %s Yr2'!K114*'Expenses Summary'!$E70))</f>
        <v>3016.8628400000002</v>
      </c>
      <c r="L114" s="64">
        <f>IF('Expenses Summary'!$E70="","",IF('Cash Flow %s Yr2'!L114="","",'Cash Flow %s Yr2'!L114*'Expenses Summary'!$E70))</f>
        <v>3016.8628400000002</v>
      </c>
      <c r="M114" s="64">
        <f>IF('Expenses Summary'!$E70="","",IF('Cash Flow %s Yr2'!M114="","",'Cash Flow %s Yr2'!M114*'Expenses Summary'!$E70))</f>
        <v>3016.8628400000002</v>
      </c>
      <c r="N114" s="64">
        <f>IF('Expenses Summary'!$E70="","",IF('Cash Flow %s Yr2'!N114="","",'Cash Flow %s Yr2'!N114*'Expenses Summary'!$E70))</f>
        <v>0</v>
      </c>
      <c r="O114" s="64">
        <f>IF('Expenses Summary'!$E70="","",IF('Cash Flow %s Yr2'!O114="","",'Cash Flow %s Yr2'!O114*'Expenses Summary'!$E70))</f>
        <v>0</v>
      </c>
      <c r="P114" s="129"/>
      <c r="Q114" s="129"/>
      <c r="R114" s="129"/>
      <c r="S114" s="111">
        <f>IF(SUM(D114:R114)&gt;0,SUM(D114:R114)/'Expenses Summary'!$E70,"")</f>
        <v>1.0000000000000002</v>
      </c>
    </row>
    <row r="115" spans="1:19" s="31" customFormat="1" x14ac:dyDescent="0.25">
      <c r="A115" s="36"/>
      <c r="B115" s="139" t="str">
        <f>'Expenses Summary'!B71</f>
        <v>5450</v>
      </c>
      <c r="C115" s="139" t="str">
        <f>'Expenses Summary'!C71</f>
        <v>Property Tax</v>
      </c>
      <c r="D115" s="64" t="str">
        <f>IF('Expenses Summary'!$E71="","",IF('Cash Flow %s Yr2'!D115="","",'Cash Flow %s Yr2'!D115*'Expenses Summary'!$E71))</f>
        <v/>
      </c>
      <c r="E115" s="64" t="str">
        <f>IF('Expenses Summary'!$E71="","",IF('Cash Flow %s Yr2'!E115="","",'Cash Flow %s Yr2'!E115*'Expenses Summary'!$E71))</f>
        <v/>
      </c>
      <c r="F115" s="64" t="str">
        <f>IF('Expenses Summary'!$E71="","",IF('Cash Flow %s Yr2'!F115="","",'Cash Flow %s Yr2'!F115*'Expenses Summary'!$E71))</f>
        <v/>
      </c>
      <c r="G115" s="64" t="str">
        <f>IF('Expenses Summary'!$E71="","",IF('Cash Flow %s Yr2'!G115="","",'Cash Flow %s Yr2'!G115*'Expenses Summary'!$E71))</f>
        <v/>
      </c>
      <c r="H115" s="64" t="str">
        <f>IF('Expenses Summary'!$E71="","",IF('Cash Flow %s Yr2'!H115="","",'Cash Flow %s Yr2'!H115*'Expenses Summary'!$E71))</f>
        <v/>
      </c>
      <c r="I115" s="64" t="str">
        <f>IF('Expenses Summary'!$E71="","",IF('Cash Flow %s Yr2'!I115="","",'Cash Flow %s Yr2'!I115*'Expenses Summary'!$E71))</f>
        <v/>
      </c>
      <c r="J115" s="64" t="str">
        <f>IF('Expenses Summary'!$E71="","",IF('Cash Flow %s Yr2'!J115="","",'Cash Flow %s Yr2'!J115*'Expenses Summary'!$E71))</f>
        <v/>
      </c>
      <c r="K115" s="64" t="str">
        <f>IF('Expenses Summary'!$E71="","",IF('Cash Flow %s Yr2'!K115="","",'Cash Flow %s Yr2'!K115*'Expenses Summary'!$E71))</f>
        <v/>
      </c>
      <c r="L115" s="64" t="str">
        <f>IF('Expenses Summary'!$E71="","",IF('Cash Flow %s Yr2'!L115="","",'Cash Flow %s Yr2'!L115*'Expenses Summary'!$E71))</f>
        <v/>
      </c>
      <c r="M115" s="64" t="str">
        <f>IF('Expenses Summary'!$E71="","",IF('Cash Flow %s Yr2'!M115="","",'Cash Flow %s Yr2'!M115*'Expenses Summary'!$E71))</f>
        <v/>
      </c>
      <c r="N115" s="64" t="str">
        <f>IF('Expenses Summary'!$E71="","",IF('Cash Flow %s Yr2'!N115="","",'Cash Flow %s Yr2'!N115*'Expenses Summary'!$E71))</f>
        <v/>
      </c>
      <c r="O115" s="64" t="str">
        <f>IF('Expenses Summary'!$E71="","",IF('Cash Flow %s Yr2'!O115="","",'Cash Flow %s Yr2'!O115*'Expenses Summary'!$E71))</f>
        <v/>
      </c>
      <c r="P115" s="129"/>
      <c r="Q115" s="129"/>
      <c r="R115" s="129"/>
      <c r="S115" s="111" t="str">
        <f>IF(SUM(D115:R115)&gt;0,SUM(D115:R115)/'Expenses Summary'!$E71,"")</f>
        <v/>
      </c>
    </row>
    <row r="116" spans="1:19" s="31" customFormat="1" x14ac:dyDescent="0.25">
      <c r="A116" s="36"/>
      <c r="B116" s="139" t="str">
        <f>'Expenses Summary'!B72</f>
        <v>5500</v>
      </c>
      <c r="C116" s="139" t="str">
        <f>'Expenses Summary'!C72</f>
        <v>Operation and Housekeeping Services/Supplies</v>
      </c>
      <c r="D116" s="64">
        <f>IF('Expenses Summary'!$E72="","",IF('Cash Flow %s Yr2'!D116="","",'Cash Flow %s Yr2'!D116*'Expenses Summary'!$E72))</f>
        <v>0</v>
      </c>
      <c r="E116" s="64">
        <f>IF('Expenses Summary'!$E72="","",IF('Cash Flow %s Yr2'!E116="","",'Cash Flow %s Yr2'!E116*'Expenses Summary'!$E72))</f>
        <v>2197.9469999999997</v>
      </c>
      <c r="F116" s="64">
        <f>IF('Expenses Summary'!$E72="","",IF('Cash Flow %s Yr2'!F116="","",'Cash Flow %s Yr2'!F116*'Expenses Summary'!$E72))</f>
        <v>534.00825000000009</v>
      </c>
      <c r="G116" s="64">
        <f>IF('Expenses Summary'!$E72="","",IF('Cash Flow %s Yr2'!G116="","",'Cash Flow %s Yr2'!G116*'Expenses Summary'!$E72))</f>
        <v>580.44375000000002</v>
      </c>
      <c r="H116" s="64">
        <f>IF('Expenses Summary'!$E72="","",IF('Cash Flow %s Yr2'!H116="","",'Cash Flow %s Yr2'!H116*'Expenses Summary'!$E72))</f>
        <v>580.44375000000002</v>
      </c>
      <c r="I116" s="64">
        <f>IF('Expenses Summary'!$E72="","",IF('Cash Flow %s Yr2'!I116="","",'Cash Flow %s Yr2'!I116*'Expenses Summary'!$E72))</f>
        <v>534.00825000000009</v>
      </c>
      <c r="J116" s="64">
        <f>IF('Expenses Summary'!$E72="","",IF('Cash Flow %s Yr2'!J116="","",'Cash Flow %s Yr2'!J116*'Expenses Summary'!$E72))</f>
        <v>552.04070250000007</v>
      </c>
      <c r="K116" s="64">
        <f>IF('Expenses Summary'!$E72="","",IF('Cash Flow %s Yr2'!K116="","",'Cash Flow %s Yr2'!K116*'Expenses Summary'!$E72))</f>
        <v>552.04070250000007</v>
      </c>
      <c r="L116" s="64">
        <f>IF('Expenses Summary'!$E72="","",IF('Cash Flow %s Yr2'!L116="","",'Cash Flow %s Yr2'!L116*'Expenses Summary'!$E72))</f>
        <v>552.04070250000007</v>
      </c>
      <c r="M116" s="64">
        <f>IF('Expenses Summary'!$E72="","",IF('Cash Flow %s Yr2'!M116="","",'Cash Flow %s Yr2'!M116*'Expenses Summary'!$E72))</f>
        <v>552.04070250000007</v>
      </c>
      <c r="N116" s="64">
        <f>IF('Expenses Summary'!$E72="","",IF('Cash Flow %s Yr2'!N116="","",'Cash Flow %s Yr2'!N116*'Expenses Summary'!$E72))</f>
        <v>552.04070250000007</v>
      </c>
      <c r="O116" s="64">
        <f>IF('Expenses Summary'!$E72="","",IF('Cash Flow %s Yr2'!O116="","",'Cash Flow %s Yr2'!O116*'Expenses Summary'!$E72))</f>
        <v>552.19548750000001</v>
      </c>
      <c r="P116" s="129"/>
      <c r="Q116" s="129"/>
      <c r="R116" s="129"/>
      <c r="S116" s="111">
        <f>IF(SUM(D116:R116)&gt;0,SUM(D116:R116)/'Expenses Summary'!$E72,"")</f>
        <v>1.0000000000000002</v>
      </c>
    </row>
    <row r="117" spans="1:19" s="31" customFormat="1" x14ac:dyDescent="0.25">
      <c r="A117" s="36"/>
      <c r="B117" s="139" t="str">
        <f>'Expenses Summary'!B73</f>
        <v>5501</v>
      </c>
      <c r="C117" s="139" t="str">
        <f>'Expenses Summary'!C73</f>
        <v>Utilities</v>
      </c>
      <c r="D117" s="64">
        <f>IF('Expenses Summary'!$E73="","",IF('Cash Flow %s Yr2'!D117="","",'Cash Flow %s Yr2'!D117*'Expenses Summary'!$E73))</f>
        <v>5006.5</v>
      </c>
      <c r="E117" s="64">
        <f>IF('Expenses Summary'!$E73="","",IF('Cash Flow %s Yr2'!E117="","",'Cash Flow %s Yr2'!E117*'Expenses Summary'!$E73))</f>
        <v>0</v>
      </c>
      <c r="F117" s="64">
        <f>IF('Expenses Summary'!$E73="","",IF('Cash Flow %s Yr2'!F117="","",'Cash Flow %s Yr2'!F117*'Expenses Summary'!$E73))</f>
        <v>0</v>
      </c>
      <c r="G117" s="64">
        <f>IF('Expenses Summary'!$E73="","",IF('Cash Flow %s Yr2'!G117="","",'Cash Flow %s Yr2'!G117*'Expenses Summary'!$E73))</f>
        <v>17385</v>
      </c>
      <c r="H117" s="64">
        <f>IF('Expenses Summary'!$E73="","",IF('Cash Flow %s Yr2'!H117="","",'Cash Flow %s Yr2'!H117*'Expenses Summary'!$E73))</f>
        <v>9500</v>
      </c>
      <c r="I117" s="64">
        <f>IF('Expenses Summary'!$E73="","",IF('Cash Flow %s Yr2'!I117="","",'Cash Flow %s Yr2'!I117*'Expenses Summary'!$E73))</f>
        <v>9500</v>
      </c>
      <c r="J117" s="64">
        <f>IF('Expenses Summary'!$E73="","",IF('Cash Flow %s Yr2'!J117="","",'Cash Flow %s Yr2'!J117*'Expenses Summary'!$E73))</f>
        <v>9500</v>
      </c>
      <c r="K117" s="64">
        <f>IF('Expenses Summary'!$E73="","",IF('Cash Flow %s Yr2'!K117="","",'Cash Flow %s Yr2'!K117*'Expenses Summary'!$E73))</f>
        <v>9500</v>
      </c>
      <c r="L117" s="64">
        <f>IF('Expenses Summary'!$E73="","",IF('Cash Flow %s Yr2'!L117="","",'Cash Flow %s Yr2'!L117*'Expenses Summary'!$E73))</f>
        <v>9500</v>
      </c>
      <c r="M117" s="64">
        <f>IF('Expenses Summary'!$E73="","",IF('Cash Flow %s Yr2'!M117="","",'Cash Flow %s Yr2'!M117*'Expenses Summary'!$E73))</f>
        <v>9500</v>
      </c>
      <c r="N117" s="64">
        <f>IF('Expenses Summary'!$E73="","",IF('Cash Flow %s Yr2'!N117="","",'Cash Flow %s Yr2'!N117*'Expenses Summary'!$E73))</f>
        <v>9500</v>
      </c>
      <c r="O117" s="64">
        <f>IF('Expenses Summary'!$E73="","",IF('Cash Flow %s Yr2'!O117="","",'Cash Flow %s Yr2'!O117*'Expenses Summary'!$E73))</f>
        <v>6108.5</v>
      </c>
      <c r="P117" s="129"/>
      <c r="Q117" s="129"/>
      <c r="R117" s="129"/>
      <c r="S117" s="111">
        <f>IF(SUM(D117:R117)&gt;0,SUM(D117:R117)/'Expenses Summary'!$E73,"")</f>
        <v>1</v>
      </c>
    </row>
    <row r="118" spans="1:19" s="31" customFormat="1" x14ac:dyDescent="0.25">
      <c r="A118" s="36"/>
      <c r="B118" s="139" t="str">
        <f>'Expenses Summary'!B74</f>
        <v>5811</v>
      </c>
      <c r="C118" s="139" t="str">
        <f>'Expenses Summary'!C74</f>
        <v>Student Transportation / Field Trips</v>
      </c>
      <c r="D118" s="64">
        <f>IF('Expenses Summary'!$E74="","",IF('Cash Flow %s Yr2'!D118="","",'Cash Flow %s Yr2'!D118*'Expenses Summary'!$E74))</f>
        <v>0</v>
      </c>
      <c r="E118" s="64">
        <f>IF('Expenses Summary'!$E74="","",IF('Cash Flow %s Yr2'!E118="","",'Cash Flow %s Yr2'!E118*'Expenses Summary'!$E74))</f>
        <v>4830</v>
      </c>
      <c r="F118" s="64">
        <f>IF('Expenses Summary'!$E74="","",IF('Cash Flow %s Yr2'!F118="","",'Cash Flow %s Yr2'!F118*'Expenses Summary'!$E74))</f>
        <v>1050</v>
      </c>
      <c r="G118" s="64">
        <f>IF('Expenses Summary'!$E74="","",IF('Cash Flow %s Yr2'!G118="","",'Cash Flow %s Yr2'!G118*'Expenses Summary'!$E74))</f>
        <v>4620</v>
      </c>
      <c r="H118" s="64">
        <f>IF('Expenses Summary'!$E74="","",IF('Cash Flow %s Yr2'!H118="","",'Cash Flow %s Yr2'!H118*'Expenses Summary'!$E74))</f>
        <v>3062.5</v>
      </c>
      <c r="I118" s="64">
        <f>IF('Expenses Summary'!$E74="","",IF('Cash Flow %s Yr2'!I118="","",'Cash Flow %s Yr2'!I118*'Expenses Summary'!$E74))</f>
        <v>3062.5</v>
      </c>
      <c r="J118" s="64">
        <f>IF('Expenses Summary'!$E74="","",IF('Cash Flow %s Yr2'!J118="","",'Cash Flow %s Yr2'!J118*'Expenses Summary'!$E74))</f>
        <v>3062.5</v>
      </c>
      <c r="K118" s="64">
        <f>IF('Expenses Summary'!$E74="","",IF('Cash Flow %s Yr2'!K118="","",'Cash Flow %s Yr2'!K118*'Expenses Summary'!$E74))</f>
        <v>3062.5</v>
      </c>
      <c r="L118" s="64">
        <f>IF('Expenses Summary'!$E74="","",IF('Cash Flow %s Yr2'!L118="","",'Cash Flow %s Yr2'!L118*'Expenses Summary'!$E74))</f>
        <v>3062.5</v>
      </c>
      <c r="M118" s="64">
        <f>IF('Expenses Summary'!$E74="","",IF('Cash Flow %s Yr2'!M118="","",'Cash Flow %s Yr2'!M118*'Expenses Summary'!$E74))</f>
        <v>3062.5</v>
      </c>
      <c r="N118" s="64">
        <f>IF('Expenses Summary'!$E74="","",IF('Cash Flow %s Yr2'!N118="","",'Cash Flow %s Yr2'!N118*'Expenses Summary'!$E74))</f>
        <v>3062.5</v>
      </c>
      <c r="O118" s="64">
        <f>IF('Expenses Summary'!$E74="","",IF('Cash Flow %s Yr2'!O118="","",'Cash Flow %s Yr2'!O118*'Expenses Summary'!$E74))</f>
        <v>3062.5</v>
      </c>
      <c r="P118" s="129"/>
      <c r="Q118" s="129"/>
      <c r="R118" s="129"/>
      <c r="S118" s="111">
        <f>IF(SUM(D118:R118)&gt;0,SUM(D118:R118)/'Expenses Summary'!$E74,"")</f>
        <v>1</v>
      </c>
    </row>
    <row r="119" spans="1:19" s="31" customFormat="1" x14ac:dyDescent="0.25">
      <c r="A119" s="36"/>
      <c r="B119" s="139" t="str">
        <f>'Expenses Summary'!B75</f>
        <v>5600</v>
      </c>
      <c r="C119" s="139" t="str">
        <f>'Expenses Summary'!C75</f>
        <v>Space Rental/Leases Expense</v>
      </c>
      <c r="D119" s="64">
        <f>IF('Expenses Summary'!$E75="","",IF('Cash Flow %s Yr2'!D119="","",'Cash Flow %s Yr2'!D119*'Expenses Summary'!$E75))</f>
        <v>46968.206000000006</v>
      </c>
      <c r="E119" s="64">
        <f>IF('Expenses Summary'!$E75="","",IF('Cash Flow %s Yr2'!E119="","",'Cash Flow %s Yr2'!E119*'Expenses Summary'!$E75))</f>
        <v>46968.206000000006</v>
      </c>
      <c r="F119" s="64">
        <f>IF('Expenses Summary'!$E75="","",IF('Cash Flow %s Yr2'!F119="","",'Cash Flow %s Yr2'!F119*'Expenses Summary'!$E75))</f>
        <v>46968.206000000006</v>
      </c>
      <c r="G119" s="64">
        <f>IF('Expenses Summary'!$E75="","",IF('Cash Flow %s Yr2'!G119="","",'Cash Flow %s Yr2'!G119*'Expenses Summary'!$E75))</f>
        <v>46968.206000000006</v>
      </c>
      <c r="H119" s="64">
        <f>IF('Expenses Summary'!$E75="","",IF('Cash Flow %s Yr2'!H119="","",'Cash Flow %s Yr2'!H119*'Expenses Summary'!$E75))</f>
        <v>46968.206000000006</v>
      </c>
      <c r="I119" s="64">
        <f>IF('Expenses Summary'!$E75="","",IF('Cash Flow %s Yr2'!I119="","",'Cash Flow %s Yr2'!I119*'Expenses Summary'!$E75))</f>
        <v>46968.206000000006</v>
      </c>
      <c r="J119" s="64">
        <f>IF('Expenses Summary'!$E75="","",IF('Cash Flow %s Yr2'!J119="","",'Cash Flow %s Yr2'!J119*'Expenses Summary'!$E75))</f>
        <v>46968.206000000006</v>
      </c>
      <c r="K119" s="64">
        <f>IF('Expenses Summary'!$E75="","",IF('Cash Flow %s Yr2'!K119="","",'Cash Flow %s Yr2'!K119*'Expenses Summary'!$E75))</f>
        <v>46968.206000000006</v>
      </c>
      <c r="L119" s="64">
        <f>IF('Expenses Summary'!$E75="","",IF('Cash Flow %s Yr2'!L119="","",'Cash Flow %s Yr2'!L119*'Expenses Summary'!$E75))</f>
        <v>47534.088000000003</v>
      </c>
      <c r="M119" s="64">
        <f>IF('Expenses Summary'!$E75="","",IF('Cash Flow %s Yr2'!M119="","",'Cash Flow %s Yr2'!M119*'Expenses Summary'!$E75))</f>
        <v>47534.088000000003</v>
      </c>
      <c r="N119" s="64">
        <f>IF('Expenses Summary'!$E75="","",IF('Cash Flow %s Yr2'!N119="","",'Cash Flow %s Yr2'!N119*'Expenses Summary'!$E75))</f>
        <v>47534.088000000003</v>
      </c>
      <c r="O119" s="64">
        <f>IF('Expenses Summary'!$E75="","",IF('Cash Flow %s Yr2'!O119="","",'Cash Flow %s Yr2'!O119*'Expenses Summary'!$E75))</f>
        <v>47534.088000000003</v>
      </c>
      <c r="P119" s="129"/>
      <c r="Q119" s="129"/>
      <c r="R119" s="129"/>
      <c r="S119" s="111">
        <f>IF(SUM(D119:R119)&gt;0,SUM(D119:R119)/'Expenses Summary'!$E75,"")</f>
        <v>1</v>
      </c>
    </row>
    <row r="120" spans="1:19" s="31" customFormat="1" x14ac:dyDescent="0.25">
      <c r="A120" s="36"/>
      <c r="B120" s="139" t="str">
        <f>'Expenses Summary'!B76</f>
        <v>5601</v>
      </c>
      <c r="C120" s="139" t="str">
        <f>'Expenses Summary'!C76</f>
        <v>Building Maintenance</v>
      </c>
      <c r="D120" s="64">
        <f>IF('Expenses Summary'!$E76="","",IF('Cash Flow %s Yr2'!D120="","",'Cash Flow %s Yr2'!D120*'Expenses Summary'!$E76))</f>
        <v>728.00545</v>
      </c>
      <c r="E120" s="64">
        <f>IF('Expenses Summary'!$E76="","",IF('Cash Flow %s Yr2'!E120="","",'Cash Flow %s Yr2'!E120*'Expenses Summary'!$E76))</f>
        <v>728.00545</v>
      </c>
      <c r="F120" s="64">
        <f>IF('Expenses Summary'!$E76="","",IF('Cash Flow %s Yr2'!F120="","",'Cash Flow %s Yr2'!F120*'Expenses Summary'!$E76))</f>
        <v>728.00545</v>
      </c>
      <c r="G120" s="64">
        <f>IF('Expenses Summary'!$E76="","",IF('Cash Flow %s Yr2'!G120="","",'Cash Flow %s Yr2'!G120*'Expenses Summary'!$E76))</f>
        <v>728.00545</v>
      </c>
      <c r="H120" s="64">
        <f>IF('Expenses Summary'!$E76="","",IF('Cash Flow %s Yr2'!H120="","",'Cash Flow %s Yr2'!H120*'Expenses Summary'!$E76))</f>
        <v>728.00545</v>
      </c>
      <c r="I120" s="64">
        <f>IF('Expenses Summary'!$E76="","",IF('Cash Flow %s Yr2'!I120="","",'Cash Flow %s Yr2'!I120*'Expenses Summary'!$E76))</f>
        <v>728.00545</v>
      </c>
      <c r="J120" s="64">
        <f>IF('Expenses Summary'!$E76="","",IF('Cash Flow %s Yr2'!J120="","",'Cash Flow %s Yr2'!J120*'Expenses Summary'!$E76))</f>
        <v>728.00545</v>
      </c>
      <c r="K120" s="64">
        <f>IF('Expenses Summary'!$E76="","",IF('Cash Flow %s Yr2'!K120="","",'Cash Flow %s Yr2'!K120*'Expenses Summary'!$E76))</f>
        <v>728.00545</v>
      </c>
      <c r="L120" s="64">
        <f>IF('Expenses Summary'!$E76="","",IF('Cash Flow %s Yr2'!L120="","",'Cash Flow %s Yr2'!L120*'Expenses Summary'!$E76))</f>
        <v>736.77660000000003</v>
      </c>
      <c r="M120" s="64">
        <f>IF('Expenses Summary'!$E76="","",IF('Cash Flow %s Yr2'!M120="","",'Cash Flow %s Yr2'!M120*'Expenses Summary'!$E76))</f>
        <v>736.77660000000003</v>
      </c>
      <c r="N120" s="64">
        <f>IF('Expenses Summary'!$E76="","",IF('Cash Flow %s Yr2'!N120="","",'Cash Flow %s Yr2'!N120*'Expenses Summary'!$E76))</f>
        <v>736.77660000000003</v>
      </c>
      <c r="O120" s="64">
        <f>IF('Expenses Summary'!$E76="","",IF('Cash Flow %s Yr2'!O120="","",'Cash Flow %s Yr2'!O120*'Expenses Summary'!$E76))</f>
        <v>736.77660000000003</v>
      </c>
      <c r="P120" s="129"/>
      <c r="Q120" s="129"/>
      <c r="R120" s="129"/>
      <c r="S120" s="111">
        <f>IF(SUM(D120:R120)&gt;0,SUM(D120:R120)/'Expenses Summary'!$E76,"")</f>
        <v>1</v>
      </c>
    </row>
    <row r="121" spans="1:19" s="31" customFormat="1" x14ac:dyDescent="0.25">
      <c r="A121" s="36"/>
      <c r="B121" s="139" t="str">
        <f>'Expenses Summary'!B77</f>
        <v>5602</v>
      </c>
      <c r="C121" s="139" t="str">
        <f>'Expenses Summary'!C77</f>
        <v>Other Space Rental</v>
      </c>
      <c r="D121" s="64">
        <f>IF('Expenses Summary'!$E77="","",IF('Cash Flow %s Yr2'!D121="","",'Cash Flow %s Yr2'!D121*'Expenses Summary'!$E77))</f>
        <v>16.600000000000001</v>
      </c>
      <c r="E121" s="64">
        <f>IF('Expenses Summary'!$E77="","",IF('Cash Flow %s Yr2'!E121="","",'Cash Flow %s Yr2'!E121*'Expenses Summary'!$E77))</f>
        <v>16.600000000000001</v>
      </c>
      <c r="F121" s="64">
        <f>IF('Expenses Summary'!$E77="","",IF('Cash Flow %s Yr2'!F121="","",'Cash Flow %s Yr2'!F121*'Expenses Summary'!$E77))</f>
        <v>16.600000000000001</v>
      </c>
      <c r="G121" s="64">
        <f>IF('Expenses Summary'!$E77="","",IF('Cash Flow %s Yr2'!G121="","",'Cash Flow %s Yr2'!G121*'Expenses Summary'!$E77))</f>
        <v>16.600000000000001</v>
      </c>
      <c r="H121" s="64">
        <f>IF('Expenses Summary'!$E77="","",IF('Cash Flow %s Yr2'!H121="","",'Cash Flow %s Yr2'!H121*'Expenses Summary'!$E77))</f>
        <v>16.600000000000001</v>
      </c>
      <c r="I121" s="64">
        <f>IF('Expenses Summary'!$E77="","",IF('Cash Flow %s Yr2'!I121="","",'Cash Flow %s Yr2'!I121*'Expenses Summary'!$E77))</f>
        <v>16.600000000000001</v>
      </c>
      <c r="J121" s="64">
        <f>IF('Expenses Summary'!$E77="","",IF('Cash Flow %s Yr2'!J121="","",'Cash Flow %s Yr2'!J121*'Expenses Summary'!$E77))</f>
        <v>16.600000000000001</v>
      </c>
      <c r="K121" s="64">
        <f>IF('Expenses Summary'!$E77="","",IF('Cash Flow %s Yr2'!K121="","",'Cash Flow %s Yr2'!K121*'Expenses Summary'!$E77))</f>
        <v>16.600000000000001</v>
      </c>
      <c r="L121" s="64">
        <f>IF('Expenses Summary'!$E77="","",IF('Cash Flow %s Yr2'!L121="","",'Cash Flow %s Yr2'!L121*'Expenses Summary'!$E77))</f>
        <v>16.8</v>
      </c>
      <c r="M121" s="64">
        <f>IF('Expenses Summary'!$E77="","",IF('Cash Flow %s Yr2'!M121="","",'Cash Flow %s Yr2'!M121*'Expenses Summary'!$E77))</f>
        <v>16.8</v>
      </c>
      <c r="N121" s="64">
        <f>IF('Expenses Summary'!$E77="","",IF('Cash Flow %s Yr2'!N121="","",'Cash Flow %s Yr2'!N121*'Expenses Summary'!$E77))</f>
        <v>16.8</v>
      </c>
      <c r="O121" s="64">
        <f>IF('Expenses Summary'!$E77="","",IF('Cash Flow %s Yr2'!O121="","",'Cash Flow %s Yr2'!O121*'Expenses Summary'!$E77))</f>
        <v>16.8</v>
      </c>
      <c r="P121" s="129"/>
      <c r="Q121" s="129"/>
      <c r="R121" s="129"/>
      <c r="S121" s="111">
        <f>IF(SUM(D121:R121)&gt;0,SUM(D121:R121)/'Expenses Summary'!$E77,"")</f>
        <v>1.0000000000000002</v>
      </c>
    </row>
    <row r="122" spans="1:19" s="31" customFormat="1" x14ac:dyDescent="0.25">
      <c r="A122" s="36"/>
      <c r="B122" s="139" t="str">
        <f>'Expenses Summary'!B78</f>
        <v>5605</v>
      </c>
      <c r="C122" s="139" t="str">
        <f>'Expenses Summary'!C78</f>
        <v>Equipment Rental/Lease Expense</v>
      </c>
      <c r="D122" s="64">
        <f>IF('Expenses Summary'!$E78="","",IF('Cash Flow %s Yr2'!D122="","",'Cash Flow %s Yr2'!D122*'Expenses Summary'!$E78))</f>
        <v>1367.3999999999999</v>
      </c>
      <c r="E122" s="64">
        <f>IF('Expenses Summary'!$E78="","",IF('Cash Flow %s Yr2'!E122="","",'Cash Flow %s Yr2'!E122*'Expenses Summary'!$E78))</f>
        <v>1367.3999999999999</v>
      </c>
      <c r="F122" s="64">
        <f>IF('Expenses Summary'!$E78="","",IF('Cash Flow %s Yr2'!F122="","",'Cash Flow %s Yr2'!F122*'Expenses Summary'!$E78))</f>
        <v>349.79999999999995</v>
      </c>
      <c r="G122" s="64">
        <f>IF('Expenses Summary'!$E78="","",IF('Cash Flow %s Yr2'!G122="","",'Cash Flow %s Yr2'!G122*'Expenses Summary'!$E78))</f>
        <v>1399.1999999999998</v>
      </c>
      <c r="H122" s="64">
        <f>IF('Expenses Summary'!$E78="","",IF('Cash Flow %s Yr2'!H122="","",'Cash Flow %s Yr2'!H122*'Expenses Summary'!$E78))</f>
        <v>795</v>
      </c>
      <c r="I122" s="64">
        <f>IF('Expenses Summary'!$E78="","",IF('Cash Flow %s Yr2'!I122="","",'Cash Flow %s Yr2'!I122*'Expenses Summary'!$E78))</f>
        <v>1770.1469999999999</v>
      </c>
      <c r="J122" s="64">
        <f>IF('Expenses Summary'!$E78="","",IF('Cash Flow %s Yr2'!J122="","",'Cash Flow %s Yr2'!J122*'Expenses Summary'!$E78))</f>
        <v>1770.1469999999999</v>
      </c>
      <c r="K122" s="64">
        <f>IF('Expenses Summary'!$E78="","",IF('Cash Flow %s Yr2'!K122="","",'Cash Flow %s Yr2'!K122*'Expenses Summary'!$E78))</f>
        <v>1770.1469999999999</v>
      </c>
      <c r="L122" s="64">
        <f>IF('Expenses Summary'!$E78="","",IF('Cash Flow %s Yr2'!L122="","",'Cash Flow %s Yr2'!L122*'Expenses Summary'!$E78))</f>
        <v>1770.1469999999999</v>
      </c>
      <c r="M122" s="64">
        <f>IF('Expenses Summary'!$E78="","",IF('Cash Flow %s Yr2'!M122="","",'Cash Flow %s Yr2'!M122*'Expenses Summary'!$E78))</f>
        <v>1770.1469999999999</v>
      </c>
      <c r="N122" s="64">
        <f>IF('Expenses Summary'!$E78="","",IF('Cash Flow %s Yr2'!N122="","",'Cash Flow %s Yr2'!N122*'Expenses Summary'!$E78))</f>
        <v>1770.4650000000001</v>
      </c>
      <c r="O122" s="64">
        <f>IF('Expenses Summary'!$E78="","",IF('Cash Flow %s Yr2'!O122="","",'Cash Flow %s Yr2'!O122*'Expenses Summary'!$E78))</f>
        <v>0</v>
      </c>
      <c r="P122" s="129"/>
      <c r="Q122" s="129"/>
      <c r="R122" s="129"/>
      <c r="S122" s="111">
        <f>IF(SUM(D122:R122)&gt;0,SUM(D122:R122)/'Expenses Summary'!$E78,"")</f>
        <v>1</v>
      </c>
    </row>
    <row r="123" spans="1:19" s="31" customFormat="1" x14ac:dyDescent="0.25">
      <c r="A123" s="36"/>
      <c r="B123" s="139" t="str">
        <f>'Expenses Summary'!B79</f>
        <v>5610</v>
      </c>
      <c r="C123" s="139" t="str">
        <f>'Expenses Summary'!C79</f>
        <v>Equipment Repair</v>
      </c>
      <c r="D123" s="64">
        <f>IF('Expenses Summary'!$E79="","",IF('Cash Flow %s Yr2'!D123="","",'Cash Flow %s Yr2'!D123*'Expenses Summary'!$E79))</f>
        <v>0</v>
      </c>
      <c r="E123" s="64">
        <f>IF('Expenses Summary'!$E79="","",IF('Cash Flow %s Yr2'!E123="","",'Cash Flow %s Yr2'!E123*'Expenses Summary'!$E79))</f>
        <v>0</v>
      </c>
      <c r="F123" s="64">
        <f>IF('Expenses Summary'!$E79="","",IF('Cash Flow %s Yr2'!F123="","",'Cash Flow %s Yr2'!F123*'Expenses Summary'!$E79))</f>
        <v>0</v>
      </c>
      <c r="G123" s="64">
        <f>IF('Expenses Summary'!$E79="","",IF('Cash Flow %s Yr2'!G123="","",'Cash Flow %s Yr2'!G123*'Expenses Summary'!$E79))</f>
        <v>0</v>
      </c>
      <c r="H123" s="64">
        <f>IF('Expenses Summary'!$E79="","",IF('Cash Flow %s Yr2'!H123="","",'Cash Flow %s Yr2'!H123*'Expenses Summary'!$E79))</f>
        <v>0</v>
      </c>
      <c r="I123" s="64">
        <f>IF('Expenses Summary'!$E79="","",IF('Cash Flow %s Yr2'!I123="","",'Cash Flow %s Yr2'!I123*'Expenses Summary'!$E79))</f>
        <v>0</v>
      </c>
      <c r="J123" s="64">
        <f>IF('Expenses Summary'!$E79="","",IF('Cash Flow %s Yr2'!J123="","",'Cash Flow %s Yr2'!J123*'Expenses Summary'!$E79))</f>
        <v>0</v>
      </c>
      <c r="K123" s="64">
        <f>IF('Expenses Summary'!$E79="","",IF('Cash Flow %s Yr2'!K123="","",'Cash Flow %s Yr2'!K123*'Expenses Summary'!$E79))</f>
        <v>0</v>
      </c>
      <c r="L123" s="64">
        <f>IF('Expenses Summary'!$E79="","",IF('Cash Flow %s Yr2'!L123="","",'Cash Flow %s Yr2'!L123*'Expenses Summary'!$E79))</f>
        <v>0</v>
      </c>
      <c r="M123" s="64">
        <f>IF('Expenses Summary'!$E79="","",IF('Cash Flow %s Yr2'!M123="","",'Cash Flow %s Yr2'!M123*'Expenses Summary'!$E79))</f>
        <v>0</v>
      </c>
      <c r="N123" s="64">
        <f>IF('Expenses Summary'!$E79="","",IF('Cash Flow %s Yr2'!N123="","",'Cash Flow %s Yr2'!N123*'Expenses Summary'!$E79))</f>
        <v>0</v>
      </c>
      <c r="O123" s="64">
        <f>IF('Expenses Summary'!$E79="","",IF('Cash Flow %s Yr2'!O123="","",'Cash Flow %s Yr2'!O123*'Expenses Summary'!$E79))</f>
        <v>0</v>
      </c>
      <c r="P123" s="129"/>
      <c r="Q123" s="129"/>
      <c r="R123" s="129"/>
      <c r="S123" s="111" t="str">
        <f>IF(SUM(D123:R123)&gt;0,SUM(D123:R123)/'Expenses Summary'!$E79,"")</f>
        <v/>
      </c>
    </row>
    <row r="124" spans="1:19" s="31" customFormat="1" x14ac:dyDescent="0.25">
      <c r="A124" s="36"/>
      <c r="B124" s="139" t="str">
        <f>'Expenses Summary'!B80</f>
        <v>5800</v>
      </c>
      <c r="C124" s="139" t="str">
        <f>'Expenses Summary'!C80</f>
        <v>Professional/Consulting Services and Operating Expenditures</v>
      </c>
      <c r="D124" s="64">
        <f>IF('Expenses Summary'!$E80="","",IF('Cash Flow %s Yr2'!D124="","",'Cash Flow %s Yr2'!D124*'Expenses Summary'!$E80))</f>
        <v>630</v>
      </c>
      <c r="E124" s="64">
        <f>IF('Expenses Summary'!$E80="","",IF('Cash Flow %s Yr2'!E124="","",'Cash Flow %s Yr2'!E124*'Expenses Summary'!$E80))</f>
        <v>740</v>
      </c>
      <c r="F124" s="64">
        <f>IF('Expenses Summary'!$E80="","",IF('Cash Flow %s Yr2'!F124="","",'Cash Flow %s Yr2'!F124*'Expenses Summary'!$E80))</f>
        <v>630</v>
      </c>
      <c r="G124" s="64">
        <f>IF('Expenses Summary'!$E80="","",IF('Cash Flow %s Yr2'!G124="","",'Cash Flow %s Yr2'!G124*'Expenses Summary'!$E80))</f>
        <v>630</v>
      </c>
      <c r="H124" s="64">
        <f>IF('Expenses Summary'!$E80="","",IF('Cash Flow %s Yr2'!H124="","",'Cash Flow %s Yr2'!H124*'Expenses Summary'!$E80))</f>
        <v>810</v>
      </c>
      <c r="I124" s="64">
        <f>IF('Expenses Summary'!$E80="","",IF('Cash Flow %s Yr2'!I124="","",'Cash Flow %s Yr2'!I124*'Expenses Summary'!$E80))</f>
        <v>937.1</v>
      </c>
      <c r="J124" s="64">
        <f>IF('Expenses Summary'!$E80="","",IF('Cash Flow %s Yr2'!J124="","",'Cash Flow %s Yr2'!J124*'Expenses Summary'!$E80))</f>
        <v>937.1</v>
      </c>
      <c r="K124" s="64">
        <f>IF('Expenses Summary'!$E80="","",IF('Cash Flow %s Yr2'!K124="","",'Cash Flow %s Yr2'!K124*'Expenses Summary'!$E80))</f>
        <v>937.1</v>
      </c>
      <c r="L124" s="64">
        <f>IF('Expenses Summary'!$E80="","",IF('Cash Flow %s Yr2'!L124="","",'Cash Flow %s Yr2'!L124*'Expenses Summary'!$E80))</f>
        <v>937.1</v>
      </c>
      <c r="M124" s="64">
        <f>IF('Expenses Summary'!$E80="","",IF('Cash Flow %s Yr2'!M124="","",'Cash Flow %s Yr2'!M124*'Expenses Summary'!$E80))</f>
        <v>937.1</v>
      </c>
      <c r="N124" s="64">
        <f>IF('Expenses Summary'!$E80="","",IF('Cash Flow %s Yr2'!N124="","",'Cash Flow %s Yr2'!N124*'Expenses Summary'!$E80))</f>
        <v>937.1</v>
      </c>
      <c r="O124" s="64">
        <f>IF('Expenses Summary'!$E80="","",IF('Cash Flow %s Yr2'!O124="","",'Cash Flow %s Yr2'!O124*'Expenses Summary'!$E80))</f>
        <v>937.40000000000009</v>
      </c>
      <c r="P124" s="129"/>
      <c r="Q124" s="129"/>
      <c r="R124" s="129"/>
      <c r="S124" s="111">
        <f>IF(SUM(D124:R124)&gt;0,SUM(D124:R124)/'Expenses Summary'!$E80,"")</f>
        <v>1.0000000000000002</v>
      </c>
    </row>
    <row r="125" spans="1:19" s="31" customFormat="1" x14ac:dyDescent="0.25">
      <c r="A125" s="36"/>
      <c r="B125" s="139" t="str">
        <f>'Expenses Summary'!B81</f>
        <v>5803</v>
      </c>
      <c r="C125" s="139" t="str">
        <f>'Expenses Summary'!C81</f>
        <v>Banking and Payroll Service Fees</v>
      </c>
      <c r="D125" s="64">
        <f>IF('Expenses Summary'!$E81="","",IF('Cash Flow %s Yr2'!D125="","",'Cash Flow %s Yr2'!D125*'Expenses Summary'!$E81))</f>
        <v>546.90700000000004</v>
      </c>
      <c r="E125" s="64">
        <f>IF('Expenses Summary'!$E81="","",IF('Cash Flow %s Yr2'!E125="","",'Cash Flow %s Yr2'!E125*'Expenses Summary'!$E81))</f>
        <v>546.90700000000004</v>
      </c>
      <c r="F125" s="64">
        <f>IF('Expenses Summary'!$E81="","",IF('Cash Flow %s Yr2'!F125="","",'Cash Flow %s Yr2'!F125*'Expenses Summary'!$E81))</f>
        <v>984.43260000000009</v>
      </c>
      <c r="G125" s="64">
        <f>IF('Expenses Summary'!$E81="","",IF('Cash Flow %s Yr2'!G125="","",'Cash Flow %s Yr2'!G125*'Expenses Summary'!$E81))</f>
        <v>984.43260000000009</v>
      </c>
      <c r="H125" s="64">
        <f>IF('Expenses Summary'!$E81="","",IF('Cash Flow %s Yr2'!H125="","",'Cash Flow %s Yr2'!H125*'Expenses Summary'!$E81))</f>
        <v>984.43260000000009</v>
      </c>
      <c r="I125" s="64">
        <f>IF('Expenses Summary'!$E81="","",IF('Cash Flow %s Yr2'!I125="","",'Cash Flow %s Yr2'!I125*'Expenses Summary'!$E81))</f>
        <v>984.43260000000009</v>
      </c>
      <c r="J125" s="64">
        <f>IF('Expenses Summary'!$E81="","",IF('Cash Flow %s Yr2'!J125="","",'Cash Flow %s Yr2'!J125*'Expenses Summary'!$E81))</f>
        <v>984.43260000000009</v>
      </c>
      <c r="K125" s="64">
        <f>IF('Expenses Summary'!$E81="","",IF('Cash Flow %s Yr2'!K125="","",'Cash Flow %s Yr2'!K125*'Expenses Summary'!$E81))</f>
        <v>984.43260000000009</v>
      </c>
      <c r="L125" s="64">
        <f>IF('Expenses Summary'!$E81="","",IF('Cash Flow %s Yr2'!L125="","",'Cash Flow %s Yr2'!L125*'Expenses Summary'!$E81))</f>
        <v>984.43260000000009</v>
      </c>
      <c r="M125" s="64">
        <f>IF('Expenses Summary'!$E81="","",IF('Cash Flow %s Yr2'!M125="","",'Cash Flow %s Yr2'!M125*'Expenses Summary'!$E81))</f>
        <v>984.43260000000009</v>
      </c>
      <c r="N125" s="64">
        <f>IF('Expenses Summary'!$E81="","",IF('Cash Flow %s Yr2'!N125="","",'Cash Flow %s Yr2'!N125*'Expenses Summary'!$E81))</f>
        <v>984.43260000000009</v>
      </c>
      <c r="O125" s="64">
        <f>IF('Expenses Summary'!$E81="","",IF('Cash Flow %s Yr2'!O125="","",'Cash Flow %s Yr2'!O125*'Expenses Summary'!$E81))</f>
        <v>984.43260000000009</v>
      </c>
      <c r="P125" s="129"/>
      <c r="Q125" s="129"/>
      <c r="R125" s="129"/>
      <c r="S125" s="111">
        <f>IF(SUM(D125:R125)&gt;0,SUM(D125:R125)/'Expenses Summary'!$E81,"")</f>
        <v>1</v>
      </c>
    </row>
    <row r="126" spans="1:19" s="31" customFormat="1" x14ac:dyDescent="0.25">
      <c r="A126" s="36"/>
      <c r="B126" s="139">
        <f>'Expenses Summary'!B82</f>
        <v>5805</v>
      </c>
      <c r="C126" s="139" t="str">
        <f>'Expenses Summary'!C82</f>
        <v>Legal Services</v>
      </c>
      <c r="D126" s="64">
        <f>IF('Expenses Summary'!$E82="","",IF('Cash Flow %s Yr2'!D126="","",'Cash Flow %s Yr2'!D126*'Expenses Summary'!$E82))</f>
        <v>0</v>
      </c>
      <c r="E126" s="64">
        <f>IF('Expenses Summary'!$E82="","",IF('Cash Flow %s Yr2'!E126="","",'Cash Flow %s Yr2'!E126*'Expenses Summary'!$E82))</f>
        <v>0</v>
      </c>
      <c r="F126" s="64">
        <f>IF('Expenses Summary'!$E82="","",IF('Cash Flow %s Yr2'!F126="","",'Cash Flow %s Yr2'!F126*'Expenses Summary'!$E82))</f>
        <v>0</v>
      </c>
      <c r="G126" s="64">
        <f>IF('Expenses Summary'!$E82="","",IF('Cash Flow %s Yr2'!G126="","",'Cash Flow %s Yr2'!G126*'Expenses Summary'!$E82))</f>
        <v>0</v>
      </c>
      <c r="H126" s="64">
        <f>IF('Expenses Summary'!$E82="","",IF('Cash Flow %s Yr2'!H126="","",'Cash Flow %s Yr2'!H126*'Expenses Summary'!$E82))</f>
        <v>1500</v>
      </c>
      <c r="I126" s="64">
        <f>IF('Expenses Summary'!$E82="","",IF('Cash Flow %s Yr2'!I126="","",'Cash Flow %s Yr2'!I126*'Expenses Summary'!$E82))</f>
        <v>1500</v>
      </c>
      <c r="J126" s="64">
        <f>IF('Expenses Summary'!$E82="","",IF('Cash Flow %s Yr2'!J126="","",'Cash Flow %s Yr2'!J126*'Expenses Summary'!$E82))</f>
        <v>1500</v>
      </c>
      <c r="K126" s="64">
        <f>IF('Expenses Summary'!$E82="","",IF('Cash Flow %s Yr2'!K126="","",'Cash Flow %s Yr2'!K126*'Expenses Summary'!$E82))</f>
        <v>1500</v>
      </c>
      <c r="L126" s="64">
        <f>IF('Expenses Summary'!$E82="","",IF('Cash Flow %s Yr2'!L126="","",'Cash Flow %s Yr2'!L126*'Expenses Summary'!$E82))</f>
        <v>1500</v>
      </c>
      <c r="M126" s="64">
        <f>IF('Expenses Summary'!$E82="","",IF('Cash Flow %s Yr2'!M126="","",'Cash Flow %s Yr2'!M126*'Expenses Summary'!$E82))</f>
        <v>1500</v>
      </c>
      <c r="N126" s="64">
        <f>IF('Expenses Summary'!$E82="","",IF('Cash Flow %s Yr2'!N126="","",'Cash Flow %s Yr2'!N126*'Expenses Summary'!$E82))</f>
        <v>1500</v>
      </c>
      <c r="O126" s="64">
        <f>IF('Expenses Summary'!$E82="","",IF('Cash Flow %s Yr2'!O126="","",'Cash Flow %s Yr2'!O126*'Expenses Summary'!$E82))</f>
        <v>1500</v>
      </c>
      <c r="P126" s="129"/>
      <c r="Q126" s="129"/>
      <c r="R126" s="129"/>
      <c r="S126" s="111">
        <f>IF(SUM(D126:R126)&gt;0,SUM(D126:R126)/'Expenses Summary'!$E82,"")</f>
        <v>1</v>
      </c>
    </row>
    <row r="127" spans="1:19" s="31" customFormat="1" x14ac:dyDescent="0.25">
      <c r="A127" s="36"/>
      <c r="B127" s="139" t="str">
        <f>'Expenses Summary'!B84</f>
        <v>5810</v>
      </c>
      <c r="C127" s="139" t="str">
        <f>'Expenses Summary'!C84</f>
        <v>Educational Consultants</v>
      </c>
      <c r="D127" s="64">
        <f>IF('Expenses Summary'!$E84="","",IF('Cash Flow %s Yr2'!D127="","",'Cash Flow %s Yr2'!D127*'Expenses Summary'!$E84))</f>
        <v>0</v>
      </c>
      <c r="E127" s="64">
        <f>IF('Expenses Summary'!$E84="","",IF('Cash Flow %s Yr2'!E127="","",'Cash Flow %s Yr2'!E127*'Expenses Summary'!$E84))</f>
        <v>0</v>
      </c>
      <c r="F127" s="64">
        <f>IF('Expenses Summary'!$E84="","",IF('Cash Flow %s Yr2'!F127="","",'Cash Flow %s Yr2'!F127*'Expenses Summary'!$E84))</f>
        <v>2546.8049999999998</v>
      </c>
      <c r="G127" s="64">
        <f>IF('Expenses Summary'!$E84="","",IF('Cash Flow %s Yr2'!G127="","",'Cash Flow %s Yr2'!G127*'Expenses Summary'!$E84))</f>
        <v>9119.2049999999999</v>
      </c>
      <c r="H127" s="64">
        <f>IF('Expenses Summary'!$E84="","",IF('Cash Flow %s Yr2'!H127="","",'Cash Flow %s Yr2'!H127*'Expenses Summary'!$E84))</f>
        <v>8708.43</v>
      </c>
      <c r="I127" s="64">
        <f>IF('Expenses Summary'!$E84="","",IF('Cash Flow %s Yr2'!I127="","",'Cash Flow %s Yr2'!I127*'Expenses Summary'!$E84))</f>
        <v>8825.91165</v>
      </c>
      <c r="J127" s="64">
        <f>IF('Expenses Summary'!$E84="","",IF('Cash Flow %s Yr2'!J127="","",'Cash Flow %s Yr2'!J127*'Expenses Summary'!$E84))</f>
        <v>8825.91165</v>
      </c>
      <c r="K127" s="64">
        <f>IF('Expenses Summary'!$E84="","",IF('Cash Flow %s Yr2'!K127="","",'Cash Flow %s Yr2'!K127*'Expenses Summary'!$E84))</f>
        <v>8825.91165</v>
      </c>
      <c r="L127" s="64">
        <f>IF('Expenses Summary'!$E84="","",IF('Cash Flow %s Yr2'!L127="","",'Cash Flow %s Yr2'!L127*'Expenses Summary'!$E84))</f>
        <v>8825.91165</v>
      </c>
      <c r="M127" s="64">
        <f>IF('Expenses Summary'!$E84="","",IF('Cash Flow %s Yr2'!M127="","",'Cash Flow %s Yr2'!M127*'Expenses Summary'!$E84))</f>
        <v>8825.91165</v>
      </c>
      <c r="N127" s="64">
        <f>IF('Expenses Summary'!$E84="","",IF('Cash Flow %s Yr2'!N127="","",'Cash Flow %s Yr2'!N127*'Expenses Summary'!$E84))</f>
        <v>8825.91165</v>
      </c>
      <c r="O127" s="64">
        <f>IF('Expenses Summary'!$E84="","",IF('Cash Flow %s Yr2'!O127="","",'Cash Flow %s Yr2'!O127*'Expenses Summary'!$E84))</f>
        <v>8825.0900999999994</v>
      </c>
      <c r="P127" s="129"/>
      <c r="Q127" s="129"/>
      <c r="R127" s="129"/>
      <c r="S127" s="111">
        <f>IF(SUM(D127:R127)&gt;0,SUM(D127:R127)/'Expenses Summary'!$E84,"")</f>
        <v>1.0000000000000002</v>
      </c>
    </row>
    <row r="128" spans="1:19" s="31" customFormat="1" x14ac:dyDescent="0.25">
      <c r="A128" s="36"/>
      <c r="B128" s="139" t="str">
        <f>'Expenses Summary'!B85</f>
        <v>5815</v>
      </c>
      <c r="C128" s="139" t="str">
        <f>'Expenses Summary'!C85</f>
        <v>Advertising / Recruiting</v>
      </c>
      <c r="D128" s="64">
        <f>IF('Expenses Summary'!$E85="","",IF('Cash Flow %s Yr2'!D128="","",'Cash Flow %s Yr2'!D128*'Expenses Summary'!$E85))</f>
        <v>0</v>
      </c>
      <c r="E128" s="64">
        <f>IF('Expenses Summary'!$E85="","",IF('Cash Flow %s Yr2'!E128="","",'Cash Flow %s Yr2'!E128*'Expenses Summary'!$E85))</f>
        <v>0</v>
      </c>
      <c r="F128" s="64">
        <f>IF('Expenses Summary'!$E85="","",IF('Cash Flow %s Yr2'!F128="","",'Cash Flow %s Yr2'!F128*'Expenses Summary'!$E85))</f>
        <v>0</v>
      </c>
      <c r="G128" s="64">
        <f>IF('Expenses Summary'!$E85="","",IF('Cash Flow %s Yr2'!G128="","",'Cash Flow %s Yr2'!G128*'Expenses Summary'!$E85))</f>
        <v>0</v>
      </c>
      <c r="H128" s="64">
        <f>IF('Expenses Summary'!$E85="","",IF('Cash Flow %s Yr2'!H128="","",'Cash Flow %s Yr2'!H128*'Expenses Summary'!$E85))</f>
        <v>0</v>
      </c>
      <c r="I128" s="64">
        <f>IF('Expenses Summary'!$E85="","",IF('Cash Flow %s Yr2'!I128="","",'Cash Flow %s Yr2'!I128*'Expenses Summary'!$E85))</f>
        <v>0</v>
      </c>
      <c r="J128" s="64">
        <f>IF('Expenses Summary'!$E85="","",IF('Cash Flow %s Yr2'!J128="","",'Cash Flow %s Yr2'!J128*'Expenses Summary'!$E85))</f>
        <v>0</v>
      </c>
      <c r="K128" s="64">
        <f>IF('Expenses Summary'!$E85="","",IF('Cash Flow %s Yr2'!K128="","",'Cash Flow %s Yr2'!K128*'Expenses Summary'!$E85))</f>
        <v>0</v>
      </c>
      <c r="L128" s="64">
        <f>IF('Expenses Summary'!$E85="","",IF('Cash Flow %s Yr2'!L128="","",'Cash Flow %s Yr2'!L128*'Expenses Summary'!$E85))</f>
        <v>0</v>
      </c>
      <c r="M128" s="64">
        <f>IF('Expenses Summary'!$E85="","",IF('Cash Flow %s Yr2'!M128="","",'Cash Flow %s Yr2'!M128*'Expenses Summary'!$E85))</f>
        <v>0</v>
      </c>
      <c r="N128" s="64">
        <f>IF('Expenses Summary'!$E85="","",IF('Cash Flow %s Yr2'!N128="","",'Cash Flow %s Yr2'!N128*'Expenses Summary'!$E85))</f>
        <v>0</v>
      </c>
      <c r="O128" s="64">
        <f>IF('Expenses Summary'!$E85="","",IF('Cash Flow %s Yr2'!O128="","",'Cash Flow %s Yr2'!O128*'Expenses Summary'!$E85))</f>
        <v>1547.8500000000001</v>
      </c>
      <c r="P128" s="129"/>
      <c r="Q128" s="129"/>
      <c r="R128" s="129"/>
      <c r="S128" s="111">
        <f>IF(SUM(D128:R128)&gt;0,SUM(D128:R128)/'Expenses Summary'!$E85,"")</f>
        <v>1</v>
      </c>
    </row>
    <row r="129" spans="1:19" s="31" customFormat="1" x14ac:dyDescent="0.25">
      <c r="A129" s="36"/>
      <c r="B129" s="139" t="str">
        <f>'Expenses Summary'!B86</f>
        <v>5820</v>
      </c>
      <c r="C129" s="139" t="str">
        <f>'Expenses Summary'!C86</f>
        <v>Fundraising Expense</v>
      </c>
      <c r="D129" s="64">
        <f>IF('Expenses Summary'!$E86="","",IF('Cash Flow %s Yr2'!D129="","",'Cash Flow %s Yr2'!D129*'Expenses Summary'!$E86))</f>
        <v>0</v>
      </c>
      <c r="E129" s="64">
        <f>IF('Expenses Summary'!$E86="","",IF('Cash Flow %s Yr2'!E129="","",'Cash Flow %s Yr2'!E129*'Expenses Summary'!$E86))</f>
        <v>0</v>
      </c>
      <c r="F129" s="64">
        <f>IF('Expenses Summary'!$E86="","",IF('Cash Flow %s Yr2'!F129="","",'Cash Flow %s Yr2'!F129*'Expenses Summary'!$E86))</f>
        <v>12.382800000000001</v>
      </c>
      <c r="G129" s="64">
        <f>IF('Expenses Summary'!$E86="","",IF('Cash Flow %s Yr2'!G129="","",'Cash Flow %s Yr2'!G129*'Expenses Summary'!$E86))</f>
        <v>12.382800000000001</v>
      </c>
      <c r="H129" s="64">
        <f>IF('Expenses Summary'!$E86="","",IF('Cash Flow %s Yr2'!H129="","",'Cash Flow %s Yr2'!H129*'Expenses Summary'!$E86))</f>
        <v>12.382800000000001</v>
      </c>
      <c r="I129" s="64">
        <f>IF('Expenses Summary'!$E86="","",IF('Cash Flow %s Yr2'!I129="","",'Cash Flow %s Yr2'!I129*'Expenses Summary'!$E86))</f>
        <v>12.382800000000001</v>
      </c>
      <c r="J129" s="64">
        <f>IF('Expenses Summary'!$E86="","",IF('Cash Flow %s Yr2'!J129="","",'Cash Flow %s Yr2'!J129*'Expenses Summary'!$E86))</f>
        <v>12.382800000000001</v>
      </c>
      <c r="K129" s="64">
        <f>IF('Expenses Summary'!$E86="","",IF('Cash Flow %s Yr2'!K129="","",'Cash Flow %s Yr2'!K129*'Expenses Summary'!$E86))</f>
        <v>12.382800000000001</v>
      </c>
      <c r="L129" s="64">
        <f>IF('Expenses Summary'!$E86="","",IF('Cash Flow %s Yr2'!L129="","",'Cash Flow %s Yr2'!L129*'Expenses Summary'!$E86))</f>
        <v>12.382800000000001</v>
      </c>
      <c r="M129" s="64">
        <f>IF('Expenses Summary'!$E86="","",IF('Cash Flow %s Yr2'!M129="","",'Cash Flow %s Yr2'!M129*'Expenses Summary'!$E86))</f>
        <v>12.382800000000001</v>
      </c>
      <c r="N129" s="64">
        <f>IF('Expenses Summary'!$E86="","",IF('Cash Flow %s Yr2'!N129="","",'Cash Flow %s Yr2'!N129*'Expenses Summary'!$E86))</f>
        <v>12.382800000000001</v>
      </c>
      <c r="O129" s="64">
        <f>IF('Expenses Summary'!$E86="","",IF('Cash Flow %s Yr2'!O129="","",'Cash Flow %s Yr2'!O129*'Expenses Summary'!$E86))</f>
        <v>12.382800000000001</v>
      </c>
      <c r="P129" s="129"/>
      <c r="Q129" s="129"/>
      <c r="R129" s="129"/>
      <c r="S129" s="111">
        <f>IF(SUM(D129:R129)&gt;0,SUM(D129:R129)/'Expenses Summary'!$E86,"")</f>
        <v>1.0000000000000002</v>
      </c>
    </row>
    <row r="130" spans="1:19" s="31" customFormat="1" x14ac:dyDescent="0.25">
      <c r="A130" s="36"/>
      <c r="B130" s="139" t="str">
        <f>'Expenses Summary'!B87</f>
        <v>5875</v>
      </c>
      <c r="C130" s="139" t="str">
        <f>'Expenses Summary'!C87</f>
        <v>District Oversight Fee</v>
      </c>
      <c r="D130" s="64">
        <f>IF('Expenses Summary'!$E87="","",IF('Cash Flow %s Yr2'!D130="","",'Cash Flow %s Yr2'!D130*'Expenses Summary'!$E87))</f>
        <v>0</v>
      </c>
      <c r="E130" s="64">
        <f>IF('Expenses Summary'!$E87="","",IF('Cash Flow %s Yr2'!E130="","",'Cash Flow %s Yr2'!E130*'Expenses Summary'!$E87))</f>
        <v>0</v>
      </c>
      <c r="F130" s="64">
        <f>IF('Expenses Summary'!$E87="","",IF('Cash Flow %s Yr2'!F130="","",'Cash Flow %s Yr2'!F130*'Expenses Summary'!$E87))</f>
        <v>0</v>
      </c>
      <c r="G130" s="64">
        <f>IF('Expenses Summary'!$E87="","",IF('Cash Flow %s Yr2'!G130="","",'Cash Flow %s Yr2'!G130*'Expenses Summary'!$E87))</f>
        <v>0</v>
      </c>
      <c r="H130" s="64">
        <f>IF('Expenses Summary'!$E87="","",IF('Cash Flow %s Yr2'!H130="","",'Cash Flow %s Yr2'!H130*'Expenses Summary'!$E87))</f>
        <v>0</v>
      </c>
      <c r="I130" s="64">
        <f>IF('Expenses Summary'!$E87="","",IF('Cash Flow %s Yr2'!I130="","",'Cash Flow %s Yr2'!I130*'Expenses Summary'!$E87))</f>
        <v>0</v>
      </c>
      <c r="J130" s="64">
        <f>IF('Expenses Summary'!$E87="","",IF('Cash Flow %s Yr2'!J130="","",'Cash Flow %s Yr2'!J130*'Expenses Summary'!$E87))</f>
        <v>0</v>
      </c>
      <c r="K130" s="64">
        <f>IF('Expenses Summary'!$E87="","",IF('Cash Flow %s Yr2'!K130="","",'Cash Flow %s Yr2'!K130*'Expenses Summary'!$E87))</f>
        <v>0</v>
      </c>
      <c r="L130" s="64">
        <f>IF('Expenses Summary'!$E87="","",IF('Cash Flow %s Yr2'!L130="","",'Cash Flow %s Yr2'!L130*'Expenses Summary'!$E87))</f>
        <v>0</v>
      </c>
      <c r="M130" s="64">
        <f>IF('Expenses Summary'!$E87="","",IF('Cash Flow %s Yr2'!M130="","",'Cash Flow %s Yr2'!M130*'Expenses Summary'!$E87))</f>
        <v>0</v>
      </c>
      <c r="N130" s="64">
        <f>IF('Expenses Summary'!$E87="","",IF('Cash Flow %s Yr2'!N130="","",'Cash Flow %s Yr2'!N130*'Expenses Summary'!$E87))</f>
        <v>0</v>
      </c>
      <c r="O130" s="64">
        <f>IF('Expenses Summary'!$E87="","",IF('Cash Flow %s Yr2'!O130="","",'Cash Flow %s Yr2'!O130*'Expenses Summary'!$E87))</f>
        <v>28881.62</v>
      </c>
      <c r="P130" s="129"/>
      <c r="Q130" s="129"/>
      <c r="R130" s="129"/>
      <c r="S130" s="111">
        <f>IF(SUM(D130:R130)&gt;0,SUM(D130:R130)/'Expenses Summary'!$E87,"")</f>
        <v>1</v>
      </c>
    </row>
    <row r="131" spans="1:19" s="31" customFormat="1" x14ac:dyDescent="0.25">
      <c r="A131" s="36"/>
      <c r="B131" s="139" t="str">
        <f>'Expenses Summary'!B88</f>
        <v>5890</v>
      </c>
      <c r="C131" s="139" t="str">
        <f>'Expenses Summary'!C88</f>
        <v>Interest Expense / Misc. Fees</v>
      </c>
      <c r="D131" s="64">
        <f>IF('Expenses Summary'!$E88="","",IF('Cash Flow %s Yr2'!D131="","",'Cash Flow %s Yr2'!D131*'Expenses Summary'!$E88))</f>
        <v>0</v>
      </c>
      <c r="E131" s="64">
        <f>IF('Expenses Summary'!$E88="","",IF('Cash Flow %s Yr2'!E131="","",'Cash Flow %s Yr2'!E131*'Expenses Summary'!$E88))</f>
        <v>0</v>
      </c>
      <c r="F131" s="64">
        <f>IF('Expenses Summary'!$E88="","",IF('Cash Flow %s Yr2'!F131="","",'Cash Flow %s Yr2'!F131*'Expenses Summary'!$E88))</f>
        <v>0</v>
      </c>
      <c r="G131" s="64">
        <f>IF('Expenses Summary'!$E88="","",IF('Cash Flow %s Yr2'!G131="","",'Cash Flow %s Yr2'!G131*'Expenses Summary'!$E88))</f>
        <v>0</v>
      </c>
      <c r="H131" s="64">
        <f>IF('Expenses Summary'!$E88="","",IF('Cash Flow %s Yr2'!H131="","",'Cash Flow %s Yr2'!H131*'Expenses Summary'!$E88))</f>
        <v>0</v>
      </c>
      <c r="I131" s="64">
        <f>IF('Expenses Summary'!$E88="","",IF('Cash Flow %s Yr2'!I131="","",'Cash Flow %s Yr2'!I131*'Expenses Summary'!$E88))</f>
        <v>0</v>
      </c>
      <c r="J131" s="64">
        <f>IF('Expenses Summary'!$E88="","",IF('Cash Flow %s Yr2'!J131="","",'Cash Flow %s Yr2'!J131*'Expenses Summary'!$E88))</f>
        <v>0</v>
      </c>
      <c r="K131" s="64">
        <f>IF('Expenses Summary'!$E88="","",IF('Cash Flow %s Yr2'!K131="","",'Cash Flow %s Yr2'!K131*'Expenses Summary'!$E88))</f>
        <v>0</v>
      </c>
      <c r="L131" s="64">
        <f>IF('Expenses Summary'!$E88="","",IF('Cash Flow %s Yr2'!L131="","",'Cash Flow %s Yr2'!L131*'Expenses Summary'!$E88))</f>
        <v>0</v>
      </c>
      <c r="M131" s="64">
        <f>IF('Expenses Summary'!$E88="","",IF('Cash Flow %s Yr2'!M131="","",'Cash Flow %s Yr2'!M131*'Expenses Summary'!$E88))</f>
        <v>0</v>
      </c>
      <c r="N131" s="64">
        <f>IF('Expenses Summary'!$E88="","",IF('Cash Flow %s Yr2'!N131="","",'Cash Flow %s Yr2'!N131*'Expenses Summary'!$E88))</f>
        <v>0</v>
      </c>
      <c r="O131" s="64">
        <f>IF('Expenses Summary'!$E88="","",IF('Cash Flow %s Yr2'!O131="","",'Cash Flow %s Yr2'!O131*'Expenses Summary'!$E88))</f>
        <v>1238.28</v>
      </c>
      <c r="P131" s="129"/>
      <c r="Q131" s="129"/>
      <c r="R131" s="129"/>
      <c r="S131" s="111">
        <f>IF(SUM(D131:R131)&gt;0,SUM(D131:R131)/'Expenses Summary'!$E88,"")</f>
        <v>1</v>
      </c>
    </row>
    <row r="132" spans="1:19" s="31" customFormat="1" x14ac:dyDescent="0.25">
      <c r="A132" s="36"/>
      <c r="B132" s="139" t="str">
        <f>'Expenses Summary'!B89</f>
        <v>5891</v>
      </c>
      <c r="C132" s="139" t="str">
        <f>'Expenses Summary'!C89</f>
        <v>Charter School Capital Fees</v>
      </c>
      <c r="D132" s="64">
        <f>IF('Expenses Summary'!$E89="","",IF('Cash Flow %s Yr2'!D132="","",'Cash Flow %s Yr2'!D132*'Expenses Summary'!$E89))</f>
        <v>2847.73</v>
      </c>
      <c r="E132" s="64">
        <f>IF('Expenses Summary'!$E89="","",IF('Cash Flow %s Yr2'!E132="","",'Cash Flow %s Yr2'!E132*'Expenses Summary'!$E89))</f>
        <v>2847.73</v>
      </c>
      <c r="F132" s="64">
        <f>IF('Expenses Summary'!$E89="","",IF('Cash Flow %s Yr2'!F132="","",'Cash Flow %s Yr2'!F132*'Expenses Summary'!$E89))</f>
        <v>2847.73</v>
      </c>
      <c r="G132" s="64">
        <f>IF('Expenses Summary'!$E89="","",IF('Cash Flow %s Yr2'!G132="","",'Cash Flow %s Yr2'!G132*'Expenses Summary'!$E89))</f>
        <v>2847.73</v>
      </c>
      <c r="H132" s="64">
        <f>IF('Expenses Summary'!$E89="","",IF('Cash Flow %s Yr2'!H132="","",'Cash Flow %s Yr2'!H132*'Expenses Summary'!$E89))</f>
        <v>2847.73</v>
      </c>
      <c r="I132" s="64">
        <f>IF('Expenses Summary'!$E89="","",IF('Cash Flow %s Yr2'!I132="","",'Cash Flow %s Yr2'!I132*'Expenses Summary'!$E89))</f>
        <v>2847.73</v>
      </c>
      <c r="J132" s="64">
        <f>IF('Expenses Summary'!$E89="","",IF('Cash Flow %s Yr2'!J132="","",'Cash Flow %s Yr2'!J132*'Expenses Summary'!$E89))</f>
        <v>2847.73</v>
      </c>
      <c r="K132" s="64">
        <f>IF('Expenses Summary'!$E89="","",IF('Cash Flow %s Yr2'!K132="","",'Cash Flow %s Yr2'!K132*'Expenses Summary'!$E89))</f>
        <v>2847.73</v>
      </c>
      <c r="L132" s="64">
        <f>IF('Expenses Summary'!$E89="","",IF('Cash Flow %s Yr2'!L132="","",'Cash Flow %s Yr2'!L132*'Expenses Summary'!$E89))</f>
        <v>2882.04</v>
      </c>
      <c r="M132" s="64">
        <f>IF('Expenses Summary'!$E89="","",IF('Cash Flow %s Yr2'!M132="","",'Cash Flow %s Yr2'!M132*'Expenses Summary'!$E89))</f>
        <v>2882.04</v>
      </c>
      <c r="N132" s="64">
        <f>IF('Expenses Summary'!$E89="","",IF('Cash Flow %s Yr2'!N132="","",'Cash Flow %s Yr2'!N132*'Expenses Summary'!$E89))</f>
        <v>2882.04</v>
      </c>
      <c r="O132" s="64">
        <f>IF('Expenses Summary'!$E89="","",IF('Cash Flow %s Yr2'!O132="","",'Cash Flow %s Yr2'!O132*'Expenses Summary'!$E89))</f>
        <v>2882.04</v>
      </c>
      <c r="P132" s="129"/>
      <c r="Q132" s="129"/>
      <c r="R132" s="129"/>
      <c r="S132" s="111">
        <f>IF(SUM(D132:R132)&gt;0,SUM(D132:R132)/'Expenses Summary'!$E89,"")</f>
        <v>1</v>
      </c>
    </row>
    <row r="133" spans="1:19" s="31" customFormat="1" hidden="1" outlineLevel="1" x14ac:dyDescent="0.25">
      <c r="A133" s="36"/>
      <c r="B133" s="139" t="str">
        <f>'Expenses Summary'!B90</f>
        <v>5899</v>
      </c>
      <c r="C133" s="139" t="str">
        <f>'Expenses Summary'!C90</f>
        <v>Moving Expenses</v>
      </c>
      <c r="D133" s="64">
        <f>IF('Expenses Summary'!$E90="","",IF('Cash Flow %s Yr2'!D133="","",'Cash Flow %s Yr2'!D133*'Expenses Summary'!$E90))</f>
        <v>0</v>
      </c>
      <c r="E133" s="64">
        <f>IF('Expenses Summary'!$E90="","",IF('Cash Flow %s Yr2'!E133="","",'Cash Flow %s Yr2'!E133*'Expenses Summary'!$E90))</f>
        <v>0</v>
      </c>
      <c r="F133" s="64">
        <f>IF('Expenses Summary'!$E90="","",IF('Cash Flow %s Yr2'!F133="","",'Cash Flow %s Yr2'!F133*'Expenses Summary'!$E90))</f>
        <v>0</v>
      </c>
      <c r="G133" s="64">
        <f>IF('Expenses Summary'!$E90="","",IF('Cash Flow %s Yr2'!G133="","",'Cash Flow %s Yr2'!G133*'Expenses Summary'!$E90))</f>
        <v>0</v>
      </c>
      <c r="H133" s="64">
        <f>IF('Expenses Summary'!$E90="","",IF('Cash Flow %s Yr2'!H133="","",'Cash Flow %s Yr2'!H133*'Expenses Summary'!$E90))</f>
        <v>0</v>
      </c>
      <c r="I133" s="64">
        <f>IF('Expenses Summary'!$E90="","",IF('Cash Flow %s Yr2'!I133="","",'Cash Flow %s Yr2'!I133*'Expenses Summary'!$E90))</f>
        <v>0</v>
      </c>
      <c r="J133" s="64">
        <f>IF('Expenses Summary'!$E90="","",IF('Cash Flow %s Yr2'!J133="","",'Cash Flow %s Yr2'!J133*'Expenses Summary'!$E90))</f>
        <v>0</v>
      </c>
      <c r="K133" s="64">
        <f>IF('Expenses Summary'!$E90="","",IF('Cash Flow %s Yr2'!K133="","",'Cash Flow %s Yr2'!K133*'Expenses Summary'!$E90))</f>
        <v>0</v>
      </c>
      <c r="L133" s="64">
        <f>IF('Expenses Summary'!$E90="","",IF('Cash Flow %s Yr2'!L133="","",'Cash Flow %s Yr2'!L133*'Expenses Summary'!$E90))</f>
        <v>0</v>
      </c>
      <c r="M133" s="64">
        <f>IF('Expenses Summary'!$E90="","",IF('Cash Flow %s Yr2'!M133="","",'Cash Flow %s Yr2'!M133*'Expenses Summary'!$E90))</f>
        <v>0</v>
      </c>
      <c r="N133" s="64">
        <f>IF('Expenses Summary'!$E90="","",IF('Cash Flow %s Yr2'!N133="","",'Cash Flow %s Yr2'!N133*'Expenses Summary'!$E90))</f>
        <v>0</v>
      </c>
      <c r="O133" s="64">
        <f>IF('Expenses Summary'!$E90="","",IF('Cash Flow %s Yr2'!O133="","",'Cash Flow %s Yr2'!O133*'Expenses Summary'!$E90))</f>
        <v>0</v>
      </c>
      <c r="P133" s="129"/>
      <c r="Q133" s="129"/>
      <c r="R133" s="129"/>
      <c r="S133" s="111"/>
    </row>
    <row r="134" spans="1:19" s="31" customFormat="1" hidden="1" outlineLevel="1" x14ac:dyDescent="0.25">
      <c r="A134" s="36"/>
      <c r="B134" s="139" t="str">
        <f>'Expenses Summary'!B91</f>
        <v>5900</v>
      </c>
      <c r="C134" s="139" t="str">
        <f>'Expenses Summary'!C91</f>
        <v>Communications</v>
      </c>
      <c r="D134" s="64">
        <f>IF('Expenses Summary'!$E91="","",IF('Cash Flow %s Yr2'!D134="","",'Cash Flow %s Yr2'!D134*'Expenses Summary'!$E91))</f>
        <v>839.96659999999997</v>
      </c>
      <c r="E134" s="64">
        <f>IF('Expenses Summary'!$E91="","",IF('Cash Flow %s Yr2'!E134="","",'Cash Flow %s Yr2'!E134*'Expenses Summary'!$E91))</f>
        <v>601.59769999999992</v>
      </c>
      <c r="F134" s="64">
        <f>IF('Expenses Summary'!$E91="","",IF('Cash Flow %s Yr2'!F134="","",'Cash Flow %s Yr2'!F134*'Expenses Summary'!$E91))</f>
        <v>181.61439999999999</v>
      </c>
      <c r="G134" s="64">
        <f>IF('Expenses Summary'!$E91="","",IF('Cash Flow %s Yr2'!G134="","",'Cash Flow %s Yr2'!G134*'Expenses Summary'!$E91))</f>
        <v>5153.3086000000003</v>
      </c>
      <c r="H134" s="64">
        <f>IF('Expenses Summary'!$E91="","",IF('Cash Flow %s Yr2'!H134="","",'Cash Flow %s Yr2'!H134*'Expenses Summary'!$E91))</f>
        <v>571.85834199999999</v>
      </c>
      <c r="I134" s="64">
        <f>IF('Expenses Summary'!$E91="","",IF('Cash Flow %s Yr2'!I134="","",'Cash Flow %s Yr2'!I134*'Expenses Summary'!$E91))</f>
        <v>571.85834199999999</v>
      </c>
      <c r="J134" s="64">
        <f>IF('Expenses Summary'!$E91="","",IF('Cash Flow %s Yr2'!J134="","",'Cash Flow %s Yr2'!J134*'Expenses Summary'!$E91))</f>
        <v>571.85834199999999</v>
      </c>
      <c r="K134" s="64">
        <f>IF('Expenses Summary'!$E91="","",IF('Cash Flow %s Yr2'!K134="","",'Cash Flow %s Yr2'!K134*'Expenses Summary'!$E91))</f>
        <v>571.85834199999999</v>
      </c>
      <c r="L134" s="64">
        <f>IF('Expenses Summary'!$E91="","",IF('Cash Flow %s Yr2'!L134="","",'Cash Flow %s Yr2'!L134*'Expenses Summary'!$E91))</f>
        <v>571.85834199999999</v>
      </c>
      <c r="M134" s="64">
        <f>IF('Expenses Summary'!$E91="","",IF('Cash Flow %s Yr2'!M134="","",'Cash Flow %s Yr2'!M134*'Expenses Summary'!$E91))</f>
        <v>571.85834199999999</v>
      </c>
      <c r="N134" s="64">
        <f>IF('Expenses Summary'!$E91="","",IF('Cash Flow %s Yr2'!N134="","",'Cash Flow %s Yr2'!N134*'Expenses Summary'!$E91))</f>
        <v>571.85834199999999</v>
      </c>
      <c r="O134" s="64">
        <f>IF('Expenses Summary'!$E91="","",IF('Cash Flow %s Yr2'!O134="","",'Cash Flow %s Yr2'!O134*'Expenses Summary'!$E91))</f>
        <v>571.40430600000002</v>
      </c>
      <c r="P134" s="129"/>
      <c r="Q134" s="129"/>
      <c r="R134" s="129"/>
      <c r="S134" s="111"/>
    </row>
    <row r="135" spans="1:19" s="31" customFormat="1" hidden="1" outlineLevel="1" x14ac:dyDescent="0.25">
      <c r="A135" s="36"/>
      <c r="B135" s="139">
        <f>'Expenses Summary'!B92</f>
        <v>5873</v>
      </c>
      <c r="C135" s="139" t="str">
        <f>'Expenses Summary'!C92</f>
        <v>Financial Services - CSMC</v>
      </c>
      <c r="D135" s="64">
        <f>IF('Expenses Summary'!$E92="","",IF('Cash Flow %s Yr2'!D135="","",'Cash Flow %s Yr2'!D135*'Expenses Summary'!$E92))</f>
        <v>5129.6972999999998</v>
      </c>
      <c r="E135" s="64">
        <f>IF('Expenses Summary'!$E92="","",IF('Cash Flow %s Yr2'!E135="","",'Cash Flow %s Yr2'!E135*'Expenses Summary'!$E92))</f>
        <v>5129.6972999999998</v>
      </c>
      <c r="F135" s="64">
        <f>IF('Expenses Summary'!$E92="","",IF('Cash Flow %s Yr2'!F135="","",'Cash Flow %s Yr2'!F135*'Expenses Summary'!$E92))</f>
        <v>5129.6972999999998</v>
      </c>
      <c r="G135" s="64">
        <f>IF('Expenses Summary'!$E92="","",IF('Cash Flow %s Yr2'!G135="","",'Cash Flow %s Yr2'!G135*'Expenses Summary'!$E92))</f>
        <v>5129.6972999999998</v>
      </c>
      <c r="H135" s="64">
        <f>IF('Expenses Summary'!$E92="","",IF('Cash Flow %s Yr2'!H135="","",'Cash Flow %s Yr2'!H135*'Expenses Summary'!$E92))</f>
        <v>5129.6972999999998</v>
      </c>
      <c r="I135" s="64">
        <f>IF('Expenses Summary'!$E92="","",IF('Cash Flow %s Yr2'!I135="","",'Cash Flow %s Yr2'!I135*'Expenses Summary'!$E92))</f>
        <v>5129.6972999999998</v>
      </c>
      <c r="J135" s="64">
        <f>IF('Expenses Summary'!$E92="","",IF('Cash Flow %s Yr2'!J135="","",'Cash Flow %s Yr2'!J135*'Expenses Summary'!$E92))</f>
        <v>5129.6972999999998</v>
      </c>
      <c r="K135" s="64">
        <f>IF('Expenses Summary'!$E92="","",IF('Cash Flow %s Yr2'!K135="","",'Cash Flow %s Yr2'!K135*'Expenses Summary'!$E92))</f>
        <v>5129.6972999999998</v>
      </c>
      <c r="L135" s="64">
        <f>IF('Expenses Summary'!$E92="","",IF('Cash Flow %s Yr2'!L135="","",'Cash Flow %s Yr2'!L135*'Expenses Summary'!$E92))</f>
        <v>5129.6972999999998</v>
      </c>
      <c r="M135" s="64">
        <f>IF('Expenses Summary'!$E92="","",IF('Cash Flow %s Yr2'!M135="","",'Cash Flow %s Yr2'!M135*'Expenses Summary'!$E92))</f>
        <v>5129.6972999999998</v>
      </c>
      <c r="N135" s="64">
        <f>IF('Expenses Summary'!$E92="","",IF('Cash Flow %s Yr2'!N135="","",'Cash Flow %s Yr2'!N135*'Expenses Summary'!$E92))</f>
        <v>5129.6972999999998</v>
      </c>
      <c r="O135" s="64">
        <f>IF('Expenses Summary'!$E92="","",IF('Cash Flow %s Yr2'!O135="","",'Cash Flow %s Yr2'!O135*'Expenses Summary'!$E92))</f>
        <v>5154.3297000000002</v>
      </c>
      <c r="P135" s="129"/>
      <c r="Q135" s="129"/>
      <c r="R135" s="129"/>
      <c r="S135" s="111"/>
    </row>
    <row r="136" spans="1:19" s="31" customFormat="1" hidden="1" outlineLevel="1" x14ac:dyDescent="0.25">
      <c r="A136" s="36"/>
      <c r="B136" s="139">
        <f>'Expenses Summary'!B94</f>
        <v>5877</v>
      </c>
      <c r="C136" s="139" t="str">
        <f>'Expenses Summary'!C94</f>
        <v>IT Services</v>
      </c>
      <c r="D136" s="64">
        <f>IF('Expenses Summary'!$E94="","",IF('Cash Flow %s Yr2'!D136="","",'Cash Flow %s Yr2'!D136*'Expenses Summary'!$E94))</f>
        <v>0</v>
      </c>
      <c r="E136" s="64">
        <f>IF('Expenses Summary'!$E94="","",IF('Cash Flow %s Yr2'!E136="","",'Cash Flow %s Yr2'!E136*'Expenses Summary'!$E94))</f>
        <v>0</v>
      </c>
      <c r="F136" s="64">
        <f>IF('Expenses Summary'!$E94="","",IF('Cash Flow %s Yr2'!F136="","",'Cash Flow %s Yr2'!F136*'Expenses Summary'!$E94))</f>
        <v>1806</v>
      </c>
      <c r="G136" s="64">
        <f>IF('Expenses Summary'!$E94="","",IF('Cash Flow %s Yr2'!G136="","",'Cash Flow %s Yr2'!G136*'Expenses Summary'!$E94))</f>
        <v>1806</v>
      </c>
      <c r="H136" s="64">
        <f>IF('Expenses Summary'!$E94="","",IF('Cash Flow %s Yr2'!H136="","",'Cash Flow %s Yr2'!H136*'Expenses Summary'!$E94))</f>
        <v>1806</v>
      </c>
      <c r="I136" s="64">
        <f>IF('Expenses Summary'!$E94="","",IF('Cash Flow %s Yr2'!I136="","",'Cash Flow %s Yr2'!I136*'Expenses Summary'!$E94))</f>
        <v>1806</v>
      </c>
      <c r="J136" s="64">
        <f>IF('Expenses Summary'!$E94="","",IF('Cash Flow %s Yr2'!J136="","",'Cash Flow %s Yr2'!J136*'Expenses Summary'!$E94))</f>
        <v>1806</v>
      </c>
      <c r="K136" s="64">
        <f>IF('Expenses Summary'!$E94="","",IF('Cash Flow %s Yr2'!K136="","",'Cash Flow %s Yr2'!K136*'Expenses Summary'!$E94))</f>
        <v>1806</v>
      </c>
      <c r="L136" s="64">
        <f>IF('Expenses Summary'!$E94="","",IF('Cash Flow %s Yr2'!L136="","",'Cash Flow %s Yr2'!L136*'Expenses Summary'!$E94))</f>
        <v>1806</v>
      </c>
      <c r="M136" s="64">
        <f>IF('Expenses Summary'!$E94="","",IF('Cash Flow %s Yr2'!M136="","",'Cash Flow %s Yr2'!M136*'Expenses Summary'!$E94))</f>
        <v>1806</v>
      </c>
      <c r="N136" s="64">
        <f>IF('Expenses Summary'!$E94="","",IF('Cash Flow %s Yr2'!N136="","",'Cash Flow %s Yr2'!N136*'Expenses Summary'!$E94))</f>
        <v>1806</v>
      </c>
      <c r="O136" s="64">
        <f>IF('Expenses Summary'!$E94="","",IF('Cash Flow %s Yr2'!O136="","",'Cash Flow %s Yr2'!O136*'Expenses Summary'!$E94))</f>
        <v>1806</v>
      </c>
      <c r="P136" s="129"/>
      <c r="Q136" s="129"/>
      <c r="R136" s="129"/>
      <c r="S136" s="111"/>
    </row>
    <row r="137" spans="1:19" s="31" customFormat="1" hidden="1" outlineLevel="1" x14ac:dyDescent="0.25">
      <c r="A137" s="36"/>
      <c r="B137" s="139">
        <f>'Expenses Summary'!B95</f>
        <v>0</v>
      </c>
      <c r="C137" s="139">
        <f>'Expenses Summary'!C95</f>
        <v>0</v>
      </c>
      <c r="D137" s="64" t="str">
        <f>IF('Expenses Summary'!$E95="","",IF('Cash Flow %s Yr2'!D137="","",'Cash Flow %s Yr2'!D137*'Expenses Summary'!$E95))</f>
        <v/>
      </c>
      <c r="E137" s="64" t="str">
        <f>IF('Expenses Summary'!$E95="","",IF('Cash Flow %s Yr2'!E137="","",'Cash Flow %s Yr2'!E137*'Expenses Summary'!$E95))</f>
        <v/>
      </c>
      <c r="F137" s="64" t="str">
        <f>IF('Expenses Summary'!$E95="","",IF('Cash Flow %s Yr2'!F137="","",'Cash Flow %s Yr2'!F137*'Expenses Summary'!$E95))</f>
        <v/>
      </c>
      <c r="G137" s="64" t="str">
        <f>IF('Expenses Summary'!$E95="","",IF('Cash Flow %s Yr2'!G137="","",'Cash Flow %s Yr2'!G137*'Expenses Summary'!$E95))</f>
        <v/>
      </c>
      <c r="H137" s="64" t="str">
        <f>IF('Expenses Summary'!$E95="","",IF('Cash Flow %s Yr2'!H137="","",'Cash Flow %s Yr2'!H137*'Expenses Summary'!$E95))</f>
        <v/>
      </c>
      <c r="I137" s="64" t="str">
        <f>IF('Expenses Summary'!$E95="","",IF('Cash Flow %s Yr2'!I137="","",'Cash Flow %s Yr2'!I137*'Expenses Summary'!$E95))</f>
        <v/>
      </c>
      <c r="J137" s="64" t="str">
        <f>IF('Expenses Summary'!$E95="","",IF('Cash Flow %s Yr2'!J137="","",'Cash Flow %s Yr2'!J137*'Expenses Summary'!$E95))</f>
        <v/>
      </c>
      <c r="K137" s="64" t="str">
        <f>IF('Expenses Summary'!$E95="","",IF('Cash Flow %s Yr2'!K137="","",'Cash Flow %s Yr2'!K137*'Expenses Summary'!$E95))</f>
        <v/>
      </c>
      <c r="L137" s="64" t="str">
        <f>IF('Expenses Summary'!$E95="","",IF('Cash Flow %s Yr2'!L137="","",'Cash Flow %s Yr2'!L137*'Expenses Summary'!$E95))</f>
        <v/>
      </c>
      <c r="M137" s="64" t="str">
        <f>IF('Expenses Summary'!$E95="","",IF('Cash Flow %s Yr2'!M137="","",'Cash Flow %s Yr2'!M137*'Expenses Summary'!$E95))</f>
        <v/>
      </c>
      <c r="N137" s="64" t="str">
        <f>IF('Expenses Summary'!$E95="","",IF('Cash Flow %s Yr2'!N137="","",'Cash Flow %s Yr2'!N137*'Expenses Summary'!$E95))</f>
        <v/>
      </c>
      <c r="O137" s="64" t="str">
        <f>IF('Expenses Summary'!$E95="","",IF('Cash Flow %s Yr2'!O137="","",'Cash Flow %s Yr2'!O137*'Expenses Summary'!$E95))</f>
        <v/>
      </c>
      <c r="P137" s="129"/>
      <c r="Q137" s="129"/>
      <c r="R137" s="129"/>
      <c r="S137" s="111"/>
    </row>
    <row r="138" spans="1:19" s="31" customFormat="1" hidden="1" outlineLevel="1" x14ac:dyDescent="0.25">
      <c r="A138" s="36"/>
      <c r="B138" s="139">
        <f>'Expenses Summary'!B96</f>
        <v>0</v>
      </c>
      <c r="C138" s="139">
        <f>'Expenses Summary'!C96</f>
        <v>0</v>
      </c>
      <c r="D138" s="64" t="str">
        <f>IF('Expenses Summary'!$E96="","",IF('Cash Flow %s Yr2'!D138="","",'Cash Flow %s Yr2'!D138*'Expenses Summary'!$E96))</f>
        <v/>
      </c>
      <c r="E138" s="64" t="str">
        <f>IF('Expenses Summary'!$E96="","",IF('Cash Flow %s Yr2'!E138="","",'Cash Flow %s Yr2'!E138*'Expenses Summary'!$E96))</f>
        <v/>
      </c>
      <c r="F138" s="64" t="str">
        <f>IF('Expenses Summary'!$E96="","",IF('Cash Flow %s Yr2'!F138="","",'Cash Flow %s Yr2'!F138*'Expenses Summary'!$E96))</f>
        <v/>
      </c>
      <c r="G138" s="64" t="str">
        <f>IF('Expenses Summary'!$E96="","",IF('Cash Flow %s Yr2'!G138="","",'Cash Flow %s Yr2'!G138*'Expenses Summary'!$E96))</f>
        <v/>
      </c>
      <c r="H138" s="64" t="str">
        <f>IF('Expenses Summary'!$E96="","",IF('Cash Flow %s Yr2'!H138="","",'Cash Flow %s Yr2'!H138*'Expenses Summary'!$E96))</f>
        <v/>
      </c>
      <c r="I138" s="64" t="str">
        <f>IF('Expenses Summary'!$E96="","",IF('Cash Flow %s Yr2'!I138="","",'Cash Flow %s Yr2'!I138*'Expenses Summary'!$E96))</f>
        <v/>
      </c>
      <c r="J138" s="64" t="str">
        <f>IF('Expenses Summary'!$E96="","",IF('Cash Flow %s Yr2'!J138="","",'Cash Flow %s Yr2'!J138*'Expenses Summary'!$E96))</f>
        <v/>
      </c>
      <c r="K138" s="64" t="str">
        <f>IF('Expenses Summary'!$E96="","",IF('Cash Flow %s Yr2'!K138="","",'Cash Flow %s Yr2'!K138*'Expenses Summary'!$E96))</f>
        <v/>
      </c>
      <c r="L138" s="64" t="str">
        <f>IF('Expenses Summary'!$E96="","",IF('Cash Flow %s Yr2'!L138="","",'Cash Flow %s Yr2'!L138*'Expenses Summary'!$E96))</f>
        <v/>
      </c>
      <c r="M138" s="64" t="str">
        <f>IF('Expenses Summary'!$E96="","",IF('Cash Flow %s Yr2'!M138="","",'Cash Flow %s Yr2'!M138*'Expenses Summary'!$E96))</f>
        <v/>
      </c>
      <c r="N138" s="64" t="str">
        <f>IF('Expenses Summary'!$E96="","",IF('Cash Flow %s Yr2'!N138="","",'Cash Flow %s Yr2'!N138*'Expenses Summary'!$E96))</f>
        <v/>
      </c>
      <c r="O138" s="64" t="str">
        <f>IF('Expenses Summary'!$E96="","",IF('Cash Flow %s Yr2'!O138="","",'Cash Flow %s Yr2'!O138*'Expenses Summary'!$E96))</f>
        <v/>
      </c>
      <c r="P138" s="129"/>
      <c r="Q138" s="129"/>
      <c r="R138" s="129"/>
      <c r="S138" s="111"/>
    </row>
    <row r="139" spans="1:19" s="31" customFormat="1" hidden="1" outlineLevel="1" x14ac:dyDescent="0.25">
      <c r="A139" s="36"/>
      <c r="B139" s="139">
        <f>'Expenses Summary'!B97</f>
        <v>0</v>
      </c>
      <c r="C139" s="139">
        <f>'Expenses Summary'!C97</f>
        <v>0</v>
      </c>
      <c r="D139" s="64" t="str">
        <f>IF('Expenses Summary'!$E97="","",IF('Cash Flow %s Yr2'!D139="","",'Cash Flow %s Yr2'!D139*'Expenses Summary'!$E97))</f>
        <v/>
      </c>
      <c r="E139" s="64" t="str">
        <f>IF('Expenses Summary'!$E97="","",IF('Cash Flow %s Yr2'!E139="","",'Cash Flow %s Yr2'!E139*'Expenses Summary'!$E97))</f>
        <v/>
      </c>
      <c r="F139" s="64" t="str">
        <f>IF('Expenses Summary'!$E97="","",IF('Cash Flow %s Yr2'!F139="","",'Cash Flow %s Yr2'!F139*'Expenses Summary'!$E97))</f>
        <v/>
      </c>
      <c r="G139" s="64" t="str">
        <f>IF('Expenses Summary'!$E97="","",IF('Cash Flow %s Yr2'!G139="","",'Cash Flow %s Yr2'!G139*'Expenses Summary'!$E97))</f>
        <v/>
      </c>
      <c r="H139" s="64" t="str">
        <f>IF('Expenses Summary'!$E97="","",IF('Cash Flow %s Yr2'!H139="","",'Cash Flow %s Yr2'!H139*'Expenses Summary'!$E97))</f>
        <v/>
      </c>
      <c r="I139" s="64" t="str">
        <f>IF('Expenses Summary'!$E97="","",IF('Cash Flow %s Yr2'!I139="","",'Cash Flow %s Yr2'!I139*'Expenses Summary'!$E97))</f>
        <v/>
      </c>
      <c r="J139" s="64" t="str">
        <f>IF('Expenses Summary'!$E97="","",IF('Cash Flow %s Yr2'!J139="","",'Cash Flow %s Yr2'!J139*'Expenses Summary'!$E97))</f>
        <v/>
      </c>
      <c r="K139" s="64" t="str">
        <f>IF('Expenses Summary'!$E97="","",IF('Cash Flow %s Yr2'!K139="","",'Cash Flow %s Yr2'!K139*'Expenses Summary'!$E97))</f>
        <v/>
      </c>
      <c r="L139" s="64" t="str">
        <f>IF('Expenses Summary'!$E97="","",IF('Cash Flow %s Yr2'!L139="","",'Cash Flow %s Yr2'!L139*'Expenses Summary'!$E97))</f>
        <v/>
      </c>
      <c r="M139" s="64" t="str">
        <f>IF('Expenses Summary'!$E97="","",IF('Cash Flow %s Yr2'!M139="","",'Cash Flow %s Yr2'!M139*'Expenses Summary'!$E97))</f>
        <v/>
      </c>
      <c r="N139" s="64" t="str">
        <f>IF('Expenses Summary'!$E97="","",IF('Cash Flow %s Yr2'!N139="","",'Cash Flow %s Yr2'!N139*'Expenses Summary'!$E97))</f>
        <v/>
      </c>
      <c r="O139" s="64" t="str">
        <f>IF('Expenses Summary'!$E97="","",IF('Cash Flow %s Yr2'!O139="","",'Cash Flow %s Yr2'!O139*'Expenses Summary'!$E97))</f>
        <v/>
      </c>
      <c r="P139" s="129"/>
      <c r="Q139" s="129"/>
      <c r="R139" s="129"/>
      <c r="S139" s="111"/>
    </row>
    <row r="140" spans="1:19" s="31" customFormat="1" hidden="1" outlineLevel="1" x14ac:dyDescent="0.25">
      <c r="A140" s="36"/>
      <c r="B140" s="139">
        <f>'Expenses Summary'!B98</f>
        <v>0</v>
      </c>
      <c r="C140" s="139">
        <f>'Expenses Summary'!C98</f>
        <v>0</v>
      </c>
      <c r="D140" s="64" t="str">
        <f>IF('Expenses Summary'!$E98="","",IF('Cash Flow %s Yr2'!D140="","",'Cash Flow %s Yr2'!D140*'Expenses Summary'!$E98))</f>
        <v/>
      </c>
      <c r="E140" s="64" t="str">
        <f>IF('Expenses Summary'!$E98="","",IF('Cash Flow %s Yr2'!E140="","",'Cash Flow %s Yr2'!E140*'Expenses Summary'!$E98))</f>
        <v/>
      </c>
      <c r="F140" s="64" t="str">
        <f>IF('Expenses Summary'!$E98="","",IF('Cash Flow %s Yr2'!F140="","",'Cash Flow %s Yr2'!F140*'Expenses Summary'!$E98))</f>
        <v/>
      </c>
      <c r="G140" s="64" t="str">
        <f>IF('Expenses Summary'!$E98="","",IF('Cash Flow %s Yr2'!G140="","",'Cash Flow %s Yr2'!G140*'Expenses Summary'!$E98))</f>
        <v/>
      </c>
      <c r="H140" s="64" t="str">
        <f>IF('Expenses Summary'!$E98="","",IF('Cash Flow %s Yr2'!H140="","",'Cash Flow %s Yr2'!H140*'Expenses Summary'!$E98))</f>
        <v/>
      </c>
      <c r="I140" s="64" t="str">
        <f>IF('Expenses Summary'!$E98="","",IF('Cash Flow %s Yr2'!I140="","",'Cash Flow %s Yr2'!I140*'Expenses Summary'!$E98))</f>
        <v/>
      </c>
      <c r="J140" s="64" t="str">
        <f>IF('Expenses Summary'!$E98="","",IF('Cash Flow %s Yr2'!J140="","",'Cash Flow %s Yr2'!J140*'Expenses Summary'!$E98))</f>
        <v/>
      </c>
      <c r="K140" s="64" t="str">
        <f>IF('Expenses Summary'!$E98="","",IF('Cash Flow %s Yr2'!K140="","",'Cash Flow %s Yr2'!K140*'Expenses Summary'!$E98))</f>
        <v/>
      </c>
      <c r="L140" s="64" t="str">
        <f>IF('Expenses Summary'!$E98="","",IF('Cash Flow %s Yr2'!L140="","",'Cash Flow %s Yr2'!L140*'Expenses Summary'!$E98))</f>
        <v/>
      </c>
      <c r="M140" s="64" t="str">
        <f>IF('Expenses Summary'!$E98="","",IF('Cash Flow %s Yr2'!M140="","",'Cash Flow %s Yr2'!M140*'Expenses Summary'!$E98))</f>
        <v/>
      </c>
      <c r="N140" s="64" t="str">
        <f>IF('Expenses Summary'!$E98="","",IF('Cash Flow %s Yr2'!N140="","",'Cash Flow %s Yr2'!N140*'Expenses Summary'!$E98))</f>
        <v/>
      </c>
      <c r="O140" s="64" t="str">
        <f>IF('Expenses Summary'!$E98="","",IF('Cash Flow %s Yr2'!O140="","",'Cash Flow %s Yr2'!O140*'Expenses Summary'!$E98))</f>
        <v/>
      </c>
      <c r="P140" s="129"/>
      <c r="Q140" s="129"/>
      <c r="R140" s="129"/>
      <c r="S140" s="111"/>
    </row>
    <row r="141" spans="1:19" s="31" customFormat="1" hidden="1" outlineLevel="1" x14ac:dyDescent="0.25">
      <c r="A141" s="36"/>
      <c r="B141" s="139">
        <f>'Expenses Summary'!B99</f>
        <v>0</v>
      </c>
      <c r="C141" s="139">
        <f>'Expenses Summary'!C99</f>
        <v>0</v>
      </c>
      <c r="D141" s="64" t="str">
        <f>IF('Expenses Summary'!$E99="","",IF('Cash Flow %s Yr2'!D141="","",'Cash Flow %s Yr2'!D141*'Expenses Summary'!$E99))</f>
        <v/>
      </c>
      <c r="E141" s="64" t="str">
        <f>IF('Expenses Summary'!$E99="","",IF('Cash Flow %s Yr2'!E141="","",'Cash Flow %s Yr2'!E141*'Expenses Summary'!$E99))</f>
        <v/>
      </c>
      <c r="F141" s="64" t="str">
        <f>IF('Expenses Summary'!$E99="","",IF('Cash Flow %s Yr2'!F141="","",'Cash Flow %s Yr2'!F141*'Expenses Summary'!$E99))</f>
        <v/>
      </c>
      <c r="G141" s="64" t="str">
        <f>IF('Expenses Summary'!$E99="","",IF('Cash Flow %s Yr2'!G141="","",'Cash Flow %s Yr2'!G141*'Expenses Summary'!$E99))</f>
        <v/>
      </c>
      <c r="H141" s="64" t="str">
        <f>IF('Expenses Summary'!$E99="","",IF('Cash Flow %s Yr2'!H141="","",'Cash Flow %s Yr2'!H141*'Expenses Summary'!$E99))</f>
        <v/>
      </c>
      <c r="I141" s="64" t="str">
        <f>IF('Expenses Summary'!$E99="","",IF('Cash Flow %s Yr2'!I141="","",'Cash Flow %s Yr2'!I141*'Expenses Summary'!$E99))</f>
        <v/>
      </c>
      <c r="J141" s="64" t="str">
        <f>IF('Expenses Summary'!$E99="","",IF('Cash Flow %s Yr2'!J141="","",'Cash Flow %s Yr2'!J141*'Expenses Summary'!$E99))</f>
        <v/>
      </c>
      <c r="K141" s="64" t="str">
        <f>IF('Expenses Summary'!$E99="","",IF('Cash Flow %s Yr2'!K141="","",'Cash Flow %s Yr2'!K141*'Expenses Summary'!$E99))</f>
        <v/>
      </c>
      <c r="L141" s="64" t="str">
        <f>IF('Expenses Summary'!$E99="","",IF('Cash Flow %s Yr2'!L141="","",'Cash Flow %s Yr2'!L141*'Expenses Summary'!$E99))</f>
        <v/>
      </c>
      <c r="M141" s="64" t="str">
        <f>IF('Expenses Summary'!$E99="","",IF('Cash Flow %s Yr2'!M141="","",'Cash Flow %s Yr2'!M141*'Expenses Summary'!$E99))</f>
        <v/>
      </c>
      <c r="N141" s="64" t="str">
        <f>IF('Expenses Summary'!$E99="","",IF('Cash Flow %s Yr2'!N141="","",'Cash Flow %s Yr2'!N141*'Expenses Summary'!$E99))</f>
        <v/>
      </c>
      <c r="O141" s="64" t="str">
        <f>IF('Expenses Summary'!$E99="","",IF('Cash Flow %s Yr2'!O141="","",'Cash Flow %s Yr2'!O141*'Expenses Summary'!$E99))</f>
        <v/>
      </c>
      <c r="P141" s="129"/>
      <c r="Q141" s="129"/>
      <c r="R141" s="129"/>
      <c r="S141" s="111"/>
    </row>
    <row r="142" spans="1:19" s="31" customFormat="1" hidden="1" outlineLevel="1" x14ac:dyDescent="0.25">
      <c r="A142" s="36"/>
      <c r="B142" s="139">
        <f>'Expenses Summary'!B100</f>
        <v>0</v>
      </c>
      <c r="C142" s="139">
        <f>'Expenses Summary'!C100</f>
        <v>0</v>
      </c>
      <c r="D142" s="64" t="str">
        <f>IF('Expenses Summary'!$E100="","",IF('Cash Flow %s Yr2'!D142="","",'Cash Flow %s Yr2'!D142*'Expenses Summary'!$E100))</f>
        <v/>
      </c>
      <c r="E142" s="64" t="str">
        <f>IF('Expenses Summary'!$E100="","",IF('Cash Flow %s Yr2'!E142="","",'Cash Flow %s Yr2'!E142*'Expenses Summary'!$E100))</f>
        <v/>
      </c>
      <c r="F142" s="64" t="str">
        <f>IF('Expenses Summary'!$E100="","",IF('Cash Flow %s Yr2'!F142="","",'Cash Flow %s Yr2'!F142*'Expenses Summary'!$E100))</f>
        <v/>
      </c>
      <c r="G142" s="64" t="str">
        <f>IF('Expenses Summary'!$E100="","",IF('Cash Flow %s Yr2'!G142="","",'Cash Flow %s Yr2'!G142*'Expenses Summary'!$E100))</f>
        <v/>
      </c>
      <c r="H142" s="64" t="str">
        <f>IF('Expenses Summary'!$E100="","",IF('Cash Flow %s Yr2'!H142="","",'Cash Flow %s Yr2'!H142*'Expenses Summary'!$E100))</f>
        <v/>
      </c>
      <c r="I142" s="64" t="str">
        <f>IF('Expenses Summary'!$E100="","",IF('Cash Flow %s Yr2'!I142="","",'Cash Flow %s Yr2'!I142*'Expenses Summary'!$E100))</f>
        <v/>
      </c>
      <c r="J142" s="64" t="str">
        <f>IF('Expenses Summary'!$E100="","",IF('Cash Flow %s Yr2'!J142="","",'Cash Flow %s Yr2'!J142*'Expenses Summary'!$E100))</f>
        <v/>
      </c>
      <c r="K142" s="64" t="str">
        <f>IF('Expenses Summary'!$E100="","",IF('Cash Flow %s Yr2'!K142="","",'Cash Flow %s Yr2'!K142*'Expenses Summary'!$E100))</f>
        <v/>
      </c>
      <c r="L142" s="64" t="str">
        <f>IF('Expenses Summary'!$E100="","",IF('Cash Flow %s Yr2'!L142="","",'Cash Flow %s Yr2'!L142*'Expenses Summary'!$E100))</f>
        <v/>
      </c>
      <c r="M142" s="64" t="str">
        <f>IF('Expenses Summary'!$E100="","",IF('Cash Flow %s Yr2'!M142="","",'Cash Flow %s Yr2'!M142*'Expenses Summary'!$E100))</f>
        <v/>
      </c>
      <c r="N142" s="64" t="str">
        <f>IF('Expenses Summary'!$E100="","",IF('Cash Flow %s Yr2'!N142="","",'Cash Flow %s Yr2'!N142*'Expenses Summary'!$E100))</f>
        <v/>
      </c>
      <c r="O142" s="64" t="str">
        <f>IF('Expenses Summary'!$E100="","",IF('Cash Flow %s Yr2'!O142="","",'Cash Flow %s Yr2'!O142*'Expenses Summary'!$E100))</f>
        <v/>
      </c>
      <c r="P142" s="129"/>
      <c r="Q142" s="129"/>
      <c r="R142" s="129"/>
      <c r="S142" s="111" t="str">
        <f>IF(SUM(D142:R142)&gt;0,SUM(D142:R142)/'Expenses Summary'!$E100,"")</f>
        <v/>
      </c>
    </row>
    <row r="143" spans="1:19" s="31" customFormat="1" collapsed="1" x14ac:dyDescent="0.25">
      <c r="A143" s="36"/>
      <c r="B143" s="139" t="str">
        <f>'Expenses Summary'!B101</f>
        <v>5999</v>
      </c>
      <c r="C143" s="139" t="str">
        <f>'Expenses Summary'!C101</f>
        <v>Expense Suspense</v>
      </c>
      <c r="D143" s="64">
        <f>IF('Expenses Summary'!$E101="","",IF('Cash Flow %s Yr2'!D143="","",'Cash Flow %s Yr2'!D143*'Expenses Summary'!$E101))</f>
        <v>0</v>
      </c>
      <c r="E143" s="64">
        <f>IF('Expenses Summary'!$E101="","",IF('Cash Flow %s Yr2'!E143="","",'Cash Flow %s Yr2'!E143*'Expenses Summary'!$E101))</f>
        <v>0</v>
      </c>
      <c r="F143" s="64">
        <f>IF('Expenses Summary'!$E101="","",IF('Cash Flow %s Yr2'!F143="","",'Cash Flow %s Yr2'!F143*'Expenses Summary'!$E101))</f>
        <v>0</v>
      </c>
      <c r="G143" s="64">
        <f>IF('Expenses Summary'!$E101="","",IF('Cash Flow %s Yr2'!G143="","",'Cash Flow %s Yr2'!G143*'Expenses Summary'!$E101))</f>
        <v>0</v>
      </c>
      <c r="H143" s="64">
        <f>IF('Expenses Summary'!$E101="","",IF('Cash Flow %s Yr2'!H143="","",'Cash Flow %s Yr2'!H143*'Expenses Summary'!$E101))</f>
        <v>0</v>
      </c>
      <c r="I143" s="64">
        <f>IF('Expenses Summary'!$E101="","",IF('Cash Flow %s Yr2'!I143="","",'Cash Flow %s Yr2'!I143*'Expenses Summary'!$E101))</f>
        <v>0</v>
      </c>
      <c r="J143" s="64">
        <f>IF('Expenses Summary'!$E101="","",IF('Cash Flow %s Yr2'!J143="","",'Cash Flow %s Yr2'!J143*'Expenses Summary'!$E101))</f>
        <v>0</v>
      </c>
      <c r="K143" s="64">
        <f>IF('Expenses Summary'!$E101="","",IF('Cash Flow %s Yr2'!K143="","",'Cash Flow %s Yr2'!K143*'Expenses Summary'!$E101))</f>
        <v>0</v>
      </c>
      <c r="L143" s="64">
        <f>IF('Expenses Summary'!$E101="","",IF('Cash Flow %s Yr2'!L143="","",'Cash Flow %s Yr2'!L143*'Expenses Summary'!$E101))</f>
        <v>0</v>
      </c>
      <c r="M143" s="64">
        <f>IF('Expenses Summary'!$E101="","",IF('Cash Flow %s Yr2'!M143="","",'Cash Flow %s Yr2'!M143*'Expenses Summary'!$E101))</f>
        <v>0</v>
      </c>
      <c r="N143" s="64">
        <f>IF('Expenses Summary'!$E101="","",IF('Cash Flow %s Yr2'!N143="","",'Cash Flow %s Yr2'!N143*'Expenses Summary'!$E101))</f>
        <v>0</v>
      </c>
      <c r="O143" s="64">
        <f>IF('Expenses Summary'!$E101="","",IF('Cash Flow %s Yr2'!O143="","",'Cash Flow %s Yr2'!O143*'Expenses Summary'!$E101))</f>
        <v>0</v>
      </c>
      <c r="P143" s="129"/>
      <c r="Q143" s="129"/>
      <c r="R143" s="129"/>
      <c r="S143" s="111" t="str">
        <f>IF(SUM(D143:R143)&gt;0,SUM(D143:R143)/'Expenses Summary'!$E101,"")</f>
        <v/>
      </c>
    </row>
    <row r="144" spans="1:19" s="31" customFormat="1" x14ac:dyDescent="0.25">
      <c r="A144" s="36"/>
      <c r="B144" s="33" t="s">
        <v>567</v>
      </c>
      <c r="C144" s="34" t="s">
        <v>740</v>
      </c>
      <c r="D144" s="173">
        <f>IF(SUM(D110:D143)&gt;0,SUM(D110:D143),"")</f>
        <v>64081.012350000005</v>
      </c>
      <c r="E144" s="173">
        <f t="shared" ref="E144:O144" si="10">IF(SUM(E110:E143)&gt;0,SUM(E110:E143),"")</f>
        <v>76260.310450000004</v>
      </c>
      <c r="F144" s="173">
        <f t="shared" si="10"/>
        <v>77520.850320000012</v>
      </c>
      <c r="G144" s="173">
        <f t="shared" si="10"/>
        <v>101520.47434000002</v>
      </c>
      <c r="H144" s="173">
        <f t="shared" si="10"/>
        <v>87388.149082000004</v>
      </c>
      <c r="I144" s="173">
        <f t="shared" si="10"/>
        <v>88561.442232000016</v>
      </c>
      <c r="J144" s="173">
        <f t="shared" si="10"/>
        <v>93374.554684500021</v>
      </c>
      <c r="K144" s="173">
        <f t="shared" si="10"/>
        <v>93374.554684500021</v>
      </c>
      <c r="L144" s="173">
        <f t="shared" si="10"/>
        <v>93983.717834499999</v>
      </c>
      <c r="M144" s="173">
        <f t="shared" si="10"/>
        <v>93983.717834499999</v>
      </c>
      <c r="N144" s="173">
        <f t="shared" si="10"/>
        <v>90617.172994500012</v>
      </c>
      <c r="O144" s="173">
        <f t="shared" si="10"/>
        <v>112351.68959350001</v>
      </c>
      <c r="P144" s="108"/>
      <c r="Q144" s="108"/>
      <c r="R144" s="108"/>
      <c r="S144" s="107"/>
    </row>
    <row r="145" spans="1:19" s="31" customFormat="1" x14ac:dyDescent="0.25">
      <c r="A145" s="36"/>
      <c r="B145" s="4"/>
      <c r="C145" s="3"/>
      <c r="D145" s="95"/>
      <c r="E145" s="95"/>
      <c r="F145" s="95"/>
      <c r="G145" s="95"/>
      <c r="H145" s="95"/>
      <c r="I145" s="95"/>
      <c r="J145" s="95"/>
      <c r="K145" s="95"/>
      <c r="L145" s="95"/>
      <c r="M145" s="95"/>
      <c r="N145" s="95"/>
      <c r="O145" s="95"/>
      <c r="P145" s="95"/>
      <c r="Q145" s="95"/>
      <c r="R145" s="95"/>
    </row>
    <row r="146" spans="1:19" s="31" customFormat="1" x14ac:dyDescent="0.25">
      <c r="B146" s="34" t="s">
        <v>742</v>
      </c>
      <c r="C146" s="3"/>
      <c r="D146" s="95"/>
      <c r="E146" s="95"/>
      <c r="F146" s="95"/>
      <c r="G146" s="95"/>
      <c r="H146" s="95"/>
      <c r="I146" s="95"/>
      <c r="J146" s="95"/>
      <c r="K146" s="95"/>
      <c r="L146" s="95"/>
      <c r="M146" s="95"/>
      <c r="N146" s="95"/>
      <c r="O146" s="95"/>
      <c r="P146" s="95"/>
      <c r="Q146" s="95"/>
      <c r="R146" s="95"/>
    </row>
    <row r="147" spans="1:19" s="31" customFormat="1" x14ac:dyDescent="0.25">
      <c r="A147" s="36"/>
      <c r="B147" s="139" t="str">
        <f>'Expenses Summary'!B105</f>
        <v>6100</v>
      </c>
      <c r="C147" s="139" t="str">
        <f>'Expenses Summary'!C105</f>
        <v>Building Improvements</v>
      </c>
      <c r="D147" s="64">
        <f>IF('Expenses Summary'!$E105="","",IF('Cash Flow %s Yr2'!D147="","",'Cash Flow %s Yr2'!D147*'Expenses Summary'!$E105))</f>
        <v>0</v>
      </c>
      <c r="E147" s="64">
        <f>IF('Expenses Summary'!$E105="","",IF('Cash Flow %s Yr2'!E147="","",'Cash Flow %s Yr2'!E147*'Expenses Summary'!$E105))</f>
        <v>0</v>
      </c>
      <c r="F147" s="64">
        <f>IF('Expenses Summary'!$E105="","",IF('Cash Flow %s Yr2'!F147="","",'Cash Flow %s Yr2'!F147*'Expenses Summary'!$E105))</f>
        <v>0</v>
      </c>
      <c r="G147" s="64">
        <f>IF('Expenses Summary'!$E105="","",IF('Cash Flow %s Yr2'!G147="","",'Cash Flow %s Yr2'!G147*'Expenses Summary'!$E105))</f>
        <v>0</v>
      </c>
      <c r="H147" s="64">
        <f>IF('Expenses Summary'!$E105="","",IF('Cash Flow %s Yr2'!H147="","",'Cash Flow %s Yr2'!H147*'Expenses Summary'!$E105))</f>
        <v>0</v>
      </c>
      <c r="I147" s="64">
        <f>IF('Expenses Summary'!$E105="","",IF('Cash Flow %s Yr2'!I147="","",'Cash Flow %s Yr2'!I147*'Expenses Summary'!$E105))</f>
        <v>0</v>
      </c>
      <c r="J147" s="64">
        <f>IF('Expenses Summary'!$E105="","",IF('Cash Flow %s Yr2'!J147="","",'Cash Flow %s Yr2'!J147*'Expenses Summary'!$E105))</f>
        <v>0</v>
      </c>
      <c r="K147" s="64">
        <f>IF('Expenses Summary'!$E105="","",IF('Cash Flow %s Yr2'!K147="","",'Cash Flow %s Yr2'!K147*'Expenses Summary'!$E105))</f>
        <v>0</v>
      </c>
      <c r="L147" s="64">
        <f>IF('Expenses Summary'!$E105="","",IF('Cash Flow %s Yr2'!L147="","",'Cash Flow %s Yr2'!L147*'Expenses Summary'!$E105))</f>
        <v>0</v>
      </c>
      <c r="M147" s="64">
        <f>IF('Expenses Summary'!$E105="","",IF('Cash Flow %s Yr2'!M147="","",'Cash Flow %s Yr2'!M147*'Expenses Summary'!$E105))</f>
        <v>0</v>
      </c>
      <c r="N147" s="64">
        <f>IF('Expenses Summary'!$E105="","",IF('Cash Flow %s Yr2'!N147="","",'Cash Flow %s Yr2'!N147*'Expenses Summary'!$E105))</f>
        <v>0</v>
      </c>
      <c r="O147" s="64">
        <f>IF('Expenses Summary'!$E105="","",IF('Cash Flow %s Yr2'!O147="","",'Cash Flow %s Yr2'!O147*'Expenses Summary'!$E105))</f>
        <v>0</v>
      </c>
      <c r="P147" s="129"/>
      <c r="Q147" s="129"/>
      <c r="R147" s="129"/>
      <c r="S147" s="111" t="str">
        <f>IF(SUM(D147:R147)&gt;0,SUM(D147:R147)/'Expenses Summary'!$E105,"")</f>
        <v/>
      </c>
    </row>
    <row r="148" spans="1:19" s="31" customFormat="1" x14ac:dyDescent="0.25">
      <c r="A148" s="36"/>
      <c r="B148" s="33" t="s">
        <v>568</v>
      </c>
      <c r="C148" s="34" t="s">
        <v>740</v>
      </c>
      <c r="D148" s="173" t="str">
        <f t="shared" ref="D148:O148" si="11">IF(SUM(D146:D147)&gt;0,SUM(D146:D147),"")</f>
        <v/>
      </c>
      <c r="E148" s="173" t="str">
        <f t="shared" si="11"/>
        <v/>
      </c>
      <c r="F148" s="173" t="str">
        <f t="shared" si="11"/>
        <v/>
      </c>
      <c r="G148" s="173" t="str">
        <f t="shared" si="11"/>
        <v/>
      </c>
      <c r="H148" s="173" t="str">
        <f t="shared" si="11"/>
        <v/>
      </c>
      <c r="I148" s="173" t="str">
        <f t="shared" si="11"/>
        <v/>
      </c>
      <c r="J148" s="173" t="str">
        <f t="shared" si="11"/>
        <v/>
      </c>
      <c r="K148" s="173" t="str">
        <f t="shared" si="11"/>
        <v/>
      </c>
      <c r="L148" s="173" t="str">
        <f t="shared" si="11"/>
        <v/>
      </c>
      <c r="M148" s="173" t="str">
        <f t="shared" si="11"/>
        <v/>
      </c>
      <c r="N148" s="173" t="str">
        <f t="shared" si="11"/>
        <v/>
      </c>
      <c r="O148" s="173" t="str">
        <f t="shared" si="11"/>
        <v/>
      </c>
      <c r="P148" s="108"/>
      <c r="Q148" s="108"/>
      <c r="R148" s="108"/>
      <c r="S148" s="107"/>
    </row>
    <row r="149" spans="1:19" s="31" customFormat="1" x14ac:dyDescent="0.25">
      <c r="A149" s="36"/>
      <c r="B149" s="4"/>
      <c r="C149" s="3"/>
      <c r="D149" s="104"/>
      <c r="E149" s="104"/>
      <c r="F149" s="104"/>
      <c r="G149" s="95"/>
      <c r="H149" s="95"/>
      <c r="I149" s="95"/>
      <c r="J149" s="95"/>
      <c r="K149" s="95"/>
      <c r="L149" s="95"/>
      <c r="M149" s="95"/>
      <c r="N149" s="95"/>
      <c r="O149" s="95"/>
      <c r="P149" s="95"/>
      <c r="Q149" s="95"/>
      <c r="R149" s="95"/>
    </row>
    <row r="150" spans="1:19" s="31" customFormat="1" x14ac:dyDescent="0.25">
      <c r="B150" s="34" t="s">
        <v>743</v>
      </c>
      <c r="C150" s="3"/>
      <c r="D150" s="104"/>
      <c r="E150" s="104"/>
      <c r="F150" s="104"/>
      <c r="G150" s="95"/>
      <c r="H150" s="95"/>
      <c r="I150" s="95"/>
      <c r="J150" s="95"/>
      <c r="K150" s="95"/>
      <c r="L150" s="95"/>
      <c r="M150" s="95"/>
      <c r="N150" s="95"/>
      <c r="O150" s="95"/>
      <c r="P150" s="95"/>
      <c r="Q150" s="95"/>
      <c r="R150" s="95"/>
    </row>
    <row r="151" spans="1:19" s="31" customFormat="1" x14ac:dyDescent="0.25">
      <c r="A151" s="36"/>
      <c r="B151" s="139" t="str">
        <f>'Expenses Summary'!B109</f>
        <v>7000</v>
      </c>
      <c r="C151" s="139" t="str">
        <f>'Expenses Summary'!C109</f>
        <v xml:space="preserve">Miscellaneous Expense </v>
      </c>
      <c r="D151" s="64">
        <f>IF('Expenses Summary'!$E109="","",IF('Cash Flow %s Yr2'!D151="","",'Cash Flow %s Yr2'!D151*'Expenses Summary'!$E109))</f>
        <v>0</v>
      </c>
      <c r="E151" s="64">
        <f>IF('Expenses Summary'!$E109="","",IF('Cash Flow %s Yr2'!E151="","",'Cash Flow %s Yr2'!E151*'Expenses Summary'!$E109))</f>
        <v>0</v>
      </c>
      <c r="F151" s="64">
        <f>IF('Expenses Summary'!$E109="","",IF('Cash Flow %s Yr2'!F151="","",'Cash Flow %s Yr2'!F151*'Expenses Summary'!$E109))</f>
        <v>0</v>
      </c>
      <c r="G151" s="64">
        <f>IF('Expenses Summary'!$E109="","",IF('Cash Flow %s Yr2'!G151="","",'Cash Flow %s Yr2'!G151*'Expenses Summary'!$E109))</f>
        <v>0</v>
      </c>
      <c r="H151" s="64">
        <f>IF('Expenses Summary'!$E109="","",IF('Cash Flow %s Yr2'!H151="","",'Cash Flow %s Yr2'!H151*'Expenses Summary'!$E109))</f>
        <v>0</v>
      </c>
      <c r="I151" s="64">
        <f>IF('Expenses Summary'!$E109="","",IF('Cash Flow %s Yr2'!I151="","",'Cash Flow %s Yr2'!I151*'Expenses Summary'!$E109))</f>
        <v>0</v>
      </c>
      <c r="J151" s="64">
        <f>IF('Expenses Summary'!$E109="","",IF('Cash Flow %s Yr2'!J151="","",'Cash Flow %s Yr2'!J151*'Expenses Summary'!$E109))</f>
        <v>0</v>
      </c>
      <c r="K151" s="64">
        <f>IF('Expenses Summary'!$E109="","",IF('Cash Flow %s Yr2'!K151="","",'Cash Flow %s Yr2'!K151*'Expenses Summary'!$E109))</f>
        <v>0</v>
      </c>
      <c r="L151" s="64">
        <f>IF('Expenses Summary'!$E109="","",IF('Cash Flow %s Yr2'!L151="","",'Cash Flow %s Yr2'!L151*'Expenses Summary'!$E109))</f>
        <v>0</v>
      </c>
      <c r="M151" s="64">
        <f>IF('Expenses Summary'!$E109="","",IF('Cash Flow %s Yr2'!M151="","",'Cash Flow %s Yr2'!M151*'Expenses Summary'!$E109))</f>
        <v>0</v>
      </c>
      <c r="N151" s="64">
        <f>IF('Expenses Summary'!$E109="","",IF('Cash Flow %s Yr2'!N151="","",'Cash Flow %s Yr2'!N151*'Expenses Summary'!$E109))</f>
        <v>0</v>
      </c>
      <c r="O151" s="64">
        <f>IF('Expenses Summary'!$E109="","",IF('Cash Flow %s Yr2'!O151="","",'Cash Flow %s Yr2'!O151*'Expenses Summary'!$E109))</f>
        <v>0</v>
      </c>
      <c r="P151" s="129"/>
      <c r="Q151" s="129"/>
      <c r="R151" s="129"/>
      <c r="S151" s="111" t="str">
        <f>IF(SUM(D151:R151)&gt;0,SUM(D151:R151)/'Expenses Summary'!$E109,"")</f>
        <v/>
      </c>
    </row>
    <row r="152" spans="1:19" s="31" customFormat="1" x14ac:dyDescent="0.25">
      <c r="A152" s="36"/>
      <c r="B152" s="139" t="str">
        <f>'Expenses Summary'!B110</f>
        <v>7010</v>
      </c>
      <c r="C152" s="139" t="str">
        <f>'Expenses Summary'!C110</f>
        <v>Special Education Encroachment</v>
      </c>
      <c r="D152" s="64">
        <f>IF('Expenses Summary'!$E110="","",IF('Cash Flow %s Yr2'!D152="","",'Cash Flow %s Yr2'!D152*'Expenses Summary'!$E110))</f>
        <v>0</v>
      </c>
      <c r="E152" s="64">
        <f>IF('Expenses Summary'!$E110="","",IF('Cash Flow %s Yr2'!E152="","",'Cash Flow %s Yr2'!E152*'Expenses Summary'!$E110))</f>
        <v>0</v>
      </c>
      <c r="F152" s="64">
        <f>IF('Expenses Summary'!$E110="","",IF('Cash Flow %s Yr2'!F152="","",'Cash Flow %s Yr2'!F152*'Expenses Summary'!$E110))</f>
        <v>0</v>
      </c>
      <c r="G152" s="64">
        <f>IF('Expenses Summary'!$E110="","",IF('Cash Flow %s Yr2'!G152="","",'Cash Flow %s Yr2'!G152*'Expenses Summary'!$E110))</f>
        <v>0</v>
      </c>
      <c r="H152" s="64">
        <f>IF('Expenses Summary'!$E110="","",IF('Cash Flow %s Yr2'!H152="","",'Cash Flow %s Yr2'!H152*'Expenses Summary'!$E110))</f>
        <v>0</v>
      </c>
      <c r="I152" s="64">
        <f>IF('Expenses Summary'!$E110="","",IF('Cash Flow %s Yr2'!I152="","",'Cash Flow %s Yr2'!I152*'Expenses Summary'!$E110))</f>
        <v>0</v>
      </c>
      <c r="J152" s="64">
        <f>IF('Expenses Summary'!$E110="","",IF('Cash Flow %s Yr2'!J152="","",'Cash Flow %s Yr2'!J152*'Expenses Summary'!$E110))</f>
        <v>0</v>
      </c>
      <c r="K152" s="64">
        <f>IF('Expenses Summary'!$E110="","",IF('Cash Flow %s Yr2'!K152="","",'Cash Flow %s Yr2'!K152*'Expenses Summary'!$E110))</f>
        <v>0</v>
      </c>
      <c r="L152" s="64">
        <f>IF('Expenses Summary'!$E110="","",IF('Cash Flow %s Yr2'!L152="","",'Cash Flow %s Yr2'!L152*'Expenses Summary'!$E110))</f>
        <v>0</v>
      </c>
      <c r="M152" s="64">
        <f>IF('Expenses Summary'!$E110="","",IF('Cash Flow %s Yr2'!M152="","",'Cash Flow %s Yr2'!M152*'Expenses Summary'!$E110))</f>
        <v>0</v>
      </c>
      <c r="N152" s="64">
        <f>IF('Expenses Summary'!$E110="","",IF('Cash Flow %s Yr2'!N152="","",'Cash Flow %s Yr2'!N152*'Expenses Summary'!$E110))</f>
        <v>0</v>
      </c>
      <c r="O152" s="64">
        <f>IF('Expenses Summary'!$E110="","",IF('Cash Flow %s Yr2'!O152="","",'Cash Flow %s Yr2'!O152*'Expenses Summary'!$E110))</f>
        <v>0</v>
      </c>
      <c r="P152" s="129"/>
      <c r="Q152" s="129"/>
      <c r="R152" s="129"/>
      <c r="S152" s="111" t="str">
        <f>IF(SUM(D152:R152)&gt;0,SUM(D152:R152)/'Expenses Summary'!$E110,"")</f>
        <v/>
      </c>
    </row>
    <row r="153" spans="1:19" s="31" customFormat="1" x14ac:dyDescent="0.25">
      <c r="A153" s="36"/>
      <c r="B153" s="139" t="e">
        <f>'Expenses Summary'!#REF!</f>
        <v>#REF!</v>
      </c>
      <c r="C153" s="139" t="e">
        <f>'Expenses Summary'!#REF!</f>
        <v>#REF!</v>
      </c>
      <c r="D153" s="64" t="e">
        <f>IF('Expenses Summary'!#REF!="","",IF('Cash Flow %s Yr2'!#REF!="","",'Cash Flow %s Yr2'!#REF!*'Expenses Summary'!#REF!))</f>
        <v>#REF!</v>
      </c>
      <c r="E153" s="64" t="e">
        <f>IF('Expenses Summary'!#REF!="","",IF('Cash Flow %s Yr2'!#REF!="","",'Cash Flow %s Yr2'!#REF!*'Expenses Summary'!#REF!))</f>
        <v>#REF!</v>
      </c>
      <c r="F153" s="64" t="e">
        <f>IF('Expenses Summary'!#REF!="","",IF('Cash Flow %s Yr2'!#REF!="","",'Cash Flow %s Yr2'!#REF!*'Expenses Summary'!#REF!))</f>
        <v>#REF!</v>
      </c>
      <c r="G153" s="64" t="e">
        <f>IF('Expenses Summary'!#REF!="","",IF('Cash Flow %s Yr2'!#REF!="","",'Cash Flow %s Yr2'!#REF!*'Expenses Summary'!#REF!))</f>
        <v>#REF!</v>
      </c>
      <c r="H153" s="64" t="e">
        <f>IF('Expenses Summary'!#REF!="","",IF('Cash Flow %s Yr2'!#REF!="","",'Cash Flow %s Yr2'!#REF!*'Expenses Summary'!#REF!))</f>
        <v>#REF!</v>
      </c>
      <c r="I153" s="64" t="e">
        <f>IF('Expenses Summary'!#REF!="","",IF('Cash Flow %s Yr2'!#REF!="","",'Cash Flow %s Yr2'!#REF!*'Expenses Summary'!#REF!))</f>
        <v>#REF!</v>
      </c>
      <c r="J153" s="64" t="e">
        <f>IF('Expenses Summary'!#REF!="","",IF('Cash Flow %s Yr2'!#REF!="","",'Cash Flow %s Yr2'!#REF!*'Expenses Summary'!#REF!))</f>
        <v>#REF!</v>
      </c>
      <c r="K153" s="64" t="e">
        <f>IF('Expenses Summary'!#REF!="","",IF('Cash Flow %s Yr2'!#REF!="","",'Cash Flow %s Yr2'!#REF!*'Expenses Summary'!#REF!))</f>
        <v>#REF!</v>
      </c>
      <c r="L153" s="64" t="e">
        <f>IF('Expenses Summary'!#REF!="","",IF('Cash Flow %s Yr2'!#REF!="","",'Cash Flow %s Yr2'!#REF!*'Expenses Summary'!#REF!))</f>
        <v>#REF!</v>
      </c>
      <c r="M153" s="64" t="e">
        <f>IF('Expenses Summary'!#REF!="","",IF('Cash Flow %s Yr2'!#REF!="","",'Cash Flow %s Yr2'!#REF!*'Expenses Summary'!#REF!))</f>
        <v>#REF!</v>
      </c>
      <c r="N153" s="64" t="e">
        <f>IF('Expenses Summary'!#REF!="","",IF('Cash Flow %s Yr2'!#REF!="","",'Cash Flow %s Yr2'!#REF!*'Expenses Summary'!#REF!))</f>
        <v>#REF!</v>
      </c>
      <c r="O153" s="64" t="e">
        <f>IF('Expenses Summary'!#REF!="","",IF('Cash Flow %s Yr2'!#REF!="","",'Cash Flow %s Yr2'!#REF!*'Expenses Summary'!#REF!))</f>
        <v>#REF!</v>
      </c>
      <c r="P153" s="129"/>
      <c r="Q153" s="129"/>
      <c r="R153" s="129"/>
      <c r="S153" s="111" t="e">
        <f>IF(SUM(D153:R153)&gt;0,SUM(D153:R153)/'Expenses Summary'!#REF!,"")</f>
        <v>#REF!</v>
      </c>
    </row>
    <row r="154" spans="1:19" s="31" customFormat="1" x14ac:dyDescent="0.25">
      <c r="A154" s="36"/>
      <c r="B154" s="139" t="str">
        <f>'Expenses Summary'!B111</f>
        <v>7500</v>
      </c>
      <c r="C154" s="139" t="str">
        <f>'Expenses Summary'!C111</f>
        <v>District Oversight Fee</v>
      </c>
      <c r="D154" s="64">
        <f>IF('Expenses Summary'!$E111="","",IF('Cash Flow %s Yr2'!D153="","",'Cash Flow %s Yr2'!D153*'Expenses Summary'!$E111))</f>
        <v>0</v>
      </c>
      <c r="E154" s="64">
        <f>IF('Expenses Summary'!$E111="","",IF('Cash Flow %s Yr2'!E153="","",'Cash Flow %s Yr2'!E153*'Expenses Summary'!$E111))</f>
        <v>0</v>
      </c>
      <c r="F154" s="64">
        <f>IF('Expenses Summary'!$E111="","",IF('Cash Flow %s Yr2'!F153="","",'Cash Flow %s Yr2'!F153*'Expenses Summary'!$E111))</f>
        <v>0</v>
      </c>
      <c r="G154" s="64">
        <f>IF('Expenses Summary'!$E111="","",IF('Cash Flow %s Yr2'!G153="","",'Cash Flow %s Yr2'!G153*'Expenses Summary'!$E111))</f>
        <v>0</v>
      </c>
      <c r="H154" s="64">
        <f>IF('Expenses Summary'!$E111="","",IF('Cash Flow %s Yr2'!H153="","",'Cash Flow %s Yr2'!H153*'Expenses Summary'!$E111))</f>
        <v>0</v>
      </c>
      <c r="I154" s="64">
        <f>IF('Expenses Summary'!$E111="","",IF('Cash Flow %s Yr2'!I153="","",'Cash Flow %s Yr2'!I153*'Expenses Summary'!$E111))</f>
        <v>0</v>
      </c>
      <c r="J154" s="64">
        <f>IF('Expenses Summary'!$E111="","",IF('Cash Flow %s Yr2'!J153="","",'Cash Flow %s Yr2'!J153*'Expenses Summary'!$E111))</f>
        <v>0</v>
      </c>
      <c r="K154" s="64">
        <f>IF('Expenses Summary'!$E111="","",IF('Cash Flow %s Yr2'!K153="","",'Cash Flow %s Yr2'!K153*'Expenses Summary'!$E111))</f>
        <v>0</v>
      </c>
      <c r="L154" s="64">
        <f>IF('Expenses Summary'!$E111="","",IF('Cash Flow %s Yr2'!L153="","",'Cash Flow %s Yr2'!L153*'Expenses Summary'!$E111))</f>
        <v>0</v>
      </c>
      <c r="M154" s="64">
        <f>IF('Expenses Summary'!$E111="","",IF('Cash Flow %s Yr2'!M153="","",'Cash Flow %s Yr2'!M153*'Expenses Summary'!$E111))</f>
        <v>0</v>
      </c>
      <c r="N154" s="64">
        <f>IF('Expenses Summary'!$E111="","",IF('Cash Flow %s Yr2'!N153="","",'Cash Flow %s Yr2'!N153*'Expenses Summary'!$E111))</f>
        <v>0</v>
      </c>
      <c r="O154" s="64">
        <f>IF('Expenses Summary'!$E111="","",IF('Cash Flow %s Yr2'!O153="","",'Cash Flow %s Yr2'!O153*'Expenses Summary'!$E111))</f>
        <v>0</v>
      </c>
      <c r="P154" s="129"/>
      <c r="Q154" s="129"/>
      <c r="R154" s="129"/>
      <c r="S154" s="111" t="str">
        <f>IF(SUM(D154:R154)&gt;0,SUM(D154:R154)/'Expenses Summary'!$E111,"")</f>
        <v/>
      </c>
    </row>
    <row r="155" spans="1:19" s="31" customFormat="1" x14ac:dyDescent="0.25">
      <c r="A155" s="36"/>
      <c r="B155" s="33" t="s">
        <v>704</v>
      </c>
      <c r="C155" s="34" t="s">
        <v>744</v>
      </c>
      <c r="D155" s="187" t="e">
        <f t="shared" ref="D155:O155" si="12">IF(SUM(D150:D154)&gt;0,SUM(D150:D154),"")</f>
        <v>#REF!</v>
      </c>
      <c r="E155" s="187" t="e">
        <f t="shared" si="12"/>
        <v>#REF!</v>
      </c>
      <c r="F155" s="187" t="e">
        <f t="shared" si="12"/>
        <v>#REF!</v>
      </c>
      <c r="G155" s="187" t="e">
        <f t="shared" si="12"/>
        <v>#REF!</v>
      </c>
      <c r="H155" s="187" t="e">
        <f t="shared" si="12"/>
        <v>#REF!</v>
      </c>
      <c r="I155" s="187" t="e">
        <f t="shared" si="12"/>
        <v>#REF!</v>
      </c>
      <c r="J155" s="187" t="e">
        <f t="shared" si="12"/>
        <v>#REF!</v>
      </c>
      <c r="K155" s="187" t="e">
        <f t="shared" si="12"/>
        <v>#REF!</v>
      </c>
      <c r="L155" s="187" t="e">
        <f t="shared" si="12"/>
        <v>#REF!</v>
      </c>
      <c r="M155" s="187" t="e">
        <f t="shared" si="12"/>
        <v>#REF!</v>
      </c>
      <c r="N155" s="187" t="e">
        <f t="shared" si="12"/>
        <v>#REF!</v>
      </c>
      <c r="O155" s="187" t="e">
        <f t="shared" si="12"/>
        <v>#REF!</v>
      </c>
      <c r="P155" s="132"/>
      <c r="Q155" s="132"/>
      <c r="R155" s="132"/>
    </row>
    <row r="156" spans="1:19" s="31" customFormat="1" x14ac:dyDescent="0.25">
      <c r="A156" s="34" t="s">
        <v>751</v>
      </c>
      <c r="B156" s="4"/>
      <c r="C156" s="3"/>
      <c r="D156" s="173" t="e">
        <f t="shared" ref="D156:O156" si="13">IF(SUM(D155,D148,D144,D108,D88,D76,D63)&gt;0,SUM(D155,D148,D144,D108,D88,D76,D63),"")</f>
        <v>#REF!</v>
      </c>
      <c r="E156" s="173" t="e">
        <f t="shared" si="13"/>
        <v>#REF!</v>
      </c>
      <c r="F156" s="173" t="e">
        <f t="shared" si="13"/>
        <v>#REF!</v>
      </c>
      <c r="G156" s="173" t="e">
        <f t="shared" si="13"/>
        <v>#REF!</v>
      </c>
      <c r="H156" s="173" t="e">
        <f t="shared" si="13"/>
        <v>#REF!</v>
      </c>
      <c r="I156" s="173" t="e">
        <f t="shared" si="13"/>
        <v>#REF!</v>
      </c>
      <c r="J156" s="173" t="e">
        <f t="shared" si="13"/>
        <v>#REF!</v>
      </c>
      <c r="K156" s="173" t="e">
        <f t="shared" si="13"/>
        <v>#REF!</v>
      </c>
      <c r="L156" s="173" t="e">
        <f t="shared" si="13"/>
        <v>#REF!</v>
      </c>
      <c r="M156" s="173" t="e">
        <f t="shared" si="13"/>
        <v>#REF!</v>
      </c>
      <c r="N156" s="173" t="e">
        <f t="shared" si="13"/>
        <v>#REF!</v>
      </c>
      <c r="O156" s="173" t="e">
        <f t="shared" si="13"/>
        <v>#REF!</v>
      </c>
      <c r="P156" s="95"/>
      <c r="Q156" s="95"/>
      <c r="R156" s="95"/>
    </row>
    <row r="157" spans="1:19" s="31" customFormat="1" x14ac:dyDescent="0.25">
      <c r="A157" s="34"/>
      <c r="B157" s="4"/>
      <c r="C157" s="3"/>
      <c r="D157" s="46"/>
      <c r="E157" s="46"/>
      <c r="F157" s="46"/>
      <c r="G157" s="46"/>
      <c r="H157" s="46"/>
      <c r="I157" s="46"/>
      <c r="J157" s="46"/>
      <c r="K157" s="46"/>
      <c r="L157" s="46"/>
      <c r="M157" s="46"/>
      <c r="N157" s="46"/>
      <c r="O157" s="46"/>
      <c r="P157" s="95"/>
      <c r="Q157" s="95"/>
      <c r="R157" s="95"/>
    </row>
    <row r="158" spans="1:19" s="31" customFormat="1" x14ac:dyDescent="0.25">
      <c r="A158" s="36"/>
      <c r="B158" s="34" t="s">
        <v>666</v>
      </c>
      <c r="C158" s="3"/>
      <c r="D158" s="104"/>
      <c r="E158" s="104"/>
      <c r="F158" s="104"/>
      <c r="G158" s="95"/>
      <c r="H158" s="95"/>
      <c r="I158" s="95"/>
      <c r="J158" s="95"/>
      <c r="K158" s="95"/>
      <c r="L158" s="95"/>
      <c r="M158" s="95"/>
      <c r="N158" s="95"/>
      <c r="O158" s="95"/>
      <c r="P158" s="95"/>
      <c r="Q158" s="95"/>
      <c r="R158" s="95"/>
    </row>
    <row r="159" spans="1:19" s="31" customFormat="1" x14ac:dyDescent="0.25">
      <c r="A159" s="36"/>
      <c r="B159" s="66"/>
      <c r="C159" s="66" t="str">
        <f>'Cash Flow %s Yr2'!C157</f>
        <v>Cash balance at previous year end</v>
      </c>
      <c r="D159" s="64">
        <f>'Cash Flow $s Yr1'!O171</f>
        <v>-59444.148600000073</v>
      </c>
      <c r="E159" s="64"/>
      <c r="F159" s="64"/>
      <c r="G159" s="64"/>
      <c r="H159" s="64"/>
      <c r="I159" s="64"/>
      <c r="J159" s="64"/>
      <c r="K159" s="64"/>
      <c r="L159" s="64"/>
      <c r="M159" s="64"/>
      <c r="N159" s="64"/>
      <c r="O159" s="64"/>
      <c r="P159" s="103"/>
      <c r="Q159" s="103"/>
      <c r="R159" s="103"/>
    </row>
    <row r="160" spans="1:19" s="31" customFormat="1" x14ac:dyDescent="0.25">
      <c r="A160" s="36"/>
      <c r="B160" s="66"/>
      <c r="C160" s="135" t="str">
        <f>'Cash Flow %s Yr2'!C158</f>
        <v>Accounts Receivable</v>
      </c>
      <c r="D160" s="64">
        <f>'Cash Flow %s Yr2'!D158*'Cash Flow $s Yr1'!$O162</f>
        <v>0</v>
      </c>
      <c r="E160" s="64">
        <f>'Cash Flow %s Yr2'!E158*'Cash Flow $s Yr1'!$O162</f>
        <v>0</v>
      </c>
      <c r="F160" s="64">
        <f>'Cash Flow %s Yr2'!F158*'Cash Flow $s Yr1'!$O162</f>
        <v>0</v>
      </c>
      <c r="G160" s="64">
        <f>'Cash Flow %s Yr2'!G158*'Cash Flow $s Yr1'!$O162</f>
        <v>0</v>
      </c>
      <c r="H160" s="64">
        <f>'Cash Flow %s Yr2'!H158*'Cash Flow $s Yr1'!$O162</f>
        <v>0</v>
      </c>
      <c r="I160" s="64">
        <f>'Cash Flow %s Yr2'!I158*'Cash Flow $s Yr1'!$O162</f>
        <v>0</v>
      </c>
      <c r="J160" s="64">
        <f>'Cash Flow %s Yr2'!J158*'Cash Flow $s Yr1'!$O162</f>
        <v>0</v>
      </c>
      <c r="K160" s="64">
        <f>'Cash Flow %s Yr2'!K158*'Cash Flow $s Yr1'!$O162</f>
        <v>0</v>
      </c>
      <c r="L160" s="64">
        <f>'Cash Flow %s Yr2'!L158*'Cash Flow $s Yr1'!$O162</f>
        <v>0</v>
      </c>
      <c r="M160" s="64">
        <f>'Cash Flow %s Yr2'!M158*'Cash Flow $s Yr1'!$O162</f>
        <v>0</v>
      </c>
      <c r="N160" s="64">
        <f>'Cash Flow %s Yr2'!N158*'Cash Flow $s Yr1'!$O162</f>
        <v>0</v>
      </c>
      <c r="O160" s="64">
        <f>'Cash Flow %s Yr2'!O158*'Cash Flow $s Yr1'!$O162</f>
        <v>0</v>
      </c>
      <c r="P160" s="186">
        <f>P51</f>
        <v>172578.09</v>
      </c>
      <c r="Q160" s="186">
        <f>Q51</f>
        <v>0</v>
      </c>
      <c r="R160" s="186">
        <f>R51</f>
        <v>0</v>
      </c>
    </row>
    <row r="161" spans="1:18" s="31" customFormat="1" x14ac:dyDescent="0.25">
      <c r="A161" s="36"/>
      <c r="B161" s="66"/>
      <c r="C161" s="135" t="str">
        <f>'Cash Flow %s Yr2'!C159</f>
        <v>Accounts Payable</v>
      </c>
      <c r="D161" s="64">
        <f>'Cash Flow %s Yr2'!D159*'Cash Flow $s Yr1'!$O163</f>
        <v>0</v>
      </c>
      <c r="E161" s="64">
        <f>'Cash Flow %s Yr2'!E159*'Cash Flow $s Yr1'!$O163</f>
        <v>0</v>
      </c>
      <c r="F161" s="64">
        <f>'Cash Flow %s Yr2'!F159*'Cash Flow $s Yr1'!$O163</f>
        <v>0</v>
      </c>
      <c r="G161" s="64">
        <f>'Cash Flow %s Yr2'!G159*'Cash Flow $s Yr1'!$O163</f>
        <v>0</v>
      </c>
      <c r="H161" s="64">
        <f>'Cash Flow %s Yr2'!H159*'Cash Flow $s Yr1'!$O163</f>
        <v>0</v>
      </c>
      <c r="I161" s="64">
        <f>'Cash Flow %s Yr2'!I159*'Cash Flow $s Yr1'!$O163</f>
        <v>0</v>
      </c>
      <c r="J161" s="64">
        <f>'Cash Flow %s Yr2'!J159*'Cash Flow $s Yr1'!$O163</f>
        <v>0</v>
      </c>
      <c r="K161" s="64">
        <f>'Cash Flow %s Yr2'!K159*'Cash Flow $s Yr1'!$O163</f>
        <v>0</v>
      </c>
      <c r="L161" s="64">
        <f>'Cash Flow %s Yr2'!L159*'Cash Flow $s Yr1'!$O163</f>
        <v>0</v>
      </c>
      <c r="M161" s="64">
        <f>'Cash Flow %s Yr2'!M159*'Cash Flow $s Yr1'!$O163</f>
        <v>0</v>
      </c>
      <c r="N161" s="64">
        <f>'Cash Flow %s Yr2'!N159*'Cash Flow $s Yr1'!$O163</f>
        <v>0</v>
      </c>
      <c r="O161" s="64">
        <f>'Cash Flow %s Yr2'!O159*'Cash Flow $s Yr1'!$O163</f>
        <v>0</v>
      </c>
      <c r="P161" s="103"/>
      <c r="Q161" s="103"/>
      <c r="R161" s="103"/>
    </row>
    <row r="162" spans="1:18" s="31" customFormat="1" x14ac:dyDescent="0.25">
      <c r="A162" s="36"/>
      <c r="B162" s="66"/>
      <c r="C162" s="135" t="str">
        <f>'Cash Flow %s Yr2'!C160</f>
        <v>Loan Principal Payable</v>
      </c>
      <c r="D162" s="64"/>
      <c r="E162" s="64"/>
      <c r="F162" s="64"/>
      <c r="G162" s="64"/>
      <c r="H162" s="64"/>
      <c r="I162" s="64"/>
      <c r="J162" s="64"/>
      <c r="K162" s="64"/>
      <c r="L162" s="64"/>
      <c r="M162" s="64"/>
      <c r="N162" s="64"/>
      <c r="O162" s="64"/>
      <c r="P162" s="103"/>
      <c r="Q162" s="103"/>
      <c r="R162" s="103"/>
    </row>
    <row r="163" spans="1:18" s="31" customFormat="1" x14ac:dyDescent="0.25">
      <c r="A163" s="36"/>
      <c r="B163" s="124"/>
      <c r="C163" s="34" t="s">
        <v>744</v>
      </c>
      <c r="D163" s="85">
        <f>D159+D160-D161-D162</f>
        <v>-59444.148600000073</v>
      </c>
      <c r="E163" s="85">
        <f t="shared" ref="E163:O163" si="14">E159+E160-E161-E162</f>
        <v>0</v>
      </c>
      <c r="F163" s="85">
        <f t="shared" si="14"/>
        <v>0</v>
      </c>
      <c r="G163" s="85">
        <f t="shared" si="14"/>
        <v>0</v>
      </c>
      <c r="H163" s="85">
        <f t="shared" si="14"/>
        <v>0</v>
      </c>
      <c r="I163" s="85">
        <f t="shared" si="14"/>
        <v>0</v>
      </c>
      <c r="J163" s="85">
        <f t="shared" si="14"/>
        <v>0</v>
      </c>
      <c r="K163" s="85">
        <f t="shared" si="14"/>
        <v>0</v>
      </c>
      <c r="L163" s="85">
        <f t="shared" si="14"/>
        <v>0</v>
      </c>
      <c r="M163" s="85">
        <f t="shared" si="14"/>
        <v>0</v>
      </c>
      <c r="N163" s="85">
        <f t="shared" si="14"/>
        <v>0</v>
      </c>
      <c r="O163" s="85">
        <f t="shared" si="14"/>
        <v>0</v>
      </c>
      <c r="P163" s="108"/>
      <c r="Q163" s="108"/>
      <c r="R163" s="108"/>
    </row>
    <row r="164" spans="1:18" s="40" customFormat="1" ht="16.5" thickBot="1" x14ac:dyDescent="0.3">
      <c r="A164" s="36"/>
      <c r="C164" s="1"/>
      <c r="D164" s="95"/>
      <c r="E164" s="95"/>
      <c r="F164" s="95"/>
      <c r="G164" s="95"/>
      <c r="H164" s="95"/>
      <c r="I164" s="95"/>
      <c r="J164" s="95"/>
      <c r="K164" s="95"/>
      <c r="L164" s="95"/>
      <c r="M164" s="95"/>
      <c r="N164" s="95"/>
      <c r="O164" s="95"/>
      <c r="P164" s="95"/>
      <c r="Q164" s="95"/>
      <c r="R164" s="95"/>
    </row>
    <row r="165" spans="1:18" s="40" customFormat="1" ht="16.5" thickBot="1" x14ac:dyDescent="0.3">
      <c r="A165" s="74" t="s">
        <v>840</v>
      </c>
      <c r="B165" s="131"/>
      <c r="C165" s="75"/>
      <c r="D165" s="151" t="e">
        <f t="shared" ref="D165:O165" si="15">D51-D156</f>
        <v>#REF!</v>
      </c>
      <c r="E165" s="151" t="e">
        <f t="shared" si="15"/>
        <v>#REF!</v>
      </c>
      <c r="F165" s="151" t="e">
        <f t="shared" si="15"/>
        <v>#REF!</v>
      </c>
      <c r="G165" s="151" t="e">
        <f t="shared" si="15"/>
        <v>#REF!</v>
      </c>
      <c r="H165" s="151" t="e">
        <f t="shared" si="15"/>
        <v>#REF!</v>
      </c>
      <c r="I165" s="151" t="e">
        <f t="shared" si="15"/>
        <v>#REF!</v>
      </c>
      <c r="J165" s="151" t="e">
        <f t="shared" si="15"/>
        <v>#REF!</v>
      </c>
      <c r="K165" s="151" t="e">
        <f t="shared" si="15"/>
        <v>#REF!</v>
      </c>
      <c r="L165" s="151" t="e">
        <f t="shared" si="15"/>
        <v>#REF!</v>
      </c>
      <c r="M165" s="151" t="e">
        <f t="shared" si="15"/>
        <v>#REF!</v>
      </c>
      <c r="N165" s="151" t="e">
        <f t="shared" si="15"/>
        <v>#REF!</v>
      </c>
      <c r="O165" s="152" t="e">
        <f t="shared" si="15"/>
        <v>#REF!</v>
      </c>
      <c r="P165" s="95"/>
      <c r="Q165" s="95"/>
      <c r="R165" s="95"/>
    </row>
    <row r="166" spans="1:18" s="40" customFormat="1" ht="16.5" thickBot="1" x14ac:dyDescent="0.3">
      <c r="A166" s="36"/>
      <c r="C166" s="1"/>
      <c r="D166" s="153"/>
      <c r="E166" s="153"/>
      <c r="F166" s="153"/>
      <c r="G166" s="153"/>
      <c r="H166" s="153"/>
      <c r="I166" s="153"/>
      <c r="J166" s="153"/>
      <c r="K166" s="153"/>
      <c r="L166" s="153"/>
      <c r="M166" s="153"/>
      <c r="N166" s="153"/>
      <c r="O166" s="153"/>
      <c r="P166" s="95"/>
      <c r="Q166" s="95"/>
      <c r="R166" s="95"/>
    </row>
    <row r="167" spans="1:18" s="40" customFormat="1" ht="16.5" thickBot="1" x14ac:dyDescent="0.3">
      <c r="A167" s="74" t="s">
        <v>835</v>
      </c>
      <c r="B167" s="131"/>
      <c r="C167" s="75"/>
      <c r="D167" s="151" t="e">
        <f>D163+D165</f>
        <v>#REF!</v>
      </c>
      <c r="E167" s="151" t="e">
        <f t="shared" ref="E167:O167" si="16">E163+E165</f>
        <v>#REF!</v>
      </c>
      <c r="F167" s="151" t="e">
        <f t="shared" si="16"/>
        <v>#REF!</v>
      </c>
      <c r="G167" s="151" t="e">
        <f t="shared" si="16"/>
        <v>#REF!</v>
      </c>
      <c r="H167" s="151" t="e">
        <f t="shared" si="16"/>
        <v>#REF!</v>
      </c>
      <c r="I167" s="151" t="e">
        <f t="shared" si="16"/>
        <v>#REF!</v>
      </c>
      <c r="J167" s="151" t="e">
        <f t="shared" si="16"/>
        <v>#REF!</v>
      </c>
      <c r="K167" s="151" t="e">
        <f t="shared" si="16"/>
        <v>#REF!</v>
      </c>
      <c r="L167" s="151" t="e">
        <f t="shared" si="16"/>
        <v>#REF!</v>
      </c>
      <c r="M167" s="151" t="e">
        <f t="shared" si="16"/>
        <v>#REF!</v>
      </c>
      <c r="N167" s="151" t="e">
        <f t="shared" si="16"/>
        <v>#REF!</v>
      </c>
      <c r="O167" s="152" t="e">
        <f t="shared" si="16"/>
        <v>#REF!</v>
      </c>
      <c r="P167" s="95"/>
      <c r="Q167" s="95"/>
      <c r="R167" s="95"/>
    </row>
    <row r="168" spans="1:18" s="40" customFormat="1" ht="16.5" thickBot="1" x14ac:dyDescent="0.3">
      <c r="A168" s="36"/>
      <c r="C168" s="1"/>
      <c r="D168" s="95"/>
      <c r="E168" s="95"/>
      <c r="F168" s="95"/>
      <c r="G168" s="95"/>
      <c r="H168" s="95"/>
      <c r="I168" s="95"/>
      <c r="J168" s="95"/>
      <c r="K168" s="95"/>
      <c r="L168" s="95"/>
      <c r="M168" s="95"/>
      <c r="N168" s="95"/>
      <c r="O168" s="95"/>
      <c r="P168" s="95"/>
      <c r="Q168" s="95"/>
      <c r="R168" s="95"/>
    </row>
    <row r="169" spans="1:18" s="40" customFormat="1" ht="16.5" thickBot="1" x14ac:dyDescent="0.3">
      <c r="A169" s="74" t="s">
        <v>841</v>
      </c>
      <c r="B169" s="131"/>
      <c r="C169" s="75"/>
      <c r="D169" s="151" t="e">
        <f>D167</f>
        <v>#REF!</v>
      </c>
      <c r="E169" s="151" t="e">
        <f>D169+E167</f>
        <v>#REF!</v>
      </c>
      <c r="F169" s="151" t="e">
        <f t="shared" ref="F169:O169" si="17">E169+F167</f>
        <v>#REF!</v>
      </c>
      <c r="G169" s="151" t="e">
        <f t="shared" si="17"/>
        <v>#REF!</v>
      </c>
      <c r="H169" s="151" t="e">
        <f t="shared" si="17"/>
        <v>#REF!</v>
      </c>
      <c r="I169" s="151" t="e">
        <f t="shared" si="17"/>
        <v>#REF!</v>
      </c>
      <c r="J169" s="151" t="e">
        <f t="shared" si="17"/>
        <v>#REF!</v>
      </c>
      <c r="K169" s="151" t="e">
        <f t="shared" si="17"/>
        <v>#REF!</v>
      </c>
      <c r="L169" s="151" t="e">
        <f t="shared" si="17"/>
        <v>#REF!</v>
      </c>
      <c r="M169" s="151" t="e">
        <f t="shared" si="17"/>
        <v>#REF!</v>
      </c>
      <c r="N169" s="151" t="e">
        <f t="shared" si="17"/>
        <v>#REF!</v>
      </c>
      <c r="O169" s="152" t="e">
        <f t="shared" si="17"/>
        <v>#REF!</v>
      </c>
      <c r="P169" s="95"/>
      <c r="Q169" s="95"/>
      <c r="R169" s="95"/>
    </row>
    <row r="170" spans="1:18" s="40" customFormat="1" x14ac:dyDescent="0.25">
      <c r="A170" s="36"/>
      <c r="C170" s="1"/>
      <c r="D170" s="95"/>
      <c r="E170" s="95"/>
      <c r="F170" s="95"/>
      <c r="G170" s="95"/>
      <c r="H170" s="95"/>
      <c r="I170" s="95"/>
      <c r="J170" s="95"/>
      <c r="K170" s="95"/>
      <c r="L170" s="95"/>
      <c r="M170" s="95"/>
      <c r="N170" s="95"/>
      <c r="O170" s="95"/>
      <c r="P170" s="95"/>
      <c r="Q170" s="95"/>
      <c r="R170" s="95"/>
    </row>
    <row r="171" spans="1:18" s="40" customFormat="1" x14ac:dyDescent="0.25">
      <c r="A171" s="36"/>
      <c r="C171" s="1"/>
      <c r="D171" s="95"/>
      <c r="E171" s="95"/>
      <c r="F171" s="95"/>
      <c r="G171" s="95"/>
      <c r="H171" s="95"/>
      <c r="I171" s="95"/>
      <c r="J171" s="95"/>
      <c r="K171" s="95"/>
      <c r="L171" s="95"/>
      <c r="M171" s="95"/>
      <c r="N171" s="95"/>
      <c r="O171" s="95"/>
      <c r="P171" s="95"/>
      <c r="Q171" s="95"/>
      <c r="R171" s="95"/>
    </row>
    <row r="172" spans="1:18" s="40" customFormat="1" x14ac:dyDescent="0.25">
      <c r="A172" s="36"/>
      <c r="C172" s="1"/>
      <c r="D172" s="95"/>
      <c r="E172" s="95"/>
      <c r="F172" s="95"/>
      <c r="G172" s="95"/>
      <c r="H172" s="95"/>
      <c r="I172" s="95"/>
      <c r="J172" s="95"/>
      <c r="K172" s="95"/>
      <c r="L172" s="95"/>
      <c r="M172" s="95"/>
      <c r="N172" s="95"/>
      <c r="O172" s="95"/>
      <c r="P172" s="95"/>
      <c r="Q172" s="95"/>
      <c r="R172" s="95"/>
    </row>
  </sheetData>
  <customSheetViews>
    <customSheetView guid="{4EB13151-49F2-48E5-8912-358F31E4FF0D}" scale="75" showPageBreaks="1" fitToPage="1" hiddenRows="1" state="hidden">
      <pane xSplit="3" ySplit="6" topLeftCell="D117" activePane="bottomRight" state="frozenSplit"/>
      <selection pane="bottomRight" activeCell="D12" sqref="D12:O12"/>
      <pageMargins left="0.25" right="0.25" top="0.5" bottom="0.5" header="0.25" footer="0.25"/>
      <pageSetup scale="30" orientation="portrait" r:id="rId1"/>
      <headerFooter alignWithMargins="0">
        <oddHeader>&amp;A</oddHeader>
        <oddFooter>Page &amp;P</oddFooter>
      </headerFooter>
    </customSheetView>
    <customSheetView guid="{9376E736-6BC6-F744-8C65-D2B2C92BC104}" scale="75" fitToPage="1" hiddenRows="1" state="hidden">
      <pane xSplit="3" ySplit="6" topLeftCell="D7" activePane="bottomRight" state="frozenSplit"/>
      <selection pane="bottomRight" activeCell="D12" sqref="D12:O12"/>
      <pageMargins left="0.25" right="0.25" top="0.5" bottom="0.5" header="0.25" footer="0.25"/>
      <pageSetup scale="30" orientation="portrait" r:id="rId2"/>
      <headerFooter alignWithMargins="0">
        <oddHeader>&amp;A</oddHeader>
        <oddFooter>Page &amp;P</oddFooter>
      </headerFooter>
    </customSheetView>
  </customSheetViews>
  <pageMargins left="0.25" right="0.25" top="0.5" bottom="0.5" header="0.25" footer="0.25"/>
  <pageSetup scale="30" orientation="portrait" r:id="rId3"/>
  <headerFooter alignWithMargins="0">
    <oddHeader>&amp;A</oddHeader>
    <oddFooter>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499984740745262"/>
    <pageSetUpPr fitToPage="1"/>
  </sheetPr>
  <dimension ref="A1:X98"/>
  <sheetViews>
    <sheetView zoomScale="75" zoomScaleNormal="75" zoomScalePageLayoutView="75" workbookViewId="0">
      <pane xSplit="3" ySplit="6" topLeftCell="D7" activePane="bottomRight" state="frozenSplit"/>
      <selection pane="topRight" activeCell="D1" sqref="D1"/>
      <selection pane="bottomLeft" activeCell="A7" sqref="A7"/>
      <selection pane="bottomRight" activeCell="G3" sqref="G3"/>
    </sheetView>
  </sheetViews>
  <sheetFormatPr defaultColWidth="9.140625" defaultRowHeight="15.75" outlineLevelRow="1" x14ac:dyDescent="0.25"/>
  <cols>
    <col min="1" max="1" width="5.42578125" style="6" customWidth="1"/>
    <col min="2" max="2" width="6.42578125" style="7" bestFit="1" customWidth="1"/>
    <col min="3" max="3" width="17.42578125" style="328" customWidth="1"/>
    <col min="4" max="4" width="10.42578125" style="328" customWidth="1"/>
    <col min="5" max="5" width="9.140625" style="328"/>
    <col min="6" max="6" width="9.140625" style="7"/>
    <col min="7" max="8" width="14.42578125" style="7" bestFit="1" customWidth="1"/>
    <col min="9" max="9" width="11.42578125" style="7" bestFit="1" customWidth="1"/>
    <col min="10" max="10" width="11.42578125" style="7" customWidth="1"/>
    <col min="11" max="11" width="14.42578125" style="6" bestFit="1" customWidth="1"/>
    <col min="12" max="12" width="17.42578125" style="7" bestFit="1" customWidth="1"/>
    <col min="13" max="13" width="17" style="6" bestFit="1" customWidth="1"/>
    <col min="14" max="16" width="12.140625" style="6" customWidth="1"/>
    <col min="17" max="17" width="12.140625" style="7" customWidth="1"/>
    <col min="18" max="19" width="15.42578125" style="6" customWidth="1"/>
    <col min="20" max="20" width="19.42578125" style="6" customWidth="1"/>
    <col min="21" max="21" width="18.42578125" style="6" customWidth="1"/>
    <col min="22" max="22" width="19.42578125" style="6" customWidth="1"/>
    <col min="23" max="24" width="15.42578125" style="6" customWidth="1"/>
    <col min="25" max="16384" width="9.140625" style="6"/>
  </cols>
  <sheetData>
    <row r="1" spans="1:24" ht="20.100000000000001" x14ac:dyDescent="0.2">
      <c r="A1" s="22" t="str">
        <f>'Student Info'!$A$1</f>
        <v>Blue Oak Charter School</v>
      </c>
      <c r="U1" s="6">
        <v>0</v>
      </c>
    </row>
    <row r="2" spans="1:24" ht="18" x14ac:dyDescent="0.2">
      <c r="A2" s="21" t="s">
        <v>745</v>
      </c>
      <c r="G2" s="383">
        <v>0</v>
      </c>
      <c r="H2" s="384" t="s">
        <v>933</v>
      </c>
      <c r="M2" s="8">
        <v>0.18129999999999999</v>
      </c>
      <c r="N2" s="338">
        <f>'Employee Input 18-19'!N2</f>
        <v>0.13880000000000001</v>
      </c>
      <c r="O2" s="8">
        <f>'Employee Input 18-19'!O2</f>
        <v>6.25E-2</v>
      </c>
      <c r="P2" s="8">
        <f>'Employee Input 18-19'!P2</f>
        <v>1.4500000000000001E-2</v>
      </c>
      <c r="Q2" s="339">
        <v>1000</v>
      </c>
      <c r="R2" s="297"/>
      <c r="S2" s="8">
        <f>'Employee Input 18-19'!S2</f>
        <v>6.2E-2</v>
      </c>
      <c r="T2" s="8">
        <f>'Employee Input 18-19'!T2</f>
        <v>2.7E-2</v>
      </c>
      <c r="V2" s="12">
        <f>(0.08*$K2/1000)+(0.025*$K2/1000)+(0.14%*$K2)+(0.05*$K2/10)</f>
        <v>0</v>
      </c>
    </row>
    <row r="3" spans="1:24" ht="18" x14ac:dyDescent="0.2">
      <c r="A3" s="21" t="str">
        <f>'Student Info'!F7</f>
        <v>2019-20</v>
      </c>
      <c r="M3" s="9" t="s">
        <v>570</v>
      </c>
      <c r="N3" s="9" t="s">
        <v>571</v>
      </c>
      <c r="O3" s="9" t="s">
        <v>938</v>
      </c>
      <c r="P3" s="9" t="s">
        <v>691</v>
      </c>
      <c r="Q3" s="9" t="s">
        <v>574</v>
      </c>
      <c r="R3" s="9"/>
      <c r="S3" s="9" t="s">
        <v>689</v>
      </c>
      <c r="T3" s="9" t="s">
        <v>690</v>
      </c>
      <c r="U3" s="9"/>
      <c r="V3" s="9" t="s">
        <v>945</v>
      </c>
    </row>
    <row r="4" spans="1:24" ht="27" customHeight="1" x14ac:dyDescent="0.2"/>
    <row r="5" spans="1:24" ht="15.95" x14ac:dyDescent="0.2">
      <c r="B5" s="13" t="s">
        <v>4</v>
      </c>
      <c r="H5" s="17" t="s">
        <v>696</v>
      </c>
      <c r="I5" s="13" t="s">
        <v>762</v>
      </c>
      <c r="J5" s="18" t="str">
        <f>'Employee Input 18-19'!J5:J6</f>
        <v>Allowance /</v>
      </c>
      <c r="K5" s="17" t="s">
        <v>694</v>
      </c>
      <c r="L5" s="13" t="s">
        <v>749</v>
      </c>
      <c r="M5" s="44" t="s">
        <v>34</v>
      </c>
      <c r="N5" s="44" t="s">
        <v>42</v>
      </c>
      <c r="O5" s="44" t="s">
        <v>934</v>
      </c>
      <c r="P5" s="44" t="s">
        <v>936</v>
      </c>
      <c r="Q5" s="45" t="s">
        <v>572</v>
      </c>
      <c r="R5" s="362" t="s">
        <v>737</v>
      </c>
      <c r="S5" s="44" t="s">
        <v>738</v>
      </c>
      <c r="T5" s="44" t="s">
        <v>739</v>
      </c>
      <c r="U5" s="44" t="s">
        <v>943</v>
      </c>
      <c r="V5" s="44" t="s">
        <v>942</v>
      </c>
      <c r="W5" s="19" t="s">
        <v>692</v>
      </c>
      <c r="X5" s="17" t="s">
        <v>696</v>
      </c>
    </row>
    <row r="6" spans="1:24" ht="17.100000000000001" thickBot="1" x14ac:dyDescent="0.25">
      <c r="A6" s="23"/>
      <c r="B6" s="24"/>
      <c r="C6" s="329" t="s">
        <v>5</v>
      </c>
      <c r="D6" s="329" t="s">
        <v>6</v>
      </c>
      <c r="E6" s="329" t="s">
        <v>8</v>
      </c>
      <c r="F6" s="24" t="s">
        <v>7</v>
      </c>
      <c r="G6" s="24" t="s">
        <v>9</v>
      </c>
      <c r="H6" s="26" t="s">
        <v>759</v>
      </c>
      <c r="I6" s="24" t="s">
        <v>763</v>
      </c>
      <c r="J6" s="344" t="str">
        <f>'Employee Input 18-19'!J6</f>
        <v>In-Lieu</v>
      </c>
      <c r="K6" s="26" t="s">
        <v>695</v>
      </c>
      <c r="L6" s="24" t="s">
        <v>750</v>
      </c>
      <c r="M6" s="27" t="s">
        <v>10</v>
      </c>
      <c r="N6" s="27" t="s">
        <v>11</v>
      </c>
      <c r="O6" s="195" t="s">
        <v>935</v>
      </c>
      <c r="P6" s="195" t="s">
        <v>937</v>
      </c>
      <c r="Q6" s="25" t="s">
        <v>573</v>
      </c>
      <c r="R6" s="363" t="s">
        <v>939</v>
      </c>
      <c r="S6" s="195" t="s">
        <v>940</v>
      </c>
      <c r="T6" s="195" t="s">
        <v>941</v>
      </c>
      <c r="U6" s="27" t="s">
        <v>944</v>
      </c>
      <c r="V6" s="195" t="s">
        <v>947</v>
      </c>
      <c r="W6" s="28" t="s">
        <v>693</v>
      </c>
      <c r="X6" s="26" t="s">
        <v>695</v>
      </c>
    </row>
    <row r="7" spans="1:24" ht="15.95" x14ac:dyDescent="0.2">
      <c r="A7" s="14">
        <f>IF('Employee Input 18-19'!A7="","",'Employee Input 18-19'!A7)</f>
        <v>0</v>
      </c>
      <c r="B7" s="14">
        <f>IF('Employee Input 18-19'!B7="","",'Employee Input 18-19'!B7)</f>
        <v>1100</v>
      </c>
      <c r="C7" s="14" t="str">
        <f>IF('Employee Input 18-19'!C7="","",'Employee Input 18-19'!C7)</f>
        <v>Brenda Rollins</v>
      </c>
      <c r="D7" s="14" t="str">
        <f>IF('Employee Input 18-19'!D7="","",'Employee Input 18-19'!D7)</f>
        <v>6-8</v>
      </c>
      <c r="E7" s="14" t="str">
        <f>IF('Employee Input 18-19'!E7="","",'Employee Input 18-19'!E7)</f>
        <v>Education</v>
      </c>
      <c r="F7" s="14">
        <f>IF('Employee Input 18-19'!F7="","",'Employee Input 18-19'!F7)</f>
        <v>1</v>
      </c>
      <c r="G7" s="361">
        <f>IF('Employee Input 18-19'!G7="","",'Employee Input 18-19'!G7)*(1+$G$2)</f>
        <v>63000</v>
      </c>
      <c r="H7" s="10">
        <f t="shared" ref="H7:H14" si="0">IF(F7="","",F7*G7)</f>
        <v>63000</v>
      </c>
      <c r="I7" s="11">
        <f>IF('Employee Input 18-19'!I7="","",'Employee Input 18-19'!I7)</f>
        <v>0</v>
      </c>
      <c r="J7" s="11"/>
      <c r="K7" s="10">
        <f t="shared" ref="K7:K16" si="1">SUM(H7:J7)</f>
        <v>63000</v>
      </c>
      <c r="L7" s="16" t="s">
        <v>1246</v>
      </c>
      <c r="M7" s="10">
        <f t="shared" ref="M7:M31" si="2">IF($L7="STRS",$M$2*$K7,"")</f>
        <v>11421.9</v>
      </c>
      <c r="N7" s="10" t="str">
        <f t="shared" ref="N7:N31" si="3">IF($L7="PERS",$N$2*$K7,"")</f>
        <v/>
      </c>
      <c r="O7" s="10" t="str">
        <f t="shared" ref="O7:O31" si="4">IF($L7="STRS","",$O$2*$K7)</f>
        <v/>
      </c>
      <c r="P7" s="10">
        <f t="shared" ref="P7:P16" si="5">$P$2*K7</f>
        <v>913.5</v>
      </c>
      <c r="Q7" s="340">
        <f t="shared" ref="Q7:Q31" si="6">+$Q$2</f>
        <v>1000</v>
      </c>
      <c r="R7" s="12">
        <v>12000</v>
      </c>
      <c r="S7" s="12">
        <f>$S$2*7000</f>
        <v>434</v>
      </c>
      <c r="T7" s="12">
        <f t="shared" ref="T7:T16" si="7">+K7*$T$2</f>
        <v>1701</v>
      </c>
      <c r="U7" s="12">
        <f>H7*U1</f>
        <v>0</v>
      </c>
      <c r="V7" s="12"/>
      <c r="W7" s="12">
        <f t="shared" ref="W7:W16" si="8">SUM(R7:V7,M7:P7)</f>
        <v>26470.400000000001</v>
      </c>
      <c r="X7" s="12">
        <f t="shared" ref="X7:X16" si="9">W7+K7</f>
        <v>89470.399999999994</v>
      </c>
    </row>
    <row r="8" spans="1:24" ht="15.95" x14ac:dyDescent="0.2">
      <c r="A8" s="14">
        <f>IF('Employee Input 18-19'!A8="","",'Employee Input 18-19'!A8)</f>
        <v>0</v>
      </c>
      <c r="B8" s="14">
        <f>IF('Employee Input 18-19'!B8="","",'Employee Input 18-19'!B8)</f>
        <v>1100</v>
      </c>
      <c r="C8" s="14" t="str">
        <f>IF('Employee Input 18-19'!C8="","",'Employee Input 18-19'!C8)</f>
        <v>Kristi McCullough</v>
      </c>
      <c r="D8" s="14" t="str">
        <f>IF('Employee Input 18-19'!D8="","",'Employee Input 18-19'!D8)</f>
        <v>2-3</v>
      </c>
      <c r="E8" s="14" t="str">
        <f>IF('Employee Input 18-19'!E8="","",'Employee Input 18-19'!E8)</f>
        <v>Education</v>
      </c>
      <c r="F8" s="14">
        <f>IF('Employee Input 18-19'!F8="","",'Employee Input 18-19'!F8)</f>
        <v>1</v>
      </c>
      <c r="G8" s="292">
        <f>IF('Employee Input 18-19'!G8="","",'Employee Input 18-19'!G8*(1+$G$2))</f>
        <v>57000</v>
      </c>
      <c r="H8" s="10">
        <f t="shared" si="0"/>
        <v>57000</v>
      </c>
      <c r="I8" s="11" t="str">
        <f>IF('Employee Input 18-19'!I8="","",'Employee Input 18-19'!I8)</f>
        <v/>
      </c>
      <c r="J8" s="11" t="str">
        <f>IF('Employee Input 18-19'!J16="","",'Employee Input 18-19'!J16)</f>
        <v/>
      </c>
      <c r="K8" s="10">
        <f t="shared" si="1"/>
        <v>57000</v>
      </c>
      <c r="L8" s="16" t="s">
        <v>1246</v>
      </c>
      <c r="M8" s="10">
        <f t="shared" si="2"/>
        <v>10334.099999999999</v>
      </c>
      <c r="N8" s="10" t="str">
        <f t="shared" si="3"/>
        <v/>
      </c>
      <c r="O8" s="10" t="str">
        <f t="shared" si="4"/>
        <v/>
      </c>
      <c r="P8" s="10">
        <f t="shared" si="5"/>
        <v>826.5</v>
      </c>
      <c r="Q8" s="340">
        <f t="shared" si="6"/>
        <v>1000</v>
      </c>
      <c r="R8" s="12">
        <f>+Q8*12</f>
        <v>12000</v>
      </c>
      <c r="S8" s="12">
        <f t="shared" ref="S8:S31" si="10">$S$2*7000</f>
        <v>434</v>
      </c>
      <c r="T8" s="12">
        <f t="shared" si="7"/>
        <v>1539</v>
      </c>
      <c r="U8" s="12">
        <f>H8*U1</f>
        <v>0</v>
      </c>
      <c r="V8" s="12"/>
      <c r="W8" s="12">
        <f t="shared" si="8"/>
        <v>25133.599999999999</v>
      </c>
      <c r="X8" s="12">
        <f t="shared" si="9"/>
        <v>82133.600000000006</v>
      </c>
    </row>
    <row r="9" spans="1:24" ht="15.95" x14ac:dyDescent="0.2">
      <c r="A9" s="14">
        <f>IF('Employee Input 18-19'!A9="","",'Employee Input 18-19'!A9)</f>
        <v>0</v>
      </c>
      <c r="B9" s="14">
        <f>IF('Employee Input 18-19'!B9="","",'Employee Input 18-19'!B9)</f>
        <v>1100</v>
      </c>
      <c r="C9" s="14" t="str">
        <f>IF('Employee Input 18-19'!C9="","",'Employee Input 18-19'!C9)</f>
        <v>Carolyn Corrigan</v>
      </c>
      <c r="D9" s="14" t="str">
        <f>IF('Employee Input 18-19'!D9="","",'Employee Input 18-19'!D9)</f>
        <v>4-5</v>
      </c>
      <c r="E9" s="14" t="str">
        <f>IF('Employee Input 18-19'!E9="","",'Employee Input 18-19'!E9)</f>
        <v>Education</v>
      </c>
      <c r="F9" s="14">
        <f>IF('Employee Input 18-19'!F9="","",'Employee Input 18-19'!F9)</f>
        <v>1</v>
      </c>
      <c r="G9" s="292">
        <f>IF('Employee Input 18-19'!G9="","",'Employee Input 18-19'!G9*(1+$G$2))</f>
        <v>60500</v>
      </c>
      <c r="H9" s="10">
        <f t="shared" si="0"/>
        <v>60500</v>
      </c>
      <c r="I9" s="11">
        <f>IF('Employee Input 18-19'!I9="","",'Employee Input 18-19'!I9)</f>
        <v>0</v>
      </c>
      <c r="J9" s="11"/>
      <c r="K9" s="10">
        <f t="shared" si="1"/>
        <v>60500</v>
      </c>
      <c r="L9" s="16" t="s">
        <v>1246</v>
      </c>
      <c r="M9" s="10">
        <f t="shared" si="2"/>
        <v>10968.65</v>
      </c>
      <c r="N9" s="10" t="str">
        <f t="shared" si="3"/>
        <v/>
      </c>
      <c r="O9" s="10" t="str">
        <f t="shared" si="4"/>
        <v/>
      </c>
      <c r="P9" s="10">
        <f t="shared" si="5"/>
        <v>877.25</v>
      </c>
      <c r="Q9" s="340">
        <f t="shared" si="6"/>
        <v>1000</v>
      </c>
      <c r="R9" s="12">
        <v>12000</v>
      </c>
      <c r="S9" s="12">
        <f t="shared" si="10"/>
        <v>434</v>
      </c>
      <c r="T9" s="12">
        <f t="shared" si="7"/>
        <v>1633.5</v>
      </c>
      <c r="U9" s="12">
        <f>H9*U1</f>
        <v>0</v>
      </c>
      <c r="V9" s="12"/>
      <c r="W9" s="12">
        <f t="shared" si="8"/>
        <v>25913.4</v>
      </c>
      <c r="X9" s="12">
        <f t="shared" si="9"/>
        <v>86413.4</v>
      </c>
    </row>
    <row r="10" spans="1:24" ht="15.95" x14ac:dyDescent="0.2">
      <c r="A10" s="14">
        <f>IF('Employee Input 18-19'!A10="","",'Employee Input 18-19'!A10)</f>
        <v>0</v>
      </c>
      <c r="B10" s="14">
        <f>IF('Employee Input 18-19'!B10="","",'Employee Input 18-19'!B10)</f>
        <v>1100</v>
      </c>
      <c r="C10" s="14" t="str">
        <f>IF('Employee Input 18-19'!C10="","",'Employee Input 18-19'!C10)</f>
        <v>Sue Green</v>
      </c>
      <c r="D10" s="14" t="str">
        <f>IF('Employee Input 18-19'!D10="","",'Employee Input 18-19'!D10)</f>
        <v>6-8</v>
      </c>
      <c r="E10" s="14" t="str">
        <f>IF('Employee Input 18-19'!E10="","",'Employee Input 18-19'!E10)</f>
        <v>Education</v>
      </c>
      <c r="F10" s="14">
        <f>IF('Employee Input 18-19'!F10="","",'Employee Input 18-19'!F10)</f>
        <v>1</v>
      </c>
      <c r="G10" s="292">
        <f>IF('Employee Input 18-19'!G10="","",'Employee Input 18-19'!G10*(1+$G$2))</f>
        <v>57000</v>
      </c>
      <c r="H10" s="10">
        <f t="shared" si="0"/>
        <v>57000</v>
      </c>
      <c r="I10" s="11" t="str">
        <f>IF('Employee Input 18-19'!I10="","",'Employee Input 18-19'!I10)</f>
        <v/>
      </c>
      <c r="J10" s="11" t="str">
        <f>IF('Employee Input 18-19'!J7="","",'Employee Input 18-19'!J7)</f>
        <v/>
      </c>
      <c r="K10" s="10">
        <f t="shared" si="1"/>
        <v>57000</v>
      </c>
      <c r="L10" s="16" t="s">
        <v>1246</v>
      </c>
      <c r="M10" s="10">
        <f t="shared" si="2"/>
        <v>10334.099999999999</v>
      </c>
      <c r="N10" s="10" t="str">
        <f t="shared" si="3"/>
        <v/>
      </c>
      <c r="O10" s="10" t="str">
        <f t="shared" si="4"/>
        <v/>
      </c>
      <c r="P10" s="10">
        <f t="shared" si="5"/>
        <v>826.5</v>
      </c>
      <c r="Q10" s="340">
        <f t="shared" si="6"/>
        <v>1000</v>
      </c>
      <c r="R10" s="12">
        <f>+Q10*12</f>
        <v>12000</v>
      </c>
      <c r="S10" s="12">
        <f t="shared" si="10"/>
        <v>434</v>
      </c>
      <c r="T10" s="12">
        <f t="shared" si="7"/>
        <v>1539</v>
      </c>
      <c r="U10" s="12">
        <f>H10*U1</f>
        <v>0</v>
      </c>
      <c r="V10" s="12"/>
      <c r="W10" s="12">
        <f t="shared" si="8"/>
        <v>25133.599999999999</v>
      </c>
      <c r="X10" s="12">
        <f t="shared" si="9"/>
        <v>82133.600000000006</v>
      </c>
    </row>
    <row r="11" spans="1:24" ht="15.95" x14ac:dyDescent="0.2">
      <c r="A11" s="14">
        <f>IF('Employee Input 18-19'!A11="","",'Employee Input 18-19'!A11)</f>
        <v>0</v>
      </c>
      <c r="B11" s="14">
        <f>IF('Employee Input 18-19'!B11="","",'Employee Input 18-19'!B11)</f>
        <v>1100</v>
      </c>
      <c r="C11" s="14" t="str">
        <f>IF('Employee Input 18-19'!C11="","",'Employee Input 18-19'!C11)</f>
        <v>Cyndi Chapman</v>
      </c>
      <c r="D11" s="14" t="str">
        <f>IF('Employee Input 18-19'!D11="","",'Employee Input 18-19'!D11)</f>
        <v>TK-1</v>
      </c>
      <c r="E11" s="14" t="str">
        <f>IF('Employee Input 18-19'!E11="","",'Employee Input 18-19'!E11)</f>
        <v>Education</v>
      </c>
      <c r="F11" s="14">
        <f>IF('Employee Input 18-19'!F11="","",'Employee Input 18-19'!F11)</f>
        <v>1</v>
      </c>
      <c r="G11" s="292">
        <f>IF('Employee Input 18-19'!G11="","",'Employee Input 18-19'!G11*(1+$G$2))</f>
        <v>51000</v>
      </c>
      <c r="H11" s="10">
        <f t="shared" si="0"/>
        <v>51000</v>
      </c>
      <c r="I11" s="11">
        <f>IF('Employee Input 18-19'!I11="","",'Employee Input 18-19'!I11)</f>
        <v>0</v>
      </c>
      <c r="J11" s="321">
        <f>IF('Employee Input 18-19'!J9="","",'Employee Input 18-19'!J9)</f>
        <v>0</v>
      </c>
      <c r="K11" s="10">
        <f t="shared" si="1"/>
        <v>51000</v>
      </c>
      <c r="L11" s="16" t="str">
        <f>IF('Employee Input 18-19'!L9="","",'Employee Input 18-19'!L9)</f>
        <v>STRS</v>
      </c>
      <c r="M11" s="10">
        <f t="shared" si="2"/>
        <v>9246.2999999999993</v>
      </c>
      <c r="N11" s="10" t="str">
        <f t="shared" si="3"/>
        <v/>
      </c>
      <c r="O11" s="10" t="str">
        <f t="shared" si="4"/>
        <v/>
      </c>
      <c r="P11" s="10">
        <f t="shared" si="5"/>
        <v>739.5</v>
      </c>
      <c r="Q11" s="340">
        <f t="shared" si="6"/>
        <v>1000</v>
      </c>
      <c r="R11" s="326">
        <f>+Q11*12</f>
        <v>12000</v>
      </c>
      <c r="S11" s="12">
        <f t="shared" si="10"/>
        <v>434</v>
      </c>
      <c r="T11" s="12">
        <f t="shared" si="7"/>
        <v>1377</v>
      </c>
      <c r="U11" s="12">
        <f>H11*U1</f>
        <v>0</v>
      </c>
      <c r="V11" s="12"/>
      <c r="W11" s="12">
        <f t="shared" si="8"/>
        <v>23796.799999999999</v>
      </c>
      <c r="X11" s="12">
        <f t="shared" si="9"/>
        <v>74796.800000000003</v>
      </c>
    </row>
    <row r="12" spans="1:24" ht="15.95" x14ac:dyDescent="0.2">
      <c r="A12" s="14">
        <f>IF('Employee Input 18-19'!A12="","",'Employee Input 18-19'!A12)</f>
        <v>0</v>
      </c>
      <c r="B12" s="14">
        <f>IF('Employee Input 18-19'!B12="","",'Employee Input 18-19'!B12)</f>
        <v>1100</v>
      </c>
      <c r="C12" s="14" t="str">
        <f>IF('Employee Input 18-19'!C12="","",'Employee Input 18-19'!C12)</f>
        <v>Substitue Teachers</v>
      </c>
      <c r="D12" s="14" t="str">
        <f>IF('Employee Input 18-19'!D12="","",'Employee Input 18-19'!D12)</f>
        <v>Subs</v>
      </c>
      <c r="E12" s="14" t="str">
        <f>IF('Employee Input 18-19'!E12="","",'Employee Input 18-19'!E12)</f>
        <v>Education</v>
      </c>
      <c r="F12" s="14">
        <f>IF('Employee Input 18-19'!F12="","",'Employee Input 18-19'!F12)</f>
        <v>1</v>
      </c>
      <c r="G12" s="292">
        <f>IF('Employee Input 18-19'!G12="","",'Employee Input 18-19'!G12*(1+$G$2))</f>
        <v>5000</v>
      </c>
      <c r="H12" s="10">
        <f t="shared" si="0"/>
        <v>5000</v>
      </c>
      <c r="I12" s="11">
        <f>IF('Employee Input 18-19'!I12="","",'Employee Input 18-19'!I12)</f>
        <v>0</v>
      </c>
      <c r="J12" s="11" t="str">
        <f>IF('Employee Input 18-19'!J8="","",'Employee Input 18-19'!J8)</f>
        <v/>
      </c>
      <c r="K12" s="10">
        <f t="shared" si="1"/>
        <v>5000</v>
      </c>
      <c r="L12" s="16" t="str">
        <f>IF('Employee Input 18-19'!L8="","",'Employee Input 18-19'!L8)</f>
        <v>STRS</v>
      </c>
      <c r="M12" s="10">
        <f t="shared" si="2"/>
        <v>906.5</v>
      </c>
      <c r="N12" s="10" t="str">
        <f t="shared" si="3"/>
        <v/>
      </c>
      <c r="O12" s="10" t="str">
        <f t="shared" si="4"/>
        <v/>
      </c>
      <c r="P12" s="10">
        <f t="shared" si="5"/>
        <v>72.5</v>
      </c>
      <c r="Q12" s="340">
        <f t="shared" si="6"/>
        <v>1000</v>
      </c>
      <c r="R12" s="12">
        <f>+Q12*0</f>
        <v>0</v>
      </c>
      <c r="S12" s="12">
        <f t="shared" si="10"/>
        <v>434</v>
      </c>
      <c r="T12" s="12">
        <f t="shared" si="7"/>
        <v>135</v>
      </c>
      <c r="U12" s="12">
        <f>H12*U1</f>
        <v>0</v>
      </c>
      <c r="V12" s="12"/>
      <c r="W12" s="12">
        <f t="shared" si="8"/>
        <v>1548</v>
      </c>
      <c r="X12" s="12">
        <f t="shared" si="9"/>
        <v>6548</v>
      </c>
    </row>
    <row r="13" spans="1:24" ht="15.95" x14ac:dyDescent="0.2">
      <c r="A13" s="14">
        <f>IF('Employee Input 18-19'!A13="","",'Employee Input 18-19'!A13)</f>
        <v>0</v>
      </c>
      <c r="B13" s="14">
        <f>IF('Employee Input 18-19'!B13="","",'Employee Input 18-19'!B13)</f>
        <v>1200</v>
      </c>
      <c r="C13" s="14" t="str">
        <f>IF('Employee Input 18-19'!C13="","",'Employee Input 18-19'!C13)</f>
        <v>Nurse</v>
      </c>
      <c r="D13" s="14" t="str">
        <f>IF('Employee Input 18-19'!D13="","",'Employee Input 18-19'!D13)</f>
        <v>Nurse</v>
      </c>
      <c r="E13" s="14" t="str">
        <f>IF('Employee Input 18-19'!E13="","",'Employee Input 18-19'!E13)</f>
        <v>Education</v>
      </c>
      <c r="F13" s="14">
        <f>IF('Employee Input 18-19'!F13="","",'Employee Input 18-19'!F13)</f>
        <v>1</v>
      </c>
      <c r="G13" s="292">
        <f>IF('Employee Input 18-19'!G13="","",'Employee Input 18-19'!G13*(1+$G$2))</f>
        <v>512.5</v>
      </c>
      <c r="H13" s="10">
        <f t="shared" si="0"/>
        <v>512.5</v>
      </c>
      <c r="I13" s="11">
        <f>IF('Employee Input 18-19'!I13="","",'Employee Input 18-19'!I13)</f>
        <v>0</v>
      </c>
      <c r="J13" s="11" t="str">
        <f>IF('Employee Input 18-19'!J11="","",'Employee Input 18-19'!J11)</f>
        <v/>
      </c>
      <c r="K13" s="10">
        <f t="shared" si="1"/>
        <v>512.5</v>
      </c>
      <c r="L13" s="16"/>
      <c r="M13" s="10" t="str">
        <f t="shared" si="2"/>
        <v/>
      </c>
      <c r="N13" s="10" t="str">
        <f t="shared" si="3"/>
        <v/>
      </c>
      <c r="O13" s="10">
        <f t="shared" si="4"/>
        <v>32.03125</v>
      </c>
      <c r="P13" s="10">
        <f t="shared" si="5"/>
        <v>7.4312500000000004</v>
      </c>
      <c r="Q13" s="340">
        <f t="shared" si="6"/>
        <v>1000</v>
      </c>
      <c r="R13" s="12">
        <f>+Q13*0</f>
        <v>0</v>
      </c>
      <c r="S13" s="12">
        <f t="shared" si="10"/>
        <v>434</v>
      </c>
      <c r="T13" s="12">
        <f t="shared" si="7"/>
        <v>13.8375</v>
      </c>
      <c r="U13" s="12">
        <f>H13*U1</f>
        <v>0</v>
      </c>
      <c r="V13" s="12"/>
      <c r="W13" s="12">
        <f t="shared" si="8"/>
        <v>487.29999999999995</v>
      </c>
      <c r="X13" s="12">
        <f t="shared" si="9"/>
        <v>999.8</v>
      </c>
    </row>
    <row r="14" spans="1:24" ht="15.95" x14ac:dyDescent="0.2">
      <c r="A14" s="14">
        <f>IF('Employee Input 18-19'!A14="","",'Employee Input 18-19'!A14)</f>
        <v>0</v>
      </c>
      <c r="B14" s="14">
        <f>IF('Employee Input 18-19'!B14="","",'Employee Input 18-19'!B14)</f>
        <v>1300</v>
      </c>
      <c r="C14" s="14" t="str">
        <f>IF('Employee Input 18-19'!C14="","",'Employee Input 18-19'!C14)</f>
        <v xml:space="preserve">Cheryl Townsend </v>
      </c>
      <c r="D14" s="14" t="str">
        <f>IF('Employee Input 18-19'!D14="","",'Employee Input 18-19'!D14)</f>
        <v>Director</v>
      </c>
      <c r="E14" s="14" t="str">
        <f>IF('Employee Input 18-19'!E14="","",'Employee Input 18-19'!E14)</f>
        <v>Admin</v>
      </c>
      <c r="F14" s="14">
        <f>IF('Employee Input 18-19'!F14="","",'Employee Input 18-19'!F14)</f>
        <v>1</v>
      </c>
      <c r="G14" s="292">
        <f>IF('Employee Input 18-19'!G14="","",'Employee Input 18-19'!G14*(1+$G$2))</f>
        <v>102500</v>
      </c>
      <c r="H14" s="10">
        <f t="shared" si="0"/>
        <v>102500</v>
      </c>
      <c r="I14" s="11">
        <f>IF('Employee Input 18-19'!I14="","",'Employee Input 18-19'!I14)</f>
        <v>0</v>
      </c>
      <c r="J14" s="11" t="str">
        <f>IF('Employee Input 18-19'!J12="","",'Employee Input 18-19'!J12)</f>
        <v/>
      </c>
      <c r="K14" s="10">
        <f t="shared" si="1"/>
        <v>102500</v>
      </c>
      <c r="L14" s="16" t="str">
        <f>IF('Employee Input 18-19'!L12="","",'Employee Input 18-19'!L12)</f>
        <v>STRS</v>
      </c>
      <c r="M14" s="10">
        <f t="shared" si="2"/>
        <v>18583.25</v>
      </c>
      <c r="N14" s="10" t="str">
        <f t="shared" si="3"/>
        <v/>
      </c>
      <c r="O14" s="10" t="str">
        <f t="shared" si="4"/>
        <v/>
      </c>
      <c r="P14" s="10">
        <f t="shared" si="5"/>
        <v>1486.25</v>
      </c>
      <c r="Q14" s="340">
        <f t="shared" si="6"/>
        <v>1000</v>
      </c>
      <c r="R14" s="12">
        <v>12000</v>
      </c>
      <c r="S14" s="12">
        <f t="shared" si="10"/>
        <v>434</v>
      </c>
      <c r="T14" s="12">
        <f t="shared" si="7"/>
        <v>2767.5</v>
      </c>
      <c r="U14" s="12">
        <f>H14*U2</f>
        <v>0</v>
      </c>
      <c r="V14" s="12"/>
      <c r="W14" s="12">
        <f t="shared" si="8"/>
        <v>35271</v>
      </c>
      <c r="X14" s="12">
        <f t="shared" si="9"/>
        <v>137771</v>
      </c>
    </row>
    <row r="15" spans="1:24" ht="15.95" x14ac:dyDescent="0.2">
      <c r="A15" s="14">
        <f>IF('Employee Input 18-19'!A15="","",'Employee Input 18-19'!A15)</f>
        <v>0</v>
      </c>
      <c r="B15" s="14">
        <f>IF('Employee Input 18-19'!B15="","",'Employee Input 18-19'!B15)</f>
        <v>2400</v>
      </c>
      <c r="C15" s="14" t="str">
        <f>IF('Employee Input 18-19'!C15="","",'Employee Input 18-19'!C15)</f>
        <v>Julie Heinsen</v>
      </c>
      <c r="D15" s="14" t="str">
        <f>IF('Employee Input 18-19'!D15="","",'Employee Input 18-19'!D15)</f>
        <v>Office Manager</v>
      </c>
      <c r="E15" s="14" t="str">
        <f>IF('Employee Input 18-19'!E15="","",'Employee Input 18-19'!E15)</f>
        <v>Admin</v>
      </c>
      <c r="F15" s="14">
        <f>IF('Employee Input 18-19'!F15="","",'Employee Input 18-19'!F15)</f>
        <v>1</v>
      </c>
      <c r="G15" s="292">
        <f>IF('Employee Input 18-19'!G15="","",'Employee Input 18-19'!G15*(1+$G$2))</f>
        <v>48790</v>
      </c>
      <c r="H15" s="10">
        <f>+F15*G15</f>
        <v>48790</v>
      </c>
      <c r="I15" s="11">
        <f>IF('Employee Input 18-19'!I15="","",'Employee Input 18-19'!I15)</f>
        <v>0</v>
      </c>
      <c r="J15" s="11" t="str">
        <f>IF('Employee Input 18-19'!J10="","",'Employee Input 18-19'!J10)</f>
        <v/>
      </c>
      <c r="K15" s="10">
        <f t="shared" si="1"/>
        <v>48790</v>
      </c>
      <c r="L15" s="16"/>
      <c r="M15" s="10" t="str">
        <f t="shared" si="2"/>
        <v/>
      </c>
      <c r="N15" s="10" t="str">
        <f t="shared" si="3"/>
        <v/>
      </c>
      <c r="O15" s="10">
        <f t="shared" si="4"/>
        <v>3049.375</v>
      </c>
      <c r="P15" s="10">
        <f t="shared" si="5"/>
        <v>707.45500000000004</v>
      </c>
      <c r="Q15" s="340">
        <f t="shared" si="6"/>
        <v>1000</v>
      </c>
      <c r="R15" s="326">
        <f>+Q15*12</f>
        <v>12000</v>
      </c>
      <c r="S15" s="12">
        <f t="shared" si="10"/>
        <v>434</v>
      </c>
      <c r="T15" s="12">
        <f t="shared" si="7"/>
        <v>1317.33</v>
      </c>
      <c r="U15" s="12">
        <f>H15*U3</f>
        <v>0</v>
      </c>
      <c r="V15" s="12"/>
      <c r="W15" s="12">
        <f t="shared" si="8"/>
        <v>17508.160000000003</v>
      </c>
      <c r="X15" s="12">
        <f t="shared" si="9"/>
        <v>66298.16</v>
      </c>
    </row>
    <row r="16" spans="1:24" ht="15.95" x14ac:dyDescent="0.2">
      <c r="A16" s="14">
        <f>IF('Employee Input 18-19'!A16="","",'Employee Input 18-19'!A16)</f>
        <v>0</v>
      </c>
      <c r="B16" s="14">
        <f>IF('Employee Input 18-19'!B16="","",'Employee Input 18-19'!B16)</f>
        <v>2100</v>
      </c>
      <c r="C16" s="14" t="str">
        <f>IF('Employee Input 18-19'!C16="","",'Employee Input 18-19'!C16)</f>
        <v>Nydia Barone</v>
      </c>
      <c r="D16" s="14" t="str">
        <f>IF('Employee Input 18-19'!D16="","",'Employee Input 18-19'!D16)</f>
        <v>Aides - Celdt</v>
      </c>
      <c r="E16" s="14" t="str">
        <f>IF('Employee Input 18-19'!E16="","",'Employee Input 18-19'!E16)</f>
        <v>Education</v>
      </c>
      <c r="F16" s="14">
        <f>IF('Employee Input 18-19'!F16="","",'Employee Input 18-19'!F16)</f>
        <v>1</v>
      </c>
      <c r="G16" s="292">
        <f>IF('Employee Input 18-19'!G16="","",'Employee Input 18-19'!G16*(1+$G$2))</f>
        <v>1076.25</v>
      </c>
      <c r="H16" s="10">
        <f>+F16*G16</f>
        <v>1076.25</v>
      </c>
      <c r="I16" s="11">
        <f>IF('Employee Input 18-19'!I16="","",'Employee Input 18-19'!I16)</f>
        <v>0</v>
      </c>
      <c r="J16" s="11" t="str">
        <f>IF('Employee Input 18-19'!J13="","",'Employee Input 18-19'!J13)</f>
        <v/>
      </c>
      <c r="K16" s="10">
        <f t="shared" si="1"/>
        <v>1076.25</v>
      </c>
      <c r="L16" s="16"/>
      <c r="M16" s="10" t="str">
        <f t="shared" si="2"/>
        <v/>
      </c>
      <c r="N16" s="10" t="str">
        <f t="shared" si="3"/>
        <v/>
      </c>
      <c r="O16" s="10">
        <f t="shared" si="4"/>
        <v>67.265625</v>
      </c>
      <c r="P16" s="10">
        <f t="shared" si="5"/>
        <v>15.605625000000002</v>
      </c>
      <c r="Q16" s="340">
        <f t="shared" si="6"/>
        <v>1000</v>
      </c>
      <c r="R16" s="12">
        <f>+Q16*0</f>
        <v>0</v>
      </c>
      <c r="S16" s="12">
        <f t="shared" si="10"/>
        <v>434</v>
      </c>
      <c r="T16" s="12">
        <f t="shared" si="7"/>
        <v>29.05875</v>
      </c>
      <c r="U16" s="12">
        <f>H16*U4</f>
        <v>0</v>
      </c>
      <c r="V16" s="12"/>
      <c r="W16" s="12">
        <f t="shared" si="8"/>
        <v>545.92999999999995</v>
      </c>
      <c r="X16" s="12">
        <f t="shared" si="9"/>
        <v>1622.1799999999998</v>
      </c>
    </row>
    <row r="17" spans="1:24" ht="15.95" x14ac:dyDescent="0.2">
      <c r="A17" s="14">
        <f>IF('Employee Input 18-19'!A17="","",'Employee Input 18-19'!A17)</f>
        <v>0</v>
      </c>
      <c r="B17" s="14">
        <f>IF('Employee Input 18-19'!B17="","",'Employee Input 18-19'!B17)</f>
        <v>1100</v>
      </c>
      <c r="C17" s="14" t="str">
        <f>IF('Employee Input 18-19'!C17="","",'Employee Input 18-19'!C17)</f>
        <v>Abigail Evans</v>
      </c>
      <c r="D17" s="14" t="str">
        <f>IF('Employee Input 18-19'!D17="","",'Employee Input 18-19'!D17)</f>
        <v>SPED</v>
      </c>
      <c r="E17" s="14" t="str">
        <f>IF('Employee Input 18-19'!E17="","",'Employee Input 18-19'!E17)</f>
        <v>Education</v>
      </c>
      <c r="F17" s="14">
        <f>IF('Employee Input 18-19'!F17="","",'Employee Input 18-19'!F17)</f>
        <v>1</v>
      </c>
      <c r="G17" s="292">
        <f>IF('Employee Input 18-19'!G17="","",'Employee Input 18-19'!G17*(1+$G$2))</f>
        <v>42000</v>
      </c>
      <c r="H17" s="10">
        <f>+F17*G17</f>
        <v>42000</v>
      </c>
      <c r="I17" s="11">
        <f>IF('Employee Input 18-19'!I17="","",'Employee Input 18-19'!I17)</f>
        <v>0</v>
      </c>
      <c r="J17" s="11" t="str">
        <f>IF('Employee Input 18-19'!J14="","",'Employee Input 18-19'!J14)</f>
        <v/>
      </c>
      <c r="K17" s="10">
        <f t="shared" ref="K17:K27" si="11">SUM(H17:J17)</f>
        <v>42000</v>
      </c>
      <c r="L17" s="16" t="s">
        <v>1246</v>
      </c>
      <c r="M17" s="10">
        <f t="shared" si="2"/>
        <v>7614.5999999999995</v>
      </c>
      <c r="N17" s="10" t="str">
        <f t="shared" si="3"/>
        <v/>
      </c>
      <c r="O17" s="10" t="str">
        <f t="shared" si="4"/>
        <v/>
      </c>
      <c r="P17" s="10">
        <f t="shared" ref="P17:P27" si="12">$P$2*K17</f>
        <v>609</v>
      </c>
      <c r="Q17" s="340">
        <f t="shared" si="6"/>
        <v>1000</v>
      </c>
      <c r="R17" s="12"/>
      <c r="S17" s="12">
        <f t="shared" si="10"/>
        <v>434</v>
      </c>
      <c r="T17" s="12">
        <f t="shared" ref="T17:T27" si="13">+K17*$T$2</f>
        <v>1134</v>
      </c>
      <c r="U17" s="12"/>
      <c r="V17" s="12"/>
      <c r="W17" s="12">
        <f t="shared" ref="W17:W27" si="14">SUM(R17:V17,M17:P17)</f>
        <v>9791.5999999999985</v>
      </c>
      <c r="X17" s="12">
        <f t="shared" ref="X17:X27" si="15">W17+K17</f>
        <v>51791.6</v>
      </c>
    </row>
    <row r="18" spans="1:24" ht="15.95" x14ac:dyDescent="0.2">
      <c r="A18" s="14">
        <f>IF('Employee Input 18-19'!A18="","",'Employee Input 18-19'!A18)</f>
        <v>36</v>
      </c>
      <c r="B18" s="14">
        <f>IF('Employee Input 18-19'!B18="","",'Employee Input 18-19'!B18)</f>
        <v>2100</v>
      </c>
      <c r="C18" s="14" t="str">
        <f>IF('Employee Input 18-19'!C18="","",'Employee Input 18-19'!C18)</f>
        <v>Alex Moore</v>
      </c>
      <c r="D18" s="14" t="str">
        <f>IF('Employee Input 18-19'!D18="","",'Employee Input 18-19'!D18)</f>
        <v>Aide</v>
      </c>
      <c r="E18" s="14" t="str">
        <f>IF('Employee Input 18-19'!E18="","",'Employee Input 18-19'!E18)</f>
        <v>Education</v>
      </c>
      <c r="F18" s="14">
        <f>IF('Employee Input 18-19'!F18="","",'Employee Input 18-19'!F18)</f>
        <v>25</v>
      </c>
      <c r="G18" s="292">
        <f>IF('Employee Input 18-19'!G18="","",'Employee Input 18-19'!G18*(1+$G$2))</f>
        <v>21.53</v>
      </c>
      <c r="H18" s="10">
        <f>+F18*G18*A18</f>
        <v>19377</v>
      </c>
      <c r="I18" s="11" t="str">
        <f>IF('Employee Input 18-19'!I18="","",'Employee Input 18-19'!I18)</f>
        <v/>
      </c>
      <c r="J18" s="11" t="str">
        <f>IF('Employee Input 18-19'!J15="","",'Employee Input 18-19'!J15)</f>
        <v/>
      </c>
      <c r="K18" s="10">
        <f t="shared" si="11"/>
        <v>19377</v>
      </c>
      <c r="L18" s="16"/>
      <c r="M18" s="10" t="str">
        <f t="shared" si="2"/>
        <v/>
      </c>
      <c r="N18" s="10" t="str">
        <f t="shared" si="3"/>
        <v/>
      </c>
      <c r="O18" s="10">
        <f t="shared" si="4"/>
        <v>1211.0625</v>
      </c>
      <c r="P18" s="10">
        <f t="shared" si="12"/>
        <v>280.9665</v>
      </c>
      <c r="Q18" s="340">
        <f t="shared" si="6"/>
        <v>1000</v>
      </c>
      <c r="R18" s="12"/>
      <c r="S18" s="12">
        <f t="shared" si="10"/>
        <v>434</v>
      </c>
      <c r="T18" s="12">
        <f t="shared" si="13"/>
        <v>523.17899999999997</v>
      </c>
      <c r="U18" s="12"/>
      <c r="V18" s="12"/>
      <c r="W18" s="12">
        <f t="shared" si="14"/>
        <v>2449.2080000000001</v>
      </c>
      <c r="X18" s="12">
        <f t="shared" si="15"/>
        <v>21826.207999999999</v>
      </c>
    </row>
    <row r="19" spans="1:24" ht="15.95" x14ac:dyDescent="0.2">
      <c r="A19" s="14">
        <f>IF('Employee Input 18-19'!A19="","",'Employee Input 18-19'!A19)</f>
        <v>36</v>
      </c>
      <c r="B19" s="14">
        <f>IF('Employee Input 18-19'!B19="","",'Employee Input 18-19'!B19)</f>
        <v>2100</v>
      </c>
      <c r="C19" s="14" t="str">
        <f>IF('Employee Input 18-19'!C19="","",'Employee Input 18-19'!C19)</f>
        <v>TBD Playground</v>
      </c>
      <c r="D19" s="14" t="str">
        <f>IF('Employee Input 18-19'!D19="","",'Employee Input 18-19'!D19)</f>
        <v>Aide</v>
      </c>
      <c r="E19" s="14" t="str">
        <f>IF('Employee Input 18-19'!E19="","",'Employee Input 18-19'!E19)</f>
        <v>Education</v>
      </c>
      <c r="F19" s="14">
        <f>IF('Employee Input 18-19'!F19="","",'Employee Input 18-19'!F19)</f>
        <v>20</v>
      </c>
      <c r="G19" s="292">
        <f>IF('Employee Input 18-19'!G19="","",'Employee Input 18-19'!G19*(1+$G$2))</f>
        <v>14</v>
      </c>
      <c r="H19" s="10">
        <f>+F19*G19*19</f>
        <v>5320</v>
      </c>
      <c r="I19" s="11" t="str">
        <f>IF('Employee Input 18-19'!I19="","",'Employee Input 18-19'!I19)</f>
        <v/>
      </c>
      <c r="J19" s="11" t="str">
        <f>IF('Employee Input 18-19'!J16="","",'Employee Input 18-19'!J16)</f>
        <v/>
      </c>
      <c r="K19" s="10">
        <f t="shared" si="11"/>
        <v>5320</v>
      </c>
      <c r="L19" s="16"/>
      <c r="M19" s="10" t="str">
        <f t="shared" si="2"/>
        <v/>
      </c>
      <c r="N19" s="10" t="str">
        <f t="shared" si="3"/>
        <v/>
      </c>
      <c r="O19" s="10">
        <f t="shared" si="4"/>
        <v>332.5</v>
      </c>
      <c r="P19" s="10">
        <f t="shared" si="12"/>
        <v>77.14</v>
      </c>
      <c r="Q19" s="340">
        <f t="shared" si="6"/>
        <v>1000</v>
      </c>
      <c r="R19" s="12">
        <f>+Q19*0</f>
        <v>0</v>
      </c>
      <c r="S19" s="12">
        <f t="shared" si="10"/>
        <v>434</v>
      </c>
      <c r="T19" s="12">
        <f t="shared" si="13"/>
        <v>143.63999999999999</v>
      </c>
      <c r="U19" s="12">
        <f t="shared" ref="U19:U27" si="16">H19*U7</f>
        <v>0</v>
      </c>
      <c r="V19" s="12"/>
      <c r="W19" s="12">
        <f t="shared" si="14"/>
        <v>987.28</v>
      </c>
      <c r="X19" s="12">
        <f t="shared" si="15"/>
        <v>6307.28</v>
      </c>
    </row>
    <row r="20" spans="1:24" ht="15.95" x14ac:dyDescent="0.2">
      <c r="A20" s="14">
        <f>IF('Employee Input 18-19'!A20="","",'Employee Input 18-19'!A20)</f>
        <v>36</v>
      </c>
      <c r="B20" s="14">
        <f>IF('Employee Input 18-19'!B20="","",'Employee Input 18-19'!B20)</f>
        <v>2200</v>
      </c>
      <c r="C20" s="14" t="str">
        <f>IF('Employee Input 18-19'!C20="","",'Employee Input 18-19'!C20)</f>
        <v>Myriah Hensley-Volk</v>
      </c>
      <c r="D20" s="14" t="str">
        <f>IF('Employee Input 18-19'!D20="","",'Employee Input 18-19'!D20)</f>
        <v>Aide</v>
      </c>
      <c r="E20" s="14" t="str">
        <f>IF('Employee Input 18-19'!E20="","",'Employee Input 18-19'!E20)</f>
        <v>Education</v>
      </c>
      <c r="F20" s="14">
        <f>IF('Employee Input 18-19'!F20="","",'Employee Input 18-19'!F20)</f>
        <v>25</v>
      </c>
      <c r="G20" s="292">
        <f>IF('Employee Input 18-19'!G20="","",'Employee Input 18-19'!G20*(1+$G$2))</f>
        <v>26.91</v>
      </c>
      <c r="H20" s="10">
        <f>+F20*G20*A20</f>
        <v>24219</v>
      </c>
      <c r="I20" s="11">
        <f>IF('Employee Input 18-19'!I20="","",'Employee Input 18-19'!I20)</f>
        <v>0</v>
      </c>
      <c r="J20" s="11" t="str">
        <f>IF('Employee Input 18-19'!J17="","",'Employee Input 18-19'!J17)</f>
        <v/>
      </c>
      <c r="K20" s="10">
        <f t="shared" si="11"/>
        <v>24219</v>
      </c>
      <c r="L20" s="16"/>
      <c r="M20" s="10" t="str">
        <f t="shared" si="2"/>
        <v/>
      </c>
      <c r="N20" s="10" t="str">
        <f t="shared" si="3"/>
        <v/>
      </c>
      <c r="O20" s="10">
        <f t="shared" si="4"/>
        <v>1513.6875</v>
      </c>
      <c r="P20" s="10">
        <f t="shared" si="12"/>
        <v>351.1755</v>
      </c>
      <c r="Q20" s="340">
        <f t="shared" si="6"/>
        <v>1000</v>
      </c>
      <c r="R20" s="12">
        <f>+Q20*0</f>
        <v>0</v>
      </c>
      <c r="S20" s="12">
        <f t="shared" si="10"/>
        <v>434</v>
      </c>
      <c r="T20" s="12">
        <f t="shared" si="13"/>
        <v>653.91300000000001</v>
      </c>
      <c r="U20" s="12">
        <f t="shared" si="16"/>
        <v>0</v>
      </c>
      <c r="V20" s="12"/>
      <c r="W20" s="12">
        <f t="shared" si="14"/>
        <v>2952.7759999999998</v>
      </c>
      <c r="X20" s="12">
        <f t="shared" si="15"/>
        <v>27171.775999999998</v>
      </c>
    </row>
    <row r="21" spans="1:24" ht="15.95" x14ac:dyDescent="0.2">
      <c r="A21" s="14">
        <f>IF('Employee Input 18-19'!A21="","",'Employee Input 18-19'!A21)</f>
        <v>0</v>
      </c>
      <c r="B21" s="14">
        <f>IF('Employee Input 18-19'!B21="","",'Employee Input 18-19'!B21)</f>
        <v>2400</v>
      </c>
      <c r="C21" s="14" t="str">
        <f>IF('Employee Input 18-19'!C21="","",'Employee Input 18-19'!C21)</f>
        <v>Lark Blair</v>
      </c>
      <c r="D21" s="14" t="str">
        <f>IF('Employee Input 18-19'!D21="","",'Employee Input 18-19'!D21)</f>
        <v>Aide</v>
      </c>
      <c r="E21" s="14" t="str">
        <f>IF('Employee Input 18-19'!E21="","",'Employee Input 18-19'!E21)</f>
        <v>Education</v>
      </c>
      <c r="F21" s="14">
        <f>IF('Employee Input 18-19'!F21="","",'Employee Input 18-19'!F21)</f>
        <v>1</v>
      </c>
      <c r="G21" s="292">
        <f>IF('Employee Input 18-19'!G21="","",'Employee Input 18-19'!G21*(1+$G$2))</f>
        <v>36000</v>
      </c>
      <c r="H21" s="10">
        <f>+F21*G21</f>
        <v>36000</v>
      </c>
      <c r="I21" s="11">
        <f>IF('Employee Input 18-19'!I21="","",'Employee Input 18-19'!I21)</f>
        <v>0</v>
      </c>
      <c r="J21" s="11" t="str">
        <f>IF('Employee Input 18-19'!J18="","",'Employee Input 18-19'!J18)</f>
        <v/>
      </c>
      <c r="K21" s="10">
        <f t="shared" si="11"/>
        <v>36000</v>
      </c>
      <c r="L21" s="16"/>
      <c r="M21" s="10" t="str">
        <f t="shared" si="2"/>
        <v/>
      </c>
      <c r="N21" s="10" t="str">
        <f t="shared" si="3"/>
        <v/>
      </c>
      <c r="O21" s="10">
        <f t="shared" si="4"/>
        <v>2250</v>
      </c>
      <c r="P21" s="10">
        <f t="shared" si="12"/>
        <v>522</v>
      </c>
      <c r="Q21" s="340">
        <f t="shared" si="6"/>
        <v>1000</v>
      </c>
      <c r="R21" s="12">
        <v>12000</v>
      </c>
      <c r="S21" s="12">
        <f t="shared" si="10"/>
        <v>434</v>
      </c>
      <c r="T21" s="12">
        <f t="shared" si="13"/>
        <v>972</v>
      </c>
      <c r="U21" s="12">
        <f t="shared" si="16"/>
        <v>0</v>
      </c>
      <c r="V21" s="12"/>
      <c r="W21" s="12">
        <f t="shared" si="14"/>
        <v>16178</v>
      </c>
      <c r="X21" s="12">
        <f t="shared" si="15"/>
        <v>52178</v>
      </c>
    </row>
    <row r="22" spans="1:24" ht="15.95" x14ac:dyDescent="0.2">
      <c r="A22" s="14">
        <f>IF('Employee Input 18-19'!A22="","",'Employee Input 18-19'!A22)</f>
        <v>36</v>
      </c>
      <c r="B22" s="14">
        <f>IF('Employee Input 18-19'!B22="","",'Employee Input 18-19'!B22)</f>
        <v>2900</v>
      </c>
      <c r="C22" s="14" t="str">
        <f>IF('Employee Input 18-19'!C22="","",'Employee Input 18-19'!C22)</f>
        <v xml:space="preserve">TBD </v>
      </c>
      <c r="D22" s="14" t="str">
        <f>IF('Employee Input 18-19'!D22="","",'Employee Input 18-19'!D22)</f>
        <v>After Care</v>
      </c>
      <c r="E22" s="14" t="str">
        <f>IF('Employee Input 18-19'!E22="","",'Employee Input 18-19'!E22)</f>
        <v>Education</v>
      </c>
      <c r="F22" s="14">
        <f>IF('Employee Input 18-19'!F22="","",'Employee Input 18-19'!F22)</f>
        <v>30</v>
      </c>
      <c r="G22" s="292">
        <f>IF('Employee Input 18-19'!G22="","",'Employee Input 18-19'!G22*(1+$G$2))</f>
        <v>15.38</v>
      </c>
      <c r="H22" s="10">
        <f>+F22*G22*A22</f>
        <v>16610.400000000001</v>
      </c>
      <c r="I22" s="11">
        <f>IF('Employee Input 18-19'!I22="","",'Employee Input 18-19'!I22)</f>
        <v>0</v>
      </c>
      <c r="J22" s="11" t="str">
        <f>IF('Employee Input 18-19'!J19="","",'Employee Input 18-19'!J19)</f>
        <v/>
      </c>
      <c r="K22" s="10">
        <f t="shared" si="11"/>
        <v>16610.400000000001</v>
      </c>
      <c r="L22" s="16"/>
      <c r="M22" s="10" t="str">
        <f t="shared" si="2"/>
        <v/>
      </c>
      <c r="N22" s="10" t="str">
        <f t="shared" si="3"/>
        <v/>
      </c>
      <c r="O22" s="10">
        <f t="shared" si="4"/>
        <v>1038.1500000000001</v>
      </c>
      <c r="P22" s="10">
        <f t="shared" si="12"/>
        <v>240.85080000000002</v>
      </c>
      <c r="Q22" s="340">
        <f t="shared" si="6"/>
        <v>1000</v>
      </c>
      <c r="R22" s="12">
        <v>0</v>
      </c>
      <c r="S22" s="12">
        <f t="shared" si="10"/>
        <v>434</v>
      </c>
      <c r="T22" s="12">
        <f t="shared" si="13"/>
        <v>448.48080000000004</v>
      </c>
      <c r="U22" s="12">
        <f t="shared" si="16"/>
        <v>0</v>
      </c>
      <c r="V22" s="12"/>
      <c r="W22" s="12">
        <f t="shared" si="14"/>
        <v>2161.4816000000001</v>
      </c>
      <c r="X22" s="12">
        <f t="shared" si="15"/>
        <v>18771.881600000001</v>
      </c>
    </row>
    <row r="23" spans="1:24" ht="15.95" x14ac:dyDescent="0.2">
      <c r="A23" s="14">
        <f>IF('Employee Input 18-19'!A23="","",'Employee Input 18-19'!A23)</f>
        <v>36</v>
      </c>
      <c r="B23" s="14">
        <f>IF('Employee Input 18-19'!B23="","",'Employee Input 18-19'!B23)</f>
        <v>2900</v>
      </c>
      <c r="C23" s="14" t="str">
        <f>IF('Employee Input 18-19'!C23="","",'Employee Input 18-19'!C23)</f>
        <v>TBD</v>
      </c>
      <c r="D23" s="14" t="str">
        <f>IF('Employee Input 18-19'!D23="","",'Employee Input 18-19'!D23)</f>
        <v>After Care</v>
      </c>
      <c r="E23" s="14" t="str">
        <f>IF('Employee Input 18-19'!E23="","",'Employee Input 18-19'!E23)</f>
        <v>Education</v>
      </c>
      <c r="F23" s="14">
        <f>IF('Employee Input 18-19'!F23="","",'Employee Input 18-19'!F23)</f>
        <v>30</v>
      </c>
      <c r="G23" s="292">
        <f>IF('Employee Input 18-19'!G23="","",'Employee Input 18-19'!G23*(1+$G$2))</f>
        <v>16.399999999999999</v>
      </c>
      <c r="H23" s="10">
        <f>+F23*G23*A23</f>
        <v>17711.999999999996</v>
      </c>
      <c r="I23" s="11">
        <f>IF('Employee Input 18-19'!I23="","",'Employee Input 18-19'!I23)</f>
        <v>0</v>
      </c>
      <c r="J23" s="11" t="str">
        <f>IF('Employee Input 18-19'!J20="","",'Employee Input 18-19'!J20)</f>
        <v/>
      </c>
      <c r="K23" s="10">
        <f t="shared" si="11"/>
        <v>17711.999999999996</v>
      </c>
      <c r="L23" s="16"/>
      <c r="M23" s="10" t="str">
        <f t="shared" si="2"/>
        <v/>
      </c>
      <c r="N23" s="10" t="str">
        <f t="shared" si="3"/>
        <v/>
      </c>
      <c r="O23" s="10">
        <f t="shared" si="4"/>
        <v>1106.9999999999998</v>
      </c>
      <c r="P23" s="10">
        <f t="shared" si="12"/>
        <v>256.82399999999996</v>
      </c>
      <c r="Q23" s="340">
        <f t="shared" si="6"/>
        <v>1000</v>
      </c>
      <c r="R23" s="12">
        <v>0</v>
      </c>
      <c r="S23" s="12">
        <f t="shared" si="10"/>
        <v>434</v>
      </c>
      <c r="T23" s="12">
        <f t="shared" si="13"/>
        <v>478.22399999999988</v>
      </c>
      <c r="U23" s="12">
        <f t="shared" si="16"/>
        <v>0</v>
      </c>
      <c r="V23" s="12"/>
      <c r="W23" s="12">
        <f t="shared" si="14"/>
        <v>2276.0479999999998</v>
      </c>
      <c r="X23" s="12">
        <f t="shared" si="15"/>
        <v>19988.047999999995</v>
      </c>
    </row>
    <row r="24" spans="1:24" ht="15.95" x14ac:dyDescent="0.2">
      <c r="A24" s="14">
        <f>IF('Employee Input 18-19'!A24="","",'Employee Input 18-19'!A24)</f>
        <v>46</v>
      </c>
      <c r="B24" s="14">
        <f>IF('Employee Input 18-19'!B24="","",'Employee Input 18-19'!B24)</f>
        <v>2200</v>
      </c>
      <c r="C24" s="14" t="str">
        <f>IF('Employee Input 18-19'!C24="","",'Employee Input 18-19'!C24)</f>
        <v>Sean Loudagin</v>
      </c>
      <c r="D24" s="14" t="str">
        <f>IF('Employee Input 18-19'!D24="","",'Employee Input 18-19'!D24)</f>
        <v>Maintenance</v>
      </c>
      <c r="E24" s="14" t="str">
        <f>IF('Employee Input 18-19'!E24="","",'Employee Input 18-19'!E24)</f>
        <v>Education</v>
      </c>
      <c r="F24" s="14">
        <f>IF('Employee Input 18-19'!F24="","",'Employee Input 18-19'!F24)</f>
        <v>30</v>
      </c>
      <c r="G24" s="292">
        <f>IF('Employee Input 18-19'!G24="","",'Employee Input 18-19'!G24*(1+$G$2))</f>
        <v>25</v>
      </c>
      <c r="H24" s="10">
        <f>+F24*G24*A24</f>
        <v>34500</v>
      </c>
      <c r="I24" s="11">
        <f>IF('Employee Input 18-19'!I24="","",'Employee Input 18-19'!I24)</f>
        <v>0</v>
      </c>
      <c r="J24" s="11">
        <f>IF('Employee Input 18-19'!J21="","",'Employee Input 18-19'!J21)</f>
        <v>0</v>
      </c>
      <c r="K24" s="10">
        <f t="shared" si="11"/>
        <v>34500</v>
      </c>
      <c r="L24" s="16"/>
      <c r="M24" s="10" t="str">
        <f t="shared" si="2"/>
        <v/>
      </c>
      <c r="N24" s="10" t="str">
        <f t="shared" si="3"/>
        <v/>
      </c>
      <c r="O24" s="10">
        <f t="shared" si="4"/>
        <v>2156.25</v>
      </c>
      <c r="P24" s="10">
        <f t="shared" si="12"/>
        <v>500.25</v>
      </c>
      <c r="Q24" s="340">
        <f t="shared" si="6"/>
        <v>1000</v>
      </c>
      <c r="R24" s="12"/>
      <c r="S24" s="12">
        <f t="shared" si="10"/>
        <v>434</v>
      </c>
      <c r="T24" s="12">
        <f t="shared" si="13"/>
        <v>931.5</v>
      </c>
      <c r="U24" s="12">
        <f t="shared" si="16"/>
        <v>0</v>
      </c>
      <c r="V24" s="12"/>
      <c r="W24" s="12">
        <f t="shared" si="14"/>
        <v>4022</v>
      </c>
      <c r="X24" s="12">
        <f t="shared" si="15"/>
        <v>38522</v>
      </c>
    </row>
    <row r="25" spans="1:24" ht="15.95" x14ac:dyDescent="0.2">
      <c r="A25" s="14">
        <f>IF('Employee Input 18-19'!A25="","",'Employee Input 18-19'!A25)</f>
        <v>36</v>
      </c>
      <c r="B25" s="14">
        <f>IF('Employee Input 18-19'!B25="","",'Employee Input 18-19'!B25)</f>
        <v>2100</v>
      </c>
      <c r="C25" s="14" t="str">
        <f>IF('Employee Input 18-19'!C25="","",'Employee Input 18-19'!C25)</f>
        <v>Spanish Instruction</v>
      </c>
      <c r="D25" s="14" t="str">
        <f>IF('Employee Input 18-19'!D25="","",'Employee Input 18-19'!D25)</f>
        <v>Teacher</v>
      </c>
      <c r="E25" s="14" t="str">
        <f>IF('Employee Input 18-19'!E25="","",'Employee Input 18-19'!E25)</f>
        <v>Education</v>
      </c>
      <c r="F25" s="14">
        <f>IF('Employee Input 18-19'!F25="","",'Employee Input 18-19'!F25)</f>
        <v>20</v>
      </c>
      <c r="G25" s="292">
        <f>IF('Employee Input 18-19'!G25="","",'Employee Input 18-19'!G25*(1+$G$2))</f>
        <v>25</v>
      </c>
      <c r="H25" s="10">
        <f>+F25*G25*A25</f>
        <v>18000</v>
      </c>
      <c r="I25" s="11">
        <f>IF('Employee Input 18-19'!I25="","",'Employee Input 18-19'!I25)</f>
        <v>0</v>
      </c>
      <c r="J25" s="11" t="str">
        <f>IF('Employee Input 18-19'!J22="","",'Employee Input 18-19'!J22)</f>
        <v/>
      </c>
      <c r="K25" s="10">
        <f t="shared" si="11"/>
        <v>18000</v>
      </c>
      <c r="L25" s="16" t="s">
        <v>1246</v>
      </c>
      <c r="M25" s="10">
        <f t="shared" si="2"/>
        <v>3263.3999999999996</v>
      </c>
      <c r="N25" s="10" t="str">
        <f t="shared" si="3"/>
        <v/>
      </c>
      <c r="O25" s="10" t="str">
        <f t="shared" si="4"/>
        <v/>
      </c>
      <c r="P25" s="10">
        <f t="shared" si="12"/>
        <v>261</v>
      </c>
      <c r="Q25" s="340">
        <f t="shared" si="6"/>
        <v>1000</v>
      </c>
      <c r="R25" s="12"/>
      <c r="S25" s="12">
        <f t="shared" si="10"/>
        <v>434</v>
      </c>
      <c r="T25" s="12">
        <f t="shared" si="13"/>
        <v>486</v>
      </c>
      <c r="U25" s="12">
        <f t="shared" si="16"/>
        <v>0</v>
      </c>
      <c r="V25" s="12"/>
      <c r="W25" s="12">
        <f t="shared" si="14"/>
        <v>4444.3999999999996</v>
      </c>
      <c r="X25" s="12">
        <f t="shared" si="15"/>
        <v>22444.400000000001</v>
      </c>
    </row>
    <row r="26" spans="1:24" ht="15.95" x14ac:dyDescent="0.2">
      <c r="A26" s="14">
        <f>IF('Employee Input 18-19'!A26="","",'Employee Input 18-19'!A26)</f>
        <v>0</v>
      </c>
      <c r="B26" s="14">
        <f>IF('Employee Input 18-19'!B26="","",'Employee Input 18-19'!B26)</f>
        <v>1100</v>
      </c>
      <c r="C26" s="14" t="str">
        <f>IF('Employee Input 18-19'!C26="","",'Employee Input 18-19'!C26)</f>
        <v>Francesca Doeding</v>
      </c>
      <c r="D26" s="14" t="str">
        <f>IF('Employee Input 18-19'!D26="","",'Employee Input 18-19'!D26)</f>
        <v>Teacher</v>
      </c>
      <c r="E26" s="14" t="str">
        <f>IF('Employee Input 18-19'!E26="","",'Employee Input 18-19'!E26)</f>
        <v>Education</v>
      </c>
      <c r="F26" s="14">
        <f>IF('Employee Input 18-19'!F26="","",'Employee Input 18-19'!F26)</f>
        <v>1</v>
      </c>
      <c r="G26" s="292">
        <f>IF('Employee Input 18-19'!G26="","",'Employee Input 18-19'!G26*(1+$G$2))</f>
        <v>45000</v>
      </c>
      <c r="H26" s="10">
        <f>+F26*G26</f>
        <v>45000</v>
      </c>
      <c r="I26" s="11">
        <f>IF('Employee Input 18-19'!I26="","",'Employee Input 18-19'!I26)</f>
        <v>0</v>
      </c>
      <c r="J26" s="11" t="str">
        <f>IF('Employee Input 18-19'!J23="","",'Employee Input 18-19'!J23)</f>
        <v/>
      </c>
      <c r="K26" s="10">
        <f t="shared" si="11"/>
        <v>45000</v>
      </c>
      <c r="L26" s="16" t="s">
        <v>1246</v>
      </c>
      <c r="M26" s="10">
        <f t="shared" si="2"/>
        <v>8158.4999999999991</v>
      </c>
      <c r="N26" s="10" t="str">
        <f t="shared" si="3"/>
        <v/>
      </c>
      <c r="O26" s="10" t="str">
        <f t="shared" si="4"/>
        <v/>
      </c>
      <c r="P26" s="10">
        <f t="shared" si="12"/>
        <v>652.5</v>
      </c>
      <c r="Q26" s="340">
        <f t="shared" si="6"/>
        <v>1000</v>
      </c>
      <c r="R26" s="12">
        <v>12000</v>
      </c>
      <c r="S26" s="12">
        <f t="shared" si="10"/>
        <v>434</v>
      </c>
      <c r="T26" s="12">
        <f t="shared" si="13"/>
        <v>1215</v>
      </c>
      <c r="U26" s="12">
        <f t="shared" si="16"/>
        <v>0</v>
      </c>
      <c r="V26" s="12"/>
      <c r="W26" s="12">
        <f t="shared" si="14"/>
        <v>22460</v>
      </c>
      <c r="X26" s="12">
        <f t="shared" si="15"/>
        <v>67460</v>
      </c>
    </row>
    <row r="27" spans="1:24" ht="15.95" x14ac:dyDescent="0.2">
      <c r="A27" s="14">
        <f>IF('Employee Input 18-19'!A27="","",'Employee Input 18-19'!A27)</f>
        <v>0</v>
      </c>
      <c r="B27" s="14">
        <f>IF('Employee Input 18-19'!B27="","",'Employee Input 18-19'!B27)</f>
        <v>1100</v>
      </c>
      <c r="C27" s="14" t="str">
        <f>IF('Employee Input 18-19'!C27="","",'Employee Input 18-19'!C27)</f>
        <v>Samuel Betty</v>
      </c>
      <c r="D27" s="14" t="str">
        <f>IF('Employee Input 18-19'!D27="","",'Employee Input 18-19'!D27)</f>
        <v>Teacher</v>
      </c>
      <c r="E27" s="14" t="str">
        <f>IF('Employee Input 18-19'!E27="","",'Employee Input 18-19'!E27)</f>
        <v>Education</v>
      </c>
      <c r="F27" s="14">
        <f>IF('Employee Input 18-19'!F27="","",'Employee Input 18-19'!F27)</f>
        <v>1</v>
      </c>
      <c r="G27" s="292">
        <f>IF('Employee Input 18-19'!G27="","",'Employee Input 18-19'!G27*(1+$G$2))</f>
        <v>45000</v>
      </c>
      <c r="H27" s="10">
        <f>+F27*G27</f>
        <v>45000</v>
      </c>
      <c r="I27" s="11">
        <f>IF('Employee Input 18-19'!I27="","",'Employee Input 18-19'!I27)</f>
        <v>0</v>
      </c>
      <c r="J27" s="11">
        <f>IF('Employee Input 18-19'!J24="","",'Employee Input 18-19'!J24)</f>
        <v>0</v>
      </c>
      <c r="K27" s="10">
        <f t="shared" si="11"/>
        <v>45000</v>
      </c>
      <c r="L27" s="16" t="s">
        <v>1246</v>
      </c>
      <c r="M27" s="10">
        <f t="shared" si="2"/>
        <v>8158.4999999999991</v>
      </c>
      <c r="N27" s="10" t="str">
        <f t="shared" si="3"/>
        <v/>
      </c>
      <c r="O27" s="10" t="str">
        <f t="shared" si="4"/>
        <v/>
      </c>
      <c r="P27" s="10">
        <f t="shared" si="12"/>
        <v>652.5</v>
      </c>
      <c r="Q27" s="340">
        <f t="shared" si="6"/>
        <v>1000</v>
      </c>
      <c r="R27" s="12">
        <v>12000</v>
      </c>
      <c r="S27" s="12">
        <f t="shared" si="10"/>
        <v>434</v>
      </c>
      <c r="T27" s="12">
        <f t="shared" si="13"/>
        <v>1215</v>
      </c>
      <c r="U27" s="12">
        <f t="shared" si="16"/>
        <v>0</v>
      </c>
      <c r="V27" s="12"/>
      <c r="W27" s="12">
        <f t="shared" si="14"/>
        <v>22460</v>
      </c>
      <c r="X27" s="12">
        <f t="shared" si="15"/>
        <v>67460</v>
      </c>
    </row>
    <row r="28" spans="1:24" ht="15.95" x14ac:dyDescent="0.2">
      <c r="A28" s="14">
        <f>IF('Employee Input 18-19'!A28="","",'Employee Input 18-19'!A28)</f>
        <v>36</v>
      </c>
      <c r="B28" s="14">
        <f>IF('Employee Input 18-19'!B28="","",'Employee Input 18-19'!B28)</f>
        <v>2100</v>
      </c>
      <c r="C28" s="14" t="str">
        <f>IF('Employee Input 18-19'!C28="","",'Employee Input 18-19'!C28)</f>
        <v>TBD</v>
      </c>
      <c r="D28" s="14" t="str">
        <f>IF('Employee Input 18-19'!D28="","",'Employee Input 18-19'!D28)</f>
        <v>Playground</v>
      </c>
      <c r="E28" s="14" t="str">
        <f>IF('Employee Input 18-19'!E28="","",'Employee Input 18-19'!E28)</f>
        <v>Education</v>
      </c>
      <c r="F28" s="14">
        <f>IF('Employee Input 18-19'!F28="","",'Employee Input 18-19'!F28)</f>
        <v>20</v>
      </c>
      <c r="G28" s="292">
        <f>IF('Employee Input 18-19'!G28="","",'Employee Input 18-19'!G28*(1+$G$2))</f>
        <v>14</v>
      </c>
      <c r="H28" s="10">
        <f>+F28*G28*A28</f>
        <v>10080</v>
      </c>
      <c r="I28" s="11">
        <f>IF('Employee Input 18-19'!I28="","",'Employee Input 18-19'!I28)</f>
        <v>0</v>
      </c>
      <c r="J28" s="11">
        <f>IF('Employee Input 18-19'!J25="","",'Employee Input 18-19'!J25)</f>
        <v>0</v>
      </c>
      <c r="K28" s="10">
        <f>SUM(H28:J28)</f>
        <v>10080</v>
      </c>
      <c r="L28" s="16" t="s">
        <v>1246</v>
      </c>
      <c r="M28" s="10">
        <f t="shared" si="2"/>
        <v>1827.5039999999999</v>
      </c>
      <c r="N28" s="10" t="str">
        <f t="shared" si="3"/>
        <v/>
      </c>
      <c r="O28" s="10" t="str">
        <f t="shared" si="4"/>
        <v/>
      </c>
      <c r="P28" s="10">
        <f>$P$2*K28</f>
        <v>146.16</v>
      </c>
      <c r="Q28" s="340">
        <f t="shared" si="6"/>
        <v>1000</v>
      </c>
      <c r="R28" s="12"/>
      <c r="S28" s="12">
        <f t="shared" si="10"/>
        <v>434</v>
      </c>
      <c r="T28" s="12">
        <f>+K28*$T$2</f>
        <v>272.16000000000003</v>
      </c>
      <c r="U28" s="12">
        <f>H28*U16</f>
        <v>0</v>
      </c>
      <c r="V28" s="12"/>
      <c r="W28" s="12">
        <f>SUM(R28:V28,M28:P28)</f>
        <v>2679.8239999999996</v>
      </c>
      <c r="X28" s="12">
        <f>W28+K28</f>
        <v>12759.824000000001</v>
      </c>
    </row>
    <row r="29" spans="1:24" ht="15.95" x14ac:dyDescent="0.2">
      <c r="A29" s="14">
        <f>IF('Employee Input 18-19'!A29="","",'Employee Input 18-19'!A29)</f>
        <v>36</v>
      </c>
      <c r="B29" s="14">
        <f>IF('Employee Input 18-19'!B29="","",'Employee Input 18-19'!B29)</f>
        <v>2100</v>
      </c>
      <c r="C29" s="14" t="str">
        <f>IF('Employee Input 18-19'!C29="","",'Employee Input 18-19'!C29)</f>
        <v>TBD</v>
      </c>
      <c r="D29" s="14" t="str">
        <f>IF('Employee Input 18-19'!D29="","",'Employee Input 18-19'!D29)</f>
        <v>Music Instruciton</v>
      </c>
      <c r="E29" s="14" t="str">
        <f>IF('Employee Input 18-19'!E29="","",'Employee Input 18-19'!E29)</f>
        <v>Education</v>
      </c>
      <c r="F29" s="14">
        <f>IF('Employee Input 18-19'!F29="","",'Employee Input 18-19'!F29)</f>
        <v>20</v>
      </c>
      <c r="G29" s="292">
        <f>IF('Employee Input 18-19'!G29="","",'Employee Input 18-19'!G29*(1+$G$2))</f>
        <v>25</v>
      </c>
      <c r="H29" s="10">
        <f>+F29*G29*A29</f>
        <v>18000</v>
      </c>
      <c r="I29" s="11">
        <f>IF('Employee Input 18-19'!I29="","",'Employee Input 18-19'!I29)</f>
        <v>0</v>
      </c>
      <c r="J29" s="11">
        <f>IF('Employee Input 18-19'!J26="","",'Employee Input 18-19'!J26)</f>
        <v>0</v>
      </c>
      <c r="K29" s="10">
        <f>SUM(H29:J29)</f>
        <v>18000</v>
      </c>
      <c r="L29" s="16" t="s">
        <v>1246</v>
      </c>
      <c r="M29" s="10">
        <f t="shared" si="2"/>
        <v>3263.3999999999996</v>
      </c>
      <c r="N29" s="10" t="str">
        <f t="shared" si="3"/>
        <v/>
      </c>
      <c r="O29" s="10" t="str">
        <f t="shared" si="4"/>
        <v/>
      </c>
      <c r="P29" s="10">
        <f>$P$2*K29</f>
        <v>261</v>
      </c>
      <c r="Q29" s="340">
        <f t="shared" si="6"/>
        <v>1000</v>
      </c>
      <c r="R29" s="12"/>
      <c r="S29" s="12">
        <f t="shared" si="10"/>
        <v>434</v>
      </c>
      <c r="T29" s="12">
        <f>+K29*$T$2</f>
        <v>486</v>
      </c>
      <c r="U29" s="12">
        <f>H29*U17</f>
        <v>0</v>
      </c>
      <c r="V29" s="12"/>
      <c r="W29" s="12">
        <f>SUM(R29:V29,M29:P29)</f>
        <v>4444.3999999999996</v>
      </c>
      <c r="X29" s="12">
        <f>W29+K29</f>
        <v>22444.400000000001</v>
      </c>
    </row>
    <row r="30" spans="1:24" ht="15.95" x14ac:dyDescent="0.2">
      <c r="A30" s="14">
        <f>IF('Employee Input 18-19'!A30="","",'Employee Input 18-19'!A30)</f>
        <v>36</v>
      </c>
      <c r="B30" s="14">
        <f>IF('Employee Input 18-19'!B30="","",'Employee Input 18-19'!B30)</f>
        <v>2400</v>
      </c>
      <c r="C30" s="14" t="str">
        <f>IF('Employee Input 18-19'!C30="","",'Employee Input 18-19'!C30)</f>
        <v>TBD</v>
      </c>
      <c r="D30" s="14" t="str">
        <f>IF('Employee Input 18-19'!D30="","",'Employee Input 18-19'!D30)</f>
        <v>SPED Aide</v>
      </c>
      <c r="E30" s="14" t="str">
        <f>IF('Employee Input 18-19'!E30="","",'Employee Input 18-19'!E30)</f>
        <v>Education</v>
      </c>
      <c r="F30" s="14">
        <f>IF('Employee Input 18-19'!F30="","",'Employee Input 18-19'!F30)</f>
        <v>30</v>
      </c>
      <c r="G30" s="292">
        <f>IF('Employee Input 18-19'!G30="","",'Employee Input 18-19'!G30*(1+$G$2))</f>
        <v>16</v>
      </c>
      <c r="H30" s="10">
        <f>+F30*G30*A30</f>
        <v>17280</v>
      </c>
      <c r="I30" s="11">
        <f>IF('Employee Input 18-19'!I30="","",'Employee Input 18-19'!I30)</f>
        <v>0</v>
      </c>
      <c r="J30" s="11">
        <f>IF('Employee Input 18-19'!J27="","",'Employee Input 18-19'!J27)</f>
        <v>0</v>
      </c>
      <c r="K30" s="10">
        <f>SUM(H30:J30)</f>
        <v>17280</v>
      </c>
      <c r="L30" s="16" t="s">
        <v>1246</v>
      </c>
      <c r="M30" s="10">
        <f t="shared" si="2"/>
        <v>3132.864</v>
      </c>
      <c r="N30" s="10" t="str">
        <f t="shared" si="3"/>
        <v/>
      </c>
      <c r="O30" s="10" t="str">
        <f t="shared" si="4"/>
        <v/>
      </c>
      <c r="P30" s="10">
        <f>$P$2*K30</f>
        <v>250.56</v>
      </c>
      <c r="Q30" s="340">
        <f t="shared" si="6"/>
        <v>1000</v>
      </c>
      <c r="R30" s="12"/>
      <c r="S30" s="12">
        <f t="shared" si="10"/>
        <v>434</v>
      </c>
      <c r="T30" s="12">
        <f>+K30*$T$2</f>
        <v>466.56</v>
      </c>
      <c r="U30" s="12">
        <f>H30*U18</f>
        <v>0</v>
      </c>
      <c r="V30" s="12"/>
      <c r="W30" s="12">
        <f>SUM(R30:V30,M30:P30)</f>
        <v>4283.9840000000004</v>
      </c>
      <c r="X30" s="12">
        <f>W30+K30</f>
        <v>21563.984</v>
      </c>
    </row>
    <row r="31" spans="1:24" ht="15.95" x14ac:dyDescent="0.2">
      <c r="A31" s="14"/>
      <c r="B31" s="14">
        <v>1100</v>
      </c>
      <c r="C31" s="14" t="s">
        <v>1190</v>
      </c>
      <c r="D31" s="14" t="s">
        <v>1139</v>
      </c>
      <c r="E31" s="14" t="s">
        <v>1205</v>
      </c>
      <c r="F31" s="14">
        <v>1.5</v>
      </c>
      <c r="G31" s="292">
        <v>55000</v>
      </c>
      <c r="H31" s="10">
        <f>+F31*G31</f>
        <v>82500</v>
      </c>
      <c r="I31" s="11"/>
      <c r="J31" s="11"/>
      <c r="K31" s="10">
        <f>SUM(H31:J31)</f>
        <v>82500</v>
      </c>
      <c r="L31" s="16" t="s">
        <v>1246</v>
      </c>
      <c r="M31" s="10">
        <f t="shared" si="2"/>
        <v>14957.249999999998</v>
      </c>
      <c r="N31" s="10" t="str">
        <f t="shared" si="3"/>
        <v/>
      </c>
      <c r="O31" s="10" t="str">
        <f t="shared" si="4"/>
        <v/>
      </c>
      <c r="P31" s="10">
        <f>$P$2*K31</f>
        <v>1196.25</v>
      </c>
      <c r="Q31" s="340">
        <f t="shared" si="6"/>
        <v>1000</v>
      </c>
      <c r="R31" s="12">
        <v>18000</v>
      </c>
      <c r="S31" s="12">
        <f t="shared" si="10"/>
        <v>434</v>
      </c>
      <c r="T31" s="12">
        <f>+K31*$T$2</f>
        <v>2227.5</v>
      </c>
      <c r="U31" s="12">
        <f>H31*U19</f>
        <v>0</v>
      </c>
      <c r="V31" s="12"/>
      <c r="W31" s="12">
        <f>SUM(R31:V31,M31:P31)</f>
        <v>36815</v>
      </c>
      <c r="X31" s="12">
        <f>W31+K31</f>
        <v>119315</v>
      </c>
    </row>
    <row r="32" spans="1:24" s="350" customFormat="1" ht="15.95" outlineLevel="1" x14ac:dyDescent="0.2">
      <c r="B32" s="345"/>
      <c r="C32" s="351" t="s">
        <v>760</v>
      </c>
      <c r="D32" s="351"/>
      <c r="E32" s="351"/>
      <c r="F32" s="345"/>
      <c r="G32" s="347"/>
      <c r="H32" s="348"/>
      <c r="I32" s="347"/>
      <c r="J32" s="347"/>
      <c r="K32" s="348">
        <f>SUM(K7:K30)</f>
        <v>795477.15</v>
      </c>
      <c r="L32" s="348"/>
      <c r="M32" s="348">
        <f>SUM(M7:M31)</f>
        <v>122170.818</v>
      </c>
      <c r="N32" s="348">
        <f>SUM(N7:N31)</f>
        <v>0</v>
      </c>
      <c r="O32" s="348">
        <f>SUM(O7:O31)</f>
        <v>12757.321875</v>
      </c>
      <c r="P32" s="348">
        <f>SUM(P7:P30)</f>
        <v>11534.418675000001</v>
      </c>
      <c r="Q32" s="348"/>
      <c r="R32" s="348">
        <f t="shared" ref="R32:X32" si="17">SUM(R7:R30)</f>
        <v>120000</v>
      </c>
      <c r="S32" s="348">
        <f t="shared" si="17"/>
        <v>10416</v>
      </c>
      <c r="T32" s="348">
        <f t="shared" si="17"/>
        <v>21477.88305</v>
      </c>
      <c r="U32" s="348">
        <f t="shared" si="17"/>
        <v>0</v>
      </c>
      <c r="V32" s="348">
        <f t="shared" si="17"/>
        <v>0</v>
      </c>
      <c r="W32" s="348">
        <f t="shared" si="17"/>
        <v>283399.19160000008</v>
      </c>
      <c r="X32" s="348">
        <f t="shared" si="17"/>
        <v>1078876.3415999999</v>
      </c>
    </row>
    <row r="33" spans="2:24" ht="15.95" outlineLevel="1" x14ac:dyDescent="0.2">
      <c r="B33" s="14"/>
      <c r="C33" s="330"/>
      <c r="D33" s="330"/>
      <c r="E33" s="330"/>
      <c r="F33" s="14"/>
      <c r="G33" s="292"/>
      <c r="H33" s="10"/>
      <c r="I33" s="11"/>
      <c r="J33" s="11"/>
      <c r="K33" s="10"/>
      <c r="L33" s="16"/>
      <c r="M33" s="10"/>
      <c r="N33" s="10"/>
      <c r="O33" s="10"/>
      <c r="P33" s="10"/>
      <c r="Q33" s="296"/>
      <c r="R33" s="12"/>
      <c r="S33" s="12"/>
      <c r="T33" s="12"/>
      <c r="U33" s="12"/>
      <c r="V33" s="12"/>
      <c r="W33" s="12"/>
      <c r="X33" s="12"/>
    </row>
    <row r="34" spans="2:24" ht="15.95" outlineLevel="1" x14ac:dyDescent="0.2">
      <c r="B34" s="14"/>
      <c r="C34" s="330"/>
      <c r="D34" s="330"/>
      <c r="E34" s="330"/>
      <c r="F34" s="14"/>
      <c r="G34" s="292"/>
      <c r="H34" s="10"/>
      <c r="I34" s="11"/>
      <c r="J34" s="11"/>
      <c r="K34" s="10"/>
      <c r="L34" s="16"/>
      <c r="M34" s="10"/>
      <c r="N34" s="10"/>
      <c r="O34" s="10"/>
      <c r="P34" s="10"/>
      <c r="Q34" s="296"/>
      <c r="R34" s="12"/>
      <c r="S34" s="12"/>
      <c r="T34" s="12"/>
      <c r="U34" s="12"/>
      <c r="V34" s="12"/>
      <c r="W34" s="12"/>
      <c r="X34" s="12"/>
    </row>
    <row r="35" spans="2:24" ht="15.95" outlineLevel="1" x14ac:dyDescent="0.2">
      <c r="B35" s="14"/>
      <c r="C35" s="330"/>
      <c r="D35" s="330"/>
      <c r="E35" s="330"/>
      <c r="F35" s="14"/>
      <c r="G35" s="292"/>
      <c r="H35" s="10"/>
      <c r="I35" s="11"/>
      <c r="J35" s="11"/>
      <c r="K35" s="10"/>
      <c r="L35" s="16"/>
      <c r="M35" s="10"/>
      <c r="N35" s="10"/>
      <c r="O35" s="10"/>
      <c r="P35" s="10"/>
      <c r="Q35" s="296"/>
      <c r="R35" s="12"/>
      <c r="S35" s="12"/>
      <c r="T35" s="12"/>
      <c r="U35" s="12"/>
      <c r="V35" s="12"/>
      <c r="W35" s="12"/>
      <c r="X35" s="12"/>
    </row>
    <row r="36" spans="2:24" ht="15.95" outlineLevel="1" x14ac:dyDescent="0.2">
      <c r="B36" s="14"/>
      <c r="C36" s="330"/>
      <c r="D36" s="330"/>
      <c r="E36" s="330"/>
      <c r="F36" s="14"/>
      <c r="G36" s="292"/>
      <c r="H36" s="10"/>
      <c r="I36" s="11"/>
      <c r="J36" s="11"/>
      <c r="K36" s="10"/>
      <c r="L36" s="16"/>
      <c r="M36" s="10"/>
      <c r="N36" s="10"/>
      <c r="O36" s="10"/>
      <c r="P36" s="10"/>
      <c r="Q36" s="296"/>
      <c r="R36" s="12"/>
      <c r="S36" s="12"/>
      <c r="T36" s="12"/>
      <c r="U36" s="12"/>
      <c r="V36" s="12"/>
      <c r="W36" s="12"/>
      <c r="X36" s="12"/>
    </row>
    <row r="37" spans="2:24" ht="15.95" outlineLevel="1" x14ac:dyDescent="0.2">
      <c r="B37" s="14"/>
      <c r="C37" s="330"/>
      <c r="D37" s="330"/>
      <c r="E37" s="330"/>
      <c r="F37" s="14"/>
      <c r="G37" s="292"/>
      <c r="H37" s="10"/>
      <c r="I37" s="11"/>
      <c r="J37" s="11"/>
      <c r="K37" s="10"/>
      <c r="L37" s="16"/>
      <c r="M37" s="10"/>
      <c r="N37" s="10"/>
      <c r="O37" s="10"/>
      <c r="P37" s="10"/>
      <c r="Q37" s="296"/>
      <c r="R37" s="12"/>
      <c r="S37" s="12"/>
      <c r="T37" s="12"/>
      <c r="U37" s="12"/>
      <c r="V37" s="12"/>
      <c r="W37" s="12"/>
      <c r="X37" s="12"/>
    </row>
    <row r="38" spans="2:24" ht="15.95" outlineLevel="1" x14ac:dyDescent="0.2">
      <c r="B38" s="14"/>
      <c r="C38" s="330"/>
      <c r="D38" s="330"/>
      <c r="E38" s="330"/>
      <c r="F38" s="14"/>
      <c r="G38" s="292"/>
      <c r="H38" s="10"/>
      <c r="I38" s="11"/>
      <c r="J38" s="11"/>
      <c r="K38" s="10"/>
      <c r="L38" s="16"/>
      <c r="M38" s="10"/>
      <c r="N38" s="10"/>
      <c r="O38" s="10"/>
      <c r="P38" s="10"/>
      <c r="Q38" s="296"/>
      <c r="R38" s="12"/>
      <c r="S38" s="12"/>
      <c r="T38" s="12"/>
      <c r="U38" s="12"/>
      <c r="V38" s="12"/>
      <c r="W38" s="12"/>
      <c r="X38" s="12"/>
    </row>
    <row r="39" spans="2:24" ht="15.95" outlineLevel="1" x14ac:dyDescent="0.2">
      <c r="B39" s="14"/>
      <c r="C39" s="330"/>
      <c r="D39" s="330"/>
      <c r="E39" s="330"/>
      <c r="F39" s="14"/>
      <c r="G39" s="292"/>
      <c r="H39" s="10"/>
      <c r="I39" s="11"/>
      <c r="J39" s="11"/>
      <c r="K39" s="10"/>
      <c r="L39" s="16"/>
      <c r="M39" s="10"/>
      <c r="N39" s="10"/>
      <c r="O39" s="10"/>
      <c r="P39" s="10"/>
      <c r="Q39" s="296"/>
      <c r="R39" s="12"/>
      <c r="S39" s="12"/>
      <c r="T39" s="12"/>
      <c r="U39" s="12"/>
      <c r="V39" s="12"/>
      <c r="W39" s="12"/>
      <c r="X39" s="12"/>
    </row>
    <row r="40" spans="2:24" ht="15.95" outlineLevel="1" x14ac:dyDescent="0.2">
      <c r="B40" s="14"/>
      <c r="C40" s="330"/>
      <c r="D40" s="330"/>
      <c r="E40" s="330"/>
      <c r="F40" s="14"/>
      <c r="G40" s="292"/>
      <c r="H40" s="10"/>
      <c r="I40" s="11"/>
      <c r="J40" s="11"/>
      <c r="K40" s="10"/>
      <c r="L40" s="16"/>
      <c r="M40" s="10"/>
      <c r="N40" s="10"/>
      <c r="O40" s="10"/>
      <c r="P40" s="10"/>
      <c r="Q40" s="296"/>
      <c r="R40" s="12"/>
      <c r="S40" s="12"/>
      <c r="T40" s="12"/>
      <c r="U40" s="12"/>
      <c r="V40" s="12"/>
      <c r="W40" s="12"/>
      <c r="X40" s="12"/>
    </row>
    <row r="41" spans="2:24" ht="15.95" outlineLevel="1" x14ac:dyDescent="0.2">
      <c r="B41" s="14"/>
      <c r="C41" s="330"/>
      <c r="D41" s="330"/>
      <c r="E41" s="330"/>
      <c r="F41" s="14"/>
      <c r="G41" s="292"/>
      <c r="H41" s="10"/>
      <c r="I41" s="11"/>
      <c r="J41" s="11"/>
      <c r="K41" s="10"/>
      <c r="L41" s="16"/>
      <c r="M41" s="10"/>
      <c r="N41" s="10"/>
      <c r="O41" s="10"/>
      <c r="P41" s="10"/>
      <c r="Q41" s="296"/>
      <c r="R41" s="12"/>
      <c r="S41" s="12"/>
      <c r="T41" s="12"/>
      <c r="U41" s="12"/>
      <c r="V41" s="12"/>
      <c r="W41" s="12"/>
      <c r="X41" s="12"/>
    </row>
    <row r="42" spans="2:24" ht="15.95" outlineLevel="1" x14ac:dyDescent="0.2">
      <c r="B42" s="14"/>
      <c r="C42" s="330"/>
      <c r="D42" s="330"/>
      <c r="E42" s="330"/>
      <c r="F42" s="14"/>
      <c r="G42" s="292"/>
      <c r="H42" s="10"/>
      <c r="I42" s="11"/>
      <c r="J42" s="11"/>
      <c r="K42" s="10"/>
      <c r="L42" s="16"/>
      <c r="M42" s="10"/>
      <c r="N42" s="10"/>
      <c r="O42" s="10"/>
      <c r="P42" s="10"/>
      <c r="Q42" s="296"/>
      <c r="R42" s="12"/>
      <c r="S42" s="12"/>
      <c r="T42" s="12"/>
      <c r="U42" s="12"/>
      <c r="V42" s="12"/>
      <c r="W42" s="12"/>
      <c r="X42" s="12"/>
    </row>
    <row r="43" spans="2:24" ht="15.95" outlineLevel="1" x14ac:dyDescent="0.2">
      <c r="B43" s="14"/>
      <c r="C43" s="330"/>
      <c r="D43" s="330"/>
      <c r="E43" s="330"/>
      <c r="F43" s="14"/>
      <c r="G43" s="292"/>
      <c r="H43" s="10"/>
      <c r="I43" s="11"/>
      <c r="J43" s="11"/>
      <c r="K43" s="10"/>
      <c r="L43" s="16"/>
      <c r="M43" s="10"/>
      <c r="N43" s="10"/>
      <c r="O43" s="10"/>
      <c r="P43" s="10"/>
      <c r="Q43" s="296"/>
      <c r="R43" s="12"/>
      <c r="S43" s="12"/>
      <c r="T43" s="12"/>
      <c r="U43" s="12"/>
      <c r="V43" s="12"/>
      <c r="W43" s="12"/>
      <c r="X43" s="12"/>
    </row>
    <row r="44" spans="2:24" ht="15.95" outlineLevel="1" x14ac:dyDescent="0.2">
      <c r="B44" s="14"/>
      <c r="C44" s="330"/>
      <c r="D44" s="330"/>
      <c r="E44" s="330"/>
      <c r="F44" s="14"/>
      <c r="G44" s="292"/>
      <c r="H44" s="10"/>
      <c r="I44" s="11"/>
      <c r="J44" s="11"/>
      <c r="K44" s="10"/>
      <c r="L44" s="16"/>
      <c r="M44" s="10"/>
      <c r="N44" s="10"/>
      <c r="O44" s="10"/>
      <c r="P44" s="10"/>
      <c r="Q44" s="296"/>
      <c r="R44" s="12"/>
      <c r="S44" s="12"/>
      <c r="T44" s="12"/>
      <c r="U44" s="12"/>
      <c r="V44" s="12"/>
      <c r="W44" s="12"/>
      <c r="X44" s="12"/>
    </row>
    <row r="45" spans="2:24" outlineLevel="1" x14ac:dyDescent="0.25">
      <c r="B45" s="14"/>
      <c r="C45" s="330"/>
      <c r="D45" s="330"/>
      <c r="E45" s="330"/>
      <c r="F45" s="14"/>
      <c r="G45" s="292"/>
      <c r="H45" s="10"/>
      <c r="I45" s="11"/>
      <c r="J45" s="11"/>
      <c r="K45" s="10"/>
      <c r="L45" s="16"/>
      <c r="M45" s="10"/>
      <c r="N45" s="10"/>
      <c r="O45" s="10"/>
      <c r="P45" s="10"/>
      <c r="Q45" s="296"/>
      <c r="R45" s="12"/>
      <c r="S45" s="12"/>
      <c r="T45" s="12"/>
      <c r="U45" s="12"/>
      <c r="V45" s="12"/>
      <c r="W45" s="12"/>
      <c r="X45" s="12"/>
    </row>
    <row r="46" spans="2:24" outlineLevel="1" x14ac:dyDescent="0.25">
      <c r="B46" s="14"/>
      <c r="C46" s="330"/>
      <c r="D46" s="330"/>
      <c r="E46" s="330"/>
      <c r="F46" s="14"/>
      <c r="G46" s="292"/>
      <c r="H46" s="10"/>
      <c r="I46" s="11"/>
      <c r="J46" s="11"/>
      <c r="K46" s="10"/>
      <c r="L46" s="16"/>
      <c r="M46" s="10"/>
      <c r="N46" s="10"/>
      <c r="O46" s="10"/>
      <c r="P46" s="10"/>
      <c r="Q46" s="296"/>
      <c r="R46" s="12"/>
      <c r="S46" s="12"/>
      <c r="T46" s="12"/>
      <c r="U46" s="12"/>
      <c r="V46" s="12"/>
      <c r="W46" s="12"/>
      <c r="X46" s="12"/>
    </row>
    <row r="47" spans="2:24" outlineLevel="1" x14ac:dyDescent="0.25">
      <c r="B47" s="14"/>
      <c r="C47" s="330"/>
      <c r="D47" s="330"/>
      <c r="E47" s="330"/>
      <c r="F47" s="14"/>
      <c r="G47" s="292"/>
      <c r="H47" s="10"/>
      <c r="I47" s="11"/>
      <c r="J47" s="11"/>
      <c r="K47" s="10"/>
      <c r="L47" s="16"/>
      <c r="M47" s="10"/>
      <c r="N47" s="10"/>
      <c r="O47" s="10"/>
      <c r="P47" s="10"/>
      <c r="Q47" s="296"/>
      <c r="R47" s="12"/>
      <c r="S47" s="12"/>
      <c r="T47" s="12"/>
      <c r="U47" s="12"/>
      <c r="V47" s="12"/>
      <c r="W47" s="12"/>
      <c r="X47" s="12"/>
    </row>
    <row r="48" spans="2:24" outlineLevel="1" x14ac:dyDescent="0.25">
      <c r="B48" s="14"/>
      <c r="C48" s="330"/>
      <c r="D48" s="330"/>
      <c r="E48" s="330"/>
      <c r="F48" s="14"/>
      <c r="G48" s="292"/>
      <c r="H48" s="10"/>
      <c r="I48" s="11"/>
      <c r="J48" s="11"/>
      <c r="K48" s="10"/>
      <c r="L48" s="16"/>
      <c r="M48" s="10"/>
      <c r="N48" s="10"/>
      <c r="O48" s="10"/>
      <c r="P48" s="10"/>
      <c r="Q48" s="296"/>
      <c r="R48" s="12"/>
      <c r="S48" s="12"/>
      <c r="T48" s="12"/>
      <c r="U48" s="12"/>
      <c r="V48" s="12"/>
      <c r="W48" s="12"/>
      <c r="X48" s="12"/>
    </row>
    <row r="49" spans="2:24" outlineLevel="1" x14ac:dyDescent="0.25">
      <c r="B49" s="14"/>
      <c r="C49" s="330"/>
      <c r="D49" s="330"/>
      <c r="E49" s="330"/>
      <c r="F49" s="14"/>
      <c r="G49" s="292"/>
      <c r="H49" s="10"/>
      <c r="I49" s="11"/>
      <c r="J49" s="11"/>
      <c r="K49" s="10"/>
      <c r="L49" s="16"/>
      <c r="M49" s="10"/>
      <c r="N49" s="10"/>
      <c r="O49" s="10"/>
      <c r="P49" s="10"/>
      <c r="Q49" s="296"/>
      <c r="R49" s="12"/>
      <c r="S49" s="12"/>
      <c r="T49" s="12"/>
      <c r="U49" s="12"/>
      <c r="V49" s="12"/>
      <c r="W49" s="12"/>
      <c r="X49" s="12"/>
    </row>
    <row r="50" spans="2:24" outlineLevel="1" x14ac:dyDescent="0.25">
      <c r="B50" s="14"/>
      <c r="C50" s="330"/>
      <c r="D50" s="330"/>
      <c r="E50" s="330"/>
      <c r="F50" s="14"/>
      <c r="G50" s="292"/>
      <c r="H50" s="10"/>
      <c r="I50" s="11"/>
      <c r="J50" s="11"/>
      <c r="K50" s="10"/>
      <c r="L50" s="16"/>
      <c r="M50" s="10"/>
      <c r="N50" s="10"/>
      <c r="O50" s="10"/>
      <c r="P50" s="10"/>
      <c r="Q50" s="296"/>
      <c r="R50" s="12"/>
      <c r="S50" s="12"/>
      <c r="T50" s="12"/>
      <c r="U50" s="12"/>
      <c r="V50" s="12"/>
      <c r="W50" s="12"/>
      <c r="X50" s="12"/>
    </row>
    <row r="51" spans="2:24" outlineLevel="1" x14ac:dyDescent="0.25">
      <c r="B51" s="14"/>
      <c r="C51" s="330"/>
      <c r="D51" s="330"/>
      <c r="E51" s="330"/>
      <c r="F51" s="14"/>
      <c r="G51" s="292"/>
      <c r="H51" s="10"/>
      <c r="I51" s="11"/>
      <c r="J51" s="11"/>
      <c r="K51" s="10"/>
      <c r="L51" s="16"/>
      <c r="M51" s="10"/>
      <c r="N51" s="10"/>
      <c r="O51" s="10"/>
      <c r="P51" s="10"/>
      <c r="Q51" s="296"/>
      <c r="R51" s="12"/>
      <c r="S51" s="12"/>
      <c r="T51" s="12"/>
      <c r="U51" s="12"/>
      <c r="V51" s="12"/>
      <c r="W51" s="12"/>
      <c r="X51" s="12"/>
    </row>
    <row r="52" spans="2:24" s="327" customFormat="1" outlineLevel="1" x14ac:dyDescent="0.25">
      <c r="B52" s="14"/>
      <c r="C52" s="330"/>
      <c r="D52" s="330"/>
      <c r="E52" s="330"/>
      <c r="F52" s="14"/>
      <c r="G52" s="292"/>
      <c r="H52" s="10"/>
      <c r="I52" s="11"/>
      <c r="J52" s="11"/>
      <c r="K52" s="10"/>
      <c r="L52" s="16"/>
      <c r="M52" s="10"/>
      <c r="N52" s="10"/>
      <c r="O52" s="10"/>
      <c r="P52" s="10"/>
      <c r="Q52" s="296"/>
      <c r="R52" s="12"/>
      <c r="S52" s="12"/>
      <c r="T52" s="12"/>
      <c r="U52" s="12"/>
      <c r="V52" s="12"/>
      <c r="W52" s="12"/>
      <c r="X52" s="12"/>
    </row>
    <row r="53" spans="2:24" s="327" customFormat="1" outlineLevel="1" x14ac:dyDescent="0.25">
      <c r="B53" s="14"/>
      <c r="C53" s="330"/>
      <c r="D53" s="330"/>
      <c r="E53" s="330"/>
      <c r="F53" s="14"/>
      <c r="G53" s="292"/>
      <c r="H53" s="10"/>
      <c r="I53" s="11"/>
      <c r="J53" s="11"/>
      <c r="K53" s="10"/>
      <c r="L53" s="16"/>
      <c r="M53" s="10"/>
      <c r="N53" s="10"/>
      <c r="O53" s="10"/>
      <c r="P53" s="10"/>
      <c r="Q53" s="296"/>
      <c r="R53" s="12"/>
      <c r="S53" s="12"/>
      <c r="T53" s="12"/>
      <c r="U53" s="12"/>
      <c r="V53" s="12"/>
      <c r="W53" s="12"/>
      <c r="X53" s="12"/>
    </row>
    <row r="54" spans="2:24" s="327" customFormat="1" outlineLevel="1" x14ac:dyDescent="0.25">
      <c r="B54" s="14"/>
      <c r="C54" s="330"/>
      <c r="D54" s="330"/>
      <c r="E54" s="330"/>
      <c r="F54" s="14"/>
      <c r="G54" s="292"/>
      <c r="H54" s="10"/>
      <c r="I54" s="11"/>
      <c r="J54" s="11"/>
      <c r="K54" s="10"/>
      <c r="L54" s="16"/>
      <c r="M54" s="10"/>
      <c r="N54" s="10"/>
      <c r="O54" s="10"/>
      <c r="P54" s="10"/>
      <c r="Q54" s="296"/>
      <c r="R54" s="12"/>
      <c r="S54" s="12"/>
      <c r="T54" s="12"/>
      <c r="U54" s="12"/>
      <c r="V54" s="12"/>
      <c r="W54" s="12"/>
      <c r="X54" s="12"/>
    </row>
    <row r="55" spans="2:24" s="327" customFormat="1" outlineLevel="1" x14ac:dyDescent="0.25">
      <c r="B55" s="14"/>
      <c r="C55" s="330"/>
      <c r="D55" s="330"/>
      <c r="E55" s="330"/>
      <c r="F55" s="14"/>
      <c r="G55" s="292"/>
      <c r="H55" s="10"/>
      <c r="I55" s="11"/>
      <c r="J55" s="11"/>
      <c r="K55" s="10"/>
      <c r="L55" s="16"/>
      <c r="M55" s="10"/>
      <c r="N55" s="10"/>
      <c r="O55" s="10"/>
      <c r="P55" s="10"/>
      <c r="Q55" s="296"/>
      <c r="R55" s="12"/>
      <c r="S55" s="12"/>
      <c r="T55" s="12"/>
      <c r="U55" s="12"/>
      <c r="V55" s="12"/>
      <c r="W55" s="12"/>
      <c r="X55" s="12"/>
    </row>
    <row r="56" spans="2:24" s="327" customFormat="1" outlineLevel="1" x14ac:dyDescent="0.25">
      <c r="B56" s="14"/>
      <c r="C56" s="330"/>
      <c r="D56" s="330"/>
      <c r="E56" s="330"/>
      <c r="F56" s="14"/>
      <c r="G56" s="292"/>
      <c r="H56" s="10"/>
      <c r="I56" s="11"/>
      <c r="J56" s="11"/>
      <c r="K56" s="10"/>
      <c r="L56" s="16"/>
      <c r="M56" s="10"/>
      <c r="N56" s="10"/>
      <c r="O56" s="10"/>
      <c r="P56" s="10"/>
      <c r="Q56" s="296"/>
      <c r="R56" s="12"/>
      <c r="S56" s="12"/>
      <c r="T56" s="12"/>
      <c r="U56" s="12"/>
      <c r="V56" s="12"/>
      <c r="W56" s="12"/>
      <c r="X56" s="12"/>
    </row>
    <row r="57" spans="2:24" s="327" customFormat="1" outlineLevel="1" x14ac:dyDescent="0.25">
      <c r="B57" s="14"/>
      <c r="C57" s="330"/>
      <c r="D57" s="330"/>
      <c r="E57" s="330"/>
      <c r="F57" s="14"/>
      <c r="G57" s="292"/>
      <c r="H57" s="10"/>
      <c r="I57" s="11"/>
      <c r="J57" s="11"/>
      <c r="K57" s="10"/>
      <c r="L57" s="16"/>
      <c r="M57" s="10"/>
      <c r="N57" s="10"/>
      <c r="O57" s="10"/>
      <c r="P57" s="10"/>
      <c r="Q57" s="296"/>
      <c r="R57" s="12"/>
      <c r="S57" s="12"/>
      <c r="T57" s="12"/>
      <c r="U57" s="12"/>
      <c r="V57" s="12"/>
      <c r="W57" s="12"/>
      <c r="X57" s="12"/>
    </row>
    <row r="58" spans="2:24" s="327" customFormat="1" outlineLevel="1" x14ac:dyDescent="0.25">
      <c r="B58" s="14"/>
      <c r="C58" s="330"/>
      <c r="D58" s="330"/>
      <c r="E58" s="330"/>
      <c r="F58" s="14"/>
      <c r="G58" s="292"/>
      <c r="H58" s="10"/>
      <c r="I58" s="11"/>
      <c r="J58" s="11"/>
      <c r="K58" s="10"/>
      <c r="L58" s="16"/>
      <c r="M58" s="10"/>
      <c r="N58" s="10"/>
      <c r="O58" s="10"/>
      <c r="P58" s="10"/>
      <c r="Q58" s="296"/>
      <c r="R58" s="12"/>
      <c r="S58" s="12"/>
      <c r="T58" s="12"/>
      <c r="U58" s="12"/>
      <c r="V58" s="12"/>
      <c r="W58" s="12"/>
      <c r="X58" s="12"/>
    </row>
    <row r="59" spans="2:24" s="327" customFormat="1" outlineLevel="1" x14ac:dyDescent="0.25">
      <c r="B59" s="14"/>
      <c r="C59" s="330"/>
      <c r="D59" s="330"/>
      <c r="E59" s="330"/>
      <c r="F59" s="14"/>
      <c r="G59" s="292"/>
      <c r="H59" s="10"/>
      <c r="I59" s="11"/>
      <c r="J59" s="11"/>
      <c r="K59" s="10"/>
      <c r="L59" s="16"/>
      <c r="M59" s="10"/>
      <c r="N59" s="10"/>
      <c r="O59" s="10"/>
      <c r="P59" s="10"/>
      <c r="Q59" s="296"/>
      <c r="R59" s="12"/>
      <c r="S59" s="12"/>
      <c r="T59" s="12"/>
      <c r="U59" s="12"/>
      <c r="V59" s="12"/>
      <c r="W59" s="12"/>
      <c r="X59" s="12"/>
    </row>
    <row r="60" spans="2:24" s="327" customFormat="1" outlineLevel="1" x14ac:dyDescent="0.25">
      <c r="B60" s="14"/>
      <c r="C60" s="330"/>
      <c r="D60" s="330"/>
      <c r="E60" s="330"/>
      <c r="F60" s="14"/>
      <c r="G60" s="292"/>
      <c r="H60" s="10"/>
      <c r="I60" s="11"/>
      <c r="J60" s="11"/>
      <c r="K60" s="10"/>
      <c r="L60" s="16"/>
      <c r="M60" s="10"/>
      <c r="N60" s="10"/>
      <c r="O60" s="10"/>
      <c r="P60" s="10"/>
      <c r="Q60" s="296"/>
      <c r="R60" s="12"/>
      <c r="S60" s="12"/>
      <c r="T60" s="12"/>
      <c r="U60" s="12"/>
      <c r="V60" s="12"/>
      <c r="W60" s="12"/>
      <c r="X60" s="12"/>
    </row>
    <row r="61" spans="2:24" s="327" customFormat="1" outlineLevel="1" x14ac:dyDescent="0.25">
      <c r="B61" s="14"/>
      <c r="C61" s="330"/>
      <c r="D61" s="330"/>
      <c r="E61" s="330"/>
      <c r="F61" s="14"/>
      <c r="G61" s="292"/>
      <c r="H61" s="10"/>
      <c r="I61" s="11"/>
      <c r="J61" s="11"/>
      <c r="K61" s="10"/>
      <c r="L61" s="16"/>
      <c r="M61" s="10"/>
      <c r="N61" s="10"/>
      <c r="O61" s="10"/>
      <c r="P61" s="10"/>
      <c r="Q61" s="296"/>
      <c r="R61" s="12"/>
      <c r="S61" s="12"/>
      <c r="T61" s="12"/>
      <c r="U61" s="12"/>
      <c r="V61" s="12"/>
      <c r="W61" s="12"/>
      <c r="X61" s="12"/>
    </row>
    <row r="62" spans="2:24" s="327" customFormat="1" outlineLevel="1" x14ac:dyDescent="0.25">
      <c r="B62" s="14"/>
      <c r="C62" s="330"/>
      <c r="D62" s="330"/>
      <c r="E62" s="330"/>
      <c r="F62" s="14"/>
      <c r="G62" s="292"/>
      <c r="H62" s="10"/>
      <c r="I62" s="11"/>
      <c r="J62" s="11"/>
      <c r="K62" s="10"/>
      <c r="L62" s="16"/>
      <c r="M62" s="10"/>
      <c r="N62" s="10"/>
      <c r="O62" s="10"/>
      <c r="P62" s="10"/>
      <c r="Q62" s="296"/>
      <c r="R62" s="12"/>
      <c r="S62" s="12"/>
      <c r="T62" s="12"/>
      <c r="U62" s="12"/>
      <c r="V62" s="12"/>
      <c r="W62" s="12"/>
      <c r="X62" s="12"/>
    </row>
    <row r="63" spans="2:24" s="327" customFormat="1" outlineLevel="1" x14ac:dyDescent="0.25">
      <c r="B63" s="14"/>
      <c r="C63" s="330"/>
      <c r="D63" s="330"/>
      <c r="E63" s="330"/>
      <c r="F63" s="14"/>
      <c r="G63" s="292"/>
      <c r="H63" s="10"/>
      <c r="I63" s="11"/>
      <c r="J63" s="11"/>
      <c r="K63" s="10"/>
      <c r="L63" s="16"/>
      <c r="M63" s="10"/>
      <c r="N63" s="10"/>
      <c r="O63" s="10"/>
      <c r="P63" s="10"/>
      <c r="Q63" s="296"/>
      <c r="R63" s="12"/>
      <c r="S63" s="12"/>
      <c r="T63" s="12"/>
      <c r="U63" s="12"/>
      <c r="V63" s="12"/>
      <c r="W63" s="12"/>
      <c r="X63" s="12"/>
    </row>
    <row r="64" spans="2:24" s="327" customFormat="1" outlineLevel="1" x14ac:dyDescent="0.25">
      <c r="B64" s="14"/>
      <c r="C64" s="330"/>
      <c r="D64" s="330"/>
      <c r="E64" s="330"/>
      <c r="F64" s="14"/>
      <c r="G64" s="292"/>
      <c r="H64" s="10"/>
      <c r="I64" s="11"/>
      <c r="J64" s="11"/>
      <c r="K64" s="10"/>
      <c r="L64" s="16"/>
      <c r="M64" s="10"/>
      <c r="N64" s="10"/>
      <c r="O64" s="10"/>
      <c r="P64" s="10"/>
      <c r="Q64" s="296"/>
      <c r="R64" s="12"/>
      <c r="S64" s="12"/>
      <c r="T64" s="12"/>
      <c r="U64" s="12"/>
      <c r="V64" s="12"/>
      <c r="W64" s="12"/>
      <c r="X64" s="12"/>
    </row>
    <row r="65" spans="2:24" s="327" customFormat="1" outlineLevel="1" x14ac:dyDescent="0.25">
      <c r="B65" s="14"/>
      <c r="C65" s="330"/>
      <c r="D65" s="330"/>
      <c r="E65" s="330"/>
      <c r="F65" s="14"/>
      <c r="G65" s="292"/>
      <c r="H65" s="10"/>
      <c r="I65" s="11"/>
      <c r="J65" s="11"/>
      <c r="K65" s="10"/>
      <c r="L65" s="16"/>
      <c r="M65" s="10"/>
      <c r="N65" s="10"/>
      <c r="O65" s="10"/>
      <c r="P65" s="10"/>
      <c r="Q65" s="296"/>
      <c r="R65" s="12"/>
      <c r="S65" s="12"/>
      <c r="T65" s="12"/>
      <c r="U65" s="12"/>
      <c r="V65" s="12"/>
      <c r="W65" s="12"/>
      <c r="X65" s="12"/>
    </row>
    <row r="66" spans="2:24" s="327" customFormat="1" outlineLevel="1" x14ac:dyDescent="0.25">
      <c r="B66" s="14"/>
      <c r="C66" s="330"/>
      <c r="D66" s="330"/>
      <c r="E66" s="330"/>
      <c r="F66" s="14"/>
      <c r="G66" s="292"/>
      <c r="H66" s="10"/>
      <c r="I66" s="11"/>
      <c r="J66" s="11"/>
      <c r="K66" s="10"/>
      <c r="L66" s="16"/>
      <c r="M66" s="10"/>
      <c r="N66" s="10"/>
      <c r="O66" s="10"/>
      <c r="P66" s="10"/>
      <c r="Q66" s="296"/>
      <c r="R66" s="12"/>
      <c r="S66" s="12"/>
      <c r="T66" s="12"/>
      <c r="U66" s="12"/>
      <c r="V66" s="12"/>
      <c r="W66" s="12"/>
      <c r="X66" s="12"/>
    </row>
    <row r="67" spans="2:24" s="327" customFormat="1" outlineLevel="1" x14ac:dyDescent="0.25">
      <c r="B67" s="322"/>
      <c r="C67" s="331"/>
      <c r="D67" s="331"/>
      <c r="E67" s="331"/>
      <c r="F67" s="322"/>
      <c r="G67" s="321"/>
      <c r="H67" s="323"/>
      <c r="I67" s="321"/>
      <c r="J67" s="321"/>
      <c r="K67" s="323"/>
      <c r="L67" s="324"/>
      <c r="M67" s="323"/>
      <c r="N67" s="323"/>
      <c r="O67" s="323"/>
      <c r="P67" s="323"/>
      <c r="Q67" s="325"/>
      <c r="R67" s="326"/>
      <c r="S67" s="326"/>
      <c r="T67" s="326"/>
      <c r="U67" s="326"/>
      <c r="V67" s="326"/>
      <c r="W67" s="326"/>
      <c r="X67" s="326"/>
    </row>
    <row r="68" spans="2:24" s="327" customFormat="1" outlineLevel="1" x14ac:dyDescent="0.25">
      <c r="B68" s="322"/>
      <c r="C68" s="331"/>
      <c r="D68" s="331"/>
      <c r="E68" s="331"/>
      <c r="F68" s="322"/>
      <c r="G68" s="321"/>
      <c r="H68" s="323"/>
      <c r="I68" s="321"/>
      <c r="J68" s="321"/>
      <c r="K68" s="323"/>
      <c r="L68" s="324"/>
      <c r="M68" s="323"/>
      <c r="N68" s="323"/>
      <c r="O68" s="323"/>
      <c r="P68" s="323"/>
      <c r="Q68" s="325"/>
      <c r="R68" s="326"/>
      <c r="S68" s="326"/>
      <c r="T68" s="326"/>
      <c r="U68" s="326"/>
      <c r="V68" s="326"/>
      <c r="W68" s="326"/>
      <c r="X68" s="326"/>
    </row>
    <row r="69" spans="2:24" s="327" customFormat="1" outlineLevel="1" x14ac:dyDescent="0.25">
      <c r="B69" s="322"/>
      <c r="C69" s="331"/>
      <c r="D69" s="331"/>
      <c r="E69" s="331"/>
      <c r="F69" s="322"/>
      <c r="G69" s="321"/>
      <c r="H69" s="323"/>
      <c r="I69" s="321"/>
      <c r="J69" s="321"/>
      <c r="K69" s="323"/>
      <c r="L69" s="324"/>
      <c r="M69" s="323"/>
      <c r="N69" s="323"/>
      <c r="O69" s="323"/>
      <c r="P69" s="323"/>
      <c r="Q69" s="325"/>
      <c r="R69" s="326"/>
      <c r="S69" s="326"/>
      <c r="T69" s="326"/>
      <c r="U69" s="326"/>
      <c r="V69" s="326"/>
      <c r="W69" s="326"/>
      <c r="X69" s="326"/>
    </row>
    <row r="70" spans="2:24" s="327" customFormat="1" outlineLevel="1" x14ac:dyDescent="0.25">
      <c r="B70" s="322"/>
      <c r="C70" s="331"/>
      <c r="D70" s="331"/>
      <c r="E70" s="331"/>
      <c r="F70" s="322"/>
      <c r="G70" s="321"/>
      <c r="H70" s="323"/>
      <c r="I70" s="321"/>
      <c r="J70" s="321"/>
      <c r="K70" s="323"/>
      <c r="L70" s="324"/>
      <c r="M70" s="323"/>
      <c r="N70" s="323"/>
      <c r="O70" s="323"/>
      <c r="P70" s="323"/>
      <c r="Q70" s="325"/>
      <c r="R70" s="326"/>
      <c r="S70" s="326"/>
      <c r="T70" s="326"/>
      <c r="U70" s="326"/>
      <c r="V70" s="326"/>
      <c r="W70" s="326"/>
      <c r="X70" s="326"/>
    </row>
    <row r="71" spans="2:24" s="327" customFormat="1" outlineLevel="1" x14ac:dyDescent="0.25">
      <c r="B71" s="322"/>
      <c r="C71" s="331"/>
      <c r="D71" s="331"/>
      <c r="E71" s="331"/>
      <c r="F71" s="322"/>
      <c r="G71" s="321"/>
      <c r="H71" s="323"/>
      <c r="I71" s="321"/>
      <c r="J71" s="321"/>
      <c r="K71" s="323"/>
      <c r="L71" s="324"/>
      <c r="M71" s="323"/>
      <c r="N71" s="323"/>
      <c r="O71" s="323"/>
      <c r="P71" s="323"/>
      <c r="Q71" s="325"/>
      <c r="R71" s="326"/>
      <c r="S71" s="326"/>
      <c r="T71" s="326"/>
      <c r="U71" s="326"/>
      <c r="V71" s="326"/>
      <c r="W71" s="326"/>
      <c r="X71" s="326"/>
    </row>
    <row r="72" spans="2:24" s="327" customFormat="1" outlineLevel="1" x14ac:dyDescent="0.25">
      <c r="B72" s="322"/>
      <c r="C72" s="331"/>
      <c r="D72" s="331"/>
      <c r="E72" s="331"/>
      <c r="F72" s="322"/>
      <c r="G72" s="321"/>
      <c r="H72" s="323"/>
      <c r="I72" s="321"/>
      <c r="J72" s="321"/>
      <c r="K72" s="323"/>
      <c r="L72" s="324"/>
      <c r="M72" s="323"/>
      <c r="N72" s="323"/>
      <c r="O72" s="323"/>
      <c r="P72" s="323"/>
      <c r="Q72" s="325"/>
      <c r="R72" s="326"/>
      <c r="S72" s="326"/>
      <c r="T72" s="326"/>
      <c r="U72" s="326"/>
      <c r="V72" s="326"/>
      <c r="W72" s="326"/>
      <c r="X72" s="326"/>
    </row>
    <row r="73" spans="2:24" s="327" customFormat="1" outlineLevel="1" x14ac:dyDescent="0.25">
      <c r="B73" s="322"/>
      <c r="C73" s="331"/>
      <c r="D73" s="331"/>
      <c r="E73" s="331"/>
      <c r="F73" s="322"/>
      <c r="G73" s="321"/>
      <c r="H73" s="323"/>
      <c r="I73" s="321"/>
      <c r="J73" s="321"/>
      <c r="K73" s="323"/>
      <c r="L73" s="324"/>
      <c r="M73" s="323"/>
      <c r="N73" s="323"/>
      <c r="O73" s="323"/>
      <c r="P73" s="323"/>
      <c r="Q73" s="325"/>
      <c r="R73" s="326"/>
      <c r="S73" s="326"/>
      <c r="T73" s="326"/>
      <c r="U73" s="326"/>
      <c r="V73" s="326"/>
      <c r="W73" s="326"/>
      <c r="X73" s="326"/>
    </row>
    <row r="74" spans="2:24" s="327" customFormat="1" outlineLevel="1" x14ac:dyDescent="0.25">
      <c r="B74" s="322"/>
      <c r="C74" s="331"/>
      <c r="D74" s="331"/>
      <c r="E74" s="331"/>
      <c r="F74" s="322"/>
      <c r="G74" s="321"/>
      <c r="H74" s="323"/>
      <c r="I74" s="321"/>
      <c r="J74" s="321"/>
      <c r="K74" s="323"/>
      <c r="L74" s="324"/>
      <c r="M74" s="323"/>
      <c r="N74" s="323"/>
      <c r="O74" s="323"/>
      <c r="P74" s="323"/>
      <c r="Q74" s="325"/>
      <c r="R74" s="326"/>
      <c r="S74" s="326"/>
      <c r="T74" s="326"/>
      <c r="U74" s="326"/>
      <c r="V74" s="326"/>
      <c r="W74" s="326"/>
      <c r="X74" s="326"/>
    </row>
    <row r="75" spans="2:24" s="327" customFormat="1" outlineLevel="1" x14ac:dyDescent="0.25">
      <c r="B75" s="322"/>
      <c r="C75" s="331"/>
      <c r="D75" s="331"/>
      <c r="E75" s="331"/>
      <c r="F75" s="322"/>
      <c r="G75" s="321"/>
      <c r="H75" s="323"/>
      <c r="I75" s="321"/>
      <c r="J75" s="321"/>
      <c r="K75" s="323"/>
      <c r="L75" s="324"/>
      <c r="M75" s="323"/>
      <c r="N75" s="323"/>
      <c r="O75" s="323"/>
      <c r="P75" s="323"/>
      <c r="Q75" s="325"/>
      <c r="R75" s="326"/>
      <c r="S75" s="326"/>
      <c r="T75" s="326"/>
      <c r="U75" s="326"/>
      <c r="V75" s="326"/>
      <c r="W75" s="326"/>
      <c r="X75" s="326"/>
    </row>
    <row r="76" spans="2:24" s="327" customFormat="1" outlineLevel="1" x14ac:dyDescent="0.25">
      <c r="B76" s="322"/>
      <c r="C76" s="331"/>
      <c r="D76" s="331"/>
      <c r="E76" s="331"/>
      <c r="F76" s="322"/>
      <c r="G76" s="321"/>
      <c r="H76" s="323"/>
      <c r="I76" s="321"/>
      <c r="J76" s="321"/>
      <c r="K76" s="323"/>
      <c r="L76" s="324"/>
      <c r="M76" s="323"/>
      <c r="N76" s="323"/>
      <c r="O76" s="323"/>
      <c r="P76" s="323"/>
      <c r="Q76" s="325"/>
      <c r="R76" s="326"/>
      <c r="S76" s="326"/>
      <c r="T76" s="326"/>
      <c r="U76" s="326"/>
      <c r="V76" s="326"/>
      <c r="W76" s="326"/>
      <c r="X76" s="326"/>
    </row>
    <row r="77" spans="2:24" s="327" customFormat="1" outlineLevel="1" x14ac:dyDescent="0.25">
      <c r="B77" s="322"/>
      <c r="C77" s="331"/>
      <c r="D77" s="331"/>
      <c r="E77" s="331"/>
      <c r="F77" s="322"/>
      <c r="G77" s="321"/>
      <c r="H77" s="323"/>
      <c r="I77" s="321"/>
      <c r="J77" s="321"/>
      <c r="K77" s="323"/>
      <c r="L77" s="324"/>
      <c r="M77" s="323"/>
      <c r="N77" s="323"/>
      <c r="O77" s="323"/>
      <c r="P77" s="323"/>
      <c r="Q77" s="325"/>
      <c r="R77" s="326"/>
      <c r="S77" s="326"/>
      <c r="T77" s="326"/>
      <c r="U77" s="326"/>
      <c r="V77" s="326"/>
      <c r="W77" s="326"/>
      <c r="X77" s="326"/>
    </row>
    <row r="78" spans="2:24" s="327" customFormat="1" outlineLevel="1" x14ac:dyDescent="0.25">
      <c r="B78" s="322"/>
      <c r="C78" s="331"/>
      <c r="D78" s="331"/>
      <c r="E78" s="331"/>
      <c r="F78" s="322"/>
      <c r="G78" s="321"/>
      <c r="H78" s="323"/>
      <c r="I78" s="321"/>
      <c r="J78" s="321"/>
      <c r="K78" s="323"/>
      <c r="L78" s="324"/>
      <c r="M78" s="323"/>
      <c r="N78" s="323"/>
      <c r="O78" s="323"/>
      <c r="P78" s="323"/>
      <c r="Q78" s="325"/>
      <c r="R78" s="326"/>
      <c r="S78" s="326"/>
      <c r="T78" s="326"/>
      <c r="U78" s="326"/>
      <c r="V78" s="326"/>
      <c r="W78" s="326"/>
      <c r="X78" s="326"/>
    </row>
    <row r="79" spans="2:24" s="327" customFormat="1" outlineLevel="1" x14ac:dyDescent="0.25">
      <c r="B79" s="322"/>
      <c r="C79" s="331"/>
      <c r="D79" s="331"/>
      <c r="E79" s="331"/>
      <c r="F79" s="322"/>
      <c r="G79" s="321"/>
      <c r="H79" s="323"/>
      <c r="I79" s="321"/>
      <c r="J79" s="321"/>
      <c r="K79" s="323"/>
      <c r="L79" s="324"/>
      <c r="M79" s="323"/>
      <c r="N79" s="323"/>
      <c r="O79" s="323"/>
      <c r="P79" s="323"/>
      <c r="Q79" s="325"/>
      <c r="R79" s="326"/>
      <c r="S79" s="326"/>
      <c r="T79" s="326"/>
      <c r="U79" s="326"/>
      <c r="V79" s="326"/>
      <c r="W79" s="326"/>
      <c r="X79" s="326"/>
    </row>
    <row r="80" spans="2:24" s="327" customFormat="1" outlineLevel="1" x14ac:dyDescent="0.25">
      <c r="B80" s="322"/>
      <c r="C80" s="331"/>
      <c r="D80" s="331"/>
      <c r="E80" s="331"/>
      <c r="F80" s="322"/>
      <c r="G80" s="321"/>
      <c r="H80" s="323"/>
      <c r="I80" s="321"/>
      <c r="J80" s="321"/>
      <c r="K80" s="323"/>
      <c r="L80" s="324"/>
      <c r="M80" s="323"/>
      <c r="N80" s="323"/>
      <c r="O80" s="323"/>
      <c r="P80" s="323"/>
      <c r="Q80" s="325"/>
      <c r="R80" s="326"/>
      <c r="S80" s="326"/>
      <c r="T80" s="326"/>
      <c r="U80" s="326"/>
      <c r="V80" s="326"/>
      <c r="W80" s="326"/>
      <c r="X80" s="326"/>
    </row>
    <row r="81" spans="1:24" s="327" customFormat="1" outlineLevel="1" x14ac:dyDescent="0.25">
      <c r="B81" s="322"/>
      <c r="C81" s="331"/>
      <c r="D81" s="331"/>
      <c r="E81" s="331"/>
      <c r="F81" s="322"/>
      <c r="G81" s="321"/>
      <c r="H81" s="323"/>
      <c r="I81" s="321"/>
      <c r="J81" s="321"/>
      <c r="K81" s="323"/>
      <c r="L81" s="324"/>
      <c r="M81" s="323"/>
      <c r="N81" s="323"/>
      <c r="O81" s="323"/>
      <c r="P81" s="323"/>
      <c r="Q81" s="325"/>
      <c r="R81" s="326"/>
      <c r="S81" s="326"/>
      <c r="T81" s="326"/>
      <c r="U81" s="326"/>
      <c r="V81" s="326"/>
      <c r="W81" s="326"/>
      <c r="X81" s="326"/>
    </row>
    <row r="82" spans="1:24" s="327" customFormat="1" outlineLevel="1" x14ac:dyDescent="0.25">
      <c r="B82" s="322"/>
      <c r="C82" s="331"/>
      <c r="D82" s="331"/>
      <c r="E82" s="331"/>
      <c r="F82" s="322"/>
      <c r="G82" s="321"/>
      <c r="H82" s="323"/>
      <c r="I82" s="321"/>
      <c r="J82" s="321"/>
      <c r="K82" s="323"/>
      <c r="L82" s="324"/>
      <c r="M82" s="323"/>
      <c r="N82" s="323"/>
      <c r="O82" s="323"/>
      <c r="P82" s="323"/>
      <c r="Q82" s="325"/>
      <c r="R82" s="326"/>
      <c r="S82" s="326"/>
      <c r="T82" s="326"/>
      <c r="U82" s="326"/>
      <c r="V82" s="326"/>
      <c r="W82" s="326"/>
      <c r="X82" s="326"/>
    </row>
    <row r="83" spans="1:24" s="327" customFormat="1" outlineLevel="1" x14ac:dyDescent="0.25">
      <c r="B83" s="322"/>
      <c r="C83" s="331"/>
      <c r="D83" s="331"/>
      <c r="E83" s="331"/>
      <c r="F83" s="322"/>
      <c r="G83" s="321"/>
      <c r="H83" s="323"/>
      <c r="I83" s="321"/>
      <c r="J83" s="321"/>
      <c r="K83" s="323"/>
      <c r="L83" s="324"/>
      <c r="M83" s="323"/>
      <c r="N83" s="323"/>
      <c r="O83" s="323"/>
      <c r="P83" s="323"/>
      <c r="Q83" s="325"/>
      <c r="R83" s="326"/>
      <c r="S83" s="326"/>
      <c r="T83" s="326"/>
      <c r="U83" s="326"/>
      <c r="V83" s="326"/>
      <c r="W83" s="326"/>
      <c r="X83" s="326"/>
    </row>
    <row r="84" spans="1:24" s="327" customFormat="1" outlineLevel="1" x14ac:dyDescent="0.25">
      <c r="B84" s="322"/>
      <c r="C84" s="331"/>
      <c r="D84" s="331"/>
      <c r="E84" s="331"/>
      <c r="F84" s="322"/>
      <c r="G84" s="321"/>
      <c r="H84" s="323"/>
      <c r="I84" s="321"/>
      <c r="J84" s="321"/>
      <c r="K84" s="323"/>
      <c r="L84" s="324"/>
      <c r="M84" s="323"/>
      <c r="N84" s="323"/>
      <c r="O84" s="323"/>
      <c r="P84" s="323"/>
      <c r="Q84" s="325"/>
      <c r="R84" s="326"/>
      <c r="S84" s="326"/>
      <c r="T84" s="326"/>
      <c r="U84" s="326"/>
      <c r="V84" s="326"/>
      <c r="W84" s="326"/>
      <c r="X84" s="326"/>
    </row>
    <row r="85" spans="1:24" s="327" customFormat="1" outlineLevel="1" x14ac:dyDescent="0.25">
      <c r="B85" s="322"/>
      <c r="C85" s="331"/>
      <c r="D85" s="331"/>
      <c r="E85" s="331"/>
      <c r="F85" s="322"/>
      <c r="G85" s="321"/>
      <c r="H85" s="323"/>
      <c r="I85" s="321"/>
      <c r="J85" s="321"/>
      <c r="K85" s="323"/>
      <c r="L85" s="324"/>
      <c r="M85" s="323"/>
      <c r="N85" s="323"/>
      <c r="O85" s="323"/>
      <c r="P85" s="323"/>
      <c r="Q85" s="325"/>
      <c r="R85" s="326"/>
      <c r="S85" s="326"/>
      <c r="T85" s="326"/>
      <c r="U85" s="326"/>
      <c r="V85" s="326"/>
      <c r="W85" s="326"/>
      <c r="X85" s="326"/>
    </row>
    <row r="86" spans="1:24" s="327" customFormat="1" outlineLevel="1" x14ac:dyDescent="0.25">
      <c r="B86" s="322"/>
      <c r="C86" s="331"/>
      <c r="D86" s="331"/>
      <c r="E86" s="331"/>
      <c r="F86" s="322"/>
      <c r="G86" s="321"/>
      <c r="H86" s="323"/>
      <c r="I86" s="321"/>
      <c r="J86" s="321"/>
      <c r="K86" s="323"/>
      <c r="L86" s="324"/>
      <c r="M86" s="323"/>
      <c r="N86" s="323"/>
      <c r="O86" s="323"/>
      <c r="P86" s="323"/>
      <c r="Q86" s="325"/>
      <c r="R86" s="326"/>
      <c r="S86" s="326"/>
      <c r="T86" s="326"/>
      <c r="U86" s="326"/>
      <c r="V86" s="326"/>
      <c r="W86" s="326"/>
      <c r="X86" s="326"/>
    </row>
    <row r="87" spans="1:24" outlineLevel="1" x14ac:dyDescent="0.25">
      <c r="B87" s="14"/>
      <c r="C87" s="332"/>
      <c r="D87" s="332"/>
      <c r="E87" s="332"/>
      <c r="F87" s="14"/>
      <c r="G87" s="292"/>
      <c r="H87" s="10"/>
      <c r="I87" s="11"/>
      <c r="J87" s="11"/>
      <c r="K87" s="10"/>
      <c r="L87" s="16"/>
      <c r="M87" s="10"/>
      <c r="N87" s="10"/>
      <c r="O87" s="10"/>
      <c r="P87" s="10"/>
      <c r="Q87" s="296"/>
      <c r="R87" s="12"/>
      <c r="S87" s="12"/>
      <c r="T87" s="12"/>
      <c r="U87" s="12"/>
      <c r="V87" s="12"/>
      <c r="W87" s="12"/>
      <c r="X87" s="12"/>
    </row>
    <row r="88" spans="1:24" outlineLevel="1" x14ac:dyDescent="0.25">
      <c r="B88" s="14"/>
      <c r="C88" s="332"/>
      <c r="D88" s="332"/>
      <c r="E88" s="332"/>
      <c r="F88" s="14"/>
      <c r="G88" s="292"/>
      <c r="H88" s="10"/>
      <c r="I88" s="11"/>
      <c r="J88" s="11"/>
      <c r="K88" s="10"/>
      <c r="L88" s="16"/>
      <c r="M88" s="10"/>
      <c r="N88" s="10"/>
      <c r="O88" s="10"/>
      <c r="P88" s="10"/>
      <c r="Q88" s="296"/>
      <c r="R88" s="12"/>
      <c r="S88" s="12"/>
      <c r="T88" s="12"/>
      <c r="U88" s="12"/>
      <c r="V88" s="12"/>
      <c r="W88" s="12"/>
      <c r="X88" s="12"/>
    </row>
    <row r="89" spans="1:24" outlineLevel="1" x14ac:dyDescent="0.25">
      <c r="B89" s="14"/>
      <c r="C89" s="332"/>
      <c r="D89" s="332"/>
      <c r="E89" s="332"/>
      <c r="F89" s="14"/>
      <c r="G89" s="292"/>
      <c r="H89" s="10"/>
      <c r="I89" s="11"/>
      <c r="J89" s="11"/>
      <c r="K89" s="10"/>
      <c r="L89" s="16"/>
      <c r="M89" s="10"/>
      <c r="N89" s="10"/>
      <c r="O89" s="10"/>
      <c r="P89" s="10"/>
      <c r="Q89" s="296"/>
      <c r="R89" s="12"/>
      <c r="S89" s="12"/>
      <c r="T89" s="12"/>
      <c r="U89" s="12"/>
      <c r="V89" s="12"/>
      <c r="W89" s="12"/>
      <c r="X89" s="12"/>
    </row>
    <row r="90" spans="1:24" outlineLevel="1" x14ac:dyDescent="0.25">
      <c r="B90" s="14"/>
      <c r="C90" s="332"/>
      <c r="D90" s="332"/>
      <c r="E90" s="332"/>
      <c r="F90" s="14"/>
      <c r="G90" s="292"/>
      <c r="H90" s="10"/>
      <c r="I90" s="11"/>
      <c r="J90" s="11"/>
      <c r="K90" s="10"/>
      <c r="L90" s="16"/>
      <c r="M90" s="10"/>
      <c r="N90" s="10"/>
      <c r="O90" s="10"/>
      <c r="P90" s="10"/>
      <c r="Q90" s="296"/>
      <c r="R90" s="12"/>
      <c r="S90" s="12"/>
      <c r="T90" s="12"/>
      <c r="U90" s="12"/>
      <c r="V90" s="12"/>
      <c r="W90" s="12"/>
      <c r="X90" s="12"/>
    </row>
    <row r="91" spans="1:24" outlineLevel="1" x14ac:dyDescent="0.25">
      <c r="B91" s="14"/>
      <c r="C91" s="332"/>
      <c r="D91" s="332"/>
      <c r="E91" s="332"/>
      <c r="F91" s="14"/>
      <c r="G91" s="292"/>
      <c r="H91" s="10"/>
      <c r="I91" s="11"/>
      <c r="J91" s="11"/>
      <c r="K91" s="10"/>
      <c r="L91" s="16"/>
      <c r="M91" s="10"/>
      <c r="N91" s="10"/>
      <c r="O91" s="10"/>
      <c r="P91" s="10"/>
      <c r="Q91" s="296"/>
      <c r="R91" s="12"/>
      <c r="S91" s="12"/>
      <c r="T91" s="12"/>
      <c r="U91" s="12"/>
      <c r="V91" s="12"/>
      <c r="W91" s="12"/>
      <c r="X91" s="12"/>
    </row>
    <row r="92" spans="1:24" outlineLevel="1" x14ac:dyDescent="0.25">
      <c r="B92" s="14"/>
      <c r="C92" s="332"/>
      <c r="D92" s="332"/>
      <c r="E92" s="332"/>
      <c r="F92" s="14"/>
      <c r="G92" s="292"/>
      <c r="H92" s="10"/>
      <c r="I92" s="11"/>
      <c r="J92" s="11"/>
      <c r="K92" s="10"/>
      <c r="L92" s="16"/>
      <c r="M92" s="10"/>
      <c r="N92" s="10"/>
      <c r="O92" s="10"/>
      <c r="P92" s="10"/>
      <c r="Q92" s="296"/>
      <c r="R92" s="12"/>
      <c r="S92" s="12"/>
      <c r="T92" s="12"/>
      <c r="U92" s="12"/>
      <c r="V92" s="12"/>
      <c r="W92" s="12"/>
      <c r="X92" s="12"/>
    </row>
    <row r="93" spans="1:24" outlineLevel="1" x14ac:dyDescent="0.25">
      <c r="B93" s="14" t="str">
        <f>IF('Employee Input 18-19'!B94="","",'Employee Input 18-19'!B94)</f>
        <v/>
      </c>
      <c r="C93" s="330" t="str">
        <f>IF('Employee Input 18-19'!C94="","",'Employee Input 18-19'!C94)</f>
        <v/>
      </c>
      <c r="D93" s="330" t="str">
        <f>IF('Employee Input 18-19'!D94="","",'Employee Input 18-19'!D94)</f>
        <v/>
      </c>
      <c r="E93" s="330" t="str">
        <f>IF('Employee Input 18-19'!E94="","",'Employee Input 18-19'!E94)</f>
        <v/>
      </c>
      <c r="F93" s="14" t="str">
        <f>IF('Employee Input 18-19'!F94="","",'Employee Input 18-19'!F94)</f>
        <v/>
      </c>
      <c r="G93" s="176"/>
      <c r="H93" s="10"/>
      <c r="I93" s="176"/>
      <c r="J93" s="176"/>
      <c r="K93" s="10"/>
      <c r="L93" s="14"/>
      <c r="M93" s="10"/>
      <c r="N93" s="10"/>
      <c r="O93" s="10"/>
      <c r="P93" s="10"/>
      <c r="Q93" s="11"/>
      <c r="R93" s="12"/>
      <c r="S93" s="12"/>
      <c r="T93" s="12"/>
      <c r="U93" s="12"/>
      <c r="V93" s="12"/>
      <c r="W93" s="12"/>
      <c r="X93" s="12"/>
    </row>
    <row r="94" spans="1:24" outlineLevel="1" x14ac:dyDescent="0.25">
      <c r="B94" s="14" t="str">
        <f>IF('Employee Input 18-19'!B95="","",'Employee Input 18-19'!B95)</f>
        <v/>
      </c>
      <c r="C94" s="330" t="str">
        <f>IF('Employee Input 18-19'!C95="","",'Employee Input 18-19'!C95)</f>
        <v/>
      </c>
      <c r="D94" s="330" t="str">
        <f>IF('Employee Input 18-19'!D95="","",'Employee Input 18-19'!D95)</f>
        <v/>
      </c>
      <c r="E94" s="330" t="str">
        <f>IF('Employee Input 18-19'!E95="","",'Employee Input 18-19'!E95)</f>
        <v/>
      </c>
      <c r="F94" s="14" t="str">
        <f>IF('Employee Input 18-19'!F95="","",'Employee Input 18-19'!F95)</f>
        <v/>
      </c>
      <c r="G94" s="176" t="str">
        <f>IF('Employee Input 18-19'!G95="","",'Employee Input 18-19'!G95)</f>
        <v/>
      </c>
      <c r="H94" s="10" t="str">
        <f>IF(F94="","",F94*G94)</f>
        <v/>
      </c>
      <c r="I94" s="176" t="str">
        <f>IF('Employee Input 18-19'!I95="","",'Employee Input 18-19'!I95)</f>
        <v/>
      </c>
      <c r="J94" s="176" t="str">
        <f>IF('Employee Input 18-19'!J95="","",'Employee Input 18-19'!J95)</f>
        <v/>
      </c>
      <c r="K94" s="10" t="str">
        <f>IF(SUM(H94:J94)&gt;0,SUM(H94:J94),"")</f>
        <v/>
      </c>
      <c r="L94" s="14" t="str">
        <f>IF('Employee Input 18-19'!L95="","",'Employee Input 18-19'!L95)</f>
        <v/>
      </c>
    </row>
    <row r="95" spans="1:24" ht="16.5" thickBot="1" x14ac:dyDescent="0.3">
      <c r="A95" s="23"/>
      <c r="B95" s="39"/>
      <c r="C95" s="329"/>
      <c r="D95" s="329"/>
      <c r="E95" s="329"/>
      <c r="F95" s="39"/>
      <c r="G95" s="39"/>
      <c r="H95" s="39"/>
      <c r="I95" s="39"/>
      <c r="J95" s="39"/>
      <c r="K95" s="23"/>
      <c r="L95" s="39"/>
      <c r="M95" s="23"/>
      <c r="N95" s="23"/>
      <c r="O95" s="23"/>
      <c r="P95" s="23"/>
      <c r="Q95" s="39"/>
      <c r="R95" s="23"/>
      <c r="S95" s="23"/>
      <c r="T95" s="23"/>
      <c r="U95" s="23"/>
      <c r="V95" s="23"/>
      <c r="W95" s="23"/>
      <c r="X95" s="23"/>
    </row>
    <row r="96" spans="1:24" x14ac:dyDescent="0.25">
      <c r="B96" s="34" t="s">
        <v>760</v>
      </c>
      <c r="C96" s="333"/>
      <c r="D96" s="334"/>
      <c r="E96" s="333" t="e">
        <f>IF(SUM(#REF!,E56,E94)&gt;0,SUM(#REF!,E56,E94),"")</f>
        <v>#REF!</v>
      </c>
      <c r="F96" s="38">
        <f>SUM(F7:F95)</f>
        <v>265.5</v>
      </c>
      <c r="G96" s="38"/>
      <c r="H96" s="38">
        <f>SUM(H7:H95)</f>
        <v>877977.15</v>
      </c>
      <c r="I96" s="38">
        <f>SUM(I7:I95)</f>
        <v>0</v>
      </c>
      <c r="J96" s="38">
        <f>SUM(J7:J95)</f>
        <v>0</v>
      </c>
      <c r="K96" s="38">
        <f>SUM(K7:K95)</f>
        <v>1673454.3</v>
      </c>
      <c r="M96" s="38">
        <f t="shared" ref="M96:X96" si="18">SUM(M7:M95)</f>
        <v>244341.636</v>
      </c>
      <c r="N96" s="38">
        <f t="shared" si="18"/>
        <v>0</v>
      </c>
      <c r="O96" s="38">
        <f t="shared" si="18"/>
        <v>25514.643749999999</v>
      </c>
      <c r="P96" s="38">
        <f t="shared" si="18"/>
        <v>24265.087350000002</v>
      </c>
      <c r="Q96" s="38">
        <f t="shared" si="18"/>
        <v>25000</v>
      </c>
      <c r="R96" s="38">
        <f t="shared" si="18"/>
        <v>258000</v>
      </c>
      <c r="S96" s="38">
        <f t="shared" si="18"/>
        <v>21266</v>
      </c>
      <c r="T96" s="38">
        <f t="shared" si="18"/>
        <v>45183.266100000001</v>
      </c>
      <c r="U96" s="38">
        <f t="shared" si="18"/>
        <v>0</v>
      </c>
      <c r="V96" s="38">
        <f t="shared" si="18"/>
        <v>0</v>
      </c>
      <c r="W96" s="38">
        <f t="shared" si="18"/>
        <v>603613.38320000016</v>
      </c>
      <c r="X96" s="38">
        <f t="shared" si="18"/>
        <v>2277067.6831999999</v>
      </c>
    </row>
    <row r="98" spans="2:24" x14ac:dyDescent="0.25">
      <c r="B98" s="34" t="s">
        <v>764</v>
      </c>
      <c r="F98" s="38">
        <f>SUMIF($B:$B,1100,F:F)</f>
        <v>10.5</v>
      </c>
      <c r="G98" s="38"/>
      <c r="H98" s="38">
        <f>SUMIF($B:$B,1100,H:H)</f>
        <v>508000</v>
      </c>
      <c r="I98" s="38">
        <f>SUMIF($B:$B,1100,I:I)</f>
        <v>0</v>
      </c>
      <c r="J98" s="38">
        <f>SUMIF($B:$B,1100,J:J)</f>
        <v>0</v>
      </c>
      <c r="K98" s="38">
        <f>SUMIF($B:$B,1100,K:K)</f>
        <v>508000</v>
      </c>
      <c r="M98" s="38">
        <f t="shared" ref="M98:X98" si="19">SUMIF($B:$B,1100,M:M)</f>
        <v>92100.4</v>
      </c>
      <c r="N98" s="38">
        <f t="shared" si="19"/>
        <v>0</v>
      </c>
      <c r="O98" s="38">
        <f t="shared" si="19"/>
        <v>0</v>
      </c>
      <c r="P98" s="38">
        <f t="shared" si="19"/>
        <v>7366</v>
      </c>
      <c r="Q98" s="38">
        <f t="shared" si="19"/>
        <v>10000</v>
      </c>
      <c r="R98" s="38">
        <f t="shared" si="19"/>
        <v>102000</v>
      </c>
      <c r="S98" s="38">
        <f t="shared" si="19"/>
        <v>4340</v>
      </c>
      <c r="T98" s="38">
        <f t="shared" si="19"/>
        <v>13716</v>
      </c>
      <c r="U98" s="38">
        <f t="shared" si="19"/>
        <v>0</v>
      </c>
      <c r="V98" s="38">
        <f t="shared" si="19"/>
        <v>0</v>
      </c>
      <c r="W98" s="38">
        <f t="shared" si="19"/>
        <v>219522.4</v>
      </c>
      <c r="X98" s="38">
        <f t="shared" si="19"/>
        <v>727522.39999999991</v>
      </c>
    </row>
  </sheetData>
  <sortState ref="B7:X33">
    <sortCondition ref="B7:B33"/>
    <sortCondition ref="D7:D33"/>
  </sortState>
  <customSheetViews>
    <customSheetView guid="{4EB13151-49F2-48E5-8912-358F31E4FF0D}" scale="75" showPageBreaks="1" fitToPage="1" state="hidden">
      <pane xSplit="3" ySplit="6" topLeftCell="D7" activePane="bottomRight" state="frozenSplit"/>
      <selection pane="bottomRight" activeCell="G3" sqref="G3"/>
      <pageMargins left="0.25" right="0.25" top="0.25" bottom="0.25" header="0.3" footer="0.3"/>
      <pageSetup scale="29" orientation="portrait" r:id="rId1"/>
    </customSheetView>
    <customSheetView guid="{9376E736-6BC6-F744-8C65-D2B2C92BC104}" scale="75" showPageBreaks="1" fitToPage="1" state="hidden">
      <pane xSplit="3" ySplit="6" topLeftCell="D7" activePane="bottomRight" state="frozenSplit"/>
      <selection pane="bottomRight" activeCell="G3" sqref="G3"/>
      <pageMargins left="0.25" right="0.25" top="0.25" bottom="0.25" header="0.3" footer="0.3"/>
      <pageSetup scale="27" orientation="portrait" r:id="rId2"/>
    </customSheetView>
  </customSheetViews>
  <phoneticPr fontId="55" type="noConversion"/>
  <pageMargins left="0.25" right="0.25" top="0.25" bottom="0.25" header="0.3" footer="0.3"/>
  <pageSetup scale="29" orientation="portrait" r:id="rId3"/>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249977111117893"/>
    <pageSetUpPr fitToPage="1"/>
  </sheetPr>
  <dimension ref="A1:X173"/>
  <sheetViews>
    <sheetView workbookViewId="0">
      <pane xSplit="3" ySplit="6" topLeftCell="D7" activePane="bottomRight" state="frozenSplit"/>
      <selection pane="topRight" activeCell="D1" sqref="D1"/>
      <selection pane="bottomLeft" activeCell="A7" sqref="A7"/>
      <selection pane="bottomRight" activeCell="Q12" sqref="Q12"/>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7.85546875" style="95" customWidth="1"/>
    <col min="19" max="19" width="10.42578125" style="1" bestFit="1" customWidth="1"/>
    <col min="20" max="24" width="11.42578125" style="1" customWidth="1"/>
    <col min="25"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20" ht="20.25" x14ac:dyDescent="0.3">
      <c r="A1" s="22" t="str">
        <f>'Student Info'!$A$1</f>
        <v>Blue Oak Charter School</v>
      </c>
      <c r="D1" s="178" t="s">
        <v>929</v>
      </c>
    </row>
    <row r="2" spans="1:20" ht="18.75" x14ac:dyDescent="0.3">
      <c r="A2" s="21" t="s">
        <v>817</v>
      </c>
      <c r="D2" s="178" t="s">
        <v>770</v>
      </c>
    </row>
    <row r="3" spans="1:20" ht="18.75" x14ac:dyDescent="0.3">
      <c r="A3" s="21" t="str">
        <f>'Cash Flow $s Yr3'!A3</f>
        <v>2019-20</v>
      </c>
    </row>
    <row r="5" spans="1:20" ht="18.75" x14ac:dyDescent="0.3">
      <c r="A5" s="29"/>
      <c r="B5" s="41"/>
      <c r="C5" s="29"/>
      <c r="D5" s="96"/>
      <c r="E5" s="96"/>
      <c r="F5" s="96"/>
      <c r="G5" s="96"/>
      <c r="H5" s="96"/>
      <c r="I5" s="96"/>
      <c r="J5" s="96"/>
      <c r="K5" s="96"/>
      <c r="L5" s="96"/>
      <c r="M5" s="96"/>
      <c r="N5" s="96"/>
      <c r="O5" s="96"/>
      <c r="P5" s="96"/>
      <c r="Q5" s="96"/>
      <c r="R5" s="96"/>
    </row>
    <row r="6" spans="1:20"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20" ht="18.75" x14ac:dyDescent="0.3">
      <c r="A7" s="47" t="s">
        <v>807</v>
      </c>
      <c r="B7" s="87"/>
      <c r="D7" s="31"/>
      <c r="F7" s="97"/>
      <c r="G7" s="97"/>
      <c r="H7" s="97"/>
      <c r="I7" s="31"/>
      <c r="J7" s="31"/>
      <c r="K7" s="97"/>
      <c r="L7" s="97"/>
      <c r="M7" s="97"/>
      <c r="N7" s="97"/>
      <c r="O7" s="97"/>
      <c r="P7" s="97"/>
      <c r="Q7" s="97"/>
      <c r="R7" s="97"/>
    </row>
    <row r="8" spans="1:20" ht="18.75" hidden="1" x14ac:dyDescent="0.3">
      <c r="A8" s="47"/>
      <c r="B8" s="87"/>
      <c r="C8" s="109" t="s">
        <v>830</v>
      </c>
      <c r="D8" s="110" t="s">
        <v>795</v>
      </c>
      <c r="F8" s="97"/>
      <c r="G8" s="97"/>
      <c r="H8" s="97"/>
      <c r="I8" s="31"/>
      <c r="J8" s="31"/>
      <c r="K8" s="97"/>
      <c r="L8" s="97"/>
      <c r="M8" s="97"/>
      <c r="N8" s="97"/>
      <c r="O8" s="97"/>
      <c r="P8" s="97"/>
      <c r="Q8" s="97"/>
      <c r="R8" s="97"/>
    </row>
    <row r="9" spans="1:20" ht="18.75" x14ac:dyDescent="0.3">
      <c r="A9" s="47"/>
      <c r="B9" s="87"/>
      <c r="C9" s="89" t="s">
        <v>831</v>
      </c>
      <c r="D9" s="115">
        <f>'Cash Flow %s Yr2'!D9</f>
        <v>0.05</v>
      </c>
      <c r="E9" s="115">
        <f>'Cash Flow %s Yr2'!E9</f>
        <v>0.05</v>
      </c>
      <c r="F9" s="115">
        <f>'Cash Flow %s Yr2'!F9</f>
        <v>0.09</v>
      </c>
      <c r="G9" s="115">
        <f>'Cash Flow %s Yr2'!G9</f>
        <v>0.09</v>
      </c>
      <c r="H9" s="115">
        <f>'Cash Flow %s Yr2'!H9</f>
        <v>0.09</v>
      </c>
      <c r="I9" s="115">
        <f>'Cash Flow %s Yr2'!I9</f>
        <v>0.09</v>
      </c>
      <c r="J9" s="115">
        <f>'Cash Flow %s Yr2'!J9</f>
        <v>0.09</v>
      </c>
      <c r="K9" s="115">
        <f>'Cash Flow %s Yr2'!K9</f>
        <v>0.09</v>
      </c>
      <c r="L9" s="115">
        <f>'Cash Flow %s Yr2'!L9</f>
        <v>0.09</v>
      </c>
      <c r="M9" s="215">
        <v>0.09</v>
      </c>
      <c r="N9" s="215">
        <v>0.09</v>
      </c>
      <c r="O9" s="115">
        <f>'Cash Flow %s Yr2'!O9</f>
        <v>0.09</v>
      </c>
      <c r="P9" s="115">
        <f>'Cash Flow %s Yr2'!P9</f>
        <v>0.09</v>
      </c>
      <c r="Q9" s="215">
        <v>1.9300000000000001E-2</v>
      </c>
      <c r="R9" s="115">
        <f>'Cash Flow %s Yr2'!R9</f>
        <v>0</v>
      </c>
      <c r="S9" s="111">
        <f>SUM(D9:R9)</f>
        <v>1.1093</v>
      </c>
      <c r="T9" s="1" t="str">
        <f>'Cash Flow %s Yr2'!T9</f>
        <v>estimate based on January 2013 Governor's budget</v>
      </c>
    </row>
    <row r="10" spans="1:20" ht="18.75" hidden="1" x14ac:dyDescent="0.3">
      <c r="A10" s="47"/>
      <c r="B10" s="87"/>
      <c r="C10" s="89" t="s">
        <v>832</v>
      </c>
      <c r="D10" s="115">
        <f>'Cash Flow %s Yr2'!D10</f>
        <v>0</v>
      </c>
      <c r="E10" s="115">
        <f>'Cash Flow %s Yr2'!E10</f>
        <v>0</v>
      </c>
      <c r="F10" s="115">
        <f>'Cash Flow %s Yr2'!F10</f>
        <v>0</v>
      </c>
      <c r="G10" s="115">
        <f>'Cash Flow %s Yr2'!G10</f>
        <v>0.3589</v>
      </c>
      <c r="H10" s="115">
        <f>'Cash Flow %s Yr2'!H10</f>
        <v>0</v>
      </c>
      <c r="I10" s="115">
        <f>'Cash Flow %s Yr2'!I10</f>
        <v>0</v>
      </c>
      <c r="J10" s="115">
        <f>'Cash Flow %s Yr2'!J10</f>
        <v>0.17459999999999998</v>
      </c>
      <c r="K10" s="115">
        <f>'Cash Flow %s Yr2'!K10</f>
        <v>0</v>
      </c>
      <c r="L10" s="115">
        <f>'Cash Flow %s Yr2'!L10</f>
        <v>0.09</v>
      </c>
      <c r="M10" s="115">
        <f>'Cash Flow %s Yr2'!M10</f>
        <v>0.09</v>
      </c>
      <c r="N10" s="115">
        <f>'Cash Flow %s Yr2'!N10</f>
        <v>0.09</v>
      </c>
      <c r="O10" s="115">
        <f>'Cash Flow %s Yr2'!O10</f>
        <v>0.06</v>
      </c>
      <c r="P10" s="115">
        <f>'Cash Flow %s Yr2'!P10</f>
        <v>0.03</v>
      </c>
      <c r="Q10" s="115">
        <f>'Cash Flow %s Yr2'!Q10</f>
        <v>0</v>
      </c>
      <c r="R10" s="115">
        <f>'Cash Flow %s Yr2'!R10</f>
        <v>0</v>
      </c>
      <c r="S10" s="111">
        <f>SUM(D10:R10)</f>
        <v>0.89349999999999996</v>
      </c>
      <c r="T10" s="1">
        <f>'Cash Flow %s Yr2'!T10</f>
        <v>0</v>
      </c>
    </row>
    <row r="11" spans="1:20" s="31" customFormat="1" ht="18.75" x14ac:dyDescent="0.3">
      <c r="B11" s="70" t="s">
        <v>792</v>
      </c>
      <c r="C11" s="49"/>
      <c r="D11" s="216"/>
      <c r="E11" s="216"/>
      <c r="F11" s="216"/>
      <c r="G11" s="216"/>
      <c r="H11" s="216"/>
      <c r="I11" s="216"/>
      <c r="J11" s="216"/>
      <c r="K11" s="216"/>
      <c r="L11" s="216"/>
      <c r="M11" s="216"/>
      <c r="N11" s="216"/>
      <c r="O11" s="216"/>
      <c r="P11" s="216"/>
      <c r="Q11" s="216"/>
      <c r="R11" s="216"/>
      <c r="S11" s="111"/>
    </row>
    <row r="12" spans="1:20" s="31" customFormat="1" x14ac:dyDescent="0.25">
      <c r="A12" s="50"/>
      <c r="B12" s="65" t="str">
        <f>'Revenue Input'!B8</f>
        <v>8011</v>
      </c>
      <c r="C12" s="65" t="str">
        <f>'Revenue Input'!C8</f>
        <v>LCFF for all grades; state aid portion</v>
      </c>
      <c r="D12" s="115">
        <v>0</v>
      </c>
      <c r="E12" s="115">
        <v>0.05</v>
      </c>
      <c r="F12" s="115">
        <v>0.05</v>
      </c>
      <c r="G12" s="115">
        <f t="shared" ref="G12:O12" si="0">G$9</f>
        <v>0.09</v>
      </c>
      <c r="H12" s="115">
        <f t="shared" si="0"/>
        <v>0.09</v>
      </c>
      <c r="I12" s="115">
        <f t="shared" si="0"/>
        <v>0.09</v>
      </c>
      <c r="J12" s="115">
        <f t="shared" si="0"/>
        <v>0.09</v>
      </c>
      <c r="K12" s="115">
        <f t="shared" si="0"/>
        <v>0.09</v>
      </c>
      <c r="L12" s="115">
        <f t="shared" si="0"/>
        <v>0.09</v>
      </c>
      <c r="M12" s="115">
        <f t="shared" si="0"/>
        <v>0.09</v>
      </c>
      <c r="N12" s="115">
        <f t="shared" si="0"/>
        <v>0.09</v>
      </c>
      <c r="O12" s="115">
        <f t="shared" si="0"/>
        <v>0.09</v>
      </c>
      <c r="P12" s="115">
        <v>0.09</v>
      </c>
      <c r="Q12" s="115">
        <v>0</v>
      </c>
      <c r="R12" s="115">
        <f>R$9</f>
        <v>0</v>
      </c>
      <c r="S12" s="111">
        <f>SUM(D12:R12)</f>
        <v>0.99999999999999978</v>
      </c>
    </row>
    <row r="13" spans="1:20" s="31" customFormat="1" x14ac:dyDescent="0.25">
      <c r="A13" s="50"/>
      <c r="B13" s="65" t="str">
        <f>'Revenue Input'!B9</f>
        <v>8012</v>
      </c>
      <c r="C13" s="65" t="str">
        <f>'Revenue Input'!C9</f>
        <v>LCFF for all grades; EPA portion</v>
      </c>
      <c r="D13" s="214">
        <v>0</v>
      </c>
      <c r="E13" s="214">
        <v>0</v>
      </c>
      <c r="F13" s="214">
        <v>0</v>
      </c>
      <c r="G13" s="214">
        <v>0.25</v>
      </c>
      <c r="H13" s="214">
        <v>0</v>
      </c>
      <c r="I13" s="214">
        <v>0</v>
      </c>
      <c r="J13" s="214">
        <v>0.25</v>
      </c>
      <c r="K13" s="214">
        <v>0</v>
      </c>
      <c r="L13" s="214">
        <v>0</v>
      </c>
      <c r="M13" s="214">
        <v>0.25</v>
      </c>
      <c r="N13" s="214">
        <v>0</v>
      </c>
      <c r="O13" s="214">
        <v>0</v>
      </c>
      <c r="P13" s="214">
        <v>0.25</v>
      </c>
      <c r="Q13" s="214">
        <v>0</v>
      </c>
      <c r="R13" s="214">
        <v>0</v>
      </c>
      <c r="S13" s="111">
        <f t="shared" ref="S13:S22" si="1">SUM(D13:R13)</f>
        <v>1</v>
      </c>
    </row>
    <row r="14" spans="1:20" s="31" customFormat="1" x14ac:dyDescent="0.25">
      <c r="A14" s="50"/>
      <c r="B14" s="65" t="str">
        <f>'Revenue Input'!B10</f>
        <v>8096</v>
      </c>
      <c r="C14" s="65" t="str">
        <f>'Revenue Input'!C10</f>
        <v>In-Lieu of Property Taxes, all grades</v>
      </c>
      <c r="D14" s="214">
        <v>0</v>
      </c>
      <c r="E14" s="214">
        <f>'Cash Flow %s Yr2'!E14</f>
        <v>0.06</v>
      </c>
      <c r="F14" s="214">
        <f>'Cash Flow %s Yr2'!F14</f>
        <v>0.12</v>
      </c>
      <c r="G14" s="214">
        <f>'Cash Flow %s Yr2'!G14</f>
        <v>0.08</v>
      </c>
      <c r="H14" s="214">
        <f>'Cash Flow %s Yr2'!H14</f>
        <v>0.08</v>
      </c>
      <c r="I14" s="214">
        <f>'Cash Flow %s Yr2'!I14</f>
        <v>0.08</v>
      </c>
      <c r="J14" s="214">
        <f>'Cash Flow %s Yr2'!J14</f>
        <v>0.08</v>
      </c>
      <c r="K14" s="214">
        <f>'Cash Flow %s Yr2'!K14</f>
        <v>0.08</v>
      </c>
      <c r="L14" s="214">
        <f>'Cash Flow %s Yr2'!L14</f>
        <v>0.14000000000000001</v>
      </c>
      <c r="M14" s="214">
        <f>'Cash Flow %s Yr2'!M14</f>
        <v>7.0000000000000007E-2</v>
      </c>
      <c r="N14" s="214">
        <f>'Cash Flow %s Yr2'!N14</f>
        <v>7.0000000000000007E-2</v>
      </c>
      <c r="O14" s="214">
        <f>'Cash Flow %s Yr2'!O14</f>
        <v>7.0000000000000007E-2</v>
      </c>
      <c r="P14" s="214">
        <f>'Cash Flow %s Yr2'!P14</f>
        <v>7.0000000000000007E-2</v>
      </c>
      <c r="Q14" s="214">
        <v>0</v>
      </c>
      <c r="R14" s="214">
        <v>0</v>
      </c>
      <c r="S14" s="111">
        <f t="shared" si="1"/>
        <v>1.0000000000000002</v>
      </c>
    </row>
    <row r="15" spans="1:20" s="31" customFormat="1" x14ac:dyDescent="0.25">
      <c r="A15" s="50"/>
      <c r="B15" s="65" t="str">
        <f>'Revenue Input'!B11</f>
        <v>8019</v>
      </c>
      <c r="C15" s="65" t="str">
        <f>'Revenue Input'!C11</f>
        <v xml:space="preserve">Prior Year Income / Adjustments </v>
      </c>
      <c r="D15" s="115">
        <f>'Cash Flow %s Yr2'!D15</f>
        <v>1</v>
      </c>
      <c r="E15" s="115">
        <f>'Cash Flow %s Yr2'!E15</f>
        <v>0</v>
      </c>
      <c r="F15" s="115">
        <f>'Cash Flow %s Yr2'!F15</f>
        <v>0</v>
      </c>
      <c r="G15" s="115">
        <f>'Cash Flow %s Yr2'!G15</f>
        <v>0</v>
      </c>
      <c r="H15" s="115">
        <f>'Cash Flow %s Yr2'!H15</f>
        <v>0</v>
      </c>
      <c r="I15" s="115">
        <f>'Cash Flow %s Yr2'!I15</f>
        <v>0</v>
      </c>
      <c r="J15" s="115">
        <f>'Cash Flow %s Yr2'!J15</f>
        <v>0</v>
      </c>
      <c r="K15" s="115">
        <f>'Cash Flow %s Yr2'!K15</f>
        <v>0</v>
      </c>
      <c r="L15" s="115">
        <f>'Cash Flow %s Yr2'!L15</f>
        <v>0</v>
      </c>
      <c r="M15" s="115">
        <f>'Cash Flow %s Yr2'!M15</f>
        <v>0</v>
      </c>
      <c r="N15" s="115">
        <f>'Cash Flow %s Yr2'!N15</f>
        <v>0</v>
      </c>
      <c r="O15" s="115">
        <f>'Cash Flow %s Yr2'!O15</f>
        <v>0</v>
      </c>
      <c r="P15" s="115">
        <f>'Cash Flow %s Yr2'!P15</f>
        <v>0</v>
      </c>
      <c r="Q15" s="115">
        <f>'Cash Flow %s Yr2'!Q15</f>
        <v>0</v>
      </c>
      <c r="R15" s="115">
        <f>'Cash Flow %s Yr2'!R15</f>
        <v>0</v>
      </c>
      <c r="S15" s="111">
        <f t="shared" si="1"/>
        <v>1</v>
      </c>
    </row>
    <row r="16" spans="1:20" s="31" customFormat="1" x14ac:dyDescent="0.25">
      <c r="A16" s="50"/>
      <c r="B16" s="65" t="str">
        <f>'Revenue Input'!B12</f>
        <v>8181</v>
      </c>
      <c r="C16" s="65" t="str">
        <f>'Revenue Input'!C12</f>
        <v>Special Education</v>
      </c>
      <c r="D16" s="115">
        <f>'Cash Flow %s Yr2'!D16</f>
        <v>0.05</v>
      </c>
      <c r="E16" s="115">
        <f>'Cash Flow %s Yr2'!E16</f>
        <v>0.05</v>
      </c>
      <c r="F16" s="115">
        <f>'Cash Flow %s Yr2'!F16</f>
        <v>0.09</v>
      </c>
      <c r="G16" s="115">
        <f>'Cash Flow %s Yr2'!G16</f>
        <v>0.09</v>
      </c>
      <c r="H16" s="115">
        <f>'Cash Flow %s Yr2'!H16</f>
        <v>0.09</v>
      </c>
      <c r="I16" s="115">
        <f>'Cash Flow %s Yr2'!I16</f>
        <v>0.09</v>
      </c>
      <c r="J16" s="115">
        <f>'Cash Flow %s Yr2'!J16</f>
        <v>0.09</v>
      </c>
      <c r="K16" s="115">
        <f>'Cash Flow %s Yr2'!K16</f>
        <v>0.09</v>
      </c>
      <c r="L16" s="115">
        <f>'Cash Flow %s Yr2'!L16</f>
        <v>0.09</v>
      </c>
      <c r="M16" s="115">
        <f>'Cash Flow %s Yr2'!M16</f>
        <v>0.09</v>
      </c>
      <c r="N16" s="115">
        <f>'Cash Flow %s Yr2'!N16</f>
        <v>0.09</v>
      </c>
      <c r="O16" s="115">
        <f>'Cash Flow %s Yr2'!O16</f>
        <v>0.06</v>
      </c>
      <c r="P16" s="115">
        <f>'Cash Flow %s Yr2'!P16</f>
        <v>0.03</v>
      </c>
      <c r="Q16" s="115">
        <f>'Cash Flow %s Yr2'!Q16</f>
        <v>0</v>
      </c>
      <c r="R16" s="115">
        <f>'Cash Flow %s Yr2'!R16</f>
        <v>0</v>
      </c>
      <c r="S16" s="111">
        <f t="shared" si="1"/>
        <v>0.99999999999999978</v>
      </c>
    </row>
    <row r="17" spans="1:20" s="31" customFormat="1" x14ac:dyDescent="0.25">
      <c r="A17" s="50"/>
      <c r="B17" s="65" t="str">
        <f>'Revenue Input'!B13</f>
        <v>8560</v>
      </c>
      <c r="C17" s="65" t="str">
        <f>'Revenue Input'!C13</f>
        <v>Lottery</v>
      </c>
      <c r="D17" s="115">
        <f>'Cash Flow %s Yr2'!D17</f>
        <v>0</v>
      </c>
      <c r="E17" s="115">
        <f>'Cash Flow %s Yr2'!E17</f>
        <v>0</v>
      </c>
      <c r="F17" s="115">
        <f>'Cash Flow %s Yr2'!F17</f>
        <v>0</v>
      </c>
      <c r="G17" s="115">
        <f>'Cash Flow %s Yr2'!G17</f>
        <v>0</v>
      </c>
      <c r="H17" s="115">
        <f>'Cash Flow %s Yr2'!H17</f>
        <v>0</v>
      </c>
      <c r="I17" s="115">
        <f>'Cash Flow %s Yr2'!I17</f>
        <v>0.25</v>
      </c>
      <c r="J17" s="115">
        <f>'Cash Flow %s Yr2'!J17</f>
        <v>0</v>
      </c>
      <c r="K17" s="115">
        <f>'Cash Flow %s Yr2'!K17</f>
        <v>0</v>
      </c>
      <c r="L17" s="115">
        <f>'Cash Flow %s Yr2'!L17</f>
        <v>0.25</v>
      </c>
      <c r="M17" s="115">
        <f>'Cash Flow %s Yr2'!M17</f>
        <v>0</v>
      </c>
      <c r="N17" s="115">
        <f>'Cash Flow %s Yr2'!N17</f>
        <v>0</v>
      </c>
      <c r="O17" s="115">
        <f>'Cash Flow %s Yr2'!O17</f>
        <v>0.5</v>
      </c>
      <c r="P17" s="115">
        <f>'Cash Flow %s Yr2'!P17</f>
        <v>0</v>
      </c>
      <c r="Q17" s="115">
        <f>'Cash Flow %s Yr2'!Q17</f>
        <v>0</v>
      </c>
      <c r="R17" s="115">
        <f>'Cash Flow %s Yr2'!R17</f>
        <v>0</v>
      </c>
      <c r="S17" s="111">
        <f t="shared" si="1"/>
        <v>1</v>
      </c>
      <c r="T17" s="1">
        <f>'Cash Flow %s Yr2'!T17</f>
        <v>0</v>
      </c>
    </row>
    <row r="18" spans="1:20" s="31" customFormat="1" x14ac:dyDescent="0.25">
      <c r="A18" s="49"/>
      <c r="B18" s="65" t="str">
        <f>'Revenue Input'!B14</f>
        <v>8520</v>
      </c>
      <c r="C18" s="65" t="str">
        <f>'Revenue Input'!C14</f>
        <v>State Child Nutrition program</v>
      </c>
      <c r="D18" s="115">
        <f>'Cash Flow %s Yr2'!D18</f>
        <v>0</v>
      </c>
      <c r="E18" s="115">
        <f>'Cash Flow %s Yr2'!E18</f>
        <v>0</v>
      </c>
      <c r="F18" s="115">
        <f>'Cash Flow %s Yr2'!F18</f>
        <v>0</v>
      </c>
      <c r="G18" s="115">
        <f>'Cash Flow %s Yr2'!G18</f>
        <v>0</v>
      </c>
      <c r="H18" s="115">
        <f>'Cash Flow %s Yr2'!H18</f>
        <v>0.1</v>
      </c>
      <c r="I18" s="115">
        <f>'Cash Flow %s Yr2'!I18</f>
        <v>0.1</v>
      </c>
      <c r="J18" s="115">
        <f>'Cash Flow %s Yr2'!J18</f>
        <v>0.1</v>
      </c>
      <c r="K18" s="115">
        <f>'Cash Flow %s Yr2'!K18</f>
        <v>0.1</v>
      </c>
      <c r="L18" s="115">
        <f>'Cash Flow %s Yr2'!L18</f>
        <v>0.1</v>
      </c>
      <c r="M18" s="115">
        <f>'Cash Flow %s Yr2'!M18</f>
        <v>0.1</v>
      </c>
      <c r="N18" s="115">
        <f>'Cash Flow %s Yr2'!N18</f>
        <v>0.1</v>
      </c>
      <c r="O18" s="115">
        <f>'Cash Flow %s Yr2'!O18</f>
        <v>0.1</v>
      </c>
      <c r="P18" s="115">
        <f>'Cash Flow %s Yr2'!P18</f>
        <v>0.1</v>
      </c>
      <c r="Q18" s="115">
        <f>'Cash Flow %s Yr2'!Q18</f>
        <v>0.1</v>
      </c>
      <c r="R18" s="115">
        <f>'Cash Flow %s Yr2'!R18</f>
        <v>0</v>
      </c>
      <c r="S18" s="111">
        <f t="shared" si="1"/>
        <v>0.99999999999999989</v>
      </c>
    </row>
    <row r="19" spans="1:20" s="31" customFormat="1" x14ac:dyDescent="0.25">
      <c r="A19" s="50"/>
      <c r="B19" s="65" t="str">
        <f>'Revenue Input'!B15</f>
        <v>8591</v>
      </c>
      <c r="C19" s="65" t="str">
        <f>'Revenue Input'!C15</f>
        <v>SB 740 Rent re-imbursement program</v>
      </c>
      <c r="D19" s="115">
        <f>'Cash Flow %s Yr2'!D19</f>
        <v>0</v>
      </c>
      <c r="E19" s="115">
        <f>'Cash Flow %s Yr2'!E19</f>
        <v>0</v>
      </c>
      <c r="F19" s="115">
        <f>'Cash Flow %s Yr2'!F19</f>
        <v>0</v>
      </c>
      <c r="G19" s="115">
        <f>'Cash Flow %s Yr2'!G19</f>
        <v>0</v>
      </c>
      <c r="H19" s="115">
        <f>'Cash Flow %s Yr2'!H19</f>
        <v>0.25</v>
      </c>
      <c r="I19" s="115">
        <f>'Cash Flow %s Yr2'!I19</f>
        <v>0</v>
      </c>
      <c r="J19" s="115">
        <f>'Cash Flow %s Yr2'!J19</f>
        <v>0</v>
      </c>
      <c r="K19" s="115">
        <f>'Cash Flow %s Yr2'!K19</f>
        <v>0.25</v>
      </c>
      <c r="L19" s="115">
        <f>'Cash Flow %s Yr2'!L19</f>
        <v>0</v>
      </c>
      <c r="M19" s="115">
        <f>'Cash Flow %s Yr2'!M19</f>
        <v>0</v>
      </c>
      <c r="N19" s="115">
        <f>'Cash Flow %s Yr2'!N19</f>
        <v>0.25</v>
      </c>
      <c r="O19" s="115">
        <f>'Cash Flow %s Yr2'!O19</f>
        <v>0.25</v>
      </c>
      <c r="P19" s="115">
        <f>'Cash Flow %s Yr2'!P19</f>
        <v>0</v>
      </c>
      <c r="Q19" s="115">
        <f>'Cash Flow %s Yr2'!Q19</f>
        <v>0</v>
      </c>
      <c r="R19" s="115">
        <f>'Cash Flow %s Yr2'!R19</f>
        <v>0</v>
      </c>
      <c r="S19" s="111">
        <f t="shared" si="1"/>
        <v>1</v>
      </c>
    </row>
    <row r="20" spans="1:20" s="31" customFormat="1" ht="18.75" x14ac:dyDescent="0.3">
      <c r="A20" s="47"/>
      <c r="B20" s="65" t="str">
        <f>'Revenue Input'!B16</f>
        <v xml:space="preserve">8594 </v>
      </c>
      <c r="C20" s="65" t="str">
        <f>'Revenue Input'!C16</f>
        <v>Prop 39 (Clean Energy)</v>
      </c>
      <c r="D20" s="115">
        <f>'Cash Flow %s Yr2'!D20</f>
        <v>0</v>
      </c>
      <c r="E20" s="115">
        <f>'Cash Flow %s Yr2'!E20</f>
        <v>0</v>
      </c>
      <c r="F20" s="115">
        <f>'Cash Flow %s Yr2'!F20</f>
        <v>0</v>
      </c>
      <c r="G20" s="115">
        <f>'Cash Flow %s Yr2'!G20</f>
        <v>0</v>
      </c>
      <c r="H20" s="115">
        <f>'Cash Flow %s Yr2'!H20</f>
        <v>0.65</v>
      </c>
      <c r="I20" s="115">
        <f>'Cash Flow %s Yr2'!I20</f>
        <v>0</v>
      </c>
      <c r="J20" s="115">
        <f>'Cash Flow %s Yr2'!J20</f>
        <v>0</v>
      </c>
      <c r="K20" s="115">
        <f>'Cash Flow %s Yr2'!K20</f>
        <v>0</v>
      </c>
      <c r="L20" s="115">
        <f>'Cash Flow %s Yr2'!L20</f>
        <v>0</v>
      </c>
      <c r="M20" s="115">
        <f>'Cash Flow %s Yr2'!M20</f>
        <v>0</v>
      </c>
      <c r="N20" s="115">
        <f>'Cash Flow %s Yr2'!N20</f>
        <v>0</v>
      </c>
      <c r="O20" s="115">
        <f>'Cash Flow %s Yr2'!O20</f>
        <v>0.35</v>
      </c>
      <c r="P20" s="115">
        <f>'Cash Flow %s Yr2'!P20</f>
        <v>0</v>
      </c>
      <c r="Q20" s="115">
        <f>'Cash Flow %s Yr2'!Q20</f>
        <v>0</v>
      </c>
      <c r="R20" s="115">
        <f>'Cash Flow %s Yr2'!R20</f>
        <v>0</v>
      </c>
      <c r="S20" s="111">
        <f t="shared" si="1"/>
        <v>1</v>
      </c>
    </row>
    <row r="21" spans="1:20" s="31" customFormat="1" ht="18.75" x14ac:dyDescent="0.3">
      <c r="A21" s="47"/>
      <c r="B21" s="65" t="str">
        <f>'Revenue Input'!B17</f>
        <v>8550</v>
      </c>
      <c r="C21" s="65" t="str">
        <f>'Revenue Input'!C17</f>
        <v>Mandate Block Grant</v>
      </c>
      <c r="D21" s="115">
        <f>'Cash Flow %s Yr2'!D21</f>
        <v>0</v>
      </c>
      <c r="E21" s="115">
        <f>'Cash Flow %s Yr2'!E21</f>
        <v>0</v>
      </c>
      <c r="F21" s="115">
        <f>'Cash Flow %s Yr2'!F21</f>
        <v>0.5</v>
      </c>
      <c r="G21" s="115">
        <f>'Cash Flow %s Yr2'!G21</f>
        <v>0</v>
      </c>
      <c r="H21" s="115">
        <f>'Cash Flow %s Yr2'!H21</f>
        <v>0</v>
      </c>
      <c r="I21" s="115">
        <f>'Cash Flow %s Yr2'!I21</f>
        <v>0</v>
      </c>
      <c r="J21" s="115">
        <f>'Cash Flow %s Yr2'!J21</f>
        <v>0.5</v>
      </c>
      <c r="K21" s="115">
        <f>'Cash Flow %s Yr2'!K21</f>
        <v>0</v>
      </c>
      <c r="L21" s="115">
        <f>'Cash Flow %s Yr2'!L21</f>
        <v>0</v>
      </c>
      <c r="M21" s="115">
        <f>'Cash Flow %s Yr2'!M21</f>
        <v>0</v>
      </c>
      <c r="N21" s="115">
        <f>'Cash Flow %s Yr2'!N21</f>
        <v>0</v>
      </c>
      <c r="O21" s="115">
        <f>'Cash Flow %s Yr2'!O21</f>
        <v>0</v>
      </c>
      <c r="P21" s="115">
        <f>'Cash Flow %s Yr2'!P21</f>
        <v>0</v>
      </c>
      <c r="Q21" s="115">
        <f>'Cash Flow %s Yr2'!Q21</f>
        <v>0</v>
      </c>
      <c r="R21" s="115">
        <f>'Cash Flow %s Yr2'!R21</f>
        <v>0</v>
      </c>
      <c r="S21" s="111">
        <f>SUM(D21:R21)</f>
        <v>1</v>
      </c>
    </row>
    <row r="22" spans="1:20" s="31" customFormat="1" ht="18.75" x14ac:dyDescent="0.3">
      <c r="A22" s="47"/>
      <c r="B22" s="65" t="str">
        <f>'Revenue Input'!B18</f>
        <v>8590</v>
      </c>
      <c r="C22" s="65" t="str">
        <f>'Revenue Input'!C18</f>
        <v>One Time Funds / Teacher Effectiveness</v>
      </c>
      <c r="D22" s="115">
        <f>'Cash Flow %s Yr2'!D22</f>
        <v>0</v>
      </c>
      <c r="E22" s="115">
        <f>'Cash Flow %s Yr2'!E22</f>
        <v>0</v>
      </c>
      <c r="F22" s="115">
        <f>'Cash Flow %s Yr2'!F22</f>
        <v>0</v>
      </c>
      <c r="G22" s="115">
        <f>'Cash Flow %s Yr2'!G22</f>
        <v>0</v>
      </c>
      <c r="H22" s="115">
        <f>'Cash Flow %s Yr2'!H22</f>
        <v>0</v>
      </c>
      <c r="I22" s="115">
        <f>'Cash Flow %s Yr2'!I22</f>
        <v>0</v>
      </c>
      <c r="J22" s="115">
        <f>'Cash Flow %s Yr2'!J22</f>
        <v>0.4</v>
      </c>
      <c r="K22" s="115">
        <f>'Cash Flow %s Yr2'!K22</f>
        <v>0</v>
      </c>
      <c r="L22" s="115">
        <f>'Cash Flow %s Yr2'!L22</f>
        <v>0</v>
      </c>
      <c r="M22" s="115">
        <f>'Cash Flow %s Yr2'!M22</f>
        <v>0.4</v>
      </c>
      <c r="N22" s="115">
        <f>'Cash Flow %s Yr2'!N22</f>
        <v>0</v>
      </c>
      <c r="O22" s="115">
        <f>'Cash Flow %s Yr2'!O22</f>
        <v>0.2</v>
      </c>
      <c r="P22" s="115">
        <f>'Cash Flow %s Yr2'!P22</f>
        <v>0</v>
      </c>
      <c r="Q22" s="115">
        <f>'Cash Flow %s Yr2'!Q22</f>
        <v>0</v>
      </c>
      <c r="R22" s="115">
        <f>'Cash Flow %s Yr2'!R22</f>
        <v>0</v>
      </c>
      <c r="S22" s="111">
        <f t="shared" si="1"/>
        <v>1</v>
      </c>
    </row>
    <row r="23" spans="1:20" s="31" customFormat="1" ht="18.75" x14ac:dyDescent="0.3">
      <c r="A23" s="47"/>
      <c r="B23" s="72"/>
      <c r="C23" s="50"/>
      <c r="D23" s="120"/>
      <c r="E23" s="120"/>
      <c r="F23" s="120"/>
      <c r="G23" s="120"/>
      <c r="H23" s="120"/>
      <c r="I23" s="120"/>
      <c r="J23" s="120"/>
      <c r="K23" s="120"/>
      <c r="L23" s="120"/>
      <c r="M23" s="120"/>
      <c r="N23" s="120"/>
      <c r="O23" s="120"/>
      <c r="P23" s="120"/>
      <c r="Q23" s="120"/>
      <c r="R23" s="121"/>
      <c r="S23" s="111"/>
    </row>
    <row r="24" spans="1:20" s="31" customFormat="1" ht="18.75" x14ac:dyDescent="0.3">
      <c r="A24" s="47"/>
      <c r="B24" s="72"/>
      <c r="C24" s="50"/>
      <c r="D24" s="119"/>
      <c r="E24" s="119"/>
      <c r="F24" s="119"/>
      <c r="G24" s="119"/>
      <c r="H24" s="119"/>
      <c r="I24" s="119"/>
      <c r="J24" s="119"/>
      <c r="K24" s="119"/>
      <c r="L24" s="119"/>
      <c r="M24" s="119"/>
      <c r="N24" s="119"/>
      <c r="O24" s="119"/>
      <c r="P24" s="119"/>
      <c r="Q24" s="119"/>
      <c r="R24" s="119"/>
      <c r="S24" s="111"/>
    </row>
    <row r="25" spans="1:20" s="31" customFormat="1" ht="18.75" x14ac:dyDescent="0.3">
      <c r="B25" s="47" t="s">
        <v>798</v>
      </c>
      <c r="C25" s="50"/>
      <c r="D25" s="119"/>
      <c r="E25" s="119"/>
      <c r="F25" s="119"/>
      <c r="G25" s="119"/>
      <c r="H25" s="119"/>
      <c r="I25" s="119"/>
      <c r="J25" s="119"/>
      <c r="K25" s="119"/>
      <c r="L25" s="119"/>
      <c r="M25" s="119"/>
      <c r="N25" s="119"/>
      <c r="O25" s="119"/>
      <c r="P25" s="119"/>
      <c r="Q25" s="119"/>
      <c r="R25" s="119"/>
      <c r="S25" s="111"/>
    </row>
    <row r="26" spans="1:20" s="31" customFormat="1" ht="18.75" x14ac:dyDescent="0.3">
      <c r="A26" s="47"/>
      <c r="B26" s="65" t="str">
        <f>'Revenue Input'!B22</f>
        <v>8220</v>
      </c>
      <c r="C26" s="65" t="str">
        <f>'Revenue Input'!C22</f>
        <v>Federal Child Nutrition Programs</v>
      </c>
      <c r="D26" s="115">
        <f>'Cash Flow %s Yr2'!D26</f>
        <v>0</v>
      </c>
      <c r="E26" s="115">
        <f>'Cash Flow %s Yr2'!E26</f>
        <v>0</v>
      </c>
      <c r="F26" s="115">
        <f>'Cash Flow %s Yr2'!F26</f>
        <v>0.1</v>
      </c>
      <c r="G26" s="115">
        <f>'Cash Flow %s Yr2'!G26</f>
        <v>0.1</v>
      </c>
      <c r="H26" s="115">
        <f>'Cash Flow %s Yr2'!H26</f>
        <v>0.1</v>
      </c>
      <c r="I26" s="115">
        <f>'Cash Flow %s Yr2'!I26</f>
        <v>0.1</v>
      </c>
      <c r="J26" s="115">
        <f>'Cash Flow %s Yr2'!J26</f>
        <v>0.1</v>
      </c>
      <c r="K26" s="115">
        <f>'Cash Flow %s Yr2'!K26</f>
        <v>0.1</v>
      </c>
      <c r="L26" s="115">
        <f>'Cash Flow %s Yr2'!L26</f>
        <v>0.1</v>
      </c>
      <c r="M26" s="115">
        <f>'Cash Flow %s Yr2'!M26</f>
        <v>0.1</v>
      </c>
      <c r="N26" s="115">
        <f>'Cash Flow %s Yr2'!N26</f>
        <v>0.1</v>
      </c>
      <c r="O26" s="115">
        <f>'Cash Flow %s Yr2'!O26</f>
        <v>0.1</v>
      </c>
      <c r="P26" s="115">
        <f>'Cash Flow %s Yr2'!P26</f>
        <v>0</v>
      </c>
      <c r="Q26" s="115">
        <f>'Cash Flow %s Yr2'!Q26</f>
        <v>0</v>
      </c>
      <c r="R26" s="115">
        <f>'Cash Flow %s Yr2'!R26</f>
        <v>0</v>
      </c>
      <c r="S26" s="111">
        <f t="shared" ref="S26:S33" si="2">SUM(D26:R26)</f>
        <v>0.99999999999999989</v>
      </c>
    </row>
    <row r="27" spans="1:20" s="31" customFormat="1" ht="18.75" x14ac:dyDescent="0.3">
      <c r="A27" s="47"/>
      <c r="B27" s="65" t="str">
        <f>'Revenue Input'!B23</f>
        <v>8290</v>
      </c>
      <c r="C27" s="65" t="str">
        <f>'Revenue Input'!C23</f>
        <v>All Other Federal Revenue, inc Facilities Incentive Grants program</v>
      </c>
      <c r="D27" s="115">
        <f>'Cash Flow %s Yr2'!D27</f>
        <v>0</v>
      </c>
      <c r="E27" s="115">
        <f>'Cash Flow %s Yr2'!E27</f>
        <v>0</v>
      </c>
      <c r="F27" s="115">
        <f>'Cash Flow %s Yr2'!F27</f>
        <v>0</v>
      </c>
      <c r="G27" s="115">
        <f>'Cash Flow %s Yr2'!G27</f>
        <v>0</v>
      </c>
      <c r="H27" s="115">
        <f>'Cash Flow %s Yr2'!H27</f>
        <v>0</v>
      </c>
      <c r="I27" s="115">
        <f>'Cash Flow %s Yr2'!I27</f>
        <v>0</v>
      </c>
      <c r="J27" s="115">
        <f>'Cash Flow %s Yr2'!J27</f>
        <v>0.25</v>
      </c>
      <c r="K27" s="115">
        <f>'Cash Flow %s Yr2'!K27</f>
        <v>0</v>
      </c>
      <c r="L27" s="115">
        <f>'Cash Flow %s Yr2'!L27</f>
        <v>0</v>
      </c>
      <c r="M27" s="115">
        <f>'Cash Flow %s Yr2'!M27</f>
        <v>0.5</v>
      </c>
      <c r="N27" s="115">
        <f>'Cash Flow %s Yr2'!N27</f>
        <v>0</v>
      </c>
      <c r="O27" s="115">
        <f>'Cash Flow %s Yr2'!O27</f>
        <v>0.25</v>
      </c>
      <c r="P27" s="115">
        <f>'Cash Flow %s Yr2'!P27</f>
        <v>0</v>
      </c>
      <c r="Q27" s="115">
        <f>'Cash Flow %s Yr2'!Q27</f>
        <v>0</v>
      </c>
      <c r="R27" s="115">
        <f>'Cash Flow %s Yr2'!R27</f>
        <v>0</v>
      </c>
      <c r="S27" s="111">
        <f t="shared" si="2"/>
        <v>1</v>
      </c>
    </row>
    <row r="28" spans="1:20" s="31" customFormat="1" ht="18.75" x14ac:dyDescent="0.3">
      <c r="A28" s="47"/>
      <c r="B28" s="65" t="str">
        <f>'Revenue Input'!B24</f>
        <v>8291</v>
      </c>
      <c r="C28" s="65" t="str">
        <f>'Revenue Input'!C24</f>
        <v>Title I</v>
      </c>
      <c r="D28" s="115">
        <f>'Cash Flow %s Yr2'!D28</f>
        <v>0</v>
      </c>
      <c r="E28" s="115">
        <f>'Cash Flow %s Yr2'!E28</f>
        <v>0</v>
      </c>
      <c r="F28" s="115">
        <f>'Cash Flow %s Yr2'!F28</f>
        <v>0</v>
      </c>
      <c r="G28" s="115">
        <f>'Cash Flow %s Yr2'!G28</f>
        <v>0</v>
      </c>
      <c r="H28" s="115">
        <f>'Cash Flow %s Yr2'!H28</f>
        <v>0</v>
      </c>
      <c r="I28" s="115">
        <f>'Cash Flow %s Yr2'!I28</f>
        <v>0</v>
      </c>
      <c r="J28" s="115">
        <f>'Cash Flow %s Yr2'!J28</f>
        <v>0.25</v>
      </c>
      <c r="K28" s="115">
        <f>'Cash Flow %s Yr2'!K28</f>
        <v>0</v>
      </c>
      <c r="L28" s="115">
        <f>'Cash Flow %s Yr2'!L28</f>
        <v>0</v>
      </c>
      <c r="M28" s="115">
        <f>'Cash Flow %s Yr2'!M28</f>
        <v>0.5</v>
      </c>
      <c r="N28" s="115">
        <f>'Cash Flow %s Yr2'!N28</f>
        <v>0</v>
      </c>
      <c r="O28" s="115">
        <f>'Cash Flow %s Yr2'!O28</f>
        <v>0.25</v>
      </c>
      <c r="P28" s="115">
        <f>'Cash Flow %s Yr2'!P28</f>
        <v>0</v>
      </c>
      <c r="Q28" s="115">
        <f>'Cash Flow %s Yr2'!Q28</f>
        <v>0</v>
      </c>
      <c r="R28" s="115">
        <f>'Cash Flow %s Yr2'!R28</f>
        <v>0</v>
      </c>
      <c r="S28" s="111">
        <f t="shared" si="2"/>
        <v>1</v>
      </c>
    </row>
    <row r="29" spans="1:20" s="31" customFormat="1" ht="18.75" x14ac:dyDescent="0.3">
      <c r="A29" s="47"/>
      <c r="B29" s="65" t="str">
        <f>'Revenue Input'!B25</f>
        <v>8292</v>
      </c>
      <c r="C29" s="65" t="str">
        <f>'Revenue Input'!C25</f>
        <v>Title II</v>
      </c>
      <c r="D29" s="115">
        <f>'Cash Flow %s Yr2'!D29</f>
        <v>0</v>
      </c>
      <c r="E29" s="115">
        <f>'Cash Flow %s Yr2'!E29</f>
        <v>0</v>
      </c>
      <c r="F29" s="115">
        <f>'Cash Flow %s Yr2'!F29</f>
        <v>0</v>
      </c>
      <c r="G29" s="115">
        <f>'Cash Flow %s Yr2'!G29</f>
        <v>0</v>
      </c>
      <c r="H29" s="115">
        <f>'Cash Flow %s Yr2'!H29</f>
        <v>0</v>
      </c>
      <c r="I29" s="115">
        <f>'Cash Flow %s Yr2'!I29</f>
        <v>0</v>
      </c>
      <c r="J29" s="115">
        <f>'Cash Flow %s Yr2'!J29</f>
        <v>0.25</v>
      </c>
      <c r="K29" s="115">
        <f>'Cash Flow %s Yr2'!K29</f>
        <v>0</v>
      </c>
      <c r="L29" s="115">
        <f>'Cash Flow %s Yr2'!L29</f>
        <v>0</v>
      </c>
      <c r="M29" s="115">
        <f>'Cash Flow %s Yr2'!M29</f>
        <v>0.5</v>
      </c>
      <c r="N29" s="115">
        <f>'Cash Flow %s Yr2'!N29</f>
        <v>0</v>
      </c>
      <c r="O29" s="115">
        <f>'Cash Flow %s Yr2'!O29</f>
        <v>0.25</v>
      </c>
      <c r="P29" s="115">
        <f>'Cash Flow %s Yr2'!P29</f>
        <v>0</v>
      </c>
      <c r="Q29" s="115">
        <f>'Cash Flow %s Yr2'!Q29</f>
        <v>0</v>
      </c>
      <c r="R29" s="115">
        <f>'Cash Flow %s Yr2'!R29</f>
        <v>0</v>
      </c>
      <c r="S29" s="111">
        <f t="shared" si="2"/>
        <v>1</v>
      </c>
    </row>
    <row r="30" spans="1:20" s="31" customFormat="1" ht="18.75" x14ac:dyDescent="0.3">
      <c r="A30" s="47"/>
      <c r="B30" s="65" t="str">
        <f>'Revenue Input'!B26</f>
        <v>8293</v>
      </c>
      <c r="C30" s="65" t="str">
        <f>'Revenue Input'!C26</f>
        <v>Title III</v>
      </c>
      <c r="D30" s="115">
        <f>'Cash Flow %s Yr2'!D30</f>
        <v>0</v>
      </c>
      <c r="E30" s="115">
        <f>'Cash Flow %s Yr2'!E30</f>
        <v>0</v>
      </c>
      <c r="F30" s="115">
        <f>'Cash Flow %s Yr2'!F30</f>
        <v>0</v>
      </c>
      <c r="G30" s="115">
        <f>'Cash Flow %s Yr2'!G30</f>
        <v>0</v>
      </c>
      <c r="H30" s="115">
        <f>'Cash Flow %s Yr2'!H30</f>
        <v>0</v>
      </c>
      <c r="I30" s="115">
        <f>'Cash Flow %s Yr2'!I30</f>
        <v>0</v>
      </c>
      <c r="J30" s="115">
        <f>'Cash Flow %s Yr2'!J30</f>
        <v>0.25</v>
      </c>
      <c r="K30" s="115">
        <f>'Cash Flow %s Yr2'!K30</f>
        <v>0</v>
      </c>
      <c r="L30" s="115">
        <f>'Cash Flow %s Yr2'!L30</f>
        <v>0</v>
      </c>
      <c r="M30" s="115">
        <f>'Cash Flow %s Yr2'!M30</f>
        <v>0.5</v>
      </c>
      <c r="N30" s="115">
        <f>'Cash Flow %s Yr2'!N30</f>
        <v>0</v>
      </c>
      <c r="O30" s="115">
        <f>'Cash Flow %s Yr2'!O30</f>
        <v>0.25</v>
      </c>
      <c r="P30" s="115">
        <f>'Cash Flow %s Yr2'!P30</f>
        <v>0</v>
      </c>
      <c r="Q30" s="115">
        <f>'Cash Flow %s Yr2'!Q30</f>
        <v>0</v>
      </c>
      <c r="R30" s="115">
        <f>'Cash Flow %s Yr2'!R30</f>
        <v>0</v>
      </c>
      <c r="S30" s="111">
        <f t="shared" si="2"/>
        <v>1</v>
      </c>
    </row>
    <row r="31" spans="1:20" s="31" customFormat="1" ht="18.75" x14ac:dyDescent="0.3">
      <c r="A31" s="47"/>
      <c r="B31" s="65" t="str">
        <f>'Revenue Input'!B27</f>
        <v>8294</v>
      </c>
      <c r="C31" s="65" t="str">
        <f>'Revenue Input'!C27</f>
        <v>Title IV</v>
      </c>
      <c r="D31" s="115">
        <f>'Cash Flow %s Yr2'!D31</f>
        <v>0</v>
      </c>
      <c r="E31" s="115">
        <f>'Cash Flow %s Yr2'!E31</f>
        <v>0</v>
      </c>
      <c r="F31" s="115">
        <f>'Cash Flow %s Yr2'!F31</f>
        <v>0</v>
      </c>
      <c r="G31" s="115">
        <f>'Cash Flow %s Yr2'!G31</f>
        <v>0</v>
      </c>
      <c r="H31" s="115">
        <f>'Cash Flow %s Yr2'!H31</f>
        <v>0</v>
      </c>
      <c r="I31" s="115">
        <f>'Cash Flow %s Yr2'!I31</f>
        <v>0</v>
      </c>
      <c r="J31" s="115">
        <f>'Cash Flow %s Yr2'!J31</f>
        <v>0.25</v>
      </c>
      <c r="K31" s="115">
        <f>'Cash Flow %s Yr2'!K31</f>
        <v>0</v>
      </c>
      <c r="L31" s="115">
        <f>'Cash Flow %s Yr2'!L31</f>
        <v>0</v>
      </c>
      <c r="M31" s="115">
        <f>'Cash Flow %s Yr2'!M31</f>
        <v>0.5</v>
      </c>
      <c r="N31" s="115">
        <f>'Cash Flow %s Yr2'!N31</f>
        <v>0</v>
      </c>
      <c r="O31" s="115">
        <f>'Cash Flow %s Yr2'!O31</f>
        <v>0.25</v>
      </c>
      <c r="P31" s="115">
        <f>'Cash Flow %s Yr2'!P31</f>
        <v>0</v>
      </c>
      <c r="Q31" s="115">
        <f>'Cash Flow %s Yr2'!Q31</f>
        <v>0</v>
      </c>
      <c r="R31" s="115">
        <f>'Cash Flow %s Yr2'!R31</f>
        <v>0</v>
      </c>
      <c r="S31" s="111">
        <f t="shared" si="2"/>
        <v>1</v>
      </c>
    </row>
    <row r="32" spans="1:20" s="31" customFormat="1" ht="18.75" x14ac:dyDescent="0.3">
      <c r="A32" s="47"/>
      <c r="B32" s="65" t="str">
        <f>'Revenue Input'!B28</f>
        <v>8295</v>
      </c>
      <c r="C32" s="65" t="str">
        <f>'Revenue Input'!C28</f>
        <v>Title V</v>
      </c>
      <c r="D32" s="115">
        <f>'Cash Flow %s Yr2'!D32</f>
        <v>0</v>
      </c>
      <c r="E32" s="115">
        <f>'Cash Flow %s Yr2'!E32</f>
        <v>0</v>
      </c>
      <c r="F32" s="115">
        <f>'Cash Flow %s Yr2'!F32</f>
        <v>1</v>
      </c>
      <c r="G32" s="115">
        <f>'Cash Flow %s Yr2'!G32</f>
        <v>0</v>
      </c>
      <c r="H32" s="115">
        <f>'Cash Flow %s Yr2'!H32</f>
        <v>0</v>
      </c>
      <c r="I32" s="115">
        <f>'Cash Flow %s Yr2'!I32</f>
        <v>0</v>
      </c>
      <c r="J32" s="115">
        <f>'Cash Flow %s Yr2'!J32</f>
        <v>0</v>
      </c>
      <c r="K32" s="115">
        <f>'Cash Flow %s Yr2'!K32</f>
        <v>0</v>
      </c>
      <c r="L32" s="115">
        <f>'Cash Flow %s Yr2'!L32</f>
        <v>0</v>
      </c>
      <c r="M32" s="115">
        <f>'Cash Flow %s Yr2'!M32</f>
        <v>0</v>
      </c>
      <c r="N32" s="115">
        <f>'Cash Flow %s Yr2'!N32</f>
        <v>0</v>
      </c>
      <c r="O32" s="115">
        <f>'Cash Flow %s Yr2'!O32</f>
        <v>0</v>
      </c>
      <c r="P32" s="115">
        <f>'Cash Flow %s Yr2'!P32</f>
        <v>0</v>
      </c>
      <c r="Q32" s="115">
        <f>'Cash Flow %s Yr2'!Q32</f>
        <v>0</v>
      </c>
      <c r="R32" s="115">
        <f>'Cash Flow %s Yr2'!R32</f>
        <v>0</v>
      </c>
      <c r="S32" s="111">
        <f t="shared" si="2"/>
        <v>1</v>
      </c>
    </row>
    <row r="33" spans="1:19" s="31" customFormat="1" ht="18.75" x14ac:dyDescent="0.3">
      <c r="A33" s="47"/>
      <c r="B33" s="65" t="str">
        <f>'Revenue Input'!B29</f>
        <v>8299</v>
      </c>
      <c r="C33" s="65" t="str">
        <f>'Revenue Input'!C29</f>
        <v>Prior Year Federal Revenue</v>
      </c>
      <c r="D33" s="115">
        <f>'Cash Flow %s Yr2'!D33</f>
        <v>0</v>
      </c>
      <c r="E33" s="115">
        <f>'Cash Flow %s Yr2'!E33</f>
        <v>0</v>
      </c>
      <c r="F33" s="115">
        <f>'Cash Flow %s Yr2'!F33</f>
        <v>0.5</v>
      </c>
      <c r="G33" s="115">
        <f>'Cash Flow %s Yr2'!G33</f>
        <v>0</v>
      </c>
      <c r="H33" s="115">
        <f>'Cash Flow %s Yr2'!H33</f>
        <v>0</v>
      </c>
      <c r="I33" s="115" t="e">
        <f>'Cash Flow %s Yr2'!I33</f>
        <v>#REF!</v>
      </c>
      <c r="J33" s="115">
        <f>'Cash Flow %s Yr2'!J33</f>
        <v>0</v>
      </c>
      <c r="K33" s="115">
        <f>'Cash Flow %s Yr2'!K33</f>
        <v>0.4</v>
      </c>
      <c r="L33" s="115">
        <f>'Cash Flow %s Yr2'!L33</f>
        <v>0</v>
      </c>
      <c r="M33" s="115">
        <f>'Cash Flow %s Yr2'!M33</f>
        <v>0</v>
      </c>
      <c r="N33" s="115">
        <f>'Cash Flow %s Yr2'!N33</f>
        <v>0.1</v>
      </c>
      <c r="O33" s="115">
        <f>'Cash Flow %s Yr2'!O33</f>
        <v>0</v>
      </c>
      <c r="P33" s="115">
        <f>'Cash Flow %s Yr2'!P33</f>
        <v>0</v>
      </c>
      <c r="Q33" s="115">
        <f>'Cash Flow %s Yr2'!Q33</f>
        <v>0</v>
      </c>
      <c r="R33" s="115">
        <f>'Cash Flow %s Yr2'!R33</f>
        <v>0</v>
      </c>
      <c r="S33" s="111" t="e">
        <f t="shared" si="2"/>
        <v>#REF!</v>
      </c>
    </row>
    <row r="34" spans="1:19" s="31" customFormat="1" ht="18.75" x14ac:dyDescent="0.3">
      <c r="A34" s="47"/>
      <c r="B34" s="72"/>
      <c r="C34" s="50"/>
      <c r="D34" s="120"/>
      <c r="E34" s="120"/>
      <c r="F34" s="120"/>
      <c r="G34" s="120"/>
      <c r="H34" s="120"/>
      <c r="I34" s="120"/>
      <c r="J34" s="120"/>
      <c r="K34" s="120"/>
      <c r="L34" s="120"/>
      <c r="M34" s="120"/>
      <c r="N34" s="120"/>
      <c r="O34" s="120"/>
      <c r="P34" s="120"/>
      <c r="Q34" s="120"/>
      <c r="R34" s="120"/>
      <c r="S34" s="111"/>
    </row>
    <row r="35" spans="1:19" s="31" customFormat="1" ht="18.75" x14ac:dyDescent="0.3">
      <c r="A35" s="47"/>
      <c r="B35" s="72"/>
      <c r="C35" s="50"/>
      <c r="D35" s="123"/>
      <c r="E35" s="123"/>
      <c r="F35" s="123"/>
      <c r="G35" s="123"/>
      <c r="H35" s="123"/>
      <c r="I35" s="123"/>
      <c r="J35" s="123"/>
      <c r="K35" s="123"/>
      <c r="L35" s="123"/>
      <c r="M35" s="123"/>
      <c r="N35" s="123"/>
      <c r="O35" s="123"/>
      <c r="P35" s="123"/>
      <c r="Q35" s="123"/>
      <c r="R35" s="123"/>
      <c r="S35" s="111"/>
    </row>
    <row r="36" spans="1:19" s="31" customFormat="1" ht="18.75" x14ac:dyDescent="0.3">
      <c r="B36" s="47" t="s">
        <v>808</v>
      </c>
      <c r="C36" s="50"/>
      <c r="D36" s="123"/>
      <c r="E36" s="123"/>
      <c r="F36" s="123"/>
      <c r="G36" s="123"/>
      <c r="H36" s="123"/>
      <c r="I36" s="123"/>
      <c r="J36" s="123"/>
      <c r="K36" s="123"/>
      <c r="L36" s="123"/>
      <c r="M36" s="123"/>
      <c r="N36" s="123"/>
      <c r="O36" s="123"/>
      <c r="P36" s="123"/>
      <c r="Q36" s="123"/>
      <c r="R36" s="123"/>
      <c r="S36" s="111"/>
    </row>
    <row r="37" spans="1:19" s="31" customFormat="1" ht="18.75" x14ac:dyDescent="0.3">
      <c r="A37" s="47"/>
      <c r="B37" s="65" t="str">
        <f>'Revenue Input'!B33</f>
        <v>8660</v>
      </c>
      <c r="C37" s="65" t="str">
        <f>'Revenue Input'!C33</f>
        <v>Interest</v>
      </c>
      <c r="D37" s="115">
        <f>'Cash Flow %s Yr2'!D37</f>
        <v>8.3000000000000004E-2</v>
      </c>
      <c r="E37" s="115">
        <f>'Cash Flow %s Yr2'!E37</f>
        <v>8.3000000000000004E-2</v>
      </c>
      <c r="F37" s="115">
        <f>'Cash Flow %s Yr2'!F37</f>
        <v>8.3000000000000004E-2</v>
      </c>
      <c r="G37" s="115">
        <f>'Cash Flow %s Yr2'!G37</f>
        <v>8.3000000000000004E-2</v>
      </c>
      <c r="H37" s="115">
        <f>'Cash Flow %s Yr2'!H37</f>
        <v>8.3000000000000004E-2</v>
      </c>
      <c r="I37" s="115">
        <f>'Cash Flow %s Yr2'!I37</f>
        <v>8.3000000000000004E-2</v>
      </c>
      <c r="J37" s="115">
        <f>'Cash Flow %s Yr2'!J37</f>
        <v>8.3000000000000004E-2</v>
      </c>
      <c r="K37" s="115">
        <f>'Cash Flow %s Yr2'!K37</f>
        <v>8.3000000000000004E-2</v>
      </c>
      <c r="L37" s="115">
        <f>'Cash Flow %s Yr2'!L37</f>
        <v>8.4000000000000005E-2</v>
      </c>
      <c r="M37" s="115">
        <f>'Cash Flow %s Yr2'!M37</f>
        <v>8.4000000000000005E-2</v>
      </c>
      <c r="N37" s="115">
        <f>'Cash Flow %s Yr2'!N37</f>
        <v>8.4000000000000005E-2</v>
      </c>
      <c r="O37" s="115">
        <f>'Cash Flow %s Yr2'!O37</f>
        <v>8.4000000000000005E-2</v>
      </c>
      <c r="P37" s="115">
        <f>'Cash Flow %s Yr2'!P37</f>
        <v>0</v>
      </c>
      <c r="Q37" s="115">
        <f>'Cash Flow %s Yr2'!Q37</f>
        <v>0</v>
      </c>
      <c r="R37" s="115">
        <f>'Cash Flow %s Yr2'!R37</f>
        <v>0</v>
      </c>
      <c r="S37" s="111">
        <f t="shared" ref="S37:S49" si="3">SUM(D37:R37)</f>
        <v>0.99999999999999989</v>
      </c>
    </row>
    <row r="38" spans="1:19" s="31" customFormat="1" ht="18.75" x14ac:dyDescent="0.3">
      <c r="A38" s="47"/>
      <c r="B38" s="65" t="str">
        <f>'Revenue Input'!B34</f>
        <v>8782</v>
      </c>
      <c r="C38" s="65" t="str">
        <f>'Revenue Input'!C34</f>
        <v>All Other Transfers from County Offices</v>
      </c>
      <c r="D38" s="115">
        <f>'Cash Flow %s Yr2'!D38</f>
        <v>0</v>
      </c>
      <c r="E38" s="115">
        <f>'Cash Flow %s Yr2'!E38</f>
        <v>0</v>
      </c>
      <c r="F38" s="115">
        <f>'Cash Flow %s Yr2'!F38</f>
        <v>0.1</v>
      </c>
      <c r="G38" s="115">
        <f>'Cash Flow %s Yr2'!G38</f>
        <v>0.1</v>
      </c>
      <c r="H38" s="115">
        <f>'Cash Flow %s Yr2'!H38</f>
        <v>0.1</v>
      </c>
      <c r="I38" s="115">
        <f>'Cash Flow %s Yr2'!I38</f>
        <v>0.1</v>
      </c>
      <c r="J38" s="115">
        <f>'Cash Flow %s Yr2'!J38</f>
        <v>0.1</v>
      </c>
      <c r="K38" s="115">
        <f>'Cash Flow %s Yr2'!K38</f>
        <v>0.1</v>
      </c>
      <c r="L38" s="115">
        <f>'Cash Flow %s Yr2'!L38</f>
        <v>0.1</v>
      </c>
      <c r="M38" s="115">
        <f>'Cash Flow %s Yr2'!M38</f>
        <v>0.1</v>
      </c>
      <c r="N38" s="115">
        <f>'Cash Flow %s Yr2'!N38</f>
        <v>0.1</v>
      </c>
      <c r="O38" s="115">
        <f>'Cash Flow %s Yr2'!O38</f>
        <v>0.1</v>
      </c>
      <c r="P38" s="115">
        <f>'Cash Flow %s Yr2'!P38</f>
        <v>0</v>
      </c>
      <c r="Q38" s="115">
        <f>'Cash Flow %s Yr2'!Q38</f>
        <v>0</v>
      </c>
      <c r="R38" s="115">
        <f>'Cash Flow %s Yr2'!R38</f>
        <v>0</v>
      </c>
      <c r="S38" s="111">
        <f t="shared" si="3"/>
        <v>0.99999999999999989</v>
      </c>
    </row>
    <row r="39" spans="1:19" s="31" customFormat="1" ht="18.75" x14ac:dyDescent="0.3">
      <c r="A39" s="47"/>
      <c r="B39" s="65" t="str">
        <f>'Revenue Input'!B35</f>
        <v>8784</v>
      </c>
      <c r="C39" s="65" t="str">
        <f>'Revenue Input'!C35</f>
        <v>All Other Transfers from Other Locations</v>
      </c>
      <c r="D39" s="115">
        <f>'Cash Flow %s Yr2'!D39</f>
        <v>0</v>
      </c>
      <c r="E39" s="115">
        <f>'Cash Flow %s Yr2'!E39</f>
        <v>0</v>
      </c>
      <c r="F39" s="115">
        <f>'Cash Flow %s Yr2'!F39</f>
        <v>0.1</v>
      </c>
      <c r="G39" s="115">
        <f>'Cash Flow %s Yr2'!G39</f>
        <v>0.1</v>
      </c>
      <c r="H39" s="115">
        <f>'Cash Flow %s Yr2'!H39</f>
        <v>0.1</v>
      </c>
      <c r="I39" s="115">
        <f>'Cash Flow %s Yr2'!I39</f>
        <v>0.1</v>
      </c>
      <c r="J39" s="115">
        <f>'Cash Flow %s Yr2'!J39</f>
        <v>0.1</v>
      </c>
      <c r="K39" s="115">
        <f>'Cash Flow %s Yr2'!K39</f>
        <v>0.1</v>
      </c>
      <c r="L39" s="115">
        <f>'Cash Flow %s Yr2'!L39</f>
        <v>0.1</v>
      </c>
      <c r="M39" s="115">
        <f>'Cash Flow %s Yr2'!M39</f>
        <v>0.1</v>
      </c>
      <c r="N39" s="115">
        <f>'Cash Flow %s Yr2'!N39</f>
        <v>0.1</v>
      </c>
      <c r="O39" s="115">
        <f>'Cash Flow %s Yr2'!O39</f>
        <v>0.1</v>
      </c>
      <c r="P39" s="115">
        <f>'Cash Flow %s Yr2'!P39</f>
        <v>0</v>
      </c>
      <c r="Q39" s="115">
        <f>'Cash Flow %s Yr2'!Q39</f>
        <v>0</v>
      </c>
      <c r="R39" s="115">
        <f>'Cash Flow %s Yr2'!R39</f>
        <v>0</v>
      </c>
      <c r="S39" s="111">
        <f t="shared" si="3"/>
        <v>0.99999999999999989</v>
      </c>
    </row>
    <row r="40" spans="1:19" s="31" customFormat="1" x14ac:dyDescent="0.25">
      <c r="A40" s="49"/>
      <c r="B40" s="65" t="str">
        <f>'Revenue Input'!B36</f>
        <v>8785</v>
      </c>
      <c r="C40" s="65" t="str">
        <f>'Revenue Input'!C36</f>
        <v>CMO Management fee</v>
      </c>
      <c r="D40" s="115">
        <f>'Cash Flow %s Yr2'!D40</f>
        <v>0</v>
      </c>
      <c r="E40" s="115">
        <f>'Cash Flow %s Yr2'!E40</f>
        <v>0</v>
      </c>
      <c r="F40" s="115">
        <f>'Cash Flow %s Yr2'!F40</f>
        <v>0.1</v>
      </c>
      <c r="G40" s="115">
        <f>'Cash Flow %s Yr2'!G40</f>
        <v>0.1</v>
      </c>
      <c r="H40" s="115">
        <f>'Cash Flow %s Yr2'!H40</f>
        <v>0.1</v>
      </c>
      <c r="I40" s="115">
        <f>'Cash Flow %s Yr2'!I40</f>
        <v>0.1</v>
      </c>
      <c r="J40" s="115">
        <f>'Cash Flow %s Yr2'!J40</f>
        <v>0.1</v>
      </c>
      <c r="K40" s="115">
        <f>'Cash Flow %s Yr2'!K40</f>
        <v>0.1</v>
      </c>
      <c r="L40" s="115">
        <f>'Cash Flow %s Yr2'!L40</f>
        <v>0.1</v>
      </c>
      <c r="M40" s="115">
        <f>'Cash Flow %s Yr2'!M40</f>
        <v>0.1</v>
      </c>
      <c r="N40" s="115">
        <f>'Cash Flow %s Yr2'!N40</f>
        <v>0.1</v>
      </c>
      <c r="O40" s="115">
        <f>'Cash Flow %s Yr2'!O40</f>
        <v>0.1</v>
      </c>
      <c r="P40" s="115">
        <f>'Cash Flow %s Yr2'!P40</f>
        <v>0</v>
      </c>
      <c r="Q40" s="115">
        <f>'Cash Flow %s Yr2'!Q40</f>
        <v>0</v>
      </c>
      <c r="R40" s="115">
        <f>'Cash Flow %s Yr2'!R40</f>
        <v>0</v>
      </c>
      <c r="S40" s="111">
        <f t="shared" si="3"/>
        <v>0.99999999999999989</v>
      </c>
    </row>
    <row r="41" spans="1:19" s="31" customFormat="1" x14ac:dyDescent="0.25">
      <c r="A41" s="50"/>
      <c r="B41" s="65" t="str">
        <f>'Revenue Input'!B37</f>
        <v>8792</v>
      </c>
      <c r="C41" s="65" t="str">
        <f>'Revenue Input'!C37</f>
        <v>Special Ed - AB 602</v>
      </c>
      <c r="D41" s="115">
        <f>'Cash Flow %s Yr2'!D41</f>
        <v>0</v>
      </c>
      <c r="E41" s="115">
        <f>'Cash Flow %s Yr2'!E41</f>
        <v>0</v>
      </c>
      <c r="F41" s="115">
        <f>'Cash Flow %s Yr2'!F41</f>
        <v>0.1</v>
      </c>
      <c r="G41" s="115">
        <f>'Cash Flow %s Yr2'!G41</f>
        <v>0.1</v>
      </c>
      <c r="H41" s="115">
        <f>'Cash Flow %s Yr2'!H41</f>
        <v>0.1</v>
      </c>
      <c r="I41" s="115">
        <f>'Cash Flow %s Yr2'!I41</f>
        <v>0.1</v>
      </c>
      <c r="J41" s="115">
        <f>'Cash Flow %s Yr2'!J41</f>
        <v>0.1</v>
      </c>
      <c r="K41" s="115">
        <f>'Cash Flow %s Yr2'!K41</f>
        <v>0.1</v>
      </c>
      <c r="L41" s="115">
        <f>'Cash Flow %s Yr2'!L41</f>
        <v>0.1</v>
      </c>
      <c r="M41" s="115">
        <f>'Cash Flow %s Yr2'!M41</f>
        <v>0.1</v>
      </c>
      <c r="N41" s="115">
        <f>'Cash Flow %s Yr2'!N41</f>
        <v>0.1</v>
      </c>
      <c r="O41" s="115">
        <f>'Cash Flow %s Yr2'!O41</f>
        <v>0.1</v>
      </c>
      <c r="P41" s="115">
        <f>'Cash Flow %s Yr2'!P41</f>
        <v>0</v>
      </c>
      <c r="Q41" s="115">
        <f>'Cash Flow %s Yr2'!Q41</f>
        <v>0</v>
      </c>
      <c r="R41" s="115">
        <f>'Cash Flow %s Yr2'!R41</f>
        <v>0</v>
      </c>
      <c r="S41" s="111">
        <f t="shared" si="3"/>
        <v>0.99999999999999989</v>
      </c>
    </row>
    <row r="42" spans="1:19" s="31" customFormat="1" ht="18.75" x14ac:dyDescent="0.3">
      <c r="A42" s="47"/>
      <c r="B42" s="65" t="str">
        <f>'Revenue Input'!B38</f>
        <v>8980</v>
      </c>
      <c r="C42" s="65" t="str">
        <f>'Revenue Input'!C38</f>
        <v>Student Lunch Revenue</v>
      </c>
      <c r="D42" s="115">
        <f>'Cash Flow %s Yr2'!D42</f>
        <v>0</v>
      </c>
      <c r="E42" s="115">
        <f>'Cash Flow %s Yr2'!E42</f>
        <v>0.05</v>
      </c>
      <c r="F42" s="115">
        <f>'Cash Flow %s Yr2'!F42</f>
        <v>0.1</v>
      </c>
      <c r="G42" s="115">
        <f>'Cash Flow %s Yr2'!G42</f>
        <v>0.1</v>
      </c>
      <c r="H42" s="115">
        <f>'Cash Flow %s Yr2'!H42</f>
        <v>0.1</v>
      </c>
      <c r="I42" s="115">
        <f>'Cash Flow %s Yr2'!I42</f>
        <v>0.1</v>
      </c>
      <c r="J42" s="115">
        <f>'Cash Flow %s Yr2'!J42</f>
        <v>0.1</v>
      </c>
      <c r="K42" s="115">
        <f>'Cash Flow %s Yr2'!K42</f>
        <v>0.1</v>
      </c>
      <c r="L42" s="115">
        <f>'Cash Flow %s Yr2'!L42</f>
        <v>0.1</v>
      </c>
      <c r="M42" s="115">
        <f>'Cash Flow %s Yr2'!M42</f>
        <v>0.1</v>
      </c>
      <c r="N42" s="115">
        <f>'Cash Flow %s Yr2'!N42</f>
        <v>0.1</v>
      </c>
      <c r="O42" s="115">
        <f>'Cash Flow %s Yr2'!O42</f>
        <v>0.05</v>
      </c>
      <c r="P42" s="115">
        <f>'Cash Flow %s Yr2'!P42</f>
        <v>0</v>
      </c>
      <c r="Q42" s="115">
        <f>'Cash Flow %s Yr2'!Q42</f>
        <v>0</v>
      </c>
      <c r="R42" s="115">
        <f>'Cash Flow %s Yr2'!R42</f>
        <v>0</v>
      </c>
      <c r="S42" s="111">
        <f t="shared" si="3"/>
        <v>0.99999999999999989</v>
      </c>
    </row>
    <row r="43" spans="1:19" s="31" customFormat="1" ht="18.75" x14ac:dyDescent="0.3">
      <c r="A43" s="47"/>
      <c r="B43" s="65" t="str">
        <f>'Revenue Input'!B39</f>
        <v>8982</v>
      </c>
      <c r="C43" s="65" t="str">
        <f>'Revenue Input'!C39</f>
        <v>Foundation Grants</v>
      </c>
      <c r="D43" s="115">
        <f>'Cash Flow %s Yr2'!D43</f>
        <v>1</v>
      </c>
      <c r="E43" s="115">
        <f>'Cash Flow %s Yr2'!E43</f>
        <v>0</v>
      </c>
      <c r="F43" s="115">
        <f>'Cash Flow %s Yr2'!F43</f>
        <v>0</v>
      </c>
      <c r="G43" s="115">
        <f>'Cash Flow %s Yr2'!G43</f>
        <v>0</v>
      </c>
      <c r="H43" s="115">
        <f>'Cash Flow %s Yr2'!H43</f>
        <v>0</v>
      </c>
      <c r="I43" s="115">
        <f>'Cash Flow %s Yr2'!I43</f>
        <v>0</v>
      </c>
      <c r="J43" s="115">
        <f>'Cash Flow %s Yr2'!J43</f>
        <v>0</v>
      </c>
      <c r="K43" s="115">
        <f>'Cash Flow %s Yr2'!K43</f>
        <v>0</v>
      </c>
      <c r="L43" s="115">
        <f>'Cash Flow %s Yr2'!L43</f>
        <v>0</v>
      </c>
      <c r="M43" s="115">
        <f>'Cash Flow %s Yr2'!M43</f>
        <v>0</v>
      </c>
      <c r="N43" s="115">
        <f>'Cash Flow %s Yr2'!N43</f>
        <v>0</v>
      </c>
      <c r="O43" s="115">
        <f>'Cash Flow %s Yr2'!O43</f>
        <v>0</v>
      </c>
      <c r="P43" s="115">
        <f>'Cash Flow %s Yr2'!P43</f>
        <v>0</v>
      </c>
      <c r="Q43" s="115">
        <f>'Cash Flow %s Yr2'!Q43</f>
        <v>0</v>
      </c>
      <c r="R43" s="115">
        <f>'Cash Flow %s Yr2'!R43</f>
        <v>0</v>
      </c>
      <c r="S43" s="111">
        <f t="shared" si="3"/>
        <v>1</v>
      </c>
    </row>
    <row r="44" spans="1:19" s="31" customFormat="1" ht="18.75" x14ac:dyDescent="0.3">
      <c r="A44" s="47"/>
      <c r="B44" s="65" t="str">
        <f>'Revenue Input'!B40</f>
        <v>8983</v>
      </c>
      <c r="C44" s="65" t="str">
        <f>'Revenue Input'!C40</f>
        <v>All Other Local Revenue</v>
      </c>
      <c r="D44" s="115">
        <f>'Cash Flow %s Yr2'!D44</f>
        <v>3.6999999999999998E-2</v>
      </c>
      <c r="E44" s="115">
        <f>'Cash Flow %s Yr2'!E44</f>
        <v>4.0000000000000001E-3</v>
      </c>
      <c r="F44" s="115">
        <f>'Cash Flow %s Yr2'!F44</f>
        <v>0</v>
      </c>
      <c r="G44" s="115">
        <f>'Cash Flow %s Yr2'!G44</f>
        <v>0.19900000000000001</v>
      </c>
      <c r="H44" s="115">
        <f>'Cash Flow %s Yr2'!H44</f>
        <v>3.6999999999999998E-2</v>
      </c>
      <c r="I44" s="115">
        <f>'Cash Flow %s Yr2'!I44</f>
        <v>0.12</v>
      </c>
      <c r="J44" s="115">
        <f>'Cash Flow %s Yr2'!J44</f>
        <v>0.12</v>
      </c>
      <c r="K44" s="115">
        <f>'Cash Flow %s Yr2'!K44</f>
        <v>0.12</v>
      </c>
      <c r="L44" s="115">
        <f>'Cash Flow %s Yr2'!L44</f>
        <v>0.12</v>
      </c>
      <c r="M44" s="115">
        <f>'Cash Flow %s Yr2'!M44</f>
        <v>0.12</v>
      </c>
      <c r="N44" s="115">
        <f>'Cash Flow %s Yr2'!N44</f>
        <v>0.12</v>
      </c>
      <c r="O44" s="115">
        <f>'Cash Flow %s Yr2'!O44</f>
        <v>3.0000000000000001E-3</v>
      </c>
      <c r="P44" s="115">
        <f>'Cash Flow %s Yr2'!P44</f>
        <v>0</v>
      </c>
      <c r="Q44" s="115">
        <f>'Cash Flow %s Yr2'!Q44</f>
        <v>0</v>
      </c>
      <c r="R44" s="115">
        <f>'Cash Flow %s Yr2'!R44</f>
        <v>0</v>
      </c>
      <c r="S44" s="111">
        <f t="shared" si="3"/>
        <v>0.99999999999999989</v>
      </c>
    </row>
    <row r="45" spans="1:19" s="31" customFormat="1" ht="18.75" x14ac:dyDescent="0.3">
      <c r="A45" s="47"/>
      <c r="B45" s="65" t="str">
        <f>'Revenue Input'!B41</f>
        <v>8984</v>
      </c>
      <c r="C45" s="65" t="str">
        <f>'Revenue Input'!C41</f>
        <v>Field Trip Revenue</v>
      </c>
      <c r="D45" s="115">
        <f>'Cash Flow %s Yr2'!D45</f>
        <v>0</v>
      </c>
      <c r="E45" s="115">
        <f>'Cash Flow %s Yr2'!E45</f>
        <v>0</v>
      </c>
      <c r="F45" s="115">
        <f>'Cash Flow %s Yr2'!F45</f>
        <v>0.1</v>
      </c>
      <c r="G45" s="115">
        <f>'Cash Flow %s Yr2'!G45</f>
        <v>0.1</v>
      </c>
      <c r="H45" s="115">
        <f>'Cash Flow %s Yr2'!H45</f>
        <v>0.1</v>
      </c>
      <c r="I45" s="115">
        <f>'Cash Flow %s Yr2'!I45</f>
        <v>0.1</v>
      </c>
      <c r="J45" s="115">
        <f>'Cash Flow %s Yr2'!J45</f>
        <v>0.1</v>
      </c>
      <c r="K45" s="115">
        <f>'Cash Flow %s Yr2'!K45</f>
        <v>0.1</v>
      </c>
      <c r="L45" s="115">
        <f>'Cash Flow %s Yr2'!L45</f>
        <v>0.1</v>
      </c>
      <c r="M45" s="115">
        <f>'Cash Flow %s Yr2'!M45</f>
        <v>0.1</v>
      </c>
      <c r="N45" s="115">
        <f>'Cash Flow %s Yr2'!N45</f>
        <v>0.1</v>
      </c>
      <c r="O45" s="115">
        <f>'Cash Flow %s Yr2'!O45</f>
        <v>0.1</v>
      </c>
      <c r="P45" s="115">
        <f>'Cash Flow %s Yr2'!P45</f>
        <v>0</v>
      </c>
      <c r="Q45" s="115">
        <f>'Cash Flow %s Yr2'!Q45</f>
        <v>0</v>
      </c>
      <c r="R45" s="115">
        <f>'Cash Flow %s Yr2'!R45</f>
        <v>0</v>
      </c>
      <c r="S45" s="111">
        <f t="shared" si="3"/>
        <v>0.99999999999999989</v>
      </c>
    </row>
    <row r="46" spans="1:19" s="31" customFormat="1" ht="18.75" x14ac:dyDescent="0.3">
      <c r="A46" s="47"/>
      <c r="B46" s="65" t="str">
        <f>'Revenue Input'!B42</f>
        <v>8985</v>
      </c>
      <c r="C46" s="65" t="str">
        <f>'Revenue Input'!C42</f>
        <v>School Site Fundraising</v>
      </c>
      <c r="D46" s="115">
        <f>'Cash Flow %s Yr2'!D46</f>
        <v>8.9999999999999993E-3</v>
      </c>
      <c r="E46" s="115">
        <f>'Cash Flow %s Yr2'!E46</f>
        <v>6.0000000000000001E-3</v>
      </c>
      <c r="F46" s="115">
        <f>'Cash Flow %s Yr2'!F46</f>
        <v>0.12076000000000001</v>
      </c>
      <c r="G46" s="115">
        <f>'Cash Flow %s Yr2'!G46</f>
        <v>0.123138</v>
      </c>
      <c r="H46" s="115">
        <f>'Cash Flow %s Yr2'!H46</f>
        <v>6.0000000000000001E-3</v>
      </c>
      <c r="I46" s="115">
        <f>'Cash Flow %s Yr2'!I46</f>
        <v>0.1</v>
      </c>
      <c r="J46" s="115">
        <f>'Cash Flow %s Yr2'!J46</f>
        <v>0.11</v>
      </c>
      <c r="K46" s="115">
        <f>'Cash Flow %s Yr2'!K46</f>
        <v>0.11</v>
      </c>
      <c r="L46" s="115">
        <f>'Cash Flow %s Yr2'!L46</f>
        <v>0.11</v>
      </c>
      <c r="M46" s="115">
        <f>'Cash Flow %s Yr2'!M46</f>
        <v>0.11</v>
      </c>
      <c r="N46" s="115">
        <f>'Cash Flow %s Yr2'!N46</f>
        <v>0.11</v>
      </c>
      <c r="O46" s="115">
        <f>'Cash Flow %s Yr2'!O46</f>
        <v>8.5000000000000006E-2</v>
      </c>
      <c r="P46" s="115">
        <f>'Cash Flow %s Yr2'!P46</f>
        <v>0</v>
      </c>
      <c r="Q46" s="115">
        <f>'Cash Flow %s Yr2'!Q46</f>
        <v>0</v>
      </c>
      <c r="R46" s="115">
        <f>'Cash Flow %s Yr2'!R46</f>
        <v>0</v>
      </c>
      <c r="S46" s="111">
        <f>SUM(D46:R46)</f>
        <v>0.99989799999999984</v>
      </c>
    </row>
    <row r="47" spans="1:19" s="31" customFormat="1" ht="18.75" x14ac:dyDescent="0.3">
      <c r="A47" s="47"/>
      <c r="B47" s="65" t="str">
        <f>'Revenue Input'!B43</f>
        <v>8986</v>
      </c>
      <c r="C47" s="65" t="str">
        <f>'Revenue Input'!C43</f>
        <v>Rental Income</v>
      </c>
      <c r="D47" s="115">
        <f>'Cash Flow %s Yr2'!D47</f>
        <v>0</v>
      </c>
      <c r="E47" s="115">
        <f>'Cash Flow %s Yr2'!E47</f>
        <v>0</v>
      </c>
      <c r="F47" s="115">
        <f>'Cash Flow %s Yr2'!F47</f>
        <v>0.1</v>
      </c>
      <c r="G47" s="115">
        <f>'Cash Flow %s Yr2'!G47</f>
        <v>0.1</v>
      </c>
      <c r="H47" s="115">
        <f>'Cash Flow %s Yr2'!H47</f>
        <v>0.1</v>
      </c>
      <c r="I47" s="115">
        <f>'Cash Flow %s Yr2'!I47</f>
        <v>0.1</v>
      </c>
      <c r="J47" s="115">
        <f>'Cash Flow %s Yr2'!J47</f>
        <v>0.1</v>
      </c>
      <c r="K47" s="115">
        <f>'Cash Flow %s Yr2'!K47</f>
        <v>0.1</v>
      </c>
      <c r="L47" s="115">
        <f>'Cash Flow %s Yr2'!L47</f>
        <v>0.1</v>
      </c>
      <c r="M47" s="115">
        <f>'Cash Flow %s Yr2'!M47</f>
        <v>0.1</v>
      </c>
      <c r="N47" s="115">
        <f>'Cash Flow %s Yr2'!N47</f>
        <v>0.1</v>
      </c>
      <c r="O47" s="115">
        <f>'Cash Flow %s Yr2'!O47</f>
        <v>0.1</v>
      </c>
      <c r="P47" s="115">
        <f>'Cash Flow %s Yr2'!P47</f>
        <v>0</v>
      </c>
      <c r="Q47" s="115">
        <f>'Cash Flow %s Yr2'!Q47</f>
        <v>0</v>
      </c>
      <c r="R47" s="115">
        <f>'Cash Flow %s Yr2'!R47</f>
        <v>0</v>
      </c>
      <c r="S47" s="111">
        <f>SUM(D47:R47)</f>
        <v>0.99999999999999989</v>
      </c>
    </row>
    <row r="48" spans="1:19" s="31" customFormat="1" ht="18.75" x14ac:dyDescent="0.3">
      <c r="A48" s="47"/>
      <c r="B48" s="65" t="str">
        <f>'Revenue Input'!B44</f>
        <v>8989</v>
      </c>
      <c r="C48" s="65" t="str">
        <f>'Revenue Input'!C44</f>
        <v>Fees for Service</v>
      </c>
      <c r="D48" s="115">
        <f>'Cash Flow %s Yr2'!D48</f>
        <v>0</v>
      </c>
      <c r="E48" s="115">
        <f>'Cash Flow %s Yr2'!E48</f>
        <v>0</v>
      </c>
      <c r="F48" s="115">
        <f>'Cash Flow %s Yr2'!F48</f>
        <v>0.1</v>
      </c>
      <c r="G48" s="115">
        <f>'Cash Flow %s Yr2'!G48</f>
        <v>0.1</v>
      </c>
      <c r="H48" s="115">
        <f>'Cash Flow %s Yr2'!H48</f>
        <v>0.1</v>
      </c>
      <c r="I48" s="115">
        <f>'Cash Flow %s Yr2'!I48</f>
        <v>0.1</v>
      </c>
      <c r="J48" s="115">
        <f>'Cash Flow %s Yr2'!J48</f>
        <v>0.1</v>
      </c>
      <c r="K48" s="115">
        <f>'Cash Flow %s Yr2'!K48</f>
        <v>0.1</v>
      </c>
      <c r="L48" s="115">
        <f>'Cash Flow %s Yr2'!L48</f>
        <v>0.1</v>
      </c>
      <c r="M48" s="115">
        <f>'Cash Flow %s Yr2'!M48</f>
        <v>0.1</v>
      </c>
      <c r="N48" s="115">
        <f>'Cash Flow %s Yr2'!N48</f>
        <v>0.1</v>
      </c>
      <c r="O48" s="115">
        <f>'Cash Flow %s Yr2'!O48</f>
        <v>0.1</v>
      </c>
      <c r="P48" s="115">
        <f>'Cash Flow %s Yr2'!P48</f>
        <v>0</v>
      </c>
      <c r="Q48" s="115">
        <f>'Cash Flow %s Yr2'!Q48</f>
        <v>0</v>
      </c>
      <c r="R48" s="115">
        <f>'Cash Flow %s Yr2'!R48</f>
        <v>0</v>
      </c>
      <c r="S48" s="111">
        <f>SUM(D48:R48)</f>
        <v>0.99999999999999989</v>
      </c>
    </row>
    <row r="49" spans="1:19" s="31" customFormat="1" ht="18.75" x14ac:dyDescent="0.3">
      <c r="A49" s="47"/>
      <c r="B49" s="65" t="str">
        <f>'Revenue Input'!B45</f>
        <v>8999</v>
      </c>
      <c r="C49" s="65" t="str">
        <f>'Revenue Input'!C45</f>
        <v>Revenue Suspense</v>
      </c>
      <c r="D49" s="115">
        <f>'Cash Flow %s Yr2'!D49</f>
        <v>0</v>
      </c>
      <c r="E49" s="115">
        <f>'Cash Flow %s Yr2'!E49</f>
        <v>0</v>
      </c>
      <c r="F49" s="115">
        <f>'Cash Flow %s Yr2'!F49</f>
        <v>0.1</v>
      </c>
      <c r="G49" s="115">
        <f>'Cash Flow %s Yr2'!G49</f>
        <v>0.1</v>
      </c>
      <c r="H49" s="115">
        <f>'Cash Flow %s Yr2'!H49</f>
        <v>0.1</v>
      </c>
      <c r="I49" s="115">
        <f>'Cash Flow %s Yr2'!I49</f>
        <v>0.1</v>
      </c>
      <c r="J49" s="115">
        <f>'Cash Flow %s Yr2'!J49</f>
        <v>0.1</v>
      </c>
      <c r="K49" s="115">
        <f>'Cash Flow %s Yr2'!K49</f>
        <v>0.1</v>
      </c>
      <c r="L49" s="115">
        <f>'Cash Flow %s Yr2'!L49</f>
        <v>0.1</v>
      </c>
      <c r="M49" s="115">
        <f>'Cash Flow %s Yr2'!M49</f>
        <v>0.1</v>
      </c>
      <c r="N49" s="115">
        <f>'Cash Flow %s Yr2'!N49</f>
        <v>0.1</v>
      </c>
      <c r="O49" s="115">
        <f>'Cash Flow %s Yr2'!O49</f>
        <v>0.1</v>
      </c>
      <c r="P49" s="115">
        <f>'Cash Flow %s Yr2'!P49</f>
        <v>0</v>
      </c>
      <c r="Q49" s="115">
        <f>'Cash Flow %s Yr2'!Q49</f>
        <v>0</v>
      </c>
      <c r="R49" s="115">
        <f>'Cash Flow %s Yr2'!R49</f>
        <v>0</v>
      </c>
      <c r="S49" s="111">
        <f t="shared" si="3"/>
        <v>0.99999999999999989</v>
      </c>
    </row>
    <row r="50" spans="1:19" s="31" customFormat="1" ht="18.75" x14ac:dyDescent="0.3">
      <c r="A50" s="47"/>
      <c r="B50" s="72"/>
      <c r="C50" s="50"/>
      <c r="D50" s="119"/>
      <c r="E50" s="119"/>
      <c r="F50" s="119"/>
      <c r="G50" s="119"/>
      <c r="H50" s="119"/>
      <c r="I50" s="119"/>
      <c r="J50" s="119"/>
      <c r="K50" s="119"/>
      <c r="L50" s="119"/>
      <c r="M50" s="119"/>
      <c r="N50" s="119"/>
      <c r="O50" s="119"/>
      <c r="P50" s="100"/>
      <c r="Q50" s="100"/>
      <c r="R50" s="100"/>
      <c r="S50" s="111"/>
    </row>
    <row r="51" spans="1:19" s="31" customFormat="1" ht="18.75" x14ac:dyDescent="0.3">
      <c r="A51" s="47"/>
      <c r="B51" s="72"/>
      <c r="C51" s="50"/>
      <c r="D51" s="119"/>
      <c r="E51" s="119"/>
      <c r="F51" s="119"/>
      <c r="G51" s="119"/>
      <c r="H51" s="119"/>
      <c r="I51" s="119"/>
      <c r="J51" s="119"/>
      <c r="K51" s="119"/>
      <c r="L51" s="119"/>
      <c r="M51" s="119"/>
      <c r="N51" s="119"/>
      <c r="O51" s="119"/>
      <c r="P51" s="100"/>
      <c r="Q51" s="100"/>
      <c r="R51" s="100"/>
      <c r="S51" s="111"/>
    </row>
    <row r="52" spans="1:19" s="31" customFormat="1" ht="18.75" x14ac:dyDescent="0.3">
      <c r="A52" s="47"/>
      <c r="B52" s="72"/>
      <c r="C52" s="50"/>
      <c r="D52" s="100"/>
      <c r="E52" s="100"/>
      <c r="F52" s="100"/>
      <c r="G52" s="100"/>
      <c r="H52" s="100"/>
      <c r="I52" s="100"/>
      <c r="J52" s="100"/>
      <c r="K52" s="100"/>
      <c r="L52" s="100"/>
      <c r="M52" s="100"/>
      <c r="N52" s="100"/>
      <c r="O52" s="100"/>
      <c r="P52" s="100"/>
      <c r="Q52" s="100"/>
      <c r="R52" s="100"/>
      <c r="S52" s="111"/>
    </row>
    <row r="53" spans="1:19" s="31" customFormat="1" ht="18.75" x14ac:dyDescent="0.3">
      <c r="A53" s="47" t="s">
        <v>815</v>
      </c>
      <c r="B53" s="73"/>
      <c r="C53" s="34"/>
      <c r="D53" s="101"/>
      <c r="E53" s="101"/>
      <c r="F53" s="101"/>
      <c r="G53" s="101"/>
      <c r="H53" s="101"/>
      <c r="I53" s="101"/>
      <c r="J53" s="101"/>
      <c r="K53" s="101"/>
      <c r="L53" s="101"/>
      <c r="M53" s="101"/>
      <c r="N53" s="101"/>
      <c r="O53" s="101"/>
      <c r="P53" s="101"/>
      <c r="Q53" s="101"/>
      <c r="R53" s="101"/>
      <c r="S53" s="111"/>
    </row>
    <row r="54" spans="1:19" x14ac:dyDescent="0.25">
      <c r="A54" s="1"/>
      <c r="B54" s="34" t="s">
        <v>752</v>
      </c>
      <c r="C54" s="3"/>
      <c r="S54" s="179"/>
    </row>
    <row r="55" spans="1:19" x14ac:dyDescent="0.25">
      <c r="A55" s="36"/>
      <c r="B55" s="67" t="str">
        <f>'Expenses Summary'!B8</f>
        <v>1100</v>
      </c>
      <c r="C55" s="67" t="str">
        <f>'Expenses Summary'!C8</f>
        <v>Teachers'  Salaries</v>
      </c>
      <c r="D55" s="112">
        <f>'Cash Flow %s Yr2'!D55</f>
        <v>0</v>
      </c>
      <c r="E55" s="112">
        <f>'Cash Flow %s Yr2'!E55</f>
        <v>0</v>
      </c>
      <c r="F55" s="112">
        <f>'Cash Flow %s Yr2'!F55</f>
        <v>9.1999999999999998E-2</v>
      </c>
      <c r="G55" s="112">
        <f>'Cash Flow %s Yr2'!G55</f>
        <v>9.1999999999999998E-2</v>
      </c>
      <c r="H55" s="112">
        <f>'Cash Flow %s Yr2'!H55</f>
        <v>9.1999999999999998E-2</v>
      </c>
      <c r="I55" s="112">
        <f>'Cash Flow %s Yr2'!I55</f>
        <v>9.1999999999999998E-2</v>
      </c>
      <c r="J55" s="112">
        <f>'Cash Flow %s Yr2'!J55</f>
        <v>9.1999999999999998E-2</v>
      </c>
      <c r="K55" s="112">
        <f>'Cash Flow %s Yr2'!K55</f>
        <v>9.1999999999999998E-2</v>
      </c>
      <c r="L55" s="112">
        <f>'Cash Flow %s Yr2'!L55</f>
        <v>9.1999999999999998E-2</v>
      </c>
      <c r="M55" s="112">
        <f>'Cash Flow %s Yr2'!M55</f>
        <v>9.1999999999999998E-2</v>
      </c>
      <c r="N55" s="112">
        <f>'Cash Flow %s Yr2'!N55</f>
        <v>9.1999999999999998E-2</v>
      </c>
      <c r="O55" s="112">
        <f>'Cash Flow %s Yr2'!O55</f>
        <v>9.1999999999999998E-2</v>
      </c>
      <c r="P55" s="112">
        <f>'Cash Flow %s Yr2'!P55</f>
        <v>8.3000000000000004E-2</v>
      </c>
      <c r="Q55" s="112">
        <f>'Cash Flow %s Yr2'!Q55</f>
        <v>0</v>
      </c>
      <c r="R55" s="112">
        <f>'Cash Flow %s Yr2'!R55</f>
        <v>0</v>
      </c>
      <c r="S55" s="111">
        <f t="shared" ref="S55:S62" si="4">SUM(D55:R55)</f>
        <v>1.0029999999999999</v>
      </c>
    </row>
    <row r="56" spans="1:19" x14ac:dyDescent="0.25">
      <c r="A56" s="36"/>
      <c r="B56" s="67" t="str">
        <f>'Expenses Summary'!B9</f>
        <v>1105</v>
      </c>
      <c r="C56" s="67" t="str">
        <f>'Expenses Summary'!C9</f>
        <v>Teachers'  Salaries - Extra Duty Pay</v>
      </c>
      <c r="D56" s="112">
        <f>'Cash Flow %s Yr2'!D56</f>
        <v>0</v>
      </c>
      <c r="E56" s="112">
        <f>'Cash Flow %s Yr2'!E56</f>
        <v>0</v>
      </c>
      <c r="F56" s="112">
        <f>'Cash Flow %s Yr2'!F56</f>
        <v>0</v>
      </c>
      <c r="G56" s="112">
        <f>'Cash Flow %s Yr2'!G56</f>
        <v>0</v>
      </c>
      <c r="H56" s="112">
        <f>'Cash Flow %s Yr2'!H56</f>
        <v>0</v>
      </c>
      <c r="I56" s="112">
        <f>'Cash Flow %s Yr2'!I56</f>
        <v>1</v>
      </c>
      <c r="J56" s="112">
        <f>'Cash Flow %s Yr2'!J56</f>
        <v>0</v>
      </c>
      <c r="K56" s="112">
        <f>'Cash Flow %s Yr2'!K56</f>
        <v>0</v>
      </c>
      <c r="L56" s="112">
        <f>'Cash Flow %s Yr2'!L56</f>
        <v>0</v>
      </c>
      <c r="M56" s="112">
        <f>'Cash Flow %s Yr2'!M56</f>
        <v>0</v>
      </c>
      <c r="N56" s="112">
        <f>'Cash Flow %s Yr2'!N56</f>
        <v>0</v>
      </c>
      <c r="O56" s="112">
        <f>'Cash Flow %s Yr2'!O56</f>
        <v>0</v>
      </c>
      <c r="P56" s="112">
        <f>'Cash Flow %s Yr2'!P56</f>
        <v>0</v>
      </c>
      <c r="Q56" s="112">
        <f>'Cash Flow %s Yr2'!Q56</f>
        <v>0</v>
      </c>
      <c r="R56" s="112">
        <f>'Cash Flow %s Yr2'!R56</f>
        <v>0</v>
      </c>
      <c r="S56" s="111">
        <f t="shared" si="4"/>
        <v>1</v>
      </c>
    </row>
    <row r="57" spans="1:19" x14ac:dyDescent="0.25">
      <c r="A57" s="36"/>
      <c r="B57" s="67" t="str">
        <f>'Expenses Summary'!B10</f>
        <v>1120</v>
      </c>
      <c r="C57" s="67" t="str">
        <f>'Expenses Summary'!C10</f>
        <v>Substitute Expense</v>
      </c>
      <c r="D57" s="112">
        <f>'Cash Flow %s Yr2'!D57</f>
        <v>0</v>
      </c>
      <c r="E57" s="112">
        <f>'Cash Flow %s Yr2'!E57</f>
        <v>0.05</v>
      </c>
      <c r="F57" s="112">
        <f>'Cash Flow %s Yr2'!F57</f>
        <v>0.1</v>
      </c>
      <c r="G57" s="112">
        <f>'Cash Flow %s Yr2'!G57</f>
        <v>0.1</v>
      </c>
      <c r="H57" s="112">
        <f>'Cash Flow %s Yr2'!H57</f>
        <v>0.1</v>
      </c>
      <c r="I57" s="112">
        <f>'Cash Flow %s Yr2'!I57</f>
        <v>0.1</v>
      </c>
      <c r="J57" s="112">
        <f>'Cash Flow %s Yr2'!J57</f>
        <v>0.1</v>
      </c>
      <c r="K57" s="112">
        <f>'Cash Flow %s Yr2'!K57</f>
        <v>0.1</v>
      </c>
      <c r="L57" s="112">
        <f>'Cash Flow %s Yr2'!L57</f>
        <v>0.1</v>
      </c>
      <c r="M57" s="112">
        <f>'Cash Flow %s Yr2'!M57</f>
        <v>0.1</v>
      </c>
      <c r="N57" s="112">
        <f>'Cash Flow %s Yr2'!N57</f>
        <v>0.1</v>
      </c>
      <c r="O57" s="112">
        <f>'Cash Flow %s Yr2'!O57</f>
        <v>0.05</v>
      </c>
      <c r="P57" s="112">
        <f>'Cash Flow %s Yr2'!P57</f>
        <v>0</v>
      </c>
      <c r="Q57" s="112">
        <f>'Cash Flow %s Yr2'!Q57</f>
        <v>0</v>
      </c>
      <c r="R57" s="112">
        <f>'Cash Flow %s Yr2'!R57</f>
        <v>0</v>
      </c>
      <c r="S57" s="111">
        <f t="shared" si="4"/>
        <v>0.99999999999999989</v>
      </c>
    </row>
    <row r="58" spans="1:19" x14ac:dyDescent="0.25">
      <c r="A58" s="36"/>
      <c r="B58" s="67" t="str">
        <f>'Expenses Summary'!B11</f>
        <v>1200</v>
      </c>
      <c r="C58" s="67" t="str">
        <f>'Expenses Summary'!C11</f>
        <v>Certificated Pupil Support Salaries</v>
      </c>
      <c r="D58" s="112">
        <f>'Cash Flow %s Yr2'!D58</f>
        <v>0</v>
      </c>
      <c r="E58" s="112">
        <f>'Cash Flow %s Yr2'!E58</f>
        <v>0</v>
      </c>
      <c r="F58" s="112">
        <f>'Cash Flow %s Yr2'!F58</f>
        <v>0.1</v>
      </c>
      <c r="G58" s="112">
        <f>'Cash Flow %s Yr2'!G58</f>
        <v>0.1</v>
      </c>
      <c r="H58" s="112">
        <f>'Cash Flow %s Yr2'!H58</f>
        <v>0.1</v>
      </c>
      <c r="I58" s="112">
        <f>'Cash Flow %s Yr2'!I58</f>
        <v>0.1</v>
      </c>
      <c r="J58" s="112">
        <f>'Cash Flow %s Yr2'!J58</f>
        <v>0.1</v>
      </c>
      <c r="K58" s="112">
        <f>'Cash Flow %s Yr2'!K58</f>
        <v>0.1</v>
      </c>
      <c r="L58" s="112">
        <f>'Cash Flow %s Yr2'!L58</f>
        <v>0.1</v>
      </c>
      <c r="M58" s="112">
        <f>'Cash Flow %s Yr2'!M58</f>
        <v>0.1</v>
      </c>
      <c r="N58" s="112">
        <f>'Cash Flow %s Yr2'!N58</f>
        <v>0.1</v>
      </c>
      <c r="O58" s="112">
        <f>'Cash Flow %s Yr2'!O58</f>
        <v>0.1</v>
      </c>
      <c r="P58" s="112">
        <f>'Cash Flow %s Yr2'!P58</f>
        <v>0</v>
      </c>
      <c r="Q58" s="112">
        <f>'Cash Flow %s Yr2'!Q58</f>
        <v>0</v>
      </c>
      <c r="R58" s="112">
        <f>'Cash Flow %s Yr2'!R58</f>
        <v>0</v>
      </c>
      <c r="S58" s="111">
        <f t="shared" si="4"/>
        <v>0.99999999999999989</v>
      </c>
    </row>
    <row r="59" spans="1:19" x14ac:dyDescent="0.25">
      <c r="A59" s="36"/>
      <c r="B59" s="67" t="str">
        <f>'Expenses Summary'!B13</f>
        <v>1300</v>
      </c>
      <c r="C59" s="67" t="str">
        <f>'Expenses Summary'!C13</f>
        <v>Certificated Supervisor and Administrator Salaries</v>
      </c>
      <c r="D59" s="112">
        <f>'Cash Flow %s Yr2'!D59</f>
        <v>8.3000000000000004E-2</v>
      </c>
      <c r="E59" s="112">
        <f>'Cash Flow %s Yr2'!E59</f>
        <v>8.3000000000000004E-2</v>
      </c>
      <c r="F59" s="112">
        <f>'Cash Flow %s Yr2'!F59</f>
        <v>8.3000000000000004E-2</v>
      </c>
      <c r="G59" s="112">
        <f>'Cash Flow %s Yr2'!G59</f>
        <v>8.3000000000000004E-2</v>
      </c>
      <c r="H59" s="112">
        <f>'Cash Flow %s Yr2'!H59</f>
        <v>8.3000000000000004E-2</v>
      </c>
      <c r="I59" s="112">
        <f>'Cash Flow %s Yr2'!I59</f>
        <v>8.3000000000000004E-2</v>
      </c>
      <c r="J59" s="112">
        <f>'Cash Flow %s Yr2'!J59</f>
        <v>8.3000000000000004E-2</v>
      </c>
      <c r="K59" s="112">
        <f>'Cash Flow %s Yr2'!K59</f>
        <v>8.3000000000000004E-2</v>
      </c>
      <c r="L59" s="112">
        <f>'Cash Flow %s Yr2'!L59</f>
        <v>8.4000000000000005E-2</v>
      </c>
      <c r="M59" s="112">
        <f>'Cash Flow %s Yr2'!M59</f>
        <v>8.4000000000000005E-2</v>
      </c>
      <c r="N59" s="112">
        <f>'Cash Flow %s Yr2'!N59</f>
        <v>8.4000000000000005E-2</v>
      </c>
      <c r="O59" s="112">
        <f>'Cash Flow %s Yr2'!O59</f>
        <v>8.4000000000000005E-2</v>
      </c>
      <c r="P59" s="112">
        <f>'Cash Flow %s Yr2'!P59</f>
        <v>0</v>
      </c>
      <c r="Q59" s="112">
        <f>'Cash Flow %s Yr2'!Q59</f>
        <v>0</v>
      </c>
      <c r="R59" s="112">
        <f>'Cash Flow %s Yr2'!R59</f>
        <v>0</v>
      </c>
      <c r="S59" s="111">
        <f t="shared" si="4"/>
        <v>0.99999999999999989</v>
      </c>
    </row>
    <row r="60" spans="1:19" x14ac:dyDescent="0.25">
      <c r="A60" s="36"/>
      <c r="B60" s="67" t="str">
        <f>'Expenses Summary'!B14</f>
        <v>1305</v>
      </c>
      <c r="C60" s="67" t="str">
        <f>'Expenses Summary'!C14</f>
        <v>Certificated Supervisor and Administrator Extra Duty</v>
      </c>
      <c r="D60" s="112">
        <f>'Cash Flow %s Yr2'!D60</f>
        <v>0</v>
      </c>
      <c r="E60" s="112">
        <f>'Cash Flow %s Yr2'!E60</f>
        <v>0</v>
      </c>
      <c r="F60" s="112">
        <f>'Cash Flow %s Yr2'!F60</f>
        <v>0</v>
      </c>
      <c r="G60" s="112">
        <f>'Cash Flow %s Yr2'!G60</f>
        <v>0</v>
      </c>
      <c r="H60" s="112">
        <f>'Cash Flow %s Yr2'!H60</f>
        <v>0</v>
      </c>
      <c r="I60" s="112">
        <f>'Cash Flow %s Yr2'!I60</f>
        <v>1</v>
      </c>
      <c r="J60" s="112">
        <f>'Cash Flow %s Yr2'!J60</f>
        <v>0</v>
      </c>
      <c r="K60" s="112">
        <f>'Cash Flow %s Yr2'!K60</f>
        <v>0</v>
      </c>
      <c r="L60" s="112">
        <f>'Cash Flow %s Yr2'!L60</f>
        <v>0</v>
      </c>
      <c r="M60" s="112">
        <f>'Cash Flow %s Yr2'!M60</f>
        <v>0</v>
      </c>
      <c r="N60" s="112">
        <f>'Cash Flow %s Yr2'!N60</f>
        <v>0</v>
      </c>
      <c r="O60" s="112">
        <f>'Cash Flow %s Yr2'!O60</f>
        <v>0</v>
      </c>
      <c r="P60" s="112">
        <f>'Cash Flow %s Yr2'!P60</f>
        <v>0</v>
      </c>
      <c r="Q60" s="112">
        <f>'Cash Flow %s Yr2'!Q60</f>
        <v>0</v>
      </c>
      <c r="R60" s="112">
        <f>'Cash Flow %s Yr2'!R60</f>
        <v>0</v>
      </c>
      <c r="S60" s="111">
        <f t="shared" si="4"/>
        <v>1</v>
      </c>
    </row>
    <row r="61" spans="1:19" x14ac:dyDescent="0.25">
      <c r="A61" s="36"/>
      <c r="B61" s="67" t="str">
        <f>'Expenses Summary'!B15</f>
        <v>1900</v>
      </c>
      <c r="C61" s="67" t="str">
        <f>'Expenses Summary'!C15</f>
        <v>Other Certificated Salaries</v>
      </c>
      <c r="D61" s="112">
        <f>'Cash Flow %s Yr2'!D61</f>
        <v>0</v>
      </c>
      <c r="E61" s="112">
        <f>'Cash Flow %s Yr2'!E61</f>
        <v>9.1666666666666702E-2</v>
      </c>
      <c r="F61" s="112">
        <f>'Cash Flow %s Yr2'!F61</f>
        <v>9.1666666666666702E-2</v>
      </c>
      <c r="G61" s="112">
        <f>'Cash Flow %s Yr2'!G61</f>
        <v>9.1666666666666702E-2</v>
      </c>
      <c r="H61" s="112">
        <f>'Cash Flow %s Yr2'!H61</f>
        <v>9.1666666666666702E-2</v>
      </c>
      <c r="I61" s="112">
        <f>'Cash Flow %s Yr2'!I61</f>
        <v>9.1666666666666702E-2</v>
      </c>
      <c r="J61" s="112">
        <f>'Cash Flow %s Yr2'!J61</f>
        <v>9.1666666666666702E-2</v>
      </c>
      <c r="K61" s="112">
        <f>'Cash Flow %s Yr2'!K61</f>
        <v>9.1666666666666702E-2</v>
      </c>
      <c r="L61" s="112">
        <f>'Cash Flow %s Yr2'!L61</f>
        <v>9.1666666666666702E-2</v>
      </c>
      <c r="M61" s="112">
        <f>'Cash Flow %s Yr2'!M61</f>
        <v>9.1666666666666702E-2</v>
      </c>
      <c r="N61" s="112">
        <f>'Cash Flow %s Yr2'!N61</f>
        <v>9.1666666666666702E-2</v>
      </c>
      <c r="O61" s="112">
        <f>'Cash Flow %s Yr2'!O61</f>
        <v>8.3333333332999998E-2</v>
      </c>
      <c r="P61" s="112">
        <f>'Cash Flow %s Yr2'!P61</f>
        <v>0</v>
      </c>
      <c r="Q61" s="112">
        <f>'Cash Flow %s Yr2'!Q61</f>
        <v>0</v>
      </c>
      <c r="R61" s="112">
        <f>'Cash Flow %s Yr2'!R61</f>
        <v>0</v>
      </c>
      <c r="S61" s="111">
        <f t="shared" si="4"/>
        <v>0.99999999999966682</v>
      </c>
    </row>
    <row r="62" spans="1:19" x14ac:dyDescent="0.25">
      <c r="A62" s="36"/>
      <c r="B62" s="67" t="str">
        <f>'Expenses Summary'!B16</f>
        <v>1910</v>
      </c>
      <c r="C62" s="67" t="str">
        <f>'Expenses Summary'!C16</f>
        <v>Other Certificated Overtime</v>
      </c>
      <c r="D62" s="112">
        <f>'Cash Flow %s Yr2'!D62</f>
        <v>0</v>
      </c>
      <c r="E62" s="112">
        <f>'Cash Flow %s Yr2'!E62</f>
        <v>9.1666666666666702E-2</v>
      </c>
      <c r="F62" s="112">
        <f>'Cash Flow %s Yr2'!F62</f>
        <v>9.1666666666666702E-2</v>
      </c>
      <c r="G62" s="112">
        <f>'Cash Flow %s Yr2'!G62</f>
        <v>9.1666666666666702E-2</v>
      </c>
      <c r="H62" s="112">
        <f>'Cash Flow %s Yr2'!H62</f>
        <v>9.1666666666666702E-2</v>
      </c>
      <c r="I62" s="112">
        <f>'Cash Flow %s Yr2'!I62</f>
        <v>9.1666666666666702E-2</v>
      </c>
      <c r="J62" s="112">
        <f>'Cash Flow %s Yr2'!J62</f>
        <v>9.1666666666666702E-2</v>
      </c>
      <c r="K62" s="112">
        <f>'Cash Flow %s Yr2'!K62</f>
        <v>9.1666666666666702E-2</v>
      </c>
      <c r="L62" s="112">
        <f>'Cash Flow %s Yr2'!L62</f>
        <v>9.1666666666666702E-2</v>
      </c>
      <c r="M62" s="112">
        <f>'Cash Flow %s Yr2'!M62</f>
        <v>9.1666666666666702E-2</v>
      </c>
      <c r="N62" s="112">
        <f>'Cash Flow %s Yr2'!N62</f>
        <v>9.1666666666666702E-2</v>
      </c>
      <c r="O62" s="112">
        <f>'Cash Flow %s Yr2'!O62</f>
        <v>8.3333333332999998E-2</v>
      </c>
      <c r="P62" s="112">
        <f>'Cash Flow %s Yr2'!P62</f>
        <v>0</v>
      </c>
      <c r="Q62" s="112">
        <f>'Cash Flow %s Yr2'!Q62</f>
        <v>0</v>
      </c>
      <c r="R62" s="112">
        <f>'Cash Flow %s Yr2'!R62</f>
        <v>0</v>
      </c>
      <c r="S62" s="111">
        <f t="shared" si="4"/>
        <v>0.99999999999966682</v>
      </c>
    </row>
    <row r="63" spans="1:19" x14ac:dyDescent="0.25">
      <c r="A63" s="36"/>
      <c r="B63" s="88"/>
      <c r="C63" s="93"/>
      <c r="D63" s="100"/>
      <c r="E63" s="100"/>
      <c r="F63" s="119"/>
      <c r="G63" s="119"/>
      <c r="H63" s="119"/>
      <c r="I63" s="119"/>
      <c r="J63" s="119"/>
      <c r="K63" s="119"/>
      <c r="L63" s="119"/>
      <c r="M63" s="119"/>
      <c r="N63" s="119"/>
      <c r="O63" s="119"/>
      <c r="P63" s="100"/>
      <c r="Q63" s="100"/>
      <c r="R63" s="100"/>
      <c r="S63" s="111"/>
    </row>
    <row r="64" spans="1:19" s="31" customFormat="1" x14ac:dyDescent="0.25">
      <c r="A64" s="36"/>
      <c r="B64" s="40"/>
      <c r="C64" s="3"/>
      <c r="D64" s="102"/>
      <c r="E64" s="102"/>
      <c r="F64" s="102"/>
      <c r="G64" s="102"/>
      <c r="H64" s="102"/>
      <c r="I64" s="102"/>
      <c r="J64" s="102"/>
      <c r="K64" s="102"/>
      <c r="L64" s="102"/>
      <c r="M64" s="102"/>
      <c r="N64" s="102"/>
      <c r="O64" s="102"/>
      <c r="P64" s="102"/>
      <c r="Q64" s="102"/>
      <c r="R64" s="102"/>
      <c r="S64" s="111"/>
    </row>
    <row r="65" spans="1:19" s="31" customFormat="1" x14ac:dyDescent="0.25">
      <c r="B65" s="5" t="s">
        <v>753</v>
      </c>
      <c r="C65" s="3"/>
      <c r="D65" s="102"/>
      <c r="E65" s="102"/>
      <c r="F65" s="102"/>
      <c r="G65" s="102"/>
      <c r="H65" s="102"/>
      <c r="I65" s="102"/>
      <c r="J65" s="102"/>
      <c r="K65" s="102"/>
      <c r="L65" s="102"/>
      <c r="M65" s="102"/>
      <c r="N65" s="102"/>
      <c r="O65" s="102"/>
      <c r="P65" s="102"/>
      <c r="Q65" s="102"/>
      <c r="R65" s="102"/>
      <c r="S65" s="111"/>
    </row>
    <row r="66" spans="1:19" s="31" customFormat="1" x14ac:dyDescent="0.25">
      <c r="A66" s="36"/>
      <c r="B66" s="67" t="str">
        <f>'Expenses Summary'!B20</f>
        <v>2100</v>
      </c>
      <c r="C66" s="67" t="str">
        <f>'Expenses Summary'!C20</f>
        <v>Instructional Aide Salaries</v>
      </c>
      <c r="D66" s="112">
        <f>'Cash Flow %s Yr2'!D66</f>
        <v>4.0000000000000001E-3</v>
      </c>
      <c r="E66" s="112">
        <f>'Cash Flow %s Yr2'!E66</f>
        <v>0</v>
      </c>
      <c r="F66" s="112">
        <f>'Cash Flow %s Yr2'!F66</f>
        <v>0.1</v>
      </c>
      <c r="G66" s="112">
        <f>'Cash Flow %s Yr2'!G66</f>
        <v>0.1</v>
      </c>
      <c r="H66" s="112">
        <f>'Cash Flow %s Yr2'!H66</f>
        <v>0.1</v>
      </c>
      <c r="I66" s="112">
        <f>'Cash Flow %s Yr2'!I66</f>
        <v>0.1</v>
      </c>
      <c r="J66" s="112">
        <f>'Cash Flow %s Yr2'!J66</f>
        <v>0.1</v>
      </c>
      <c r="K66" s="112">
        <f>'Cash Flow %s Yr2'!K66</f>
        <v>0.1</v>
      </c>
      <c r="L66" s="112">
        <f>'Cash Flow %s Yr2'!L66</f>
        <v>0.1</v>
      </c>
      <c r="M66" s="112">
        <f>'Cash Flow %s Yr2'!M66</f>
        <v>0.1</v>
      </c>
      <c r="N66" s="112">
        <f>'Cash Flow %s Yr2'!N66</f>
        <v>0.1</v>
      </c>
      <c r="O66" s="112">
        <f>'Cash Flow %s Yr2'!O66</f>
        <v>9.6000000000000002E-2</v>
      </c>
      <c r="P66" s="112">
        <f>'Cash Flow %s Yr2'!P66</f>
        <v>0</v>
      </c>
      <c r="Q66" s="112">
        <f>'Cash Flow %s Yr2'!Q66</f>
        <v>0</v>
      </c>
      <c r="R66" s="112">
        <f>'Cash Flow %s Yr2'!R66</f>
        <v>0</v>
      </c>
      <c r="S66" s="111">
        <f t="shared" ref="S66:S75" si="5">SUM(D66:R66)</f>
        <v>0.99999999999999989</v>
      </c>
    </row>
    <row r="67" spans="1:19" s="31" customFormat="1" x14ac:dyDescent="0.25">
      <c r="A67" s="36"/>
      <c r="B67" s="67" t="str">
        <f>'Expenses Summary'!B21</f>
        <v>2110</v>
      </c>
      <c r="C67" s="67" t="str">
        <f>'Expenses Summary'!C21</f>
        <v>Instructional Aide Salaries</v>
      </c>
      <c r="D67" s="112">
        <f>'Cash Flow %s Yr2'!D67</f>
        <v>0</v>
      </c>
      <c r="E67" s="112">
        <f>'Cash Flow %s Yr2'!E67</f>
        <v>0</v>
      </c>
      <c r="F67" s="112">
        <f>'Cash Flow %s Yr2'!F67</f>
        <v>0.1</v>
      </c>
      <c r="G67" s="112">
        <f>'Cash Flow %s Yr2'!G67</f>
        <v>0.1</v>
      </c>
      <c r="H67" s="112">
        <f>'Cash Flow %s Yr2'!H67</f>
        <v>0.1</v>
      </c>
      <c r="I67" s="112">
        <f>'Cash Flow %s Yr2'!I67</f>
        <v>0.1</v>
      </c>
      <c r="J67" s="112">
        <f>'Cash Flow %s Yr2'!J67</f>
        <v>0.1</v>
      </c>
      <c r="K67" s="112">
        <f>'Cash Flow %s Yr2'!K67</f>
        <v>0.1</v>
      </c>
      <c r="L67" s="112">
        <f>'Cash Flow %s Yr2'!L67</f>
        <v>0.1</v>
      </c>
      <c r="M67" s="112">
        <f>'Cash Flow %s Yr2'!M67</f>
        <v>0.1</v>
      </c>
      <c r="N67" s="112">
        <f>'Cash Flow %s Yr2'!N67</f>
        <v>0.1</v>
      </c>
      <c r="O67" s="112">
        <f>'Cash Flow %s Yr2'!O67</f>
        <v>0.1</v>
      </c>
      <c r="P67" s="112">
        <f>'Cash Flow %s Yr2'!P67</f>
        <v>0</v>
      </c>
      <c r="Q67" s="112">
        <f>'Cash Flow %s Yr2'!Q67</f>
        <v>0</v>
      </c>
      <c r="R67" s="112">
        <f>'Cash Flow %s Yr2'!R67</f>
        <v>0</v>
      </c>
      <c r="S67" s="111">
        <f t="shared" si="5"/>
        <v>0.99999999999999989</v>
      </c>
    </row>
    <row r="68" spans="1:19" s="31" customFormat="1" x14ac:dyDescent="0.25">
      <c r="A68" s="36"/>
      <c r="B68" s="67" t="str">
        <f>'Expenses Summary'!B22</f>
        <v>2200</v>
      </c>
      <c r="C68" s="67" t="str">
        <f>'Expenses Summary'!C22</f>
        <v>Classified Support Salaries</v>
      </c>
      <c r="D68" s="112">
        <f>'Cash Flow %s Yr2'!D68</f>
        <v>0</v>
      </c>
      <c r="E68" s="112">
        <f>'Cash Flow %s Yr2'!E68</f>
        <v>0</v>
      </c>
      <c r="F68" s="112">
        <f>'Cash Flow %s Yr2'!F68</f>
        <v>0.1</v>
      </c>
      <c r="G68" s="112">
        <f>'Cash Flow %s Yr2'!G68</f>
        <v>0.1</v>
      </c>
      <c r="H68" s="112">
        <f>'Cash Flow %s Yr2'!H68</f>
        <v>0.1</v>
      </c>
      <c r="I68" s="112">
        <f>'Cash Flow %s Yr2'!I68</f>
        <v>0.1</v>
      </c>
      <c r="J68" s="112">
        <f>'Cash Flow %s Yr2'!J68</f>
        <v>0.1</v>
      </c>
      <c r="K68" s="112">
        <f>'Cash Flow %s Yr2'!K68</f>
        <v>0.1</v>
      </c>
      <c r="L68" s="112">
        <f>'Cash Flow %s Yr2'!L68</f>
        <v>0.1</v>
      </c>
      <c r="M68" s="112">
        <f>'Cash Flow %s Yr2'!M68</f>
        <v>0.1</v>
      </c>
      <c r="N68" s="112">
        <f>'Cash Flow %s Yr2'!N68</f>
        <v>0.1</v>
      </c>
      <c r="O68" s="112">
        <f>'Cash Flow %s Yr2'!O68</f>
        <v>0.1</v>
      </c>
      <c r="P68" s="112">
        <f>'Cash Flow %s Yr2'!P68</f>
        <v>0</v>
      </c>
      <c r="Q68" s="112">
        <f>'Cash Flow %s Yr2'!Q68</f>
        <v>0</v>
      </c>
      <c r="R68" s="112">
        <f>'Cash Flow %s Yr2'!R68</f>
        <v>0</v>
      </c>
      <c r="S68" s="111">
        <f t="shared" si="5"/>
        <v>0.99999999999999989</v>
      </c>
    </row>
    <row r="69" spans="1:19" s="31" customFormat="1" x14ac:dyDescent="0.25">
      <c r="A69" s="36"/>
      <c r="B69" s="67" t="str">
        <f>'Expenses Summary'!B23</f>
        <v>2200</v>
      </c>
      <c r="C69" s="67" t="str">
        <f>'Expenses Summary'!C23</f>
        <v>Classified Support Salaries</v>
      </c>
      <c r="D69" s="112">
        <f>'Cash Flow %s Yr2'!D69</f>
        <v>0</v>
      </c>
      <c r="E69" s="112">
        <f>'Cash Flow %s Yr2'!E69</f>
        <v>0</v>
      </c>
      <c r="F69" s="112">
        <f>'Cash Flow %s Yr2'!F69</f>
        <v>0.1</v>
      </c>
      <c r="G69" s="112">
        <f>'Cash Flow %s Yr2'!G69</f>
        <v>0.1</v>
      </c>
      <c r="H69" s="112">
        <f>'Cash Flow %s Yr2'!H69</f>
        <v>0.1</v>
      </c>
      <c r="I69" s="112">
        <f>'Cash Flow %s Yr2'!I69</f>
        <v>0.1</v>
      </c>
      <c r="J69" s="112">
        <f>'Cash Flow %s Yr2'!J69</f>
        <v>0.1</v>
      </c>
      <c r="K69" s="112">
        <f>'Cash Flow %s Yr2'!K69</f>
        <v>0.1</v>
      </c>
      <c r="L69" s="112">
        <f>'Cash Flow %s Yr2'!L69</f>
        <v>0.1</v>
      </c>
      <c r="M69" s="112">
        <f>'Cash Flow %s Yr2'!M69</f>
        <v>0.1</v>
      </c>
      <c r="N69" s="112">
        <f>'Cash Flow %s Yr2'!N69</f>
        <v>0.1</v>
      </c>
      <c r="O69" s="112">
        <f>'Cash Flow %s Yr2'!O69</f>
        <v>0.1</v>
      </c>
      <c r="P69" s="112">
        <f>'Cash Flow %s Yr2'!P69</f>
        <v>0</v>
      </c>
      <c r="Q69" s="112">
        <f>'Cash Flow %s Yr2'!Q69</f>
        <v>0</v>
      </c>
      <c r="R69" s="112">
        <f>'Cash Flow %s Yr2'!R69</f>
        <v>0</v>
      </c>
      <c r="S69" s="111">
        <f t="shared" si="5"/>
        <v>0.99999999999999989</v>
      </c>
    </row>
    <row r="70" spans="1:19" s="31" customFormat="1" x14ac:dyDescent="0.25">
      <c r="A70" s="36"/>
      <c r="B70" s="67" t="str">
        <f>'Expenses Summary'!B24</f>
        <v>2300</v>
      </c>
      <c r="C70" s="67" t="str">
        <f>'Expenses Summary'!C24</f>
        <v>Classified Supervisor and Administrator Salaries</v>
      </c>
      <c r="D70" s="112">
        <f>'Cash Flow %s Yr2'!D70</f>
        <v>0</v>
      </c>
      <c r="E70" s="112">
        <f>'Cash Flow %s Yr2'!E70</f>
        <v>0</v>
      </c>
      <c r="F70" s="112">
        <f>'Cash Flow %s Yr2'!F70</f>
        <v>0.1</v>
      </c>
      <c r="G70" s="112">
        <f>'Cash Flow %s Yr2'!G70</f>
        <v>0.1</v>
      </c>
      <c r="H70" s="112">
        <f>'Cash Flow %s Yr2'!H70</f>
        <v>0.1</v>
      </c>
      <c r="I70" s="112">
        <f>'Cash Flow %s Yr2'!I70</f>
        <v>0.1</v>
      </c>
      <c r="J70" s="112">
        <f>'Cash Flow %s Yr2'!J70</f>
        <v>0.1</v>
      </c>
      <c r="K70" s="112">
        <f>'Cash Flow %s Yr2'!K70</f>
        <v>0.1</v>
      </c>
      <c r="L70" s="112">
        <f>'Cash Flow %s Yr2'!L70</f>
        <v>0.1</v>
      </c>
      <c r="M70" s="112">
        <f>'Cash Flow %s Yr2'!M70</f>
        <v>0.1</v>
      </c>
      <c r="N70" s="112">
        <f>'Cash Flow %s Yr2'!N70</f>
        <v>0.1</v>
      </c>
      <c r="O70" s="112">
        <f>'Cash Flow %s Yr2'!O70</f>
        <v>0.1</v>
      </c>
      <c r="P70" s="112">
        <f>'Cash Flow %s Yr2'!P70</f>
        <v>0</v>
      </c>
      <c r="Q70" s="112">
        <f>'Cash Flow %s Yr2'!Q70</f>
        <v>0</v>
      </c>
      <c r="R70" s="112">
        <f>'Cash Flow %s Yr2'!R70</f>
        <v>0</v>
      </c>
      <c r="S70" s="111">
        <f t="shared" si="5"/>
        <v>0.99999999999999989</v>
      </c>
    </row>
    <row r="71" spans="1:19" s="31" customFormat="1" x14ac:dyDescent="0.25">
      <c r="A71" s="36"/>
      <c r="B71" s="67" t="str">
        <f>'Expenses Summary'!B25</f>
        <v>2400</v>
      </c>
      <c r="C71" s="67" t="str">
        <f>'Expenses Summary'!C25</f>
        <v>Clerical, Technical, and Office Staff Salaries</v>
      </c>
      <c r="D71" s="112">
        <f>'Cash Flow %s Yr2'!D71</f>
        <v>6.4000000000000001E-2</v>
      </c>
      <c r="E71" s="112">
        <f>'Cash Flow %s Yr2'!E71</f>
        <v>6.4000000000000001E-2</v>
      </c>
      <c r="F71" s="112">
        <f>'Cash Flow %s Yr2'!F71</f>
        <v>9.0999999999999998E-2</v>
      </c>
      <c r="G71" s="112">
        <f>'Cash Flow %s Yr2'!G71</f>
        <v>9.2999999999999999E-2</v>
      </c>
      <c r="H71" s="112">
        <f>'Cash Flow %s Yr2'!H71</f>
        <v>9.5000000000000001E-2</v>
      </c>
      <c r="I71" s="112">
        <f>'Cash Flow %s Yr2'!I71</f>
        <v>0.104</v>
      </c>
      <c r="J71" s="112">
        <f>'Cash Flow %s Yr2'!J71</f>
        <v>8.1500000000000003E-2</v>
      </c>
      <c r="K71" s="112">
        <f>'Cash Flow %s Yr2'!K71</f>
        <v>8.1500000000000003E-2</v>
      </c>
      <c r="L71" s="112">
        <f>'Cash Flow %s Yr2'!L71</f>
        <v>8.1500000000000003E-2</v>
      </c>
      <c r="M71" s="112">
        <f>'Cash Flow %s Yr2'!M71</f>
        <v>8.1500000000000003E-2</v>
      </c>
      <c r="N71" s="112">
        <f>'Cash Flow %s Yr2'!N71</f>
        <v>8.1500000000000003E-2</v>
      </c>
      <c r="O71" s="112">
        <f>'Cash Flow %s Yr2'!O71</f>
        <v>8.1500000000000003E-2</v>
      </c>
      <c r="P71" s="112">
        <f>'Cash Flow %s Yr2'!P71</f>
        <v>0</v>
      </c>
      <c r="Q71" s="112">
        <f>'Cash Flow %s Yr2'!Q71</f>
        <v>0</v>
      </c>
      <c r="R71" s="112">
        <f>'Cash Flow %s Yr2'!R71</f>
        <v>0</v>
      </c>
      <c r="S71" s="111">
        <f t="shared" si="5"/>
        <v>1</v>
      </c>
    </row>
    <row r="72" spans="1:19" s="31" customFormat="1" x14ac:dyDescent="0.25">
      <c r="A72" s="36"/>
      <c r="B72" s="67" t="str">
        <f>'Expenses Summary'!B26</f>
        <v>2400</v>
      </c>
      <c r="C72" s="67" t="str">
        <f>'Expenses Summary'!C26</f>
        <v xml:space="preserve">Clerical, Technical, and Office Staff </v>
      </c>
      <c r="D72" s="112">
        <f>'Cash Flow %s Yr2'!D72</f>
        <v>0</v>
      </c>
      <c r="E72" s="112">
        <f>'Cash Flow %s Yr2'!E72</f>
        <v>0</v>
      </c>
      <c r="F72" s="112">
        <f>'Cash Flow %s Yr2'!F72</f>
        <v>0</v>
      </c>
      <c r="G72" s="112">
        <f>'Cash Flow %s Yr2'!G72</f>
        <v>0</v>
      </c>
      <c r="H72" s="112">
        <f>'Cash Flow %s Yr2'!H72</f>
        <v>0</v>
      </c>
      <c r="I72" s="112">
        <f>'Cash Flow %s Yr2'!I72</f>
        <v>1</v>
      </c>
      <c r="J72" s="112">
        <f>'Cash Flow %s Yr2'!J72</f>
        <v>0</v>
      </c>
      <c r="K72" s="112">
        <f>'Cash Flow %s Yr2'!K72</f>
        <v>0</v>
      </c>
      <c r="L72" s="112">
        <f>'Cash Flow %s Yr2'!L72</f>
        <v>0</v>
      </c>
      <c r="M72" s="112">
        <f>'Cash Flow %s Yr2'!M72</f>
        <v>0</v>
      </c>
      <c r="N72" s="112">
        <f>'Cash Flow %s Yr2'!N72</f>
        <v>0</v>
      </c>
      <c r="O72" s="112">
        <f>'Cash Flow %s Yr2'!O72</f>
        <v>0</v>
      </c>
      <c r="P72" s="112">
        <f>'Cash Flow %s Yr2'!P72</f>
        <v>0</v>
      </c>
      <c r="Q72" s="112">
        <f>'Cash Flow %s Yr2'!Q72</f>
        <v>0</v>
      </c>
      <c r="R72" s="112">
        <f>'Cash Flow %s Yr2'!R72</f>
        <v>0</v>
      </c>
      <c r="S72" s="111">
        <f t="shared" si="5"/>
        <v>1</v>
      </c>
    </row>
    <row r="73" spans="1:19" s="31" customFormat="1" x14ac:dyDescent="0.25">
      <c r="A73" s="36"/>
      <c r="B73" s="67" t="str">
        <f>'Expenses Summary'!B27</f>
        <v>2900</v>
      </c>
      <c r="C73" s="67" t="str">
        <f>'Expenses Summary'!C27</f>
        <v>Other Classified Salaries</v>
      </c>
      <c r="D73" s="112">
        <f>'Cash Flow %s Yr2'!D73</f>
        <v>1.6E-2</v>
      </c>
      <c r="E73" s="112">
        <f>'Cash Flow %s Yr2'!E73</f>
        <v>0</v>
      </c>
      <c r="F73" s="112">
        <f>'Cash Flow %s Yr2'!F73</f>
        <v>0.11</v>
      </c>
      <c r="G73" s="112">
        <f>'Cash Flow %s Yr2'!G73</f>
        <v>0.11</v>
      </c>
      <c r="H73" s="112">
        <f>'Cash Flow %s Yr2'!H73</f>
        <v>0.107</v>
      </c>
      <c r="I73" s="112">
        <f>'Cash Flow %s Yr2'!I73</f>
        <v>5.5E-2</v>
      </c>
      <c r="J73" s="112">
        <f>'Cash Flow %s Yr2'!J73</f>
        <v>0.1</v>
      </c>
      <c r="K73" s="112">
        <f>'Cash Flow %s Yr2'!K73</f>
        <v>0.1</v>
      </c>
      <c r="L73" s="112">
        <f>'Cash Flow %s Yr2'!L73</f>
        <v>0.1</v>
      </c>
      <c r="M73" s="112">
        <f>'Cash Flow %s Yr2'!M73</f>
        <v>0.1</v>
      </c>
      <c r="N73" s="112">
        <f>'Cash Flow %s Yr2'!N73</f>
        <v>0.1</v>
      </c>
      <c r="O73" s="112">
        <f>'Cash Flow %s Yr2'!O73</f>
        <v>0.10199999999999999</v>
      </c>
      <c r="P73" s="112">
        <f>'Cash Flow %s Yr2'!P73</f>
        <v>0</v>
      </c>
      <c r="Q73" s="112">
        <f>'Cash Flow %s Yr2'!Q73</f>
        <v>0</v>
      </c>
      <c r="R73" s="112">
        <f>'Cash Flow %s Yr2'!R73</f>
        <v>0</v>
      </c>
      <c r="S73" s="111">
        <f t="shared" si="5"/>
        <v>0.99999999999999989</v>
      </c>
    </row>
    <row r="74" spans="1:19" s="31" customFormat="1" x14ac:dyDescent="0.25">
      <c r="A74" s="36"/>
      <c r="B74" s="67" t="str">
        <f>'Expenses Summary'!B28</f>
        <v>2905</v>
      </c>
      <c r="C74" s="67" t="str">
        <f>'Expenses Summary'!C28</f>
        <v>Other Stipends</v>
      </c>
      <c r="D74" s="112">
        <f>'Cash Flow %s Yr2'!D74</f>
        <v>0</v>
      </c>
      <c r="E74" s="112">
        <f>'Cash Flow %s Yr2'!E74</f>
        <v>0</v>
      </c>
      <c r="F74" s="112">
        <f>'Cash Flow %s Yr2'!F74</f>
        <v>0.1</v>
      </c>
      <c r="G74" s="112">
        <f>'Cash Flow %s Yr2'!G74</f>
        <v>0.1</v>
      </c>
      <c r="H74" s="112">
        <f>'Cash Flow %s Yr2'!H74</f>
        <v>0.1</v>
      </c>
      <c r="I74" s="112">
        <f>'Cash Flow %s Yr2'!I74</f>
        <v>0.1</v>
      </c>
      <c r="J74" s="112">
        <f>'Cash Flow %s Yr2'!J74</f>
        <v>0.1</v>
      </c>
      <c r="K74" s="112">
        <f>'Cash Flow %s Yr2'!K74</f>
        <v>0.1</v>
      </c>
      <c r="L74" s="112">
        <f>'Cash Flow %s Yr2'!L74</f>
        <v>0.1</v>
      </c>
      <c r="M74" s="112">
        <f>'Cash Flow %s Yr2'!M74</f>
        <v>0.1</v>
      </c>
      <c r="N74" s="112">
        <f>'Cash Flow %s Yr2'!N74</f>
        <v>0.1</v>
      </c>
      <c r="O74" s="112">
        <f>'Cash Flow %s Yr2'!O74</f>
        <v>0.1</v>
      </c>
      <c r="P74" s="112">
        <f>'Cash Flow %s Yr2'!P74</f>
        <v>0</v>
      </c>
      <c r="Q74" s="112">
        <f>'Cash Flow %s Yr2'!Q74</f>
        <v>0</v>
      </c>
      <c r="R74" s="112">
        <f>'Cash Flow %s Yr2'!R74</f>
        <v>0</v>
      </c>
      <c r="S74" s="111">
        <f t="shared" si="5"/>
        <v>0.99999999999999989</v>
      </c>
    </row>
    <row r="75" spans="1:19" s="31" customFormat="1" x14ac:dyDescent="0.25">
      <c r="A75" s="36"/>
      <c r="B75" s="67" t="str">
        <f>'Expenses Summary'!B29</f>
        <v>2910</v>
      </c>
      <c r="C75" s="67" t="str">
        <f>'Expenses Summary'!C29</f>
        <v>Other Classified Overtime</v>
      </c>
      <c r="D75" s="112">
        <f>'Cash Flow %s Yr2'!D75</f>
        <v>0</v>
      </c>
      <c r="E75" s="112">
        <f>'Cash Flow %s Yr2'!E75</f>
        <v>1.6E-2</v>
      </c>
      <c r="F75" s="112">
        <f>'Cash Flow %s Yr2'!F75</f>
        <v>0.11</v>
      </c>
      <c r="G75" s="112">
        <f>'Cash Flow %s Yr2'!G75</f>
        <v>0.115</v>
      </c>
      <c r="H75" s="112">
        <f>'Cash Flow %s Yr2'!H75</f>
        <v>0.107</v>
      </c>
      <c r="I75" s="112">
        <f>'Cash Flow %s Yr2'!I75</f>
        <v>0.1</v>
      </c>
      <c r="J75" s="112">
        <f>'Cash Flow %s Yr2'!J75</f>
        <v>0.1</v>
      </c>
      <c r="K75" s="112">
        <f>'Cash Flow %s Yr2'!K75</f>
        <v>0.1</v>
      </c>
      <c r="L75" s="112">
        <f>'Cash Flow %s Yr2'!L75</f>
        <v>0.1</v>
      </c>
      <c r="M75" s="112">
        <f>'Cash Flow %s Yr2'!M75</f>
        <v>0.1</v>
      </c>
      <c r="N75" s="112">
        <f>'Cash Flow %s Yr2'!N75</f>
        <v>0.1</v>
      </c>
      <c r="O75" s="112">
        <f>'Cash Flow %s Yr2'!O75</f>
        <v>5.1999999999999998E-2</v>
      </c>
      <c r="P75" s="112">
        <f>'Cash Flow %s Yr2'!P75</f>
        <v>0</v>
      </c>
      <c r="Q75" s="112">
        <f>'Cash Flow %s Yr2'!Q75</f>
        <v>0</v>
      </c>
      <c r="R75" s="112">
        <f>'Cash Flow %s Yr2'!R75</f>
        <v>0</v>
      </c>
      <c r="S75" s="111">
        <f t="shared" si="5"/>
        <v>0.99999999999999989</v>
      </c>
    </row>
    <row r="76" spans="1:19" s="31" customFormat="1" x14ac:dyDescent="0.25">
      <c r="A76" s="36"/>
      <c r="B76" s="88"/>
      <c r="C76" s="93"/>
      <c r="D76" s="100"/>
      <c r="E76" s="100"/>
      <c r="F76" s="119"/>
      <c r="G76" s="119"/>
      <c r="H76" s="119"/>
      <c r="I76" s="119"/>
      <c r="J76" s="119"/>
      <c r="K76" s="119"/>
      <c r="L76" s="119"/>
      <c r="M76" s="119"/>
      <c r="N76" s="119"/>
      <c r="O76" s="119"/>
      <c r="P76" s="100"/>
      <c r="Q76" s="100"/>
      <c r="R76" s="100"/>
      <c r="S76" s="111"/>
    </row>
    <row r="77" spans="1:19" s="31" customFormat="1" x14ac:dyDescent="0.25">
      <c r="A77" s="36"/>
      <c r="B77" s="40"/>
      <c r="C77" s="3"/>
      <c r="D77" s="102"/>
      <c r="E77" s="102"/>
      <c r="F77" s="102"/>
      <c r="G77" s="102"/>
      <c r="H77" s="102"/>
      <c r="I77" s="102"/>
      <c r="J77" s="102"/>
      <c r="K77" s="102"/>
      <c r="L77" s="102"/>
      <c r="M77" s="102"/>
      <c r="N77" s="102"/>
      <c r="O77" s="102"/>
      <c r="P77" s="102"/>
      <c r="Q77" s="102"/>
      <c r="R77" s="102"/>
      <c r="S77" s="111"/>
    </row>
    <row r="78" spans="1:19" s="31" customFormat="1" x14ac:dyDescent="0.25">
      <c r="B78" s="34" t="s">
        <v>754</v>
      </c>
      <c r="C78" s="3"/>
      <c r="D78" s="102"/>
      <c r="E78" s="102"/>
      <c r="F78" s="102"/>
      <c r="G78" s="102"/>
      <c r="H78" s="102"/>
      <c r="I78" s="102"/>
      <c r="J78" s="102"/>
      <c r="K78" s="102"/>
      <c r="L78" s="102"/>
      <c r="M78" s="102"/>
      <c r="N78" s="102"/>
      <c r="O78" s="102"/>
      <c r="P78" s="102"/>
      <c r="Q78" s="102"/>
      <c r="R78" s="102"/>
      <c r="S78" s="111"/>
    </row>
    <row r="79" spans="1:19" s="31" customFormat="1" x14ac:dyDescent="0.25">
      <c r="A79" s="36"/>
      <c r="B79" s="67" t="str">
        <f>'Expenses Summary'!B33</f>
        <v>3101</v>
      </c>
      <c r="C79" s="67" t="str">
        <f>'Expenses Summary'!C33</f>
        <v>State Teachers' Retirement System, certificated positions</v>
      </c>
      <c r="D79" s="112">
        <f>'Cash Flow %s Yr2'!D79</f>
        <v>8.3000000000000004E-2</v>
      </c>
      <c r="E79" s="112">
        <f>'Cash Flow %s Yr2'!E79</f>
        <v>8.3000000000000004E-2</v>
      </c>
      <c r="F79" s="112">
        <f>'Cash Flow %s Yr2'!F79</f>
        <v>8.3000000000000004E-2</v>
      </c>
      <c r="G79" s="112">
        <f>'Cash Flow %s Yr2'!G79</f>
        <v>8.3000000000000004E-2</v>
      </c>
      <c r="H79" s="112">
        <f>'Cash Flow %s Yr2'!H79</f>
        <v>8.3000000000000004E-2</v>
      </c>
      <c r="I79" s="112">
        <f>'Cash Flow %s Yr2'!I79</f>
        <v>8.3000000000000004E-2</v>
      </c>
      <c r="J79" s="112">
        <f>'Cash Flow %s Yr2'!J79</f>
        <v>8.3000000000000004E-2</v>
      </c>
      <c r="K79" s="112">
        <f>'Cash Flow %s Yr2'!K79</f>
        <v>8.3000000000000004E-2</v>
      </c>
      <c r="L79" s="112">
        <f>'Cash Flow %s Yr2'!L79</f>
        <v>8.4000000000000005E-2</v>
      </c>
      <c r="M79" s="112">
        <f>'Cash Flow %s Yr2'!M79</f>
        <v>8.4000000000000005E-2</v>
      </c>
      <c r="N79" s="112">
        <f>'Cash Flow %s Yr2'!N79</f>
        <v>8.4000000000000005E-2</v>
      </c>
      <c r="O79" s="112">
        <f>'Cash Flow %s Yr2'!O79</f>
        <v>8.4000000000000005E-2</v>
      </c>
      <c r="P79" s="112">
        <f>'Cash Flow %s Yr2'!P79</f>
        <v>0</v>
      </c>
      <c r="Q79" s="112">
        <f>'Cash Flow %s Yr2'!Q79</f>
        <v>0</v>
      </c>
      <c r="R79" s="112">
        <f>'Cash Flow %s Yr2'!R79</f>
        <v>0</v>
      </c>
      <c r="S79" s="111">
        <f t="shared" ref="S79:S87" si="6">SUM(D79:R79)</f>
        <v>0.99999999999999989</v>
      </c>
    </row>
    <row r="80" spans="1:19" s="31" customFormat="1" x14ac:dyDescent="0.25">
      <c r="A80" s="36"/>
      <c r="B80" s="67" t="str">
        <f>'Expenses Summary'!B34</f>
        <v>3202</v>
      </c>
      <c r="C80" s="67" t="str">
        <f>'Expenses Summary'!C34</f>
        <v>Public Employees' Retirement System, classified positions</v>
      </c>
      <c r="D80" s="112">
        <f>'Cash Flow %s Yr2'!D80</f>
        <v>8.3000000000000004E-2</v>
      </c>
      <c r="E80" s="112">
        <f>'Cash Flow %s Yr2'!E80</f>
        <v>8.3000000000000004E-2</v>
      </c>
      <c r="F80" s="112">
        <f>'Cash Flow %s Yr2'!F80</f>
        <v>8.3000000000000004E-2</v>
      </c>
      <c r="G80" s="112">
        <f>'Cash Flow %s Yr2'!G80</f>
        <v>8.3000000000000004E-2</v>
      </c>
      <c r="H80" s="112">
        <f>'Cash Flow %s Yr2'!H80</f>
        <v>8.3000000000000004E-2</v>
      </c>
      <c r="I80" s="112">
        <f>'Cash Flow %s Yr2'!I80</f>
        <v>8.3000000000000004E-2</v>
      </c>
      <c r="J80" s="112">
        <f>'Cash Flow %s Yr2'!J80</f>
        <v>8.3000000000000004E-2</v>
      </c>
      <c r="K80" s="112">
        <f>'Cash Flow %s Yr2'!K80</f>
        <v>8.3000000000000004E-2</v>
      </c>
      <c r="L80" s="112">
        <f>'Cash Flow %s Yr2'!L80</f>
        <v>8.4000000000000005E-2</v>
      </c>
      <c r="M80" s="112">
        <f>'Cash Flow %s Yr2'!M80</f>
        <v>8.4000000000000005E-2</v>
      </c>
      <c r="N80" s="112">
        <f>'Cash Flow %s Yr2'!N80</f>
        <v>8.4000000000000005E-2</v>
      </c>
      <c r="O80" s="112">
        <f>'Cash Flow %s Yr2'!O80</f>
        <v>8.4000000000000005E-2</v>
      </c>
      <c r="P80" s="112">
        <f>'Cash Flow %s Yr2'!P80</f>
        <v>0</v>
      </c>
      <c r="Q80" s="112">
        <f>'Cash Flow %s Yr2'!Q80</f>
        <v>0</v>
      </c>
      <c r="R80" s="112">
        <f>'Cash Flow %s Yr2'!R80</f>
        <v>0</v>
      </c>
      <c r="S80" s="111">
        <f t="shared" si="6"/>
        <v>0.99999999999999989</v>
      </c>
    </row>
    <row r="81" spans="1:19" s="31" customFormat="1" x14ac:dyDescent="0.25">
      <c r="A81" s="36"/>
      <c r="B81" s="67" t="str">
        <f>'Expenses Summary'!B35</f>
        <v>3313</v>
      </c>
      <c r="C81" s="67" t="str">
        <f>'Expenses Summary'!C35</f>
        <v>OASDI</v>
      </c>
      <c r="D81" s="112">
        <f>'Cash Flow %s Yr2'!D81</f>
        <v>8.3000000000000004E-2</v>
      </c>
      <c r="E81" s="112">
        <f>'Cash Flow %s Yr2'!E81</f>
        <v>8.3000000000000004E-2</v>
      </c>
      <c r="F81" s="112">
        <f>'Cash Flow %s Yr2'!F81</f>
        <v>8.3000000000000004E-2</v>
      </c>
      <c r="G81" s="112">
        <f>'Cash Flow %s Yr2'!G81</f>
        <v>8.3000000000000004E-2</v>
      </c>
      <c r="H81" s="112">
        <f>'Cash Flow %s Yr2'!H81</f>
        <v>8.3000000000000004E-2</v>
      </c>
      <c r="I81" s="112">
        <f>'Cash Flow %s Yr2'!I81</f>
        <v>8.3000000000000004E-2</v>
      </c>
      <c r="J81" s="112">
        <f>'Cash Flow %s Yr2'!J81</f>
        <v>8.3000000000000004E-2</v>
      </c>
      <c r="K81" s="112">
        <f>'Cash Flow %s Yr2'!K81</f>
        <v>8.3000000000000004E-2</v>
      </c>
      <c r="L81" s="112">
        <f>'Cash Flow %s Yr2'!L81</f>
        <v>8.4000000000000005E-2</v>
      </c>
      <c r="M81" s="112">
        <f>'Cash Flow %s Yr2'!M81</f>
        <v>8.4000000000000005E-2</v>
      </c>
      <c r="N81" s="112">
        <f>'Cash Flow %s Yr2'!N81</f>
        <v>8.4000000000000005E-2</v>
      </c>
      <c r="O81" s="112">
        <f>'Cash Flow %s Yr2'!O81</f>
        <v>8.4000000000000005E-2</v>
      </c>
      <c r="P81" s="112">
        <f>'Cash Flow %s Yr2'!P81</f>
        <v>0</v>
      </c>
      <c r="Q81" s="112">
        <f>'Cash Flow %s Yr2'!Q81</f>
        <v>0</v>
      </c>
      <c r="R81" s="112">
        <f>'Cash Flow %s Yr2'!R81</f>
        <v>0</v>
      </c>
      <c r="S81" s="111">
        <f t="shared" si="6"/>
        <v>0.99999999999999989</v>
      </c>
    </row>
    <row r="82" spans="1:19" s="31" customFormat="1" x14ac:dyDescent="0.25">
      <c r="A82" s="36"/>
      <c r="B82" s="67" t="str">
        <f>'Expenses Summary'!B36</f>
        <v>3323</v>
      </c>
      <c r="C82" s="67" t="str">
        <f>'Expenses Summary'!C36</f>
        <v>Medicare</v>
      </c>
      <c r="D82" s="112">
        <f>'Cash Flow %s Yr2'!D82</f>
        <v>8.3000000000000004E-2</v>
      </c>
      <c r="E82" s="112">
        <f>'Cash Flow %s Yr2'!E82</f>
        <v>8.3000000000000004E-2</v>
      </c>
      <c r="F82" s="112">
        <f>'Cash Flow %s Yr2'!F82</f>
        <v>8.3000000000000004E-2</v>
      </c>
      <c r="G82" s="112">
        <f>'Cash Flow %s Yr2'!G82</f>
        <v>8.3000000000000004E-2</v>
      </c>
      <c r="H82" s="112">
        <f>'Cash Flow %s Yr2'!H82</f>
        <v>8.3000000000000004E-2</v>
      </c>
      <c r="I82" s="112">
        <f>'Cash Flow %s Yr2'!I82</f>
        <v>8.3000000000000004E-2</v>
      </c>
      <c r="J82" s="112">
        <f>'Cash Flow %s Yr2'!J82</f>
        <v>8.3000000000000004E-2</v>
      </c>
      <c r="K82" s="112">
        <f>'Cash Flow %s Yr2'!K82</f>
        <v>8.3000000000000004E-2</v>
      </c>
      <c r="L82" s="112">
        <f>'Cash Flow %s Yr2'!L82</f>
        <v>8.4000000000000005E-2</v>
      </c>
      <c r="M82" s="112">
        <f>'Cash Flow %s Yr2'!M82</f>
        <v>8.4000000000000005E-2</v>
      </c>
      <c r="N82" s="112">
        <f>'Cash Flow %s Yr2'!N82</f>
        <v>8.4000000000000005E-2</v>
      </c>
      <c r="O82" s="112">
        <f>'Cash Flow %s Yr2'!O82</f>
        <v>8.4000000000000005E-2</v>
      </c>
      <c r="P82" s="112">
        <f>'Cash Flow %s Yr2'!P82</f>
        <v>0</v>
      </c>
      <c r="Q82" s="112">
        <f>'Cash Flow %s Yr2'!Q82</f>
        <v>0</v>
      </c>
      <c r="R82" s="112">
        <f>'Cash Flow %s Yr2'!R82</f>
        <v>0</v>
      </c>
      <c r="S82" s="111">
        <f t="shared" si="6"/>
        <v>0.99999999999999989</v>
      </c>
    </row>
    <row r="83" spans="1:19" s="31" customFormat="1" x14ac:dyDescent="0.25">
      <c r="A83" s="36"/>
      <c r="B83" s="67" t="str">
        <f>'Expenses Summary'!B37</f>
        <v>3403</v>
      </c>
      <c r="C83" s="67" t="str">
        <f>'Expenses Summary'!C37</f>
        <v>Health &amp; Welfare Benefits</v>
      </c>
      <c r="D83" s="112">
        <f>'Cash Flow %s Yr2'!D83</f>
        <v>8.3000000000000004E-2</v>
      </c>
      <c r="E83" s="112">
        <f>'Cash Flow %s Yr2'!E83</f>
        <v>8.3000000000000004E-2</v>
      </c>
      <c r="F83" s="112">
        <f>'Cash Flow %s Yr2'!F83</f>
        <v>8.3000000000000004E-2</v>
      </c>
      <c r="G83" s="112">
        <f>'Cash Flow %s Yr2'!G83</f>
        <v>8.3000000000000004E-2</v>
      </c>
      <c r="H83" s="112">
        <f>'Cash Flow %s Yr2'!H83</f>
        <v>8.3000000000000004E-2</v>
      </c>
      <c r="I83" s="112">
        <f>'Cash Flow %s Yr2'!I83</f>
        <v>8.3000000000000004E-2</v>
      </c>
      <c r="J83" s="112">
        <f>'Cash Flow %s Yr2'!J83</f>
        <v>8.3000000000000004E-2</v>
      </c>
      <c r="K83" s="112">
        <f>'Cash Flow %s Yr2'!K83</f>
        <v>8.3000000000000004E-2</v>
      </c>
      <c r="L83" s="112">
        <f>'Cash Flow %s Yr2'!L83</f>
        <v>8.4000000000000005E-2</v>
      </c>
      <c r="M83" s="112">
        <f>'Cash Flow %s Yr2'!M83</f>
        <v>8.4000000000000005E-2</v>
      </c>
      <c r="N83" s="112">
        <f>'Cash Flow %s Yr2'!N83</f>
        <v>8.4000000000000005E-2</v>
      </c>
      <c r="O83" s="112">
        <f>'Cash Flow %s Yr2'!O83</f>
        <v>8.4000000000000005E-2</v>
      </c>
      <c r="P83" s="112">
        <f>'Cash Flow %s Yr2'!P83</f>
        <v>0</v>
      </c>
      <c r="Q83" s="112">
        <f>'Cash Flow %s Yr2'!Q83</f>
        <v>0</v>
      </c>
      <c r="R83" s="112">
        <f>'Cash Flow %s Yr2'!R83</f>
        <v>0</v>
      </c>
      <c r="S83" s="111">
        <f t="shared" si="6"/>
        <v>0.99999999999999989</v>
      </c>
    </row>
    <row r="84" spans="1:19" s="31" customFormat="1" x14ac:dyDescent="0.25">
      <c r="A84" s="36"/>
      <c r="B84" s="67" t="str">
        <f>'Expenses Summary'!B38</f>
        <v>3503</v>
      </c>
      <c r="C84" s="67" t="str">
        <f>'Expenses Summary'!C38</f>
        <v>State Unemployment Insurance</v>
      </c>
      <c r="D84" s="112">
        <f>'Cash Flow %s Yr2'!D84</f>
        <v>8.3000000000000004E-2</v>
      </c>
      <c r="E84" s="112">
        <f>'Cash Flow %s Yr2'!E84</f>
        <v>8.3000000000000004E-2</v>
      </c>
      <c r="F84" s="112">
        <f>'Cash Flow %s Yr2'!F84</f>
        <v>8.3000000000000004E-2</v>
      </c>
      <c r="G84" s="112">
        <f>'Cash Flow %s Yr2'!G84</f>
        <v>8.3000000000000004E-2</v>
      </c>
      <c r="H84" s="112">
        <f>'Cash Flow %s Yr2'!H84</f>
        <v>8.3000000000000004E-2</v>
      </c>
      <c r="I84" s="112">
        <f>'Cash Flow %s Yr2'!I84</f>
        <v>8.3000000000000004E-2</v>
      </c>
      <c r="J84" s="112">
        <f>'Cash Flow %s Yr2'!J84</f>
        <v>8.3000000000000004E-2</v>
      </c>
      <c r="K84" s="112">
        <f>'Cash Flow %s Yr2'!K84</f>
        <v>8.3000000000000004E-2</v>
      </c>
      <c r="L84" s="112">
        <f>'Cash Flow %s Yr2'!L84</f>
        <v>8.4000000000000005E-2</v>
      </c>
      <c r="M84" s="112">
        <f>'Cash Flow %s Yr2'!M84</f>
        <v>8.4000000000000005E-2</v>
      </c>
      <c r="N84" s="112">
        <f>'Cash Flow %s Yr2'!N84</f>
        <v>8.4000000000000005E-2</v>
      </c>
      <c r="O84" s="112">
        <f>'Cash Flow %s Yr2'!O84</f>
        <v>8.4000000000000005E-2</v>
      </c>
      <c r="P84" s="112">
        <f>'Cash Flow %s Yr2'!P84</f>
        <v>0</v>
      </c>
      <c r="Q84" s="112">
        <f>'Cash Flow %s Yr2'!Q84</f>
        <v>0</v>
      </c>
      <c r="R84" s="112">
        <f>'Cash Flow %s Yr2'!R84</f>
        <v>0</v>
      </c>
      <c r="S84" s="111">
        <f t="shared" si="6"/>
        <v>0.99999999999999989</v>
      </c>
    </row>
    <row r="85" spans="1:19" s="31" customFormat="1" x14ac:dyDescent="0.25">
      <c r="A85" s="36"/>
      <c r="B85" s="67" t="str">
        <f>'Expenses Summary'!B39</f>
        <v>3603</v>
      </c>
      <c r="C85" s="67" t="str">
        <f>'Expenses Summary'!C39</f>
        <v>Worker Compensation Insurance</v>
      </c>
      <c r="D85" s="112">
        <f>'Cash Flow %s Yr2'!D85</f>
        <v>8.3000000000000004E-2</v>
      </c>
      <c r="E85" s="112">
        <f>'Cash Flow %s Yr2'!E85</f>
        <v>8.3000000000000004E-2</v>
      </c>
      <c r="F85" s="112">
        <f>'Cash Flow %s Yr2'!F85</f>
        <v>8.3000000000000004E-2</v>
      </c>
      <c r="G85" s="112">
        <f>'Cash Flow %s Yr2'!G85</f>
        <v>8.3000000000000004E-2</v>
      </c>
      <c r="H85" s="112">
        <f>'Cash Flow %s Yr2'!H85</f>
        <v>8.3000000000000004E-2</v>
      </c>
      <c r="I85" s="112">
        <f>'Cash Flow %s Yr2'!I85</f>
        <v>8.3000000000000004E-2</v>
      </c>
      <c r="J85" s="112">
        <f>'Cash Flow %s Yr2'!J85</f>
        <v>8.3000000000000004E-2</v>
      </c>
      <c r="K85" s="112">
        <f>'Cash Flow %s Yr2'!K85</f>
        <v>8.3000000000000004E-2</v>
      </c>
      <c r="L85" s="112">
        <f>'Cash Flow %s Yr2'!L85</f>
        <v>8.4000000000000005E-2</v>
      </c>
      <c r="M85" s="112">
        <f>'Cash Flow %s Yr2'!M85</f>
        <v>8.4000000000000005E-2</v>
      </c>
      <c r="N85" s="112">
        <f>'Cash Flow %s Yr2'!N85</f>
        <v>8.4000000000000005E-2</v>
      </c>
      <c r="O85" s="112">
        <f>'Cash Flow %s Yr2'!O85</f>
        <v>8.4000000000000005E-2</v>
      </c>
      <c r="P85" s="112">
        <f>'Cash Flow %s Yr2'!P85</f>
        <v>0</v>
      </c>
      <c r="Q85" s="112">
        <f>'Cash Flow %s Yr2'!Q85</f>
        <v>0</v>
      </c>
      <c r="R85" s="112">
        <f>'Cash Flow %s Yr2'!R85</f>
        <v>0</v>
      </c>
      <c r="S85" s="111">
        <f t="shared" si="6"/>
        <v>0.99999999999999989</v>
      </c>
    </row>
    <row r="86" spans="1:19" s="31" customFormat="1" x14ac:dyDescent="0.25">
      <c r="A86" s="36"/>
      <c r="B86" s="67" t="str">
        <f>'Expenses Summary'!B40</f>
        <v>3703</v>
      </c>
      <c r="C86" s="67" t="str">
        <f>'Expenses Summary'!C40</f>
        <v>Other Post Employement Benefits</v>
      </c>
      <c r="D86" s="112">
        <f>'Cash Flow %s Yr2'!D86</f>
        <v>8.3000000000000004E-2</v>
      </c>
      <c r="E86" s="112">
        <f>'Cash Flow %s Yr2'!E86</f>
        <v>8.3000000000000004E-2</v>
      </c>
      <c r="F86" s="112">
        <f>'Cash Flow %s Yr2'!F86</f>
        <v>8.3000000000000004E-2</v>
      </c>
      <c r="G86" s="112">
        <f>'Cash Flow %s Yr2'!G86</f>
        <v>8.3000000000000004E-2</v>
      </c>
      <c r="H86" s="112">
        <f>'Cash Flow %s Yr2'!H86</f>
        <v>8.3000000000000004E-2</v>
      </c>
      <c r="I86" s="112">
        <f>'Cash Flow %s Yr2'!I86</f>
        <v>8.3000000000000004E-2</v>
      </c>
      <c r="J86" s="112">
        <f>'Cash Flow %s Yr2'!J86</f>
        <v>8.3000000000000004E-2</v>
      </c>
      <c r="K86" s="112">
        <f>'Cash Flow %s Yr2'!K86</f>
        <v>8.3000000000000004E-2</v>
      </c>
      <c r="L86" s="112">
        <f>'Cash Flow %s Yr2'!L86</f>
        <v>8.4000000000000005E-2</v>
      </c>
      <c r="M86" s="112">
        <f>'Cash Flow %s Yr2'!M86</f>
        <v>8.4000000000000005E-2</v>
      </c>
      <c r="N86" s="112">
        <f>'Cash Flow %s Yr2'!N86</f>
        <v>8.4000000000000005E-2</v>
      </c>
      <c r="O86" s="112">
        <f>'Cash Flow %s Yr2'!O86</f>
        <v>8.4000000000000005E-2</v>
      </c>
      <c r="P86" s="112">
        <f>'Cash Flow %s Yr2'!P86</f>
        <v>0</v>
      </c>
      <c r="Q86" s="112">
        <f>'Cash Flow %s Yr2'!Q86</f>
        <v>0</v>
      </c>
      <c r="R86" s="112">
        <f>'Cash Flow %s Yr2'!R86</f>
        <v>0</v>
      </c>
      <c r="S86" s="111">
        <f t="shared" si="6"/>
        <v>0.99999999999999989</v>
      </c>
    </row>
    <row r="87" spans="1:19" s="31" customFormat="1" x14ac:dyDescent="0.25">
      <c r="A87" s="36"/>
      <c r="B87" s="67" t="str">
        <f>'Expenses Summary'!B41</f>
        <v>3903</v>
      </c>
      <c r="C87" s="67" t="str">
        <f>'Expenses Summary'!C41</f>
        <v>Other Benefits</v>
      </c>
      <c r="D87" s="112">
        <f>'Cash Flow %s Yr2'!D87</f>
        <v>8.3000000000000004E-2</v>
      </c>
      <c r="E87" s="112">
        <f>'Cash Flow %s Yr2'!E87</f>
        <v>8.3000000000000004E-2</v>
      </c>
      <c r="F87" s="112">
        <f>'Cash Flow %s Yr2'!F87</f>
        <v>8.3000000000000004E-2</v>
      </c>
      <c r="G87" s="112">
        <f>'Cash Flow %s Yr2'!G87</f>
        <v>8.3000000000000004E-2</v>
      </c>
      <c r="H87" s="112">
        <f>'Cash Flow %s Yr2'!H87</f>
        <v>8.3000000000000004E-2</v>
      </c>
      <c r="I87" s="112">
        <f>'Cash Flow %s Yr2'!I87</f>
        <v>8.3000000000000004E-2</v>
      </c>
      <c r="J87" s="112">
        <f>'Cash Flow %s Yr2'!J87</f>
        <v>8.3000000000000004E-2</v>
      </c>
      <c r="K87" s="112">
        <f>'Cash Flow %s Yr2'!K87</f>
        <v>8.3000000000000004E-2</v>
      </c>
      <c r="L87" s="112">
        <f>'Cash Flow %s Yr2'!L87</f>
        <v>8.4000000000000005E-2</v>
      </c>
      <c r="M87" s="112">
        <f>'Cash Flow %s Yr2'!M87</f>
        <v>8.4000000000000005E-2</v>
      </c>
      <c r="N87" s="112">
        <f>'Cash Flow %s Yr2'!N87</f>
        <v>8.4000000000000005E-2</v>
      </c>
      <c r="O87" s="112">
        <f>'Cash Flow %s Yr2'!O87</f>
        <v>8.4000000000000005E-2</v>
      </c>
      <c r="P87" s="112">
        <f>'Cash Flow %s Yr2'!P87</f>
        <v>0</v>
      </c>
      <c r="Q87" s="112">
        <f>'Cash Flow %s Yr2'!Q87</f>
        <v>0</v>
      </c>
      <c r="R87" s="112">
        <f>'Cash Flow %s Yr2'!R87</f>
        <v>0</v>
      </c>
      <c r="S87" s="111">
        <f t="shared" si="6"/>
        <v>0.99999999999999989</v>
      </c>
    </row>
    <row r="88" spans="1:19" s="31" customFormat="1" x14ac:dyDescent="0.25">
      <c r="A88" s="36"/>
      <c r="B88" s="122"/>
      <c r="C88" s="122"/>
      <c r="D88" s="123"/>
      <c r="E88" s="123"/>
      <c r="F88" s="123"/>
      <c r="G88" s="123"/>
      <c r="H88" s="123"/>
      <c r="I88" s="123"/>
      <c r="J88" s="123"/>
      <c r="K88" s="123"/>
      <c r="L88" s="123"/>
      <c r="M88" s="123"/>
      <c r="N88" s="123"/>
      <c r="O88" s="123"/>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c r="S89" s="111"/>
    </row>
    <row r="90" spans="1:19" s="31" customFormat="1" x14ac:dyDescent="0.25">
      <c r="B90" s="34" t="s">
        <v>697</v>
      </c>
      <c r="C90" s="3"/>
      <c r="D90" s="95"/>
      <c r="E90" s="95"/>
      <c r="F90" s="95"/>
      <c r="G90" s="95"/>
      <c r="H90" s="95"/>
      <c r="I90" s="95"/>
      <c r="J90" s="95"/>
      <c r="K90" s="95"/>
      <c r="L90" s="95"/>
      <c r="M90" s="95"/>
      <c r="N90" s="95"/>
      <c r="O90" s="95"/>
      <c r="P90" s="95"/>
      <c r="Q90" s="95"/>
      <c r="R90" s="95"/>
      <c r="S90" s="111"/>
    </row>
    <row r="91" spans="1:19" s="31" customFormat="1" x14ac:dyDescent="0.25">
      <c r="A91" s="36"/>
      <c r="B91" s="66" t="str">
        <f>'Expenses Summary'!B47</f>
        <v>4100</v>
      </c>
      <c r="C91" s="66" t="str">
        <f>'Expenses Summary'!C47</f>
        <v>Approved Textbooks and Core Curricula Materials</v>
      </c>
      <c r="D91" s="112">
        <f>'Cash Flow %s Yr2'!D91</f>
        <v>0</v>
      </c>
      <c r="E91" s="112">
        <f>'Cash Flow %s Yr2'!E91</f>
        <v>0.26700000000000002</v>
      </c>
      <c r="F91" s="112">
        <f>'Cash Flow %s Yr2'!F91</f>
        <v>0.183</v>
      </c>
      <c r="G91" s="112">
        <f>'Cash Flow %s Yr2'!G91</f>
        <v>0</v>
      </c>
      <c r="H91" s="112">
        <f>'Cash Flow %s Yr2'!H91</f>
        <v>0.45</v>
      </c>
      <c r="I91" s="112">
        <f>'Cash Flow %s Yr2'!I91</f>
        <v>0</v>
      </c>
      <c r="J91" s="112">
        <f>'Cash Flow %s Yr2'!J91</f>
        <v>0</v>
      </c>
      <c r="K91" s="112">
        <f>'Cash Flow %s Yr2'!K91</f>
        <v>0.1</v>
      </c>
      <c r="L91" s="112">
        <f>'Cash Flow %s Yr2'!L91</f>
        <v>0</v>
      </c>
      <c r="M91" s="112">
        <f>'Cash Flow %s Yr2'!M91</f>
        <v>0</v>
      </c>
      <c r="N91" s="112">
        <f>'Cash Flow %s Yr2'!N91</f>
        <v>0</v>
      </c>
      <c r="O91" s="112">
        <f>'Cash Flow %s Yr2'!O91</f>
        <v>0</v>
      </c>
      <c r="P91" s="112">
        <f>'Cash Flow %s Yr2'!P91</f>
        <v>0</v>
      </c>
      <c r="Q91" s="112">
        <f>'Cash Flow %s Yr2'!Q91</f>
        <v>0</v>
      </c>
      <c r="R91" s="112">
        <f>'Cash Flow %s Yr2'!R91</f>
        <v>0</v>
      </c>
      <c r="S91" s="111">
        <f t="shared" ref="S91:S96" si="7">SUM(D91:R91)</f>
        <v>1</v>
      </c>
    </row>
    <row r="92" spans="1:19" x14ac:dyDescent="0.25">
      <c r="A92" s="36"/>
      <c r="B92" s="66" t="str">
        <f>'Expenses Summary'!B48</f>
        <v>4200</v>
      </c>
      <c r="C92" s="66" t="str">
        <f>'Expenses Summary'!C48</f>
        <v>Books and Other Reference Materials</v>
      </c>
      <c r="D92" s="112">
        <f>'Cash Flow %s Yr2'!D92</f>
        <v>0</v>
      </c>
      <c r="E92" s="112">
        <f>'Cash Flow %s Yr2'!E92</f>
        <v>0.05</v>
      </c>
      <c r="F92" s="112">
        <f>'Cash Flow %s Yr2'!F92</f>
        <v>0</v>
      </c>
      <c r="G92" s="112">
        <f>'Cash Flow %s Yr2'!G92</f>
        <v>8.8999999999999996E-2</v>
      </c>
      <c r="H92" s="112">
        <f>'Cash Flow %s Yr2'!H92</f>
        <v>3.5999999999999997E-2</v>
      </c>
      <c r="I92" s="112">
        <f>'Cash Flow %s Yr2'!I92</f>
        <v>0.13750000000000001</v>
      </c>
      <c r="J92" s="112">
        <f>'Cash Flow %s Yr2'!J92</f>
        <v>0.13750000000000001</v>
      </c>
      <c r="K92" s="112">
        <f>'Cash Flow %s Yr2'!K92</f>
        <v>0.13750000000000001</v>
      </c>
      <c r="L92" s="112">
        <f>'Cash Flow %s Yr2'!L92</f>
        <v>0.13750000000000001</v>
      </c>
      <c r="M92" s="112">
        <f>'Cash Flow %s Yr2'!M92</f>
        <v>0.13750000000000001</v>
      </c>
      <c r="N92" s="112">
        <f>'Cash Flow %s Yr2'!N92</f>
        <v>0.13750000000000001</v>
      </c>
      <c r="O92" s="112">
        <f>'Cash Flow %s Yr2'!O92</f>
        <v>0</v>
      </c>
      <c r="P92" s="112">
        <f>'Cash Flow %s Yr2'!P92</f>
        <v>0</v>
      </c>
      <c r="Q92" s="112">
        <f>'Cash Flow %s Yr2'!Q92</f>
        <v>0</v>
      </c>
      <c r="R92" s="112">
        <f>'Cash Flow %s Yr2'!R92</f>
        <v>0</v>
      </c>
      <c r="S92" s="111">
        <f t="shared" si="7"/>
        <v>1</v>
      </c>
    </row>
    <row r="93" spans="1:19" x14ac:dyDescent="0.25">
      <c r="A93" s="36"/>
      <c r="B93" s="66" t="str">
        <f>'Expenses Summary'!B49</f>
        <v>4300</v>
      </c>
      <c r="C93" s="66" t="str">
        <f>'Expenses Summary'!C49</f>
        <v>Materials and Supplies</v>
      </c>
      <c r="D93" s="112">
        <f>'Cash Flow %s Yr2'!D93</f>
        <v>6.8400000000000002E-2</v>
      </c>
      <c r="E93" s="112">
        <f>'Cash Flow %s Yr2'!E93</f>
        <v>0.16200000000000001</v>
      </c>
      <c r="F93" s="112">
        <f>'Cash Flow %s Yr2'!F93</f>
        <v>9.1999999999999998E-2</v>
      </c>
      <c r="G93" s="112">
        <f>'Cash Flow %s Yr2'!G93</f>
        <v>1.9E-2</v>
      </c>
      <c r="H93" s="112">
        <f>'Cash Flow %s Yr2'!H93</f>
        <v>6.0000000000000001E-3</v>
      </c>
      <c r="I93" s="112">
        <f>'Cash Flow %s Yr2'!I93</f>
        <v>0.10877000000000001</v>
      </c>
      <c r="J93" s="112">
        <f>'Cash Flow %s Yr2'!J93</f>
        <v>0.10877000000000001</v>
      </c>
      <c r="K93" s="112">
        <f>'Cash Flow %s Yr2'!K93</f>
        <v>0.10877000000000001</v>
      </c>
      <c r="L93" s="112">
        <f>'Cash Flow %s Yr2'!L93</f>
        <v>0.10877000000000001</v>
      </c>
      <c r="M93" s="112">
        <f>'Cash Flow %s Yr2'!M93</f>
        <v>0.10877000000000001</v>
      </c>
      <c r="N93" s="112">
        <f>'Cash Flow %s Yr2'!N93</f>
        <v>0.10875</v>
      </c>
      <c r="O93" s="112">
        <f>'Cash Flow %s Yr2'!O93</f>
        <v>0</v>
      </c>
      <c r="P93" s="112">
        <f>'Cash Flow %s Yr2'!P93</f>
        <v>0</v>
      </c>
      <c r="Q93" s="112">
        <f>'Cash Flow %s Yr2'!Q93</f>
        <v>0</v>
      </c>
      <c r="R93" s="112">
        <f>'Cash Flow %s Yr2'!R93</f>
        <v>0</v>
      </c>
      <c r="S93" s="111">
        <f t="shared" si="7"/>
        <v>1.0000000000000002</v>
      </c>
    </row>
    <row r="94" spans="1:19" x14ac:dyDescent="0.25">
      <c r="A94" s="36"/>
      <c r="B94" s="66" t="str">
        <f>'Expenses Summary'!B50</f>
        <v>4315</v>
      </c>
      <c r="C94" s="66" t="str">
        <f>'Expenses Summary'!C50</f>
        <v>Classroom Materials and Supplies</v>
      </c>
      <c r="D94" s="112">
        <f>'Cash Flow %s Yr2'!D94</f>
        <v>0</v>
      </c>
      <c r="E94" s="112">
        <f>'Cash Flow %s Yr2'!E94</f>
        <v>0</v>
      </c>
      <c r="F94" s="112">
        <f>'Cash Flow %s Yr2'!F94</f>
        <v>0.1</v>
      </c>
      <c r="G94" s="112">
        <f>'Cash Flow %s Yr2'!G94</f>
        <v>0.1</v>
      </c>
      <c r="H94" s="112">
        <f>'Cash Flow %s Yr2'!H94</f>
        <v>0.2</v>
      </c>
      <c r="I94" s="112">
        <f>'Cash Flow %s Yr2'!I94</f>
        <v>0.1</v>
      </c>
      <c r="J94" s="112">
        <f>'Cash Flow %s Yr2'!J94</f>
        <v>0.2</v>
      </c>
      <c r="K94" s="112">
        <f>'Cash Flow %s Yr2'!K94</f>
        <v>0.1</v>
      </c>
      <c r="L94" s="112">
        <f>'Cash Flow %s Yr2'!L94</f>
        <v>0.1</v>
      </c>
      <c r="M94" s="112">
        <f>'Cash Flow %s Yr2'!M94</f>
        <v>0.1</v>
      </c>
      <c r="N94" s="112">
        <f>'Cash Flow %s Yr2'!N94</f>
        <v>0</v>
      </c>
      <c r="O94" s="112">
        <f>'Cash Flow %s Yr2'!O94</f>
        <v>0</v>
      </c>
      <c r="P94" s="112">
        <f>'Cash Flow %s Yr2'!P94</f>
        <v>0</v>
      </c>
      <c r="Q94" s="112">
        <f>'Cash Flow %s Yr2'!Q94</f>
        <v>0</v>
      </c>
      <c r="R94" s="112">
        <f>'Cash Flow %s Yr2'!R94</f>
        <v>0</v>
      </c>
      <c r="S94" s="111">
        <f t="shared" si="7"/>
        <v>0.99999999999999989</v>
      </c>
    </row>
    <row r="95" spans="1:19" x14ac:dyDescent="0.25">
      <c r="A95" s="36"/>
      <c r="B95" s="66" t="str">
        <f>'Expenses Summary'!B51</f>
        <v>4400</v>
      </c>
      <c r="C95" s="66" t="str">
        <f>'Expenses Summary'!C51</f>
        <v>Noncapitalized Equipment</v>
      </c>
      <c r="D95" s="112">
        <f>'Cash Flow %s Yr2'!D95</f>
        <v>0</v>
      </c>
      <c r="E95" s="112">
        <f>'Cash Flow %s Yr2'!E95</f>
        <v>0.90400000000000003</v>
      </c>
      <c r="F95" s="112">
        <f>'Cash Flow %s Yr2'!F95</f>
        <v>1.0999999999999999E-2</v>
      </c>
      <c r="G95" s="112">
        <f>'Cash Flow %s Yr2'!G95</f>
        <v>0</v>
      </c>
      <c r="H95" s="112">
        <f>'Cash Flow %s Yr2'!H95</f>
        <v>0</v>
      </c>
      <c r="I95" s="112">
        <f>'Cash Flow %s Yr2'!I95</f>
        <v>0</v>
      </c>
      <c r="J95" s="112">
        <f>'Cash Flow %s Yr2'!J95</f>
        <v>0</v>
      </c>
      <c r="K95" s="112">
        <f>'Cash Flow %s Yr2'!K95</f>
        <v>0</v>
      </c>
      <c r="L95" s="112">
        <f>'Cash Flow %s Yr2'!L95</f>
        <v>8.5000000000000006E-2</v>
      </c>
      <c r="M95" s="112">
        <f>'Cash Flow %s Yr2'!M95</f>
        <v>0</v>
      </c>
      <c r="N95" s="112">
        <f>'Cash Flow %s Yr2'!N95</f>
        <v>0</v>
      </c>
      <c r="O95" s="112">
        <f>'Cash Flow %s Yr2'!O95</f>
        <v>0</v>
      </c>
      <c r="P95" s="112">
        <f>'Cash Flow %s Yr2'!P95</f>
        <v>0</v>
      </c>
      <c r="Q95" s="112">
        <f>'Cash Flow %s Yr2'!Q95</f>
        <v>0</v>
      </c>
      <c r="R95" s="112">
        <f>'Cash Flow %s Yr2'!R95</f>
        <v>0</v>
      </c>
      <c r="S95" s="111">
        <f t="shared" si="7"/>
        <v>1</v>
      </c>
    </row>
    <row r="96" spans="1:19" x14ac:dyDescent="0.25">
      <c r="A96" s="36"/>
      <c r="B96" s="66" t="str">
        <f>'Expenses Summary'!B52</f>
        <v>4430</v>
      </c>
      <c r="C96" s="66" t="str">
        <f>'Expenses Summary'!C52</f>
        <v>General Student Equipment</v>
      </c>
      <c r="D96" s="112">
        <f>'Cash Flow %s Yr2'!D96</f>
        <v>0</v>
      </c>
      <c r="E96" s="112">
        <f>'Cash Flow %s Yr2'!E96</f>
        <v>0</v>
      </c>
      <c r="F96" s="112">
        <f>'Cash Flow %s Yr2'!F96</f>
        <v>0.6</v>
      </c>
      <c r="G96" s="112">
        <f>'Cash Flow %s Yr2'!G96</f>
        <v>0</v>
      </c>
      <c r="H96" s="112">
        <f>'Cash Flow %s Yr2'!H96</f>
        <v>0</v>
      </c>
      <c r="I96" s="112">
        <f>'Cash Flow %s Yr2'!I96</f>
        <v>0</v>
      </c>
      <c r="J96" s="112">
        <f>'Cash Flow %s Yr2'!J96</f>
        <v>0.4</v>
      </c>
      <c r="K96" s="112">
        <f>'Cash Flow %s Yr2'!K96</f>
        <v>0</v>
      </c>
      <c r="L96" s="112">
        <f>'Cash Flow %s Yr2'!L96</f>
        <v>0</v>
      </c>
      <c r="M96" s="112">
        <f>'Cash Flow %s Yr2'!M96</f>
        <v>0</v>
      </c>
      <c r="N96" s="112">
        <f>'Cash Flow %s Yr2'!N96</f>
        <v>0</v>
      </c>
      <c r="O96" s="112">
        <f>'Cash Flow %s Yr2'!O96</f>
        <v>0</v>
      </c>
      <c r="P96" s="112">
        <f>'Cash Flow %s Yr2'!P96</f>
        <v>0</v>
      </c>
      <c r="Q96" s="112">
        <f>'Cash Flow %s Yr2'!Q96</f>
        <v>0</v>
      </c>
      <c r="R96" s="112">
        <f>'Cash Flow %s Yr2'!R96</f>
        <v>0</v>
      </c>
      <c r="S96" s="111">
        <f t="shared" si="7"/>
        <v>1</v>
      </c>
    </row>
    <row r="97" spans="1:19" hidden="1" outlineLevel="1" x14ac:dyDescent="0.25">
      <c r="A97" s="36"/>
      <c r="B97" s="66">
        <f>'Expenses Summary'!B53</f>
        <v>4381</v>
      </c>
      <c r="C97" s="66" t="str">
        <f>'Expenses Summary'!C53</f>
        <v>Materials for Plant Maintenance</v>
      </c>
      <c r="D97" s="112">
        <f>'Cash Flow %s Yr2'!D97</f>
        <v>0</v>
      </c>
      <c r="E97" s="112">
        <f>'Cash Flow %s Yr2'!E97</f>
        <v>0</v>
      </c>
      <c r="F97" s="112">
        <f>'Cash Flow %s Yr2'!F97</f>
        <v>0.1</v>
      </c>
      <c r="G97" s="112">
        <f>'Cash Flow %s Yr2'!G97</f>
        <v>0.1</v>
      </c>
      <c r="H97" s="112">
        <f>'Cash Flow %s Yr2'!H97</f>
        <v>0.1</v>
      </c>
      <c r="I97" s="112">
        <f>'Cash Flow %s Yr2'!I97</f>
        <v>0.1</v>
      </c>
      <c r="J97" s="112">
        <f>'Cash Flow %s Yr2'!J97</f>
        <v>0.1</v>
      </c>
      <c r="K97" s="112">
        <f>'Cash Flow %s Yr2'!K97</f>
        <v>0.1</v>
      </c>
      <c r="L97" s="112">
        <f>'Cash Flow %s Yr2'!L97</f>
        <v>0.1</v>
      </c>
      <c r="M97" s="112">
        <f>'Cash Flow %s Yr2'!M97</f>
        <v>0.1</v>
      </c>
      <c r="N97" s="112">
        <f>'Cash Flow %s Yr2'!N97</f>
        <v>0.1</v>
      </c>
      <c r="O97" s="112">
        <f>'Cash Flow %s Yr2'!O97</f>
        <v>0.1</v>
      </c>
      <c r="P97" s="112">
        <f>'Cash Flow %s Yr2'!P97</f>
        <v>0</v>
      </c>
      <c r="Q97" s="112">
        <f>'Cash Flow %s Yr2'!Q97</f>
        <v>0</v>
      </c>
      <c r="R97" s="112">
        <f>'Cash Flow %s Yr2'!R97</f>
        <v>0</v>
      </c>
      <c r="S97" s="111">
        <f t="shared" ref="S97:S106" si="8">SUM(D97:R97)</f>
        <v>0.99999999999999989</v>
      </c>
    </row>
    <row r="98" spans="1:19" hidden="1" outlineLevel="1" x14ac:dyDescent="0.25">
      <c r="A98" s="36"/>
      <c r="B98" s="66">
        <f>'Expenses Summary'!B54</f>
        <v>0</v>
      </c>
      <c r="C98" s="66">
        <f>'Expenses Summary'!C54</f>
        <v>0</v>
      </c>
      <c r="D98" s="112">
        <f>'Cash Flow %s Yr2'!D98</f>
        <v>0</v>
      </c>
      <c r="E98" s="112">
        <f>'Cash Flow %s Yr2'!E98</f>
        <v>0</v>
      </c>
      <c r="F98" s="112">
        <f>'Cash Flow %s Yr2'!F98</f>
        <v>0.1</v>
      </c>
      <c r="G98" s="112">
        <f>'Cash Flow %s Yr2'!G98</f>
        <v>0.1</v>
      </c>
      <c r="H98" s="112">
        <f>'Cash Flow %s Yr2'!H98</f>
        <v>0.1</v>
      </c>
      <c r="I98" s="112">
        <f>'Cash Flow %s Yr2'!I98</f>
        <v>0.1</v>
      </c>
      <c r="J98" s="112">
        <f>'Cash Flow %s Yr2'!J98</f>
        <v>0.1</v>
      </c>
      <c r="K98" s="112">
        <f>'Cash Flow %s Yr2'!K98</f>
        <v>0.1</v>
      </c>
      <c r="L98" s="112">
        <f>'Cash Flow %s Yr2'!L98</f>
        <v>0.1</v>
      </c>
      <c r="M98" s="112">
        <f>'Cash Flow %s Yr2'!M98</f>
        <v>0.1</v>
      </c>
      <c r="N98" s="112">
        <f>'Cash Flow %s Yr2'!N98</f>
        <v>0.1</v>
      </c>
      <c r="O98" s="112">
        <f>'Cash Flow %s Yr2'!O98</f>
        <v>0.1</v>
      </c>
      <c r="P98" s="112">
        <f>'Cash Flow %s Yr2'!P98</f>
        <v>0</v>
      </c>
      <c r="Q98" s="112">
        <f>'Cash Flow %s Yr2'!Q98</f>
        <v>0</v>
      </c>
      <c r="R98" s="112">
        <f>'Cash Flow %s Yr2'!R98</f>
        <v>0</v>
      </c>
      <c r="S98" s="111">
        <f t="shared" si="8"/>
        <v>0.99999999999999989</v>
      </c>
    </row>
    <row r="99" spans="1:19" hidden="1" outlineLevel="1" x14ac:dyDescent="0.25">
      <c r="A99" s="36"/>
      <c r="B99" s="66">
        <f>'Expenses Summary'!B55</f>
        <v>0</v>
      </c>
      <c r="C99" s="66">
        <f>'Expenses Summary'!C55</f>
        <v>0</v>
      </c>
      <c r="D99" s="112">
        <f>'Cash Flow %s Yr2'!D99</f>
        <v>0</v>
      </c>
      <c r="E99" s="112">
        <f>'Cash Flow %s Yr2'!E99</f>
        <v>0</v>
      </c>
      <c r="F99" s="112">
        <f>'Cash Flow %s Yr2'!F99</f>
        <v>0.1</v>
      </c>
      <c r="G99" s="112">
        <f>'Cash Flow %s Yr2'!G99</f>
        <v>0.1</v>
      </c>
      <c r="H99" s="112">
        <f>'Cash Flow %s Yr2'!H99</f>
        <v>0.1</v>
      </c>
      <c r="I99" s="112">
        <f>'Cash Flow %s Yr2'!I99</f>
        <v>0.1</v>
      </c>
      <c r="J99" s="112">
        <f>'Cash Flow %s Yr2'!J99</f>
        <v>0.1</v>
      </c>
      <c r="K99" s="112">
        <f>'Cash Flow %s Yr2'!K99</f>
        <v>0.1</v>
      </c>
      <c r="L99" s="112">
        <f>'Cash Flow %s Yr2'!L99</f>
        <v>0.1</v>
      </c>
      <c r="M99" s="112">
        <f>'Cash Flow %s Yr2'!M99</f>
        <v>0.1</v>
      </c>
      <c r="N99" s="112">
        <f>'Cash Flow %s Yr2'!N99</f>
        <v>0.1</v>
      </c>
      <c r="O99" s="112">
        <f>'Cash Flow %s Yr2'!O99</f>
        <v>0.1</v>
      </c>
      <c r="P99" s="112">
        <f>'Cash Flow %s Yr2'!P99</f>
        <v>0</v>
      </c>
      <c r="Q99" s="112">
        <f>'Cash Flow %s Yr2'!Q99</f>
        <v>0</v>
      </c>
      <c r="R99" s="112">
        <f>'Cash Flow %s Yr2'!R99</f>
        <v>0</v>
      </c>
      <c r="S99" s="111">
        <f t="shared" si="8"/>
        <v>0.99999999999999989</v>
      </c>
    </row>
    <row r="100" spans="1:19" hidden="1" outlineLevel="1" x14ac:dyDescent="0.25">
      <c r="A100" s="36"/>
      <c r="B100" s="66">
        <f>'Expenses Summary'!B56</f>
        <v>0</v>
      </c>
      <c r="C100" s="66">
        <f>'Expenses Summary'!C56</f>
        <v>0</v>
      </c>
      <c r="D100" s="112">
        <f>'Cash Flow %s Yr2'!D100</f>
        <v>0</v>
      </c>
      <c r="E100" s="112">
        <f>'Cash Flow %s Yr2'!E100</f>
        <v>0</v>
      </c>
      <c r="F100" s="112">
        <f>'Cash Flow %s Yr2'!F100</f>
        <v>0.1</v>
      </c>
      <c r="G100" s="112">
        <f>'Cash Flow %s Yr2'!G100</f>
        <v>0.1</v>
      </c>
      <c r="H100" s="112">
        <f>'Cash Flow %s Yr2'!H100</f>
        <v>0.1</v>
      </c>
      <c r="I100" s="112">
        <f>'Cash Flow %s Yr2'!I100</f>
        <v>0.1</v>
      </c>
      <c r="J100" s="112">
        <f>'Cash Flow %s Yr2'!J100</f>
        <v>0.1</v>
      </c>
      <c r="K100" s="112">
        <f>'Cash Flow %s Yr2'!K100</f>
        <v>0.1</v>
      </c>
      <c r="L100" s="112">
        <f>'Cash Flow %s Yr2'!L100</f>
        <v>0.1</v>
      </c>
      <c r="M100" s="112">
        <f>'Cash Flow %s Yr2'!M100</f>
        <v>0.1</v>
      </c>
      <c r="N100" s="112">
        <f>'Cash Flow %s Yr2'!N100</f>
        <v>0.1</v>
      </c>
      <c r="O100" s="112">
        <f>'Cash Flow %s Yr2'!O100</f>
        <v>0.1</v>
      </c>
      <c r="P100" s="112">
        <f>'Cash Flow %s Yr2'!P100</f>
        <v>0</v>
      </c>
      <c r="Q100" s="112">
        <f>'Cash Flow %s Yr2'!Q100</f>
        <v>0</v>
      </c>
      <c r="R100" s="112">
        <f>'Cash Flow %s Yr2'!R100</f>
        <v>0</v>
      </c>
      <c r="S100" s="111">
        <f t="shared" si="8"/>
        <v>0.99999999999999989</v>
      </c>
    </row>
    <row r="101" spans="1:19" hidden="1" outlineLevel="1" x14ac:dyDescent="0.25">
      <c r="A101" s="36"/>
      <c r="B101" s="66">
        <f>'Expenses Summary'!B57</f>
        <v>0</v>
      </c>
      <c r="C101" s="66">
        <f>'Expenses Summary'!C57</f>
        <v>0</v>
      </c>
      <c r="D101" s="112">
        <f>'Cash Flow %s Yr2'!D101</f>
        <v>0</v>
      </c>
      <c r="E101" s="112">
        <f>'Cash Flow %s Yr2'!E101</f>
        <v>0</v>
      </c>
      <c r="F101" s="112">
        <f>'Cash Flow %s Yr2'!F101</f>
        <v>0.1</v>
      </c>
      <c r="G101" s="112">
        <f>'Cash Flow %s Yr2'!G101</f>
        <v>0.1</v>
      </c>
      <c r="H101" s="112">
        <f>'Cash Flow %s Yr2'!H101</f>
        <v>0.1</v>
      </c>
      <c r="I101" s="112">
        <f>'Cash Flow %s Yr2'!I101</f>
        <v>0.1</v>
      </c>
      <c r="J101" s="112">
        <f>'Cash Flow %s Yr2'!J101</f>
        <v>0.1</v>
      </c>
      <c r="K101" s="112">
        <f>'Cash Flow %s Yr2'!K101</f>
        <v>0.1</v>
      </c>
      <c r="L101" s="112">
        <f>'Cash Flow %s Yr2'!L101</f>
        <v>0.1</v>
      </c>
      <c r="M101" s="112">
        <f>'Cash Flow %s Yr2'!M101</f>
        <v>0.1</v>
      </c>
      <c r="N101" s="112">
        <f>'Cash Flow %s Yr2'!N101</f>
        <v>0.1</v>
      </c>
      <c r="O101" s="112">
        <f>'Cash Flow %s Yr2'!O101</f>
        <v>0.1</v>
      </c>
      <c r="P101" s="112">
        <f>'Cash Flow %s Yr2'!P101</f>
        <v>0</v>
      </c>
      <c r="Q101" s="112">
        <f>'Cash Flow %s Yr2'!Q101</f>
        <v>0</v>
      </c>
      <c r="R101" s="112">
        <f>'Cash Flow %s Yr2'!R101</f>
        <v>0</v>
      </c>
      <c r="S101" s="111">
        <f t="shared" si="8"/>
        <v>0.99999999999999989</v>
      </c>
    </row>
    <row r="102" spans="1:19" hidden="1" outlineLevel="1" x14ac:dyDescent="0.25">
      <c r="A102" s="36"/>
      <c r="B102" s="66">
        <f>'Expenses Summary'!B58</f>
        <v>0</v>
      </c>
      <c r="C102" s="66">
        <f>'Expenses Summary'!C58</f>
        <v>0</v>
      </c>
      <c r="D102" s="112">
        <f>'Cash Flow %s Yr2'!D102</f>
        <v>0</v>
      </c>
      <c r="E102" s="112">
        <f>'Cash Flow %s Yr2'!E102</f>
        <v>0</v>
      </c>
      <c r="F102" s="112">
        <f>'Cash Flow %s Yr2'!F102</f>
        <v>0.1</v>
      </c>
      <c r="G102" s="112">
        <f>'Cash Flow %s Yr2'!G102</f>
        <v>0.1</v>
      </c>
      <c r="H102" s="112">
        <f>'Cash Flow %s Yr2'!H102</f>
        <v>0.1</v>
      </c>
      <c r="I102" s="112">
        <f>'Cash Flow %s Yr2'!I102</f>
        <v>0.1</v>
      </c>
      <c r="J102" s="112">
        <f>'Cash Flow %s Yr2'!J102</f>
        <v>0.1</v>
      </c>
      <c r="K102" s="112">
        <f>'Cash Flow %s Yr2'!K102</f>
        <v>0.1</v>
      </c>
      <c r="L102" s="112">
        <f>'Cash Flow %s Yr2'!L102</f>
        <v>0.1</v>
      </c>
      <c r="M102" s="112">
        <f>'Cash Flow %s Yr2'!M102</f>
        <v>0.1</v>
      </c>
      <c r="N102" s="112">
        <f>'Cash Flow %s Yr2'!N102</f>
        <v>0.1</v>
      </c>
      <c r="O102" s="112">
        <f>'Cash Flow %s Yr2'!O102</f>
        <v>0.1</v>
      </c>
      <c r="P102" s="112">
        <f>'Cash Flow %s Yr2'!P102</f>
        <v>0</v>
      </c>
      <c r="Q102" s="112">
        <f>'Cash Flow %s Yr2'!Q102</f>
        <v>0</v>
      </c>
      <c r="R102" s="112">
        <f>'Cash Flow %s Yr2'!R102</f>
        <v>0</v>
      </c>
      <c r="S102" s="111">
        <f t="shared" si="8"/>
        <v>0.99999999999999989</v>
      </c>
    </row>
    <row r="103" spans="1:19" hidden="1" outlineLevel="1" x14ac:dyDescent="0.25">
      <c r="A103" s="36"/>
      <c r="B103" s="66">
        <f>'Expenses Summary'!B59</f>
        <v>0</v>
      </c>
      <c r="C103" s="66">
        <f>'Expenses Summary'!C59</f>
        <v>0</v>
      </c>
      <c r="D103" s="112">
        <f>'Cash Flow %s Yr2'!D103</f>
        <v>0</v>
      </c>
      <c r="E103" s="112">
        <f>'Cash Flow %s Yr2'!E103</f>
        <v>0</v>
      </c>
      <c r="F103" s="112">
        <f>'Cash Flow %s Yr2'!F103</f>
        <v>0.1</v>
      </c>
      <c r="G103" s="112">
        <f>'Cash Flow %s Yr2'!G103</f>
        <v>0.1</v>
      </c>
      <c r="H103" s="112">
        <f>'Cash Flow %s Yr2'!H103</f>
        <v>0.1</v>
      </c>
      <c r="I103" s="112">
        <f>'Cash Flow %s Yr2'!I103</f>
        <v>0.1</v>
      </c>
      <c r="J103" s="112">
        <f>'Cash Flow %s Yr2'!J103</f>
        <v>0.1</v>
      </c>
      <c r="K103" s="112">
        <f>'Cash Flow %s Yr2'!K103</f>
        <v>0.1</v>
      </c>
      <c r="L103" s="112">
        <f>'Cash Flow %s Yr2'!L103</f>
        <v>0.1</v>
      </c>
      <c r="M103" s="112">
        <f>'Cash Flow %s Yr2'!M103</f>
        <v>0.1</v>
      </c>
      <c r="N103" s="112">
        <f>'Cash Flow %s Yr2'!N103</f>
        <v>0.1</v>
      </c>
      <c r="O103" s="112">
        <f>'Cash Flow %s Yr2'!O103</f>
        <v>0.1</v>
      </c>
      <c r="P103" s="112">
        <f>'Cash Flow %s Yr2'!P103</f>
        <v>0</v>
      </c>
      <c r="Q103" s="112">
        <f>'Cash Flow %s Yr2'!Q103</f>
        <v>0</v>
      </c>
      <c r="R103" s="112">
        <f>'Cash Flow %s Yr2'!R103</f>
        <v>0</v>
      </c>
      <c r="S103" s="111">
        <f t="shared" si="8"/>
        <v>0.99999999999999989</v>
      </c>
    </row>
    <row r="104" spans="1:19" hidden="1" outlineLevel="1" x14ac:dyDescent="0.25">
      <c r="A104" s="36"/>
      <c r="B104" s="66">
        <f>'Expenses Summary'!B60</f>
        <v>0</v>
      </c>
      <c r="C104" s="66">
        <f>'Expenses Summary'!C60</f>
        <v>0</v>
      </c>
      <c r="D104" s="112">
        <f>'Cash Flow %s Yr2'!D104</f>
        <v>0</v>
      </c>
      <c r="E104" s="112">
        <f>'Cash Flow %s Yr2'!E104</f>
        <v>0</v>
      </c>
      <c r="F104" s="112">
        <f>'Cash Flow %s Yr2'!F104</f>
        <v>0.1</v>
      </c>
      <c r="G104" s="112">
        <f>'Cash Flow %s Yr2'!G104</f>
        <v>0.1</v>
      </c>
      <c r="H104" s="112">
        <f>'Cash Flow %s Yr2'!H104</f>
        <v>0.1</v>
      </c>
      <c r="I104" s="112">
        <f>'Cash Flow %s Yr2'!I104</f>
        <v>0.1</v>
      </c>
      <c r="J104" s="112">
        <f>'Cash Flow %s Yr2'!J104</f>
        <v>0.1</v>
      </c>
      <c r="K104" s="112">
        <f>'Cash Flow %s Yr2'!K104</f>
        <v>0.1</v>
      </c>
      <c r="L104" s="112">
        <f>'Cash Flow %s Yr2'!L104</f>
        <v>0.1</v>
      </c>
      <c r="M104" s="112">
        <f>'Cash Flow %s Yr2'!M104</f>
        <v>0.1</v>
      </c>
      <c r="N104" s="112">
        <f>'Cash Flow %s Yr2'!N104</f>
        <v>0.1</v>
      </c>
      <c r="O104" s="112">
        <f>'Cash Flow %s Yr2'!O104</f>
        <v>0.1</v>
      </c>
      <c r="P104" s="112">
        <f>'Cash Flow %s Yr2'!P104</f>
        <v>0</v>
      </c>
      <c r="Q104" s="112">
        <f>'Cash Flow %s Yr2'!Q104</f>
        <v>0</v>
      </c>
      <c r="R104" s="112">
        <f>'Cash Flow %s Yr2'!R104</f>
        <v>0</v>
      </c>
      <c r="S104" s="111">
        <f t="shared" si="8"/>
        <v>0.99999999999999989</v>
      </c>
    </row>
    <row r="105" spans="1:19" hidden="1" outlineLevel="1" x14ac:dyDescent="0.25">
      <c r="A105" s="36"/>
      <c r="B105" s="66">
        <f>'Expenses Summary'!B61</f>
        <v>0</v>
      </c>
      <c r="C105" s="66">
        <f>'Expenses Summary'!C61</f>
        <v>0</v>
      </c>
      <c r="D105" s="112">
        <f>'Cash Flow %s Yr2'!D105</f>
        <v>0</v>
      </c>
      <c r="E105" s="112">
        <f>'Cash Flow %s Yr2'!E105</f>
        <v>0</v>
      </c>
      <c r="F105" s="112">
        <f>'Cash Flow %s Yr2'!F105</f>
        <v>0.1</v>
      </c>
      <c r="G105" s="112">
        <f>'Cash Flow %s Yr2'!G105</f>
        <v>0.1</v>
      </c>
      <c r="H105" s="112">
        <f>'Cash Flow %s Yr2'!H105</f>
        <v>0.1</v>
      </c>
      <c r="I105" s="112">
        <f>'Cash Flow %s Yr2'!I105</f>
        <v>0.1</v>
      </c>
      <c r="J105" s="112">
        <f>'Cash Flow %s Yr2'!J105</f>
        <v>0.1</v>
      </c>
      <c r="K105" s="112">
        <f>'Cash Flow %s Yr2'!K105</f>
        <v>0.1</v>
      </c>
      <c r="L105" s="112">
        <f>'Cash Flow %s Yr2'!L105</f>
        <v>0.1</v>
      </c>
      <c r="M105" s="112">
        <f>'Cash Flow %s Yr2'!M105</f>
        <v>0.1</v>
      </c>
      <c r="N105" s="112">
        <f>'Cash Flow %s Yr2'!N105</f>
        <v>0.1</v>
      </c>
      <c r="O105" s="112">
        <f>'Cash Flow %s Yr2'!O105</f>
        <v>0.1</v>
      </c>
      <c r="P105" s="112">
        <f>'Cash Flow %s Yr2'!P105</f>
        <v>0</v>
      </c>
      <c r="Q105" s="112">
        <f>'Cash Flow %s Yr2'!Q105</f>
        <v>0</v>
      </c>
      <c r="R105" s="112">
        <f>'Cash Flow %s Yr2'!R105</f>
        <v>0</v>
      </c>
      <c r="S105" s="111">
        <f t="shared" si="8"/>
        <v>0.99999999999999989</v>
      </c>
    </row>
    <row r="106" spans="1:19" hidden="1" outlineLevel="1" x14ac:dyDescent="0.25">
      <c r="A106" s="36"/>
      <c r="B106" s="66">
        <f>'Expenses Summary'!B62</f>
        <v>0</v>
      </c>
      <c r="C106" s="66">
        <f>'Expenses Summary'!C62</f>
        <v>0</v>
      </c>
      <c r="D106" s="112">
        <f>'Cash Flow %s Yr2'!D106</f>
        <v>0</v>
      </c>
      <c r="E106" s="112">
        <f>'Cash Flow %s Yr2'!E106</f>
        <v>0</v>
      </c>
      <c r="F106" s="112">
        <f>'Cash Flow %s Yr2'!F106</f>
        <v>0.1</v>
      </c>
      <c r="G106" s="112">
        <f>'Cash Flow %s Yr2'!G106</f>
        <v>0.1</v>
      </c>
      <c r="H106" s="112">
        <f>'Cash Flow %s Yr2'!H106</f>
        <v>0.1</v>
      </c>
      <c r="I106" s="112">
        <f>'Cash Flow %s Yr2'!I106</f>
        <v>0.1</v>
      </c>
      <c r="J106" s="112">
        <f>'Cash Flow %s Yr2'!J106</f>
        <v>0.1</v>
      </c>
      <c r="K106" s="112">
        <f>'Cash Flow %s Yr2'!K106</f>
        <v>0.1</v>
      </c>
      <c r="L106" s="112">
        <f>'Cash Flow %s Yr2'!L106</f>
        <v>0.1</v>
      </c>
      <c r="M106" s="112">
        <f>'Cash Flow %s Yr2'!M106</f>
        <v>0.1</v>
      </c>
      <c r="N106" s="112">
        <f>'Cash Flow %s Yr2'!N106</f>
        <v>0.1</v>
      </c>
      <c r="O106" s="112">
        <f>'Cash Flow %s Yr2'!O106</f>
        <v>0.1</v>
      </c>
      <c r="P106" s="112">
        <f>'Cash Flow %s Yr2'!P106</f>
        <v>0</v>
      </c>
      <c r="Q106" s="112">
        <f>'Cash Flow %s Yr2'!Q106</f>
        <v>0</v>
      </c>
      <c r="R106" s="112">
        <f>'Cash Flow %s Yr2'!R106</f>
        <v>0</v>
      </c>
      <c r="S106" s="111">
        <f t="shared" si="8"/>
        <v>0.99999999999999989</v>
      </c>
    </row>
    <row r="107" spans="1:19" s="31" customFormat="1" collapsed="1" x14ac:dyDescent="0.25">
      <c r="A107" s="36"/>
      <c r="B107" s="66" t="str">
        <f>'Expenses Summary'!B63</f>
        <v>4700</v>
      </c>
      <c r="C107" s="66" t="str">
        <f>'Expenses Summary'!C63</f>
        <v>Food and Food Supplies</v>
      </c>
      <c r="D107" s="112">
        <f>'Cash Flow %s Yr2'!D107</f>
        <v>0</v>
      </c>
      <c r="E107" s="112">
        <f>'Cash Flow %s Yr2'!E107</f>
        <v>0.05</v>
      </c>
      <c r="F107" s="112">
        <f>'Cash Flow %s Yr2'!F107</f>
        <v>0.1</v>
      </c>
      <c r="G107" s="112">
        <f>'Cash Flow %s Yr2'!G107</f>
        <v>0.1</v>
      </c>
      <c r="H107" s="112">
        <f>'Cash Flow %s Yr2'!H107</f>
        <v>0.1</v>
      </c>
      <c r="I107" s="112">
        <f>'Cash Flow %s Yr2'!I107</f>
        <v>0.1</v>
      </c>
      <c r="J107" s="112">
        <f>'Cash Flow %s Yr2'!J107</f>
        <v>0.1</v>
      </c>
      <c r="K107" s="112">
        <f>'Cash Flow %s Yr2'!K107</f>
        <v>0.1</v>
      </c>
      <c r="L107" s="112">
        <f>'Cash Flow %s Yr2'!L107</f>
        <v>0.1</v>
      </c>
      <c r="M107" s="112">
        <f>'Cash Flow %s Yr2'!M107</f>
        <v>0.1</v>
      </c>
      <c r="N107" s="112">
        <f>'Cash Flow %s Yr2'!N107</f>
        <v>0.1</v>
      </c>
      <c r="O107" s="112">
        <f>'Cash Flow %s Yr2'!O107</f>
        <v>0.05</v>
      </c>
      <c r="P107" s="112">
        <f>'Cash Flow %s Yr2'!P107</f>
        <v>0</v>
      </c>
      <c r="Q107" s="112">
        <f>'Cash Flow %s Yr2'!Q107</f>
        <v>0</v>
      </c>
      <c r="R107" s="112">
        <f>'Cash Flow %s Yr2'!R107</f>
        <v>0</v>
      </c>
      <c r="S107" s="111">
        <f>SUM(D107:R107)</f>
        <v>0.99999999999999989</v>
      </c>
    </row>
    <row r="108" spans="1:19" s="31" customFormat="1" x14ac:dyDescent="0.25">
      <c r="A108" s="36"/>
      <c r="B108" s="124"/>
      <c r="C108" s="93"/>
      <c r="D108" s="100"/>
      <c r="E108" s="100"/>
      <c r="F108" s="119"/>
      <c r="G108" s="119"/>
      <c r="H108" s="119"/>
      <c r="I108" s="119"/>
      <c r="J108" s="119"/>
      <c r="K108" s="119"/>
      <c r="L108" s="119"/>
      <c r="M108" s="119"/>
      <c r="N108" s="119"/>
      <c r="O108" s="119"/>
      <c r="P108" s="108"/>
      <c r="Q108" s="108"/>
      <c r="R108" s="108"/>
      <c r="S108" s="111"/>
    </row>
    <row r="109" spans="1:19" s="31" customFormat="1" x14ac:dyDescent="0.25">
      <c r="A109" s="36"/>
      <c r="B109" s="4"/>
      <c r="C109" s="3"/>
      <c r="D109" s="95"/>
      <c r="E109" s="95"/>
      <c r="F109" s="95"/>
      <c r="G109" s="95"/>
      <c r="H109" s="95"/>
      <c r="I109" s="95"/>
      <c r="J109" s="95"/>
      <c r="K109" s="95"/>
      <c r="L109" s="95"/>
      <c r="M109" s="95"/>
      <c r="N109" s="95"/>
      <c r="O109" s="95"/>
      <c r="P109" s="95"/>
      <c r="Q109" s="95"/>
      <c r="R109" s="95"/>
      <c r="S109" s="111"/>
    </row>
    <row r="110" spans="1:19" s="31" customFormat="1" x14ac:dyDescent="0.25">
      <c r="B110" s="5" t="s">
        <v>741</v>
      </c>
      <c r="C110" s="3"/>
      <c r="D110" s="95"/>
      <c r="E110" s="95"/>
      <c r="F110" s="95"/>
      <c r="G110" s="95"/>
      <c r="H110" s="95"/>
      <c r="I110" s="95"/>
      <c r="J110" s="95"/>
      <c r="K110" s="95"/>
      <c r="L110" s="95"/>
      <c r="M110" s="95"/>
      <c r="N110" s="95"/>
      <c r="O110" s="95"/>
      <c r="P110" s="95"/>
      <c r="Q110" s="95"/>
      <c r="R110" s="95"/>
      <c r="S110" s="111"/>
    </row>
    <row r="111" spans="1:19" s="31" customFormat="1" x14ac:dyDescent="0.25">
      <c r="A111" s="36"/>
      <c r="B111" s="66" t="str">
        <f>'Expenses Summary'!B67</f>
        <v>5200</v>
      </c>
      <c r="C111" s="66" t="str">
        <f>'Expenses Summary'!C67</f>
        <v>Travel and Conferences</v>
      </c>
      <c r="D111" s="112">
        <f>'Cash Flow %s Yr2'!D111</f>
        <v>0</v>
      </c>
      <c r="E111" s="112">
        <f>'Cash Flow %s Yr2'!E111</f>
        <v>0</v>
      </c>
      <c r="F111" s="112">
        <f>'Cash Flow %s Yr2'!F111</f>
        <v>0.3</v>
      </c>
      <c r="G111" s="112">
        <f>'Cash Flow %s Yr2'!G111</f>
        <v>0.1</v>
      </c>
      <c r="H111" s="112">
        <f>'Cash Flow %s Yr2'!H111</f>
        <v>0.1</v>
      </c>
      <c r="I111" s="112">
        <f>'Cash Flow %s Yr2'!I111</f>
        <v>0.1</v>
      </c>
      <c r="J111" s="112">
        <f>'Cash Flow %s Yr2'!J111</f>
        <v>0.1</v>
      </c>
      <c r="K111" s="112">
        <f>'Cash Flow %s Yr2'!K111</f>
        <v>0.1</v>
      </c>
      <c r="L111" s="112">
        <f>'Cash Flow %s Yr2'!L111</f>
        <v>0.1</v>
      </c>
      <c r="M111" s="112">
        <f>'Cash Flow %s Yr2'!M111</f>
        <v>0.1</v>
      </c>
      <c r="N111" s="112">
        <f>'Cash Flow %s Yr2'!N111</f>
        <v>0</v>
      </c>
      <c r="O111" s="112">
        <f>'Cash Flow %s Yr2'!O111</f>
        <v>0</v>
      </c>
      <c r="P111" s="112">
        <f>'Cash Flow %s Yr2'!P111</f>
        <v>0</v>
      </c>
      <c r="Q111" s="112">
        <f>'Cash Flow %s Yr2'!Q111</f>
        <v>0</v>
      </c>
      <c r="R111" s="112">
        <f>'Cash Flow %s Yr2'!R111</f>
        <v>0</v>
      </c>
      <c r="S111" s="111">
        <f t="shared" ref="S111:S141" si="9">SUM(D111:R111)</f>
        <v>0.99999999999999989</v>
      </c>
    </row>
    <row r="112" spans="1:19" s="31" customFormat="1" x14ac:dyDescent="0.25">
      <c r="A112" s="36"/>
      <c r="B112" s="66" t="str">
        <f>'Expenses Summary'!B68</f>
        <v>5210</v>
      </c>
      <c r="C112" s="66" t="str">
        <f>'Expenses Summary'!C68</f>
        <v>Training and Development Expense</v>
      </c>
      <c r="D112" s="112">
        <f>'Cash Flow %s Yr2'!D112</f>
        <v>0</v>
      </c>
      <c r="E112" s="112">
        <f>'Cash Flow %s Yr2'!E112</f>
        <v>0.26600000000000001</v>
      </c>
      <c r="F112" s="112">
        <f>'Cash Flow %s Yr2'!F112</f>
        <v>9.4E-2</v>
      </c>
      <c r="G112" s="112">
        <f>'Cash Flow %s Yr2'!G112</f>
        <v>0.02</v>
      </c>
      <c r="H112" s="112">
        <f>'Cash Flow %s Yr2'!H112</f>
        <v>0</v>
      </c>
      <c r="I112" s="112">
        <f>'Cash Flow %s Yr2'!I112</f>
        <v>0</v>
      </c>
      <c r="J112" s="112">
        <f>'Cash Flow %s Yr2'!J112</f>
        <v>0.124</v>
      </c>
      <c r="K112" s="112">
        <f>'Cash Flow %s Yr2'!K112</f>
        <v>0.124</v>
      </c>
      <c r="L112" s="112">
        <f>'Cash Flow %s Yr2'!L112</f>
        <v>0.124</v>
      </c>
      <c r="M112" s="112">
        <f>'Cash Flow %s Yr2'!M112</f>
        <v>0.124</v>
      </c>
      <c r="N112" s="112">
        <f>'Cash Flow %s Yr2'!N112</f>
        <v>0.124</v>
      </c>
      <c r="O112" s="112">
        <f>'Cash Flow %s Yr2'!O112</f>
        <v>0</v>
      </c>
      <c r="P112" s="112">
        <f>'Cash Flow %s Yr2'!P112</f>
        <v>0</v>
      </c>
      <c r="Q112" s="112">
        <f>'Cash Flow %s Yr2'!Q112</f>
        <v>0</v>
      </c>
      <c r="R112" s="112">
        <f>'Cash Flow %s Yr2'!R112</f>
        <v>0</v>
      </c>
      <c r="S112" s="111">
        <f t="shared" si="9"/>
        <v>1</v>
      </c>
    </row>
    <row r="113" spans="1:19" s="31" customFormat="1" x14ac:dyDescent="0.25">
      <c r="A113" s="36"/>
      <c r="B113" s="66" t="str">
        <f>'Expenses Summary'!B69</f>
        <v>5300</v>
      </c>
      <c r="C113" s="66" t="str">
        <f>'Expenses Summary'!C69</f>
        <v>Dues and Memberships</v>
      </c>
      <c r="D113" s="112">
        <f>'Cash Flow %s Yr2'!D113</f>
        <v>0</v>
      </c>
      <c r="E113" s="112">
        <f>'Cash Flow %s Yr2'!E113</f>
        <v>0</v>
      </c>
      <c r="F113" s="112">
        <f>'Cash Flow %s Yr2'!F113</f>
        <v>0.3</v>
      </c>
      <c r="G113" s="112">
        <f>'Cash Flow %s Yr2'!G113</f>
        <v>0.1</v>
      </c>
      <c r="H113" s="112">
        <f>'Cash Flow %s Yr2'!H113</f>
        <v>0.1</v>
      </c>
      <c r="I113" s="112">
        <f>'Cash Flow %s Yr2'!I113</f>
        <v>0.1</v>
      </c>
      <c r="J113" s="112">
        <f>'Cash Flow %s Yr2'!J113</f>
        <v>0.1</v>
      </c>
      <c r="K113" s="112">
        <f>'Cash Flow %s Yr2'!K113</f>
        <v>0.1</v>
      </c>
      <c r="L113" s="112">
        <f>'Cash Flow %s Yr2'!L113</f>
        <v>0.1</v>
      </c>
      <c r="M113" s="112">
        <f>'Cash Flow %s Yr2'!M113</f>
        <v>0.1</v>
      </c>
      <c r="N113" s="112">
        <f>'Cash Flow %s Yr2'!N113</f>
        <v>0</v>
      </c>
      <c r="O113" s="112">
        <f>'Cash Flow %s Yr2'!O113</f>
        <v>0</v>
      </c>
      <c r="P113" s="112">
        <f>'Cash Flow %s Yr2'!P113</f>
        <v>0</v>
      </c>
      <c r="Q113" s="112">
        <f>'Cash Flow %s Yr2'!Q113</f>
        <v>0</v>
      </c>
      <c r="R113" s="112">
        <f>'Cash Flow %s Yr2'!R113</f>
        <v>0</v>
      </c>
      <c r="S113" s="111">
        <f t="shared" si="9"/>
        <v>0.99999999999999989</v>
      </c>
    </row>
    <row r="114" spans="1:19" s="31" customFormat="1" x14ac:dyDescent="0.25">
      <c r="A114" s="36"/>
      <c r="B114" s="66" t="str">
        <f>'Expenses Summary'!B70</f>
        <v>5400</v>
      </c>
      <c r="C114" s="66" t="str">
        <f>'Expenses Summary'!C70</f>
        <v>Insurance</v>
      </c>
      <c r="D114" s="112">
        <f>'Cash Flow %s Yr2'!D114</f>
        <v>0</v>
      </c>
      <c r="E114" s="112">
        <f>'Cash Flow %s Yr2'!E114</f>
        <v>0</v>
      </c>
      <c r="F114" s="112">
        <f>'Cash Flow %s Yr2'!F114</f>
        <v>0.3</v>
      </c>
      <c r="G114" s="112">
        <f>'Cash Flow %s Yr2'!G114</f>
        <v>0.1</v>
      </c>
      <c r="H114" s="112">
        <f>'Cash Flow %s Yr2'!H114</f>
        <v>0.1</v>
      </c>
      <c r="I114" s="112">
        <f>'Cash Flow %s Yr2'!I114</f>
        <v>0.1</v>
      </c>
      <c r="J114" s="112">
        <f>'Cash Flow %s Yr2'!J114</f>
        <v>0.1</v>
      </c>
      <c r="K114" s="112">
        <f>'Cash Flow %s Yr2'!K114</f>
        <v>0.1</v>
      </c>
      <c r="L114" s="112">
        <f>'Cash Flow %s Yr2'!L114</f>
        <v>0.1</v>
      </c>
      <c r="M114" s="112">
        <f>'Cash Flow %s Yr2'!M114</f>
        <v>0.1</v>
      </c>
      <c r="N114" s="112">
        <f>'Cash Flow %s Yr2'!N114</f>
        <v>0</v>
      </c>
      <c r="O114" s="112">
        <f>'Cash Flow %s Yr2'!O114</f>
        <v>0</v>
      </c>
      <c r="P114" s="112">
        <f>'Cash Flow %s Yr2'!P114</f>
        <v>0</v>
      </c>
      <c r="Q114" s="112">
        <f>'Cash Flow %s Yr2'!Q114</f>
        <v>0</v>
      </c>
      <c r="R114" s="112">
        <f>'Cash Flow %s Yr2'!R114</f>
        <v>0</v>
      </c>
      <c r="S114" s="111">
        <f t="shared" si="9"/>
        <v>0.99999999999999989</v>
      </c>
    </row>
    <row r="115" spans="1:19" s="31" customFormat="1" x14ac:dyDescent="0.25">
      <c r="A115" s="36"/>
      <c r="B115" s="66" t="str">
        <f>'Expenses Summary'!B71</f>
        <v>5450</v>
      </c>
      <c r="C115" s="66" t="str">
        <f>'Expenses Summary'!C71</f>
        <v>Property Tax</v>
      </c>
      <c r="D115" s="112">
        <f>'Cash Flow %s Yr2'!D115</f>
        <v>0</v>
      </c>
      <c r="E115" s="112">
        <f>'Cash Flow %s Yr2'!E115</f>
        <v>0</v>
      </c>
      <c r="F115" s="112">
        <f>'Cash Flow %s Yr2'!F115</f>
        <v>0.6</v>
      </c>
      <c r="G115" s="112">
        <f>'Cash Flow %s Yr2'!G115</f>
        <v>0</v>
      </c>
      <c r="H115" s="112">
        <f>'Cash Flow %s Yr2'!H115</f>
        <v>0</v>
      </c>
      <c r="I115" s="112">
        <f>'Cash Flow %s Yr2'!I115</f>
        <v>0</v>
      </c>
      <c r="J115" s="112">
        <f>'Cash Flow %s Yr2'!J115</f>
        <v>0.4</v>
      </c>
      <c r="K115" s="112">
        <f>'Cash Flow %s Yr2'!K115</f>
        <v>0</v>
      </c>
      <c r="L115" s="112">
        <f>'Cash Flow %s Yr2'!L115</f>
        <v>0</v>
      </c>
      <c r="M115" s="112">
        <f>'Cash Flow %s Yr2'!M115</f>
        <v>0</v>
      </c>
      <c r="N115" s="112">
        <f>'Cash Flow %s Yr2'!N115</f>
        <v>0</v>
      </c>
      <c r="O115" s="112">
        <f>'Cash Flow %s Yr2'!O115</f>
        <v>0</v>
      </c>
      <c r="P115" s="112">
        <f>'Cash Flow %s Yr2'!P115</f>
        <v>0</v>
      </c>
      <c r="Q115" s="112">
        <f>'Cash Flow %s Yr2'!Q115</f>
        <v>0</v>
      </c>
      <c r="R115" s="112">
        <f>'Cash Flow %s Yr2'!R115</f>
        <v>0</v>
      </c>
      <c r="S115" s="111">
        <f t="shared" si="9"/>
        <v>1</v>
      </c>
    </row>
    <row r="116" spans="1:19" s="31" customFormat="1" x14ac:dyDescent="0.25">
      <c r="A116" s="36"/>
      <c r="B116" s="66" t="str">
        <f>'Expenses Summary'!B72</f>
        <v>5500</v>
      </c>
      <c r="C116" s="66" t="str">
        <f>'Expenses Summary'!C72</f>
        <v>Operation and Housekeeping Services/Supplies</v>
      </c>
      <c r="D116" s="112">
        <f>'Cash Flow %s Yr2'!D116</f>
        <v>0</v>
      </c>
      <c r="E116" s="112">
        <f>'Cash Flow %s Yr2'!E116</f>
        <v>0.28399999999999997</v>
      </c>
      <c r="F116" s="112">
        <f>'Cash Flow %s Yr2'!F116</f>
        <v>6.9000000000000006E-2</v>
      </c>
      <c r="G116" s="112">
        <f>'Cash Flow %s Yr2'!G116</f>
        <v>7.4999999999999997E-2</v>
      </c>
      <c r="H116" s="112">
        <f>'Cash Flow %s Yr2'!H116</f>
        <v>7.4999999999999997E-2</v>
      </c>
      <c r="I116" s="112">
        <f>'Cash Flow %s Yr2'!I116</f>
        <v>6.9000000000000006E-2</v>
      </c>
      <c r="J116" s="112">
        <f>'Cash Flow %s Yr2'!J116</f>
        <v>7.1330000000000005E-2</v>
      </c>
      <c r="K116" s="112">
        <f>'Cash Flow %s Yr2'!K116</f>
        <v>7.1330000000000005E-2</v>
      </c>
      <c r="L116" s="112">
        <f>'Cash Flow %s Yr2'!L116</f>
        <v>7.1330000000000005E-2</v>
      </c>
      <c r="M116" s="112">
        <f>'Cash Flow %s Yr2'!M116</f>
        <v>7.1330000000000005E-2</v>
      </c>
      <c r="N116" s="112">
        <f>'Cash Flow %s Yr2'!N116</f>
        <v>7.1330000000000005E-2</v>
      </c>
      <c r="O116" s="112">
        <f>'Cash Flow %s Yr2'!O116</f>
        <v>7.1349999999999997E-2</v>
      </c>
      <c r="P116" s="112">
        <f>'Cash Flow %s Yr2'!P116</f>
        <v>0</v>
      </c>
      <c r="Q116" s="112">
        <f>'Cash Flow %s Yr2'!Q116</f>
        <v>0</v>
      </c>
      <c r="R116" s="112">
        <f>'Cash Flow %s Yr2'!R116</f>
        <v>0</v>
      </c>
      <c r="S116" s="111">
        <f t="shared" si="9"/>
        <v>1</v>
      </c>
    </row>
    <row r="117" spans="1:19" s="31" customFormat="1" x14ac:dyDescent="0.25">
      <c r="A117" s="36"/>
      <c r="B117" s="66" t="str">
        <f>'Expenses Summary'!B73</f>
        <v>5501</v>
      </c>
      <c r="C117" s="66" t="str">
        <f>'Expenses Summary'!C73</f>
        <v>Utilities</v>
      </c>
      <c r="D117" s="112">
        <f>'Cash Flow %s Yr2'!D117</f>
        <v>5.2699999999999997E-2</v>
      </c>
      <c r="E117" s="112">
        <f>'Cash Flow %s Yr2'!E117</f>
        <v>0</v>
      </c>
      <c r="F117" s="112">
        <f>'Cash Flow %s Yr2'!F117</f>
        <v>0</v>
      </c>
      <c r="G117" s="112">
        <f>'Cash Flow %s Yr2'!G117</f>
        <v>0.183</v>
      </c>
      <c r="H117" s="112">
        <f>'Cash Flow %s Yr2'!H117</f>
        <v>0.1</v>
      </c>
      <c r="I117" s="112">
        <f>'Cash Flow %s Yr2'!I117</f>
        <v>0.1</v>
      </c>
      <c r="J117" s="112">
        <f>'Cash Flow %s Yr2'!J117</f>
        <v>0.1</v>
      </c>
      <c r="K117" s="112">
        <f>'Cash Flow %s Yr2'!K117</f>
        <v>0.1</v>
      </c>
      <c r="L117" s="112">
        <f>'Cash Flow %s Yr2'!L117</f>
        <v>0.1</v>
      </c>
      <c r="M117" s="112">
        <f>'Cash Flow %s Yr2'!M117</f>
        <v>0.1</v>
      </c>
      <c r="N117" s="112">
        <f>'Cash Flow %s Yr2'!N117</f>
        <v>0.1</v>
      </c>
      <c r="O117" s="112">
        <f>'Cash Flow %s Yr2'!O117</f>
        <v>6.4299999999999996E-2</v>
      </c>
      <c r="P117" s="112">
        <f>'Cash Flow %s Yr2'!P117</f>
        <v>0</v>
      </c>
      <c r="Q117" s="112">
        <f>'Cash Flow %s Yr2'!Q117</f>
        <v>0</v>
      </c>
      <c r="R117" s="112">
        <f>'Cash Flow %s Yr2'!R117</f>
        <v>0</v>
      </c>
      <c r="S117" s="111">
        <f t="shared" si="9"/>
        <v>0.99999999999999989</v>
      </c>
    </row>
    <row r="118" spans="1:19" s="31" customFormat="1" x14ac:dyDescent="0.25">
      <c r="A118" s="36"/>
      <c r="B118" s="66" t="str">
        <f>'Expenses Summary'!B74</f>
        <v>5811</v>
      </c>
      <c r="C118" s="66" t="str">
        <f>'Expenses Summary'!C74</f>
        <v>Student Transportation / Field Trips</v>
      </c>
      <c r="D118" s="112">
        <f>'Cash Flow %s Yr2'!D118</f>
        <v>0</v>
      </c>
      <c r="E118" s="112">
        <f>'Cash Flow %s Yr2'!E118</f>
        <v>0.13800000000000001</v>
      </c>
      <c r="F118" s="112">
        <f>'Cash Flow %s Yr2'!F118</f>
        <v>0.03</v>
      </c>
      <c r="G118" s="112">
        <f>'Cash Flow %s Yr2'!G118</f>
        <v>0.13200000000000001</v>
      </c>
      <c r="H118" s="112">
        <f>'Cash Flow %s Yr2'!H118</f>
        <v>8.7499999999999994E-2</v>
      </c>
      <c r="I118" s="112">
        <f>'Cash Flow %s Yr2'!I118</f>
        <v>8.7499999999999994E-2</v>
      </c>
      <c r="J118" s="112">
        <f>'Cash Flow %s Yr2'!J118</f>
        <v>8.7499999999999994E-2</v>
      </c>
      <c r="K118" s="112">
        <f>'Cash Flow %s Yr2'!K118</f>
        <v>8.7499999999999994E-2</v>
      </c>
      <c r="L118" s="112">
        <f>'Cash Flow %s Yr2'!L118</f>
        <v>8.7499999999999994E-2</v>
      </c>
      <c r="M118" s="112">
        <f>'Cash Flow %s Yr2'!M118</f>
        <v>8.7499999999999994E-2</v>
      </c>
      <c r="N118" s="112">
        <f>'Cash Flow %s Yr2'!N118</f>
        <v>8.7499999999999994E-2</v>
      </c>
      <c r="O118" s="112">
        <f>'Cash Flow %s Yr2'!O118</f>
        <v>8.7499999999999994E-2</v>
      </c>
      <c r="P118" s="112">
        <f>'Cash Flow %s Yr2'!P118</f>
        <v>0</v>
      </c>
      <c r="Q118" s="112">
        <f>'Cash Flow %s Yr2'!Q118</f>
        <v>0</v>
      </c>
      <c r="R118" s="112">
        <f>'Cash Flow %s Yr2'!R118</f>
        <v>0</v>
      </c>
      <c r="S118" s="111">
        <f t="shared" si="9"/>
        <v>1.0000000000000002</v>
      </c>
    </row>
    <row r="119" spans="1:19" s="31" customFormat="1" x14ac:dyDescent="0.25">
      <c r="A119" s="36"/>
      <c r="B119" s="66" t="str">
        <f>'Expenses Summary'!B75</f>
        <v>5600</v>
      </c>
      <c r="C119" s="66" t="str">
        <f>'Expenses Summary'!C75</f>
        <v>Space Rental/Leases Expense</v>
      </c>
      <c r="D119" s="112">
        <f>'Cash Flow %s Yr2'!D119</f>
        <v>8.3000000000000004E-2</v>
      </c>
      <c r="E119" s="112">
        <f>'Cash Flow %s Yr2'!E119</f>
        <v>8.3000000000000004E-2</v>
      </c>
      <c r="F119" s="112">
        <f>'Cash Flow %s Yr2'!F119</f>
        <v>8.3000000000000004E-2</v>
      </c>
      <c r="G119" s="112">
        <f>'Cash Flow %s Yr2'!G119</f>
        <v>8.3000000000000004E-2</v>
      </c>
      <c r="H119" s="112">
        <f>'Cash Flow %s Yr2'!H119</f>
        <v>8.3000000000000004E-2</v>
      </c>
      <c r="I119" s="112">
        <f>'Cash Flow %s Yr2'!I119</f>
        <v>8.3000000000000004E-2</v>
      </c>
      <c r="J119" s="112">
        <f>'Cash Flow %s Yr2'!J119</f>
        <v>8.3000000000000004E-2</v>
      </c>
      <c r="K119" s="112">
        <f>'Cash Flow %s Yr2'!K119</f>
        <v>8.3000000000000004E-2</v>
      </c>
      <c r="L119" s="112">
        <f>'Cash Flow %s Yr2'!L119</f>
        <v>8.4000000000000005E-2</v>
      </c>
      <c r="M119" s="112">
        <f>'Cash Flow %s Yr2'!M119</f>
        <v>8.4000000000000005E-2</v>
      </c>
      <c r="N119" s="112">
        <f>'Cash Flow %s Yr2'!N119</f>
        <v>8.4000000000000005E-2</v>
      </c>
      <c r="O119" s="112">
        <f>'Cash Flow %s Yr2'!O119</f>
        <v>8.4000000000000005E-2</v>
      </c>
      <c r="P119" s="112">
        <f>'Cash Flow %s Yr2'!P119</f>
        <v>0</v>
      </c>
      <c r="Q119" s="112">
        <f>'Cash Flow %s Yr2'!Q119</f>
        <v>0</v>
      </c>
      <c r="R119" s="112">
        <f>'Cash Flow %s Yr2'!R119</f>
        <v>0</v>
      </c>
      <c r="S119" s="111">
        <f t="shared" si="9"/>
        <v>0.99999999999999989</v>
      </c>
    </row>
    <row r="120" spans="1:19" s="31" customFormat="1" x14ac:dyDescent="0.25">
      <c r="A120" s="36"/>
      <c r="B120" s="66" t="str">
        <f>'Expenses Summary'!B76</f>
        <v>5601</v>
      </c>
      <c r="C120" s="66" t="str">
        <f>'Expenses Summary'!C76</f>
        <v>Building Maintenance</v>
      </c>
      <c r="D120" s="112">
        <f>'Cash Flow %s Yr2'!D120</f>
        <v>8.3000000000000004E-2</v>
      </c>
      <c r="E120" s="112">
        <f>'Cash Flow %s Yr2'!E120</f>
        <v>8.3000000000000004E-2</v>
      </c>
      <c r="F120" s="112">
        <f>'Cash Flow %s Yr2'!F120</f>
        <v>8.3000000000000004E-2</v>
      </c>
      <c r="G120" s="112">
        <f>'Cash Flow %s Yr2'!G120</f>
        <v>8.3000000000000004E-2</v>
      </c>
      <c r="H120" s="112">
        <f>'Cash Flow %s Yr2'!H120</f>
        <v>8.3000000000000004E-2</v>
      </c>
      <c r="I120" s="112">
        <f>'Cash Flow %s Yr2'!I120</f>
        <v>8.3000000000000004E-2</v>
      </c>
      <c r="J120" s="112">
        <f>'Cash Flow %s Yr2'!J120</f>
        <v>8.3000000000000004E-2</v>
      </c>
      <c r="K120" s="112">
        <f>'Cash Flow %s Yr2'!K120</f>
        <v>8.3000000000000004E-2</v>
      </c>
      <c r="L120" s="112">
        <f>'Cash Flow %s Yr2'!L120</f>
        <v>8.4000000000000005E-2</v>
      </c>
      <c r="M120" s="112">
        <f>'Cash Flow %s Yr2'!M120</f>
        <v>8.4000000000000005E-2</v>
      </c>
      <c r="N120" s="112">
        <f>'Cash Flow %s Yr2'!N120</f>
        <v>8.4000000000000005E-2</v>
      </c>
      <c r="O120" s="112">
        <f>'Cash Flow %s Yr2'!O120</f>
        <v>8.4000000000000005E-2</v>
      </c>
      <c r="P120" s="112">
        <f>'Cash Flow %s Yr2'!P120</f>
        <v>0</v>
      </c>
      <c r="Q120" s="112">
        <f>'Cash Flow %s Yr2'!Q120</f>
        <v>0</v>
      </c>
      <c r="R120" s="112">
        <f>'Cash Flow %s Yr2'!R120</f>
        <v>0</v>
      </c>
      <c r="S120" s="111">
        <f t="shared" si="9"/>
        <v>0.99999999999999989</v>
      </c>
    </row>
    <row r="121" spans="1:19" s="31" customFormat="1" x14ac:dyDescent="0.25">
      <c r="A121" s="36"/>
      <c r="B121" s="66" t="str">
        <f>'Expenses Summary'!B77</f>
        <v>5602</v>
      </c>
      <c r="C121" s="66" t="str">
        <f>'Expenses Summary'!C77</f>
        <v>Other Space Rental</v>
      </c>
      <c r="D121" s="112">
        <f>'Cash Flow %s Yr2'!D121</f>
        <v>8.3000000000000004E-2</v>
      </c>
      <c r="E121" s="112">
        <f>'Cash Flow %s Yr2'!E121</f>
        <v>8.3000000000000004E-2</v>
      </c>
      <c r="F121" s="112">
        <f>'Cash Flow %s Yr2'!F121</f>
        <v>8.3000000000000004E-2</v>
      </c>
      <c r="G121" s="112">
        <f>'Cash Flow %s Yr2'!G121</f>
        <v>8.3000000000000004E-2</v>
      </c>
      <c r="H121" s="112">
        <f>'Cash Flow %s Yr2'!H121</f>
        <v>8.3000000000000004E-2</v>
      </c>
      <c r="I121" s="112">
        <f>'Cash Flow %s Yr2'!I121</f>
        <v>8.3000000000000004E-2</v>
      </c>
      <c r="J121" s="112">
        <f>'Cash Flow %s Yr2'!J121</f>
        <v>8.3000000000000004E-2</v>
      </c>
      <c r="K121" s="112">
        <f>'Cash Flow %s Yr2'!K121</f>
        <v>8.3000000000000004E-2</v>
      </c>
      <c r="L121" s="112">
        <f>'Cash Flow %s Yr2'!L121</f>
        <v>8.4000000000000005E-2</v>
      </c>
      <c r="M121" s="112">
        <f>'Cash Flow %s Yr2'!M121</f>
        <v>8.4000000000000005E-2</v>
      </c>
      <c r="N121" s="112">
        <f>'Cash Flow %s Yr2'!N121</f>
        <v>8.4000000000000005E-2</v>
      </c>
      <c r="O121" s="112">
        <f>'Cash Flow %s Yr2'!O121</f>
        <v>8.4000000000000005E-2</v>
      </c>
      <c r="P121" s="112">
        <f>'Cash Flow %s Yr2'!P121</f>
        <v>0</v>
      </c>
      <c r="Q121" s="112">
        <f>'Cash Flow %s Yr2'!Q121</f>
        <v>0</v>
      </c>
      <c r="R121" s="112">
        <f>'Cash Flow %s Yr2'!R121</f>
        <v>0</v>
      </c>
      <c r="S121" s="111">
        <f t="shared" si="9"/>
        <v>0.99999999999999989</v>
      </c>
    </row>
    <row r="122" spans="1:19" s="31" customFormat="1" x14ac:dyDescent="0.25">
      <c r="A122" s="36"/>
      <c r="B122" s="66" t="str">
        <f>'Expenses Summary'!B78</f>
        <v>5605</v>
      </c>
      <c r="C122" s="66" t="str">
        <f>'Expenses Summary'!C78</f>
        <v>Equipment Rental/Lease Expense</v>
      </c>
      <c r="D122" s="112">
        <f>'Cash Flow %s Yr2'!D122</f>
        <v>8.5999999999999993E-2</v>
      </c>
      <c r="E122" s="112">
        <f>'Cash Flow %s Yr2'!E122</f>
        <v>8.5999999999999993E-2</v>
      </c>
      <c r="F122" s="112">
        <f>'Cash Flow %s Yr2'!F122</f>
        <v>2.1999999999999999E-2</v>
      </c>
      <c r="G122" s="112">
        <f>'Cash Flow %s Yr2'!G122</f>
        <v>8.7999999999999995E-2</v>
      </c>
      <c r="H122" s="112">
        <f>'Cash Flow %s Yr2'!H122</f>
        <v>0.05</v>
      </c>
      <c r="I122" s="112">
        <f>'Cash Flow %s Yr2'!I122</f>
        <v>0.11133</v>
      </c>
      <c r="J122" s="112">
        <f>'Cash Flow %s Yr2'!J122</f>
        <v>0.11133</v>
      </c>
      <c r="K122" s="112">
        <f>'Cash Flow %s Yr2'!K122</f>
        <v>0.11133</v>
      </c>
      <c r="L122" s="112">
        <f>'Cash Flow %s Yr2'!L122</f>
        <v>0.11133</v>
      </c>
      <c r="M122" s="112">
        <f>'Cash Flow %s Yr2'!M122</f>
        <v>0.11133</v>
      </c>
      <c r="N122" s="112">
        <f>'Cash Flow %s Yr2'!N122</f>
        <v>0.11135</v>
      </c>
      <c r="O122" s="112">
        <f>'Cash Flow %s Yr2'!O122</f>
        <v>0</v>
      </c>
      <c r="P122" s="112">
        <f>'Cash Flow %s Yr2'!P122</f>
        <v>0</v>
      </c>
      <c r="Q122" s="112">
        <f>'Cash Flow %s Yr2'!Q122</f>
        <v>0</v>
      </c>
      <c r="R122" s="112">
        <f>'Cash Flow %s Yr2'!R122</f>
        <v>0</v>
      </c>
      <c r="S122" s="111">
        <f t="shared" si="9"/>
        <v>1</v>
      </c>
    </row>
    <row r="123" spans="1:19" s="31" customFormat="1" x14ac:dyDescent="0.25">
      <c r="A123" s="36"/>
      <c r="B123" s="66" t="str">
        <f>'Expenses Summary'!B79</f>
        <v>5610</v>
      </c>
      <c r="C123" s="66" t="str">
        <f>'Expenses Summary'!C79</f>
        <v>Equipment Repair</v>
      </c>
      <c r="D123" s="112">
        <f>'Cash Flow %s Yr2'!D123</f>
        <v>8.3000000000000004E-2</v>
      </c>
      <c r="E123" s="112">
        <f>'Cash Flow %s Yr2'!E123</f>
        <v>8.3000000000000004E-2</v>
      </c>
      <c r="F123" s="112">
        <f>'Cash Flow %s Yr2'!F123</f>
        <v>8.3000000000000004E-2</v>
      </c>
      <c r="G123" s="112">
        <f>'Cash Flow %s Yr2'!G123</f>
        <v>8.3000000000000004E-2</v>
      </c>
      <c r="H123" s="112">
        <f>'Cash Flow %s Yr2'!H123</f>
        <v>8.3000000000000004E-2</v>
      </c>
      <c r="I123" s="112">
        <f>'Cash Flow %s Yr2'!I123</f>
        <v>8.3000000000000004E-2</v>
      </c>
      <c r="J123" s="112">
        <f>'Cash Flow %s Yr2'!J123</f>
        <v>8.3000000000000004E-2</v>
      </c>
      <c r="K123" s="112">
        <f>'Cash Flow %s Yr2'!K123</f>
        <v>8.3000000000000004E-2</v>
      </c>
      <c r="L123" s="112">
        <f>'Cash Flow %s Yr2'!L123</f>
        <v>8.4000000000000005E-2</v>
      </c>
      <c r="M123" s="112">
        <f>'Cash Flow %s Yr2'!M123</f>
        <v>8.4000000000000005E-2</v>
      </c>
      <c r="N123" s="112">
        <f>'Cash Flow %s Yr2'!N123</f>
        <v>8.4000000000000005E-2</v>
      </c>
      <c r="O123" s="112">
        <f>'Cash Flow %s Yr2'!O123</f>
        <v>8.4000000000000005E-2</v>
      </c>
      <c r="P123" s="112">
        <f>'Cash Flow %s Yr2'!P123</f>
        <v>0</v>
      </c>
      <c r="Q123" s="112">
        <f>'Cash Flow %s Yr2'!Q123</f>
        <v>0</v>
      </c>
      <c r="R123" s="112">
        <f>'Cash Flow %s Yr2'!R123</f>
        <v>0</v>
      </c>
      <c r="S123" s="111">
        <f t="shared" si="9"/>
        <v>0.99999999999999989</v>
      </c>
    </row>
    <row r="124" spans="1:19" s="31" customFormat="1" x14ac:dyDescent="0.25">
      <c r="A124" s="36"/>
      <c r="B124" s="66" t="str">
        <f>'Expenses Summary'!B80</f>
        <v>5800</v>
      </c>
      <c r="C124" s="66" t="str">
        <f>'Expenses Summary'!C80</f>
        <v>Professional/Consulting Services and Operating Expenditures</v>
      </c>
      <c r="D124" s="112">
        <f>'Cash Flow %s Yr2'!D124</f>
        <v>6.3E-2</v>
      </c>
      <c r="E124" s="112">
        <f>'Cash Flow %s Yr2'!E124</f>
        <v>7.3999999999999996E-2</v>
      </c>
      <c r="F124" s="112">
        <f>'Cash Flow %s Yr2'!F124</f>
        <v>6.3E-2</v>
      </c>
      <c r="G124" s="112">
        <f>'Cash Flow %s Yr2'!G124</f>
        <v>6.3E-2</v>
      </c>
      <c r="H124" s="112">
        <f>'Cash Flow %s Yr2'!H124</f>
        <v>8.1000000000000003E-2</v>
      </c>
      <c r="I124" s="112">
        <f>'Cash Flow %s Yr2'!I124</f>
        <v>9.3710000000000002E-2</v>
      </c>
      <c r="J124" s="112">
        <f>'Cash Flow %s Yr2'!J124</f>
        <v>9.3710000000000002E-2</v>
      </c>
      <c r="K124" s="112">
        <f>'Cash Flow %s Yr2'!K124</f>
        <v>9.3710000000000002E-2</v>
      </c>
      <c r="L124" s="112">
        <f>'Cash Flow %s Yr2'!L124</f>
        <v>9.3710000000000002E-2</v>
      </c>
      <c r="M124" s="112">
        <f>'Cash Flow %s Yr2'!M124</f>
        <v>9.3710000000000002E-2</v>
      </c>
      <c r="N124" s="112">
        <f>'Cash Flow %s Yr2'!N124</f>
        <v>9.3710000000000002E-2</v>
      </c>
      <c r="O124" s="112">
        <f>'Cash Flow %s Yr2'!O124</f>
        <v>9.3740000000000004E-2</v>
      </c>
      <c r="P124" s="112">
        <f>'Cash Flow %s Yr2'!P124</f>
        <v>0</v>
      </c>
      <c r="Q124" s="112">
        <f>'Cash Flow %s Yr2'!Q124</f>
        <v>0</v>
      </c>
      <c r="R124" s="112">
        <f>'Cash Flow %s Yr2'!R124</f>
        <v>0</v>
      </c>
      <c r="S124" s="111">
        <f t="shared" si="9"/>
        <v>0.99999999999999989</v>
      </c>
    </row>
    <row r="125" spans="1:19" s="31" customFormat="1" x14ac:dyDescent="0.25">
      <c r="A125" s="36"/>
      <c r="B125" s="66" t="str">
        <f>'Expenses Summary'!B81</f>
        <v>5803</v>
      </c>
      <c r="C125" s="66" t="str">
        <f>'Expenses Summary'!C81</f>
        <v>Banking and Payroll Service Fees</v>
      </c>
      <c r="D125" s="112">
        <f>'Cash Flow %s Yr2'!D125</f>
        <v>0.05</v>
      </c>
      <c r="E125" s="112">
        <f>'Cash Flow %s Yr2'!E125</f>
        <v>0.05</v>
      </c>
      <c r="F125" s="112">
        <f>'Cash Flow %s Yr2'!F125</f>
        <v>0.09</v>
      </c>
      <c r="G125" s="112">
        <f>'Cash Flow %s Yr2'!G125</f>
        <v>0.09</v>
      </c>
      <c r="H125" s="112">
        <f>'Cash Flow %s Yr2'!H125</f>
        <v>0.09</v>
      </c>
      <c r="I125" s="112">
        <f>'Cash Flow %s Yr2'!I125</f>
        <v>0.09</v>
      </c>
      <c r="J125" s="112">
        <f>'Cash Flow %s Yr2'!J125</f>
        <v>0.09</v>
      </c>
      <c r="K125" s="112">
        <f>'Cash Flow %s Yr2'!K125</f>
        <v>0.09</v>
      </c>
      <c r="L125" s="112">
        <f>'Cash Flow %s Yr2'!L125</f>
        <v>0.09</v>
      </c>
      <c r="M125" s="112">
        <f>'Cash Flow %s Yr2'!M125</f>
        <v>0.09</v>
      </c>
      <c r="N125" s="112">
        <f>'Cash Flow %s Yr2'!N125</f>
        <v>0.09</v>
      </c>
      <c r="O125" s="112">
        <f>'Cash Flow %s Yr2'!O125</f>
        <v>0.09</v>
      </c>
      <c r="P125" s="112">
        <f>'Cash Flow %s Yr2'!P125</f>
        <v>0</v>
      </c>
      <c r="Q125" s="112">
        <f>'Cash Flow %s Yr2'!Q125</f>
        <v>0</v>
      </c>
      <c r="R125" s="112">
        <f>'Cash Flow %s Yr2'!R125</f>
        <v>0</v>
      </c>
      <c r="S125" s="111">
        <f t="shared" si="9"/>
        <v>0.99999999999999978</v>
      </c>
    </row>
    <row r="126" spans="1:19" s="31" customFormat="1" x14ac:dyDescent="0.25">
      <c r="A126" s="36"/>
      <c r="B126" s="66">
        <f>'Expenses Summary'!B82</f>
        <v>5805</v>
      </c>
      <c r="C126" s="66" t="str">
        <f>'Expenses Summary'!C82</f>
        <v>Legal Services</v>
      </c>
      <c r="D126" s="112">
        <f>'Cash Flow %s Yr2'!D126</f>
        <v>0</v>
      </c>
      <c r="E126" s="112">
        <f>'Cash Flow %s Yr2'!E126</f>
        <v>0</v>
      </c>
      <c r="F126" s="112">
        <f>'Cash Flow %s Yr2'!F126</f>
        <v>0</v>
      </c>
      <c r="G126" s="112">
        <f>'Cash Flow %s Yr2'!G126</f>
        <v>0</v>
      </c>
      <c r="H126" s="112">
        <f>'Cash Flow %s Yr2'!H126</f>
        <v>0.125</v>
      </c>
      <c r="I126" s="112">
        <f>'Cash Flow %s Yr2'!I126</f>
        <v>0.125</v>
      </c>
      <c r="J126" s="112">
        <f>'Cash Flow %s Yr2'!J126</f>
        <v>0.125</v>
      </c>
      <c r="K126" s="112">
        <f>'Cash Flow %s Yr2'!K126</f>
        <v>0.125</v>
      </c>
      <c r="L126" s="112">
        <f>'Cash Flow %s Yr2'!L126</f>
        <v>0.125</v>
      </c>
      <c r="M126" s="112">
        <f>'Cash Flow %s Yr2'!M126</f>
        <v>0.125</v>
      </c>
      <c r="N126" s="112">
        <f>'Cash Flow %s Yr2'!N126</f>
        <v>0.125</v>
      </c>
      <c r="O126" s="112">
        <f>'Cash Flow %s Yr2'!O126</f>
        <v>0.125</v>
      </c>
      <c r="P126" s="112">
        <f>'Cash Flow %s Yr2'!P126</f>
        <v>0</v>
      </c>
      <c r="Q126" s="112">
        <f>'Cash Flow %s Yr2'!Q126</f>
        <v>0</v>
      </c>
      <c r="R126" s="112">
        <f>'Cash Flow %s Yr2'!R126</f>
        <v>0</v>
      </c>
      <c r="S126" s="111">
        <f t="shared" si="9"/>
        <v>1</v>
      </c>
    </row>
    <row r="127" spans="1:19" s="31" customFormat="1" x14ac:dyDescent="0.25">
      <c r="A127" s="36"/>
      <c r="B127" s="66" t="str">
        <f>'Expenses Summary'!B84</f>
        <v>5810</v>
      </c>
      <c r="C127" s="66" t="str">
        <f>'Expenses Summary'!C84</f>
        <v>Educational Consultants</v>
      </c>
      <c r="D127" s="112">
        <f>'Cash Flow %s Yr2'!D127</f>
        <v>0</v>
      </c>
      <c r="E127" s="112">
        <f>'Cash Flow %s Yr2'!E127</f>
        <v>0</v>
      </c>
      <c r="F127" s="112">
        <f>'Cash Flow %s Yr2'!F127</f>
        <v>3.1E-2</v>
      </c>
      <c r="G127" s="112">
        <f>'Cash Flow %s Yr2'!G127</f>
        <v>0.111</v>
      </c>
      <c r="H127" s="112">
        <f>'Cash Flow %s Yr2'!H127</f>
        <v>0.106</v>
      </c>
      <c r="I127" s="112">
        <f>'Cash Flow %s Yr2'!I127</f>
        <v>0.10743</v>
      </c>
      <c r="J127" s="112">
        <f>'Cash Flow %s Yr2'!J127</f>
        <v>0.10743</v>
      </c>
      <c r="K127" s="112">
        <f>'Cash Flow %s Yr2'!K127</f>
        <v>0.10743</v>
      </c>
      <c r="L127" s="112">
        <f>'Cash Flow %s Yr2'!L127</f>
        <v>0.10743</v>
      </c>
      <c r="M127" s="112">
        <f>'Cash Flow %s Yr2'!M127</f>
        <v>0.10743</v>
      </c>
      <c r="N127" s="112">
        <f>'Cash Flow %s Yr2'!N127</f>
        <v>0.10743</v>
      </c>
      <c r="O127" s="112">
        <f>'Cash Flow %s Yr2'!O127</f>
        <v>0.10742</v>
      </c>
      <c r="P127" s="112">
        <f>'Cash Flow %s Yr2'!P127</f>
        <v>0</v>
      </c>
      <c r="Q127" s="112">
        <f>'Cash Flow %s Yr2'!Q127</f>
        <v>0</v>
      </c>
      <c r="R127" s="112">
        <f>'Cash Flow %s Yr2'!R127</f>
        <v>0</v>
      </c>
      <c r="S127" s="111">
        <f t="shared" si="9"/>
        <v>1.0000000000000002</v>
      </c>
    </row>
    <row r="128" spans="1:19" s="31" customFormat="1" x14ac:dyDescent="0.25">
      <c r="A128" s="36"/>
      <c r="B128" s="66" t="str">
        <f>'Expenses Summary'!B85</f>
        <v>5815</v>
      </c>
      <c r="C128" s="66" t="str">
        <f>'Expenses Summary'!C85</f>
        <v>Advertising / Recruiting</v>
      </c>
      <c r="D128" s="112">
        <f>'Cash Flow %s Yr2'!D128</f>
        <v>0</v>
      </c>
      <c r="E128" s="112">
        <f>'Cash Flow %s Yr2'!E128</f>
        <v>0</v>
      </c>
      <c r="F128" s="112">
        <f>'Cash Flow %s Yr2'!F128</f>
        <v>0</v>
      </c>
      <c r="G128" s="112">
        <f>'Cash Flow %s Yr2'!G128</f>
        <v>0</v>
      </c>
      <c r="H128" s="112">
        <f>'Cash Flow %s Yr2'!H128</f>
        <v>0</v>
      </c>
      <c r="I128" s="112">
        <f>'Cash Flow %s Yr2'!I128</f>
        <v>0</v>
      </c>
      <c r="J128" s="112">
        <f>'Cash Flow %s Yr2'!J128</f>
        <v>0</v>
      </c>
      <c r="K128" s="112">
        <f>'Cash Flow %s Yr2'!K128</f>
        <v>0</v>
      </c>
      <c r="L128" s="112">
        <f>'Cash Flow %s Yr2'!L128</f>
        <v>0</v>
      </c>
      <c r="M128" s="112">
        <f>'Cash Flow %s Yr2'!M128</f>
        <v>0</v>
      </c>
      <c r="N128" s="112">
        <f>'Cash Flow %s Yr2'!N128</f>
        <v>0</v>
      </c>
      <c r="O128" s="112">
        <f>'Cash Flow %s Yr2'!O128</f>
        <v>1</v>
      </c>
      <c r="P128" s="112">
        <f>'Cash Flow %s Yr2'!P128</f>
        <v>0</v>
      </c>
      <c r="Q128" s="112">
        <f>'Cash Flow %s Yr2'!Q128</f>
        <v>0</v>
      </c>
      <c r="R128" s="112">
        <f>'Cash Flow %s Yr2'!R128</f>
        <v>0</v>
      </c>
      <c r="S128" s="111">
        <f t="shared" si="9"/>
        <v>1</v>
      </c>
    </row>
    <row r="129" spans="1:19" s="31" customFormat="1" x14ac:dyDescent="0.25">
      <c r="A129" s="36"/>
      <c r="B129" s="66" t="str">
        <f>'Expenses Summary'!B86</f>
        <v>5820</v>
      </c>
      <c r="C129" s="66" t="str">
        <f>'Expenses Summary'!C86</f>
        <v>Fundraising Expense</v>
      </c>
      <c r="D129" s="112">
        <f>'Cash Flow %s Yr2'!D129</f>
        <v>0</v>
      </c>
      <c r="E129" s="112">
        <f>'Cash Flow %s Yr2'!E129</f>
        <v>0</v>
      </c>
      <c r="F129" s="112">
        <f>'Cash Flow %s Yr2'!F129</f>
        <v>0.1</v>
      </c>
      <c r="G129" s="112">
        <f>'Cash Flow %s Yr2'!G129</f>
        <v>0.1</v>
      </c>
      <c r="H129" s="112">
        <f>'Cash Flow %s Yr2'!H129</f>
        <v>0.1</v>
      </c>
      <c r="I129" s="112">
        <f>'Cash Flow %s Yr2'!I129</f>
        <v>0.1</v>
      </c>
      <c r="J129" s="112">
        <f>'Cash Flow %s Yr2'!J129</f>
        <v>0.1</v>
      </c>
      <c r="K129" s="112">
        <f>'Cash Flow %s Yr2'!K129</f>
        <v>0.1</v>
      </c>
      <c r="L129" s="112">
        <f>'Cash Flow %s Yr2'!L129</f>
        <v>0.1</v>
      </c>
      <c r="M129" s="112">
        <f>'Cash Flow %s Yr2'!M129</f>
        <v>0.1</v>
      </c>
      <c r="N129" s="112">
        <f>'Cash Flow %s Yr2'!N129</f>
        <v>0.1</v>
      </c>
      <c r="O129" s="112">
        <f>'Cash Flow %s Yr2'!O129</f>
        <v>0.1</v>
      </c>
      <c r="P129" s="112">
        <f>'Cash Flow %s Yr2'!P129</f>
        <v>0</v>
      </c>
      <c r="Q129" s="112">
        <f>'Cash Flow %s Yr2'!Q129</f>
        <v>0</v>
      </c>
      <c r="R129" s="112">
        <f>'Cash Flow %s Yr2'!R129</f>
        <v>0</v>
      </c>
      <c r="S129" s="111">
        <f t="shared" si="9"/>
        <v>0.99999999999999989</v>
      </c>
    </row>
    <row r="130" spans="1:19" s="31" customFormat="1" x14ac:dyDescent="0.25">
      <c r="A130" s="36"/>
      <c r="B130" s="66" t="str">
        <f>'Expenses Summary'!B87</f>
        <v>5875</v>
      </c>
      <c r="C130" s="66" t="str">
        <f>'Expenses Summary'!C87</f>
        <v>District Oversight Fee</v>
      </c>
      <c r="D130" s="112">
        <f>'Cash Flow %s Yr2'!D130</f>
        <v>0</v>
      </c>
      <c r="E130" s="112">
        <f>'Cash Flow %s Yr2'!E130</f>
        <v>0</v>
      </c>
      <c r="F130" s="112">
        <f>'Cash Flow %s Yr2'!F130</f>
        <v>0</v>
      </c>
      <c r="G130" s="112">
        <f>'Cash Flow %s Yr2'!G130</f>
        <v>0</v>
      </c>
      <c r="H130" s="112">
        <f>'Cash Flow %s Yr2'!H130</f>
        <v>0</v>
      </c>
      <c r="I130" s="112">
        <f>'Cash Flow %s Yr2'!I130</f>
        <v>0</v>
      </c>
      <c r="J130" s="112">
        <f>'Cash Flow %s Yr2'!J130</f>
        <v>0</v>
      </c>
      <c r="K130" s="112">
        <f>'Cash Flow %s Yr2'!K130</f>
        <v>0</v>
      </c>
      <c r="L130" s="112">
        <f>'Cash Flow %s Yr2'!L130</f>
        <v>0</v>
      </c>
      <c r="M130" s="112">
        <f>'Cash Flow %s Yr2'!M130</f>
        <v>0</v>
      </c>
      <c r="N130" s="112">
        <f>'Cash Flow %s Yr2'!N130</f>
        <v>0</v>
      </c>
      <c r="O130" s="112">
        <f>'Cash Flow %s Yr2'!O130</f>
        <v>1</v>
      </c>
      <c r="P130" s="112">
        <f>'Cash Flow %s Yr2'!P130</f>
        <v>0</v>
      </c>
      <c r="Q130" s="112">
        <f>'Cash Flow %s Yr2'!Q130</f>
        <v>0</v>
      </c>
      <c r="R130" s="112">
        <f>'Cash Flow %s Yr2'!R130</f>
        <v>0</v>
      </c>
      <c r="S130" s="111">
        <f t="shared" si="9"/>
        <v>1</v>
      </c>
    </row>
    <row r="131" spans="1:19" s="31" customFormat="1" x14ac:dyDescent="0.25">
      <c r="A131" s="36"/>
      <c r="B131" s="66" t="str">
        <f>'Expenses Summary'!B88</f>
        <v>5890</v>
      </c>
      <c r="C131" s="66" t="str">
        <f>'Expenses Summary'!C88</f>
        <v>Interest Expense / Misc. Fees</v>
      </c>
      <c r="D131" s="112">
        <f>'Cash Flow %s Yr2'!D131</f>
        <v>0</v>
      </c>
      <c r="E131" s="112">
        <f>'Cash Flow %s Yr2'!E131</f>
        <v>0</v>
      </c>
      <c r="F131" s="112">
        <f>'Cash Flow %s Yr2'!F131</f>
        <v>0</v>
      </c>
      <c r="G131" s="112">
        <f>'Cash Flow %s Yr2'!G131</f>
        <v>0</v>
      </c>
      <c r="H131" s="112">
        <f>'Cash Flow %s Yr2'!H131</f>
        <v>0</v>
      </c>
      <c r="I131" s="112">
        <f>'Cash Flow %s Yr2'!I131</f>
        <v>0</v>
      </c>
      <c r="J131" s="112">
        <f>'Cash Flow %s Yr2'!J131</f>
        <v>0</v>
      </c>
      <c r="K131" s="112">
        <f>'Cash Flow %s Yr2'!K131</f>
        <v>0</v>
      </c>
      <c r="L131" s="112">
        <f>'Cash Flow %s Yr2'!L131</f>
        <v>0</v>
      </c>
      <c r="M131" s="112">
        <f>'Cash Flow %s Yr2'!M131</f>
        <v>0</v>
      </c>
      <c r="N131" s="112">
        <f>'Cash Flow %s Yr2'!N131</f>
        <v>0</v>
      </c>
      <c r="O131" s="112">
        <f>'Cash Flow %s Yr2'!O131</f>
        <v>1</v>
      </c>
      <c r="P131" s="112">
        <f>'Cash Flow %s Yr2'!P131</f>
        <v>0</v>
      </c>
      <c r="Q131" s="112">
        <f>'Cash Flow %s Yr2'!Q131</f>
        <v>0</v>
      </c>
      <c r="R131" s="112">
        <f>'Cash Flow %s Yr2'!R131</f>
        <v>0</v>
      </c>
      <c r="S131" s="111">
        <f t="shared" si="9"/>
        <v>1</v>
      </c>
    </row>
    <row r="132" spans="1:19" s="31" customFormat="1" x14ac:dyDescent="0.25">
      <c r="A132" s="36"/>
      <c r="B132" s="66" t="str">
        <f>'Expenses Summary'!B89</f>
        <v>5891</v>
      </c>
      <c r="C132" s="66" t="str">
        <f>'Expenses Summary'!C89</f>
        <v>Charter School Capital Fees</v>
      </c>
      <c r="D132" s="112">
        <f>'Cash Flow %s Yr2'!D132</f>
        <v>8.3000000000000004E-2</v>
      </c>
      <c r="E132" s="112">
        <f>'Cash Flow %s Yr2'!E132</f>
        <v>8.3000000000000004E-2</v>
      </c>
      <c r="F132" s="112">
        <f>'Cash Flow %s Yr2'!F132</f>
        <v>8.3000000000000004E-2</v>
      </c>
      <c r="G132" s="112">
        <f>'Cash Flow %s Yr2'!G132</f>
        <v>8.3000000000000004E-2</v>
      </c>
      <c r="H132" s="112">
        <f>'Cash Flow %s Yr2'!H132</f>
        <v>8.3000000000000004E-2</v>
      </c>
      <c r="I132" s="112">
        <f>'Cash Flow %s Yr2'!I132</f>
        <v>8.3000000000000004E-2</v>
      </c>
      <c r="J132" s="112">
        <f>'Cash Flow %s Yr2'!J132</f>
        <v>8.3000000000000004E-2</v>
      </c>
      <c r="K132" s="112">
        <f>'Cash Flow %s Yr2'!K132</f>
        <v>8.3000000000000004E-2</v>
      </c>
      <c r="L132" s="112">
        <f>'Cash Flow %s Yr2'!L132</f>
        <v>8.4000000000000005E-2</v>
      </c>
      <c r="M132" s="112">
        <f>'Cash Flow %s Yr2'!M132</f>
        <v>8.4000000000000005E-2</v>
      </c>
      <c r="N132" s="112">
        <f>'Cash Flow %s Yr2'!N132</f>
        <v>8.4000000000000005E-2</v>
      </c>
      <c r="O132" s="112">
        <f>'Cash Flow %s Yr2'!O132</f>
        <v>8.4000000000000005E-2</v>
      </c>
      <c r="P132" s="112">
        <f>'Cash Flow %s Yr2'!P132</f>
        <v>0</v>
      </c>
      <c r="Q132" s="112">
        <f>'Cash Flow %s Yr2'!Q132</f>
        <v>0</v>
      </c>
      <c r="R132" s="112">
        <f>'Cash Flow %s Yr2'!R132</f>
        <v>0</v>
      </c>
      <c r="S132" s="111">
        <f t="shared" si="9"/>
        <v>0.99999999999999989</v>
      </c>
    </row>
    <row r="133" spans="1:19" s="31" customFormat="1" hidden="1" outlineLevel="1" x14ac:dyDescent="0.25">
      <c r="A133" s="36"/>
      <c r="B133" s="66" t="str">
        <f>'Expenses Summary'!B90</f>
        <v>5899</v>
      </c>
      <c r="C133" s="66" t="str">
        <f>'Expenses Summary'!C90</f>
        <v>Moving Expenses</v>
      </c>
      <c r="D133" s="112">
        <f>'Cash Flow %s Yr2'!D133</f>
        <v>0</v>
      </c>
      <c r="E133" s="112">
        <f>'Cash Flow %s Yr2'!E133</f>
        <v>0</v>
      </c>
      <c r="F133" s="112">
        <f>'Cash Flow %s Yr2'!F133</f>
        <v>0</v>
      </c>
      <c r="G133" s="112">
        <f>'Cash Flow %s Yr2'!G133</f>
        <v>0</v>
      </c>
      <c r="H133" s="112">
        <f>'Cash Flow %s Yr2'!H133</f>
        <v>0</v>
      </c>
      <c r="I133" s="112">
        <f>'Cash Flow %s Yr2'!I133</f>
        <v>0</v>
      </c>
      <c r="J133" s="112">
        <f>'Cash Flow %s Yr2'!J133</f>
        <v>0</v>
      </c>
      <c r="K133" s="112">
        <f>'Cash Flow %s Yr2'!K133</f>
        <v>0</v>
      </c>
      <c r="L133" s="112">
        <f>'Cash Flow %s Yr2'!L133</f>
        <v>0</v>
      </c>
      <c r="M133" s="112">
        <f>'Cash Flow %s Yr2'!M133</f>
        <v>0</v>
      </c>
      <c r="N133" s="112">
        <f>'Cash Flow %s Yr2'!N133</f>
        <v>0</v>
      </c>
      <c r="O133" s="112">
        <f>'Cash Flow %s Yr2'!O133</f>
        <v>1</v>
      </c>
      <c r="P133" s="112">
        <f>'Cash Flow %s Yr2'!P133</f>
        <v>0</v>
      </c>
      <c r="Q133" s="112">
        <f>'Cash Flow %s Yr2'!Q133</f>
        <v>0</v>
      </c>
      <c r="R133" s="112">
        <f>'Cash Flow %s Yr2'!R133</f>
        <v>0</v>
      </c>
      <c r="S133" s="111">
        <f t="shared" si="9"/>
        <v>1</v>
      </c>
    </row>
    <row r="134" spans="1:19" s="31" customFormat="1" hidden="1" outlineLevel="1" x14ac:dyDescent="0.25">
      <c r="A134" s="36"/>
      <c r="B134" s="66" t="str">
        <f>'Expenses Summary'!B91</f>
        <v>5900</v>
      </c>
      <c r="C134" s="66" t="str">
        <f>'Expenses Summary'!C91</f>
        <v>Communications</v>
      </c>
      <c r="D134" s="112">
        <f>'Cash Flow %s Yr2'!D134</f>
        <v>7.3999999999999996E-2</v>
      </c>
      <c r="E134" s="112">
        <f>'Cash Flow %s Yr2'!E134</f>
        <v>5.2999999999999999E-2</v>
      </c>
      <c r="F134" s="112">
        <f>'Cash Flow %s Yr2'!F134</f>
        <v>1.6E-2</v>
      </c>
      <c r="G134" s="112">
        <f>'Cash Flow %s Yr2'!G134</f>
        <v>0.45400000000000001</v>
      </c>
      <c r="H134" s="112">
        <f>'Cash Flow %s Yr2'!H134</f>
        <v>5.0380000000000001E-2</v>
      </c>
      <c r="I134" s="112">
        <f>'Cash Flow %s Yr2'!I134</f>
        <v>5.0380000000000001E-2</v>
      </c>
      <c r="J134" s="112">
        <f>'Cash Flow %s Yr2'!J134</f>
        <v>5.0380000000000001E-2</v>
      </c>
      <c r="K134" s="112">
        <f>'Cash Flow %s Yr2'!K134</f>
        <v>5.0380000000000001E-2</v>
      </c>
      <c r="L134" s="112">
        <f>'Cash Flow %s Yr2'!L134</f>
        <v>5.0380000000000001E-2</v>
      </c>
      <c r="M134" s="112">
        <f>'Cash Flow %s Yr2'!M134</f>
        <v>5.0380000000000001E-2</v>
      </c>
      <c r="N134" s="112">
        <f>'Cash Flow %s Yr2'!N134</f>
        <v>5.0380000000000001E-2</v>
      </c>
      <c r="O134" s="112">
        <f>'Cash Flow %s Yr2'!O134</f>
        <v>5.0340000000000003E-2</v>
      </c>
      <c r="P134" s="112">
        <f>'Cash Flow %s Yr2'!P134</f>
        <v>0</v>
      </c>
      <c r="Q134" s="112">
        <f>'Cash Flow %s Yr2'!Q134</f>
        <v>0</v>
      </c>
      <c r="R134" s="112">
        <f>'Cash Flow %s Yr2'!R134</f>
        <v>0</v>
      </c>
      <c r="S134" s="111">
        <f t="shared" si="9"/>
        <v>0.99999999999999989</v>
      </c>
    </row>
    <row r="135" spans="1:19" s="31" customFormat="1" hidden="1" outlineLevel="1" x14ac:dyDescent="0.25">
      <c r="A135" s="36"/>
      <c r="B135" s="66">
        <f>'Expenses Summary'!B92</f>
        <v>5873</v>
      </c>
      <c r="C135" s="66" t="str">
        <f>'Expenses Summary'!C92</f>
        <v>Financial Services - CSMC</v>
      </c>
      <c r="D135" s="112">
        <f>'Cash Flow %s Yr2'!D135</f>
        <v>8.3299999999999999E-2</v>
      </c>
      <c r="E135" s="112">
        <f>'Cash Flow %s Yr2'!E135</f>
        <v>8.3299999999999999E-2</v>
      </c>
      <c r="F135" s="112">
        <f>'Cash Flow %s Yr2'!F135</f>
        <v>8.3299999999999999E-2</v>
      </c>
      <c r="G135" s="112">
        <f>'Cash Flow %s Yr2'!G135</f>
        <v>8.3299999999999999E-2</v>
      </c>
      <c r="H135" s="112">
        <f>'Cash Flow %s Yr2'!H135</f>
        <v>8.3299999999999999E-2</v>
      </c>
      <c r="I135" s="112">
        <f>'Cash Flow %s Yr2'!I135</f>
        <v>8.3299999999999999E-2</v>
      </c>
      <c r="J135" s="112">
        <f>'Cash Flow %s Yr2'!J135</f>
        <v>8.3299999999999999E-2</v>
      </c>
      <c r="K135" s="112">
        <f>'Cash Flow %s Yr2'!K135</f>
        <v>8.3299999999999999E-2</v>
      </c>
      <c r="L135" s="112">
        <f>'Cash Flow %s Yr2'!L135</f>
        <v>8.3299999999999999E-2</v>
      </c>
      <c r="M135" s="112">
        <f>'Cash Flow %s Yr2'!M135</f>
        <v>8.3299999999999999E-2</v>
      </c>
      <c r="N135" s="112">
        <f>'Cash Flow %s Yr2'!N135</f>
        <v>8.3299999999999999E-2</v>
      </c>
      <c r="O135" s="112">
        <f>'Cash Flow %s Yr2'!O135</f>
        <v>8.3699999999999997E-2</v>
      </c>
      <c r="P135" s="112">
        <f>'Cash Flow %s Yr2'!P135</f>
        <v>0</v>
      </c>
      <c r="Q135" s="112">
        <f>'Cash Flow %s Yr2'!Q135</f>
        <v>0</v>
      </c>
      <c r="R135" s="112">
        <f>'Cash Flow %s Yr2'!R135</f>
        <v>0</v>
      </c>
      <c r="S135" s="111">
        <f t="shared" si="9"/>
        <v>1</v>
      </c>
    </row>
    <row r="136" spans="1:19" s="31" customFormat="1" hidden="1" outlineLevel="1" x14ac:dyDescent="0.25">
      <c r="A136" s="36"/>
      <c r="B136" s="66">
        <f>'Expenses Summary'!B94</f>
        <v>5877</v>
      </c>
      <c r="C136" s="66" t="str">
        <f>'Expenses Summary'!C94</f>
        <v>IT Services</v>
      </c>
      <c r="D136" s="112">
        <f>'Cash Flow %s Yr2'!D136</f>
        <v>0</v>
      </c>
      <c r="E136" s="112">
        <f>'Cash Flow %s Yr2'!E136</f>
        <v>0</v>
      </c>
      <c r="F136" s="112">
        <f>'Cash Flow %s Yr2'!F136</f>
        <v>0.1</v>
      </c>
      <c r="G136" s="112">
        <f>'Cash Flow %s Yr2'!G136</f>
        <v>0.1</v>
      </c>
      <c r="H136" s="112">
        <f>'Cash Flow %s Yr2'!H136</f>
        <v>0.1</v>
      </c>
      <c r="I136" s="112">
        <f>'Cash Flow %s Yr2'!I136</f>
        <v>0.1</v>
      </c>
      <c r="J136" s="112">
        <f>'Cash Flow %s Yr2'!J136</f>
        <v>0.1</v>
      </c>
      <c r="K136" s="112">
        <f>'Cash Flow %s Yr2'!K136</f>
        <v>0.1</v>
      </c>
      <c r="L136" s="112">
        <f>'Cash Flow %s Yr2'!L136</f>
        <v>0.1</v>
      </c>
      <c r="M136" s="112">
        <f>'Cash Flow %s Yr2'!M136</f>
        <v>0.1</v>
      </c>
      <c r="N136" s="112">
        <f>'Cash Flow %s Yr2'!N136</f>
        <v>0.1</v>
      </c>
      <c r="O136" s="112">
        <f>'Cash Flow %s Yr2'!O136</f>
        <v>0.1</v>
      </c>
      <c r="P136" s="112">
        <f>'Cash Flow %s Yr2'!P136</f>
        <v>0</v>
      </c>
      <c r="Q136" s="112">
        <f>'Cash Flow %s Yr2'!Q136</f>
        <v>0</v>
      </c>
      <c r="R136" s="112">
        <f>'Cash Flow %s Yr2'!R136</f>
        <v>0</v>
      </c>
      <c r="S136" s="111">
        <f t="shared" si="9"/>
        <v>0.99999999999999989</v>
      </c>
    </row>
    <row r="137" spans="1:19" s="31" customFormat="1" hidden="1" outlineLevel="1" x14ac:dyDescent="0.25">
      <c r="A137" s="36"/>
      <c r="B137" s="66">
        <f>'Expenses Summary'!B95</f>
        <v>0</v>
      </c>
      <c r="C137" s="66">
        <f>'Expenses Summary'!C95</f>
        <v>0</v>
      </c>
      <c r="D137" s="112">
        <f>'Cash Flow %s Yr2'!D137</f>
        <v>0</v>
      </c>
      <c r="E137" s="112">
        <f>'Cash Flow %s Yr2'!E137</f>
        <v>0</v>
      </c>
      <c r="F137" s="112">
        <f>'Cash Flow %s Yr2'!F137</f>
        <v>0.1</v>
      </c>
      <c r="G137" s="112">
        <f>'Cash Flow %s Yr2'!G137</f>
        <v>0.1</v>
      </c>
      <c r="H137" s="112">
        <f>'Cash Flow %s Yr2'!H137</f>
        <v>0.1</v>
      </c>
      <c r="I137" s="112">
        <f>'Cash Flow %s Yr2'!I137</f>
        <v>0.1</v>
      </c>
      <c r="J137" s="112">
        <f>'Cash Flow %s Yr2'!J137</f>
        <v>0.1</v>
      </c>
      <c r="K137" s="112">
        <f>'Cash Flow %s Yr2'!K137</f>
        <v>0.1</v>
      </c>
      <c r="L137" s="112">
        <f>'Cash Flow %s Yr2'!L137</f>
        <v>0.1</v>
      </c>
      <c r="M137" s="112">
        <f>'Cash Flow %s Yr2'!M137</f>
        <v>0.1</v>
      </c>
      <c r="N137" s="112">
        <f>'Cash Flow %s Yr2'!N137</f>
        <v>0.1</v>
      </c>
      <c r="O137" s="112">
        <f>'Cash Flow %s Yr2'!O137</f>
        <v>0.1</v>
      </c>
      <c r="P137" s="112">
        <f>'Cash Flow %s Yr2'!P137</f>
        <v>0</v>
      </c>
      <c r="Q137" s="112">
        <f>'Cash Flow %s Yr2'!Q137</f>
        <v>0</v>
      </c>
      <c r="R137" s="112">
        <f>'Cash Flow %s Yr2'!R137</f>
        <v>0</v>
      </c>
      <c r="S137" s="111">
        <f t="shared" si="9"/>
        <v>0.99999999999999989</v>
      </c>
    </row>
    <row r="138" spans="1:19" s="31" customFormat="1" hidden="1" outlineLevel="1" x14ac:dyDescent="0.25">
      <c r="A138" s="36"/>
      <c r="B138" s="66">
        <f>'Expenses Summary'!B96</f>
        <v>0</v>
      </c>
      <c r="C138" s="66">
        <f>'Expenses Summary'!C96</f>
        <v>0</v>
      </c>
      <c r="D138" s="112">
        <f>'Cash Flow %s Yr2'!D138</f>
        <v>0</v>
      </c>
      <c r="E138" s="112">
        <f>'Cash Flow %s Yr2'!E138</f>
        <v>0</v>
      </c>
      <c r="F138" s="112">
        <f>'Cash Flow %s Yr2'!F138</f>
        <v>0.1</v>
      </c>
      <c r="G138" s="112">
        <f>'Cash Flow %s Yr2'!G138</f>
        <v>0.1</v>
      </c>
      <c r="H138" s="112">
        <f>'Cash Flow %s Yr2'!H138</f>
        <v>0.1</v>
      </c>
      <c r="I138" s="112">
        <f>'Cash Flow %s Yr2'!I138</f>
        <v>0.1</v>
      </c>
      <c r="J138" s="112">
        <f>'Cash Flow %s Yr2'!J138</f>
        <v>0.1</v>
      </c>
      <c r="K138" s="112">
        <f>'Cash Flow %s Yr2'!K138</f>
        <v>0.1</v>
      </c>
      <c r="L138" s="112">
        <f>'Cash Flow %s Yr2'!L138</f>
        <v>0.1</v>
      </c>
      <c r="M138" s="112">
        <f>'Cash Flow %s Yr2'!M138</f>
        <v>0.1</v>
      </c>
      <c r="N138" s="112">
        <f>'Cash Flow %s Yr2'!N138</f>
        <v>0.1</v>
      </c>
      <c r="O138" s="112">
        <f>'Cash Flow %s Yr2'!O138</f>
        <v>0.1</v>
      </c>
      <c r="P138" s="112">
        <f>'Cash Flow %s Yr2'!P138</f>
        <v>0</v>
      </c>
      <c r="Q138" s="112">
        <f>'Cash Flow %s Yr2'!Q138</f>
        <v>0</v>
      </c>
      <c r="R138" s="112">
        <f>'Cash Flow %s Yr2'!R138</f>
        <v>0</v>
      </c>
      <c r="S138" s="111">
        <f t="shared" si="9"/>
        <v>0.99999999999999989</v>
      </c>
    </row>
    <row r="139" spans="1:19" s="31" customFormat="1" hidden="1" outlineLevel="1" x14ac:dyDescent="0.25">
      <c r="A139" s="36"/>
      <c r="B139" s="66">
        <f>'Expenses Summary'!B97</f>
        <v>0</v>
      </c>
      <c r="C139" s="66">
        <f>'Expenses Summary'!C97</f>
        <v>0</v>
      </c>
      <c r="D139" s="112">
        <f>'Cash Flow %s Yr2'!D139</f>
        <v>0</v>
      </c>
      <c r="E139" s="112">
        <f>'Cash Flow %s Yr2'!E139</f>
        <v>0</v>
      </c>
      <c r="F139" s="112">
        <f>'Cash Flow %s Yr2'!F139</f>
        <v>0.1</v>
      </c>
      <c r="G139" s="112">
        <f>'Cash Flow %s Yr2'!G139</f>
        <v>0.1</v>
      </c>
      <c r="H139" s="112">
        <f>'Cash Flow %s Yr2'!H139</f>
        <v>0.1</v>
      </c>
      <c r="I139" s="112">
        <f>'Cash Flow %s Yr2'!I139</f>
        <v>0.1</v>
      </c>
      <c r="J139" s="112">
        <f>'Cash Flow %s Yr2'!J139</f>
        <v>0.1</v>
      </c>
      <c r="K139" s="112">
        <f>'Cash Flow %s Yr2'!K139</f>
        <v>0.1</v>
      </c>
      <c r="L139" s="112">
        <f>'Cash Flow %s Yr2'!L139</f>
        <v>0.1</v>
      </c>
      <c r="M139" s="112">
        <f>'Cash Flow %s Yr2'!M139</f>
        <v>0.1</v>
      </c>
      <c r="N139" s="112">
        <f>'Cash Flow %s Yr2'!N139</f>
        <v>0.1</v>
      </c>
      <c r="O139" s="112">
        <f>'Cash Flow %s Yr2'!O139</f>
        <v>0.1</v>
      </c>
      <c r="P139" s="112">
        <f>'Cash Flow %s Yr2'!P139</f>
        <v>0</v>
      </c>
      <c r="Q139" s="112">
        <f>'Cash Flow %s Yr2'!Q139</f>
        <v>0</v>
      </c>
      <c r="R139" s="112">
        <f>'Cash Flow %s Yr2'!R139</f>
        <v>0</v>
      </c>
      <c r="S139" s="111">
        <f t="shared" si="9"/>
        <v>0.99999999999999989</v>
      </c>
    </row>
    <row r="140" spans="1:19" s="31" customFormat="1" hidden="1" outlineLevel="1" x14ac:dyDescent="0.25">
      <c r="A140" s="36"/>
      <c r="B140" s="66">
        <f>'Expenses Summary'!B98</f>
        <v>0</v>
      </c>
      <c r="C140" s="66">
        <f>'Expenses Summary'!C98</f>
        <v>0</v>
      </c>
      <c r="D140" s="112">
        <f>'Cash Flow %s Yr2'!D140</f>
        <v>0</v>
      </c>
      <c r="E140" s="112">
        <f>'Cash Flow %s Yr2'!E140</f>
        <v>0</v>
      </c>
      <c r="F140" s="112">
        <f>'Cash Flow %s Yr2'!F140</f>
        <v>0.1</v>
      </c>
      <c r="G140" s="112">
        <f>'Cash Flow %s Yr2'!G140</f>
        <v>0.1</v>
      </c>
      <c r="H140" s="112">
        <f>'Cash Flow %s Yr2'!H140</f>
        <v>0.1</v>
      </c>
      <c r="I140" s="112">
        <f>'Cash Flow %s Yr2'!I140</f>
        <v>0.1</v>
      </c>
      <c r="J140" s="112">
        <f>'Cash Flow %s Yr2'!J140</f>
        <v>0.1</v>
      </c>
      <c r="K140" s="112">
        <f>'Cash Flow %s Yr2'!K140</f>
        <v>0.1</v>
      </c>
      <c r="L140" s="112">
        <f>'Cash Flow %s Yr2'!L140</f>
        <v>0.1</v>
      </c>
      <c r="M140" s="112">
        <f>'Cash Flow %s Yr2'!M140</f>
        <v>0.1</v>
      </c>
      <c r="N140" s="112">
        <f>'Cash Flow %s Yr2'!N140</f>
        <v>0.1</v>
      </c>
      <c r="O140" s="112">
        <f>'Cash Flow %s Yr2'!O140</f>
        <v>0.1</v>
      </c>
      <c r="P140" s="112">
        <f>'Cash Flow %s Yr2'!P140</f>
        <v>0</v>
      </c>
      <c r="Q140" s="112">
        <f>'Cash Flow %s Yr2'!Q140</f>
        <v>0</v>
      </c>
      <c r="R140" s="112">
        <f>'Cash Flow %s Yr2'!R140</f>
        <v>0</v>
      </c>
      <c r="S140" s="111">
        <f t="shared" si="9"/>
        <v>0.99999999999999989</v>
      </c>
    </row>
    <row r="141" spans="1:19" s="31" customFormat="1" hidden="1" outlineLevel="1" x14ac:dyDescent="0.25">
      <c r="A141" s="36"/>
      <c r="B141" s="66">
        <f>'Expenses Summary'!B99</f>
        <v>0</v>
      </c>
      <c r="C141" s="66">
        <f>'Expenses Summary'!C99</f>
        <v>0</v>
      </c>
      <c r="D141" s="112">
        <f>'Cash Flow %s Yr2'!D141</f>
        <v>0</v>
      </c>
      <c r="E141" s="112">
        <f>'Cash Flow %s Yr2'!E141</f>
        <v>0</v>
      </c>
      <c r="F141" s="112">
        <f>'Cash Flow %s Yr2'!F141</f>
        <v>0.1</v>
      </c>
      <c r="G141" s="112">
        <f>'Cash Flow %s Yr2'!G141</f>
        <v>0.1</v>
      </c>
      <c r="H141" s="112">
        <f>'Cash Flow %s Yr2'!H141</f>
        <v>0.1</v>
      </c>
      <c r="I141" s="112">
        <f>'Cash Flow %s Yr2'!I141</f>
        <v>0.1</v>
      </c>
      <c r="J141" s="112">
        <f>'Cash Flow %s Yr2'!J141</f>
        <v>0.1</v>
      </c>
      <c r="K141" s="112">
        <f>'Cash Flow %s Yr2'!K141</f>
        <v>0.1</v>
      </c>
      <c r="L141" s="112">
        <f>'Cash Flow %s Yr2'!L141</f>
        <v>0.1</v>
      </c>
      <c r="M141" s="112">
        <f>'Cash Flow %s Yr2'!M141</f>
        <v>0.1</v>
      </c>
      <c r="N141" s="112">
        <f>'Cash Flow %s Yr2'!N141</f>
        <v>0.1</v>
      </c>
      <c r="O141" s="112">
        <f>'Cash Flow %s Yr2'!O141</f>
        <v>0.1</v>
      </c>
      <c r="P141" s="112">
        <f>'Cash Flow %s Yr2'!P141</f>
        <v>0</v>
      </c>
      <c r="Q141" s="112">
        <f>'Cash Flow %s Yr2'!Q141</f>
        <v>0</v>
      </c>
      <c r="R141" s="112">
        <f>'Cash Flow %s Yr2'!R141</f>
        <v>0</v>
      </c>
      <c r="S141" s="111">
        <f t="shared" si="9"/>
        <v>0.99999999999999989</v>
      </c>
    </row>
    <row r="142" spans="1:19" s="31" customFormat="1" hidden="1" outlineLevel="1" x14ac:dyDescent="0.25">
      <c r="A142" s="36"/>
      <c r="B142" s="66">
        <f>'Expenses Summary'!B100</f>
        <v>0</v>
      </c>
      <c r="C142" s="66">
        <f>'Expenses Summary'!C100</f>
        <v>0</v>
      </c>
      <c r="D142" s="112">
        <f>'Cash Flow %s Yr2'!D142</f>
        <v>0</v>
      </c>
      <c r="E142" s="112">
        <f>'Cash Flow %s Yr2'!E142</f>
        <v>0</v>
      </c>
      <c r="F142" s="112">
        <f>'Cash Flow %s Yr2'!F142</f>
        <v>0.1</v>
      </c>
      <c r="G142" s="112">
        <f>'Cash Flow %s Yr2'!G142</f>
        <v>0.1</v>
      </c>
      <c r="H142" s="112">
        <f>'Cash Flow %s Yr2'!H142</f>
        <v>0.1</v>
      </c>
      <c r="I142" s="112">
        <f>'Cash Flow %s Yr2'!I142</f>
        <v>0.1</v>
      </c>
      <c r="J142" s="112">
        <f>'Cash Flow %s Yr2'!J142</f>
        <v>0.1</v>
      </c>
      <c r="K142" s="112">
        <f>'Cash Flow %s Yr2'!K142</f>
        <v>0.1</v>
      </c>
      <c r="L142" s="112">
        <f>'Cash Flow %s Yr2'!L142</f>
        <v>0.1</v>
      </c>
      <c r="M142" s="112">
        <f>'Cash Flow %s Yr2'!M142</f>
        <v>0.1</v>
      </c>
      <c r="N142" s="112">
        <f>'Cash Flow %s Yr2'!N142</f>
        <v>0.1</v>
      </c>
      <c r="O142" s="112">
        <f>'Cash Flow %s Yr2'!O142</f>
        <v>0.1</v>
      </c>
      <c r="P142" s="112">
        <f>'Cash Flow %s Yr2'!P142</f>
        <v>0</v>
      </c>
      <c r="Q142" s="112">
        <f>'Cash Flow %s Yr2'!Q142</f>
        <v>0</v>
      </c>
      <c r="R142" s="112">
        <f>'Cash Flow %s Yr2'!R142</f>
        <v>0</v>
      </c>
      <c r="S142" s="111">
        <f>SUM(D142:R142)</f>
        <v>0.99999999999999989</v>
      </c>
    </row>
    <row r="143" spans="1:19" s="31" customFormat="1" collapsed="1" x14ac:dyDescent="0.25">
      <c r="A143" s="36"/>
      <c r="B143" s="66" t="str">
        <f>'Expenses Summary'!B101</f>
        <v>5999</v>
      </c>
      <c r="C143" s="66" t="str">
        <f>'Expenses Summary'!C101</f>
        <v>Expense Suspense</v>
      </c>
      <c r="D143" s="112">
        <f>'Cash Flow %s Yr2'!D143</f>
        <v>0.05</v>
      </c>
      <c r="E143" s="112">
        <f>'Cash Flow %s Yr2'!E143</f>
        <v>0.05</v>
      </c>
      <c r="F143" s="112">
        <f>'Cash Flow %s Yr2'!F143</f>
        <v>0.09</v>
      </c>
      <c r="G143" s="112">
        <f>'Cash Flow %s Yr2'!G143</f>
        <v>0.09</v>
      </c>
      <c r="H143" s="112">
        <f>'Cash Flow %s Yr2'!H143</f>
        <v>0.09</v>
      </c>
      <c r="I143" s="112">
        <f>'Cash Flow %s Yr2'!I143</f>
        <v>0.09</v>
      </c>
      <c r="J143" s="112">
        <f>'Cash Flow %s Yr2'!J143</f>
        <v>0.09</v>
      </c>
      <c r="K143" s="112">
        <f>'Cash Flow %s Yr2'!K143</f>
        <v>0.09</v>
      </c>
      <c r="L143" s="112">
        <f>'Cash Flow %s Yr2'!L143</f>
        <v>0.09</v>
      </c>
      <c r="M143" s="112">
        <f>'Cash Flow %s Yr2'!M143</f>
        <v>0.09</v>
      </c>
      <c r="N143" s="112">
        <f>'Cash Flow %s Yr2'!N143</f>
        <v>0.09</v>
      </c>
      <c r="O143" s="112">
        <f>'Cash Flow %s Yr2'!O143</f>
        <v>0.09</v>
      </c>
      <c r="P143" s="112">
        <f>'Cash Flow %s Yr2'!P143</f>
        <v>0</v>
      </c>
      <c r="Q143" s="112">
        <f>'Cash Flow %s Yr2'!Q143</f>
        <v>0</v>
      </c>
      <c r="R143" s="112">
        <f>'Cash Flow %s Yr2'!R143</f>
        <v>0</v>
      </c>
      <c r="S143" s="111">
        <f>SUM(D143:R143)</f>
        <v>0.99999999999999978</v>
      </c>
    </row>
    <row r="144" spans="1:19" s="31" customFormat="1" x14ac:dyDescent="0.25">
      <c r="A144" s="36"/>
      <c r="B144" s="124"/>
      <c r="C144" s="93"/>
      <c r="D144" s="100"/>
      <c r="E144" s="100"/>
      <c r="F144" s="100"/>
      <c r="G144" s="100"/>
      <c r="H144" s="100"/>
      <c r="I144" s="100"/>
      <c r="J144" s="100"/>
      <c r="K144" s="100"/>
      <c r="L144" s="100"/>
      <c r="M144" s="100"/>
      <c r="N144" s="100"/>
      <c r="O144" s="100"/>
      <c r="P144" s="108"/>
      <c r="Q144" s="108"/>
      <c r="R144" s="108"/>
      <c r="S144" s="111"/>
    </row>
    <row r="145" spans="1:24" s="31" customFormat="1" x14ac:dyDescent="0.25">
      <c r="A145" s="36"/>
      <c r="B145" s="4"/>
      <c r="C145" s="3"/>
      <c r="D145" s="95"/>
      <c r="E145" s="95"/>
      <c r="F145" s="95"/>
      <c r="G145" s="95"/>
      <c r="H145" s="95"/>
      <c r="I145" s="95"/>
      <c r="J145" s="95"/>
      <c r="K145" s="95"/>
      <c r="L145" s="95"/>
      <c r="M145" s="95"/>
      <c r="N145" s="95"/>
      <c r="O145" s="95"/>
      <c r="P145" s="95"/>
      <c r="Q145" s="95"/>
      <c r="R145" s="95"/>
      <c r="S145" s="111"/>
    </row>
    <row r="146" spans="1:24" s="31" customFormat="1" x14ac:dyDescent="0.25">
      <c r="B146" s="34" t="s">
        <v>742</v>
      </c>
      <c r="C146" s="3"/>
      <c r="D146" s="95"/>
      <c r="E146" s="95"/>
      <c r="F146" s="95"/>
      <c r="G146" s="95"/>
      <c r="H146" s="95"/>
      <c r="I146" s="95"/>
      <c r="J146" s="95"/>
      <c r="K146" s="95"/>
      <c r="L146" s="95"/>
      <c r="M146" s="95"/>
      <c r="N146" s="95"/>
      <c r="O146" s="95"/>
      <c r="P146" s="95"/>
      <c r="Q146" s="95"/>
      <c r="R146" s="95"/>
      <c r="S146" s="111"/>
    </row>
    <row r="147" spans="1:24" s="31" customFormat="1" x14ac:dyDescent="0.25">
      <c r="A147" s="36"/>
      <c r="B147" s="66" t="str">
        <f>'Expenses Summary'!B105</f>
        <v>6100</v>
      </c>
      <c r="C147" s="66" t="str">
        <f>'Expenses Summary'!C105</f>
        <v>Building Improvements</v>
      </c>
      <c r="D147" s="112">
        <f>'Cash Flow %s Yr2'!D147</f>
        <v>0</v>
      </c>
      <c r="E147" s="112">
        <f>'Cash Flow %s Yr2'!E147</f>
        <v>0</v>
      </c>
      <c r="F147" s="112">
        <f>'Cash Flow %s Yr2'!F147</f>
        <v>0</v>
      </c>
      <c r="G147" s="112">
        <f>'Cash Flow %s Yr2'!G147</f>
        <v>0</v>
      </c>
      <c r="H147" s="112">
        <f>'Cash Flow %s Yr2'!H147</f>
        <v>0</v>
      </c>
      <c r="I147" s="112">
        <f>'Cash Flow %s Yr2'!I147</f>
        <v>0</v>
      </c>
      <c r="J147" s="112">
        <f>'Cash Flow %s Yr2'!J147</f>
        <v>0</v>
      </c>
      <c r="K147" s="112">
        <f>'Cash Flow %s Yr2'!K147</f>
        <v>0</v>
      </c>
      <c r="L147" s="112">
        <f>'Cash Flow %s Yr2'!L147</f>
        <v>0</v>
      </c>
      <c r="M147" s="112">
        <f>'Cash Flow %s Yr2'!M147</f>
        <v>0</v>
      </c>
      <c r="N147" s="112">
        <f>'Cash Flow %s Yr2'!N147</f>
        <v>0</v>
      </c>
      <c r="O147" s="112">
        <f>'Cash Flow %s Yr2'!O147</f>
        <v>1</v>
      </c>
      <c r="P147" s="112">
        <f>'Cash Flow %s Yr2'!P147</f>
        <v>0</v>
      </c>
      <c r="Q147" s="112">
        <f>'Cash Flow %s Yr2'!Q147</f>
        <v>0</v>
      </c>
      <c r="R147" s="112">
        <f>'Cash Flow %s Yr2'!R147</f>
        <v>0</v>
      </c>
      <c r="S147" s="111">
        <f>SUM(D147:R147)</f>
        <v>1</v>
      </c>
    </row>
    <row r="148" spans="1:24" s="31" customFormat="1" x14ac:dyDescent="0.25">
      <c r="A148" s="36"/>
      <c r="B148" s="124"/>
      <c r="C148" s="93"/>
      <c r="D148" s="100"/>
      <c r="E148" s="100"/>
      <c r="F148" s="100"/>
      <c r="G148" s="100"/>
      <c r="H148" s="100"/>
      <c r="I148" s="108"/>
      <c r="J148" s="108"/>
      <c r="K148" s="108"/>
      <c r="L148" s="108"/>
      <c r="M148" s="108"/>
      <c r="N148" s="108"/>
      <c r="O148" s="108"/>
      <c r="P148" s="108"/>
      <c r="Q148" s="108"/>
      <c r="R148" s="108"/>
      <c r="S148" s="111"/>
    </row>
    <row r="149" spans="1:24" s="31" customFormat="1" x14ac:dyDescent="0.25">
      <c r="A149" s="36"/>
      <c r="B149" s="4"/>
      <c r="C149" s="3"/>
      <c r="D149" s="95"/>
      <c r="E149" s="104"/>
      <c r="F149" s="104"/>
      <c r="G149" s="95"/>
      <c r="H149" s="95"/>
      <c r="I149" s="95"/>
      <c r="J149" s="95"/>
      <c r="K149" s="95"/>
      <c r="L149" s="95"/>
      <c r="M149" s="95"/>
      <c r="N149" s="95"/>
      <c r="O149" s="95"/>
      <c r="P149" s="95"/>
      <c r="Q149" s="95"/>
      <c r="R149" s="95"/>
      <c r="S149" s="111"/>
    </row>
    <row r="150" spans="1:24" s="31" customFormat="1" x14ac:dyDescent="0.25">
      <c r="B150" s="34" t="s">
        <v>743</v>
      </c>
      <c r="C150" s="3"/>
      <c r="D150" s="95"/>
      <c r="E150" s="104"/>
      <c r="F150" s="104"/>
      <c r="G150" s="95"/>
      <c r="H150" s="95"/>
      <c r="I150" s="95"/>
      <c r="J150" s="95"/>
      <c r="K150" s="95"/>
      <c r="L150" s="95"/>
      <c r="M150" s="95"/>
      <c r="N150" s="95"/>
      <c r="O150" s="95"/>
      <c r="P150" s="95"/>
      <c r="Q150" s="95"/>
      <c r="R150" s="95"/>
      <c r="S150" s="111"/>
    </row>
    <row r="151" spans="1:24" s="31" customFormat="1" x14ac:dyDescent="0.25">
      <c r="A151" s="36"/>
      <c r="B151" s="66" t="str">
        <f>'Expenses Summary'!B109</f>
        <v>7000</v>
      </c>
      <c r="C151" s="66" t="str">
        <f>'Expenses Summary'!C109</f>
        <v xml:space="preserve">Miscellaneous Expense </v>
      </c>
      <c r="D151" s="112">
        <f>'Cash Flow %s Yr2'!D151</f>
        <v>0.05</v>
      </c>
      <c r="E151" s="112">
        <f>'Cash Flow %s Yr2'!E151</f>
        <v>0.05</v>
      </c>
      <c r="F151" s="112">
        <f>'Cash Flow %s Yr2'!F151</f>
        <v>0.09</v>
      </c>
      <c r="G151" s="112">
        <f>'Cash Flow %s Yr2'!G151</f>
        <v>0.09</v>
      </c>
      <c r="H151" s="112">
        <f>'Cash Flow %s Yr2'!H151</f>
        <v>0.09</v>
      </c>
      <c r="I151" s="112">
        <f>'Cash Flow %s Yr2'!I151</f>
        <v>0.09</v>
      </c>
      <c r="J151" s="112">
        <f>'Cash Flow %s Yr2'!J151</f>
        <v>0.09</v>
      </c>
      <c r="K151" s="112">
        <f>'Cash Flow %s Yr2'!K151</f>
        <v>0.09</v>
      </c>
      <c r="L151" s="112">
        <f>'Cash Flow %s Yr2'!L151</f>
        <v>0.09</v>
      </c>
      <c r="M151" s="112">
        <f>'Cash Flow %s Yr2'!M151</f>
        <v>0.09</v>
      </c>
      <c r="N151" s="112">
        <f>'Cash Flow %s Yr2'!N151</f>
        <v>0.09</v>
      </c>
      <c r="O151" s="112">
        <f>'Cash Flow %s Yr2'!O151</f>
        <v>0.09</v>
      </c>
      <c r="P151" s="112">
        <f>'Cash Flow %s Yr2'!P151</f>
        <v>0</v>
      </c>
      <c r="Q151" s="112">
        <f>'Cash Flow %s Yr2'!Q151</f>
        <v>0</v>
      </c>
      <c r="R151" s="112">
        <f>'Cash Flow %s Yr2'!R151</f>
        <v>0</v>
      </c>
      <c r="S151" s="111">
        <f>SUM(D151:R151)</f>
        <v>0.99999999999999978</v>
      </c>
    </row>
    <row r="152" spans="1:24" s="31" customFormat="1" x14ac:dyDescent="0.25">
      <c r="A152" s="36"/>
      <c r="B152" s="66" t="str">
        <f>'Expenses Summary'!B110</f>
        <v>7010</v>
      </c>
      <c r="C152" s="66" t="str">
        <f>'Expenses Summary'!C110</f>
        <v>Special Education Encroachment</v>
      </c>
      <c r="D152" s="112">
        <f>'Cash Flow %s Yr2'!D152</f>
        <v>0</v>
      </c>
      <c r="E152" s="112">
        <f>'Cash Flow %s Yr2'!E152</f>
        <v>0</v>
      </c>
      <c r="F152" s="112">
        <f>'Cash Flow %s Yr2'!F152</f>
        <v>0</v>
      </c>
      <c r="G152" s="112">
        <f>'Cash Flow %s Yr2'!G152</f>
        <v>0.25</v>
      </c>
      <c r="H152" s="112">
        <f>'Cash Flow %s Yr2'!H152</f>
        <v>0</v>
      </c>
      <c r="I152" s="112">
        <f>'Cash Flow %s Yr2'!I152</f>
        <v>0</v>
      </c>
      <c r="J152" s="112">
        <f>'Cash Flow %s Yr2'!J152</f>
        <v>0.25</v>
      </c>
      <c r="K152" s="112">
        <f>'Cash Flow %s Yr2'!K152</f>
        <v>0</v>
      </c>
      <c r="L152" s="112">
        <f>'Cash Flow %s Yr2'!L152</f>
        <v>0</v>
      </c>
      <c r="M152" s="112">
        <f>'Cash Flow %s Yr2'!M152</f>
        <v>0.25</v>
      </c>
      <c r="N152" s="112">
        <f>'Cash Flow %s Yr2'!N152</f>
        <v>0</v>
      </c>
      <c r="O152" s="112">
        <f>'Cash Flow %s Yr2'!O152</f>
        <v>0.25</v>
      </c>
      <c r="P152" s="112">
        <f>'Cash Flow %s Yr2'!P152</f>
        <v>0</v>
      </c>
      <c r="Q152" s="112">
        <f>'Cash Flow %s Yr2'!Q152</f>
        <v>0</v>
      </c>
      <c r="R152" s="112">
        <f>'Cash Flow %s Yr2'!R152</f>
        <v>0</v>
      </c>
      <c r="S152" s="111">
        <f>SUM(D152:R152)</f>
        <v>1</v>
      </c>
    </row>
    <row r="153" spans="1:24" s="31" customFormat="1" x14ac:dyDescent="0.25">
      <c r="A153" s="36"/>
      <c r="B153" s="66" t="e">
        <f>'Expenses Summary'!#REF!</f>
        <v>#REF!</v>
      </c>
      <c r="C153" s="66" t="e">
        <f>'Expenses Summary'!#REF!</f>
        <v>#REF!</v>
      </c>
      <c r="D153" s="112" t="e">
        <f>'Cash Flow %s Yr2'!#REF!</f>
        <v>#REF!</v>
      </c>
      <c r="E153" s="112" t="e">
        <f>'Cash Flow %s Yr2'!#REF!</f>
        <v>#REF!</v>
      </c>
      <c r="F153" s="112" t="e">
        <f>'Cash Flow %s Yr2'!#REF!</f>
        <v>#REF!</v>
      </c>
      <c r="G153" s="112" t="e">
        <f>'Cash Flow %s Yr2'!#REF!</f>
        <v>#REF!</v>
      </c>
      <c r="H153" s="112" t="e">
        <f>'Cash Flow %s Yr2'!#REF!</f>
        <v>#REF!</v>
      </c>
      <c r="I153" s="112" t="e">
        <f>'Cash Flow %s Yr2'!#REF!</f>
        <v>#REF!</v>
      </c>
      <c r="J153" s="112" t="e">
        <f>'Cash Flow %s Yr2'!#REF!</f>
        <v>#REF!</v>
      </c>
      <c r="K153" s="112" t="e">
        <f>'Cash Flow %s Yr2'!#REF!</f>
        <v>#REF!</v>
      </c>
      <c r="L153" s="112" t="e">
        <f>'Cash Flow %s Yr2'!#REF!</f>
        <v>#REF!</v>
      </c>
      <c r="M153" s="112" t="e">
        <f>'Cash Flow %s Yr2'!#REF!</f>
        <v>#REF!</v>
      </c>
      <c r="N153" s="112" t="e">
        <f>'Cash Flow %s Yr2'!#REF!</f>
        <v>#REF!</v>
      </c>
      <c r="O153" s="112" t="e">
        <f>'Cash Flow %s Yr2'!#REF!</f>
        <v>#REF!</v>
      </c>
      <c r="P153" s="112" t="e">
        <f>'Cash Flow %s Yr2'!#REF!</f>
        <v>#REF!</v>
      </c>
      <c r="Q153" s="112" t="e">
        <f>'Cash Flow %s Yr2'!#REF!</f>
        <v>#REF!</v>
      </c>
      <c r="R153" s="112" t="e">
        <f>'Cash Flow %s Yr2'!#REF!</f>
        <v>#REF!</v>
      </c>
      <c r="S153" s="111" t="e">
        <f>SUM(D153:R153)</f>
        <v>#REF!</v>
      </c>
    </row>
    <row r="154" spans="1:24" s="31" customFormat="1" x14ac:dyDescent="0.25">
      <c r="A154" s="36"/>
      <c r="B154" s="66" t="str">
        <f>'Expenses Summary'!B111</f>
        <v>7500</v>
      </c>
      <c r="C154" s="66" t="str">
        <f>'Expenses Summary'!C111</f>
        <v>District Oversight Fee</v>
      </c>
      <c r="D154" s="112">
        <f>'Cash Flow %s Yr2'!D153</f>
        <v>0</v>
      </c>
      <c r="E154" s="112">
        <f>'Cash Flow %s Yr2'!E153</f>
        <v>0</v>
      </c>
      <c r="F154" s="112">
        <f>'Cash Flow %s Yr2'!F153</f>
        <v>0</v>
      </c>
      <c r="G154" s="112">
        <f>'Cash Flow %s Yr2'!G153</f>
        <v>0</v>
      </c>
      <c r="H154" s="112">
        <f>'Cash Flow %s Yr2'!H153</f>
        <v>0</v>
      </c>
      <c r="I154" s="112">
        <f>'Cash Flow %s Yr2'!I153</f>
        <v>0</v>
      </c>
      <c r="J154" s="112">
        <f>'Cash Flow %s Yr2'!J153</f>
        <v>0</v>
      </c>
      <c r="K154" s="112">
        <f>'Cash Flow %s Yr2'!K153</f>
        <v>0</v>
      </c>
      <c r="L154" s="112">
        <f>'Cash Flow %s Yr2'!L153</f>
        <v>0</v>
      </c>
      <c r="M154" s="112">
        <f>'Cash Flow %s Yr2'!M153</f>
        <v>0</v>
      </c>
      <c r="N154" s="112">
        <f>'Cash Flow %s Yr2'!N153</f>
        <v>0</v>
      </c>
      <c r="O154" s="112">
        <f>'Cash Flow %s Yr2'!O153</f>
        <v>1</v>
      </c>
      <c r="P154" s="112">
        <f>'Cash Flow %s Yr2'!P153</f>
        <v>0</v>
      </c>
      <c r="Q154" s="112">
        <f>'Cash Flow %s Yr2'!Q153</f>
        <v>0</v>
      </c>
      <c r="R154" s="112">
        <f>'Cash Flow %s Yr2'!R153</f>
        <v>0</v>
      </c>
      <c r="S154" s="111">
        <f>SUM(D154:R154)</f>
        <v>1</v>
      </c>
    </row>
    <row r="155" spans="1:24" s="31" customFormat="1" x14ac:dyDescent="0.25">
      <c r="A155" s="36"/>
      <c r="B155" s="40"/>
      <c r="C155" s="1"/>
      <c r="D155" s="105"/>
      <c r="E155" s="105"/>
      <c r="F155" s="105"/>
      <c r="G155" s="105"/>
      <c r="H155" s="105"/>
      <c r="I155" s="105"/>
      <c r="J155" s="105"/>
      <c r="K155" s="105"/>
      <c r="L155" s="105"/>
      <c r="M155" s="105"/>
      <c r="N155" s="105"/>
      <c r="O155" s="105"/>
      <c r="P155" s="105"/>
      <c r="Q155" s="105"/>
      <c r="R155" s="105"/>
      <c r="S155" s="111"/>
    </row>
    <row r="156" spans="1:24" s="31" customFormat="1" x14ac:dyDescent="0.25">
      <c r="A156" s="36"/>
      <c r="B156" s="40"/>
      <c r="C156" s="1"/>
      <c r="D156" s="95"/>
      <c r="E156" s="95"/>
      <c r="F156" s="95"/>
      <c r="G156" s="95"/>
      <c r="H156" s="95"/>
      <c r="I156" s="95"/>
      <c r="J156" s="95"/>
      <c r="K156" s="95"/>
      <c r="L156" s="95"/>
      <c r="M156" s="95"/>
      <c r="N156" s="95"/>
      <c r="O156" s="95"/>
      <c r="P156" s="95"/>
      <c r="Q156" s="95"/>
      <c r="R156" s="95"/>
      <c r="S156" s="111"/>
      <c r="T156" s="154"/>
    </row>
    <row r="157" spans="1:24" s="31" customFormat="1" x14ac:dyDescent="0.25">
      <c r="A157" s="36"/>
      <c r="B157" s="34" t="s">
        <v>666</v>
      </c>
      <c r="C157" s="3"/>
      <c r="D157" s="95"/>
      <c r="E157" s="104"/>
      <c r="F157" s="104"/>
      <c r="G157" s="95"/>
      <c r="H157" s="95"/>
      <c r="I157" s="95"/>
      <c r="J157" s="95"/>
      <c r="K157" s="95"/>
      <c r="L157" s="95"/>
      <c r="M157" s="95"/>
      <c r="N157" s="95"/>
      <c r="O157" s="95"/>
      <c r="P157" s="95"/>
      <c r="Q157" s="95"/>
      <c r="R157" s="95"/>
      <c r="S157" s="111"/>
    </row>
    <row r="158" spans="1:24" s="31" customFormat="1" x14ac:dyDescent="0.25">
      <c r="A158" s="36"/>
      <c r="B158" s="66"/>
      <c r="C158" s="135" t="s">
        <v>667</v>
      </c>
      <c r="D158" s="112">
        <f>'Cash Flow %s Yr2'!D157</f>
        <v>1</v>
      </c>
      <c r="E158" s="112">
        <f>'Cash Flow %s Yr2'!E157</f>
        <v>0</v>
      </c>
      <c r="F158" s="112">
        <f>'Cash Flow %s Yr2'!F157</f>
        <v>0</v>
      </c>
      <c r="G158" s="112">
        <f>'Cash Flow %s Yr2'!G157</f>
        <v>0</v>
      </c>
      <c r="H158" s="112">
        <f>'Cash Flow %s Yr2'!H157</f>
        <v>0</v>
      </c>
      <c r="I158" s="112">
        <f>'Cash Flow %s Yr2'!I157</f>
        <v>0</v>
      </c>
      <c r="J158" s="112">
        <f>'Cash Flow %s Yr2'!J157</f>
        <v>0</v>
      </c>
      <c r="K158" s="112">
        <f>'Cash Flow %s Yr2'!K157</f>
        <v>0</v>
      </c>
      <c r="L158" s="112">
        <f>'Cash Flow %s Yr2'!L157</f>
        <v>0</v>
      </c>
      <c r="M158" s="112">
        <f>'Cash Flow %s Yr2'!M157</f>
        <v>0</v>
      </c>
      <c r="N158" s="112">
        <f>'Cash Flow %s Yr2'!N157</f>
        <v>0</v>
      </c>
      <c r="O158" s="112">
        <f>'Cash Flow %s Yr2'!O157</f>
        <v>0</v>
      </c>
      <c r="P158" s="112">
        <f>'Cash Flow %s Yr2'!P157</f>
        <v>0</v>
      </c>
      <c r="Q158" s="112">
        <f>'Cash Flow %s Yr2'!Q157</f>
        <v>0</v>
      </c>
      <c r="R158" s="112">
        <f>'Cash Flow %s Yr2'!R157</f>
        <v>0</v>
      </c>
      <c r="S158" s="111">
        <f>SUM(D158:R158)</f>
        <v>1</v>
      </c>
      <c r="T158" s="149"/>
      <c r="U158" s="149"/>
      <c r="V158" s="149"/>
      <c r="W158" s="149"/>
      <c r="X158" s="149"/>
    </row>
    <row r="159" spans="1:24" s="31" customFormat="1" x14ac:dyDescent="0.25">
      <c r="A159" s="36"/>
      <c r="B159" s="66"/>
      <c r="C159" s="135" t="s">
        <v>668</v>
      </c>
      <c r="D159" s="112">
        <f>'Cash Flow %s Yr2'!D158</f>
        <v>0.6</v>
      </c>
      <c r="E159" s="112">
        <f>'Cash Flow %s Yr2'!E158</f>
        <v>0.25</v>
      </c>
      <c r="F159" s="112">
        <f>'Cash Flow %s Yr2'!F158</f>
        <v>0.1</v>
      </c>
      <c r="G159" s="112">
        <f>'Cash Flow %s Yr2'!G158</f>
        <v>0</v>
      </c>
      <c r="H159" s="112">
        <f>'Cash Flow %s Yr2'!H158</f>
        <v>0</v>
      </c>
      <c r="I159" s="112">
        <f>'Cash Flow %s Yr2'!I158</f>
        <v>0</v>
      </c>
      <c r="J159" s="112">
        <f>'Cash Flow %s Yr2'!J158</f>
        <v>0</v>
      </c>
      <c r="K159" s="112">
        <f>'Cash Flow %s Yr2'!K158</f>
        <v>0</v>
      </c>
      <c r="L159" s="112">
        <f>'Cash Flow %s Yr2'!L158</f>
        <v>0</v>
      </c>
      <c r="M159" s="112">
        <f>'Cash Flow %s Yr2'!M158</f>
        <v>0</v>
      </c>
      <c r="N159" s="112">
        <f>'Cash Flow %s Yr2'!N158</f>
        <v>0</v>
      </c>
      <c r="O159" s="112">
        <f>'Cash Flow %s Yr2'!O158</f>
        <v>0</v>
      </c>
      <c r="P159" s="112">
        <f>'Cash Flow %s Yr2'!P158</f>
        <v>0</v>
      </c>
      <c r="Q159" s="112">
        <f>'Cash Flow %s Yr2'!Q158</f>
        <v>0</v>
      </c>
      <c r="R159" s="112">
        <f>'Cash Flow %s Yr2'!R158</f>
        <v>0</v>
      </c>
      <c r="S159" s="111">
        <f>SUM(D159:R159)</f>
        <v>0.95</v>
      </c>
      <c r="T159" s="149"/>
      <c r="U159" s="149"/>
      <c r="V159" s="149"/>
      <c r="W159" s="149"/>
      <c r="X159" s="149"/>
    </row>
    <row r="160" spans="1:24" s="31" customFormat="1" x14ac:dyDescent="0.25">
      <c r="A160" s="36"/>
      <c r="B160" s="66"/>
      <c r="C160" s="135" t="s">
        <v>669</v>
      </c>
      <c r="D160" s="112">
        <f>'Cash Flow %s Yr2'!D159</f>
        <v>0.5</v>
      </c>
      <c r="E160" s="112">
        <f>'Cash Flow %s Yr2'!E159</f>
        <v>0.2</v>
      </c>
      <c r="F160" s="112">
        <f>'Cash Flow %s Yr2'!F159</f>
        <v>0</v>
      </c>
      <c r="G160" s="112">
        <f>'Cash Flow %s Yr2'!G159</f>
        <v>0</v>
      </c>
      <c r="H160" s="112">
        <f>'Cash Flow %s Yr2'!H159</f>
        <v>0</v>
      </c>
      <c r="I160" s="112">
        <f>'Cash Flow %s Yr2'!I159</f>
        <v>0</v>
      </c>
      <c r="J160" s="112">
        <f>'Cash Flow %s Yr2'!J159</f>
        <v>0</v>
      </c>
      <c r="K160" s="112">
        <f>'Cash Flow %s Yr2'!K159</f>
        <v>0</v>
      </c>
      <c r="L160" s="112">
        <f>'Cash Flow %s Yr2'!L159</f>
        <v>0</v>
      </c>
      <c r="M160" s="112">
        <f>'Cash Flow %s Yr2'!M159</f>
        <v>0</v>
      </c>
      <c r="N160" s="112">
        <f>'Cash Flow %s Yr2'!N159</f>
        <v>0</v>
      </c>
      <c r="O160" s="112">
        <f>'Cash Flow %s Yr2'!O159</f>
        <v>0</v>
      </c>
      <c r="P160" s="112">
        <f>'Cash Flow %s Yr2'!P159</f>
        <v>0</v>
      </c>
      <c r="Q160" s="112">
        <f>'Cash Flow %s Yr2'!Q159</f>
        <v>0</v>
      </c>
      <c r="R160" s="112">
        <f>'Cash Flow %s Yr2'!R159</f>
        <v>0</v>
      </c>
      <c r="S160" s="111">
        <f>SUM(D160:R160)</f>
        <v>0.7</v>
      </c>
      <c r="T160" s="149"/>
      <c r="U160" s="149"/>
      <c r="V160" s="149"/>
      <c r="W160" s="149"/>
      <c r="X160" s="149"/>
    </row>
    <row r="161" spans="1:24" s="40" customFormat="1" x14ac:dyDescent="0.25">
      <c r="A161" s="36"/>
      <c r="B161" s="66"/>
      <c r="C161" s="135" t="s">
        <v>670</v>
      </c>
      <c r="D161" s="112">
        <f>'Cash Flow %s Yr2'!D160</f>
        <v>0</v>
      </c>
      <c r="E161" s="112">
        <f>'Cash Flow %s Yr2'!E160</f>
        <v>0</v>
      </c>
      <c r="F161" s="112">
        <f>'Cash Flow %s Yr2'!F160</f>
        <v>0</v>
      </c>
      <c r="G161" s="112">
        <f>'Cash Flow %s Yr2'!G160</f>
        <v>0</v>
      </c>
      <c r="H161" s="112">
        <f>'Cash Flow %s Yr2'!H160</f>
        <v>0</v>
      </c>
      <c r="I161" s="112">
        <f>'Cash Flow %s Yr2'!I160</f>
        <v>0</v>
      </c>
      <c r="J161" s="112">
        <f>'Cash Flow %s Yr2'!J160</f>
        <v>0</v>
      </c>
      <c r="K161" s="112">
        <f>'Cash Flow %s Yr2'!K160</f>
        <v>0</v>
      </c>
      <c r="L161" s="112">
        <f>'Cash Flow %s Yr2'!L160</f>
        <v>0</v>
      </c>
      <c r="M161" s="112">
        <f>'Cash Flow %s Yr2'!M160</f>
        <v>0</v>
      </c>
      <c r="N161" s="112">
        <f>'Cash Flow %s Yr2'!N160</f>
        <v>0</v>
      </c>
      <c r="O161" s="112">
        <f>'Cash Flow %s Yr2'!O160</f>
        <v>0</v>
      </c>
      <c r="P161" s="112">
        <f>'Cash Flow %s Yr2'!P160</f>
        <v>0.5</v>
      </c>
      <c r="Q161" s="112">
        <f>'Cash Flow %s Yr2'!Q160</f>
        <v>0.5</v>
      </c>
      <c r="R161" s="112">
        <f>'Cash Flow %s Yr2'!R160</f>
        <v>0</v>
      </c>
      <c r="S161" s="111">
        <f>SUM(D161:R161)</f>
        <v>1</v>
      </c>
      <c r="T161" s="149"/>
      <c r="U161" s="149"/>
      <c r="V161" s="149"/>
      <c r="W161" s="149"/>
      <c r="X161" s="149"/>
    </row>
    <row r="162" spans="1:24" s="40" customFormat="1" x14ac:dyDescent="0.25">
      <c r="A162" s="36"/>
      <c r="C162" s="1"/>
      <c r="D162" s="95"/>
      <c r="E162" s="95"/>
      <c r="F162" s="95"/>
      <c r="G162" s="95"/>
      <c r="H162" s="95"/>
      <c r="I162" s="95"/>
      <c r="J162" s="95"/>
      <c r="K162" s="95"/>
      <c r="L162" s="95"/>
      <c r="M162" s="95"/>
      <c r="N162" s="95"/>
      <c r="O162" s="95"/>
      <c r="P162" s="95"/>
      <c r="Q162" s="95"/>
      <c r="R162" s="95"/>
      <c r="S162" s="179"/>
    </row>
    <row r="163" spans="1:24" s="40" customFormat="1" x14ac:dyDescent="0.25">
      <c r="A163" s="36"/>
      <c r="C163" s="1"/>
      <c r="D163" s="95"/>
      <c r="E163" s="95"/>
      <c r="F163" s="95"/>
      <c r="G163" s="95"/>
      <c r="H163" s="95"/>
      <c r="I163" s="95"/>
      <c r="J163" s="95"/>
      <c r="K163" s="95"/>
      <c r="L163" s="95"/>
      <c r="M163" s="95"/>
      <c r="N163" s="95"/>
      <c r="O163" s="95"/>
      <c r="P163" s="95"/>
      <c r="Q163" s="95"/>
      <c r="R163" s="95"/>
      <c r="S163" s="179"/>
    </row>
    <row r="164" spans="1:24" s="40" customFormat="1" x14ac:dyDescent="0.25">
      <c r="A164" s="36"/>
      <c r="C164" s="1"/>
      <c r="D164" s="95"/>
      <c r="E164" s="95"/>
      <c r="F164" s="95"/>
      <c r="G164" s="95"/>
      <c r="H164" s="95"/>
      <c r="I164" s="95"/>
      <c r="J164" s="95"/>
      <c r="K164" s="95"/>
      <c r="L164" s="95"/>
      <c r="M164" s="95"/>
      <c r="N164" s="95"/>
      <c r="O164" s="95"/>
      <c r="P164" s="95"/>
      <c r="Q164" s="95"/>
      <c r="R164" s="95"/>
      <c r="S164" s="179"/>
    </row>
    <row r="165" spans="1:24" s="40" customFormat="1" x14ac:dyDescent="0.25">
      <c r="A165" s="36"/>
      <c r="C165" s="1"/>
      <c r="D165" s="95"/>
      <c r="E165" s="95"/>
      <c r="F165" s="95"/>
      <c r="G165" s="95"/>
      <c r="H165" s="95"/>
      <c r="I165" s="95"/>
      <c r="J165" s="95"/>
      <c r="K165" s="95"/>
      <c r="L165" s="95"/>
      <c r="M165" s="95"/>
      <c r="N165" s="95"/>
      <c r="O165" s="95"/>
      <c r="P165" s="95"/>
      <c r="Q165" s="95"/>
      <c r="R165" s="95"/>
      <c r="S165" s="179"/>
    </row>
    <row r="166" spans="1:24" s="40" customFormat="1" x14ac:dyDescent="0.25">
      <c r="A166" s="36"/>
      <c r="C166" s="1"/>
      <c r="D166" s="95"/>
      <c r="E166" s="95"/>
      <c r="F166" s="95"/>
      <c r="G166" s="95"/>
      <c r="H166" s="95"/>
      <c r="I166" s="95"/>
      <c r="J166" s="95"/>
      <c r="K166" s="95"/>
      <c r="L166" s="95"/>
      <c r="M166" s="95"/>
      <c r="N166" s="95"/>
      <c r="O166" s="95"/>
      <c r="P166" s="95"/>
      <c r="Q166" s="95"/>
      <c r="R166" s="95"/>
      <c r="S166" s="179"/>
    </row>
    <row r="167" spans="1:24" s="40" customFormat="1" x14ac:dyDescent="0.25">
      <c r="A167" s="36"/>
      <c r="C167" s="1"/>
      <c r="D167" s="95"/>
      <c r="E167" s="95"/>
      <c r="F167" s="95"/>
      <c r="G167" s="95"/>
      <c r="H167" s="95"/>
      <c r="I167" s="95"/>
      <c r="J167" s="95"/>
      <c r="K167" s="95"/>
      <c r="L167" s="95"/>
      <c r="M167" s="95"/>
      <c r="N167" s="95"/>
      <c r="O167" s="95"/>
      <c r="P167" s="95"/>
      <c r="Q167" s="95"/>
      <c r="R167" s="95"/>
      <c r="S167" s="179"/>
    </row>
    <row r="168" spans="1:24" s="40" customFormat="1" x14ac:dyDescent="0.25">
      <c r="A168" s="36"/>
      <c r="C168" s="1"/>
      <c r="D168" s="95"/>
      <c r="E168" s="95"/>
      <c r="F168" s="95"/>
      <c r="G168" s="95"/>
      <c r="H168" s="95"/>
      <c r="I168" s="95"/>
      <c r="J168" s="95"/>
      <c r="K168" s="95"/>
      <c r="L168" s="95"/>
      <c r="M168" s="95"/>
      <c r="N168" s="95"/>
      <c r="O168" s="95"/>
      <c r="P168" s="95"/>
      <c r="Q168" s="95"/>
      <c r="R168" s="95"/>
      <c r="S168" s="179"/>
    </row>
    <row r="169" spans="1:24" s="40" customFormat="1" x14ac:dyDescent="0.25">
      <c r="A169" s="36"/>
      <c r="C169" s="1"/>
      <c r="D169" s="95"/>
      <c r="E169" s="95"/>
      <c r="F169" s="95"/>
      <c r="G169" s="95"/>
      <c r="H169" s="95"/>
      <c r="I169" s="95"/>
      <c r="J169" s="95"/>
      <c r="K169" s="95"/>
      <c r="L169" s="95"/>
      <c r="M169" s="95"/>
      <c r="N169" s="95"/>
      <c r="O169" s="95"/>
      <c r="P169" s="95"/>
      <c r="Q169" s="95"/>
      <c r="R169" s="95"/>
      <c r="S169" s="179"/>
    </row>
    <row r="170" spans="1:24" x14ac:dyDescent="0.25">
      <c r="S170" s="179"/>
    </row>
    <row r="171" spans="1:24" x14ac:dyDescent="0.25">
      <c r="S171" s="179"/>
    </row>
    <row r="172" spans="1:24" x14ac:dyDescent="0.25">
      <c r="S172" s="179"/>
    </row>
    <row r="173" spans="1:24" x14ac:dyDescent="0.25">
      <c r="S173" s="179"/>
    </row>
  </sheetData>
  <customSheetViews>
    <customSheetView guid="{4EB13151-49F2-48E5-8912-358F31E4FF0D}" fitToPage="1" hiddenRows="1" state="hidden">
      <pane xSplit="3" ySplit="6" topLeftCell="D7" activePane="bottomRight" state="frozenSplit"/>
      <selection pane="bottomRight" activeCell="Q12" sqref="Q12"/>
      <pageMargins left="0.25" right="0.25" top="0.5" bottom="0.5" header="0.25" footer="0.25"/>
      <headerFooter alignWithMargins="0">
        <oddHeader>&amp;A</oddHeader>
        <oddFooter>Page &amp;P</oddFooter>
      </headerFooter>
    </customSheetView>
    <customSheetView guid="{9376E736-6BC6-F744-8C65-D2B2C92BC104}" fitToPage="1" hiddenRows="1" state="hidden">
      <pane xSplit="3" ySplit="6" topLeftCell="D57" activePane="bottomRight" state="frozenSplit"/>
      <selection pane="bottomRight" activeCell="D55" sqref="D55"/>
      <pageMargins left="0.25" right="0.25" top="0.5" bottom="0.5" header="0.25" footer="0.25"/>
      <headerFooter alignWithMargins="0">
        <oddHeader>&amp;A</oddHeader>
        <oddFooter>Page &amp;P</oddFooter>
      </headerFooter>
    </customSheetView>
  </customSheetViews>
  <pageMargins left="0.25" right="0.25" top="0.5" bottom="0.5" header="0.25" footer="0.25"/>
  <headerFooter alignWithMargins="0">
    <oddHeader>&amp;A</oddHeader>
    <oddFooter>Page &amp;P</oddFoot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249977111117893"/>
    <pageSetUpPr fitToPage="1"/>
  </sheetPr>
  <dimension ref="A1:S171"/>
  <sheetViews>
    <sheetView zoomScale="75" zoomScaleNormal="75" zoomScalePageLayoutView="75" workbookViewId="0">
      <pane xSplit="3" ySplit="6" topLeftCell="D122" activePane="bottomRight" state="frozenSplit"/>
      <selection pane="topRight" activeCell="D1" sqref="D1"/>
      <selection pane="bottomLeft" activeCell="A7" sqref="A7"/>
      <selection pane="bottomRight" activeCell="D158" sqref="D158"/>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Info'!F7</f>
        <v>2019-20</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f>IF('Revenue Input'!$F8="","",IF('Cash Flow %s Yr3'!D12="","",'Cash Flow %s Yr3'!D12*'Revenue Input'!$F8))</f>
        <v>0</v>
      </c>
      <c r="E12" s="64">
        <f>IF('Revenue Input'!$F8="","",IF('Cash Flow %s Yr3'!E12="","",'Cash Flow %s Yr3'!E12*'Revenue Input'!$F8))</f>
        <v>99439.25</v>
      </c>
      <c r="F12" s="64">
        <f>IF('Revenue Input'!$F8="","",IF('Cash Flow %s Yr3'!F12="","",'Cash Flow %s Yr3'!F12*'Revenue Input'!$F8))</f>
        <v>99439.25</v>
      </c>
      <c r="G12" s="64">
        <f>IF('Revenue Input'!$F8="","",IF('Cash Flow %s Yr3'!G12="","",'Cash Flow %s Yr3'!G12*'Revenue Input'!$F8))</f>
        <v>178990.65</v>
      </c>
      <c r="H12" s="64">
        <f>IF('Revenue Input'!$F8="","",IF('Cash Flow %s Yr3'!H12="","",'Cash Flow %s Yr3'!H12*'Revenue Input'!$F8))</f>
        <v>178990.65</v>
      </c>
      <c r="I12" s="64">
        <f>IF('Revenue Input'!$F8="","",IF('Cash Flow %s Yr3'!I12="","",'Cash Flow %s Yr3'!I12*'Revenue Input'!$F8))</f>
        <v>178990.65</v>
      </c>
      <c r="J12" s="64">
        <f>IF('Revenue Input'!$F8="","",IF('Cash Flow %s Yr3'!J12="","",'Cash Flow %s Yr3'!J12*'Revenue Input'!$F8))</f>
        <v>178990.65</v>
      </c>
      <c r="K12" s="64">
        <f>IF('Revenue Input'!$F8="","",IF('Cash Flow %s Yr3'!K12="","",'Cash Flow %s Yr3'!K12*'Revenue Input'!$F8))</f>
        <v>178990.65</v>
      </c>
      <c r="L12" s="64">
        <f>IF('Revenue Input'!$F8="","",IF('Cash Flow %s Yr3'!L12="","",'Cash Flow %s Yr3'!L12*'Revenue Input'!$F8))</f>
        <v>178990.65</v>
      </c>
      <c r="M12" s="64">
        <f>IF('Revenue Input'!$F8="","",IF('Cash Flow %s Yr3'!M12="","",'Cash Flow %s Yr3'!M12*'Revenue Input'!$F8))</f>
        <v>178990.65</v>
      </c>
      <c r="N12" s="64">
        <f>IF('Revenue Input'!$F8="","",IF('Cash Flow %s Yr3'!N12="","",'Cash Flow %s Yr3'!N12*'Revenue Input'!$F8))</f>
        <v>178990.65</v>
      </c>
      <c r="O12" s="64">
        <f>IF('Revenue Input'!$F8="","",IF('Cash Flow %s Yr3'!O12="","",'Cash Flow %s Yr3'!O12*'Revenue Input'!$F8))</f>
        <v>178990.65</v>
      </c>
      <c r="P12" s="64">
        <f>IF('Revenue Input'!$F8="","",IF('Cash Flow %s Yr3'!P12="","",'Cash Flow %s Yr3'!P12*'Revenue Input'!$F8))</f>
        <v>178990.65</v>
      </c>
      <c r="Q12" s="64">
        <f>IF('Revenue Input'!$F8="","",IF('Cash Flow %s Yr3'!Q12="","",'Cash Flow %s Yr3'!Q12*'Revenue Input'!$F8))</f>
        <v>0</v>
      </c>
      <c r="R12" s="64">
        <f>IF('Revenue Input'!$F8="","",IF('Cash Flow %s Yr3'!R12="","",'Cash Flow %s Yr3'!R12*'Revenue Input'!$F8))</f>
        <v>0</v>
      </c>
      <c r="S12" s="111">
        <f>IF(SUM(D12:R12)&gt;0,SUM(D12:R12)/'Revenue Input'!$F8,"")</f>
        <v>0.99999999999999978</v>
      </c>
    </row>
    <row r="13" spans="1:19" s="31" customFormat="1" x14ac:dyDescent="0.25">
      <c r="A13" s="50"/>
      <c r="B13" s="65" t="str">
        <f>'Revenue Input'!B9</f>
        <v>8012</v>
      </c>
      <c r="C13" s="65" t="str">
        <f>'Revenue Input'!C9</f>
        <v>LCFF for all grades; EPA portion</v>
      </c>
      <c r="D13" s="64">
        <f>IF('Revenue Input'!$F9="","",IF('Cash Flow %s Yr3'!D13="","",'Cash Flow %s Yr3'!D13*'Revenue Input'!$F9))</f>
        <v>0</v>
      </c>
      <c r="E13" s="64">
        <f>IF('Revenue Input'!$F9="","",IF('Cash Flow %s Yr3'!E13="","",'Cash Flow %s Yr3'!E13*'Revenue Input'!$F9))</f>
        <v>0</v>
      </c>
      <c r="F13" s="64">
        <f>IF('Revenue Input'!$F9="","",IF('Cash Flow %s Yr3'!F13="","",'Cash Flow %s Yr3'!F13*'Revenue Input'!$F9))</f>
        <v>0</v>
      </c>
      <c r="G13" s="64">
        <f>IF('Revenue Input'!$F9="","",IF('Cash Flow %s Yr3'!G13="","",'Cash Flow %s Yr3'!G13*'Revenue Input'!$F9))</f>
        <v>109854.5</v>
      </c>
      <c r="H13" s="64">
        <f>IF('Revenue Input'!$F9="","",IF('Cash Flow %s Yr3'!H13="","",'Cash Flow %s Yr3'!H13*'Revenue Input'!$F9))</f>
        <v>0</v>
      </c>
      <c r="I13" s="64">
        <f>IF('Revenue Input'!$F9="","",IF('Cash Flow %s Yr3'!I13="","",'Cash Flow %s Yr3'!I13*'Revenue Input'!$F9))</f>
        <v>0</v>
      </c>
      <c r="J13" s="64">
        <f>IF('Revenue Input'!$F9="","",IF('Cash Flow %s Yr3'!J13="","",'Cash Flow %s Yr3'!J13*'Revenue Input'!$F9))</f>
        <v>109854.5</v>
      </c>
      <c r="K13" s="64">
        <f>IF('Revenue Input'!$F9="","",IF('Cash Flow %s Yr3'!K13="","",'Cash Flow %s Yr3'!K13*'Revenue Input'!$F9))</f>
        <v>0</v>
      </c>
      <c r="L13" s="64">
        <f>IF('Revenue Input'!$F9="","",IF('Cash Flow %s Yr3'!L13="","",'Cash Flow %s Yr3'!L13*'Revenue Input'!$F9))</f>
        <v>0</v>
      </c>
      <c r="M13" s="64">
        <f>IF('Revenue Input'!$F9="","",IF('Cash Flow %s Yr3'!M13="","",'Cash Flow %s Yr3'!M13*'Revenue Input'!$F9))</f>
        <v>109854.5</v>
      </c>
      <c r="N13" s="64">
        <f>IF('Revenue Input'!$F9="","",IF('Cash Flow %s Yr3'!N13="","",'Cash Flow %s Yr3'!N13*'Revenue Input'!$F9))</f>
        <v>0</v>
      </c>
      <c r="O13" s="64">
        <f>IF('Revenue Input'!$F9="","",IF('Cash Flow %s Yr3'!O13="","",'Cash Flow %s Yr3'!O13*'Revenue Input'!$F9))</f>
        <v>0</v>
      </c>
      <c r="P13" s="64">
        <f>IF('Revenue Input'!$F9="","",IF('Cash Flow %s Yr3'!P13="","",'Cash Flow %s Yr3'!P13*'Revenue Input'!$F9))</f>
        <v>109854.5</v>
      </c>
      <c r="Q13" s="64">
        <f>IF('Revenue Input'!$F9="","",IF('Cash Flow %s Yr3'!Q13="","",'Cash Flow %s Yr3'!Q13*'Revenue Input'!$F9))</f>
        <v>0</v>
      </c>
      <c r="R13" s="64">
        <f>IF('Revenue Input'!$F9="","",IF('Cash Flow %s Yr3'!R13="","",'Cash Flow %s Yr3'!R13*'Revenue Input'!$F9))</f>
        <v>0</v>
      </c>
      <c r="S13" s="111">
        <f>IF(SUM(D13:R13)&gt;0,SUM(D13:R13)/'Revenue Input'!$F9,"")</f>
        <v>1</v>
      </c>
    </row>
    <row r="14" spans="1:19" s="31" customFormat="1" x14ac:dyDescent="0.25">
      <c r="A14" s="50"/>
      <c r="B14" s="65" t="str">
        <f>'Revenue Input'!B10</f>
        <v>8096</v>
      </c>
      <c r="C14" s="65" t="str">
        <f>'Revenue Input'!C10</f>
        <v>In-Lieu of Property Taxes, all grades</v>
      </c>
      <c r="D14" s="64">
        <f>IF('Revenue Input'!$F10="","",IF('Cash Flow %s Yr3'!D14="","",'Cash Flow %s Yr3'!D14*'Revenue Input'!$F10))</f>
        <v>0</v>
      </c>
      <c r="E14" s="64">
        <f>IF('Revenue Input'!$F10="","",IF('Cash Flow %s Yr3'!E14="","",'Cash Flow %s Yr3'!E14*'Revenue Input'!$F10))</f>
        <v>52629.96</v>
      </c>
      <c r="F14" s="64">
        <f>IF('Revenue Input'!$F10="","",IF('Cash Flow %s Yr3'!F14="","",'Cash Flow %s Yr3'!F14*'Revenue Input'!$F10))</f>
        <v>105259.92</v>
      </c>
      <c r="G14" s="64">
        <f>IF('Revenue Input'!$F10="","",IF('Cash Flow %s Yr3'!G14="","",'Cash Flow %s Yr3'!G14*'Revenue Input'!$F10))</f>
        <v>70173.279999999999</v>
      </c>
      <c r="H14" s="64">
        <f>IF('Revenue Input'!$F10="","",IF('Cash Flow %s Yr3'!H14="","",'Cash Flow %s Yr3'!H14*'Revenue Input'!$F10))</f>
        <v>70173.279999999999</v>
      </c>
      <c r="I14" s="64">
        <f>IF('Revenue Input'!$F10="","",IF('Cash Flow %s Yr3'!I14="","",'Cash Flow %s Yr3'!I14*'Revenue Input'!$F10))</f>
        <v>70173.279999999999</v>
      </c>
      <c r="J14" s="64">
        <f>IF('Revenue Input'!$F10="","",IF('Cash Flow %s Yr3'!J14="","",'Cash Flow %s Yr3'!J14*'Revenue Input'!$F10))</f>
        <v>70173.279999999999</v>
      </c>
      <c r="K14" s="64">
        <f>IF('Revenue Input'!$F10="","",IF('Cash Flow %s Yr3'!K14="","",'Cash Flow %s Yr3'!K14*'Revenue Input'!$F10))</f>
        <v>70173.279999999999</v>
      </c>
      <c r="L14" s="64">
        <f>IF('Revenue Input'!$F10="","",IF('Cash Flow %s Yr3'!L14="","",'Cash Flow %s Yr3'!L14*'Revenue Input'!$F10))</f>
        <v>122803.24</v>
      </c>
      <c r="M14" s="64">
        <f>IF('Revenue Input'!$F10="","",IF('Cash Flow %s Yr3'!M14="","",'Cash Flow %s Yr3'!M14*'Revenue Input'!$F10))</f>
        <v>61401.62</v>
      </c>
      <c r="N14" s="64">
        <f>IF('Revenue Input'!$F10="","",IF('Cash Flow %s Yr3'!N14="","",'Cash Flow %s Yr3'!N14*'Revenue Input'!$F10))</f>
        <v>61401.62</v>
      </c>
      <c r="O14" s="64">
        <f>IF('Revenue Input'!$F10="","",IF('Cash Flow %s Yr3'!O14="","",'Cash Flow %s Yr3'!O14*'Revenue Input'!$F10))</f>
        <v>61401.62</v>
      </c>
      <c r="P14" s="64">
        <f>IF('Revenue Input'!$F10="","",IF('Cash Flow %s Yr3'!P14="","",'Cash Flow %s Yr3'!P14*'Revenue Input'!$F10))</f>
        <v>61401.62</v>
      </c>
      <c r="Q14" s="64">
        <f>IF('Revenue Input'!$F10="","",IF('Cash Flow %s Yr3'!Q14="","",'Cash Flow %s Yr3'!Q14*'Revenue Input'!$F10))</f>
        <v>0</v>
      </c>
      <c r="R14" s="64">
        <f>IF('Revenue Input'!$F10="","",IF('Cash Flow %s Yr3'!R14="","",'Cash Flow %s Yr3'!R14*'Revenue Input'!$F10))</f>
        <v>0</v>
      </c>
      <c r="S14" s="111">
        <f>IF(SUM(D14:R14)&gt;0,SUM(D14:R14)/'Revenue Input'!$F10,"")</f>
        <v>1</v>
      </c>
    </row>
    <row r="15" spans="1:19" s="31" customFormat="1" x14ac:dyDescent="0.25">
      <c r="A15" s="50"/>
      <c r="B15" s="65" t="str">
        <f>'Revenue Input'!B11</f>
        <v>8019</v>
      </c>
      <c r="C15" s="65" t="str">
        <f>'Revenue Input'!C11</f>
        <v xml:space="preserve">Prior Year Income / Adjustments </v>
      </c>
      <c r="D15" s="64">
        <f>'Cash Flow $s Yr2'!P160</f>
        <v>172578.09</v>
      </c>
      <c r="E15" s="64">
        <f>'Cash Flow $s Yr2'!Q160</f>
        <v>0</v>
      </c>
      <c r="F15" s="64">
        <f>'Cash Flow $s Yr2'!R160</f>
        <v>0</v>
      </c>
      <c r="G15" s="64" t="str">
        <f>IF('Revenue Input'!$F11="","",IF('Cash Flow %s Yr3'!G15="","",'Cash Flow %s Yr3'!G15*'Revenue Input'!$F11))</f>
        <v/>
      </c>
      <c r="H15" s="64" t="str">
        <f>IF('Revenue Input'!$F11="","",IF('Cash Flow %s Yr3'!H15="","",'Cash Flow %s Yr3'!H15*'Revenue Input'!$F11))</f>
        <v/>
      </c>
      <c r="I15" s="64" t="str">
        <f>IF('Revenue Input'!$F11="","",IF('Cash Flow %s Yr3'!I15="","",'Cash Flow %s Yr3'!I15*'Revenue Input'!$F11))</f>
        <v/>
      </c>
      <c r="J15" s="64" t="str">
        <f>IF('Revenue Input'!$F11="","",IF('Cash Flow %s Yr3'!J15="","",'Cash Flow %s Yr3'!J15*'Revenue Input'!$F11))</f>
        <v/>
      </c>
      <c r="K15" s="64" t="str">
        <f>IF('Revenue Input'!$F11="","",IF('Cash Flow %s Yr3'!K15="","",'Cash Flow %s Yr3'!K15*'Revenue Input'!$F11))</f>
        <v/>
      </c>
      <c r="L15" s="64" t="str">
        <f>IF('Revenue Input'!$F11="","",IF('Cash Flow %s Yr3'!L15="","",'Cash Flow %s Yr3'!L15*'Revenue Input'!$F11))</f>
        <v/>
      </c>
      <c r="M15" s="64" t="str">
        <f>IF('Revenue Input'!$F11="","",IF('Cash Flow %s Yr3'!M15="","",'Cash Flow %s Yr3'!M15*'Revenue Input'!$F11))</f>
        <v/>
      </c>
      <c r="N15" s="64" t="str">
        <f>IF('Revenue Input'!$F11="","",IF('Cash Flow %s Yr3'!N15="","",'Cash Flow %s Yr3'!N15*'Revenue Input'!$F11))</f>
        <v/>
      </c>
      <c r="O15" s="64" t="str">
        <f>IF('Revenue Input'!$F11="","",IF('Cash Flow %s Yr3'!O15="","",'Cash Flow %s Yr3'!O15*'Revenue Input'!$F11))</f>
        <v/>
      </c>
      <c r="P15" s="64" t="str">
        <f>IF('Revenue Input'!$F11="","",IF('Cash Flow %s Yr3'!P15="","",'Cash Flow %s Yr3'!P15*'Revenue Input'!$F11))</f>
        <v/>
      </c>
      <c r="Q15" s="64" t="str">
        <f>IF('Revenue Input'!$F11="","",IF('Cash Flow %s Yr3'!Q15="","",'Cash Flow %s Yr3'!Q15*'Revenue Input'!$F11))</f>
        <v/>
      </c>
      <c r="R15" s="64" t="str">
        <f>IF('Revenue Input'!$F11="","",IF('Cash Flow %s Yr3'!R15="","",'Cash Flow %s Yr3'!R15*'Revenue Input'!$F11))</f>
        <v/>
      </c>
      <c r="S15" s="111" t="e">
        <f>IF(SUM(D15:R15)&gt;0,SUM(D15:R15)/'Revenue Input'!$F11,"")</f>
        <v>#DIV/0!</v>
      </c>
    </row>
    <row r="16" spans="1:19" s="31" customFormat="1" x14ac:dyDescent="0.25">
      <c r="A16" s="50"/>
      <c r="B16" s="65" t="str">
        <f>'Revenue Input'!B12</f>
        <v>8181</v>
      </c>
      <c r="C16" s="65" t="str">
        <f>'Revenue Input'!C12</f>
        <v>Special Education</v>
      </c>
      <c r="D16" s="64">
        <f>IF('Revenue Input'!$F12="","",IF('Cash Flow %s Yr3'!D16="","",'Cash Flow %s Yr3'!D16*'Revenue Input'!$F12))</f>
        <v>2203.1</v>
      </c>
      <c r="E16" s="64">
        <f>IF('Revenue Input'!$F12="","",IF('Cash Flow %s Yr3'!E16="","",'Cash Flow %s Yr3'!E16*'Revenue Input'!$F12))</f>
        <v>2203.1</v>
      </c>
      <c r="F16" s="64">
        <f>IF('Revenue Input'!$F12="","",IF('Cash Flow %s Yr3'!F16="","",'Cash Flow %s Yr3'!F16*'Revenue Input'!$F12))</f>
        <v>3965.58</v>
      </c>
      <c r="G16" s="64">
        <f>IF('Revenue Input'!$F12="","",IF('Cash Flow %s Yr3'!G16="","",'Cash Flow %s Yr3'!G16*'Revenue Input'!$F12))</f>
        <v>3965.58</v>
      </c>
      <c r="H16" s="64">
        <f>IF('Revenue Input'!$F12="","",IF('Cash Flow %s Yr3'!H16="","",'Cash Flow %s Yr3'!H16*'Revenue Input'!$F12))</f>
        <v>3965.58</v>
      </c>
      <c r="I16" s="64">
        <f>IF('Revenue Input'!$F12="","",IF('Cash Flow %s Yr3'!I16="","",'Cash Flow %s Yr3'!I16*'Revenue Input'!$F12))</f>
        <v>3965.58</v>
      </c>
      <c r="J16" s="64">
        <f>IF('Revenue Input'!$F12="","",IF('Cash Flow %s Yr3'!J16="","",'Cash Flow %s Yr3'!J16*'Revenue Input'!$F12))</f>
        <v>3965.58</v>
      </c>
      <c r="K16" s="64">
        <f>IF('Revenue Input'!$F12="","",IF('Cash Flow %s Yr3'!K16="","",'Cash Flow %s Yr3'!K16*'Revenue Input'!$F12))</f>
        <v>3965.58</v>
      </c>
      <c r="L16" s="64">
        <f>IF('Revenue Input'!$F12="","",IF('Cash Flow %s Yr3'!L16="","",'Cash Flow %s Yr3'!L16*'Revenue Input'!$F12))</f>
        <v>3965.58</v>
      </c>
      <c r="M16" s="64">
        <f>IF('Revenue Input'!$F12="","",IF('Cash Flow %s Yr3'!M16="","",'Cash Flow %s Yr3'!M16*'Revenue Input'!$F12))</f>
        <v>3965.58</v>
      </c>
      <c r="N16" s="64">
        <f>IF('Revenue Input'!$F12="","",IF('Cash Flow %s Yr3'!N16="","",'Cash Flow %s Yr3'!N16*'Revenue Input'!$F12))</f>
        <v>3965.58</v>
      </c>
      <c r="O16" s="64">
        <f>IF('Revenue Input'!$F12="","",IF('Cash Flow %s Yr3'!O16="","",'Cash Flow %s Yr3'!O16*'Revenue Input'!$F12))</f>
        <v>2643.72</v>
      </c>
      <c r="P16" s="64">
        <f>IF('Revenue Input'!$F12="","",IF('Cash Flow %s Yr3'!P16="","",'Cash Flow %s Yr3'!P16*'Revenue Input'!$F12))</f>
        <v>1321.86</v>
      </c>
      <c r="Q16" s="64">
        <f>IF('Revenue Input'!$F12="","",IF('Cash Flow %s Yr3'!Q16="","",'Cash Flow %s Yr3'!Q16*'Revenue Input'!$F12))</f>
        <v>0</v>
      </c>
      <c r="R16" s="64">
        <f>IF('Revenue Input'!$F12="","",IF('Cash Flow %s Yr3'!R16="","",'Cash Flow %s Yr3'!R16*'Revenue Input'!$F12))</f>
        <v>0</v>
      </c>
      <c r="S16" s="111">
        <f>IF(SUM(D16:R16)&gt;0,SUM(D16:R16)/'Revenue Input'!$F12,"")</f>
        <v>1.0000000000000002</v>
      </c>
    </row>
    <row r="17" spans="1:19" s="31" customFormat="1" x14ac:dyDescent="0.25">
      <c r="A17" s="50"/>
      <c r="B17" s="65" t="str">
        <f>'Revenue Input'!B13</f>
        <v>8560</v>
      </c>
      <c r="C17" s="65" t="str">
        <f>'Revenue Input'!C13</f>
        <v>Lottery</v>
      </c>
      <c r="D17" s="64">
        <f>IF('Revenue Input'!$F13="","",IF('Cash Flow %s Yr3'!D17="","",'Cash Flow %s Yr3'!D17*'Revenue Input'!$F13))</f>
        <v>0</v>
      </c>
      <c r="E17" s="64">
        <f>IF('Revenue Input'!$F13="","",IF('Cash Flow %s Yr3'!E17="","",'Cash Flow %s Yr3'!E17*'Revenue Input'!$F13))</f>
        <v>0</v>
      </c>
      <c r="F17" s="64">
        <f>IF('Revenue Input'!$F13="","",IF('Cash Flow %s Yr3'!F17="","",'Cash Flow %s Yr3'!F17*'Revenue Input'!$F13))</f>
        <v>0</v>
      </c>
      <c r="G17" s="64">
        <f>IF('Revenue Input'!$F13="","",IF('Cash Flow %s Yr3'!G17="","",'Cash Flow %s Yr3'!G17*'Revenue Input'!$F13))</f>
        <v>0</v>
      </c>
      <c r="H17" s="64">
        <f>IF('Revenue Input'!$F13="","",IF('Cash Flow %s Yr3'!H17="","",'Cash Flow %s Yr3'!H17*'Revenue Input'!$F13))</f>
        <v>0</v>
      </c>
      <c r="I17" s="64">
        <f>IF('Revenue Input'!$F13="","",IF('Cash Flow %s Yr3'!I17="","",'Cash Flow %s Yr3'!I17*'Revenue Input'!$F13))</f>
        <v>18333</v>
      </c>
      <c r="J17" s="64">
        <f>IF('Revenue Input'!$F13="","",IF('Cash Flow %s Yr3'!J17="","",'Cash Flow %s Yr3'!J17*'Revenue Input'!$F13))</f>
        <v>0</v>
      </c>
      <c r="K17" s="64">
        <f>IF('Revenue Input'!$F13="","",IF('Cash Flow %s Yr3'!K17="","",'Cash Flow %s Yr3'!K17*'Revenue Input'!$F13))</f>
        <v>0</v>
      </c>
      <c r="L17" s="64">
        <f>IF('Revenue Input'!$F13="","",IF('Cash Flow %s Yr3'!L17="","",'Cash Flow %s Yr3'!L17*'Revenue Input'!$F13))</f>
        <v>18333</v>
      </c>
      <c r="M17" s="64">
        <f>IF('Revenue Input'!$F13="","",IF('Cash Flow %s Yr3'!M17="","",'Cash Flow %s Yr3'!M17*'Revenue Input'!$F13))</f>
        <v>0</v>
      </c>
      <c r="N17" s="64">
        <f>IF('Revenue Input'!$F13="","",IF('Cash Flow %s Yr3'!N17="","",'Cash Flow %s Yr3'!N17*'Revenue Input'!$F13))</f>
        <v>0</v>
      </c>
      <c r="O17" s="64">
        <f>IF('Revenue Input'!$F13="","",IF('Cash Flow %s Yr3'!O17="","",'Cash Flow %s Yr3'!O17*'Revenue Input'!$F13))</f>
        <v>36666</v>
      </c>
      <c r="P17" s="64">
        <f>IF('Revenue Input'!$F13="","",IF('Cash Flow %s Yr3'!P17="","",'Cash Flow %s Yr3'!P17*'Revenue Input'!$F13))</f>
        <v>0</v>
      </c>
      <c r="Q17" s="64">
        <f>IF('Revenue Input'!$F13="","",IF('Cash Flow %s Yr3'!Q17="","",'Cash Flow %s Yr3'!Q17*'Revenue Input'!$F13))</f>
        <v>0</v>
      </c>
      <c r="R17" s="64">
        <f>IF('Revenue Input'!$F13="","",IF('Cash Flow %s Yr3'!R17="","",'Cash Flow %s Yr3'!R17*'Revenue Input'!$F13))</f>
        <v>0</v>
      </c>
      <c r="S17" s="111">
        <f>IF(SUM(D17:R17)&gt;0,SUM(D17:R17)/'Revenue Input'!$F13,"")</f>
        <v>1</v>
      </c>
    </row>
    <row r="18" spans="1:19" s="31" customFormat="1" x14ac:dyDescent="0.25">
      <c r="A18" s="49"/>
      <c r="B18" s="65" t="str">
        <f>'Revenue Input'!B14</f>
        <v>8520</v>
      </c>
      <c r="C18" s="65" t="str">
        <f>'Revenue Input'!C14</f>
        <v>State Child Nutrition program</v>
      </c>
      <c r="D18" s="64" t="str">
        <f>IF('Revenue Input'!$F14="","",IF('Cash Flow %s Yr3'!D18="","",'Cash Flow %s Yr3'!D18*'Revenue Input'!$F14))</f>
        <v/>
      </c>
      <c r="E18" s="64" t="str">
        <f>IF('Revenue Input'!$F14="","",IF('Cash Flow %s Yr3'!E18="","",'Cash Flow %s Yr3'!E18*'Revenue Input'!$F14))</f>
        <v/>
      </c>
      <c r="F18" s="64" t="str">
        <f>IF('Revenue Input'!$F14="","",IF('Cash Flow %s Yr3'!F18="","",'Cash Flow %s Yr3'!F18*'Revenue Input'!$F14))</f>
        <v/>
      </c>
      <c r="G18" s="64" t="str">
        <f>IF('Revenue Input'!$F14="","",IF('Cash Flow %s Yr3'!G18="","",'Cash Flow %s Yr3'!G18*'Revenue Input'!$F14))</f>
        <v/>
      </c>
      <c r="H18" s="64" t="str">
        <f>IF('Revenue Input'!$F14="","",IF('Cash Flow %s Yr3'!H18="","",'Cash Flow %s Yr3'!H18*'Revenue Input'!$F14))</f>
        <v/>
      </c>
      <c r="I18" s="64" t="str">
        <f>IF('Revenue Input'!$F14="","",IF('Cash Flow %s Yr3'!I18="","",'Cash Flow %s Yr3'!I18*'Revenue Input'!$F14))</f>
        <v/>
      </c>
      <c r="J18" s="64" t="str">
        <f>IF('Revenue Input'!$F14="","",IF('Cash Flow %s Yr3'!J18="","",'Cash Flow %s Yr3'!J18*'Revenue Input'!$F14))</f>
        <v/>
      </c>
      <c r="K18" s="64" t="str">
        <f>IF('Revenue Input'!$F14="","",IF('Cash Flow %s Yr3'!K18="","",'Cash Flow %s Yr3'!K18*'Revenue Input'!$F14))</f>
        <v/>
      </c>
      <c r="L18" s="64" t="str">
        <f>IF('Revenue Input'!$F14="","",IF('Cash Flow %s Yr3'!L18="","",'Cash Flow %s Yr3'!L18*'Revenue Input'!$F14))</f>
        <v/>
      </c>
      <c r="M18" s="64" t="str">
        <f>IF('Revenue Input'!$F14="","",IF('Cash Flow %s Yr3'!M18="","",'Cash Flow %s Yr3'!M18*'Revenue Input'!$F14))</f>
        <v/>
      </c>
      <c r="N18" s="64" t="str">
        <f>IF('Revenue Input'!$F14="","",IF('Cash Flow %s Yr3'!N18="","",'Cash Flow %s Yr3'!N18*'Revenue Input'!$F14))</f>
        <v/>
      </c>
      <c r="O18" s="64" t="str">
        <f>IF('Revenue Input'!$F14="","",IF('Cash Flow %s Yr3'!O18="","",'Cash Flow %s Yr3'!O18*'Revenue Input'!$F14))</f>
        <v/>
      </c>
      <c r="P18" s="64" t="str">
        <f>IF('Revenue Input'!$F14="","",IF('Cash Flow %s Yr3'!P18="","",'Cash Flow %s Yr3'!P18*'Revenue Input'!$F14))</f>
        <v/>
      </c>
      <c r="Q18" s="64" t="str">
        <f>IF('Revenue Input'!$F14="","",IF('Cash Flow %s Yr3'!Q18="","",'Cash Flow %s Yr3'!Q18*'Revenue Input'!$F14))</f>
        <v/>
      </c>
      <c r="R18" s="64" t="str">
        <f>IF('Revenue Input'!$F14="","",IF('Cash Flow %s Yr3'!R18="","",'Cash Flow %s Yr3'!R18*'Revenue Input'!$F14))</f>
        <v/>
      </c>
      <c r="S18" s="111" t="str">
        <f>IF(SUM(D18:R18)&gt;0,SUM(D18:R18)/'Revenue Input'!$F14,"")</f>
        <v/>
      </c>
    </row>
    <row r="19" spans="1:19" s="31" customFormat="1" x14ac:dyDescent="0.25">
      <c r="A19" s="50"/>
      <c r="B19" s="65" t="str">
        <f>'Revenue Input'!B15</f>
        <v>8591</v>
      </c>
      <c r="C19" s="65" t="str">
        <f>'Revenue Input'!C15</f>
        <v>SB 740 Rent re-imbursement program</v>
      </c>
      <c r="D19" s="64">
        <f>IF('Revenue Input'!$F15="","",IF('Cash Flow %s Yr3'!D19="","",'Cash Flow %s Yr3'!D19*'Revenue Input'!$F15))</f>
        <v>0</v>
      </c>
      <c r="E19" s="64">
        <f>IF('Revenue Input'!$F15="","",IF('Cash Flow %s Yr3'!E19="","",'Cash Flow %s Yr3'!E19*'Revenue Input'!$F15))</f>
        <v>0</v>
      </c>
      <c r="F19" s="64">
        <f>IF('Revenue Input'!$F15="","",IF('Cash Flow %s Yr3'!F19="","",'Cash Flow %s Yr3'!F19*'Revenue Input'!$F15))</f>
        <v>0</v>
      </c>
      <c r="G19" s="64">
        <f>IF('Revenue Input'!$F15="","",IF('Cash Flow %s Yr3'!G19="","",'Cash Flow %s Yr3'!G19*'Revenue Input'!$F15))</f>
        <v>0</v>
      </c>
      <c r="H19" s="64">
        <f>IF('Revenue Input'!$F15="","",IF('Cash Flow %s Yr3'!H19="","",'Cash Flow %s Yr3'!H19*'Revenue Input'!$F15))</f>
        <v>91906.76</v>
      </c>
      <c r="I19" s="64">
        <f>IF('Revenue Input'!$F15="","",IF('Cash Flow %s Yr3'!I19="","",'Cash Flow %s Yr3'!I19*'Revenue Input'!$F15))</f>
        <v>0</v>
      </c>
      <c r="J19" s="64">
        <f>IF('Revenue Input'!$F15="","",IF('Cash Flow %s Yr3'!J19="","",'Cash Flow %s Yr3'!J19*'Revenue Input'!$F15))</f>
        <v>0</v>
      </c>
      <c r="K19" s="64">
        <f>IF('Revenue Input'!$F15="","",IF('Cash Flow %s Yr3'!K19="","",'Cash Flow %s Yr3'!K19*'Revenue Input'!$F15))</f>
        <v>91906.76</v>
      </c>
      <c r="L19" s="64">
        <f>IF('Revenue Input'!$F15="","",IF('Cash Flow %s Yr3'!L19="","",'Cash Flow %s Yr3'!L19*'Revenue Input'!$F15))</f>
        <v>0</v>
      </c>
      <c r="M19" s="64">
        <f>IF('Revenue Input'!$F15="","",IF('Cash Flow %s Yr3'!M19="","",'Cash Flow %s Yr3'!M19*'Revenue Input'!$F15))</f>
        <v>0</v>
      </c>
      <c r="N19" s="64">
        <f>IF('Revenue Input'!$F15="","",IF('Cash Flow %s Yr3'!N19="","",'Cash Flow %s Yr3'!N19*'Revenue Input'!$F15))</f>
        <v>91906.76</v>
      </c>
      <c r="O19" s="64">
        <f>IF('Revenue Input'!$F15="","",IF('Cash Flow %s Yr3'!O19="","",'Cash Flow %s Yr3'!O19*'Revenue Input'!$F15))</f>
        <v>91906.76</v>
      </c>
      <c r="P19" s="64">
        <f>IF('Revenue Input'!$F15="","",IF('Cash Flow %s Yr3'!P19="","",'Cash Flow %s Yr3'!P19*'Revenue Input'!$F15))</f>
        <v>0</v>
      </c>
      <c r="Q19" s="64">
        <f>IF('Revenue Input'!$F15="","",IF('Cash Flow %s Yr3'!Q19="","",'Cash Flow %s Yr3'!Q19*'Revenue Input'!$F15))</f>
        <v>0</v>
      </c>
      <c r="R19" s="64">
        <f>IF('Revenue Input'!$F15="","",IF('Cash Flow %s Yr3'!R19="","",'Cash Flow %s Yr3'!R19*'Revenue Input'!$F15))</f>
        <v>0</v>
      </c>
      <c r="S19" s="111">
        <f>IF(SUM(D19:R19)&gt;0,SUM(D19:R19)/'Revenue Input'!$F15,"")</f>
        <v>1</v>
      </c>
    </row>
    <row r="20" spans="1:19" s="31" customFormat="1" ht="18.75" x14ac:dyDescent="0.3">
      <c r="A20" s="47"/>
      <c r="B20" s="65" t="str">
        <f>'Revenue Input'!B16</f>
        <v xml:space="preserve">8594 </v>
      </c>
      <c r="C20" s="65" t="str">
        <f>'Revenue Input'!C16</f>
        <v>Prop 39 (Clean Energy)</v>
      </c>
      <c r="D20" s="64" t="str">
        <f>IF('Revenue Input'!$F16="","",IF('Cash Flow %s Yr3'!D20="","",'Cash Flow %s Yr3'!D20*'Revenue Input'!$F16))</f>
        <v/>
      </c>
      <c r="E20" s="64" t="str">
        <f>IF('Revenue Input'!$F16="","",IF('Cash Flow %s Yr3'!E20="","",'Cash Flow %s Yr3'!E20*'Revenue Input'!$F16))</f>
        <v/>
      </c>
      <c r="F20" s="64" t="str">
        <f>IF('Revenue Input'!$F16="","",IF('Cash Flow %s Yr3'!F20="","",'Cash Flow %s Yr3'!F20*'Revenue Input'!$F16))</f>
        <v/>
      </c>
      <c r="G20" s="64" t="str">
        <f>IF('Revenue Input'!$F16="","",IF('Cash Flow %s Yr3'!G20="","",'Cash Flow %s Yr3'!G20*'Revenue Input'!$F16))</f>
        <v/>
      </c>
      <c r="H20" s="64" t="str">
        <f>IF('Revenue Input'!$F16="","",IF('Cash Flow %s Yr3'!H20="","",'Cash Flow %s Yr3'!H20*'Revenue Input'!$F16))</f>
        <v/>
      </c>
      <c r="I20" s="64" t="str">
        <f>IF('Revenue Input'!$F16="","",IF('Cash Flow %s Yr3'!I20="","",'Cash Flow %s Yr3'!I20*'Revenue Input'!$F16))</f>
        <v/>
      </c>
      <c r="J20" s="64" t="str">
        <f>IF('Revenue Input'!$F16="","",IF('Cash Flow %s Yr3'!J20="","",'Cash Flow %s Yr3'!J20*'Revenue Input'!$F16))</f>
        <v/>
      </c>
      <c r="K20" s="64" t="str">
        <f>IF('Revenue Input'!$F16="","",IF('Cash Flow %s Yr3'!K20="","",'Cash Flow %s Yr3'!K20*'Revenue Input'!$F16))</f>
        <v/>
      </c>
      <c r="L20" s="64" t="str">
        <f>IF('Revenue Input'!$F16="","",IF('Cash Flow %s Yr3'!L20="","",'Cash Flow %s Yr3'!L20*'Revenue Input'!$F16))</f>
        <v/>
      </c>
      <c r="M20" s="64" t="str">
        <f>IF('Revenue Input'!$F16="","",IF('Cash Flow %s Yr3'!M20="","",'Cash Flow %s Yr3'!M20*'Revenue Input'!$F16))</f>
        <v/>
      </c>
      <c r="N20" s="64" t="str">
        <f>IF('Revenue Input'!$F16="","",IF('Cash Flow %s Yr3'!N20="","",'Cash Flow %s Yr3'!N20*'Revenue Input'!$F16))</f>
        <v/>
      </c>
      <c r="O20" s="64" t="str">
        <f>IF('Revenue Input'!$F16="","",IF('Cash Flow %s Yr3'!O20="","",'Cash Flow %s Yr3'!O20*'Revenue Input'!$F16))</f>
        <v/>
      </c>
      <c r="P20" s="64" t="str">
        <f>IF('Revenue Input'!$F16="","",IF('Cash Flow %s Yr3'!P20="","",'Cash Flow %s Yr3'!P20*'Revenue Input'!$F16))</f>
        <v/>
      </c>
      <c r="Q20" s="64" t="str">
        <f>IF('Revenue Input'!$F16="","",IF('Cash Flow %s Yr3'!Q20="","",'Cash Flow %s Yr3'!Q20*'Revenue Input'!$F16))</f>
        <v/>
      </c>
      <c r="R20" s="64" t="str">
        <f>IF('Revenue Input'!$F16="","",IF('Cash Flow %s Yr3'!R20="","",'Cash Flow %s Yr3'!R20*'Revenue Input'!$F16))</f>
        <v/>
      </c>
      <c r="S20" s="111" t="str">
        <f>IF(SUM(D20:R20)&gt;0,SUM(D20:R20)/'Revenue Input'!$F16,"")</f>
        <v/>
      </c>
    </row>
    <row r="21" spans="1:19" s="31" customFormat="1" ht="18.75" x14ac:dyDescent="0.3">
      <c r="A21" s="47"/>
      <c r="B21" s="65" t="str">
        <f>'Revenue Input'!B17</f>
        <v>8550</v>
      </c>
      <c r="C21" s="65" t="str">
        <f>'Revenue Input'!C17</f>
        <v>Mandate Block Grant</v>
      </c>
      <c r="D21" s="64">
        <f>IF('Revenue Input'!$F17="","",IF('Cash Flow %s Yr3'!D22="","",'Cash Flow %s Yr3'!D22*'Revenue Input'!$F17))</f>
        <v>0</v>
      </c>
      <c r="E21" s="64">
        <f>IF('Revenue Input'!$F17="","",IF('Cash Flow %s Yr3'!E22="","",'Cash Flow %s Yr3'!E22*'Revenue Input'!$F17))</f>
        <v>0</v>
      </c>
      <c r="F21" s="64">
        <f>IF('Revenue Input'!$F17="","",IF('Cash Flow %s Yr3'!F22="","",'Cash Flow %s Yr3'!F22*'Revenue Input'!$F17))</f>
        <v>0</v>
      </c>
      <c r="G21" s="64">
        <f>IF('Revenue Input'!$F17="","",IF('Cash Flow %s Yr3'!G22="","",'Cash Flow %s Yr3'!G22*'Revenue Input'!$F17))</f>
        <v>0</v>
      </c>
      <c r="H21" s="64">
        <f>IF('Revenue Input'!$F17="","",IF('Cash Flow %s Yr3'!H22="","",'Cash Flow %s Yr3'!H22*'Revenue Input'!$F17))</f>
        <v>0</v>
      </c>
      <c r="I21" s="64">
        <f>IF('Revenue Input'!$F17="","",IF('Cash Flow %s Yr3'!I22="","",'Cash Flow %s Yr3'!I22*'Revenue Input'!$F17))</f>
        <v>0</v>
      </c>
      <c r="J21" s="64">
        <f>IF('Revenue Input'!$F17="","",IF('Cash Flow %s Yr3'!J22="","",'Cash Flow %s Yr3'!J22*'Revenue Input'!$F17))</f>
        <v>2116.8000000000002</v>
      </c>
      <c r="K21" s="64">
        <f>IF('Revenue Input'!$F17="","",IF('Cash Flow %s Yr3'!K22="","",'Cash Flow %s Yr3'!K22*'Revenue Input'!$F17))</f>
        <v>0</v>
      </c>
      <c r="L21" s="64">
        <f>IF('Revenue Input'!$F17="","",IF('Cash Flow %s Yr3'!L22="","",'Cash Flow %s Yr3'!L22*'Revenue Input'!$F17))</f>
        <v>0</v>
      </c>
      <c r="M21" s="64">
        <f>IF('Revenue Input'!$F17="","",IF('Cash Flow %s Yr3'!M22="","",'Cash Flow %s Yr3'!M22*'Revenue Input'!$F17))</f>
        <v>2116.8000000000002</v>
      </c>
      <c r="N21" s="64">
        <f>IF('Revenue Input'!$F17="","",IF('Cash Flow %s Yr3'!N22="","",'Cash Flow %s Yr3'!N22*'Revenue Input'!$F17))</f>
        <v>0</v>
      </c>
      <c r="O21" s="64">
        <f>IF('Revenue Input'!$F17="","",IF('Cash Flow %s Yr3'!O22="","",'Cash Flow %s Yr3'!O22*'Revenue Input'!$F17))</f>
        <v>1058.4000000000001</v>
      </c>
      <c r="P21" s="64">
        <f>IF('Revenue Input'!$F17="","",IF('Cash Flow %s Yr3'!P22="","",'Cash Flow %s Yr3'!P22*'Revenue Input'!$F17))</f>
        <v>0</v>
      </c>
      <c r="Q21" s="64">
        <f>IF('Revenue Input'!$F17="","",IF('Cash Flow %s Yr3'!Q22="","",'Cash Flow %s Yr3'!Q22*'Revenue Input'!$F17))</f>
        <v>0</v>
      </c>
      <c r="R21" s="64">
        <f>IF('Revenue Input'!$F17="","",IF('Cash Flow %s Yr3'!R22="","",'Cash Flow %s Yr3'!R22*'Revenue Input'!$F17))</f>
        <v>0</v>
      </c>
      <c r="S21" s="111">
        <f>IF(SUM(D21:R21)&gt;0,SUM(D21:R21)/'Revenue Input'!$F17,"")</f>
        <v>1</v>
      </c>
    </row>
    <row r="22" spans="1:19" s="31" customFormat="1" ht="18.75" x14ac:dyDescent="0.3">
      <c r="A22" s="47"/>
      <c r="B22" s="65" t="str">
        <f>'Revenue Input'!B18</f>
        <v>8590</v>
      </c>
      <c r="C22" s="65" t="str">
        <f>'Revenue Input'!C18</f>
        <v>One Time Funds / Teacher Effectiveness</v>
      </c>
      <c r="D22" s="64">
        <f>IF('Revenue Input'!$F18="","",IF('Cash Flow %s Yr3'!D22="","",'Cash Flow %s Yr3'!D22*'Revenue Input'!$F18))</f>
        <v>0</v>
      </c>
      <c r="E22" s="64">
        <f>IF('Revenue Input'!$F18="","",IF('Cash Flow %s Yr3'!E22="","",'Cash Flow %s Yr3'!E22*'Revenue Input'!$F18))</f>
        <v>0</v>
      </c>
      <c r="F22" s="64">
        <f>IF('Revenue Input'!$F18="","",IF('Cash Flow %s Yr3'!F22="","",'Cash Flow %s Yr3'!F22*'Revenue Input'!$F18))</f>
        <v>0</v>
      </c>
      <c r="G22" s="64">
        <f>IF('Revenue Input'!$F18="","",IF('Cash Flow %s Yr3'!G22="","",'Cash Flow %s Yr3'!G22*'Revenue Input'!$F18))</f>
        <v>0</v>
      </c>
      <c r="H22" s="64">
        <f>IF('Revenue Input'!$F18="","",IF('Cash Flow %s Yr3'!H22="","",'Cash Flow %s Yr3'!H22*'Revenue Input'!$F18))</f>
        <v>0</v>
      </c>
      <c r="I22" s="64">
        <f>IF('Revenue Input'!$F18="","",IF('Cash Flow %s Yr3'!I22="","",'Cash Flow %s Yr3'!I22*'Revenue Input'!$F18))</f>
        <v>0</v>
      </c>
      <c r="J22" s="64">
        <f>IF('Revenue Input'!$F18="","",IF('Cash Flow %s Yr3'!J22="","",'Cash Flow %s Yr3'!J22*'Revenue Input'!$F18))</f>
        <v>0</v>
      </c>
      <c r="K22" s="64">
        <f>IF('Revenue Input'!$F18="","",IF('Cash Flow %s Yr3'!K22="","",'Cash Flow %s Yr3'!K22*'Revenue Input'!$F18))</f>
        <v>0</v>
      </c>
      <c r="L22" s="64">
        <f>IF('Revenue Input'!$F18="","",IF('Cash Flow %s Yr3'!L22="","",'Cash Flow %s Yr3'!L22*'Revenue Input'!$F18))</f>
        <v>0</v>
      </c>
      <c r="M22" s="64">
        <f>IF('Revenue Input'!$F18="","",IF('Cash Flow %s Yr3'!M22="","",'Cash Flow %s Yr3'!M22*'Revenue Input'!$F18))</f>
        <v>0</v>
      </c>
      <c r="N22" s="64">
        <f>IF('Revenue Input'!$F18="","",IF('Cash Flow %s Yr3'!N22="","",'Cash Flow %s Yr3'!N22*'Revenue Input'!$F18))</f>
        <v>0</v>
      </c>
      <c r="O22" s="64">
        <f>IF('Revenue Input'!$F18="","",IF('Cash Flow %s Yr3'!O22="","",'Cash Flow %s Yr3'!O22*'Revenue Input'!$F18))</f>
        <v>0</v>
      </c>
      <c r="P22" s="64">
        <f>IF('Revenue Input'!$F18="","",IF('Cash Flow %s Yr3'!P22="","",'Cash Flow %s Yr3'!P22*'Revenue Input'!$F18))</f>
        <v>0</v>
      </c>
      <c r="Q22" s="64">
        <f>IF('Revenue Input'!$F18="","",IF('Cash Flow %s Yr3'!Q22="","",'Cash Flow %s Yr3'!Q22*'Revenue Input'!$F18))</f>
        <v>0</v>
      </c>
      <c r="R22" s="64">
        <f>IF('Revenue Input'!$F18="","",IF('Cash Flow %s Yr3'!R22="","",'Cash Flow %s Yr3'!R22*'Revenue Input'!$F18))</f>
        <v>0</v>
      </c>
      <c r="S22" s="111" t="str">
        <f>IF(SUM(D22:R22)&gt;0,SUM(D22:R22)/'Revenue Input'!$F18,"")</f>
        <v/>
      </c>
    </row>
    <row r="23" spans="1:19" s="31" customFormat="1" ht="18.75" x14ac:dyDescent="0.3">
      <c r="A23" s="47"/>
      <c r="B23" s="73"/>
      <c r="C23" s="34" t="s">
        <v>740</v>
      </c>
      <c r="D23" s="173">
        <f>SUM(D12:D22)</f>
        <v>174781.19</v>
      </c>
      <c r="E23" s="173">
        <f t="shared" ref="E23:R23" si="0">SUM(E12:E22)</f>
        <v>154272.31</v>
      </c>
      <c r="F23" s="173">
        <f t="shared" si="0"/>
        <v>208664.74999999997</v>
      </c>
      <c r="G23" s="173">
        <f t="shared" si="0"/>
        <v>362984.01000000007</v>
      </c>
      <c r="H23" s="173">
        <f t="shared" si="0"/>
        <v>345036.26999999996</v>
      </c>
      <c r="I23" s="173">
        <f t="shared" si="0"/>
        <v>271462.51</v>
      </c>
      <c r="J23" s="173">
        <f t="shared" si="0"/>
        <v>365100.81000000006</v>
      </c>
      <c r="K23" s="173">
        <f t="shared" si="0"/>
        <v>345036.26999999996</v>
      </c>
      <c r="L23" s="173">
        <f t="shared" si="0"/>
        <v>324092.47000000003</v>
      </c>
      <c r="M23" s="173">
        <f t="shared" si="0"/>
        <v>356329.15</v>
      </c>
      <c r="N23" s="173">
        <f t="shared" si="0"/>
        <v>336264.61</v>
      </c>
      <c r="O23" s="173">
        <f t="shared" si="0"/>
        <v>372667.15</v>
      </c>
      <c r="P23" s="173">
        <f t="shared" si="0"/>
        <v>351568.63</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Input'!$F22="","",IF('Cash Flow %s Yr3'!D26="","",'Cash Flow %s Yr3'!D26*'Revenue Input'!$F22))</f>
        <v/>
      </c>
      <c r="E26" s="64" t="str">
        <f>IF('Revenue Input'!$F22="","",IF('Cash Flow %s Yr3'!E26="","",'Cash Flow %s Yr3'!E26*'Revenue Input'!$F22))</f>
        <v/>
      </c>
      <c r="F26" s="64" t="str">
        <f>IF('Revenue Input'!$F22="","",IF('Cash Flow %s Yr3'!F26="","",'Cash Flow %s Yr3'!F26*'Revenue Input'!$F22))</f>
        <v/>
      </c>
      <c r="G26" s="64" t="str">
        <f>IF('Revenue Input'!$F22="","",IF('Cash Flow %s Yr3'!G26="","",'Cash Flow %s Yr3'!G26*'Revenue Input'!$F22))</f>
        <v/>
      </c>
      <c r="H26" s="64" t="str">
        <f>IF('Revenue Input'!$F22="","",IF('Cash Flow %s Yr3'!H26="","",'Cash Flow %s Yr3'!H26*'Revenue Input'!$F22))</f>
        <v/>
      </c>
      <c r="I26" s="64" t="str">
        <f>IF('Revenue Input'!$F22="","",IF('Cash Flow %s Yr3'!I26="","",'Cash Flow %s Yr3'!I26*'Revenue Input'!$F22))</f>
        <v/>
      </c>
      <c r="J26" s="64" t="str">
        <f>IF('Revenue Input'!$F22="","",IF('Cash Flow %s Yr3'!J26="","",'Cash Flow %s Yr3'!J26*'Revenue Input'!$F22))</f>
        <v/>
      </c>
      <c r="K26" s="64" t="str">
        <f>IF('Revenue Input'!$F22="","",IF('Cash Flow %s Yr3'!K26="","",'Cash Flow %s Yr3'!K26*'Revenue Input'!$F22))</f>
        <v/>
      </c>
      <c r="L26" s="64" t="str">
        <f>IF('Revenue Input'!$F22="","",IF('Cash Flow %s Yr3'!L26="","",'Cash Flow %s Yr3'!L26*'Revenue Input'!$F22))</f>
        <v/>
      </c>
      <c r="M26" s="64" t="str">
        <f>IF('Revenue Input'!$F22="","",IF('Cash Flow %s Yr3'!M26="","",'Cash Flow %s Yr3'!M26*'Revenue Input'!$F22))</f>
        <v/>
      </c>
      <c r="N26" s="64" t="str">
        <f>IF('Revenue Input'!$F22="","",IF('Cash Flow %s Yr3'!N26="","",'Cash Flow %s Yr3'!N26*'Revenue Input'!$F22))</f>
        <v/>
      </c>
      <c r="O26" s="64" t="str">
        <f>IF('Revenue Input'!$F22="","",IF('Cash Flow %s Yr3'!O26="","",'Cash Flow %s Yr3'!O26*'Revenue Input'!$F22))</f>
        <v/>
      </c>
      <c r="P26" s="64" t="str">
        <f>IF('Revenue Input'!$F22="","",IF('Cash Flow %s Yr3'!P26="","",'Cash Flow %s Yr3'!P26*'Revenue Input'!$F22))</f>
        <v/>
      </c>
      <c r="Q26" s="64" t="str">
        <f>IF('Revenue Input'!$F22="","",IF('Cash Flow %s Yr3'!Q26="","",'Cash Flow %s Yr3'!Q26*'Revenue Input'!$F22))</f>
        <v/>
      </c>
      <c r="R26" s="64" t="str">
        <f>IF('Revenue Input'!$F22="","",IF('Cash Flow %s Yr3'!R26="","",'Cash Flow %s Yr3'!R26*'Revenue Input'!$F22))</f>
        <v/>
      </c>
      <c r="S26" s="111" t="str">
        <f>IF(SUM(D26:R26)&gt;0,SUM(D26:R26)/'Revenue Input'!$F22,"")</f>
        <v/>
      </c>
    </row>
    <row r="27" spans="1:19" s="31" customFormat="1" ht="18.75" x14ac:dyDescent="0.3">
      <c r="A27" s="47"/>
      <c r="B27" s="65" t="str">
        <f>'Revenue Input'!B23</f>
        <v>8290</v>
      </c>
      <c r="C27" s="65" t="str">
        <f>'Revenue Input'!C23</f>
        <v>All Other Federal Revenue, inc Facilities Incentive Grants program</v>
      </c>
      <c r="D27" s="64" t="str">
        <f>IF('Revenue Input'!$F23="","",IF('Cash Flow %s Yr3'!D27="","",'Cash Flow %s Yr3'!D27*'Revenue Input'!$F23))</f>
        <v/>
      </c>
      <c r="E27" s="64" t="str">
        <f>IF('Revenue Input'!$F23="","",IF('Cash Flow %s Yr3'!E27="","",'Cash Flow %s Yr3'!E27*'Revenue Input'!$F23))</f>
        <v/>
      </c>
      <c r="F27" s="64" t="str">
        <f>IF('Revenue Input'!$F23="","",IF('Cash Flow %s Yr3'!F27="","",'Cash Flow %s Yr3'!F27*'Revenue Input'!$F23))</f>
        <v/>
      </c>
      <c r="G27" s="64" t="str">
        <f>IF('Revenue Input'!$F23="","",IF('Cash Flow %s Yr3'!G27="","",'Cash Flow %s Yr3'!G27*'Revenue Input'!$F23))</f>
        <v/>
      </c>
      <c r="H27" s="64" t="str">
        <f>IF('Revenue Input'!$F23="","",IF('Cash Flow %s Yr3'!H27="","",'Cash Flow %s Yr3'!H27*'Revenue Input'!$F23))</f>
        <v/>
      </c>
      <c r="I27" s="64" t="str">
        <f>IF('Revenue Input'!$F23="","",IF('Cash Flow %s Yr3'!I27="","",'Cash Flow %s Yr3'!I27*'Revenue Input'!$F23))</f>
        <v/>
      </c>
      <c r="J27" s="64" t="str">
        <f>IF('Revenue Input'!$F23="","",IF('Cash Flow %s Yr3'!J27="","",'Cash Flow %s Yr3'!J27*'Revenue Input'!$F23))</f>
        <v/>
      </c>
      <c r="K27" s="64" t="str">
        <f>IF('Revenue Input'!$F23="","",IF('Cash Flow %s Yr3'!K27="","",'Cash Flow %s Yr3'!K27*'Revenue Input'!$F23))</f>
        <v/>
      </c>
      <c r="L27" s="64" t="str">
        <f>IF('Revenue Input'!$F23="","",IF('Cash Flow %s Yr3'!L27="","",'Cash Flow %s Yr3'!L27*'Revenue Input'!$F23))</f>
        <v/>
      </c>
      <c r="M27" s="64" t="str">
        <f>IF('Revenue Input'!$F23="","",IF('Cash Flow %s Yr3'!M27="","",'Cash Flow %s Yr3'!M27*'Revenue Input'!$F23))</f>
        <v/>
      </c>
      <c r="N27" s="64" t="str">
        <f>IF('Revenue Input'!$F23="","",IF('Cash Flow %s Yr3'!N27="","",'Cash Flow %s Yr3'!N27*'Revenue Input'!$F23))</f>
        <v/>
      </c>
      <c r="O27" s="64" t="str">
        <f>IF('Revenue Input'!$F23="","",IF('Cash Flow %s Yr3'!O27="","",'Cash Flow %s Yr3'!O27*'Revenue Input'!$F23))</f>
        <v/>
      </c>
      <c r="P27" s="64" t="str">
        <f>IF('Revenue Input'!$F23="","",IF('Cash Flow %s Yr3'!P27="","",'Cash Flow %s Yr3'!P27*'Revenue Input'!$F23))</f>
        <v/>
      </c>
      <c r="Q27" s="64" t="str">
        <f>IF('Revenue Input'!$F23="","",IF('Cash Flow %s Yr3'!Q27="","",'Cash Flow %s Yr3'!Q27*'Revenue Input'!$F23))</f>
        <v/>
      </c>
      <c r="R27" s="64" t="str">
        <f>IF('Revenue Input'!$F23="","",IF('Cash Flow %s Yr3'!R27="","",'Cash Flow %s Yr3'!R27*'Revenue Input'!$F23))</f>
        <v/>
      </c>
      <c r="S27" s="111" t="str">
        <f>IF(SUM(D27:R27)&gt;0,SUM(D27:R27)/'Revenue Input'!$F23,"")</f>
        <v/>
      </c>
    </row>
    <row r="28" spans="1:19" s="31" customFormat="1" ht="18.75" x14ac:dyDescent="0.3">
      <c r="A28" s="47"/>
      <c r="B28" s="65" t="str">
        <f>'Revenue Input'!B24</f>
        <v>8291</v>
      </c>
      <c r="C28" s="65" t="str">
        <f>'Revenue Input'!C24</f>
        <v>Title I</v>
      </c>
      <c r="D28" s="64">
        <f>IF('Revenue Input'!$F24="","",IF('Cash Flow %s Yr3'!D28="","",'Cash Flow %s Yr3'!D28*'Revenue Input'!$F24))</f>
        <v>0</v>
      </c>
      <c r="E28" s="64">
        <f>IF('Revenue Input'!$F24="","",IF('Cash Flow %s Yr3'!E28="","",'Cash Flow %s Yr3'!E28*'Revenue Input'!$F24))</f>
        <v>0</v>
      </c>
      <c r="F28" s="64">
        <f>IF('Revenue Input'!$F24="","",IF('Cash Flow %s Yr3'!F28="","",'Cash Flow %s Yr3'!F28*'Revenue Input'!$F24))</f>
        <v>0</v>
      </c>
      <c r="G28" s="64">
        <f>IF('Revenue Input'!$F24="","",IF('Cash Flow %s Yr3'!G28="","",'Cash Flow %s Yr3'!G28*'Revenue Input'!$F24))</f>
        <v>0</v>
      </c>
      <c r="H28" s="64">
        <f>IF('Revenue Input'!$F24="","",IF('Cash Flow %s Yr3'!H28="","",'Cash Flow %s Yr3'!H28*'Revenue Input'!$F24))</f>
        <v>0</v>
      </c>
      <c r="I28" s="64">
        <f>IF('Revenue Input'!$F24="","",IF('Cash Flow %s Yr3'!I28="","",'Cash Flow %s Yr3'!I28*'Revenue Input'!$F24))</f>
        <v>0</v>
      </c>
      <c r="J28" s="64">
        <f>IF('Revenue Input'!$F24="","",IF('Cash Flow %s Yr3'!J28="","",'Cash Flow %s Yr3'!J28*'Revenue Input'!$F24))</f>
        <v>21334.5</v>
      </c>
      <c r="K28" s="64">
        <f>IF('Revenue Input'!$F24="","",IF('Cash Flow %s Yr3'!K28="","",'Cash Flow %s Yr3'!K28*'Revenue Input'!$F24))</f>
        <v>0</v>
      </c>
      <c r="L28" s="64">
        <f>IF('Revenue Input'!$F24="","",IF('Cash Flow %s Yr3'!L28="","",'Cash Flow %s Yr3'!L28*'Revenue Input'!$F24))</f>
        <v>0</v>
      </c>
      <c r="M28" s="64">
        <f>IF('Revenue Input'!$F24="","",IF('Cash Flow %s Yr3'!M28="","",'Cash Flow %s Yr3'!M28*'Revenue Input'!$F24))</f>
        <v>42669</v>
      </c>
      <c r="N28" s="64">
        <f>IF('Revenue Input'!$F24="","",IF('Cash Flow %s Yr3'!N28="","",'Cash Flow %s Yr3'!N28*'Revenue Input'!$F24))</f>
        <v>0</v>
      </c>
      <c r="O28" s="64">
        <f>IF('Revenue Input'!$F24="","",IF('Cash Flow %s Yr3'!O28="","",'Cash Flow %s Yr3'!O28*'Revenue Input'!$F24))</f>
        <v>21334.5</v>
      </c>
      <c r="P28" s="64">
        <f>IF('Revenue Input'!$F24="","",IF('Cash Flow %s Yr3'!P28="","",'Cash Flow %s Yr3'!P28*'Revenue Input'!$F24))</f>
        <v>0</v>
      </c>
      <c r="Q28" s="64">
        <f>IF('Revenue Input'!$F24="","",IF('Cash Flow %s Yr3'!Q28="","",'Cash Flow %s Yr3'!Q28*'Revenue Input'!$F24))</f>
        <v>0</v>
      </c>
      <c r="R28" s="64">
        <f>IF('Revenue Input'!$F24="","",IF('Cash Flow %s Yr3'!R28="","",'Cash Flow %s Yr3'!R28*'Revenue Input'!$F24))</f>
        <v>0</v>
      </c>
      <c r="S28" s="111">
        <f>IF(SUM(D28:R28)&gt;0,SUM(D28:R28)/'Revenue Input'!$F24,"")</f>
        <v>1</v>
      </c>
    </row>
    <row r="29" spans="1:19" s="31" customFormat="1" ht="18.75" x14ac:dyDescent="0.3">
      <c r="A29" s="47"/>
      <c r="B29" s="65" t="str">
        <f>'Revenue Input'!B25</f>
        <v>8292</v>
      </c>
      <c r="C29" s="65" t="str">
        <f>'Revenue Input'!C25</f>
        <v>Title II</v>
      </c>
      <c r="D29" s="64">
        <f>IF('Revenue Input'!$F25="","",IF('Cash Flow %s Yr3'!D29="","",'Cash Flow %s Yr3'!D29*'Revenue Input'!$F25))</f>
        <v>0</v>
      </c>
      <c r="E29" s="64">
        <f>IF('Revenue Input'!$F25="","",IF('Cash Flow %s Yr3'!E29="","",'Cash Flow %s Yr3'!E29*'Revenue Input'!$F25))</f>
        <v>0</v>
      </c>
      <c r="F29" s="64">
        <f>IF('Revenue Input'!$F25="","",IF('Cash Flow %s Yr3'!F29="","",'Cash Flow %s Yr3'!F29*'Revenue Input'!$F25))</f>
        <v>0</v>
      </c>
      <c r="G29" s="64">
        <f>IF('Revenue Input'!$F25="","",IF('Cash Flow %s Yr3'!G29="","",'Cash Flow %s Yr3'!G29*'Revenue Input'!$F25))</f>
        <v>0</v>
      </c>
      <c r="H29" s="64">
        <f>IF('Revenue Input'!$F25="","",IF('Cash Flow %s Yr3'!H29="","",'Cash Flow %s Yr3'!H29*'Revenue Input'!$F25))</f>
        <v>0</v>
      </c>
      <c r="I29" s="64">
        <f>IF('Revenue Input'!$F25="","",IF('Cash Flow %s Yr3'!I29="","",'Cash Flow %s Yr3'!I29*'Revenue Input'!$F25))</f>
        <v>0</v>
      </c>
      <c r="J29" s="64">
        <f>IF('Revenue Input'!$F25="","",IF('Cash Flow %s Yr3'!J29="","",'Cash Flow %s Yr3'!J29*'Revenue Input'!$F25))</f>
        <v>2636</v>
      </c>
      <c r="K29" s="64">
        <f>IF('Revenue Input'!$F25="","",IF('Cash Flow %s Yr3'!K29="","",'Cash Flow %s Yr3'!K29*'Revenue Input'!$F25))</f>
        <v>0</v>
      </c>
      <c r="L29" s="64">
        <f>IF('Revenue Input'!$F25="","",IF('Cash Flow %s Yr3'!L29="","",'Cash Flow %s Yr3'!L29*'Revenue Input'!$F25))</f>
        <v>0</v>
      </c>
      <c r="M29" s="64">
        <f>IF('Revenue Input'!$F25="","",IF('Cash Flow %s Yr3'!M29="","",'Cash Flow %s Yr3'!M29*'Revenue Input'!$F25))</f>
        <v>5272</v>
      </c>
      <c r="N29" s="64">
        <f>IF('Revenue Input'!$F25="","",IF('Cash Flow %s Yr3'!N29="","",'Cash Flow %s Yr3'!N29*'Revenue Input'!$F25))</f>
        <v>0</v>
      </c>
      <c r="O29" s="64">
        <f>IF('Revenue Input'!$F25="","",IF('Cash Flow %s Yr3'!O29="","",'Cash Flow %s Yr3'!O29*'Revenue Input'!$F25))</f>
        <v>2636</v>
      </c>
      <c r="P29" s="64">
        <f>IF('Revenue Input'!$F25="","",IF('Cash Flow %s Yr3'!P29="","",'Cash Flow %s Yr3'!P29*'Revenue Input'!$F25))</f>
        <v>0</v>
      </c>
      <c r="Q29" s="64">
        <f>IF('Revenue Input'!$F25="","",IF('Cash Flow %s Yr3'!Q29="","",'Cash Flow %s Yr3'!Q29*'Revenue Input'!$F25))</f>
        <v>0</v>
      </c>
      <c r="R29" s="64">
        <f>IF('Revenue Input'!$F25="","",IF('Cash Flow %s Yr3'!R29="","",'Cash Flow %s Yr3'!R29*'Revenue Input'!$F25))</f>
        <v>0</v>
      </c>
      <c r="S29" s="111">
        <f>IF(SUM(D29:R29)&gt;0,SUM(D29:R29)/'Revenue Input'!$F25,"")</f>
        <v>1</v>
      </c>
    </row>
    <row r="30" spans="1:19" s="31" customFormat="1" ht="18.75" x14ac:dyDescent="0.3">
      <c r="A30" s="47"/>
      <c r="B30" s="65" t="str">
        <f>'Revenue Input'!B26</f>
        <v>8293</v>
      </c>
      <c r="C30" s="65" t="str">
        <f>'Revenue Input'!C26</f>
        <v>Title III</v>
      </c>
      <c r="D30" s="64" t="str">
        <f>IF('Revenue Input'!$F26="","",IF('Cash Flow %s Yr3'!D30="","",'Cash Flow %s Yr3'!D30*'Revenue Input'!$F26))</f>
        <v/>
      </c>
      <c r="E30" s="64" t="str">
        <f>IF('Revenue Input'!$F26="","",IF('Cash Flow %s Yr3'!E30="","",'Cash Flow %s Yr3'!E30*'Revenue Input'!$F26))</f>
        <v/>
      </c>
      <c r="F30" s="64" t="str">
        <f>IF('Revenue Input'!$F26="","",IF('Cash Flow %s Yr3'!F30="","",'Cash Flow %s Yr3'!F30*'Revenue Input'!$F26))</f>
        <v/>
      </c>
      <c r="G30" s="64" t="str">
        <f>IF('Revenue Input'!$F26="","",IF('Cash Flow %s Yr3'!G30="","",'Cash Flow %s Yr3'!G30*'Revenue Input'!$F26))</f>
        <v/>
      </c>
      <c r="H30" s="64" t="str">
        <f>IF('Revenue Input'!$F26="","",IF('Cash Flow %s Yr3'!H30="","",'Cash Flow %s Yr3'!H30*'Revenue Input'!$F26))</f>
        <v/>
      </c>
      <c r="I30" s="64" t="str">
        <f>IF('Revenue Input'!$F26="","",IF('Cash Flow %s Yr3'!I30="","",'Cash Flow %s Yr3'!I30*'Revenue Input'!$F26))</f>
        <v/>
      </c>
      <c r="J30" s="64" t="str">
        <f>IF('Revenue Input'!$F26="","",IF('Cash Flow %s Yr3'!J30="","",'Cash Flow %s Yr3'!J30*'Revenue Input'!$F26))</f>
        <v/>
      </c>
      <c r="K30" s="64" t="str">
        <f>IF('Revenue Input'!$F26="","",IF('Cash Flow %s Yr3'!K30="","",'Cash Flow %s Yr3'!K30*'Revenue Input'!$F26))</f>
        <v/>
      </c>
      <c r="L30" s="64" t="str">
        <f>IF('Revenue Input'!$F26="","",IF('Cash Flow %s Yr3'!L30="","",'Cash Flow %s Yr3'!L30*'Revenue Input'!$F26))</f>
        <v/>
      </c>
      <c r="M30" s="64" t="str">
        <f>IF('Revenue Input'!$F26="","",IF('Cash Flow %s Yr3'!M30="","",'Cash Flow %s Yr3'!M30*'Revenue Input'!$F26))</f>
        <v/>
      </c>
      <c r="N30" s="64" t="str">
        <f>IF('Revenue Input'!$F26="","",IF('Cash Flow %s Yr3'!N30="","",'Cash Flow %s Yr3'!N30*'Revenue Input'!$F26))</f>
        <v/>
      </c>
      <c r="O30" s="64" t="str">
        <f>IF('Revenue Input'!$F26="","",IF('Cash Flow %s Yr3'!O30="","",'Cash Flow %s Yr3'!O30*'Revenue Input'!$F26))</f>
        <v/>
      </c>
      <c r="P30" s="64" t="str">
        <f>IF('Revenue Input'!$F26="","",IF('Cash Flow %s Yr3'!P30="","",'Cash Flow %s Yr3'!P30*'Revenue Input'!$F26))</f>
        <v/>
      </c>
      <c r="Q30" s="64" t="str">
        <f>IF('Revenue Input'!$F26="","",IF('Cash Flow %s Yr3'!Q30="","",'Cash Flow %s Yr3'!Q30*'Revenue Input'!$F26))</f>
        <v/>
      </c>
      <c r="R30" s="64" t="str">
        <f>IF('Revenue Input'!$F26="","",IF('Cash Flow %s Yr3'!R30="","",'Cash Flow %s Yr3'!R30*'Revenue Input'!$F26))</f>
        <v/>
      </c>
      <c r="S30" s="111" t="str">
        <f>IF(SUM(D30:R30)&gt;0,SUM(D30:R30)/'Revenue Input'!$F26,"")</f>
        <v/>
      </c>
    </row>
    <row r="31" spans="1:19" s="31" customFormat="1" ht="18.75" x14ac:dyDescent="0.3">
      <c r="A31" s="47"/>
      <c r="B31" s="65" t="str">
        <f>'Revenue Input'!B27</f>
        <v>8294</v>
      </c>
      <c r="C31" s="65" t="str">
        <f>'Revenue Input'!C27</f>
        <v>Title IV</v>
      </c>
      <c r="D31" s="64" t="str">
        <f>IF('Revenue Input'!$F27="","",IF('Cash Flow %s Yr3'!D31="","",'Cash Flow %s Yr3'!D31*'Revenue Input'!$F27))</f>
        <v/>
      </c>
      <c r="E31" s="64" t="str">
        <f>IF('Revenue Input'!$F27="","",IF('Cash Flow %s Yr3'!E31="","",'Cash Flow %s Yr3'!E31*'Revenue Input'!$F27))</f>
        <v/>
      </c>
      <c r="F31" s="64" t="str">
        <f>IF('Revenue Input'!$F27="","",IF('Cash Flow %s Yr3'!F31="","",'Cash Flow %s Yr3'!F31*'Revenue Input'!$F27))</f>
        <v/>
      </c>
      <c r="G31" s="64" t="str">
        <f>IF('Revenue Input'!$F27="","",IF('Cash Flow %s Yr3'!G31="","",'Cash Flow %s Yr3'!G31*'Revenue Input'!$F27))</f>
        <v/>
      </c>
      <c r="H31" s="64" t="str">
        <f>IF('Revenue Input'!$F27="","",IF('Cash Flow %s Yr3'!H31="","",'Cash Flow %s Yr3'!H31*'Revenue Input'!$F27))</f>
        <v/>
      </c>
      <c r="I31" s="64" t="str">
        <f>IF('Revenue Input'!$F27="","",IF('Cash Flow %s Yr3'!I31="","",'Cash Flow %s Yr3'!I31*'Revenue Input'!$F27))</f>
        <v/>
      </c>
      <c r="J31" s="64" t="str">
        <f>IF('Revenue Input'!$F27="","",IF('Cash Flow %s Yr3'!J31="","",'Cash Flow %s Yr3'!J31*'Revenue Input'!$F27))</f>
        <v/>
      </c>
      <c r="K31" s="64" t="str">
        <f>IF('Revenue Input'!$F27="","",IF('Cash Flow %s Yr3'!K31="","",'Cash Flow %s Yr3'!K31*'Revenue Input'!$F27))</f>
        <v/>
      </c>
      <c r="L31" s="64" t="str">
        <f>IF('Revenue Input'!$F27="","",IF('Cash Flow %s Yr3'!L31="","",'Cash Flow %s Yr3'!L31*'Revenue Input'!$F27))</f>
        <v/>
      </c>
      <c r="M31" s="64" t="str">
        <f>IF('Revenue Input'!$F27="","",IF('Cash Flow %s Yr3'!M31="","",'Cash Flow %s Yr3'!M31*'Revenue Input'!$F27))</f>
        <v/>
      </c>
      <c r="N31" s="64" t="str">
        <f>IF('Revenue Input'!$F27="","",IF('Cash Flow %s Yr3'!N31="","",'Cash Flow %s Yr3'!N31*'Revenue Input'!$F27))</f>
        <v/>
      </c>
      <c r="O31" s="64" t="str">
        <f>IF('Revenue Input'!$F27="","",IF('Cash Flow %s Yr3'!O31="","",'Cash Flow %s Yr3'!O31*'Revenue Input'!$F27))</f>
        <v/>
      </c>
      <c r="P31" s="64" t="str">
        <f>IF('Revenue Input'!$F27="","",IF('Cash Flow %s Yr3'!P31="","",'Cash Flow %s Yr3'!P31*'Revenue Input'!$F27))</f>
        <v/>
      </c>
      <c r="Q31" s="64" t="str">
        <f>IF('Revenue Input'!$F27="","",IF('Cash Flow %s Yr3'!Q31="","",'Cash Flow %s Yr3'!Q31*'Revenue Input'!$F27))</f>
        <v/>
      </c>
      <c r="R31" s="64" t="str">
        <f>IF('Revenue Input'!$F27="","",IF('Cash Flow %s Yr3'!R31="","",'Cash Flow %s Yr3'!R31*'Revenue Input'!$F27))</f>
        <v/>
      </c>
      <c r="S31" s="111" t="str">
        <f>IF(SUM(D31:R31)&gt;0,SUM(D31:R31)/'Revenue Input'!$F27,"")</f>
        <v/>
      </c>
    </row>
    <row r="32" spans="1:19" s="31" customFormat="1" ht="18.75" x14ac:dyDescent="0.3">
      <c r="A32" s="47"/>
      <c r="B32" s="65" t="str">
        <f>'Revenue Input'!B28</f>
        <v>8295</v>
      </c>
      <c r="C32" s="65" t="str">
        <f>'Revenue Input'!C28</f>
        <v>Title V</v>
      </c>
      <c r="D32" s="64" t="str">
        <f>IF('Revenue Input'!$F28="","",IF('Cash Flow %s Yr3'!D32="","",'Cash Flow %s Yr3'!D32*'Revenue Input'!$F28))</f>
        <v/>
      </c>
      <c r="E32" s="64" t="str">
        <f>IF('Revenue Input'!$F28="","",IF('Cash Flow %s Yr3'!E32="","",'Cash Flow %s Yr3'!E32*'Revenue Input'!$F28))</f>
        <v/>
      </c>
      <c r="F32" s="64" t="str">
        <f>IF('Revenue Input'!$F28="","",IF('Cash Flow %s Yr3'!F32="","",'Cash Flow %s Yr3'!F32*'Revenue Input'!$F28))</f>
        <v/>
      </c>
      <c r="G32" s="64" t="str">
        <f>IF('Revenue Input'!$F28="","",IF('Cash Flow %s Yr3'!G32="","",'Cash Flow %s Yr3'!G32*'Revenue Input'!$F28))</f>
        <v/>
      </c>
      <c r="H32" s="64" t="str">
        <f>IF('Revenue Input'!$F28="","",IF('Cash Flow %s Yr3'!H32="","",'Cash Flow %s Yr3'!H32*'Revenue Input'!$F28))</f>
        <v/>
      </c>
      <c r="I32" s="64" t="str">
        <f>IF('Revenue Input'!$F28="","",IF('Cash Flow %s Yr3'!I32="","",'Cash Flow %s Yr3'!I32*'Revenue Input'!$F28))</f>
        <v/>
      </c>
      <c r="J32" s="64" t="str">
        <f>IF('Revenue Input'!$F28="","",IF('Cash Flow %s Yr3'!J32="","",'Cash Flow %s Yr3'!J32*'Revenue Input'!$F28))</f>
        <v/>
      </c>
      <c r="K32" s="64" t="str">
        <f>IF('Revenue Input'!$F28="","",IF('Cash Flow %s Yr3'!K32="","",'Cash Flow %s Yr3'!K32*'Revenue Input'!$F28))</f>
        <v/>
      </c>
      <c r="L32" s="64" t="str">
        <f>IF('Revenue Input'!$F28="","",IF('Cash Flow %s Yr3'!L32="","",'Cash Flow %s Yr3'!L32*'Revenue Input'!$F28))</f>
        <v/>
      </c>
      <c r="M32" s="64" t="str">
        <f>IF('Revenue Input'!$F28="","",IF('Cash Flow %s Yr3'!M32="","",'Cash Flow %s Yr3'!M32*'Revenue Input'!$F28))</f>
        <v/>
      </c>
      <c r="N32" s="64" t="str">
        <f>IF('Revenue Input'!$F28="","",IF('Cash Flow %s Yr3'!N32="","",'Cash Flow %s Yr3'!N32*'Revenue Input'!$F28))</f>
        <v/>
      </c>
      <c r="O32" s="64" t="str">
        <f>IF('Revenue Input'!$F28="","",IF('Cash Flow %s Yr3'!O32="","",'Cash Flow %s Yr3'!O32*'Revenue Input'!$F28))</f>
        <v/>
      </c>
      <c r="P32" s="64" t="str">
        <f>IF('Revenue Input'!$F28="","",IF('Cash Flow %s Yr3'!P32="","",'Cash Flow %s Yr3'!P32*'Revenue Input'!$F28))</f>
        <v/>
      </c>
      <c r="Q32" s="64" t="str">
        <f>IF('Revenue Input'!$F28="","",IF('Cash Flow %s Yr3'!Q32="","",'Cash Flow %s Yr3'!Q32*'Revenue Input'!$F28))</f>
        <v/>
      </c>
      <c r="R32" s="64" t="str">
        <f>IF('Revenue Input'!$F28="","",IF('Cash Flow %s Yr3'!R32="","",'Cash Flow %s Yr3'!R32*'Revenue Input'!$F28))</f>
        <v/>
      </c>
      <c r="S32" s="111" t="str">
        <f>IF(SUM(D32:R32)&gt;0,SUM(D32:R32)/'Revenue Input'!$F28,"")</f>
        <v/>
      </c>
    </row>
    <row r="33" spans="1:19" s="31" customFormat="1" ht="18.75" x14ac:dyDescent="0.3">
      <c r="A33" s="47"/>
      <c r="B33" s="65" t="str">
        <f>'Revenue Input'!B29</f>
        <v>8299</v>
      </c>
      <c r="C33" s="65" t="str">
        <f>'Revenue Input'!C29</f>
        <v>Prior Year Federal Revenue</v>
      </c>
      <c r="D33" s="64" t="str">
        <f>IF('Revenue Input'!$F29="","",IF('Cash Flow %s Yr3'!D33="","",'Cash Flow %s Yr3'!D33*'Revenue Input'!$F29))</f>
        <v/>
      </c>
      <c r="E33" s="64" t="str">
        <f>IF('Revenue Input'!$F29="","",IF('Cash Flow %s Yr3'!E33="","",'Cash Flow %s Yr3'!E33*'Revenue Input'!$F29))</f>
        <v/>
      </c>
      <c r="F33" s="64" t="str">
        <f>IF('Revenue Input'!$F29="","",IF('Cash Flow %s Yr3'!F33="","",'Cash Flow %s Yr3'!F33*'Revenue Input'!$F29))</f>
        <v/>
      </c>
      <c r="G33" s="64" t="str">
        <f>IF('Revenue Input'!$F29="","",IF('Cash Flow %s Yr3'!G33="","",'Cash Flow %s Yr3'!G33*'Revenue Input'!$F29))</f>
        <v/>
      </c>
      <c r="H33" s="64" t="str">
        <f>IF('Revenue Input'!$F29="","",IF('Cash Flow %s Yr3'!H33="","",'Cash Flow %s Yr3'!H33*'Revenue Input'!$F29))</f>
        <v/>
      </c>
      <c r="I33" s="64" t="str">
        <f>IF('Revenue Input'!$F29="","",IF('Cash Flow %s Yr3'!I33="","",'Cash Flow %s Yr3'!I33*'Revenue Input'!$F29))</f>
        <v/>
      </c>
      <c r="J33" s="64" t="str">
        <f>IF('Revenue Input'!$F29="","",IF('Cash Flow %s Yr3'!J33="","",'Cash Flow %s Yr3'!J33*'Revenue Input'!$F29))</f>
        <v/>
      </c>
      <c r="K33" s="64" t="str">
        <f>IF('Revenue Input'!$F29="","",IF('Cash Flow %s Yr3'!K33="","",'Cash Flow %s Yr3'!K33*'Revenue Input'!$F29))</f>
        <v/>
      </c>
      <c r="L33" s="64" t="str">
        <f>IF('Revenue Input'!$F29="","",IF('Cash Flow %s Yr3'!L33="","",'Cash Flow %s Yr3'!L33*'Revenue Input'!$F29))</f>
        <v/>
      </c>
      <c r="M33" s="64" t="str">
        <f>IF('Revenue Input'!$F29="","",IF('Cash Flow %s Yr3'!M33="","",'Cash Flow %s Yr3'!M33*'Revenue Input'!$F29))</f>
        <v/>
      </c>
      <c r="N33" s="64" t="str">
        <f>IF('Revenue Input'!$F29="","",IF('Cash Flow %s Yr3'!N33="","",'Cash Flow %s Yr3'!N33*'Revenue Input'!$F29))</f>
        <v/>
      </c>
      <c r="O33" s="64" t="str">
        <f>IF('Revenue Input'!$F29="","",IF('Cash Flow %s Yr3'!O33="","",'Cash Flow %s Yr3'!O33*'Revenue Input'!$F29))</f>
        <v/>
      </c>
      <c r="P33" s="64" t="str">
        <f>IF('Revenue Input'!$F29="","",IF('Cash Flow %s Yr3'!P33="","",'Cash Flow %s Yr3'!P33*'Revenue Input'!$F29))</f>
        <v/>
      </c>
      <c r="Q33" s="64" t="str">
        <f>IF('Revenue Input'!$F29="","",IF('Cash Flow %s Yr3'!Q33="","",'Cash Flow %s Yr3'!Q33*'Revenue Input'!$F29))</f>
        <v/>
      </c>
      <c r="R33" s="64" t="str">
        <f>IF('Revenue Input'!$F29="","",IF('Cash Flow %s Yr3'!R33="","",'Cash Flow %s Yr3'!R33*'Revenue Input'!$F29))</f>
        <v/>
      </c>
      <c r="S33" s="111" t="str">
        <f>IF(SUM(D33:R33)&gt;0,SUM(D33:R33)/'Revenue Input'!$F29,"")</f>
        <v/>
      </c>
    </row>
    <row r="34" spans="1:19" s="31" customFormat="1" ht="18.75" x14ac:dyDescent="0.3">
      <c r="A34" s="47"/>
      <c r="B34" s="73"/>
      <c r="C34" s="34" t="s">
        <v>740</v>
      </c>
      <c r="D34" s="173">
        <f>SUM(D26:D33)</f>
        <v>0</v>
      </c>
      <c r="E34" s="173">
        <f t="shared" ref="E34:R34" si="1">SUM(E26:E33)</f>
        <v>0</v>
      </c>
      <c r="F34" s="173">
        <f t="shared" si="1"/>
        <v>0</v>
      </c>
      <c r="G34" s="173">
        <f t="shared" si="1"/>
        <v>0</v>
      </c>
      <c r="H34" s="173">
        <f t="shared" si="1"/>
        <v>0</v>
      </c>
      <c r="I34" s="173">
        <f t="shared" si="1"/>
        <v>0</v>
      </c>
      <c r="J34" s="173">
        <f t="shared" si="1"/>
        <v>23970.5</v>
      </c>
      <c r="K34" s="173">
        <f t="shared" si="1"/>
        <v>0</v>
      </c>
      <c r="L34" s="173">
        <f t="shared" si="1"/>
        <v>0</v>
      </c>
      <c r="M34" s="173">
        <f t="shared" si="1"/>
        <v>47941</v>
      </c>
      <c r="N34" s="173">
        <f t="shared" si="1"/>
        <v>0</v>
      </c>
      <c r="O34" s="173">
        <f t="shared" si="1"/>
        <v>23970.5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Input'!$F33="","",IF('Cash Flow %s Yr3'!D37="","",'Cash Flow %s Yr3'!D37*'Revenue Input'!$F33))</f>
        <v/>
      </c>
      <c r="E37" s="64" t="str">
        <f>IF('Revenue Input'!$F33="","",IF('Cash Flow %s Yr3'!E37="","",'Cash Flow %s Yr3'!E37*'Revenue Input'!$F33))</f>
        <v/>
      </c>
      <c r="F37" s="64" t="str">
        <f>IF('Revenue Input'!$F33="","",IF('Cash Flow %s Yr3'!F37="","",'Cash Flow %s Yr3'!F37*'Revenue Input'!$F33))</f>
        <v/>
      </c>
      <c r="G37" s="64" t="str">
        <f>IF('Revenue Input'!$F33="","",IF('Cash Flow %s Yr3'!G37="","",'Cash Flow %s Yr3'!G37*'Revenue Input'!$F33))</f>
        <v/>
      </c>
      <c r="H37" s="64" t="str">
        <f>IF('Revenue Input'!$F33="","",IF('Cash Flow %s Yr3'!H37="","",'Cash Flow %s Yr3'!H37*'Revenue Input'!$F33))</f>
        <v/>
      </c>
      <c r="I37" s="64" t="str">
        <f>IF('Revenue Input'!$F33="","",IF('Cash Flow %s Yr3'!I37="","",'Cash Flow %s Yr3'!I37*'Revenue Input'!$F33))</f>
        <v/>
      </c>
      <c r="J37" s="64" t="str">
        <f>IF('Revenue Input'!$F33="","",IF('Cash Flow %s Yr3'!J37="","",'Cash Flow %s Yr3'!J37*'Revenue Input'!$F33))</f>
        <v/>
      </c>
      <c r="K37" s="64" t="str">
        <f>IF('Revenue Input'!$F33="","",IF('Cash Flow %s Yr3'!K37="","",'Cash Flow %s Yr3'!K37*'Revenue Input'!$F33))</f>
        <v/>
      </c>
      <c r="L37" s="64" t="str">
        <f>IF('Revenue Input'!$F33="","",IF('Cash Flow %s Yr3'!L37="","",'Cash Flow %s Yr3'!L37*'Revenue Input'!$F33))</f>
        <v/>
      </c>
      <c r="M37" s="64" t="str">
        <f>IF('Revenue Input'!$F33="","",IF('Cash Flow %s Yr3'!M37="","",'Cash Flow %s Yr3'!M37*'Revenue Input'!$F33))</f>
        <v/>
      </c>
      <c r="N37" s="64" t="str">
        <f>IF('Revenue Input'!$F33="","",IF('Cash Flow %s Yr3'!N37="","",'Cash Flow %s Yr3'!N37*'Revenue Input'!$F33))</f>
        <v/>
      </c>
      <c r="O37" s="64" t="str">
        <f>IF('Revenue Input'!$F33="","",IF('Cash Flow %s Yr3'!O37="","",'Cash Flow %s Yr3'!O37*'Revenue Input'!$F33))</f>
        <v/>
      </c>
      <c r="P37" s="64" t="str">
        <f>IF('Revenue Input'!$F33="","",IF('Cash Flow %s Yr3'!P37="","",'Cash Flow %s Yr3'!P37*'Revenue Input'!$F33))</f>
        <v/>
      </c>
      <c r="Q37" s="64" t="str">
        <f>IF('Revenue Input'!$F33="","",IF('Cash Flow %s Yr3'!Q37="","",'Cash Flow %s Yr3'!Q37*'Revenue Input'!$F33))</f>
        <v/>
      </c>
      <c r="R37" s="64" t="str">
        <f>IF('Revenue Input'!$F33="","",IF('Cash Flow %s Yr3'!R37="","",'Cash Flow %s Yr3'!R37*'Revenue Input'!$F33))</f>
        <v/>
      </c>
      <c r="S37" s="111" t="str">
        <f>IF(SUM(D37:R37)&gt;0,SUM(D37:R37)/'Revenue Input'!$F33,"")</f>
        <v/>
      </c>
    </row>
    <row r="38" spans="1:19" s="31" customFormat="1" ht="18.75" x14ac:dyDescent="0.3">
      <c r="A38" s="47"/>
      <c r="B38" s="65" t="str">
        <f>'Revenue Input'!B34</f>
        <v>8782</v>
      </c>
      <c r="C38" s="65" t="str">
        <f>'Revenue Input'!C34</f>
        <v>All Other Transfers from County Offices</v>
      </c>
      <c r="D38" s="64" t="str">
        <f>IF('Revenue Input'!$F34="","",IF('Cash Flow %s Yr3'!D38="","",'Cash Flow %s Yr3'!D38*'Revenue Input'!$F34))</f>
        <v/>
      </c>
      <c r="E38" s="64" t="str">
        <f>IF('Revenue Input'!$F34="","",IF('Cash Flow %s Yr3'!E38="","",'Cash Flow %s Yr3'!E38*'Revenue Input'!$F34))</f>
        <v/>
      </c>
      <c r="F38" s="64" t="str">
        <f>IF('Revenue Input'!$F34="","",IF('Cash Flow %s Yr3'!F38="","",'Cash Flow %s Yr3'!F38*'Revenue Input'!$F34))</f>
        <v/>
      </c>
      <c r="G38" s="64" t="str">
        <f>IF('Revenue Input'!$F34="","",IF('Cash Flow %s Yr3'!G38="","",'Cash Flow %s Yr3'!G38*'Revenue Input'!$F34))</f>
        <v/>
      </c>
      <c r="H38" s="64" t="str">
        <f>IF('Revenue Input'!$F34="","",IF('Cash Flow %s Yr3'!H38="","",'Cash Flow %s Yr3'!H38*'Revenue Input'!$F34))</f>
        <v/>
      </c>
      <c r="I38" s="64" t="str">
        <f>IF('Revenue Input'!$F34="","",IF('Cash Flow %s Yr3'!I38="","",'Cash Flow %s Yr3'!I38*'Revenue Input'!$F34))</f>
        <v/>
      </c>
      <c r="J38" s="64" t="str">
        <f>IF('Revenue Input'!$F34="","",IF('Cash Flow %s Yr3'!J38="","",'Cash Flow %s Yr3'!J38*'Revenue Input'!$F34))</f>
        <v/>
      </c>
      <c r="K38" s="64" t="str">
        <f>IF('Revenue Input'!$F34="","",IF('Cash Flow %s Yr3'!K38="","",'Cash Flow %s Yr3'!K38*'Revenue Input'!$F34))</f>
        <v/>
      </c>
      <c r="L38" s="64" t="str">
        <f>IF('Revenue Input'!$F34="","",IF('Cash Flow %s Yr3'!L38="","",'Cash Flow %s Yr3'!L38*'Revenue Input'!$F34))</f>
        <v/>
      </c>
      <c r="M38" s="64" t="str">
        <f>IF('Revenue Input'!$F34="","",IF('Cash Flow %s Yr3'!M38="","",'Cash Flow %s Yr3'!M38*'Revenue Input'!$F34))</f>
        <v/>
      </c>
      <c r="N38" s="64" t="str">
        <f>IF('Revenue Input'!$F34="","",IF('Cash Flow %s Yr3'!N38="","",'Cash Flow %s Yr3'!N38*'Revenue Input'!$F34))</f>
        <v/>
      </c>
      <c r="O38" s="64" t="str">
        <f>IF('Revenue Input'!$F34="","",IF('Cash Flow %s Yr3'!O38="","",'Cash Flow %s Yr3'!O38*'Revenue Input'!$F34))</f>
        <v/>
      </c>
      <c r="P38" s="64" t="str">
        <f>IF('Revenue Input'!$F34="","",IF('Cash Flow %s Yr3'!P38="","",'Cash Flow %s Yr3'!P38*'Revenue Input'!$F34))</f>
        <v/>
      </c>
      <c r="Q38" s="64" t="str">
        <f>IF('Revenue Input'!$F34="","",IF('Cash Flow %s Yr3'!Q38="","",'Cash Flow %s Yr3'!Q38*'Revenue Input'!$F34))</f>
        <v/>
      </c>
      <c r="R38" s="64" t="str">
        <f>IF('Revenue Input'!$F34="","",IF('Cash Flow %s Yr3'!R38="","",'Cash Flow %s Yr3'!R38*'Revenue Input'!$F34))</f>
        <v/>
      </c>
      <c r="S38" s="111" t="str">
        <f>IF(SUM(D38:R38)&gt;0,SUM(D38:R38)/'Revenue Input'!$F34,"")</f>
        <v/>
      </c>
    </row>
    <row r="39" spans="1:19" s="31" customFormat="1" ht="18.75" x14ac:dyDescent="0.3">
      <c r="A39" s="47"/>
      <c r="B39" s="65" t="str">
        <f>'Revenue Input'!B35</f>
        <v>8784</v>
      </c>
      <c r="C39" s="65" t="str">
        <f>'Revenue Input'!C35</f>
        <v>All Other Transfers from Other Locations</v>
      </c>
      <c r="D39" s="64" t="str">
        <f>IF('Revenue Input'!$F35="","",IF('Cash Flow %s Yr3'!D39="","",'Cash Flow %s Yr3'!D39*'Revenue Input'!$F35))</f>
        <v/>
      </c>
      <c r="E39" s="64" t="str">
        <f>IF('Revenue Input'!$F35="","",IF('Cash Flow %s Yr3'!E39="","",'Cash Flow %s Yr3'!E39*'Revenue Input'!$F35))</f>
        <v/>
      </c>
      <c r="F39" s="64" t="str">
        <f>IF('Revenue Input'!$F35="","",IF('Cash Flow %s Yr3'!F39="","",'Cash Flow %s Yr3'!F39*'Revenue Input'!$F35))</f>
        <v/>
      </c>
      <c r="G39" s="64" t="str">
        <f>IF('Revenue Input'!$F35="","",IF('Cash Flow %s Yr3'!G39="","",'Cash Flow %s Yr3'!G39*'Revenue Input'!$F35))</f>
        <v/>
      </c>
      <c r="H39" s="64" t="str">
        <f>IF('Revenue Input'!$F35="","",IF('Cash Flow %s Yr3'!H39="","",'Cash Flow %s Yr3'!H39*'Revenue Input'!$F35))</f>
        <v/>
      </c>
      <c r="I39" s="64" t="str">
        <f>IF('Revenue Input'!$F35="","",IF('Cash Flow %s Yr3'!I39="","",'Cash Flow %s Yr3'!I39*'Revenue Input'!$F35))</f>
        <v/>
      </c>
      <c r="J39" s="64" t="str">
        <f>IF('Revenue Input'!$F35="","",IF('Cash Flow %s Yr3'!J39="","",'Cash Flow %s Yr3'!J39*'Revenue Input'!$F35))</f>
        <v/>
      </c>
      <c r="K39" s="64" t="str">
        <f>IF('Revenue Input'!$F35="","",IF('Cash Flow %s Yr3'!K39="","",'Cash Flow %s Yr3'!K39*'Revenue Input'!$F35))</f>
        <v/>
      </c>
      <c r="L39" s="64" t="str">
        <f>IF('Revenue Input'!$F35="","",IF('Cash Flow %s Yr3'!L39="","",'Cash Flow %s Yr3'!L39*'Revenue Input'!$F35))</f>
        <v/>
      </c>
      <c r="M39" s="64" t="str">
        <f>IF('Revenue Input'!$F35="","",IF('Cash Flow %s Yr3'!M39="","",'Cash Flow %s Yr3'!M39*'Revenue Input'!$F35))</f>
        <v/>
      </c>
      <c r="N39" s="64" t="str">
        <f>IF('Revenue Input'!$F35="","",IF('Cash Flow %s Yr3'!N39="","",'Cash Flow %s Yr3'!N39*'Revenue Input'!$F35))</f>
        <v/>
      </c>
      <c r="O39" s="64" t="str">
        <f>IF('Revenue Input'!$F35="","",IF('Cash Flow %s Yr3'!O39="","",'Cash Flow %s Yr3'!O39*'Revenue Input'!$F35))</f>
        <v/>
      </c>
      <c r="P39" s="64" t="str">
        <f>IF('Revenue Input'!$F35="","",IF('Cash Flow %s Yr3'!P39="","",'Cash Flow %s Yr3'!P39*'Revenue Input'!$F35))</f>
        <v/>
      </c>
      <c r="Q39" s="64" t="str">
        <f>IF('Revenue Input'!$F35="","",IF('Cash Flow %s Yr3'!Q39="","",'Cash Flow %s Yr3'!Q39*'Revenue Input'!$F35))</f>
        <v/>
      </c>
      <c r="R39" s="64" t="str">
        <f>IF('Revenue Input'!$F35="","",IF('Cash Flow %s Yr3'!R39="","",'Cash Flow %s Yr3'!R39*'Revenue Input'!$F35))</f>
        <v/>
      </c>
      <c r="S39" s="111" t="str">
        <f>IF(SUM(D39:R39)&gt;0,SUM(D39:R39)/'Revenue Input'!$F35,"")</f>
        <v/>
      </c>
    </row>
    <row r="40" spans="1:19" s="31" customFormat="1" x14ac:dyDescent="0.25">
      <c r="A40" s="49"/>
      <c r="B40" s="65" t="str">
        <f>'Revenue Input'!B36</f>
        <v>8785</v>
      </c>
      <c r="C40" s="65" t="str">
        <f>'Revenue Input'!C36</f>
        <v>CMO Management fee</v>
      </c>
      <c r="D40" s="64" t="str">
        <f>IF('Revenue Input'!$F36="","",IF('Cash Flow %s Yr3'!D40="","",'Cash Flow %s Yr3'!D40*'Revenue Input'!$F36))</f>
        <v/>
      </c>
      <c r="E40" s="64" t="str">
        <f>IF('Revenue Input'!$F36="","",IF('Cash Flow %s Yr3'!E40="","",'Cash Flow %s Yr3'!E40*'Revenue Input'!$F36))</f>
        <v/>
      </c>
      <c r="F40" s="64" t="str">
        <f>IF('Revenue Input'!$F36="","",IF('Cash Flow %s Yr3'!F40="","",'Cash Flow %s Yr3'!F40*'Revenue Input'!$F36))</f>
        <v/>
      </c>
      <c r="G40" s="64" t="str">
        <f>IF('Revenue Input'!$F36="","",IF('Cash Flow %s Yr3'!G40="","",'Cash Flow %s Yr3'!G40*'Revenue Input'!$F36))</f>
        <v/>
      </c>
      <c r="H40" s="64" t="str">
        <f>IF('Revenue Input'!$F36="","",IF('Cash Flow %s Yr3'!H40="","",'Cash Flow %s Yr3'!H40*'Revenue Input'!$F36))</f>
        <v/>
      </c>
      <c r="I40" s="64" t="str">
        <f>IF('Revenue Input'!$F36="","",IF('Cash Flow %s Yr3'!I40="","",'Cash Flow %s Yr3'!I40*'Revenue Input'!$F36))</f>
        <v/>
      </c>
      <c r="J40" s="64" t="str">
        <f>IF('Revenue Input'!$F36="","",IF('Cash Flow %s Yr3'!J40="","",'Cash Flow %s Yr3'!J40*'Revenue Input'!$F36))</f>
        <v/>
      </c>
      <c r="K40" s="64" t="str">
        <f>IF('Revenue Input'!$F36="","",IF('Cash Flow %s Yr3'!K40="","",'Cash Flow %s Yr3'!K40*'Revenue Input'!$F36))</f>
        <v/>
      </c>
      <c r="L40" s="64" t="str">
        <f>IF('Revenue Input'!$F36="","",IF('Cash Flow %s Yr3'!L40="","",'Cash Flow %s Yr3'!L40*'Revenue Input'!$F36))</f>
        <v/>
      </c>
      <c r="M40" s="64" t="str">
        <f>IF('Revenue Input'!$F36="","",IF('Cash Flow %s Yr3'!M40="","",'Cash Flow %s Yr3'!M40*'Revenue Input'!$F36))</f>
        <v/>
      </c>
      <c r="N40" s="64" t="str">
        <f>IF('Revenue Input'!$F36="","",IF('Cash Flow %s Yr3'!N40="","",'Cash Flow %s Yr3'!N40*'Revenue Input'!$F36))</f>
        <v/>
      </c>
      <c r="O40" s="64" t="str">
        <f>IF('Revenue Input'!$F36="","",IF('Cash Flow %s Yr3'!O40="","",'Cash Flow %s Yr3'!O40*'Revenue Input'!$F36))</f>
        <v/>
      </c>
      <c r="P40" s="64" t="str">
        <f>IF('Revenue Input'!$F36="","",IF('Cash Flow %s Yr3'!P40="","",'Cash Flow %s Yr3'!P40*'Revenue Input'!$F36))</f>
        <v/>
      </c>
      <c r="Q40" s="64" t="str">
        <f>IF('Revenue Input'!$F36="","",IF('Cash Flow %s Yr3'!Q40="","",'Cash Flow %s Yr3'!Q40*'Revenue Input'!$F36))</f>
        <v/>
      </c>
      <c r="R40" s="64" t="str">
        <f>IF('Revenue Input'!$F36="","",IF('Cash Flow %s Yr3'!R40="","",'Cash Flow %s Yr3'!R40*'Revenue Input'!$F36))</f>
        <v/>
      </c>
      <c r="S40" s="111" t="str">
        <f>IF(SUM(D40:R40)&gt;0,SUM(D40:R40)/'Revenue Input'!$F36,"")</f>
        <v/>
      </c>
    </row>
    <row r="41" spans="1:19" s="31" customFormat="1" x14ac:dyDescent="0.25">
      <c r="A41" s="50"/>
      <c r="B41" s="65" t="str">
        <f>'Revenue Input'!B37</f>
        <v>8792</v>
      </c>
      <c r="C41" s="65" t="str">
        <f>'Revenue Input'!C37</f>
        <v>Special Ed - AB 602</v>
      </c>
      <c r="D41" s="64">
        <f>IF('Revenue Input'!$F37="","",IF('Cash Flow %s Yr3'!D41="","",'Cash Flow %s Yr3'!D41*'Revenue Input'!$F37))</f>
        <v>0</v>
      </c>
      <c r="E41" s="64">
        <f>IF('Revenue Input'!$F37="","",IF('Cash Flow %s Yr3'!E41="","",'Cash Flow %s Yr3'!E41*'Revenue Input'!$F37))</f>
        <v>0</v>
      </c>
      <c r="F41" s="64">
        <f>IF('Revenue Input'!$F37="","",IF('Cash Flow %s Yr3'!F41="","",'Cash Flow %s Yr3'!F41*'Revenue Input'!$F37))</f>
        <v>17213.8</v>
      </c>
      <c r="G41" s="64">
        <f>IF('Revenue Input'!$F37="","",IF('Cash Flow %s Yr3'!G41="","",'Cash Flow %s Yr3'!G41*'Revenue Input'!$F37))</f>
        <v>17213.8</v>
      </c>
      <c r="H41" s="64">
        <f>IF('Revenue Input'!$F37="","",IF('Cash Flow %s Yr3'!H41="","",'Cash Flow %s Yr3'!H41*'Revenue Input'!$F37))</f>
        <v>17213.8</v>
      </c>
      <c r="I41" s="64">
        <f>IF('Revenue Input'!$F37="","",IF('Cash Flow %s Yr3'!I41="","",'Cash Flow %s Yr3'!I41*'Revenue Input'!$F37))</f>
        <v>17213.8</v>
      </c>
      <c r="J41" s="64">
        <f>IF('Revenue Input'!$F37="","",IF('Cash Flow %s Yr3'!J41="","",'Cash Flow %s Yr3'!J41*'Revenue Input'!$F37))</f>
        <v>17213.8</v>
      </c>
      <c r="K41" s="64">
        <f>IF('Revenue Input'!$F37="","",IF('Cash Flow %s Yr3'!K41="","",'Cash Flow %s Yr3'!K41*'Revenue Input'!$F37))</f>
        <v>17213.8</v>
      </c>
      <c r="L41" s="64">
        <f>IF('Revenue Input'!$F37="","",IF('Cash Flow %s Yr3'!L41="","",'Cash Flow %s Yr3'!L41*'Revenue Input'!$F37))</f>
        <v>17213.8</v>
      </c>
      <c r="M41" s="64">
        <f>IF('Revenue Input'!$F37="","",IF('Cash Flow %s Yr3'!M41="","",'Cash Flow %s Yr3'!M41*'Revenue Input'!$F37))</f>
        <v>17213.8</v>
      </c>
      <c r="N41" s="64">
        <f>IF('Revenue Input'!$F37="","",IF('Cash Flow %s Yr3'!N41="","",'Cash Flow %s Yr3'!N41*'Revenue Input'!$F37))</f>
        <v>17213.8</v>
      </c>
      <c r="O41" s="64">
        <f>IF('Revenue Input'!$F37="","",IF('Cash Flow %s Yr3'!O41="","",'Cash Flow %s Yr3'!O41*'Revenue Input'!$F37))</f>
        <v>17213.8</v>
      </c>
      <c r="P41" s="64">
        <f>IF('Revenue Input'!$F37="","",IF('Cash Flow %s Yr3'!P41="","",'Cash Flow %s Yr3'!P41*'Revenue Input'!$F37))</f>
        <v>0</v>
      </c>
      <c r="Q41" s="64">
        <f>IF('Revenue Input'!$F37="","",IF('Cash Flow %s Yr3'!Q41="","",'Cash Flow %s Yr3'!Q41*'Revenue Input'!$F37))</f>
        <v>0</v>
      </c>
      <c r="R41" s="64">
        <f>IF('Revenue Input'!$F37="","",IF('Cash Flow %s Yr3'!R41="","",'Cash Flow %s Yr3'!R41*'Revenue Input'!$F37))</f>
        <v>0</v>
      </c>
      <c r="S41" s="111">
        <f>IF(SUM(D41:R41)&gt;0,SUM(D41:R41)/'Revenue Input'!$F37,"")</f>
        <v>0.99999999999999978</v>
      </c>
    </row>
    <row r="42" spans="1:19" s="31" customFormat="1" ht="18.75" x14ac:dyDescent="0.3">
      <c r="A42" s="47"/>
      <c r="B42" s="65" t="str">
        <f>'Revenue Input'!B38</f>
        <v>8980</v>
      </c>
      <c r="C42" s="65" t="str">
        <f>'Revenue Input'!C38</f>
        <v>Student Lunch Revenue</v>
      </c>
      <c r="D42" s="64" t="str">
        <f>IF('Revenue Input'!$F38="","",IF('Cash Flow %s Yr3'!D42="","",'Cash Flow %s Yr3'!D42*'Revenue Input'!$F38))</f>
        <v/>
      </c>
      <c r="E42" s="64" t="str">
        <f>IF('Revenue Input'!$F38="","",IF('Cash Flow %s Yr3'!E42="","",'Cash Flow %s Yr3'!E42*'Revenue Input'!$F38))</f>
        <v/>
      </c>
      <c r="F42" s="64" t="str">
        <f>IF('Revenue Input'!$F38="","",IF('Cash Flow %s Yr3'!F42="","",'Cash Flow %s Yr3'!F42*'Revenue Input'!$F38))</f>
        <v/>
      </c>
      <c r="G42" s="64" t="str">
        <f>IF('Revenue Input'!$F38="","",IF('Cash Flow %s Yr3'!G42="","",'Cash Flow %s Yr3'!G42*'Revenue Input'!$F38))</f>
        <v/>
      </c>
      <c r="H42" s="64" t="str">
        <f>IF('Revenue Input'!$F38="","",IF('Cash Flow %s Yr3'!H42="","",'Cash Flow %s Yr3'!H42*'Revenue Input'!$F38))</f>
        <v/>
      </c>
      <c r="I42" s="64" t="str">
        <f>IF('Revenue Input'!$F38="","",IF('Cash Flow %s Yr3'!I42="","",'Cash Flow %s Yr3'!I42*'Revenue Input'!$F38))</f>
        <v/>
      </c>
      <c r="J42" s="64" t="str">
        <f>IF('Revenue Input'!$F38="","",IF('Cash Flow %s Yr3'!J42="","",'Cash Flow %s Yr3'!J42*'Revenue Input'!$F38))</f>
        <v/>
      </c>
      <c r="K42" s="64" t="str">
        <f>IF('Revenue Input'!$F38="","",IF('Cash Flow %s Yr3'!K42="","",'Cash Flow %s Yr3'!K42*'Revenue Input'!$F38))</f>
        <v/>
      </c>
      <c r="L42" s="64" t="str">
        <f>IF('Revenue Input'!$F38="","",IF('Cash Flow %s Yr3'!L42="","",'Cash Flow %s Yr3'!L42*'Revenue Input'!$F38))</f>
        <v/>
      </c>
      <c r="M42" s="64" t="str">
        <f>IF('Revenue Input'!$F38="","",IF('Cash Flow %s Yr3'!M42="","",'Cash Flow %s Yr3'!M42*'Revenue Input'!$F38))</f>
        <v/>
      </c>
      <c r="N42" s="64" t="str">
        <f>IF('Revenue Input'!$F38="","",IF('Cash Flow %s Yr3'!N42="","",'Cash Flow %s Yr3'!N42*'Revenue Input'!$F38))</f>
        <v/>
      </c>
      <c r="O42" s="64" t="str">
        <f>IF('Revenue Input'!$F38="","",IF('Cash Flow %s Yr3'!O42="","",'Cash Flow %s Yr3'!O42*'Revenue Input'!$F38))</f>
        <v/>
      </c>
      <c r="P42" s="64" t="str">
        <f>IF('Revenue Input'!$F38="","",IF('Cash Flow %s Yr3'!P42="","",'Cash Flow %s Yr3'!P42*'Revenue Input'!$F38))</f>
        <v/>
      </c>
      <c r="Q42" s="64" t="str">
        <f>IF('Revenue Input'!$F38="","",IF('Cash Flow %s Yr3'!Q42="","",'Cash Flow %s Yr3'!Q42*'Revenue Input'!$F38))</f>
        <v/>
      </c>
      <c r="R42" s="64" t="str">
        <f>IF('Revenue Input'!$F38="","",IF('Cash Flow %s Yr3'!R42="","",'Cash Flow %s Yr3'!R42*'Revenue Input'!$F38))</f>
        <v/>
      </c>
      <c r="S42" s="111" t="str">
        <f>IF(SUM(D42:R42)&gt;0,SUM(D42:R42)/'Revenue Input'!$F38,"")</f>
        <v/>
      </c>
    </row>
    <row r="43" spans="1:19" s="31" customFormat="1" ht="18.75" x14ac:dyDescent="0.3">
      <c r="A43" s="47"/>
      <c r="B43" s="65" t="str">
        <f>'Revenue Input'!B39</f>
        <v>8982</v>
      </c>
      <c r="C43" s="65" t="str">
        <f>'Revenue Input'!C39</f>
        <v>Foundation Grants</v>
      </c>
      <c r="D43" s="64">
        <f>IF('Revenue Input'!$F39="","",IF('Cash Flow %s Yr3'!D43="","",'Cash Flow %s Yr3'!D43*'Revenue Input'!$F39))</f>
        <v>0</v>
      </c>
      <c r="E43" s="64">
        <f>IF('Revenue Input'!$F39="","",IF('Cash Flow %s Yr3'!E43="","",'Cash Flow %s Yr3'!E43*'Revenue Input'!$F39))</f>
        <v>0</v>
      </c>
      <c r="F43" s="64">
        <f>IF('Revenue Input'!$F39="","",IF('Cash Flow %s Yr3'!F43="","",'Cash Flow %s Yr3'!F43*'Revenue Input'!$F39))</f>
        <v>0</v>
      </c>
      <c r="G43" s="64">
        <f>IF('Revenue Input'!$F39="","",IF('Cash Flow %s Yr3'!G43="","",'Cash Flow %s Yr3'!G43*'Revenue Input'!$F39))</f>
        <v>0</v>
      </c>
      <c r="H43" s="64">
        <f>IF('Revenue Input'!$F39="","",IF('Cash Flow %s Yr3'!H43="","",'Cash Flow %s Yr3'!H43*'Revenue Input'!$F39))</f>
        <v>0</v>
      </c>
      <c r="I43" s="64">
        <f>IF('Revenue Input'!$F39="","",IF('Cash Flow %s Yr3'!I43="","",'Cash Flow %s Yr3'!I43*'Revenue Input'!$F39))</f>
        <v>0</v>
      </c>
      <c r="J43" s="64">
        <f>IF('Revenue Input'!$F39="","",IF('Cash Flow %s Yr3'!J43="","",'Cash Flow %s Yr3'!J43*'Revenue Input'!$F39))</f>
        <v>0</v>
      </c>
      <c r="K43" s="64">
        <f>IF('Revenue Input'!$F39="","",IF('Cash Flow %s Yr3'!K43="","",'Cash Flow %s Yr3'!K43*'Revenue Input'!$F39))</f>
        <v>0</v>
      </c>
      <c r="L43" s="64">
        <f>IF('Revenue Input'!$F39="","",IF('Cash Flow %s Yr3'!L43="","",'Cash Flow %s Yr3'!L43*'Revenue Input'!$F39))</f>
        <v>0</v>
      </c>
      <c r="M43" s="64">
        <f>IF('Revenue Input'!$F39="","",IF('Cash Flow %s Yr3'!M43="","",'Cash Flow %s Yr3'!M43*'Revenue Input'!$F39))</f>
        <v>0</v>
      </c>
      <c r="N43" s="64">
        <f>IF('Revenue Input'!$F39="","",IF('Cash Flow %s Yr3'!N43="","",'Cash Flow %s Yr3'!N43*'Revenue Input'!$F39))</f>
        <v>0</v>
      </c>
      <c r="O43" s="64">
        <f>IF('Revenue Input'!$F39="","",IF('Cash Flow %s Yr3'!O43="","",'Cash Flow %s Yr3'!O43*'Revenue Input'!$F39))</f>
        <v>0</v>
      </c>
      <c r="P43" s="64">
        <f>IF('Revenue Input'!$F39="","",IF('Cash Flow %s Yr3'!P43="","",'Cash Flow %s Yr3'!P43*'Revenue Input'!$F39))</f>
        <v>0</v>
      </c>
      <c r="Q43" s="64">
        <f>IF('Revenue Input'!$F39="","",IF('Cash Flow %s Yr3'!Q43="","",'Cash Flow %s Yr3'!Q43*'Revenue Input'!$F39))</f>
        <v>0</v>
      </c>
      <c r="R43" s="64">
        <f>IF('Revenue Input'!$F39="","",IF('Cash Flow %s Yr3'!R43="","",'Cash Flow %s Yr3'!R43*'Revenue Input'!$F39))</f>
        <v>0</v>
      </c>
      <c r="S43" s="111" t="str">
        <f>IF(SUM(D43:R43)&gt;0,SUM(D43:R43)/'Revenue Input'!$F39,"")</f>
        <v/>
      </c>
    </row>
    <row r="44" spans="1:19" s="31" customFormat="1" ht="18.75" x14ac:dyDescent="0.3">
      <c r="A44" s="47"/>
      <c r="B44" s="65" t="str">
        <f>'Revenue Input'!B40</f>
        <v>8983</v>
      </c>
      <c r="C44" s="65" t="str">
        <f>'Revenue Input'!C40</f>
        <v>All Other Local Revenue</v>
      </c>
      <c r="D44" s="64">
        <f>IF('Revenue Input'!$F40="","",IF('Cash Flow %s Yr3'!D44="","",'Cash Flow %s Yr3'!D44*'Revenue Input'!$F40))</f>
        <v>2887.1099999999997</v>
      </c>
      <c r="E44" s="64">
        <f>IF('Revenue Input'!$F40="","",IF('Cash Flow %s Yr3'!E44="","",'Cash Flow %s Yr3'!E44*'Revenue Input'!$F40))</f>
        <v>312.12</v>
      </c>
      <c r="F44" s="64">
        <f>IF('Revenue Input'!$F40="","",IF('Cash Flow %s Yr3'!F44="","",'Cash Flow %s Yr3'!F44*'Revenue Input'!$F40))</f>
        <v>0</v>
      </c>
      <c r="G44" s="64">
        <f>IF('Revenue Input'!$F40="","",IF('Cash Flow %s Yr3'!G44="","",'Cash Flow %s Yr3'!G44*'Revenue Input'!$F40))</f>
        <v>15527.970000000001</v>
      </c>
      <c r="H44" s="64">
        <f>IF('Revenue Input'!$F40="","",IF('Cash Flow %s Yr3'!H44="","",'Cash Flow %s Yr3'!H44*'Revenue Input'!$F40))</f>
        <v>2887.1099999999997</v>
      </c>
      <c r="I44" s="64">
        <f>IF('Revenue Input'!$F40="","",IF('Cash Flow %s Yr3'!I44="","",'Cash Flow %s Yr3'!I44*'Revenue Input'!$F40))</f>
        <v>9363.6</v>
      </c>
      <c r="J44" s="64">
        <f>IF('Revenue Input'!$F40="","",IF('Cash Flow %s Yr3'!J44="","",'Cash Flow %s Yr3'!J44*'Revenue Input'!$F40))</f>
        <v>9363.6</v>
      </c>
      <c r="K44" s="64">
        <f>IF('Revenue Input'!$F40="","",IF('Cash Flow %s Yr3'!K44="","",'Cash Flow %s Yr3'!K44*'Revenue Input'!$F40))</f>
        <v>9363.6</v>
      </c>
      <c r="L44" s="64">
        <f>IF('Revenue Input'!$F40="","",IF('Cash Flow %s Yr3'!L44="","",'Cash Flow %s Yr3'!L44*'Revenue Input'!$F40))</f>
        <v>9363.6</v>
      </c>
      <c r="M44" s="64">
        <f>IF('Revenue Input'!$F40="","",IF('Cash Flow %s Yr3'!M44="","",'Cash Flow %s Yr3'!M44*'Revenue Input'!$F40))</f>
        <v>9363.6</v>
      </c>
      <c r="N44" s="64">
        <f>IF('Revenue Input'!$F40="","",IF('Cash Flow %s Yr3'!N44="","",'Cash Flow %s Yr3'!N44*'Revenue Input'!$F40))</f>
        <v>9363.6</v>
      </c>
      <c r="O44" s="64">
        <f>IF('Revenue Input'!$F40="","",IF('Cash Flow %s Yr3'!O44="","",'Cash Flow %s Yr3'!O44*'Revenue Input'!$F40))</f>
        <v>234.09</v>
      </c>
      <c r="P44" s="64">
        <f>IF('Revenue Input'!$F40="","",IF('Cash Flow %s Yr3'!P44="","",'Cash Flow %s Yr3'!P44*'Revenue Input'!$F40))</f>
        <v>0</v>
      </c>
      <c r="Q44" s="64">
        <f>IF('Revenue Input'!$F40="","",IF('Cash Flow %s Yr3'!Q44="","",'Cash Flow %s Yr3'!Q44*'Revenue Input'!$F40))</f>
        <v>0</v>
      </c>
      <c r="R44" s="64">
        <f>IF('Revenue Input'!$F40="","",IF('Cash Flow %s Yr3'!R44="","",'Cash Flow %s Yr3'!R44*'Revenue Input'!$F40))</f>
        <v>0</v>
      </c>
      <c r="S44" s="111">
        <f>IF(SUM(D44:R44)&gt;0,SUM(D44:R44)/'Revenue Input'!$F40,"")</f>
        <v>1</v>
      </c>
    </row>
    <row r="45" spans="1:19" s="31" customFormat="1" ht="18.75" x14ac:dyDescent="0.3">
      <c r="A45" s="47"/>
      <c r="B45" s="65" t="str">
        <f>'Revenue Input'!B41</f>
        <v>8984</v>
      </c>
      <c r="C45" s="65" t="str">
        <f>'Revenue Input'!C41</f>
        <v>Field Trip Revenue</v>
      </c>
      <c r="D45" s="64">
        <f>IF('Revenue Input'!$F41="","",IF('Cash Flow %s Yr3'!D45="","",'Cash Flow %s Yr3'!D45*'Revenue Input'!$F41))</f>
        <v>0</v>
      </c>
      <c r="E45" s="64">
        <f>IF('Revenue Input'!$F41="","",IF('Cash Flow %s Yr3'!E45="","",'Cash Flow %s Yr3'!E45*'Revenue Input'!$F41))</f>
        <v>0</v>
      </c>
      <c r="F45" s="64">
        <f>IF('Revenue Input'!$F41="","",IF('Cash Flow %s Yr3'!F45="","",'Cash Flow %s Yr3'!F45*'Revenue Input'!$F41))</f>
        <v>0</v>
      </c>
      <c r="G45" s="64">
        <f>IF('Revenue Input'!$F41="","",IF('Cash Flow %s Yr3'!G45="","",'Cash Flow %s Yr3'!G45*'Revenue Input'!$F41))</f>
        <v>0</v>
      </c>
      <c r="H45" s="64">
        <f>IF('Revenue Input'!$F41="","",IF('Cash Flow %s Yr3'!H45="","",'Cash Flow %s Yr3'!H45*'Revenue Input'!$F41))</f>
        <v>0</v>
      </c>
      <c r="I45" s="64">
        <f>IF('Revenue Input'!$F41="","",IF('Cash Flow %s Yr3'!I45="","",'Cash Flow %s Yr3'!I45*'Revenue Input'!$F41))</f>
        <v>0</v>
      </c>
      <c r="J45" s="64">
        <f>IF('Revenue Input'!$F41="","",IF('Cash Flow %s Yr3'!J45="","",'Cash Flow %s Yr3'!J45*'Revenue Input'!$F41))</f>
        <v>0</v>
      </c>
      <c r="K45" s="64">
        <f>IF('Revenue Input'!$F41="","",IF('Cash Flow %s Yr3'!K45="","",'Cash Flow %s Yr3'!K45*'Revenue Input'!$F41))</f>
        <v>0</v>
      </c>
      <c r="L45" s="64">
        <f>IF('Revenue Input'!$F41="","",IF('Cash Flow %s Yr3'!L45="","",'Cash Flow %s Yr3'!L45*'Revenue Input'!$F41))</f>
        <v>0</v>
      </c>
      <c r="M45" s="64">
        <f>IF('Revenue Input'!$F41="","",IF('Cash Flow %s Yr3'!M45="","",'Cash Flow %s Yr3'!M45*'Revenue Input'!$F41))</f>
        <v>0</v>
      </c>
      <c r="N45" s="64">
        <f>IF('Revenue Input'!$F41="","",IF('Cash Flow %s Yr3'!N45="","",'Cash Flow %s Yr3'!N45*'Revenue Input'!$F41))</f>
        <v>0</v>
      </c>
      <c r="O45" s="64">
        <f>IF('Revenue Input'!$F41="","",IF('Cash Flow %s Yr3'!O45="","",'Cash Flow %s Yr3'!O45*'Revenue Input'!$F41))</f>
        <v>0</v>
      </c>
      <c r="P45" s="64">
        <f>IF('Revenue Input'!$F41="","",IF('Cash Flow %s Yr3'!P45="","",'Cash Flow %s Yr3'!P45*'Revenue Input'!$F41))</f>
        <v>0</v>
      </c>
      <c r="Q45" s="64">
        <f>IF('Revenue Input'!$F41="","",IF('Cash Flow %s Yr3'!Q45="","",'Cash Flow %s Yr3'!Q45*'Revenue Input'!$F41))</f>
        <v>0</v>
      </c>
      <c r="R45" s="64">
        <f>IF('Revenue Input'!$F41="","",IF('Cash Flow %s Yr3'!R45="","",'Cash Flow %s Yr3'!R45*'Revenue Input'!$F41))</f>
        <v>0</v>
      </c>
      <c r="S45" s="111" t="str">
        <f>IF(SUM(D45:R45)&gt;0,SUM(D45:R45)/'Revenue Input'!$F41,"")</f>
        <v/>
      </c>
    </row>
    <row r="46" spans="1:19" s="31" customFormat="1" ht="18.75" x14ac:dyDescent="0.3">
      <c r="A46" s="47"/>
      <c r="B46" s="65" t="str">
        <f>'Revenue Input'!B42</f>
        <v>8985</v>
      </c>
      <c r="C46" s="65" t="str">
        <f>'Revenue Input'!C42</f>
        <v>School Site Fundraising</v>
      </c>
      <c r="D46" s="64">
        <f>IF('Revenue Input'!$F42="","",IF('Cash Flow %s Yr3'!D49="","",'Cash Flow %s Yr3'!D49*'Revenue Input'!$F42))</f>
        <v>0</v>
      </c>
      <c r="E46" s="64">
        <f>IF('Revenue Input'!$F42="","",IF('Cash Flow %s Yr3'!E49="","",'Cash Flow %s Yr3'!E49*'Revenue Input'!$F42))</f>
        <v>0</v>
      </c>
      <c r="F46" s="64">
        <f>IF('Revenue Input'!$F42="","",IF('Cash Flow %s Yr3'!F49="","",'Cash Flow %s Yr3'!F49*'Revenue Input'!$F42))</f>
        <v>0</v>
      </c>
      <c r="G46" s="64">
        <f>IF('Revenue Input'!$F42="","",IF('Cash Flow %s Yr3'!G49="","",'Cash Flow %s Yr3'!G49*'Revenue Input'!$F42))</f>
        <v>0</v>
      </c>
      <c r="H46" s="64">
        <f>IF('Revenue Input'!$F42="","",IF('Cash Flow %s Yr3'!H49="","",'Cash Flow %s Yr3'!H49*'Revenue Input'!$F42))</f>
        <v>0</v>
      </c>
      <c r="I46" s="64">
        <f>IF('Revenue Input'!$F42="","",IF('Cash Flow %s Yr3'!I49="","",'Cash Flow %s Yr3'!I49*'Revenue Input'!$F42))</f>
        <v>0</v>
      </c>
      <c r="J46" s="64">
        <f>IF('Revenue Input'!$F42="","",IF('Cash Flow %s Yr3'!J49="","",'Cash Flow %s Yr3'!J49*'Revenue Input'!$F42))</f>
        <v>0</v>
      </c>
      <c r="K46" s="64">
        <f>IF('Revenue Input'!$F42="","",IF('Cash Flow %s Yr3'!K49="","",'Cash Flow %s Yr3'!K49*'Revenue Input'!$F42))</f>
        <v>0</v>
      </c>
      <c r="L46" s="64">
        <f>IF('Revenue Input'!$F42="","",IF('Cash Flow %s Yr3'!L49="","",'Cash Flow %s Yr3'!L49*'Revenue Input'!$F42))</f>
        <v>0</v>
      </c>
      <c r="M46" s="64">
        <f>IF('Revenue Input'!$F42="","",IF('Cash Flow %s Yr3'!M49="","",'Cash Flow %s Yr3'!M49*'Revenue Input'!$F42))</f>
        <v>0</v>
      </c>
      <c r="N46" s="64">
        <f>IF('Revenue Input'!$F42="","",IF('Cash Flow %s Yr3'!N49="","",'Cash Flow %s Yr3'!N49*'Revenue Input'!$F42))</f>
        <v>0</v>
      </c>
      <c r="O46" s="64">
        <f>IF('Revenue Input'!$F42="","",IF('Cash Flow %s Yr3'!O49="","",'Cash Flow %s Yr3'!O49*'Revenue Input'!$F42))</f>
        <v>0</v>
      </c>
      <c r="P46" s="64">
        <f>IF('Revenue Input'!$F42="","",IF('Cash Flow %s Yr3'!P49="","",'Cash Flow %s Yr3'!P49*'Revenue Input'!$F42))</f>
        <v>0</v>
      </c>
      <c r="Q46" s="64">
        <f>IF('Revenue Input'!$F42="","",IF('Cash Flow %s Yr3'!Q49="","",'Cash Flow %s Yr3'!Q49*'Revenue Input'!$F42))</f>
        <v>0</v>
      </c>
      <c r="R46" s="64">
        <f>IF('Revenue Input'!$F42="","",IF('Cash Flow %s Yr3'!R49="","",'Cash Flow %s Yr3'!R49*'Revenue Input'!$F42))</f>
        <v>0</v>
      </c>
      <c r="S46" s="111" t="str">
        <f>IF(SUM(D46:R46)&gt;0,SUM(D46:R46)/'Revenue Input'!$F42,"")</f>
        <v/>
      </c>
    </row>
    <row r="47" spans="1:19" s="31" customFormat="1" ht="18.75" x14ac:dyDescent="0.3">
      <c r="A47" s="47"/>
      <c r="B47" s="65" t="str">
        <f>'Revenue Input'!B43</f>
        <v>8986</v>
      </c>
      <c r="C47" s="65" t="str">
        <f>'Revenue Input'!C43</f>
        <v>Rental Income</v>
      </c>
      <c r="D47" s="64" t="str">
        <f>IF('Revenue Input'!$F43="","",IF('Cash Flow %s Yr3'!D50="","",'Cash Flow %s Yr3'!D50*'Revenue Input'!$F43))</f>
        <v/>
      </c>
      <c r="E47" s="64" t="str">
        <f>IF('Revenue Input'!$F43="","",IF('Cash Flow %s Yr3'!E50="","",'Cash Flow %s Yr3'!E50*'Revenue Input'!$F43))</f>
        <v/>
      </c>
      <c r="F47" s="64" t="str">
        <f>IF('Revenue Input'!$F43="","",IF('Cash Flow %s Yr3'!F50="","",'Cash Flow %s Yr3'!F50*'Revenue Input'!$F43))</f>
        <v/>
      </c>
      <c r="G47" s="64" t="str">
        <f>IF('Revenue Input'!$F43="","",IF('Cash Flow %s Yr3'!G50="","",'Cash Flow %s Yr3'!G50*'Revenue Input'!$F43))</f>
        <v/>
      </c>
      <c r="H47" s="64" t="str">
        <f>IF('Revenue Input'!$F43="","",IF('Cash Flow %s Yr3'!H50="","",'Cash Flow %s Yr3'!H50*'Revenue Input'!$F43))</f>
        <v/>
      </c>
      <c r="I47" s="64" t="str">
        <f>IF('Revenue Input'!$F43="","",IF('Cash Flow %s Yr3'!I50="","",'Cash Flow %s Yr3'!I50*'Revenue Input'!$F43))</f>
        <v/>
      </c>
      <c r="J47" s="64" t="str">
        <f>IF('Revenue Input'!$F43="","",IF('Cash Flow %s Yr3'!J50="","",'Cash Flow %s Yr3'!J50*'Revenue Input'!$F43))</f>
        <v/>
      </c>
      <c r="K47" s="64" t="str">
        <f>IF('Revenue Input'!$F43="","",IF('Cash Flow %s Yr3'!K50="","",'Cash Flow %s Yr3'!K50*'Revenue Input'!$F43))</f>
        <v/>
      </c>
      <c r="L47" s="64" t="str">
        <f>IF('Revenue Input'!$F43="","",IF('Cash Flow %s Yr3'!L50="","",'Cash Flow %s Yr3'!L50*'Revenue Input'!$F43))</f>
        <v/>
      </c>
      <c r="M47" s="64" t="str">
        <f>IF('Revenue Input'!$F43="","",IF('Cash Flow %s Yr3'!M50="","",'Cash Flow %s Yr3'!M50*'Revenue Input'!$F43))</f>
        <v/>
      </c>
      <c r="N47" s="64" t="str">
        <f>IF('Revenue Input'!$F43="","",IF('Cash Flow %s Yr3'!N50="","",'Cash Flow %s Yr3'!N50*'Revenue Input'!$F43))</f>
        <v/>
      </c>
      <c r="O47" s="64" t="str">
        <f>IF('Revenue Input'!$F43="","",IF('Cash Flow %s Yr3'!O50="","",'Cash Flow %s Yr3'!O50*'Revenue Input'!$F43))</f>
        <v/>
      </c>
      <c r="P47" s="64" t="str">
        <f>IF('Revenue Input'!$F43="","",IF('Cash Flow %s Yr3'!P50="","",'Cash Flow %s Yr3'!P50*'Revenue Input'!$F43))</f>
        <v/>
      </c>
      <c r="Q47" s="64" t="str">
        <f>IF('Revenue Input'!$F43="","",IF('Cash Flow %s Yr3'!Q50="","",'Cash Flow %s Yr3'!Q50*'Revenue Input'!$F43))</f>
        <v/>
      </c>
      <c r="R47" s="64" t="str">
        <f>IF('Revenue Input'!$F43="","",IF('Cash Flow %s Yr3'!R50="","",'Cash Flow %s Yr3'!R50*'Revenue Input'!$F43))</f>
        <v/>
      </c>
      <c r="S47" s="111" t="str">
        <f>IF(SUM(D47:R47)&gt;0,SUM(D47:R47)/'Revenue Input'!$F43,"")</f>
        <v/>
      </c>
    </row>
    <row r="48" spans="1:19" s="31" customFormat="1" ht="18.75" x14ac:dyDescent="0.3">
      <c r="A48" s="47"/>
      <c r="B48" s="65" t="str">
        <f>'Revenue Input'!B44</f>
        <v>8989</v>
      </c>
      <c r="C48" s="65" t="str">
        <f>'Revenue Input'!C44</f>
        <v>Fees for Service</v>
      </c>
      <c r="D48" s="64" t="str">
        <f>IF('Revenue Input'!$F44="","",IF('Cash Flow %s Yr3'!D51="","",'Cash Flow %s Yr3'!D51*'Revenue Input'!$F44))</f>
        <v/>
      </c>
      <c r="E48" s="64" t="str">
        <f>IF('Revenue Input'!$F44="","",IF('Cash Flow %s Yr3'!E51="","",'Cash Flow %s Yr3'!E51*'Revenue Input'!$F44))</f>
        <v/>
      </c>
      <c r="F48" s="64" t="str">
        <f>IF('Revenue Input'!$F44="","",IF('Cash Flow %s Yr3'!F51="","",'Cash Flow %s Yr3'!F51*'Revenue Input'!$F44))</f>
        <v/>
      </c>
      <c r="G48" s="64" t="str">
        <f>IF('Revenue Input'!$F44="","",IF('Cash Flow %s Yr3'!G51="","",'Cash Flow %s Yr3'!G51*'Revenue Input'!$F44))</f>
        <v/>
      </c>
      <c r="H48" s="64" t="str">
        <f>IF('Revenue Input'!$F44="","",IF('Cash Flow %s Yr3'!H51="","",'Cash Flow %s Yr3'!H51*'Revenue Input'!$F44))</f>
        <v/>
      </c>
      <c r="I48" s="64" t="str">
        <f>IF('Revenue Input'!$F44="","",IF('Cash Flow %s Yr3'!I51="","",'Cash Flow %s Yr3'!I51*'Revenue Input'!$F44))</f>
        <v/>
      </c>
      <c r="J48" s="64" t="str">
        <f>IF('Revenue Input'!$F44="","",IF('Cash Flow %s Yr3'!J51="","",'Cash Flow %s Yr3'!J51*'Revenue Input'!$F44))</f>
        <v/>
      </c>
      <c r="K48" s="64" t="str">
        <f>IF('Revenue Input'!$F44="","",IF('Cash Flow %s Yr3'!K51="","",'Cash Flow %s Yr3'!K51*'Revenue Input'!$F44))</f>
        <v/>
      </c>
      <c r="L48" s="64" t="str">
        <f>IF('Revenue Input'!$F44="","",IF('Cash Flow %s Yr3'!L51="","",'Cash Flow %s Yr3'!L51*'Revenue Input'!$F44))</f>
        <v/>
      </c>
      <c r="M48" s="64" t="str">
        <f>IF('Revenue Input'!$F44="","",IF('Cash Flow %s Yr3'!M51="","",'Cash Flow %s Yr3'!M51*'Revenue Input'!$F44))</f>
        <v/>
      </c>
      <c r="N48" s="64" t="str">
        <f>IF('Revenue Input'!$F44="","",IF('Cash Flow %s Yr3'!N51="","",'Cash Flow %s Yr3'!N51*'Revenue Input'!$F44))</f>
        <v/>
      </c>
      <c r="O48" s="64" t="str">
        <f>IF('Revenue Input'!$F44="","",IF('Cash Flow %s Yr3'!O51="","",'Cash Flow %s Yr3'!O51*'Revenue Input'!$F44))</f>
        <v/>
      </c>
      <c r="P48" s="64" t="str">
        <f>IF('Revenue Input'!$F44="","",IF('Cash Flow %s Yr3'!P51="","",'Cash Flow %s Yr3'!P51*'Revenue Input'!$F44))</f>
        <v/>
      </c>
      <c r="Q48" s="64" t="str">
        <f>IF('Revenue Input'!$F44="","",IF('Cash Flow %s Yr3'!Q51="","",'Cash Flow %s Yr3'!Q51*'Revenue Input'!$F44))</f>
        <v/>
      </c>
      <c r="R48" s="64" t="str">
        <f>IF('Revenue Input'!$F44="","",IF('Cash Flow %s Yr3'!R51="","",'Cash Flow %s Yr3'!R51*'Revenue Input'!$F44))</f>
        <v/>
      </c>
      <c r="S48" s="111" t="str">
        <f>IF(SUM(D48:R48)&gt;0,SUM(D48:R48)/'Revenue Input'!$F44,"")</f>
        <v/>
      </c>
    </row>
    <row r="49" spans="1:19" s="31" customFormat="1" ht="18.75" x14ac:dyDescent="0.3">
      <c r="A49" s="47"/>
      <c r="B49" s="65" t="str">
        <f>'Revenue Input'!B45</f>
        <v>8999</v>
      </c>
      <c r="C49" s="65" t="str">
        <f>'Revenue Input'!C45</f>
        <v>Revenue Suspense</v>
      </c>
      <c r="D49" s="64" t="str">
        <f>IF('Revenue Input'!$F45="","",IF('Cash Flow %s Yr3'!D52="","",'Cash Flow %s Yr3'!D52*'Revenue Input'!$F45))</f>
        <v/>
      </c>
      <c r="E49" s="64" t="str">
        <f>IF('Revenue Input'!$F45="","",IF('Cash Flow %s Yr3'!E52="","",'Cash Flow %s Yr3'!E52*'Revenue Input'!$F45))</f>
        <v/>
      </c>
      <c r="F49" s="64" t="str">
        <f>IF('Revenue Input'!$F45="","",IF('Cash Flow %s Yr3'!F52="","",'Cash Flow %s Yr3'!F52*'Revenue Input'!$F45))</f>
        <v/>
      </c>
      <c r="G49" s="64" t="str">
        <f>IF('Revenue Input'!$F45="","",IF('Cash Flow %s Yr3'!G52="","",'Cash Flow %s Yr3'!G52*'Revenue Input'!$F45))</f>
        <v/>
      </c>
      <c r="H49" s="64" t="str">
        <f>IF('Revenue Input'!$F45="","",IF('Cash Flow %s Yr3'!H52="","",'Cash Flow %s Yr3'!H52*'Revenue Input'!$F45))</f>
        <v/>
      </c>
      <c r="I49" s="64" t="str">
        <f>IF('Revenue Input'!$F45="","",IF('Cash Flow %s Yr3'!I52="","",'Cash Flow %s Yr3'!I52*'Revenue Input'!$F45))</f>
        <v/>
      </c>
      <c r="J49" s="64" t="str">
        <f>IF('Revenue Input'!$F45="","",IF('Cash Flow %s Yr3'!J52="","",'Cash Flow %s Yr3'!J52*'Revenue Input'!$F45))</f>
        <v/>
      </c>
      <c r="K49" s="64" t="str">
        <f>IF('Revenue Input'!$F45="","",IF('Cash Flow %s Yr3'!K52="","",'Cash Flow %s Yr3'!K52*'Revenue Input'!$F45))</f>
        <v/>
      </c>
      <c r="L49" s="64" t="str">
        <f>IF('Revenue Input'!$F45="","",IF('Cash Flow %s Yr3'!L52="","",'Cash Flow %s Yr3'!L52*'Revenue Input'!$F45))</f>
        <v/>
      </c>
      <c r="M49" s="64" t="str">
        <f>IF('Revenue Input'!$F45="","",IF('Cash Flow %s Yr3'!M52="","",'Cash Flow %s Yr3'!M52*'Revenue Input'!$F45))</f>
        <v/>
      </c>
      <c r="N49" s="64" t="str">
        <f>IF('Revenue Input'!$F45="","",IF('Cash Flow %s Yr3'!N52="","",'Cash Flow %s Yr3'!N52*'Revenue Input'!$F45))</f>
        <v/>
      </c>
      <c r="O49" s="64" t="str">
        <f>IF('Revenue Input'!$F45="","",IF('Cash Flow %s Yr3'!O52="","",'Cash Flow %s Yr3'!O52*'Revenue Input'!$F45))</f>
        <v/>
      </c>
      <c r="P49" s="64" t="str">
        <f>IF('Revenue Input'!$F45="","",IF('Cash Flow %s Yr3'!P52="","",'Cash Flow %s Yr3'!P52*'Revenue Input'!$F45))</f>
        <v/>
      </c>
      <c r="Q49" s="64" t="str">
        <f>IF('Revenue Input'!$F45="","",IF('Cash Flow %s Yr3'!Q52="","",'Cash Flow %s Yr3'!Q52*'Revenue Input'!$F45))</f>
        <v/>
      </c>
      <c r="R49" s="64" t="str">
        <f>IF('Revenue Input'!$F45="","",IF('Cash Flow %s Yr3'!R52="","",'Cash Flow %s Yr3'!R52*'Revenue Input'!$F45))</f>
        <v/>
      </c>
      <c r="S49" s="111" t="str">
        <f>IF(SUM(D49:R49)&gt;0,SUM(D49:R49)/'Revenue Input'!$F45,"")</f>
        <v/>
      </c>
    </row>
    <row r="50" spans="1:19" s="31" customFormat="1" ht="18.75" x14ac:dyDescent="0.3">
      <c r="A50" s="47"/>
      <c r="B50" s="72"/>
      <c r="C50" s="34" t="s">
        <v>740</v>
      </c>
      <c r="D50" s="187">
        <f t="shared" ref="D50:R50" si="2">SUM(D37:D49)</f>
        <v>2887.1099999999997</v>
      </c>
      <c r="E50" s="187">
        <f t="shared" si="2"/>
        <v>312.12</v>
      </c>
      <c r="F50" s="187">
        <f t="shared" si="2"/>
        <v>17213.8</v>
      </c>
      <c r="G50" s="187">
        <f t="shared" si="2"/>
        <v>32741.77</v>
      </c>
      <c r="H50" s="187">
        <f t="shared" si="2"/>
        <v>20100.91</v>
      </c>
      <c r="I50" s="187">
        <f t="shared" si="2"/>
        <v>26577.4</v>
      </c>
      <c r="J50" s="187">
        <f t="shared" si="2"/>
        <v>26577.4</v>
      </c>
      <c r="K50" s="187">
        <f t="shared" si="2"/>
        <v>26577.4</v>
      </c>
      <c r="L50" s="187">
        <f t="shared" si="2"/>
        <v>26577.4</v>
      </c>
      <c r="M50" s="187">
        <f t="shared" si="2"/>
        <v>26577.4</v>
      </c>
      <c r="N50" s="187">
        <f t="shared" si="2"/>
        <v>26577.4</v>
      </c>
      <c r="O50" s="187">
        <f t="shared" si="2"/>
        <v>17447.89</v>
      </c>
      <c r="P50" s="187">
        <f t="shared" si="2"/>
        <v>0</v>
      </c>
      <c r="Q50" s="187">
        <f t="shared" si="2"/>
        <v>0</v>
      </c>
      <c r="R50" s="187">
        <f t="shared" si="2"/>
        <v>0</v>
      </c>
      <c r="S50" s="107"/>
    </row>
    <row r="51" spans="1:19" s="31" customFormat="1" ht="18.75" x14ac:dyDescent="0.3">
      <c r="A51" s="47"/>
      <c r="B51" s="49" t="s">
        <v>696</v>
      </c>
      <c r="C51" s="50"/>
      <c r="D51" s="188">
        <f t="shared" ref="D51:R51" si="3">SUM(D50,D34,D23)</f>
        <v>177668.3</v>
      </c>
      <c r="E51" s="188">
        <f t="shared" si="3"/>
        <v>154584.43</v>
      </c>
      <c r="F51" s="188">
        <f t="shared" si="3"/>
        <v>225878.54999999996</v>
      </c>
      <c r="G51" s="188">
        <f t="shared" si="3"/>
        <v>395725.78000000009</v>
      </c>
      <c r="H51" s="188">
        <f t="shared" si="3"/>
        <v>365137.17999999993</v>
      </c>
      <c r="I51" s="188">
        <f t="shared" si="3"/>
        <v>298039.91000000003</v>
      </c>
      <c r="J51" s="188">
        <f t="shared" si="3"/>
        <v>415648.71000000008</v>
      </c>
      <c r="K51" s="188">
        <f t="shared" si="3"/>
        <v>371613.67</v>
      </c>
      <c r="L51" s="188">
        <f t="shared" si="3"/>
        <v>350669.87000000005</v>
      </c>
      <c r="M51" s="188">
        <f t="shared" si="3"/>
        <v>430847.55000000005</v>
      </c>
      <c r="N51" s="188">
        <f t="shared" si="3"/>
        <v>362842.01</v>
      </c>
      <c r="O51" s="188">
        <f t="shared" si="3"/>
        <v>414085.54000000004</v>
      </c>
      <c r="P51" s="188">
        <f t="shared" si="3"/>
        <v>351568.63</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Summary'!$F8="","",IF('Cash Flow %s Yr3'!D55="","",'Cash Flow %s Yr3'!D55*'Expenses Summary'!$F8))</f>
        <v>0</v>
      </c>
      <c r="E55" s="64">
        <f>IF('Expenses Summary'!$F8="","",IF('Cash Flow %s Yr3'!E55="","",'Cash Flow %s Yr3'!E55*'Expenses Summary'!$F8))</f>
        <v>0</v>
      </c>
      <c r="F55" s="64">
        <f>IF('Expenses Summary'!$F8="","",IF('Cash Flow %s Yr3'!F55="","",'Cash Flow %s Yr3'!F55*'Expenses Summary'!$F8))</f>
        <v>106065.94439999999</v>
      </c>
      <c r="G55" s="64">
        <f>IF('Expenses Summary'!$F8="","",IF('Cash Flow %s Yr3'!G55="","",'Cash Flow %s Yr3'!G55*'Expenses Summary'!$F8))</f>
        <v>106065.94439999999</v>
      </c>
      <c r="H55" s="64">
        <f>IF('Expenses Summary'!$F8="","",IF('Cash Flow %s Yr3'!H55="","",'Cash Flow %s Yr3'!H55*'Expenses Summary'!$F8))</f>
        <v>106065.94439999999</v>
      </c>
      <c r="I55" s="64">
        <f>IF('Expenses Summary'!$F8="","",IF('Cash Flow %s Yr3'!I55="","",'Cash Flow %s Yr3'!I55*'Expenses Summary'!$F8))</f>
        <v>106065.94439999999</v>
      </c>
      <c r="J55" s="64">
        <f>IF('Expenses Summary'!$F8="","",IF('Cash Flow %s Yr3'!J55="","",'Cash Flow %s Yr3'!J55*'Expenses Summary'!$F8))</f>
        <v>106065.94439999999</v>
      </c>
      <c r="K55" s="64">
        <f>IF('Expenses Summary'!$F8="","",IF('Cash Flow %s Yr3'!K55="","",'Cash Flow %s Yr3'!K55*'Expenses Summary'!$F8))</f>
        <v>106065.94439999999</v>
      </c>
      <c r="L55" s="64">
        <f>IF('Expenses Summary'!$F8="","",IF('Cash Flow %s Yr3'!L55="","",'Cash Flow %s Yr3'!L55*'Expenses Summary'!$F8))</f>
        <v>106065.94439999999</v>
      </c>
      <c r="M55" s="64">
        <f>IF('Expenses Summary'!$F8="","",IF('Cash Flow %s Yr3'!M55="","",'Cash Flow %s Yr3'!M55*'Expenses Summary'!$F8))</f>
        <v>106065.94439999999</v>
      </c>
      <c r="N55" s="64">
        <f>IF('Expenses Summary'!$F8="","",IF('Cash Flow %s Yr3'!N55="","",'Cash Flow %s Yr3'!N55*'Expenses Summary'!$F8))</f>
        <v>106065.94439999999</v>
      </c>
      <c r="O55" s="64">
        <f>IF('Expenses Summary'!$F8="","",IF('Cash Flow %s Yr3'!O55="","",'Cash Flow %s Yr3'!O55*'Expenses Summary'!$F8))</f>
        <v>106065.94439999999</v>
      </c>
      <c r="P55" s="129"/>
      <c r="Q55" s="129"/>
      <c r="R55" s="129"/>
      <c r="S55" s="111">
        <f>IF(SUM(D55:R55)&gt;0,SUM(D55:R55)/'Expenses Summary'!$F8,"")</f>
        <v>0.92000000000000015</v>
      </c>
    </row>
    <row r="56" spans="1:19" x14ac:dyDescent="0.25">
      <c r="A56" s="36"/>
      <c r="B56" s="67" t="str">
        <f>'Expenses Summary'!B9</f>
        <v>1105</v>
      </c>
      <c r="C56" s="67" t="str">
        <f>'Expenses Summary'!C9</f>
        <v>Teachers'  Salaries - Extra Duty Pay</v>
      </c>
      <c r="D56" s="64">
        <f>IF('Expenses Summary'!$F9="","",IF('Cash Flow %s Yr3'!D56="","",'Cash Flow %s Yr3'!D56*'Expenses Summary'!$F9))</f>
        <v>0</v>
      </c>
      <c r="E56" s="64">
        <f>IF('Expenses Summary'!$F9="","",IF('Cash Flow %s Yr3'!E56="","",'Cash Flow %s Yr3'!E56*'Expenses Summary'!$F9))</f>
        <v>0</v>
      </c>
      <c r="F56" s="64">
        <f>IF('Expenses Summary'!$F9="","",IF('Cash Flow %s Yr3'!F56="","",'Cash Flow %s Yr3'!F56*'Expenses Summary'!$F9))</f>
        <v>0</v>
      </c>
      <c r="G56" s="64">
        <f>IF('Expenses Summary'!$F9="","",IF('Cash Flow %s Yr3'!G56="","",'Cash Flow %s Yr3'!G56*'Expenses Summary'!$F9))</f>
        <v>0</v>
      </c>
      <c r="H56" s="64">
        <f>IF('Expenses Summary'!$F9="","",IF('Cash Flow %s Yr3'!H56="","",'Cash Flow %s Yr3'!H56*'Expenses Summary'!$F9))</f>
        <v>0</v>
      </c>
      <c r="I56" s="64">
        <f>IF('Expenses Summary'!$F9="","",IF('Cash Flow %s Yr3'!I56="","",'Cash Flow %s Yr3'!I56*'Expenses Summary'!$F9))</f>
        <v>10710</v>
      </c>
      <c r="J56" s="64">
        <f>IF('Expenses Summary'!$F9="","",IF('Cash Flow %s Yr3'!J56="","",'Cash Flow %s Yr3'!J56*'Expenses Summary'!$F9))</f>
        <v>0</v>
      </c>
      <c r="K56" s="64">
        <f>IF('Expenses Summary'!$F9="","",IF('Cash Flow %s Yr3'!K56="","",'Cash Flow %s Yr3'!K56*'Expenses Summary'!$F9))</f>
        <v>0</v>
      </c>
      <c r="L56" s="64">
        <f>IF('Expenses Summary'!$F9="","",IF('Cash Flow %s Yr3'!L56="","",'Cash Flow %s Yr3'!L56*'Expenses Summary'!$F9))</f>
        <v>0</v>
      </c>
      <c r="M56" s="64">
        <f>IF('Expenses Summary'!$F9="","",IF('Cash Flow %s Yr3'!M56="","",'Cash Flow %s Yr3'!M56*'Expenses Summary'!$F9))</f>
        <v>0</v>
      </c>
      <c r="N56" s="64">
        <f>IF('Expenses Summary'!$F9="","",IF('Cash Flow %s Yr3'!N56="","",'Cash Flow %s Yr3'!N56*'Expenses Summary'!$F9))</f>
        <v>0</v>
      </c>
      <c r="O56" s="64">
        <f>IF('Expenses Summary'!$F9="","",IF('Cash Flow %s Yr3'!O56="","",'Cash Flow %s Yr3'!O56*'Expenses Summary'!$F9))</f>
        <v>0</v>
      </c>
      <c r="P56" s="129"/>
      <c r="Q56" s="129"/>
      <c r="R56" s="129"/>
      <c r="S56" s="111">
        <f>IF(SUM(D56:R56)&gt;0,SUM(D56:R56)/'Expenses Summary'!$F9,"")</f>
        <v>1</v>
      </c>
    </row>
    <row r="57" spans="1:19" x14ac:dyDescent="0.25">
      <c r="A57" s="36"/>
      <c r="B57" s="67" t="str">
        <f>'Expenses Summary'!B10</f>
        <v>1120</v>
      </c>
      <c r="C57" s="67" t="str">
        <f>'Expenses Summary'!C10</f>
        <v>Substitute Expense</v>
      </c>
      <c r="D57" s="64">
        <f>IF('Expenses Summary'!$F10="","",IF('Cash Flow %s Yr3'!D57="","",'Cash Flow %s Yr3'!D57*'Expenses Summary'!$F10))</f>
        <v>0</v>
      </c>
      <c r="E57" s="64">
        <f>IF('Expenses Summary'!$F10="","",IF('Cash Flow %s Yr3'!E57="","",'Cash Flow %s Yr3'!E57*'Expenses Summary'!$F10))</f>
        <v>1560.6000000000001</v>
      </c>
      <c r="F57" s="64">
        <f>IF('Expenses Summary'!$F10="","",IF('Cash Flow %s Yr3'!F57="","",'Cash Flow %s Yr3'!F57*'Expenses Summary'!$F10))</f>
        <v>3121.2000000000003</v>
      </c>
      <c r="G57" s="64">
        <f>IF('Expenses Summary'!$F10="","",IF('Cash Flow %s Yr3'!G57="","",'Cash Flow %s Yr3'!G57*'Expenses Summary'!$F10))</f>
        <v>3121.2000000000003</v>
      </c>
      <c r="H57" s="64">
        <f>IF('Expenses Summary'!$F10="","",IF('Cash Flow %s Yr3'!H57="","",'Cash Flow %s Yr3'!H57*'Expenses Summary'!$F10))</f>
        <v>3121.2000000000003</v>
      </c>
      <c r="I57" s="64">
        <f>IF('Expenses Summary'!$F10="","",IF('Cash Flow %s Yr3'!I57="","",'Cash Flow %s Yr3'!I57*'Expenses Summary'!$F10))</f>
        <v>3121.2000000000003</v>
      </c>
      <c r="J57" s="64">
        <f>IF('Expenses Summary'!$F10="","",IF('Cash Flow %s Yr3'!J57="","",'Cash Flow %s Yr3'!J57*'Expenses Summary'!$F10))</f>
        <v>3121.2000000000003</v>
      </c>
      <c r="K57" s="64">
        <f>IF('Expenses Summary'!$F10="","",IF('Cash Flow %s Yr3'!K57="","",'Cash Flow %s Yr3'!K57*'Expenses Summary'!$F10))</f>
        <v>3121.2000000000003</v>
      </c>
      <c r="L57" s="64">
        <f>IF('Expenses Summary'!$F10="","",IF('Cash Flow %s Yr3'!L57="","",'Cash Flow %s Yr3'!L57*'Expenses Summary'!$F10))</f>
        <v>3121.2000000000003</v>
      </c>
      <c r="M57" s="64">
        <f>IF('Expenses Summary'!$F10="","",IF('Cash Flow %s Yr3'!M57="","",'Cash Flow %s Yr3'!M57*'Expenses Summary'!$F10))</f>
        <v>3121.2000000000003</v>
      </c>
      <c r="N57" s="64">
        <f>IF('Expenses Summary'!$F10="","",IF('Cash Flow %s Yr3'!N57="","",'Cash Flow %s Yr3'!N57*'Expenses Summary'!$F10))</f>
        <v>3121.2000000000003</v>
      </c>
      <c r="O57" s="64">
        <f>IF('Expenses Summary'!$F10="","",IF('Cash Flow %s Yr3'!O57="","",'Cash Flow %s Yr3'!O57*'Expenses Summary'!$F10))</f>
        <v>1560.6000000000001</v>
      </c>
      <c r="P57" s="129"/>
      <c r="Q57" s="129"/>
      <c r="R57" s="129"/>
      <c r="S57" s="111">
        <f>IF(SUM(D57:R57)&gt;0,SUM(D57:R57)/'Expenses Summary'!$F10,"")</f>
        <v>1.0000000000000002</v>
      </c>
    </row>
    <row r="58" spans="1:19" x14ac:dyDescent="0.25">
      <c r="A58" s="36"/>
      <c r="B58" s="67" t="str">
        <f>'Expenses Summary'!B11</f>
        <v>1200</v>
      </c>
      <c r="C58" s="67" t="str">
        <f>'Expenses Summary'!C11</f>
        <v>Certificated Pupil Support Salaries</v>
      </c>
      <c r="D58" s="64" t="str">
        <f>IF('Expenses Summary'!$F11="","",IF('Cash Flow %s Yr3'!D58="","",'Cash Flow %s Yr3'!D58*'Expenses Summary'!$F11))</f>
        <v/>
      </c>
      <c r="E58" s="64" t="str">
        <f>IF('Expenses Summary'!$F11="","",IF('Cash Flow %s Yr3'!E58="","",'Cash Flow %s Yr3'!E58*'Expenses Summary'!$F11))</f>
        <v/>
      </c>
      <c r="F58" s="64" t="str">
        <f>IF('Expenses Summary'!$F11="","",IF('Cash Flow %s Yr3'!F58="","",'Cash Flow %s Yr3'!F58*'Expenses Summary'!$F11))</f>
        <v/>
      </c>
      <c r="G58" s="64" t="str">
        <f>IF('Expenses Summary'!$F11="","",IF('Cash Flow %s Yr3'!G58="","",'Cash Flow %s Yr3'!G58*'Expenses Summary'!$F11))</f>
        <v/>
      </c>
      <c r="H58" s="64" t="str">
        <f>IF('Expenses Summary'!$F11="","",IF('Cash Flow %s Yr3'!H58="","",'Cash Flow %s Yr3'!H58*'Expenses Summary'!$F11))</f>
        <v/>
      </c>
      <c r="I58" s="64" t="str">
        <f>IF('Expenses Summary'!$F11="","",IF('Cash Flow %s Yr3'!I58="","",'Cash Flow %s Yr3'!I58*'Expenses Summary'!$F11))</f>
        <v/>
      </c>
      <c r="J58" s="64" t="str">
        <f>IF('Expenses Summary'!$F11="","",IF('Cash Flow %s Yr3'!J58="","",'Cash Flow %s Yr3'!J58*'Expenses Summary'!$F11))</f>
        <v/>
      </c>
      <c r="K58" s="64" t="str">
        <f>IF('Expenses Summary'!$F11="","",IF('Cash Flow %s Yr3'!K58="","",'Cash Flow %s Yr3'!K58*'Expenses Summary'!$F11))</f>
        <v/>
      </c>
      <c r="L58" s="64" t="str">
        <f>IF('Expenses Summary'!$F11="","",IF('Cash Flow %s Yr3'!L58="","",'Cash Flow %s Yr3'!L58*'Expenses Summary'!$F11))</f>
        <v/>
      </c>
      <c r="M58" s="64" t="str">
        <f>IF('Expenses Summary'!$F11="","",IF('Cash Flow %s Yr3'!M58="","",'Cash Flow %s Yr3'!M58*'Expenses Summary'!$F11))</f>
        <v/>
      </c>
      <c r="N58" s="64" t="str">
        <f>IF('Expenses Summary'!$F11="","",IF('Cash Flow %s Yr3'!N58="","",'Cash Flow %s Yr3'!N58*'Expenses Summary'!$F11))</f>
        <v/>
      </c>
      <c r="O58" s="64" t="str">
        <f>IF('Expenses Summary'!$F11="","",IF('Cash Flow %s Yr3'!O58="","",'Cash Flow %s Yr3'!O58*'Expenses Summary'!$F11))</f>
        <v/>
      </c>
      <c r="P58" s="129"/>
      <c r="Q58" s="129"/>
      <c r="R58" s="129"/>
      <c r="S58" s="111" t="str">
        <f>IF(SUM(D58:R58)&gt;0,SUM(D58:R58)/'Expenses Summary'!$F11,"")</f>
        <v/>
      </c>
    </row>
    <row r="59" spans="1:19" x14ac:dyDescent="0.25">
      <c r="A59" s="36"/>
      <c r="B59" s="67" t="str">
        <f>'Expenses Summary'!B13</f>
        <v>1300</v>
      </c>
      <c r="C59" s="67" t="str">
        <f>'Expenses Summary'!C13</f>
        <v>Certificated Supervisor and Administrator Salaries</v>
      </c>
      <c r="D59" s="64">
        <f>IF('Expenses Summary'!$F13="","",IF('Cash Flow %s Yr3'!D59="","",'Cash Flow %s Yr3'!D59*'Expenses Summary'!$F13))</f>
        <v>18576.435840000002</v>
      </c>
      <c r="E59" s="64">
        <f>IF('Expenses Summary'!$F13="","",IF('Cash Flow %s Yr3'!E59="","",'Cash Flow %s Yr3'!E59*'Expenses Summary'!$F13))</f>
        <v>18576.435840000002</v>
      </c>
      <c r="F59" s="64">
        <f>IF('Expenses Summary'!$F13="","",IF('Cash Flow %s Yr3'!F59="","",'Cash Flow %s Yr3'!F59*'Expenses Summary'!$F13))</f>
        <v>18576.435840000002</v>
      </c>
      <c r="G59" s="64">
        <f>IF('Expenses Summary'!$F13="","",IF('Cash Flow %s Yr3'!G59="","",'Cash Flow %s Yr3'!G59*'Expenses Summary'!$F13))</f>
        <v>18576.435840000002</v>
      </c>
      <c r="H59" s="64">
        <f>IF('Expenses Summary'!$F13="","",IF('Cash Flow %s Yr3'!H59="","",'Cash Flow %s Yr3'!H59*'Expenses Summary'!$F13))</f>
        <v>18576.435840000002</v>
      </c>
      <c r="I59" s="64">
        <f>IF('Expenses Summary'!$F13="","",IF('Cash Flow %s Yr3'!I59="","",'Cash Flow %s Yr3'!I59*'Expenses Summary'!$F13))</f>
        <v>18576.435840000002</v>
      </c>
      <c r="J59" s="64">
        <f>IF('Expenses Summary'!$F13="","",IF('Cash Flow %s Yr3'!J59="","",'Cash Flow %s Yr3'!J59*'Expenses Summary'!$F13))</f>
        <v>18576.435840000002</v>
      </c>
      <c r="K59" s="64">
        <f>IF('Expenses Summary'!$F13="","",IF('Cash Flow %s Yr3'!K59="","",'Cash Flow %s Yr3'!K59*'Expenses Summary'!$F13))</f>
        <v>18576.435840000002</v>
      </c>
      <c r="L59" s="64">
        <f>IF('Expenses Summary'!$F13="","",IF('Cash Flow %s Yr3'!L59="","",'Cash Flow %s Yr3'!L59*'Expenses Summary'!$F13))</f>
        <v>18800.248320000002</v>
      </c>
      <c r="M59" s="64">
        <f>IF('Expenses Summary'!$F13="","",IF('Cash Flow %s Yr3'!M59="","",'Cash Flow %s Yr3'!M59*'Expenses Summary'!$F13))</f>
        <v>18800.248320000002</v>
      </c>
      <c r="N59" s="64">
        <f>IF('Expenses Summary'!$F13="","",IF('Cash Flow %s Yr3'!N59="","",'Cash Flow %s Yr3'!N59*'Expenses Summary'!$F13))</f>
        <v>18800.248320000002</v>
      </c>
      <c r="O59" s="64">
        <f>IF('Expenses Summary'!$F13="","",IF('Cash Flow %s Yr3'!O59="","",'Cash Flow %s Yr3'!O59*'Expenses Summary'!$F13))</f>
        <v>18800.248320000002</v>
      </c>
      <c r="P59" s="129"/>
      <c r="Q59" s="129"/>
      <c r="R59" s="129"/>
      <c r="S59" s="111">
        <f>IF(SUM(D59:R59)&gt;0,SUM(D59:R59)/'Expenses Summary'!$F13,"")</f>
        <v>1.0000000000000002</v>
      </c>
    </row>
    <row r="60" spans="1:19" x14ac:dyDescent="0.25">
      <c r="A60" s="36"/>
      <c r="B60" s="67" t="str">
        <f>'Expenses Summary'!B14</f>
        <v>1305</v>
      </c>
      <c r="C60" s="67" t="str">
        <f>'Expenses Summary'!C14</f>
        <v>Certificated Supervisor and Administrator Extra Duty</v>
      </c>
      <c r="D60" s="64" t="str">
        <f>IF('Expenses Summary'!$F14="","",IF('Cash Flow %s Yr3'!D60="","",'Cash Flow %s Yr3'!D60*'Expenses Summary'!$F14))</f>
        <v/>
      </c>
      <c r="E60" s="64" t="str">
        <f>IF('Expenses Summary'!$F14="","",IF('Cash Flow %s Yr3'!E60="","",'Cash Flow %s Yr3'!E60*'Expenses Summary'!$F14))</f>
        <v/>
      </c>
      <c r="F60" s="64" t="str">
        <f>IF('Expenses Summary'!$F14="","",IF('Cash Flow %s Yr3'!F60="","",'Cash Flow %s Yr3'!F60*'Expenses Summary'!$F14))</f>
        <v/>
      </c>
      <c r="G60" s="64" t="str">
        <f>IF('Expenses Summary'!$F14="","",IF('Cash Flow %s Yr3'!G60="","",'Cash Flow %s Yr3'!G60*'Expenses Summary'!$F14))</f>
        <v/>
      </c>
      <c r="H60" s="64" t="str">
        <f>IF('Expenses Summary'!$F14="","",IF('Cash Flow %s Yr3'!H60="","",'Cash Flow %s Yr3'!H60*'Expenses Summary'!$F14))</f>
        <v/>
      </c>
      <c r="I60" s="64" t="str">
        <f>IF('Expenses Summary'!$F14="","",IF('Cash Flow %s Yr3'!I60="","",'Cash Flow %s Yr3'!I60*'Expenses Summary'!$F14))</f>
        <v/>
      </c>
      <c r="J60" s="64" t="str">
        <f>IF('Expenses Summary'!$F14="","",IF('Cash Flow %s Yr3'!J60="","",'Cash Flow %s Yr3'!J60*'Expenses Summary'!$F14))</f>
        <v/>
      </c>
      <c r="K60" s="64" t="str">
        <f>IF('Expenses Summary'!$F14="","",IF('Cash Flow %s Yr3'!K60="","",'Cash Flow %s Yr3'!K60*'Expenses Summary'!$F14))</f>
        <v/>
      </c>
      <c r="L60" s="64" t="str">
        <f>IF('Expenses Summary'!$F14="","",IF('Cash Flow %s Yr3'!L60="","",'Cash Flow %s Yr3'!L60*'Expenses Summary'!$F14))</f>
        <v/>
      </c>
      <c r="M60" s="64" t="str">
        <f>IF('Expenses Summary'!$F14="","",IF('Cash Flow %s Yr3'!M60="","",'Cash Flow %s Yr3'!M60*'Expenses Summary'!$F14))</f>
        <v/>
      </c>
      <c r="N60" s="64" t="str">
        <f>IF('Expenses Summary'!$F14="","",IF('Cash Flow %s Yr3'!N60="","",'Cash Flow %s Yr3'!N60*'Expenses Summary'!$F14))</f>
        <v/>
      </c>
      <c r="O60" s="64" t="str">
        <f>IF('Expenses Summary'!$F14="","",IF('Cash Flow %s Yr3'!O60="","",'Cash Flow %s Yr3'!O60*'Expenses Summary'!$F14))</f>
        <v/>
      </c>
      <c r="P60" s="129"/>
      <c r="Q60" s="129"/>
      <c r="R60" s="129"/>
      <c r="S60" s="111" t="str">
        <f>IF(SUM(D60:R60)&gt;0,SUM(D60:R60)/'Expenses Summary'!$F14,"")</f>
        <v/>
      </c>
    </row>
    <row r="61" spans="1:19" x14ac:dyDescent="0.25">
      <c r="A61" s="36"/>
      <c r="B61" s="67" t="str">
        <f>'Expenses Summary'!B15</f>
        <v>1900</v>
      </c>
      <c r="C61" s="67" t="str">
        <f>'Expenses Summary'!C15</f>
        <v>Other Certificated Salaries</v>
      </c>
      <c r="D61" s="64">
        <f>IF('Expenses Summary'!$F15="","",IF('Cash Flow %s Yr3'!D61="","",'Cash Flow %s Yr3'!D61*'Expenses Summary'!$F15))</f>
        <v>0</v>
      </c>
      <c r="E61" s="64">
        <f>IF('Expenses Summary'!$F15="","",IF('Cash Flow %s Yr3'!E61="","",'Cash Flow %s Yr3'!E61*'Expenses Summary'!$F15))</f>
        <v>0</v>
      </c>
      <c r="F61" s="64">
        <f>IF('Expenses Summary'!$F15="","",IF('Cash Flow %s Yr3'!F61="","",'Cash Flow %s Yr3'!F61*'Expenses Summary'!$F15))</f>
        <v>0</v>
      </c>
      <c r="G61" s="64">
        <f>IF('Expenses Summary'!$F15="","",IF('Cash Flow %s Yr3'!G61="","",'Cash Flow %s Yr3'!G61*'Expenses Summary'!$F15))</f>
        <v>0</v>
      </c>
      <c r="H61" s="64">
        <f>IF('Expenses Summary'!$F15="","",IF('Cash Flow %s Yr3'!H61="","",'Cash Flow %s Yr3'!H61*'Expenses Summary'!$F15))</f>
        <v>0</v>
      </c>
      <c r="I61" s="64">
        <f>IF('Expenses Summary'!$F15="","",IF('Cash Flow %s Yr3'!I61="","",'Cash Flow %s Yr3'!I61*'Expenses Summary'!$F15))</f>
        <v>0</v>
      </c>
      <c r="J61" s="64">
        <f>IF('Expenses Summary'!$F15="","",IF('Cash Flow %s Yr3'!J61="","",'Cash Flow %s Yr3'!J61*'Expenses Summary'!$F15))</f>
        <v>0</v>
      </c>
      <c r="K61" s="64">
        <f>IF('Expenses Summary'!$F15="","",IF('Cash Flow %s Yr3'!K61="","",'Cash Flow %s Yr3'!K61*'Expenses Summary'!$F15))</f>
        <v>0</v>
      </c>
      <c r="L61" s="64">
        <f>IF('Expenses Summary'!$F15="","",IF('Cash Flow %s Yr3'!L61="","",'Cash Flow %s Yr3'!L61*'Expenses Summary'!$F15))</f>
        <v>0</v>
      </c>
      <c r="M61" s="64">
        <f>IF('Expenses Summary'!$F15="","",IF('Cash Flow %s Yr3'!M61="","",'Cash Flow %s Yr3'!M61*'Expenses Summary'!$F15))</f>
        <v>0</v>
      </c>
      <c r="N61" s="64">
        <f>IF('Expenses Summary'!$F15="","",IF('Cash Flow %s Yr3'!N61="","",'Cash Flow %s Yr3'!N61*'Expenses Summary'!$F15))</f>
        <v>0</v>
      </c>
      <c r="O61" s="64">
        <f>IF('Expenses Summary'!$F15="","",IF('Cash Flow %s Yr3'!O61="","",'Cash Flow %s Yr3'!O61*'Expenses Summary'!$F15))</f>
        <v>0</v>
      </c>
      <c r="P61" s="129"/>
      <c r="Q61" s="129"/>
      <c r="R61" s="129"/>
      <c r="S61" s="111" t="str">
        <f>IF(SUM(D61:R61)&gt;0,SUM(D61:R61)/'Expenses Summary'!$F15,"")</f>
        <v/>
      </c>
    </row>
    <row r="62" spans="1:19" x14ac:dyDescent="0.25">
      <c r="A62" s="36"/>
      <c r="B62" s="67" t="str">
        <f>'Expenses Summary'!B16</f>
        <v>1910</v>
      </c>
      <c r="C62" s="67" t="str">
        <f>'Expenses Summary'!C16</f>
        <v>Other Certificated Overtime</v>
      </c>
      <c r="D62" s="64">
        <f>IF('Expenses Summary'!$F16="","",IF('Cash Flow %s Yr3'!D62="","",'Cash Flow %s Yr3'!D62*'Expenses Summary'!$F16))</f>
        <v>0</v>
      </c>
      <c r="E62" s="64">
        <f>IF('Expenses Summary'!$F16="","",IF('Cash Flow %s Yr3'!E62="","",'Cash Flow %s Yr3'!E62*'Expenses Summary'!$F16))</f>
        <v>0</v>
      </c>
      <c r="F62" s="64">
        <f>IF('Expenses Summary'!$F16="","",IF('Cash Flow %s Yr3'!F62="","",'Cash Flow %s Yr3'!F62*'Expenses Summary'!$F16))</f>
        <v>0</v>
      </c>
      <c r="G62" s="64">
        <f>IF('Expenses Summary'!$F16="","",IF('Cash Flow %s Yr3'!G62="","",'Cash Flow %s Yr3'!G62*'Expenses Summary'!$F16))</f>
        <v>0</v>
      </c>
      <c r="H62" s="64">
        <f>IF('Expenses Summary'!$F16="","",IF('Cash Flow %s Yr3'!H62="","",'Cash Flow %s Yr3'!H62*'Expenses Summary'!$F16))</f>
        <v>0</v>
      </c>
      <c r="I62" s="64">
        <f>IF('Expenses Summary'!$F16="","",IF('Cash Flow %s Yr3'!I62="","",'Cash Flow %s Yr3'!I62*'Expenses Summary'!$F16))</f>
        <v>0</v>
      </c>
      <c r="J62" s="64">
        <f>IF('Expenses Summary'!$F16="","",IF('Cash Flow %s Yr3'!J62="","",'Cash Flow %s Yr3'!J62*'Expenses Summary'!$F16))</f>
        <v>0</v>
      </c>
      <c r="K62" s="64">
        <f>IF('Expenses Summary'!$F16="","",IF('Cash Flow %s Yr3'!K62="","",'Cash Flow %s Yr3'!K62*'Expenses Summary'!$F16))</f>
        <v>0</v>
      </c>
      <c r="L62" s="64">
        <f>IF('Expenses Summary'!$F16="","",IF('Cash Flow %s Yr3'!L62="","",'Cash Flow %s Yr3'!L62*'Expenses Summary'!$F16))</f>
        <v>0</v>
      </c>
      <c r="M62" s="64">
        <f>IF('Expenses Summary'!$F16="","",IF('Cash Flow %s Yr3'!M62="","",'Cash Flow %s Yr3'!M62*'Expenses Summary'!$F16))</f>
        <v>0</v>
      </c>
      <c r="N62" s="64">
        <f>IF('Expenses Summary'!$F16="","",IF('Cash Flow %s Yr3'!N62="","",'Cash Flow %s Yr3'!N62*'Expenses Summary'!$F16))</f>
        <v>0</v>
      </c>
      <c r="O62" s="64">
        <f>IF('Expenses Summary'!$F16="","",IF('Cash Flow %s Yr3'!O62="","",'Cash Flow %s Yr3'!O62*'Expenses Summary'!$F16))</f>
        <v>0</v>
      </c>
      <c r="P62" s="129"/>
      <c r="Q62" s="129"/>
      <c r="R62" s="129"/>
      <c r="S62" s="111" t="str">
        <f>IF(SUM(D62:R62)&gt;0,SUM(D62:R62)/'Expenses Summary'!$F16,"")</f>
        <v/>
      </c>
    </row>
    <row r="63" spans="1:19" x14ac:dyDescent="0.25">
      <c r="A63" s="36"/>
      <c r="B63" s="36" t="s">
        <v>563</v>
      </c>
      <c r="C63" s="34" t="s">
        <v>740</v>
      </c>
      <c r="D63" s="173">
        <f t="shared" ref="D63:I63" si="4">IF(SUM(D54:D62)&gt;0,SUM(D54:D62),"")</f>
        <v>18576.435840000002</v>
      </c>
      <c r="E63" s="173">
        <f t="shared" si="4"/>
        <v>20137.03584</v>
      </c>
      <c r="F63" s="173">
        <f t="shared" si="4"/>
        <v>127763.58024</v>
      </c>
      <c r="G63" s="173">
        <f t="shared" si="4"/>
        <v>127763.58024</v>
      </c>
      <c r="H63" s="173">
        <f t="shared" si="4"/>
        <v>127763.58024</v>
      </c>
      <c r="I63" s="173">
        <f t="shared" si="4"/>
        <v>138473.58023999998</v>
      </c>
      <c r="J63" s="173">
        <f t="shared" ref="J63:O63" si="5">IF(SUM(J54:J62)&gt;0,SUM(J54:J62),"")</f>
        <v>127763.58024</v>
      </c>
      <c r="K63" s="173">
        <f t="shared" si="5"/>
        <v>127763.58024</v>
      </c>
      <c r="L63" s="173">
        <f t="shared" si="5"/>
        <v>127987.39271999999</v>
      </c>
      <c r="M63" s="173">
        <f t="shared" si="5"/>
        <v>127987.39271999999</v>
      </c>
      <c r="N63" s="173">
        <f t="shared" si="5"/>
        <v>127987.39271999999</v>
      </c>
      <c r="O63" s="173">
        <f t="shared" si="5"/>
        <v>126426.79272</v>
      </c>
      <c r="P63" s="127"/>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Summary'!$F20="","",IF('Cash Flow %s Yr3'!D66="","",'Cash Flow %s Yr3'!D66*'Expenses Summary'!$F20))</f>
        <v>681.26616000000001</v>
      </c>
      <c r="E66" s="64">
        <f>IF('Expenses Summary'!$F20="","",IF('Cash Flow %s Yr3'!E66="","",'Cash Flow %s Yr3'!E66*'Expenses Summary'!$F20))</f>
        <v>0</v>
      </c>
      <c r="F66" s="64">
        <f>IF('Expenses Summary'!$F20="","",IF('Cash Flow %s Yr3'!F66="","",'Cash Flow %s Yr3'!F66*'Expenses Summary'!$F20))</f>
        <v>17031.654000000002</v>
      </c>
      <c r="G66" s="64">
        <f>IF('Expenses Summary'!$F20="","",IF('Cash Flow %s Yr3'!G66="","",'Cash Flow %s Yr3'!G66*'Expenses Summary'!$F20))</f>
        <v>17031.654000000002</v>
      </c>
      <c r="H66" s="64">
        <f>IF('Expenses Summary'!$F20="","",IF('Cash Flow %s Yr3'!H66="","",'Cash Flow %s Yr3'!H66*'Expenses Summary'!$F20))</f>
        <v>17031.654000000002</v>
      </c>
      <c r="I66" s="64">
        <f>IF('Expenses Summary'!$F20="","",IF('Cash Flow %s Yr3'!I66="","",'Cash Flow %s Yr3'!I66*'Expenses Summary'!$F20))</f>
        <v>17031.654000000002</v>
      </c>
      <c r="J66" s="64">
        <f>IF('Expenses Summary'!$F20="","",IF('Cash Flow %s Yr3'!J66="","",'Cash Flow %s Yr3'!J66*'Expenses Summary'!$F20))</f>
        <v>17031.654000000002</v>
      </c>
      <c r="K66" s="64">
        <f>IF('Expenses Summary'!$F20="","",IF('Cash Flow %s Yr3'!K66="","",'Cash Flow %s Yr3'!K66*'Expenses Summary'!$F20))</f>
        <v>17031.654000000002</v>
      </c>
      <c r="L66" s="64">
        <f>IF('Expenses Summary'!$F20="","",IF('Cash Flow %s Yr3'!L66="","",'Cash Flow %s Yr3'!L66*'Expenses Summary'!$F20))</f>
        <v>17031.654000000002</v>
      </c>
      <c r="M66" s="64">
        <f>IF('Expenses Summary'!$F20="","",IF('Cash Flow %s Yr3'!M66="","",'Cash Flow %s Yr3'!M66*'Expenses Summary'!$F20))</f>
        <v>17031.654000000002</v>
      </c>
      <c r="N66" s="64">
        <f>IF('Expenses Summary'!$F20="","",IF('Cash Flow %s Yr3'!N66="","",'Cash Flow %s Yr3'!N66*'Expenses Summary'!$F20))</f>
        <v>17031.654000000002</v>
      </c>
      <c r="O66" s="64">
        <f>IF('Expenses Summary'!$F20="","",IF('Cash Flow %s Yr3'!O66="","",'Cash Flow %s Yr3'!O66*'Expenses Summary'!$F20))</f>
        <v>16350.387840000001</v>
      </c>
      <c r="P66" s="129"/>
      <c r="Q66" s="129"/>
      <c r="R66" s="129"/>
      <c r="S66" s="111">
        <f>IF(SUM(D66:R66)&gt;0,SUM(D66:R66)/'Expenses Summary'!$F20,"")</f>
        <v>1.0000000000000004</v>
      </c>
    </row>
    <row r="67" spans="1:19" s="31" customFormat="1" x14ac:dyDescent="0.25">
      <c r="A67" s="36"/>
      <c r="B67" s="67" t="str">
        <f>'Expenses Summary'!B21</f>
        <v>2110</v>
      </c>
      <c r="C67" s="67" t="str">
        <f>'Expenses Summary'!C21</f>
        <v>Instructional Aide Salaries</v>
      </c>
      <c r="D67" s="64">
        <f>IF('Expenses Summary'!$F21="","",IF('Cash Flow %s Yr3'!D67="","",'Cash Flow %s Yr3'!D67*'Expenses Summary'!$F21))</f>
        <v>0</v>
      </c>
      <c r="E67" s="64">
        <f>IF('Expenses Summary'!$F21="","",IF('Cash Flow %s Yr3'!E67="","",'Cash Flow %s Yr3'!E67*'Expenses Summary'!$F21))</f>
        <v>0</v>
      </c>
      <c r="F67" s="64">
        <f>IF('Expenses Summary'!$F21="","",IF('Cash Flow %s Yr3'!F67="","",'Cash Flow %s Yr3'!F67*'Expenses Summary'!$F21))</f>
        <v>0</v>
      </c>
      <c r="G67" s="64">
        <f>IF('Expenses Summary'!$F21="","",IF('Cash Flow %s Yr3'!G67="","",'Cash Flow %s Yr3'!G67*'Expenses Summary'!$F21))</f>
        <v>0</v>
      </c>
      <c r="H67" s="64">
        <f>IF('Expenses Summary'!$F21="","",IF('Cash Flow %s Yr3'!H67="","",'Cash Flow %s Yr3'!H67*'Expenses Summary'!$F21))</f>
        <v>0</v>
      </c>
      <c r="I67" s="64">
        <f>IF('Expenses Summary'!$F21="","",IF('Cash Flow %s Yr3'!I67="","",'Cash Flow %s Yr3'!I67*'Expenses Summary'!$F21))</f>
        <v>0</v>
      </c>
      <c r="J67" s="64">
        <f>IF('Expenses Summary'!$F21="","",IF('Cash Flow %s Yr3'!J67="","",'Cash Flow %s Yr3'!J67*'Expenses Summary'!$F21))</f>
        <v>0</v>
      </c>
      <c r="K67" s="64">
        <f>IF('Expenses Summary'!$F21="","",IF('Cash Flow %s Yr3'!K67="","",'Cash Flow %s Yr3'!K67*'Expenses Summary'!$F21))</f>
        <v>0</v>
      </c>
      <c r="L67" s="64">
        <f>IF('Expenses Summary'!$F21="","",IF('Cash Flow %s Yr3'!L67="","",'Cash Flow %s Yr3'!L67*'Expenses Summary'!$F21))</f>
        <v>0</v>
      </c>
      <c r="M67" s="64">
        <f>IF('Expenses Summary'!$F21="","",IF('Cash Flow %s Yr3'!M67="","",'Cash Flow %s Yr3'!M67*'Expenses Summary'!$F21))</f>
        <v>0</v>
      </c>
      <c r="N67" s="64">
        <f>IF('Expenses Summary'!$F21="","",IF('Cash Flow %s Yr3'!N67="","",'Cash Flow %s Yr3'!N67*'Expenses Summary'!$F21))</f>
        <v>0</v>
      </c>
      <c r="O67" s="64">
        <f>IF('Expenses Summary'!$F21="","",IF('Cash Flow %s Yr3'!O67="","",'Cash Flow %s Yr3'!O67*'Expenses Summary'!$F21))</f>
        <v>0</v>
      </c>
      <c r="P67" s="129"/>
      <c r="Q67" s="129"/>
      <c r="R67" s="129"/>
      <c r="S67" s="111" t="str">
        <f>IF(SUM(D67:R67)&gt;0,SUM(D67:R67)/'Expenses Summary'!$F21,"")</f>
        <v/>
      </c>
    </row>
    <row r="68" spans="1:19" s="31" customFormat="1" x14ac:dyDescent="0.25">
      <c r="A68" s="36"/>
      <c r="B68" s="67" t="str">
        <f>'Expenses Summary'!B22</f>
        <v>2200</v>
      </c>
      <c r="C68" s="67" t="str">
        <f>'Expenses Summary'!C22</f>
        <v>Classified Support Salaries</v>
      </c>
      <c r="D68" s="64">
        <f>IF('Expenses Summary'!$F22="","",IF('Cash Flow %s Yr3'!D68="","",'Cash Flow %s Yr3'!D68*'Expenses Summary'!$F22))</f>
        <v>0</v>
      </c>
      <c r="E68" s="64">
        <f>IF('Expenses Summary'!$F22="","",IF('Cash Flow %s Yr3'!E68="","",'Cash Flow %s Yr3'!E68*'Expenses Summary'!$F22))</f>
        <v>0</v>
      </c>
      <c r="F68" s="64">
        <f>IF('Expenses Summary'!$F22="","",IF('Cash Flow %s Yr3'!F68="","",'Cash Flow %s Yr3'!F68*'Expenses Summary'!$F22))</f>
        <v>5800.7400000000007</v>
      </c>
      <c r="G68" s="64">
        <f>IF('Expenses Summary'!$F22="","",IF('Cash Flow %s Yr3'!G68="","",'Cash Flow %s Yr3'!G68*'Expenses Summary'!$F22))</f>
        <v>5800.7400000000007</v>
      </c>
      <c r="H68" s="64">
        <f>IF('Expenses Summary'!$F22="","",IF('Cash Flow %s Yr3'!H68="","",'Cash Flow %s Yr3'!H68*'Expenses Summary'!$F22))</f>
        <v>5800.7400000000007</v>
      </c>
      <c r="I68" s="64">
        <f>IF('Expenses Summary'!$F22="","",IF('Cash Flow %s Yr3'!I68="","",'Cash Flow %s Yr3'!I68*'Expenses Summary'!$F22))</f>
        <v>5800.7400000000007</v>
      </c>
      <c r="J68" s="64">
        <f>IF('Expenses Summary'!$F22="","",IF('Cash Flow %s Yr3'!J68="","",'Cash Flow %s Yr3'!J68*'Expenses Summary'!$F22))</f>
        <v>5800.7400000000007</v>
      </c>
      <c r="K68" s="64">
        <f>IF('Expenses Summary'!$F22="","",IF('Cash Flow %s Yr3'!K68="","",'Cash Flow %s Yr3'!K68*'Expenses Summary'!$F22))</f>
        <v>5800.7400000000007</v>
      </c>
      <c r="L68" s="64">
        <f>IF('Expenses Summary'!$F22="","",IF('Cash Flow %s Yr3'!L68="","",'Cash Flow %s Yr3'!L68*'Expenses Summary'!$F22))</f>
        <v>5800.7400000000007</v>
      </c>
      <c r="M68" s="64">
        <f>IF('Expenses Summary'!$F22="","",IF('Cash Flow %s Yr3'!M68="","",'Cash Flow %s Yr3'!M68*'Expenses Summary'!$F22))</f>
        <v>5800.7400000000007</v>
      </c>
      <c r="N68" s="64">
        <f>IF('Expenses Summary'!$F22="","",IF('Cash Flow %s Yr3'!N68="","",'Cash Flow %s Yr3'!N68*'Expenses Summary'!$F22))</f>
        <v>5800.7400000000007</v>
      </c>
      <c r="O68" s="64">
        <f>IF('Expenses Summary'!$F22="","",IF('Cash Flow %s Yr3'!O68="","",'Cash Flow %s Yr3'!O68*'Expenses Summary'!$F22))</f>
        <v>5800.7400000000007</v>
      </c>
      <c r="P68" s="129"/>
      <c r="Q68" s="129"/>
      <c r="R68" s="129"/>
      <c r="S68" s="111">
        <f>IF(SUM(D68:R68)&gt;0,SUM(D68:R68)/'Expenses Summary'!$F22,"")</f>
        <v>0.99999999999999989</v>
      </c>
    </row>
    <row r="69" spans="1:19" s="31" customFormat="1" x14ac:dyDescent="0.25">
      <c r="A69" s="36"/>
      <c r="B69" s="67" t="str">
        <f>'Expenses Summary'!B23</f>
        <v>2200</v>
      </c>
      <c r="C69" s="67" t="str">
        <f>'Expenses Summary'!C23</f>
        <v>Classified Support Salaries</v>
      </c>
      <c r="D69" s="64" t="str">
        <f>IF('Expenses Summary'!$F23="","",IF('Cash Flow %s Yr3'!D69="","",'Cash Flow %s Yr3'!D69*'Expenses Summary'!$F23))</f>
        <v/>
      </c>
      <c r="E69" s="64" t="str">
        <f>IF('Expenses Summary'!$F23="","",IF('Cash Flow %s Yr3'!E69="","",'Cash Flow %s Yr3'!E69*'Expenses Summary'!$F23))</f>
        <v/>
      </c>
      <c r="F69" s="64" t="str">
        <f>IF('Expenses Summary'!$F23="","",IF('Cash Flow %s Yr3'!F69="","",'Cash Flow %s Yr3'!F69*'Expenses Summary'!$F23))</f>
        <v/>
      </c>
      <c r="G69" s="64" t="str">
        <f>IF('Expenses Summary'!$F23="","",IF('Cash Flow %s Yr3'!G69="","",'Cash Flow %s Yr3'!G69*'Expenses Summary'!$F23))</f>
        <v/>
      </c>
      <c r="H69" s="64" t="str">
        <f>IF('Expenses Summary'!$F23="","",IF('Cash Flow %s Yr3'!H69="","",'Cash Flow %s Yr3'!H69*'Expenses Summary'!$F23))</f>
        <v/>
      </c>
      <c r="I69" s="64" t="str">
        <f>IF('Expenses Summary'!$F23="","",IF('Cash Flow %s Yr3'!I69="","",'Cash Flow %s Yr3'!I69*'Expenses Summary'!$F23))</f>
        <v/>
      </c>
      <c r="J69" s="64" t="str">
        <f>IF('Expenses Summary'!$F23="","",IF('Cash Flow %s Yr3'!J69="","",'Cash Flow %s Yr3'!J69*'Expenses Summary'!$F23))</f>
        <v/>
      </c>
      <c r="K69" s="64" t="str">
        <f>IF('Expenses Summary'!$F23="","",IF('Cash Flow %s Yr3'!K69="","",'Cash Flow %s Yr3'!K69*'Expenses Summary'!$F23))</f>
        <v/>
      </c>
      <c r="L69" s="64" t="str">
        <f>IF('Expenses Summary'!$F23="","",IF('Cash Flow %s Yr3'!L69="","",'Cash Flow %s Yr3'!L69*'Expenses Summary'!$F23))</f>
        <v/>
      </c>
      <c r="M69" s="64" t="str">
        <f>IF('Expenses Summary'!$F23="","",IF('Cash Flow %s Yr3'!M69="","",'Cash Flow %s Yr3'!M69*'Expenses Summary'!$F23))</f>
        <v/>
      </c>
      <c r="N69" s="64" t="str">
        <f>IF('Expenses Summary'!$F23="","",IF('Cash Flow %s Yr3'!N69="","",'Cash Flow %s Yr3'!N69*'Expenses Summary'!$F23))</f>
        <v/>
      </c>
      <c r="O69" s="64" t="str">
        <f>IF('Expenses Summary'!$F23="","",IF('Cash Flow %s Yr3'!O69="","",'Cash Flow %s Yr3'!O69*'Expenses Summary'!$F23))</f>
        <v/>
      </c>
      <c r="P69" s="129"/>
      <c r="Q69" s="129"/>
      <c r="R69" s="129"/>
      <c r="S69" s="111" t="str">
        <f>IF(SUM(D69:R69)&gt;0,SUM(D69:R69)/'Expenses Summary'!$F23,"")</f>
        <v/>
      </c>
    </row>
    <row r="70" spans="1:19" s="31" customFormat="1" x14ac:dyDescent="0.25">
      <c r="A70" s="36"/>
      <c r="B70" s="67" t="str">
        <f>'Expenses Summary'!B24</f>
        <v>2300</v>
      </c>
      <c r="C70" s="67" t="str">
        <f>'Expenses Summary'!C24</f>
        <v>Classified Supervisor and Administrator Salaries</v>
      </c>
      <c r="D70" s="64">
        <f>IF('Expenses Summary'!$F24="","",IF('Cash Flow %s Yr3'!D70="","",'Cash Flow %s Yr3'!D70*'Expenses Summary'!$F24))</f>
        <v>0</v>
      </c>
      <c r="E70" s="64">
        <f>IF('Expenses Summary'!$F24="","",IF('Cash Flow %s Yr3'!E70="","",'Cash Flow %s Yr3'!E70*'Expenses Summary'!$F24))</f>
        <v>0</v>
      </c>
      <c r="F70" s="64">
        <f>IF('Expenses Summary'!$F24="","",IF('Cash Flow %s Yr3'!F70="","",'Cash Flow %s Yr3'!F70*'Expenses Summary'!$F24))</f>
        <v>0</v>
      </c>
      <c r="G70" s="64">
        <f>IF('Expenses Summary'!$F24="","",IF('Cash Flow %s Yr3'!G70="","",'Cash Flow %s Yr3'!G70*'Expenses Summary'!$F24))</f>
        <v>0</v>
      </c>
      <c r="H70" s="64">
        <f>IF('Expenses Summary'!$F24="","",IF('Cash Flow %s Yr3'!H70="","",'Cash Flow %s Yr3'!H70*'Expenses Summary'!$F24))</f>
        <v>0</v>
      </c>
      <c r="I70" s="64">
        <f>IF('Expenses Summary'!$F24="","",IF('Cash Flow %s Yr3'!I70="","",'Cash Flow %s Yr3'!I70*'Expenses Summary'!$F24))</f>
        <v>0</v>
      </c>
      <c r="J70" s="64">
        <f>IF('Expenses Summary'!$F24="","",IF('Cash Flow %s Yr3'!J70="","",'Cash Flow %s Yr3'!J70*'Expenses Summary'!$F24))</f>
        <v>0</v>
      </c>
      <c r="K70" s="64">
        <f>IF('Expenses Summary'!$F24="","",IF('Cash Flow %s Yr3'!K70="","",'Cash Flow %s Yr3'!K70*'Expenses Summary'!$F24))</f>
        <v>0</v>
      </c>
      <c r="L70" s="64">
        <f>IF('Expenses Summary'!$F24="","",IF('Cash Flow %s Yr3'!L70="","",'Cash Flow %s Yr3'!L70*'Expenses Summary'!$F24))</f>
        <v>0</v>
      </c>
      <c r="M70" s="64">
        <f>IF('Expenses Summary'!$F24="","",IF('Cash Flow %s Yr3'!M70="","",'Cash Flow %s Yr3'!M70*'Expenses Summary'!$F24))</f>
        <v>0</v>
      </c>
      <c r="N70" s="64">
        <f>IF('Expenses Summary'!$F24="","",IF('Cash Flow %s Yr3'!N70="","",'Cash Flow %s Yr3'!N70*'Expenses Summary'!$F24))</f>
        <v>0</v>
      </c>
      <c r="O70" s="64">
        <f>IF('Expenses Summary'!$F24="","",IF('Cash Flow %s Yr3'!O70="","",'Cash Flow %s Yr3'!O70*'Expenses Summary'!$F24))</f>
        <v>0</v>
      </c>
      <c r="P70" s="129"/>
      <c r="Q70" s="129"/>
      <c r="R70" s="129"/>
      <c r="S70" s="111" t="str">
        <f>IF(SUM(D70:R70)&gt;0,SUM(D70:R70)/'Expenses Summary'!$F24,"")</f>
        <v/>
      </c>
    </row>
    <row r="71" spans="1:19" s="31" customFormat="1" x14ac:dyDescent="0.25">
      <c r="A71" s="36"/>
      <c r="B71" s="67" t="str">
        <f>'Expenses Summary'!B25</f>
        <v>2400</v>
      </c>
      <c r="C71" s="67" t="str">
        <f>'Expenses Summary'!C25</f>
        <v>Clerical, Technical, and Office Staff Salaries</v>
      </c>
      <c r="D71" s="64">
        <f>IF('Expenses Summary'!$F25="","",IF('Cash Flow %s Yr3'!D71="","",'Cash Flow %s Yr3'!D71*'Expenses Summary'!$F25))</f>
        <v>7097.7638399999996</v>
      </c>
      <c r="E71" s="64">
        <f>IF('Expenses Summary'!$F25="","",IF('Cash Flow %s Yr3'!E71="","",'Cash Flow %s Yr3'!E71*'Expenses Summary'!$F25))</f>
        <v>7097.7638399999996</v>
      </c>
      <c r="F71" s="64">
        <f>IF('Expenses Summary'!$F25="","",IF('Cash Flow %s Yr3'!F71="","",'Cash Flow %s Yr3'!F71*'Expenses Summary'!$F25))</f>
        <v>10092.132959999999</v>
      </c>
      <c r="G71" s="64">
        <f>IF('Expenses Summary'!$F25="","",IF('Cash Flow %s Yr3'!G71="","",'Cash Flow %s Yr3'!G71*'Expenses Summary'!$F25))</f>
        <v>10313.93808</v>
      </c>
      <c r="H71" s="64">
        <f>IF('Expenses Summary'!$F25="","",IF('Cash Flow %s Yr3'!H71="","",'Cash Flow %s Yr3'!H71*'Expenses Summary'!$F25))</f>
        <v>10535.743200000001</v>
      </c>
      <c r="I71" s="64">
        <f>IF('Expenses Summary'!$F25="","",IF('Cash Flow %s Yr3'!I71="","",'Cash Flow %s Yr3'!I71*'Expenses Summary'!$F25))</f>
        <v>11533.866239999999</v>
      </c>
      <c r="J71" s="64">
        <f>IF('Expenses Summary'!$F25="","",IF('Cash Flow %s Yr3'!J71="","",'Cash Flow %s Yr3'!J71*'Expenses Summary'!$F25))</f>
        <v>9038.5586399999993</v>
      </c>
      <c r="K71" s="64">
        <f>IF('Expenses Summary'!$F25="","",IF('Cash Flow %s Yr3'!K71="","",'Cash Flow %s Yr3'!K71*'Expenses Summary'!$F25))</f>
        <v>9038.5586399999993</v>
      </c>
      <c r="L71" s="64">
        <f>IF('Expenses Summary'!$F25="","",IF('Cash Flow %s Yr3'!L71="","",'Cash Flow %s Yr3'!L71*'Expenses Summary'!$F25))</f>
        <v>9038.5586399999993</v>
      </c>
      <c r="M71" s="64">
        <f>IF('Expenses Summary'!$F25="","",IF('Cash Flow %s Yr3'!M71="","",'Cash Flow %s Yr3'!M71*'Expenses Summary'!$F25))</f>
        <v>9038.5586399999993</v>
      </c>
      <c r="N71" s="64">
        <f>IF('Expenses Summary'!$F25="","",IF('Cash Flow %s Yr3'!N71="","",'Cash Flow %s Yr3'!N71*'Expenses Summary'!$F25))</f>
        <v>9038.5586399999993</v>
      </c>
      <c r="O71" s="64">
        <f>IF('Expenses Summary'!$F25="","",IF('Cash Flow %s Yr3'!O71="","",'Cash Flow %s Yr3'!O71*'Expenses Summary'!$F25))</f>
        <v>9038.5586399999993</v>
      </c>
      <c r="P71" s="129"/>
      <c r="Q71" s="129"/>
      <c r="R71" s="129"/>
      <c r="S71" s="111">
        <f>IF(SUM(D71:R71)&gt;0,SUM(D71:R71)/'Expenses Summary'!$F25,"")</f>
        <v>1.0000000000000002</v>
      </c>
    </row>
    <row r="72" spans="1:19" s="31" customFormat="1" x14ac:dyDescent="0.25">
      <c r="A72" s="36"/>
      <c r="B72" s="67" t="str">
        <f>'Expenses Summary'!B26</f>
        <v>2400</v>
      </c>
      <c r="C72" s="67" t="str">
        <f>'Expenses Summary'!C26</f>
        <v xml:space="preserve">Clerical, Technical, and Office Staff </v>
      </c>
      <c r="D72" s="64" t="str">
        <f>IF('Expenses Summary'!$F26="","",IF('Cash Flow %s Yr3'!D72="","",'Cash Flow %s Yr3'!D72*'Expenses Summary'!$F26))</f>
        <v/>
      </c>
      <c r="E72" s="64" t="str">
        <f>IF('Expenses Summary'!$F26="","",IF('Cash Flow %s Yr3'!E72="","",'Cash Flow %s Yr3'!E72*'Expenses Summary'!$F26))</f>
        <v/>
      </c>
      <c r="F72" s="64" t="str">
        <f>IF('Expenses Summary'!$F26="","",IF('Cash Flow %s Yr3'!F72="","",'Cash Flow %s Yr3'!F72*'Expenses Summary'!$F26))</f>
        <v/>
      </c>
      <c r="G72" s="64" t="str">
        <f>IF('Expenses Summary'!$F26="","",IF('Cash Flow %s Yr3'!G72="","",'Cash Flow %s Yr3'!G72*'Expenses Summary'!$F26))</f>
        <v/>
      </c>
      <c r="H72" s="64" t="str">
        <f>IF('Expenses Summary'!$F26="","",IF('Cash Flow %s Yr3'!H72="","",'Cash Flow %s Yr3'!H72*'Expenses Summary'!$F26))</f>
        <v/>
      </c>
      <c r="I72" s="64" t="str">
        <f>IF('Expenses Summary'!$F26="","",IF('Cash Flow %s Yr3'!I72="","",'Cash Flow %s Yr3'!I72*'Expenses Summary'!$F26))</f>
        <v/>
      </c>
      <c r="J72" s="64" t="str">
        <f>IF('Expenses Summary'!$F26="","",IF('Cash Flow %s Yr3'!J72="","",'Cash Flow %s Yr3'!J72*'Expenses Summary'!$F26))</f>
        <v/>
      </c>
      <c r="K72" s="64" t="str">
        <f>IF('Expenses Summary'!$F26="","",IF('Cash Flow %s Yr3'!K72="","",'Cash Flow %s Yr3'!K72*'Expenses Summary'!$F26))</f>
        <v/>
      </c>
      <c r="L72" s="64" t="str">
        <f>IF('Expenses Summary'!$F26="","",IF('Cash Flow %s Yr3'!L72="","",'Cash Flow %s Yr3'!L72*'Expenses Summary'!$F26))</f>
        <v/>
      </c>
      <c r="M72" s="64" t="str">
        <f>IF('Expenses Summary'!$F26="","",IF('Cash Flow %s Yr3'!M72="","",'Cash Flow %s Yr3'!M72*'Expenses Summary'!$F26))</f>
        <v/>
      </c>
      <c r="N72" s="64" t="str">
        <f>IF('Expenses Summary'!$F26="","",IF('Cash Flow %s Yr3'!N72="","",'Cash Flow %s Yr3'!N72*'Expenses Summary'!$F26))</f>
        <v/>
      </c>
      <c r="O72" s="64" t="str">
        <f>IF('Expenses Summary'!$F26="","",IF('Cash Flow %s Yr3'!O72="","",'Cash Flow %s Yr3'!O72*'Expenses Summary'!$F26))</f>
        <v/>
      </c>
      <c r="P72" s="129"/>
      <c r="Q72" s="129"/>
      <c r="R72" s="129"/>
      <c r="S72" s="111" t="str">
        <f>IF(SUM(D72:R72)&gt;0,SUM(D72:R72)/'Expenses Summary'!$F26,"")</f>
        <v/>
      </c>
    </row>
    <row r="73" spans="1:19" s="31" customFormat="1" x14ac:dyDescent="0.25">
      <c r="A73" s="36"/>
      <c r="B73" s="67" t="str">
        <f>'Expenses Summary'!B27</f>
        <v>2900</v>
      </c>
      <c r="C73" s="67" t="str">
        <f>'Expenses Summary'!C27</f>
        <v>Other Classified Salaries</v>
      </c>
      <c r="D73" s="64">
        <f>IF('Expenses Summary'!$F27="","",IF('Cash Flow %s Yr3'!D73="","",'Cash Flow %s Yr3'!D73*'Expenses Summary'!$F27))</f>
        <v>1505.4710400000001</v>
      </c>
      <c r="E73" s="64">
        <f>IF('Expenses Summary'!$F27="","",IF('Cash Flow %s Yr3'!E73="","",'Cash Flow %s Yr3'!E73*'Expenses Summary'!$F27))</f>
        <v>0</v>
      </c>
      <c r="F73" s="64">
        <f>IF('Expenses Summary'!$F27="","",IF('Cash Flow %s Yr3'!F73="","",'Cash Flow %s Yr3'!F73*'Expenses Summary'!$F27))</f>
        <v>10350.1134</v>
      </c>
      <c r="G73" s="64">
        <f>IF('Expenses Summary'!$F27="","",IF('Cash Flow %s Yr3'!G73="","",'Cash Flow %s Yr3'!G73*'Expenses Summary'!$F27))</f>
        <v>10350.1134</v>
      </c>
      <c r="H73" s="64">
        <f>IF('Expenses Summary'!$F27="","",IF('Cash Flow %s Yr3'!H73="","",'Cash Flow %s Yr3'!H73*'Expenses Summary'!$F27))</f>
        <v>10067.837579999999</v>
      </c>
      <c r="I73" s="64">
        <f>IF('Expenses Summary'!$F27="","",IF('Cash Flow %s Yr3'!I73="","",'Cash Flow %s Yr3'!I73*'Expenses Summary'!$F27))</f>
        <v>5175.0567000000001</v>
      </c>
      <c r="J73" s="64">
        <f>IF('Expenses Summary'!$F27="","",IF('Cash Flow %s Yr3'!J73="","",'Cash Flow %s Yr3'!J73*'Expenses Summary'!$F27))</f>
        <v>9409.1940000000013</v>
      </c>
      <c r="K73" s="64">
        <f>IF('Expenses Summary'!$F27="","",IF('Cash Flow %s Yr3'!K73="","",'Cash Flow %s Yr3'!K73*'Expenses Summary'!$F27))</f>
        <v>9409.1940000000013</v>
      </c>
      <c r="L73" s="64">
        <f>IF('Expenses Summary'!$F27="","",IF('Cash Flow %s Yr3'!L73="","",'Cash Flow %s Yr3'!L73*'Expenses Summary'!$F27))</f>
        <v>9409.1940000000013</v>
      </c>
      <c r="M73" s="64">
        <f>IF('Expenses Summary'!$F27="","",IF('Cash Flow %s Yr3'!M73="","",'Cash Flow %s Yr3'!M73*'Expenses Summary'!$F27))</f>
        <v>9409.1940000000013</v>
      </c>
      <c r="N73" s="64">
        <f>IF('Expenses Summary'!$F27="","",IF('Cash Flow %s Yr3'!N73="","",'Cash Flow %s Yr3'!N73*'Expenses Summary'!$F27))</f>
        <v>9409.1940000000013</v>
      </c>
      <c r="O73" s="64">
        <f>IF('Expenses Summary'!$F27="","",IF('Cash Flow %s Yr3'!O73="","",'Cash Flow %s Yr3'!O73*'Expenses Summary'!$F27))</f>
        <v>9597.37788</v>
      </c>
      <c r="P73" s="129"/>
      <c r="Q73" s="129"/>
      <c r="R73" s="129"/>
      <c r="S73" s="111">
        <f>IF(SUM(D73:R73)&gt;0,SUM(D73:R73)/'Expenses Summary'!$F27,"")</f>
        <v>1.0000000000000002</v>
      </c>
    </row>
    <row r="74" spans="1:19" s="31" customFormat="1" x14ac:dyDescent="0.25">
      <c r="A74" s="36"/>
      <c r="B74" s="67" t="str">
        <f>'Expenses Summary'!B28</f>
        <v>2905</v>
      </c>
      <c r="C74" s="67" t="str">
        <f>'Expenses Summary'!C28</f>
        <v>Other Stipends</v>
      </c>
      <c r="D74" s="64">
        <f>IF('Expenses Summary'!$F28="","",IF('Cash Flow %s Yr3'!D74="","",'Cash Flow %s Yr3'!D74*'Expenses Summary'!$F28))</f>
        <v>0</v>
      </c>
      <c r="E74" s="64">
        <f>IF('Expenses Summary'!$F28="","",IF('Cash Flow %s Yr3'!E74="","",'Cash Flow %s Yr3'!E74*'Expenses Summary'!$F28))</f>
        <v>0</v>
      </c>
      <c r="F74" s="64">
        <f>IF('Expenses Summary'!$F28="","",IF('Cash Flow %s Yr3'!F74="","",'Cash Flow %s Yr3'!F74*'Expenses Summary'!$F28))</f>
        <v>0</v>
      </c>
      <c r="G74" s="64">
        <f>IF('Expenses Summary'!$F28="","",IF('Cash Flow %s Yr3'!G74="","",'Cash Flow %s Yr3'!G74*'Expenses Summary'!$F28))</f>
        <v>0</v>
      </c>
      <c r="H74" s="64">
        <f>IF('Expenses Summary'!$F28="","",IF('Cash Flow %s Yr3'!H74="","",'Cash Flow %s Yr3'!H74*'Expenses Summary'!$F28))</f>
        <v>0</v>
      </c>
      <c r="I74" s="64">
        <f>IF('Expenses Summary'!$F28="","",IF('Cash Flow %s Yr3'!I74="","",'Cash Flow %s Yr3'!I74*'Expenses Summary'!$F28))</f>
        <v>0</v>
      </c>
      <c r="J74" s="64">
        <f>IF('Expenses Summary'!$F28="","",IF('Cash Flow %s Yr3'!J74="","",'Cash Flow %s Yr3'!J74*'Expenses Summary'!$F28))</f>
        <v>0</v>
      </c>
      <c r="K74" s="64">
        <f>IF('Expenses Summary'!$F28="","",IF('Cash Flow %s Yr3'!K74="","",'Cash Flow %s Yr3'!K74*'Expenses Summary'!$F28))</f>
        <v>0</v>
      </c>
      <c r="L74" s="64">
        <f>IF('Expenses Summary'!$F28="","",IF('Cash Flow %s Yr3'!L74="","",'Cash Flow %s Yr3'!L74*'Expenses Summary'!$F28))</f>
        <v>0</v>
      </c>
      <c r="M74" s="64">
        <f>IF('Expenses Summary'!$F28="","",IF('Cash Flow %s Yr3'!M74="","",'Cash Flow %s Yr3'!M74*'Expenses Summary'!$F28))</f>
        <v>0</v>
      </c>
      <c r="N74" s="64">
        <f>IF('Expenses Summary'!$F28="","",IF('Cash Flow %s Yr3'!N74="","",'Cash Flow %s Yr3'!N74*'Expenses Summary'!$F28))</f>
        <v>0</v>
      </c>
      <c r="O74" s="64">
        <f>IF('Expenses Summary'!$F28="","",IF('Cash Flow %s Yr3'!O74="","",'Cash Flow %s Yr3'!O74*'Expenses Summary'!$F28))</f>
        <v>0</v>
      </c>
      <c r="P74" s="129"/>
      <c r="Q74" s="129"/>
      <c r="R74" s="129"/>
      <c r="S74" s="111" t="str">
        <f>IF(SUM(D74:R74)&gt;0,SUM(D74:R74)/'Expenses Summary'!$F28,"")</f>
        <v/>
      </c>
    </row>
    <row r="75" spans="1:19" s="31" customFormat="1" x14ac:dyDescent="0.25">
      <c r="A75" s="36"/>
      <c r="B75" s="67" t="str">
        <f>'Expenses Summary'!B29</f>
        <v>2910</v>
      </c>
      <c r="C75" s="67" t="str">
        <f>'Expenses Summary'!C29</f>
        <v>Other Classified Overtime</v>
      </c>
      <c r="D75" s="64">
        <f>IF('Expenses Summary'!$F29="","",IF('Cash Flow %s Yr3'!D75="","",'Cash Flow %s Yr3'!D75*'Expenses Summary'!$F29))</f>
        <v>0</v>
      </c>
      <c r="E75" s="64">
        <f>IF('Expenses Summary'!$F29="","",IF('Cash Flow %s Yr3'!E75="","",'Cash Flow %s Yr3'!E75*'Expenses Summary'!$F29))</f>
        <v>0</v>
      </c>
      <c r="F75" s="64">
        <f>IF('Expenses Summary'!$F29="","",IF('Cash Flow %s Yr3'!F75="","",'Cash Flow %s Yr3'!F75*'Expenses Summary'!$F29))</f>
        <v>0</v>
      </c>
      <c r="G75" s="64">
        <f>IF('Expenses Summary'!$F29="","",IF('Cash Flow %s Yr3'!G75="","",'Cash Flow %s Yr3'!G75*'Expenses Summary'!$F29))</f>
        <v>0</v>
      </c>
      <c r="H75" s="64">
        <f>IF('Expenses Summary'!$F29="","",IF('Cash Flow %s Yr3'!H75="","",'Cash Flow %s Yr3'!H75*'Expenses Summary'!$F29))</f>
        <v>0</v>
      </c>
      <c r="I75" s="64">
        <f>IF('Expenses Summary'!$F29="","",IF('Cash Flow %s Yr3'!I75="","",'Cash Flow %s Yr3'!I75*'Expenses Summary'!$F29))</f>
        <v>0</v>
      </c>
      <c r="J75" s="64">
        <f>IF('Expenses Summary'!$F29="","",IF('Cash Flow %s Yr3'!J75="","",'Cash Flow %s Yr3'!J75*'Expenses Summary'!$F29))</f>
        <v>0</v>
      </c>
      <c r="K75" s="64">
        <f>IF('Expenses Summary'!$F29="","",IF('Cash Flow %s Yr3'!K75="","",'Cash Flow %s Yr3'!K75*'Expenses Summary'!$F29))</f>
        <v>0</v>
      </c>
      <c r="L75" s="64">
        <f>IF('Expenses Summary'!$F29="","",IF('Cash Flow %s Yr3'!L75="","",'Cash Flow %s Yr3'!L75*'Expenses Summary'!$F29))</f>
        <v>0</v>
      </c>
      <c r="M75" s="64">
        <f>IF('Expenses Summary'!$F29="","",IF('Cash Flow %s Yr3'!M75="","",'Cash Flow %s Yr3'!M75*'Expenses Summary'!$F29))</f>
        <v>0</v>
      </c>
      <c r="N75" s="64">
        <f>IF('Expenses Summary'!$F29="","",IF('Cash Flow %s Yr3'!N75="","",'Cash Flow %s Yr3'!N75*'Expenses Summary'!$F29))</f>
        <v>0</v>
      </c>
      <c r="O75" s="64">
        <f>IF('Expenses Summary'!$F29="","",IF('Cash Flow %s Yr3'!O75="","",'Cash Flow %s Yr3'!O75*'Expenses Summary'!$F29))</f>
        <v>0</v>
      </c>
      <c r="P75" s="129"/>
      <c r="Q75" s="129"/>
      <c r="R75" s="129"/>
      <c r="S75" s="111" t="str">
        <f>IF(SUM(D75:R75)&gt;0,SUM(D75:R75)/'Expenses Summary'!$F29,"")</f>
        <v/>
      </c>
    </row>
    <row r="76" spans="1:19" s="31" customFormat="1" x14ac:dyDescent="0.25">
      <c r="A76" s="36"/>
      <c r="B76" s="43" t="s">
        <v>757</v>
      </c>
      <c r="C76" s="34" t="s">
        <v>740</v>
      </c>
      <c r="D76" s="173">
        <f t="shared" ref="D76:I76" si="6">IF(SUM(D65:D75)&gt;0,SUM(D65:D75),"")</f>
        <v>9284.5010399999992</v>
      </c>
      <c r="E76" s="173">
        <f t="shared" si="6"/>
        <v>7097.7638399999996</v>
      </c>
      <c r="F76" s="173">
        <f t="shared" si="6"/>
        <v>43274.640360000005</v>
      </c>
      <c r="G76" s="173">
        <f t="shared" si="6"/>
        <v>43496.445480000009</v>
      </c>
      <c r="H76" s="173">
        <f t="shared" si="6"/>
        <v>43435.974780000004</v>
      </c>
      <c r="I76" s="173">
        <f t="shared" si="6"/>
        <v>39541.316940000004</v>
      </c>
      <c r="J76" s="173">
        <f t="shared" ref="J76:O76" si="7">IF(SUM(J65:J75)&gt;0,SUM(J65:J75),"")</f>
        <v>41280.146640000006</v>
      </c>
      <c r="K76" s="173">
        <f t="shared" si="7"/>
        <v>41280.146640000006</v>
      </c>
      <c r="L76" s="173">
        <f t="shared" si="7"/>
        <v>41280.146640000006</v>
      </c>
      <c r="M76" s="173">
        <f t="shared" si="7"/>
        <v>41280.146640000006</v>
      </c>
      <c r="N76" s="173">
        <f t="shared" si="7"/>
        <v>41280.146640000006</v>
      </c>
      <c r="O76" s="173">
        <f t="shared" si="7"/>
        <v>40787.064360000004</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Summary'!$F33="","",IF('Cash Flow %s Yr3'!D79="","",'Cash Flow %s Yr3'!D79*'Expenses Summary'!$F33))</f>
        <v>20458.421000000002</v>
      </c>
      <c r="E79" s="64">
        <f>IF('Expenses Summary'!$F33="","",IF('Cash Flow %s Yr3'!E79="","",'Cash Flow %s Yr3'!E79*'Expenses Summary'!$F33))</f>
        <v>20458.421000000002</v>
      </c>
      <c r="F79" s="64">
        <f>IF('Expenses Summary'!$F33="","",IF('Cash Flow %s Yr3'!F79="","",'Cash Flow %s Yr3'!F79*'Expenses Summary'!$F33))</f>
        <v>20458.421000000002</v>
      </c>
      <c r="G79" s="64">
        <f>IF('Expenses Summary'!$F33="","",IF('Cash Flow %s Yr3'!G79="","",'Cash Flow %s Yr3'!G79*'Expenses Summary'!$F33))</f>
        <v>20458.421000000002</v>
      </c>
      <c r="H79" s="64">
        <f>IF('Expenses Summary'!$F33="","",IF('Cash Flow %s Yr3'!H79="","",'Cash Flow %s Yr3'!H79*'Expenses Summary'!$F33))</f>
        <v>20458.421000000002</v>
      </c>
      <c r="I79" s="64">
        <f>IF('Expenses Summary'!$F33="","",IF('Cash Flow %s Yr3'!I79="","",'Cash Flow %s Yr3'!I79*'Expenses Summary'!$F33))</f>
        <v>20458.421000000002</v>
      </c>
      <c r="J79" s="64">
        <f>IF('Expenses Summary'!$F33="","",IF('Cash Flow %s Yr3'!J79="","",'Cash Flow %s Yr3'!J79*'Expenses Summary'!$F33))</f>
        <v>20458.421000000002</v>
      </c>
      <c r="K79" s="64">
        <f>IF('Expenses Summary'!$F33="","",IF('Cash Flow %s Yr3'!K79="","",'Cash Flow %s Yr3'!K79*'Expenses Summary'!$F33))</f>
        <v>20458.421000000002</v>
      </c>
      <c r="L79" s="64">
        <f>IF('Expenses Summary'!$F33="","",IF('Cash Flow %s Yr3'!L79="","",'Cash Flow %s Yr3'!L79*'Expenses Summary'!$F33))</f>
        <v>20704.908000000003</v>
      </c>
      <c r="M79" s="64">
        <f>IF('Expenses Summary'!$F33="","",IF('Cash Flow %s Yr3'!M79="","",'Cash Flow %s Yr3'!M79*'Expenses Summary'!$F33))</f>
        <v>20704.908000000003</v>
      </c>
      <c r="N79" s="64">
        <f>IF('Expenses Summary'!$F33="","",IF('Cash Flow %s Yr3'!N79="","",'Cash Flow %s Yr3'!N79*'Expenses Summary'!$F33))</f>
        <v>20704.908000000003</v>
      </c>
      <c r="O79" s="64">
        <f>IF('Expenses Summary'!$F33="","",IF('Cash Flow %s Yr3'!O79="","",'Cash Flow %s Yr3'!O79*'Expenses Summary'!$F33))</f>
        <v>20704.908000000003</v>
      </c>
      <c r="P79" s="129"/>
      <c r="Q79" s="129"/>
      <c r="R79" s="129"/>
      <c r="S79" s="111">
        <f>IF(SUM(D79:R79)&gt;0,SUM(D79:R79)/'Expenses Summary'!$F33,"")</f>
        <v>1</v>
      </c>
    </row>
    <row r="80" spans="1:19" s="31" customFormat="1" x14ac:dyDescent="0.25">
      <c r="A80" s="36"/>
      <c r="B80" s="67" t="str">
        <f>'Expenses Summary'!B34</f>
        <v>3202</v>
      </c>
      <c r="C80" s="67" t="str">
        <f>'Expenses Summary'!C34</f>
        <v>Public Employees' Retirement System, classified positions</v>
      </c>
      <c r="D80" s="64">
        <f>IF('Expenses Summary'!$F34="","",IF('Cash Flow %s Yr3'!D80="","",'Cash Flow %s Yr3'!D80*'Expenses Summary'!$F34))</f>
        <v>7016.0281800000012</v>
      </c>
      <c r="E80" s="64">
        <f>IF('Expenses Summary'!$F34="","",IF('Cash Flow %s Yr3'!E80="","",'Cash Flow %s Yr3'!E80*'Expenses Summary'!$F34))</f>
        <v>7016.0281800000012</v>
      </c>
      <c r="F80" s="64">
        <f>IF('Expenses Summary'!$F34="","",IF('Cash Flow %s Yr3'!F80="","",'Cash Flow %s Yr3'!F80*'Expenses Summary'!$F34))</f>
        <v>7016.0281800000012</v>
      </c>
      <c r="G80" s="64">
        <f>IF('Expenses Summary'!$F34="","",IF('Cash Flow %s Yr3'!G80="","",'Cash Flow %s Yr3'!G80*'Expenses Summary'!$F34))</f>
        <v>7016.0281800000012</v>
      </c>
      <c r="H80" s="64">
        <f>IF('Expenses Summary'!$F34="","",IF('Cash Flow %s Yr3'!H80="","",'Cash Flow %s Yr3'!H80*'Expenses Summary'!$F34))</f>
        <v>7016.0281800000012</v>
      </c>
      <c r="I80" s="64">
        <f>IF('Expenses Summary'!$F34="","",IF('Cash Flow %s Yr3'!I80="","",'Cash Flow %s Yr3'!I80*'Expenses Summary'!$F34))</f>
        <v>7016.0281800000012</v>
      </c>
      <c r="J80" s="64">
        <f>IF('Expenses Summary'!$F34="","",IF('Cash Flow %s Yr3'!J80="","",'Cash Flow %s Yr3'!J80*'Expenses Summary'!$F34))</f>
        <v>7016.0281800000012</v>
      </c>
      <c r="K80" s="64">
        <f>IF('Expenses Summary'!$F34="","",IF('Cash Flow %s Yr3'!K80="","",'Cash Flow %s Yr3'!K80*'Expenses Summary'!$F34))</f>
        <v>7016.0281800000012</v>
      </c>
      <c r="L80" s="64">
        <f>IF('Expenses Summary'!$F34="","",IF('Cash Flow %s Yr3'!L80="","",'Cash Flow %s Yr3'!L80*'Expenses Summary'!$F34))</f>
        <v>7100.5586400000011</v>
      </c>
      <c r="M80" s="64">
        <f>IF('Expenses Summary'!$F34="","",IF('Cash Flow %s Yr3'!M80="","",'Cash Flow %s Yr3'!M80*'Expenses Summary'!$F34))</f>
        <v>7100.5586400000011</v>
      </c>
      <c r="N80" s="64">
        <f>IF('Expenses Summary'!$F34="","",IF('Cash Flow %s Yr3'!N80="","",'Cash Flow %s Yr3'!N80*'Expenses Summary'!$F34))</f>
        <v>7100.5586400000011</v>
      </c>
      <c r="O80" s="64">
        <f>IF('Expenses Summary'!$F34="","",IF('Cash Flow %s Yr3'!O80="","",'Cash Flow %s Yr3'!O80*'Expenses Summary'!$F34))</f>
        <v>7100.5586400000011</v>
      </c>
      <c r="P80" s="129"/>
      <c r="Q80" s="129"/>
      <c r="R80" s="129"/>
      <c r="S80" s="111">
        <f>IF(SUM(D80:R80)&gt;0,SUM(D80:R80)/'Expenses Summary'!$F34,"")</f>
        <v>1.0000000000000002</v>
      </c>
    </row>
    <row r="81" spans="1:19" s="31" customFormat="1" x14ac:dyDescent="0.25">
      <c r="A81" s="36"/>
      <c r="B81" s="67" t="str">
        <f>'Expenses Summary'!B35</f>
        <v>3313</v>
      </c>
      <c r="C81" s="67" t="str">
        <f>'Expenses Summary'!C35</f>
        <v>OASDI</v>
      </c>
      <c r="D81" s="64">
        <f>IF('Expenses Summary'!$F35="","",IF('Cash Flow %s Yr3'!D81="","",'Cash Flow %s Yr3'!D81*'Expenses Summary'!$F35))</f>
        <v>2622.8514599999999</v>
      </c>
      <c r="E81" s="64">
        <f>IF('Expenses Summary'!$F35="","",IF('Cash Flow %s Yr3'!E81="","",'Cash Flow %s Yr3'!E81*'Expenses Summary'!$F35))</f>
        <v>2622.8514599999999</v>
      </c>
      <c r="F81" s="64">
        <f>IF('Expenses Summary'!$F35="","",IF('Cash Flow %s Yr3'!F81="","",'Cash Flow %s Yr3'!F81*'Expenses Summary'!$F35))</f>
        <v>2622.8514599999999</v>
      </c>
      <c r="G81" s="64">
        <f>IF('Expenses Summary'!$F35="","",IF('Cash Flow %s Yr3'!G81="","",'Cash Flow %s Yr3'!G81*'Expenses Summary'!$F35))</f>
        <v>2622.8514599999999</v>
      </c>
      <c r="H81" s="64">
        <f>IF('Expenses Summary'!$F35="","",IF('Cash Flow %s Yr3'!H81="","",'Cash Flow %s Yr3'!H81*'Expenses Summary'!$F35))</f>
        <v>2622.8514599999999</v>
      </c>
      <c r="I81" s="64">
        <f>IF('Expenses Summary'!$F35="","",IF('Cash Flow %s Yr3'!I81="","",'Cash Flow %s Yr3'!I81*'Expenses Summary'!$F35))</f>
        <v>2622.8514599999999</v>
      </c>
      <c r="J81" s="64">
        <f>IF('Expenses Summary'!$F35="","",IF('Cash Flow %s Yr3'!J81="","",'Cash Flow %s Yr3'!J81*'Expenses Summary'!$F35))</f>
        <v>2622.8514599999999</v>
      </c>
      <c r="K81" s="64">
        <f>IF('Expenses Summary'!$F35="","",IF('Cash Flow %s Yr3'!K81="","",'Cash Flow %s Yr3'!K81*'Expenses Summary'!$F35))</f>
        <v>2622.8514599999999</v>
      </c>
      <c r="L81" s="64">
        <f>IF('Expenses Summary'!$F35="","",IF('Cash Flow %s Yr3'!L81="","",'Cash Flow %s Yr3'!L81*'Expenses Summary'!$F35))</f>
        <v>2654.45208</v>
      </c>
      <c r="M81" s="64">
        <f>IF('Expenses Summary'!$F35="","",IF('Cash Flow %s Yr3'!M81="","",'Cash Flow %s Yr3'!M81*'Expenses Summary'!$F35))</f>
        <v>2654.45208</v>
      </c>
      <c r="N81" s="64">
        <f>IF('Expenses Summary'!$F35="","",IF('Cash Flow %s Yr3'!N81="","",'Cash Flow %s Yr3'!N81*'Expenses Summary'!$F35))</f>
        <v>2654.45208</v>
      </c>
      <c r="O81" s="64">
        <f>IF('Expenses Summary'!$F35="","",IF('Cash Flow %s Yr3'!O81="","",'Cash Flow %s Yr3'!O81*'Expenses Summary'!$F35))</f>
        <v>2654.45208</v>
      </c>
      <c r="P81" s="129"/>
      <c r="Q81" s="129"/>
      <c r="R81" s="129"/>
      <c r="S81" s="111">
        <f>IF(SUM(D81:R81)&gt;0,SUM(D81:R81)/'Expenses Summary'!$F35,"")</f>
        <v>0.99999999999999989</v>
      </c>
    </row>
    <row r="82" spans="1:19" s="31" customFormat="1" x14ac:dyDescent="0.25">
      <c r="A82" s="36"/>
      <c r="B82" s="67" t="str">
        <f>'Expenses Summary'!B36</f>
        <v>3323</v>
      </c>
      <c r="C82" s="67" t="str">
        <f>'Expenses Summary'!C36</f>
        <v>Medicare</v>
      </c>
      <c r="D82" s="64">
        <f>IF('Expenses Summary'!$F36="","",IF('Cash Flow %s Yr3'!D82="","",'Cash Flow %s Yr3'!D82*'Expenses Summary'!$F36))</f>
        <v>2215.89084</v>
      </c>
      <c r="E82" s="64">
        <f>IF('Expenses Summary'!$F36="","",IF('Cash Flow %s Yr3'!E82="","",'Cash Flow %s Yr3'!E82*'Expenses Summary'!$F36))</f>
        <v>2215.89084</v>
      </c>
      <c r="F82" s="64">
        <f>IF('Expenses Summary'!$F36="","",IF('Cash Flow %s Yr3'!F82="","",'Cash Flow %s Yr3'!F82*'Expenses Summary'!$F36))</f>
        <v>2215.89084</v>
      </c>
      <c r="G82" s="64">
        <f>IF('Expenses Summary'!$F36="","",IF('Cash Flow %s Yr3'!G82="","",'Cash Flow %s Yr3'!G82*'Expenses Summary'!$F36))</f>
        <v>2215.89084</v>
      </c>
      <c r="H82" s="64">
        <f>IF('Expenses Summary'!$F36="","",IF('Cash Flow %s Yr3'!H82="","",'Cash Flow %s Yr3'!H82*'Expenses Summary'!$F36))</f>
        <v>2215.89084</v>
      </c>
      <c r="I82" s="64">
        <f>IF('Expenses Summary'!$F36="","",IF('Cash Flow %s Yr3'!I82="","",'Cash Flow %s Yr3'!I82*'Expenses Summary'!$F36))</f>
        <v>2215.89084</v>
      </c>
      <c r="J82" s="64">
        <f>IF('Expenses Summary'!$F36="","",IF('Cash Flow %s Yr3'!J82="","",'Cash Flow %s Yr3'!J82*'Expenses Summary'!$F36))</f>
        <v>2215.89084</v>
      </c>
      <c r="K82" s="64">
        <f>IF('Expenses Summary'!$F36="","",IF('Cash Flow %s Yr3'!K82="","",'Cash Flow %s Yr3'!K82*'Expenses Summary'!$F36))</f>
        <v>2215.89084</v>
      </c>
      <c r="L82" s="64">
        <f>IF('Expenses Summary'!$F36="","",IF('Cash Flow %s Yr3'!L82="","",'Cash Flow %s Yr3'!L82*'Expenses Summary'!$F36))</f>
        <v>2242.5883200000003</v>
      </c>
      <c r="M82" s="64">
        <f>IF('Expenses Summary'!$F36="","",IF('Cash Flow %s Yr3'!M82="","",'Cash Flow %s Yr3'!M82*'Expenses Summary'!$F36))</f>
        <v>2242.5883200000003</v>
      </c>
      <c r="N82" s="64">
        <f>IF('Expenses Summary'!$F36="","",IF('Cash Flow %s Yr3'!N82="","",'Cash Flow %s Yr3'!N82*'Expenses Summary'!$F36))</f>
        <v>2242.5883200000003</v>
      </c>
      <c r="O82" s="64">
        <f>IF('Expenses Summary'!$F36="","",IF('Cash Flow %s Yr3'!O82="","",'Cash Flow %s Yr3'!O82*'Expenses Summary'!$F36))</f>
        <v>2242.5883200000003</v>
      </c>
      <c r="P82" s="129"/>
      <c r="Q82" s="129"/>
      <c r="R82" s="129"/>
      <c r="S82" s="111">
        <f>IF(SUM(D82:R82)&gt;0,SUM(D82:R82)/'Expenses Summary'!$F36,"")</f>
        <v>0.99999999999999989</v>
      </c>
    </row>
    <row r="83" spans="1:19" s="31" customFormat="1" x14ac:dyDescent="0.25">
      <c r="A83" s="36"/>
      <c r="B83" s="67" t="str">
        <f>'Expenses Summary'!B37</f>
        <v>3403</v>
      </c>
      <c r="C83" s="67" t="str">
        <f>'Expenses Summary'!C37</f>
        <v>Health &amp; Welfare Benefits</v>
      </c>
      <c r="D83" s="64">
        <f>IF('Expenses Summary'!$F37="","",IF('Cash Flow %s Yr3'!D83="","",'Cash Flow %s Yr3'!D83*'Expenses Summary'!$F37))</f>
        <v>17081.598876299999</v>
      </c>
      <c r="E83" s="64">
        <f>IF('Expenses Summary'!$F37="","",IF('Cash Flow %s Yr3'!E83="","",'Cash Flow %s Yr3'!E83*'Expenses Summary'!$F37))</f>
        <v>17081.598876299999</v>
      </c>
      <c r="F83" s="64">
        <f>IF('Expenses Summary'!$F37="","",IF('Cash Flow %s Yr3'!F83="","",'Cash Flow %s Yr3'!F83*'Expenses Summary'!$F37))</f>
        <v>17081.598876299999</v>
      </c>
      <c r="G83" s="64">
        <f>IF('Expenses Summary'!$F37="","",IF('Cash Flow %s Yr3'!G83="","",'Cash Flow %s Yr3'!G83*'Expenses Summary'!$F37))</f>
        <v>17081.598876299999</v>
      </c>
      <c r="H83" s="64">
        <f>IF('Expenses Summary'!$F37="","",IF('Cash Flow %s Yr3'!H83="","",'Cash Flow %s Yr3'!H83*'Expenses Summary'!$F37))</f>
        <v>17081.598876299999</v>
      </c>
      <c r="I83" s="64">
        <f>IF('Expenses Summary'!$F37="","",IF('Cash Flow %s Yr3'!I83="","",'Cash Flow %s Yr3'!I83*'Expenses Summary'!$F37))</f>
        <v>17081.598876299999</v>
      </c>
      <c r="J83" s="64">
        <f>IF('Expenses Summary'!$F37="","",IF('Cash Flow %s Yr3'!J83="","",'Cash Flow %s Yr3'!J83*'Expenses Summary'!$F37))</f>
        <v>17081.598876299999</v>
      </c>
      <c r="K83" s="64">
        <f>IF('Expenses Summary'!$F37="","",IF('Cash Flow %s Yr3'!K83="","",'Cash Flow %s Yr3'!K83*'Expenses Summary'!$F37))</f>
        <v>17081.598876299999</v>
      </c>
      <c r="L83" s="64">
        <f>IF('Expenses Summary'!$F37="","",IF('Cash Flow %s Yr3'!L83="","",'Cash Flow %s Yr3'!L83*'Expenses Summary'!$F37))</f>
        <v>17287.401272399999</v>
      </c>
      <c r="M83" s="64">
        <f>IF('Expenses Summary'!$F37="","",IF('Cash Flow %s Yr3'!M83="","",'Cash Flow %s Yr3'!M83*'Expenses Summary'!$F37))</f>
        <v>17287.401272399999</v>
      </c>
      <c r="N83" s="64">
        <f>IF('Expenses Summary'!$F37="","",IF('Cash Flow %s Yr3'!N83="","",'Cash Flow %s Yr3'!N83*'Expenses Summary'!$F37))</f>
        <v>17287.401272399999</v>
      </c>
      <c r="O83" s="64">
        <f>IF('Expenses Summary'!$F37="","",IF('Cash Flow %s Yr3'!O83="","",'Cash Flow %s Yr3'!O83*'Expenses Summary'!$F37))</f>
        <v>17287.401272399999</v>
      </c>
      <c r="P83" s="129"/>
      <c r="Q83" s="129"/>
      <c r="R83" s="129"/>
      <c r="S83" s="111">
        <f>IF(SUM(D83:R83)&gt;0,SUM(D83:R83)/'Expenses Summary'!$F37,"")</f>
        <v>1</v>
      </c>
    </row>
    <row r="84" spans="1:19" s="31" customFormat="1" x14ac:dyDescent="0.25">
      <c r="A84" s="36"/>
      <c r="B84" s="67" t="str">
        <f>'Expenses Summary'!B38</f>
        <v>3503</v>
      </c>
      <c r="C84" s="67" t="str">
        <f>'Expenses Summary'!C38</f>
        <v>State Unemployment Insurance</v>
      </c>
      <c r="D84" s="64">
        <f>IF('Expenses Summary'!$F38="","",IF('Cash Flow %s Yr3'!D84="","",'Cash Flow %s Yr3'!D84*'Expenses Summary'!$F38))</f>
        <v>729.00725999999997</v>
      </c>
      <c r="E84" s="64">
        <f>IF('Expenses Summary'!$F38="","",IF('Cash Flow %s Yr3'!E84="","",'Cash Flow %s Yr3'!E84*'Expenses Summary'!$F38))</f>
        <v>729.00725999999997</v>
      </c>
      <c r="F84" s="64">
        <f>IF('Expenses Summary'!$F38="","",IF('Cash Flow %s Yr3'!F84="","",'Cash Flow %s Yr3'!F84*'Expenses Summary'!$F38))</f>
        <v>729.00725999999997</v>
      </c>
      <c r="G84" s="64">
        <f>IF('Expenses Summary'!$F38="","",IF('Cash Flow %s Yr3'!G84="","",'Cash Flow %s Yr3'!G84*'Expenses Summary'!$F38))</f>
        <v>729.00725999999997</v>
      </c>
      <c r="H84" s="64">
        <f>IF('Expenses Summary'!$F38="","",IF('Cash Flow %s Yr3'!H84="","",'Cash Flow %s Yr3'!H84*'Expenses Summary'!$F38))</f>
        <v>729.00725999999997</v>
      </c>
      <c r="I84" s="64">
        <f>IF('Expenses Summary'!$F38="","",IF('Cash Flow %s Yr3'!I84="","",'Cash Flow %s Yr3'!I84*'Expenses Summary'!$F38))</f>
        <v>729.00725999999997</v>
      </c>
      <c r="J84" s="64">
        <f>IF('Expenses Summary'!$F38="","",IF('Cash Flow %s Yr3'!J84="","",'Cash Flow %s Yr3'!J84*'Expenses Summary'!$F38))</f>
        <v>729.00725999999997</v>
      </c>
      <c r="K84" s="64">
        <f>IF('Expenses Summary'!$F38="","",IF('Cash Flow %s Yr3'!K84="","",'Cash Flow %s Yr3'!K84*'Expenses Summary'!$F38))</f>
        <v>729.00725999999997</v>
      </c>
      <c r="L84" s="64">
        <f>IF('Expenses Summary'!$F38="","",IF('Cash Flow %s Yr3'!L84="","",'Cash Flow %s Yr3'!L84*'Expenses Summary'!$F38))</f>
        <v>737.79048</v>
      </c>
      <c r="M84" s="64">
        <f>IF('Expenses Summary'!$F38="","",IF('Cash Flow %s Yr3'!M84="","",'Cash Flow %s Yr3'!M84*'Expenses Summary'!$F38))</f>
        <v>737.79048</v>
      </c>
      <c r="N84" s="64">
        <f>IF('Expenses Summary'!$F38="","",IF('Cash Flow %s Yr3'!N84="","",'Cash Flow %s Yr3'!N84*'Expenses Summary'!$F38))</f>
        <v>737.79048</v>
      </c>
      <c r="O84" s="64">
        <f>IF('Expenses Summary'!$F38="","",IF('Cash Flow %s Yr3'!O84="","",'Cash Flow %s Yr3'!O84*'Expenses Summary'!$F38))</f>
        <v>737.79048</v>
      </c>
      <c r="P84" s="129"/>
      <c r="Q84" s="129"/>
      <c r="R84" s="129"/>
      <c r="S84" s="111">
        <f>IF(SUM(D84:R84)&gt;0,SUM(D84:R84)/'Expenses Summary'!$F38,"")</f>
        <v>1</v>
      </c>
    </row>
    <row r="85" spans="1:19" s="31" customFormat="1" x14ac:dyDescent="0.25">
      <c r="A85" s="36"/>
      <c r="B85" s="67" t="str">
        <f>'Expenses Summary'!B39</f>
        <v>3603</v>
      </c>
      <c r="C85" s="67" t="str">
        <f>'Expenses Summary'!C39</f>
        <v>Worker Compensation Insurance</v>
      </c>
      <c r="D85" s="64">
        <f>IF('Expenses Summary'!$F39="","",IF('Cash Flow %s Yr3'!D85="","",'Cash Flow %s Yr3'!D85*'Expenses Summary'!$F39))</f>
        <v>2292.3388200000004</v>
      </c>
      <c r="E85" s="64">
        <f>IF('Expenses Summary'!$F39="","",IF('Cash Flow %s Yr3'!E85="","",'Cash Flow %s Yr3'!E85*'Expenses Summary'!$F39))</f>
        <v>2292.3388200000004</v>
      </c>
      <c r="F85" s="64">
        <f>IF('Expenses Summary'!$F39="","",IF('Cash Flow %s Yr3'!F85="","",'Cash Flow %s Yr3'!F85*'Expenses Summary'!$F39))</f>
        <v>2292.3388200000004</v>
      </c>
      <c r="G85" s="64">
        <f>IF('Expenses Summary'!$F39="","",IF('Cash Flow %s Yr3'!G85="","",'Cash Flow %s Yr3'!G85*'Expenses Summary'!$F39))</f>
        <v>2292.3388200000004</v>
      </c>
      <c r="H85" s="64">
        <f>IF('Expenses Summary'!$F39="","",IF('Cash Flow %s Yr3'!H85="","",'Cash Flow %s Yr3'!H85*'Expenses Summary'!$F39))</f>
        <v>2292.3388200000004</v>
      </c>
      <c r="I85" s="64">
        <f>IF('Expenses Summary'!$F39="","",IF('Cash Flow %s Yr3'!I85="","",'Cash Flow %s Yr3'!I85*'Expenses Summary'!$F39))</f>
        <v>2292.3388200000004</v>
      </c>
      <c r="J85" s="64">
        <f>IF('Expenses Summary'!$F39="","",IF('Cash Flow %s Yr3'!J85="","",'Cash Flow %s Yr3'!J85*'Expenses Summary'!$F39))</f>
        <v>2292.3388200000004</v>
      </c>
      <c r="K85" s="64">
        <f>IF('Expenses Summary'!$F39="","",IF('Cash Flow %s Yr3'!K85="","",'Cash Flow %s Yr3'!K85*'Expenses Summary'!$F39))</f>
        <v>2292.3388200000004</v>
      </c>
      <c r="L85" s="64">
        <f>IF('Expenses Summary'!$F39="","",IF('Cash Flow %s Yr3'!L85="","",'Cash Flow %s Yr3'!L85*'Expenses Summary'!$F39))</f>
        <v>2319.9573600000003</v>
      </c>
      <c r="M85" s="64">
        <f>IF('Expenses Summary'!$F39="","",IF('Cash Flow %s Yr3'!M85="","",'Cash Flow %s Yr3'!M85*'Expenses Summary'!$F39))</f>
        <v>2319.9573600000003</v>
      </c>
      <c r="N85" s="64">
        <f>IF('Expenses Summary'!$F39="","",IF('Cash Flow %s Yr3'!N85="","",'Cash Flow %s Yr3'!N85*'Expenses Summary'!$F39))</f>
        <v>2319.9573600000003</v>
      </c>
      <c r="O85" s="64">
        <f>IF('Expenses Summary'!$F39="","",IF('Cash Flow %s Yr3'!O85="","",'Cash Flow %s Yr3'!O85*'Expenses Summary'!$F39))</f>
        <v>2319.9573600000003</v>
      </c>
      <c r="P85" s="129"/>
      <c r="Q85" s="129"/>
      <c r="R85" s="129"/>
      <c r="S85" s="111">
        <f>IF(SUM(D85:R85)&gt;0,SUM(D85:R85)/'Expenses Summary'!$F39,"")</f>
        <v>1.0000000000000002</v>
      </c>
    </row>
    <row r="86" spans="1:19" s="31" customFormat="1" x14ac:dyDescent="0.25">
      <c r="A86" s="36"/>
      <c r="B86" s="67" t="str">
        <f>'Expenses Summary'!B40</f>
        <v>3703</v>
      </c>
      <c r="C86" s="67" t="str">
        <f>'Expenses Summary'!C40</f>
        <v>Other Post Employement Benefits</v>
      </c>
      <c r="D86" s="64" t="str">
        <f>IF('Expenses Summary'!$F40="","",IF('Cash Flow %s Yr3'!D86="","",'Cash Flow %s Yr3'!D86*'Expenses Summary'!$F40))</f>
        <v/>
      </c>
      <c r="E86" s="64" t="str">
        <f>IF('Expenses Summary'!$F40="","",IF('Cash Flow %s Yr3'!E86="","",'Cash Flow %s Yr3'!E86*'Expenses Summary'!$F40))</f>
        <v/>
      </c>
      <c r="F86" s="64" t="str">
        <f>IF('Expenses Summary'!$F40="","",IF('Cash Flow %s Yr3'!F86="","",'Cash Flow %s Yr3'!F86*'Expenses Summary'!$F40))</f>
        <v/>
      </c>
      <c r="G86" s="64" t="str">
        <f>IF('Expenses Summary'!$F40="","",IF('Cash Flow %s Yr3'!G86="","",'Cash Flow %s Yr3'!G86*'Expenses Summary'!$F40))</f>
        <v/>
      </c>
      <c r="H86" s="64" t="str">
        <f>IF('Expenses Summary'!$F40="","",IF('Cash Flow %s Yr3'!H86="","",'Cash Flow %s Yr3'!H86*'Expenses Summary'!$F40))</f>
        <v/>
      </c>
      <c r="I86" s="64" t="str">
        <f>IF('Expenses Summary'!$F40="","",IF('Cash Flow %s Yr3'!I86="","",'Cash Flow %s Yr3'!I86*'Expenses Summary'!$F40))</f>
        <v/>
      </c>
      <c r="J86" s="64" t="str">
        <f>IF('Expenses Summary'!$F40="","",IF('Cash Flow %s Yr3'!J86="","",'Cash Flow %s Yr3'!J86*'Expenses Summary'!$F40))</f>
        <v/>
      </c>
      <c r="K86" s="64" t="str">
        <f>IF('Expenses Summary'!$F40="","",IF('Cash Flow %s Yr3'!K86="","",'Cash Flow %s Yr3'!K86*'Expenses Summary'!$F40))</f>
        <v/>
      </c>
      <c r="L86" s="64" t="str">
        <f>IF('Expenses Summary'!$F40="","",IF('Cash Flow %s Yr3'!L86="","",'Cash Flow %s Yr3'!L86*'Expenses Summary'!$F40))</f>
        <v/>
      </c>
      <c r="M86" s="64" t="str">
        <f>IF('Expenses Summary'!$F40="","",IF('Cash Flow %s Yr3'!M86="","",'Cash Flow %s Yr3'!M86*'Expenses Summary'!$F40))</f>
        <v/>
      </c>
      <c r="N86" s="64" t="str">
        <f>IF('Expenses Summary'!$F40="","",IF('Cash Flow %s Yr3'!N86="","",'Cash Flow %s Yr3'!N86*'Expenses Summary'!$F40))</f>
        <v/>
      </c>
      <c r="O86" s="64" t="str">
        <f>IF('Expenses Summary'!$F40="","",IF('Cash Flow %s Yr3'!O86="","",'Cash Flow %s Yr3'!O86*'Expenses Summary'!$F40))</f>
        <v/>
      </c>
      <c r="P86" s="129"/>
      <c r="Q86" s="129"/>
      <c r="R86" s="129"/>
      <c r="S86" s="111" t="str">
        <f>IF(SUM(D86:R86)&gt;0,SUM(D86:R86)/'Expenses Summary'!$F40,"")</f>
        <v/>
      </c>
    </row>
    <row r="87" spans="1:19" s="31" customFormat="1" x14ac:dyDescent="0.25">
      <c r="A87" s="36"/>
      <c r="B87" s="67" t="str">
        <f>'Expenses Summary'!B41</f>
        <v>3903</v>
      </c>
      <c r="C87" s="67" t="str">
        <f>'Expenses Summary'!C41</f>
        <v>Other Benefits</v>
      </c>
      <c r="D87" s="64" t="str">
        <f>IF('Expenses Summary'!$F41="","",IF('Cash Flow %s Yr3'!D87="","",'Cash Flow %s Yr3'!D87*'Expenses Summary'!$F41))</f>
        <v/>
      </c>
      <c r="E87" s="64" t="str">
        <f>IF('Expenses Summary'!$F41="","",IF('Cash Flow %s Yr3'!E87="","",'Cash Flow %s Yr3'!E87*'Expenses Summary'!$F41))</f>
        <v/>
      </c>
      <c r="F87" s="64" t="str">
        <f>IF('Expenses Summary'!$F41="","",IF('Cash Flow %s Yr3'!F87="","",'Cash Flow %s Yr3'!F87*'Expenses Summary'!$F41))</f>
        <v/>
      </c>
      <c r="G87" s="64" t="str">
        <f>IF('Expenses Summary'!$F41="","",IF('Cash Flow %s Yr3'!G87="","",'Cash Flow %s Yr3'!G87*'Expenses Summary'!$F41))</f>
        <v/>
      </c>
      <c r="H87" s="64" t="str">
        <f>IF('Expenses Summary'!$F41="","",IF('Cash Flow %s Yr3'!H87="","",'Cash Flow %s Yr3'!H87*'Expenses Summary'!$F41))</f>
        <v/>
      </c>
      <c r="I87" s="64" t="str">
        <f>IF('Expenses Summary'!$F41="","",IF('Cash Flow %s Yr3'!I87="","",'Cash Flow %s Yr3'!I87*'Expenses Summary'!$F41))</f>
        <v/>
      </c>
      <c r="J87" s="64" t="str">
        <f>IF('Expenses Summary'!$F41="","",IF('Cash Flow %s Yr3'!J87="","",'Cash Flow %s Yr3'!J87*'Expenses Summary'!$F41))</f>
        <v/>
      </c>
      <c r="K87" s="64" t="str">
        <f>IF('Expenses Summary'!$F41="","",IF('Cash Flow %s Yr3'!K87="","",'Cash Flow %s Yr3'!K87*'Expenses Summary'!$F41))</f>
        <v/>
      </c>
      <c r="L87" s="64" t="str">
        <f>IF('Expenses Summary'!$F41="","",IF('Cash Flow %s Yr3'!L87="","",'Cash Flow %s Yr3'!L87*'Expenses Summary'!$F41))</f>
        <v/>
      </c>
      <c r="M87" s="64" t="str">
        <f>IF('Expenses Summary'!$F41="","",IF('Cash Flow %s Yr3'!M87="","",'Cash Flow %s Yr3'!M87*'Expenses Summary'!$F41))</f>
        <v/>
      </c>
      <c r="N87" s="64" t="str">
        <f>IF('Expenses Summary'!$F41="","",IF('Cash Flow %s Yr3'!N87="","",'Cash Flow %s Yr3'!N87*'Expenses Summary'!$F41))</f>
        <v/>
      </c>
      <c r="O87" s="64" t="str">
        <f>IF('Expenses Summary'!$F41="","",IF('Cash Flow %s Yr3'!O87="","",'Cash Flow %s Yr3'!O87*'Expenses Summary'!$F41))</f>
        <v/>
      </c>
      <c r="P87" s="129"/>
      <c r="Q87" s="129"/>
      <c r="R87" s="129"/>
      <c r="S87" s="111" t="str">
        <f>IF(SUM(D87:R87)&gt;0,SUM(D87:R87)/'Expenses Summary'!$F41,"")</f>
        <v/>
      </c>
    </row>
    <row r="88" spans="1:19" s="31" customFormat="1" x14ac:dyDescent="0.25">
      <c r="A88" s="36"/>
      <c r="B88" s="43" t="s">
        <v>758</v>
      </c>
      <c r="C88" s="34" t="s">
        <v>740</v>
      </c>
      <c r="D88" s="173">
        <f t="shared" ref="D88:O88" si="8">IF(SUM(D78:D87)&gt;0,SUM(D78:D87),"")</f>
        <v>52416.136436299996</v>
      </c>
      <c r="E88" s="173">
        <f t="shared" si="8"/>
        <v>52416.136436299996</v>
      </c>
      <c r="F88" s="173">
        <f t="shared" si="8"/>
        <v>52416.136436299996</v>
      </c>
      <c r="G88" s="173">
        <f t="shared" si="8"/>
        <v>52416.136436299996</v>
      </c>
      <c r="H88" s="173">
        <f t="shared" si="8"/>
        <v>52416.136436299996</v>
      </c>
      <c r="I88" s="173">
        <f t="shared" si="8"/>
        <v>52416.136436299996</v>
      </c>
      <c r="J88" s="173">
        <f t="shared" si="8"/>
        <v>52416.136436299996</v>
      </c>
      <c r="K88" s="173">
        <f t="shared" si="8"/>
        <v>52416.136436299996</v>
      </c>
      <c r="L88" s="173">
        <f t="shared" si="8"/>
        <v>53047.656152400006</v>
      </c>
      <c r="M88" s="173">
        <f t="shared" si="8"/>
        <v>53047.656152400006</v>
      </c>
      <c r="N88" s="173">
        <f t="shared" si="8"/>
        <v>53047.656152400006</v>
      </c>
      <c r="O88" s="173">
        <f t="shared" si="8"/>
        <v>53047.656152400006</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f>IF('Expenses Summary'!$F47="","",IF('Cash Flow %s Yr3'!D91="","",'Cash Flow %s Yr3'!D91*'Expenses Summary'!$F47))</f>
        <v>0</v>
      </c>
      <c r="E91" s="64">
        <f>IF('Expenses Summary'!$F47="","",IF('Cash Flow %s Yr3'!E91="","",'Cash Flow %s Yr3'!E91*'Expenses Summary'!$F47))</f>
        <v>11202.737826525001</v>
      </c>
      <c r="F91" s="64">
        <f>IF('Expenses Summary'!$F47="","",IF('Cash Flow %s Yr3'!F91="","",'Cash Flow %s Yr3'!F91*'Expenses Summary'!$F47))</f>
        <v>7678.2809822250001</v>
      </c>
      <c r="G91" s="64">
        <f>IF('Expenses Summary'!$F47="","",IF('Cash Flow %s Yr3'!G91="","",'Cash Flow %s Yr3'!G91*'Expenses Summary'!$F47))</f>
        <v>0</v>
      </c>
      <c r="H91" s="64">
        <f>IF('Expenses Summary'!$F47="","",IF('Cash Flow %s Yr3'!H91="","",'Cash Flow %s Yr3'!H91*'Expenses Summary'!$F47))</f>
        <v>18881.018808750003</v>
      </c>
      <c r="I91" s="64">
        <f>IF('Expenses Summary'!$F47="","",IF('Cash Flow %s Yr3'!I91="","",'Cash Flow %s Yr3'!I91*'Expenses Summary'!$F47))</f>
        <v>0</v>
      </c>
      <c r="J91" s="64">
        <f>IF('Expenses Summary'!$F47="","",IF('Cash Flow %s Yr3'!J91="","",'Cash Flow %s Yr3'!J91*'Expenses Summary'!$F47))</f>
        <v>0</v>
      </c>
      <c r="K91" s="64">
        <f>IF('Expenses Summary'!$F47="","",IF('Cash Flow %s Yr3'!K91="","",'Cash Flow %s Yr3'!K91*'Expenses Summary'!$F47))</f>
        <v>4195.7819575000003</v>
      </c>
      <c r="L91" s="64">
        <f>IF('Expenses Summary'!$F47="","",IF('Cash Flow %s Yr3'!L91="","",'Cash Flow %s Yr3'!L91*'Expenses Summary'!$F47))</f>
        <v>0</v>
      </c>
      <c r="M91" s="64">
        <f>IF('Expenses Summary'!$F47="","",IF('Cash Flow %s Yr3'!M91="","",'Cash Flow %s Yr3'!M91*'Expenses Summary'!$F47))</f>
        <v>0</v>
      </c>
      <c r="N91" s="64">
        <f>IF('Expenses Summary'!$F47="","",IF('Cash Flow %s Yr3'!N91="","",'Cash Flow %s Yr3'!N91*'Expenses Summary'!$F47))</f>
        <v>0</v>
      </c>
      <c r="O91" s="64">
        <f>IF('Expenses Summary'!$F47="","",IF('Cash Flow %s Yr3'!O91="","",'Cash Flow %s Yr3'!O91*'Expenses Summary'!$F47))</f>
        <v>0</v>
      </c>
      <c r="P91" s="129"/>
      <c r="Q91" s="129"/>
      <c r="R91" s="129"/>
      <c r="S91" s="111">
        <f>IF(SUM(D91:R91)&gt;0,SUM(D91:R91)/'Expenses Summary'!$F47,"")</f>
        <v>1</v>
      </c>
    </row>
    <row r="92" spans="1:19" x14ac:dyDescent="0.25">
      <c r="A92" s="36"/>
      <c r="B92" s="139" t="str">
        <f>'Expenses Summary'!B48</f>
        <v>4200</v>
      </c>
      <c r="C92" s="139" t="str">
        <f>'Expenses Summary'!C48</f>
        <v>Books and Other Reference Materials</v>
      </c>
      <c r="D92" s="64">
        <f>IF('Expenses Summary'!$F48="","",IF('Cash Flow %s Yr3'!D92="","",'Cash Flow %s Yr3'!D92*'Expenses Summary'!$F48))</f>
        <v>0</v>
      </c>
      <c r="E92" s="64">
        <f>IF('Expenses Summary'!$F48="","",IF('Cash Flow %s Yr3'!E92="","",'Cash Flow %s Yr3'!E92*'Expenses Summary'!$F48))</f>
        <v>39.605611875000008</v>
      </c>
      <c r="F92" s="64">
        <f>IF('Expenses Summary'!$F48="","",IF('Cash Flow %s Yr3'!F92="","",'Cash Flow %s Yr3'!F92*'Expenses Summary'!$F48))</f>
        <v>0</v>
      </c>
      <c r="G92" s="64">
        <f>IF('Expenses Summary'!$F48="","",IF('Cash Flow %s Yr3'!G92="","",'Cash Flow %s Yr3'!G92*'Expenses Summary'!$F48))</f>
        <v>70.497989137499999</v>
      </c>
      <c r="H92" s="64">
        <f>IF('Expenses Summary'!$F48="","",IF('Cash Flow %s Yr3'!H92="","",'Cash Flow %s Yr3'!H92*'Expenses Summary'!$F48))</f>
        <v>28.516040550000003</v>
      </c>
      <c r="I92" s="64">
        <f>IF('Expenses Summary'!$F48="","",IF('Cash Flow %s Yr3'!I92="","",'Cash Flow %s Yr3'!I92*'Expenses Summary'!$F48))</f>
        <v>108.91543265625002</v>
      </c>
      <c r="J92" s="64">
        <f>IF('Expenses Summary'!$F48="","",IF('Cash Flow %s Yr3'!J92="","",'Cash Flow %s Yr3'!J92*'Expenses Summary'!$F48))</f>
        <v>108.91543265625002</v>
      </c>
      <c r="K92" s="64">
        <f>IF('Expenses Summary'!$F48="","",IF('Cash Flow %s Yr3'!K92="","",'Cash Flow %s Yr3'!K92*'Expenses Summary'!$F48))</f>
        <v>108.91543265625002</v>
      </c>
      <c r="L92" s="64">
        <f>IF('Expenses Summary'!$F48="","",IF('Cash Flow %s Yr3'!L92="","",'Cash Flow %s Yr3'!L92*'Expenses Summary'!$F48))</f>
        <v>108.91543265625002</v>
      </c>
      <c r="M92" s="64">
        <f>IF('Expenses Summary'!$F48="","",IF('Cash Flow %s Yr3'!M92="","",'Cash Flow %s Yr3'!M92*'Expenses Summary'!$F48))</f>
        <v>108.91543265625002</v>
      </c>
      <c r="N92" s="64">
        <f>IF('Expenses Summary'!$F48="","",IF('Cash Flow %s Yr3'!N92="","",'Cash Flow %s Yr3'!N92*'Expenses Summary'!$F48))</f>
        <v>108.91543265625002</v>
      </c>
      <c r="O92" s="64">
        <f>IF('Expenses Summary'!$F48="","",IF('Cash Flow %s Yr3'!O92="","",'Cash Flow %s Yr3'!O92*'Expenses Summary'!$F48))</f>
        <v>0</v>
      </c>
      <c r="P92" s="129"/>
      <c r="Q92" s="129"/>
      <c r="R92" s="129"/>
      <c r="S92" s="111">
        <f>IF(SUM(D92:R92)&gt;0,SUM(D92:R92)/'Expenses Summary'!$F48,"")</f>
        <v>1</v>
      </c>
    </row>
    <row r="93" spans="1:19" x14ac:dyDescent="0.25">
      <c r="A93" s="36"/>
      <c r="B93" s="139" t="str">
        <f>'Expenses Summary'!B49</f>
        <v>4300</v>
      </c>
      <c r="C93" s="139" t="str">
        <f>'Expenses Summary'!C49</f>
        <v>Materials and Supplies</v>
      </c>
      <c r="D93" s="64">
        <f>IF('Expenses Summary'!$F49="","",IF('Cash Flow %s Yr3'!D93="","",'Cash Flow %s Yr3'!D93*'Expenses Summary'!$F49))</f>
        <v>939.1282687800001</v>
      </c>
      <c r="E93" s="64">
        <f>IF('Expenses Summary'!$F49="","",IF('Cash Flow %s Yr3'!E93="","",'Cash Flow %s Yr3'!E93*'Expenses Summary'!$F49))</f>
        <v>2224.2511629000001</v>
      </c>
      <c r="F93" s="64">
        <f>IF('Expenses Summary'!$F49="","",IF('Cash Flow %s Yr3'!F93="","",'Cash Flow %s Yr3'!F93*'Expenses Summary'!$F49))</f>
        <v>1263.1549814</v>
      </c>
      <c r="G93" s="64">
        <f>IF('Expenses Summary'!$F49="","",IF('Cash Flow %s Yr3'!G93="","",'Cash Flow %s Yr3'!G93*'Expenses Summary'!$F49))</f>
        <v>260.86896354999999</v>
      </c>
      <c r="H93" s="64">
        <f>IF('Expenses Summary'!$F49="","",IF('Cash Flow %s Yr3'!H93="","",'Cash Flow %s Yr3'!H93*'Expenses Summary'!$F49))</f>
        <v>82.379672700000015</v>
      </c>
      <c r="I93" s="64">
        <f>IF('Expenses Summary'!$F49="","",IF('Cash Flow %s Yr3'!I93="","",'Cash Flow %s Yr3'!I93*'Expenses Summary'!$F49))</f>
        <v>1493.4061665965003</v>
      </c>
      <c r="J93" s="64">
        <f>IF('Expenses Summary'!$F49="","",IF('Cash Flow %s Yr3'!J93="","",'Cash Flow %s Yr3'!J93*'Expenses Summary'!$F49))</f>
        <v>1493.4061665965003</v>
      </c>
      <c r="K93" s="64">
        <f>IF('Expenses Summary'!$F49="","",IF('Cash Flow %s Yr3'!K93="","",'Cash Flow %s Yr3'!K93*'Expenses Summary'!$F49))</f>
        <v>1493.4061665965003</v>
      </c>
      <c r="L93" s="64">
        <f>IF('Expenses Summary'!$F49="","",IF('Cash Flow %s Yr3'!L93="","",'Cash Flow %s Yr3'!L93*'Expenses Summary'!$F49))</f>
        <v>1493.4061665965003</v>
      </c>
      <c r="M93" s="64">
        <f>IF('Expenses Summary'!$F49="","",IF('Cash Flow %s Yr3'!M93="","",'Cash Flow %s Yr3'!M93*'Expenses Summary'!$F49))</f>
        <v>1493.4061665965003</v>
      </c>
      <c r="N93" s="64">
        <f>IF('Expenses Summary'!$F49="","",IF('Cash Flow %s Yr3'!N93="","",'Cash Flow %s Yr3'!N93*'Expenses Summary'!$F49))</f>
        <v>1493.1315676875001</v>
      </c>
      <c r="O93" s="64">
        <f>IF('Expenses Summary'!$F49="","",IF('Cash Flow %s Yr3'!O93="","",'Cash Flow %s Yr3'!O93*'Expenses Summary'!$F49))</f>
        <v>0</v>
      </c>
      <c r="P93" s="129"/>
      <c r="Q93" s="129"/>
      <c r="R93" s="129"/>
      <c r="S93" s="111">
        <f>IF(SUM(D93:R93)&gt;0,SUM(D93:R93)/'Expenses Summary'!$F49,"")</f>
        <v>1</v>
      </c>
    </row>
    <row r="94" spans="1:19" x14ac:dyDescent="0.25">
      <c r="A94" s="36"/>
      <c r="B94" s="139" t="str">
        <f>'Expenses Summary'!B50</f>
        <v>4315</v>
      </c>
      <c r="C94" s="139" t="str">
        <f>'Expenses Summary'!C50</f>
        <v>Classroom Materials and Supplies</v>
      </c>
      <c r="D94" s="64">
        <f>IF('Expenses Summary'!$F50="","",IF('Cash Flow %s Yr3'!D94="","",'Cash Flow %s Yr3'!D94*'Expenses Summary'!$F50))</f>
        <v>0</v>
      </c>
      <c r="E94" s="64">
        <f>IF('Expenses Summary'!$F50="","",IF('Cash Flow %s Yr3'!E94="","",'Cash Flow %s Yr3'!E94*'Expenses Summary'!$F50))</f>
        <v>0</v>
      </c>
      <c r="F94" s="64">
        <f>IF('Expenses Summary'!$F50="","",IF('Cash Flow %s Yr3'!F94="","",'Cash Flow %s Yr3'!F94*'Expenses Summary'!$F50))</f>
        <v>3274.0639150000006</v>
      </c>
      <c r="G94" s="64">
        <f>IF('Expenses Summary'!$F50="","",IF('Cash Flow %s Yr3'!G94="","",'Cash Flow %s Yr3'!G94*'Expenses Summary'!$F50))</f>
        <v>3274.0639150000006</v>
      </c>
      <c r="H94" s="64">
        <f>IF('Expenses Summary'!$F50="","",IF('Cash Flow %s Yr3'!H94="","",'Cash Flow %s Yr3'!H94*'Expenses Summary'!$F50))</f>
        <v>6548.1278300000013</v>
      </c>
      <c r="I94" s="64">
        <f>IF('Expenses Summary'!$F50="","",IF('Cash Flow %s Yr3'!I94="","",'Cash Flow %s Yr3'!I94*'Expenses Summary'!$F50))</f>
        <v>3274.0639150000006</v>
      </c>
      <c r="J94" s="64">
        <f>IF('Expenses Summary'!$F50="","",IF('Cash Flow %s Yr3'!J94="","",'Cash Flow %s Yr3'!J94*'Expenses Summary'!$F50))</f>
        <v>6548.1278300000013</v>
      </c>
      <c r="K94" s="64">
        <f>IF('Expenses Summary'!$F50="","",IF('Cash Flow %s Yr3'!K94="","",'Cash Flow %s Yr3'!K94*'Expenses Summary'!$F50))</f>
        <v>3274.0639150000006</v>
      </c>
      <c r="L94" s="64">
        <f>IF('Expenses Summary'!$F50="","",IF('Cash Flow %s Yr3'!L94="","",'Cash Flow %s Yr3'!L94*'Expenses Summary'!$F50))</f>
        <v>3274.0639150000006</v>
      </c>
      <c r="M94" s="64">
        <f>IF('Expenses Summary'!$F50="","",IF('Cash Flow %s Yr3'!M94="","",'Cash Flow %s Yr3'!M94*'Expenses Summary'!$F50))</f>
        <v>3274.0639150000006</v>
      </c>
      <c r="N94" s="64">
        <f>IF('Expenses Summary'!$F50="","",IF('Cash Flow %s Yr3'!N94="","",'Cash Flow %s Yr3'!N94*'Expenses Summary'!$F50))</f>
        <v>0</v>
      </c>
      <c r="O94" s="64">
        <f>IF('Expenses Summary'!$F50="","",IF('Cash Flow %s Yr3'!O94="","",'Cash Flow %s Yr3'!O94*'Expenses Summary'!$F50))</f>
        <v>0</v>
      </c>
      <c r="P94" s="129"/>
      <c r="Q94" s="129"/>
      <c r="R94" s="129"/>
      <c r="S94" s="111">
        <f>IF(SUM(D94:R94)&gt;0,SUM(D94:R94)/'Expenses Summary'!$F50,"")</f>
        <v>1</v>
      </c>
    </row>
    <row r="95" spans="1:19" x14ac:dyDescent="0.25">
      <c r="A95" s="36"/>
      <c r="B95" s="139" t="str">
        <f>'Expenses Summary'!B51</f>
        <v>4400</v>
      </c>
      <c r="C95" s="139" t="str">
        <f>'Expenses Summary'!C51</f>
        <v>Noncapitalized Equipment</v>
      </c>
      <c r="D95" s="64">
        <f>IF('Expenses Summary'!$F51="","",IF('Cash Flow %s Yr3'!D95="","",'Cash Flow %s Yr3'!D95*'Expenses Summary'!$F51))</f>
        <v>0</v>
      </c>
      <c r="E95" s="64">
        <f>IF('Expenses Summary'!$F51="","",IF('Cash Flow %s Yr3'!E95="","",'Cash Flow %s Yr3'!E95*'Expenses Summary'!$F51))</f>
        <v>1909.5185672000002</v>
      </c>
      <c r="F95" s="64">
        <f>IF('Expenses Summary'!$F51="","",IF('Cash Flow %s Yr3'!F95="","",'Cash Flow %s Yr3'!F95*'Expenses Summary'!$F51))</f>
        <v>23.235292300000001</v>
      </c>
      <c r="G95" s="64">
        <f>IF('Expenses Summary'!$F51="","",IF('Cash Flow %s Yr3'!G95="","",'Cash Flow %s Yr3'!G95*'Expenses Summary'!$F51))</f>
        <v>0</v>
      </c>
      <c r="H95" s="64">
        <f>IF('Expenses Summary'!$F51="","",IF('Cash Flow %s Yr3'!H95="","",'Cash Flow %s Yr3'!H95*'Expenses Summary'!$F51))</f>
        <v>0</v>
      </c>
      <c r="I95" s="64">
        <f>IF('Expenses Summary'!$F51="","",IF('Cash Flow %s Yr3'!I95="","",'Cash Flow %s Yr3'!I95*'Expenses Summary'!$F51))</f>
        <v>0</v>
      </c>
      <c r="J95" s="64">
        <f>IF('Expenses Summary'!$F51="","",IF('Cash Flow %s Yr3'!J95="","",'Cash Flow %s Yr3'!J95*'Expenses Summary'!$F51))</f>
        <v>0</v>
      </c>
      <c r="K95" s="64">
        <f>IF('Expenses Summary'!$F51="","",IF('Cash Flow %s Yr3'!K95="","",'Cash Flow %s Yr3'!K95*'Expenses Summary'!$F51))</f>
        <v>0</v>
      </c>
      <c r="L95" s="64">
        <f>IF('Expenses Summary'!$F51="","",IF('Cash Flow %s Yr3'!L95="","",'Cash Flow %s Yr3'!L95*'Expenses Summary'!$F51))</f>
        <v>179.54544050000001</v>
      </c>
      <c r="M95" s="64">
        <f>IF('Expenses Summary'!$F51="","",IF('Cash Flow %s Yr3'!M95="","",'Cash Flow %s Yr3'!M95*'Expenses Summary'!$F51))</f>
        <v>0</v>
      </c>
      <c r="N95" s="64">
        <f>IF('Expenses Summary'!$F51="","",IF('Cash Flow %s Yr3'!N95="","",'Cash Flow %s Yr3'!N95*'Expenses Summary'!$F51))</f>
        <v>0</v>
      </c>
      <c r="O95" s="64">
        <f>IF('Expenses Summary'!$F51="","",IF('Cash Flow %s Yr3'!O95="","",'Cash Flow %s Yr3'!O95*'Expenses Summary'!$F51))</f>
        <v>0</v>
      </c>
      <c r="P95" s="129"/>
      <c r="Q95" s="129"/>
      <c r="R95" s="129"/>
      <c r="S95" s="111">
        <f>IF(SUM(D95:R95)&gt;0,SUM(D95:R95)/'Expenses Summary'!$F51,"")</f>
        <v>1</v>
      </c>
    </row>
    <row r="96" spans="1:19" x14ac:dyDescent="0.25">
      <c r="A96" s="36"/>
      <c r="B96" s="139" t="str">
        <f>'Expenses Summary'!B52</f>
        <v>4430</v>
      </c>
      <c r="C96" s="139" t="str">
        <f>'Expenses Summary'!C52</f>
        <v>General Student Equipment</v>
      </c>
      <c r="D96" s="64">
        <f>IF('Expenses Summary'!$F52="","",IF('Cash Flow %s Yr3'!D96="","",'Cash Flow %s Yr3'!D96*'Expenses Summary'!$F52))</f>
        <v>0</v>
      </c>
      <c r="E96" s="64">
        <f>IF('Expenses Summary'!$F52="","",IF('Cash Flow %s Yr3'!E96="","",'Cash Flow %s Yr3'!E96*'Expenses Summary'!$F52))</f>
        <v>0</v>
      </c>
      <c r="F96" s="64">
        <f>IF('Expenses Summary'!$F52="","",IF('Cash Flow %s Yr3'!F96="","",'Cash Flow %s Yr3'!F96*'Expenses Summary'!$F52))</f>
        <v>0</v>
      </c>
      <c r="G96" s="64">
        <f>IF('Expenses Summary'!$F52="","",IF('Cash Flow %s Yr3'!G96="","",'Cash Flow %s Yr3'!G96*'Expenses Summary'!$F52))</f>
        <v>0</v>
      </c>
      <c r="H96" s="64">
        <f>IF('Expenses Summary'!$F52="","",IF('Cash Flow %s Yr3'!H96="","",'Cash Flow %s Yr3'!H96*'Expenses Summary'!$F52))</f>
        <v>0</v>
      </c>
      <c r="I96" s="64">
        <f>IF('Expenses Summary'!$F52="","",IF('Cash Flow %s Yr3'!I96="","",'Cash Flow %s Yr3'!I96*'Expenses Summary'!$F52))</f>
        <v>0</v>
      </c>
      <c r="J96" s="64">
        <f>IF('Expenses Summary'!$F52="","",IF('Cash Flow %s Yr3'!J96="","",'Cash Flow %s Yr3'!J96*'Expenses Summary'!$F52))</f>
        <v>0</v>
      </c>
      <c r="K96" s="64">
        <f>IF('Expenses Summary'!$F52="","",IF('Cash Flow %s Yr3'!K96="","",'Cash Flow %s Yr3'!K96*'Expenses Summary'!$F52))</f>
        <v>0</v>
      </c>
      <c r="L96" s="64">
        <f>IF('Expenses Summary'!$F52="","",IF('Cash Flow %s Yr3'!L96="","",'Cash Flow %s Yr3'!L96*'Expenses Summary'!$F52))</f>
        <v>0</v>
      </c>
      <c r="M96" s="64">
        <f>IF('Expenses Summary'!$F52="","",IF('Cash Flow %s Yr3'!M96="","",'Cash Flow %s Yr3'!M96*'Expenses Summary'!$F52))</f>
        <v>0</v>
      </c>
      <c r="N96" s="64">
        <f>IF('Expenses Summary'!$F52="","",IF('Cash Flow %s Yr3'!N96="","",'Cash Flow %s Yr3'!N96*'Expenses Summary'!$F52))</f>
        <v>0</v>
      </c>
      <c r="O96" s="64">
        <f>IF('Expenses Summary'!$F52="","",IF('Cash Flow %s Yr3'!O96="","",'Cash Flow %s Yr3'!O96*'Expenses Summary'!$F52))</f>
        <v>0</v>
      </c>
      <c r="P96" s="129"/>
      <c r="Q96" s="129"/>
      <c r="R96" s="129"/>
      <c r="S96" s="111" t="str">
        <f>IF(SUM(D96:R96)&gt;0,SUM(D96:R96)/'Expenses Summary'!$F52,"")</f>
        <v/>
      </c>
    </row>
    <row r="97" spans="1:19" hidden="1" outlineLevel="1" x14ac:dyDescent="0.25">
      <c r="A97" s="36"/>
      <c r="B97" s="139">
        <f>'Expenses Summary'!B53</f>
        <v>4381</v>
      </c>
      <c r="C97" s="139" t="str">
        <f>'Expenses Summary'!C53</f>
        <v>Materials for Plant Maintenance</v>
      </c>
      <c r="D97" s="64">
        <f>IF('Expenses Summary'!$F53="","",IF('Cash Flow %s Yr3'!D97="","",'Cash Flow %s Yr3'!D97*'Expenses Summary'!$F53))</f>
        <v>0</v>
      </c>
      <c r="E97" s="64">
        <f>IF('Expenses Summary'!$F53="","",IF('Cash Flow %s Yr3'!E97="","",'Cash Flow %s Yr3'!E97*'Expenses Summary'!$F53))</f>
        <v>0</v>
      </c>
      <c r="F97" s="64">
        <f>IF('Expenses Summary'!$F53="","",IF('Cash Flow %s Yr3'!F97="","",'Cash Flow %s Yr3'!F97*'Expenses Summary'!$F53))</f>
        <v>422.45986000000005</v>
      </c>
      <c r="G97" s="64">
        <f>IF('Expenses Summary'!$F53="","",IF('Cash Flow %s Yr3'!G97="","",'Cash Flow %s Yr3'!G97*'Expenses Summary'!$F53))</f>
        <v>422.45986000000005</v>
      </c>
      <c r="H97" s="64">
        <f>IF('Expenses Summary'!$F53="","",IF('Cash Flow %s Yr3'!H97="","",'Cash Flow %s Yr3'!H97*'Expenses Summary'!$F53))</f>
        <v>422.45986000000005</v>
      </c>
      <c r="I97" s="64">
        <f>IF('Expenses Summary'!$F53="","",IF('Cash Flow %s Yr3'!I97="","",'Cash Flow %s Yr3'!I97*'Expenses Summary'!$F53))</f>
        <v>422.45986000000005</v>
      </c>
      <c r="J97" s="64">
        <f>IF('Expenses Summary'!$F53="","",IF('Cash Flow %s Yr3'!J97="","",'Cash Flow %s Yr3'!J97*'Expenses Summary'!$F53))</f>
        <v>422.45986000000005</v>
      </c>
      <c r="K97" s="64">
        <f>IF('Expenses Summary'!$F53="","",IF('Cash Flow %s Yr3'!K97="","",'Cash Flow %s Yr3'!K97*'Expenses Summary'!$F53))</f>
        <v>422.45986000000005</v>
      </c>
      <c r="L97" s="64">
        <f>IF('Expenses Summary'!$F53="","",IF('Cash Flow %s Yr3'!L97="","",'Cash Flow %s Yr3'!L97*'Expenses Summary'!$F53))</f>
        <v>422.45986000000005</v>
      </c>
      <c r="M97" s="64">
        <f>IF('Expenses Summary'!$F53="","",IF('Cash Flow %s Yr3'!M97="","",'Cash Flow %s Yr3'!M97*'Expenses Summary'!$F53))</f>
        <v>422.45986000000005</v>
      </c>
      <c r="N97" s="64">
        <f>IF('Expenses Summary'!$F53="","",IF('Cash Flow %s Yr3'!N97="","",'Cash Flow %s Yr3'!N97*'Expenses Summary'!$F53))</f>
        <v>422.45986000000005</v>
      </c>
      <c r="O97" s="64">
        <f>IF('Expenses Summary'!$F53="","",IF('Cash Flow %s Yr3'!O97="","",'Cash Flow %s Yr3'!O97*'Expenses Summary'!$F53))</f>
        <v>422.45986000000005</v>
      </c>
      <c r="P97" s="129"/>
      <c r="Q97" s="129"/>
      <c r="R97" s="129"/>
      <c r="S97" s="111"/>
    </row>
    <row r="98" spans="1:19" hidden="1" outlineLevel="1" x14ac:dyDescent="0.25">
      <c r="A98" s="36"/>
      <c r="B98" s="139">
        <f>'Expenses Summary'!B54</f>
        <v>0</v>
      </c>
      <c r="C98" s="139">
        <f>'Expenses Summary'!C54</f>
        <v>0</v>
      </c>
      <c r="D98" s="64" t="str">
        <f>IF('Expenses Summary'!$F54="","",IF('Cash Flow %s Yr3'!D98="","",'Cash Flow %s Yr3'!D98*'Expenses Summary'!$F54))</f>
        <v/>
      </c>
      <c r="E98" s="64" t="str">
        <f>IF('Expenses Summary'!$F54="","",IF('Cash Flow %s Yr3'!E98="","",'Cash Flow %s Yr3'!E98*'Expenses Summary'!$F54))</f>
        <v/>
      </c>
      <c r="F98" s="64" t="str">
        <f>IF('Expenses Summary'!$F54="","",IF('Cash Flow %s Yr3'!F98="","",'Cash Flow %s Yr3'!F98*'Expenses Summary'!$F54))</f>
        <v/>
      </c>
      <c r="G98" s="64" t="str">
        <f>IF('Expenses Summary'!$F54="","",IF('Cash Flow %s Yr3'!G98="","",'Cash Flow %s Yr3'!G98*'Expenses Summary'!$F54))</f>
        <v/>
      </c>
      <c r="H98" s="64" t="str">
        <f>IF('Expenses Summary'!$F54="","",IF('Cash Flow %s Yr3'!H98="","",'Cash Flow %s Yr3'!H98*'Expenses Summary'!$F54))</f>
        <v/>
      </c>
      <c r="I98" s="64" t="str">
        <f>IF('Expenses Summary'!$F54="","",IF('Cash Flow %s Yr3'!I98="","",'Cash Flow %s Yr3'!I98*'Expenses Summary'!$F54))</f>
        <v/>
      </c>
      <c r="J98" s="64" t="str">
        <f>IF('Expenses Summary'!$F54="","",IF('Cash Flow %s Yr3'!J98="","",'Cash Flow %s Yr3'!J98*'Expenses Summary'!$F54))</f>
        <v/>
      </c>
      <c r="K98" s="64" t="str">
        <f>IF('Expenses Summary'!$F54="","",IF('Cash Flow %s Yr3'!K98="","",'Cash Flow %s Yr3'!K98*'Expenses Summary'!$F54))</f>
        <v/>
      </c>
      <c r="L98" s="64" t="str">
        <f>IF('Expenses Summary'!$F54="","",IF('Cash Flow %s Yr3'!L98="","",'Cash Flow %s Yr3'!L98*'Expenses Summary'!$F54))</f>
        <v/>
      </c>
      <c r="M98" s="64" t="str">
        <f>IF('Expenses Summary'!$F54="","",IF('Cash Flow %s Yr3'!M98="","",'Cash Flow %s Yr3'!M98*'Expenses Summary'!$F54))</f>
        <v/>
      </c>
      <c r="N98" s="64" t="str">
        <f>IF('Expenses Summary'!$F54="","",IF('Cash Flow %s Yr3'!N98="","",'Cash Flow %s Yr3'!N98*'Expenses Summary'!$F54))</f>
        <v/>
      </c>
      <c r="O98" s="64" t="str">
        <f>IF('Expenses Summary'!$F54="","",IF('Cash Flow %s Yr3'!O98="","",'Cash Flow %s Yr3'!O98*'Expenses Summary'!$F54))</f>
        <v/>
      </c>
      <c r="P98" s="129"/>
      <c r="Q98" s="129"/>
      <c r="R98" s="129"/>
      <c r="S98" s="111"/>
    </row>
    <row r="99" spans="1:19" hidden="1" outlineLevel="1" x14ac:dyDescent="0.25">
      <c r="A99" s="36"/>
      <c r="B99" s="139">
        <f>'Expenses Summary'!B55</f>
        <v>0</v>
      </c>
      <c r="C99" s="139">
        <f>'Expenses Summary'!C55</f>
        <v>0</v>
      </c>
      <c r="D99" s="64" t="str">
        <f>IF('Expenses Summary'!$F55="","",IF('Cash Flow %s Yr3'!D99="","",'Cash Flow %s Yr3'!D99*'Expenses Summary'!$F55))</f>
        <v/>
      </c>
      <c r="E99" s="64" t="str">
        <f>IF('Expenses Summary'!$F55="","",IF('Cash Flow %s Yr3'!E99="","",'Cash Flow %s Yr3'!E99*'Expenses Summary'!$F55))</f>
        <v/>
      </c>
      <c r="F99" s="64" t="str">
        <f>IF('Expenses Summary'!$F55="","",IF('Cash Flow %s Yr3'!F99="","",'Cash Flow %s Yr3'!F99*'Expenses Summary'!$F55))</f>
        <v/>
      </c>
      <c r="G99" s="64" t="str">
        <f>IF('Expenses Summary'!$F55="","",IF('Cash Flow %s Yr3'!G99="","",'Cash Flow %s Yr3'!G99*'Expenses Summary'!$F55))</f>
        <v/>
      </c>
      <c r="H99" s="64" t="str">
        <f>IF('Expenses Summary'!$F55="","",IF('Cash Flow %s Yr3'!H99="","",'Cash Flow %s Yr3'!H99*'Expenses Summary'!$F55))</f>
        <v/>
      </c>
      <c r="I99" s="64" t="str">
        <f>IF('Expenses Summary'!$F55="","",IF('Cash Flow %s Yr3'!I99="","",'Cash Flow %s Yr3'!I99*'Expenses Summary'!$F55))</f>
        <v/>
      </c>
      <c r="J99" s="64" t="str">
        <f>IF('Expenses Summary'!$F55="","",IF('Cash Flow %s Yr3'!J99="","",'Cash Flow %s Yr3'!J99*'Expenses Summary'!$F55))</f>
        <v/>
      </c>
      <c r="K99" s="64" t="str">
        <f>IF('Expenses Summary'!$F55="","",IF('Cash Flow %s Yr3'!K99="","",'Cash Flow %s Yr3'!K99*'Expenses Summary'!$F55))</f>
        <v/>
      </c>
      <c r="L99" s="64" t="str">
        <f>IF('Expenses Summary'!$F55="","",IF('Cash Flow %s Yr3'!L99="","",'Cash Flow %s Yr3'!L99*'Expenses Summary'!$F55))</f>
        <v/>
      </c>
      <c r="M99" s="64" t="str">
        <f>IF('Expenses Summary'!$F55="","",IF('Cash Flow %s Yr3'!M99="","",'Cash Flow %s Yr3'!M99*'Expenses Summary'!$F55))</f>
        <v/>
      </c>
      <c r="N99" s="64" t="str">
        <f>IF('Expenses Summary'!$F55="","",IF('Cash Flow %s Yr3'!N99="","",'Cash Flow %s Yr3'!N99*'Expenses Summary'!$F55))</f>
        <v/>
      </c>
      <c r="O99" s="64" t="str">
        <f>IF('Expenses Summary'!$F55="","",IF('Cash Flow %s Yr3'!O99="","",'Cash Flow %s Yr3'!O99*'Expenses Summary'!$F55))</f>
        <v/>
      </c>
      <c r="P99" s="129"/>
      <c r="Q99" s="129"/>
      <c r="R99" s="129"/>
      <c r="S99" s="111"/>
    </row>
    <row r="100" spans="1:19" hidden="1" outlineLevel="1" x14ac:dyDescent="0.25">
      <c r="A100" s="36"/>
      <c r="B100" s="139">
        <f>'Expenses Summary'!B56</f>
        <v>0</v>
      </c>
      <c r="C100" s="139">
        <f>'Expenses Summary'!C56</f>
        <v>0</v>
      </c>
      <c r="D100" s="64" t="str">
        <f>IF('Expenses Summary'!$F56="","",IF('Cash Flow %s Yr3'!D100="","",'Cash Flow %s Yr3'!D100*'Expenses Summary'!$F56))</f>
        <v/>
      </c>
      <c r="E100" s="64" t="str">
        <f>IF('Expenses Summary'!$F56="","",IF('Cash Flow %s Yr3'!E100="","",'Cash Flow %s Yr3'!E100*'Expenses Summary'!$F56))</f>
        <v/>
      </c>
      <c r="F100" s="64" t="str">
        <f>IF('Expenses Summary'!$F56="","",IF('Cash Flow %s Yr3'!F100="","",'Cash Flow %s Yr3'!F100*'Expenses Summary'!$F56))</f>
        <v/>
      </c>
      <c r="G100" s="64" t="str">
        <f>IF('Expenses Summary'!$F56="","",IF('Cash Flow %s Yr3'!G100="","",'Cash Flow %s Yr3'!G100*'Expenses Summary'!$F56))</f>
        <v/>
      </c>
      <c r="H100" s="64" t="str">
        <f>IF('Expenses Summary'!$F56="","",IF('Cash Flow %s Yr3'!H100="","",'Cash Flow %s Yr3'!H100*'Expenses Summary'!$F56))</f>
        <v/>
      </c>
      <c r="I100" s="64" t="str">
        <f>IF('Expenses Summary'!$F56="","",IF('Cash Flow %s Yr3'!I100="","",'Cash Flow %s Yr3'!I100*'Expenses Summary'!$F56))</f>
        <v/>
      </c>
      <c r="J100" s="64" t="str">
        <f>IF('Expenses Summary'!$F56="","",IF('Cash Flow %s Yr3'!J100="","",'Cash Flow %s Yr3'!J100*'Expenses Summary'!$F56))</f>
        <v/>
      </c>
      <c r="K100" s="64" t="str">
        <f>IF('Expenses Summary'!$F56="","",IF('Cash Flow %s Yr3'!K100="","",'Cash Flow %s Yr3'!K100*'Expenses Summary'!$F56))</f>
        <v/>
      </c>
      <c r="L100" s="64" t="str">
        <f>IF('Expenses Summary'!$F56="","",IF('Cash Flow %s Yr3'!L100="","",'Cash Flow %s Yr3'!L100*'Expenses Summary'!$F56))</f>
        <v/>
      </c>
      <c r="M100" s="64" t="str">
        <f>IF('Expenses Summary'!$F56="","",IF('Cash Flow %s Yr3'!M100="","",'Cash Flow %s Yr3'!M100*'Expenses Summary'!$F56))</f>
        <v/>
      </c>
      <c r="N100" s="64" t="str">
        <f>IF('Expenses Summary'!$F56="","",IF('Cash Flow %s Yr3'!N100="","",'Cash Flow %s Yr3'!N100*'Expenses Summary'!$F56))</f>
        <v/>
      </c>
      <c r="O100" s="64" t="str">
        <f>IF('Expenses Summary'!$F56="","",IF('Cash Flow %s Yr3'!O100="","",'Cash Flow %s Yr3'!O100*'Expenses Summary'!$F56))</f>
        <v/>
      </c>
      <c r="P100" s="129"/>
      <c r="Q100" s="129"/>
      <c r="R100" s="129"/>
      <c r="S100" s="111"/>
    </row>
    <row r="101" spans="1:19" hidden="1" outlineLevel="1" x14ac:dyDescent="0.25">
      <c r="A101" s="36"/>
      <c r="B101" s="139">
        <f>'Expenses Summary'!B57</f>
        <v>0</v>
      </c>
      <c r="C101" s="139">
        <f>'Expenses Summary'!C57</f>
        <v>0</v>
      </c>
      <c r="D101" s="64" t="str">
        <f>IF('Expenses Summary'!$F57="","",IF('Cash Flow %s Yr3'!D101="","",'Cash Flow %s Yr3'!D101*'Expenses Summary'!$F57))</f>
        <v/>
      </c>
      <c r="E101" s="64" t="str">
        <f>IF('Expenses Summary'!$F57="","",IF('Cash Flow %s Yr3'!E101="","",'Cash Flow %s Yr3'!E101*'Expenses Summary'!$F57))</f>
        <v/>
      </c>
      <c r="F101" s="64" t="str">
        <f>IF('Expenses Summary'!$F57="","",IF('Cash Flow %s Yr3'!F101="","",'Cash Flow %s Yr3'!F101*'Expenses Summary'!$F57))</f>
        <v/>
      </c>
      <c r="G101" s="64" t="str">
        <f>IF('Expenses Summary'!$F57="","",IF('Cash Flow %s Yr3'!G101="","",'Cash Flow %s Yr3'!G101*'Expenses Summary'!$F57))</f>
        <v/>
      </c>
      <c r="H101" s="64" t="str">
        <f>IF('Expenses Summary'!$F57="","",IF('Cash Flow %s Yr3'!H101="","",'Cash Flow %s Yr3'!H101*'Expenses Summary'!$F57))</f>
        <v/>
      </c>
      <c r="I101" s="64" t="str">
        <f>IF('Expenses Summary'!$F57="","",IF('Cash Flow %s Yr3'!I101="","",'Cash Flow %s Yr3'!I101*'Expenses Summary'!$F57))</f>
        <v/>
      </c>
      <c r="J101" s="64" t="str">
        <f>IF('Expenses Summary'!$F57="","",IF('Cash Flow %s Yr3'!J101="","",'Cash Flow %s Yr3'!J101*'Expenses Summary'!$F57))</f>
        <v/>
      </c>
      <c r="K101" s="64" t="str">
        <f>IF('Expenses Summary'!$F57="","",IF('Cash Flow %s Yr3'!K101="","",'Cash Flow %s Yr3'!K101*'Expenses Summary'!$F57))</f>
        <v/>
      </c>
      <c r="L101" s="64" t="str">
        <f>IF('Expenses Summary'!$F57="","",IF('Cash Flow %s Yr3'!L101="","",'Cash Flow %s Yr3'!L101*'Expenses Summary'!$F57))</f>
        <v/>
      </c>
      <c r="M101" s="64" t="str">
        <f>IF('Expenses Summary'!$F57="","",IF('Cash Flow %s Yr3'!M101="","",'Cash Flow %s Yr3'!M101*'Expenses Summary'!$F57))</f>
        <v/>
      </c>
      <c r="N101" s="64" t="str">
        <f>IF('Expenses Summary'!$F57="","",IF('Cash Flow %s Yr3'!N101="","",'Cash Flow %s Yr3'!N101*'Expenses Summary'!$F57))</f>
        <v/>
      </c>
      <c r="O101" s="64" t="str">
        <f>IF('Expenses Summary'!$F57="","",IF('Cash Flow %s Yr3'!O101="","",'Cash Flow %s Yr3'!O101*'Expenses Summary'!$F57))</f>
        <v/>
      </c>
      <c r="P101" s="129"/>
      <c r="Q101" s="129"/>
      <c r="R101" s="129"/>
      <c r="S101" s="111"/>
    </row>
    <row r="102" spans="1:19" hidden="1" outlineLevel="1" x14ac:dyDescent="0.25">
      <c r="A102" s="36"/>
      <c r="B102" s="139">
        <f>'Expenses Summary'!B58</f>
        <v>0</v>
      </c>
      <c r="C102" s="139">
        <f>'Expenses Summary'!C58</f>
        <v>0</v>
      </c>
      <c r="D102" s="64" t="str">
        <f>IF('Expenses Summary'!$F58="","",IF('Cash Flow %s Yr3'!D102="","",'Cash Flow %s Yr3'!D102*'Expenses Summary'!$F58))</f>
        <v/>
      </c>
      <c r="E102" s="64" t="str">
        <f>IF('Expenses Summary'!$F58="","",IF('Cash Flow %s Yr3'!E102="","",'Cash Flow %s Yr3'!E102*'Expenses Summary'!$F58))</f>
        <v/>
      </c>
      <c r="F102" s="64" t="str">
        <f>IF('Expenses Summary'!$F58="","",IF('Cash Flow %s Yr3'!F102="","",'Cash Flow %s Yr3'!F102*'Expenses Summary'!$F58))</f>
        <v/>
      </c>
      <c r="G102" s="64" t="str">
        <f>IF('Expenses Summary'!$F58="","",IF('Cash Flow %s Yr3'!G102="","",'Cash Flow %s Yr3'!G102*'Expenses Summary'!$F58))</f>
        <v/>
      </c>
      <c r="H102" s="64" t="str">
        <f>IF('Expenses Summary'!$F58="","",IF('Cash Flow %s Yr3'!H102="","",'Cash Flow %s Yr3'!H102*'Expenses Summary'!$F58))</f>
        <v/>
      </c>
      <c r="I102" s="64" t="str">
        <f>IF('Expenses Summary'!$F58="","",IF('Cash Flow %s Yr3'!I102="","",'Cash Flow %s Yr3'!I102*'Expenses Summary'!$F58))</f>
        <v/>
      </c>
      <c r="J102" s="64" t="str">
        <f>IF('Expenses Summary'!$F58="","",IF('Cash Flow %s Yr3'!J102="","",'Cash Flow %s Yr3'!J102*'Expenses Summary'!$F58))</f>
        <v/>
      </c>
      <c r="K102" s="64" t="str">
        <f>IF('Expenses Summary'!$F58="","",IF('Cash Flow %s Yr3'!K102="","",'Cash Flow %s Yr3'!K102*'Expenses Summary'!$F58))</f>
        <v/>
      </c>
      <c r="L102" s="64" t="str">
        <f>IF('Expenses Summary'!$F58="","",IF('Cash Flow %s Yr3'!L102="","",'Cash Flow %s Yr3'!L102*'Expenses Summary'!$F58))</f>
        <v/>
      </c>
      <c r="M102" s="64" t="str">
        <f>IF('Expenses Summary'!$F58="","",IF('Cash Flow %s Yr3'!M102="","",'Cash Flow %s Yr3'!M102*'Expenses Summary'!$F58))</f>
        <v/>
      </c>
      <c r="N102" s="64" t="str">
        <f>IF('Expenses Summary'!$F58="","",IF('Cash Flow %s Yr3'!N102="","",'Cash Flow %s Yr3'!N102*'Expenses Summary'!$F58))</f>
        <v/>
      </c>
      <c r="O102" s="64" t="str">
        <f>IF('Expenses Summary'!$F58="","",IF('Cash Flow %s Yr3'!O102="","",'Cash Flow %s Yr3'!O102*'Expenses Summary'!$F58))</f>
        <v/>
      </c>
      <c r="P102" s="129"/>
      <c r="Q102" s="129"/>
      <c r="R102" s="129"/>
      <c r="S102" s="111"/>
    </row>
    <row r="103" spans="1:19" hidden="1" outlineLevel="1" x14ac:dyDescent="0.25">
      <c r="A103" s="36"/>
      <c r="B103" s="139">
        <f>'Expenses Summary'!B59</f>
        <v>0</v>
      </c>
      <c r="C103" s="139">
        <f>'Expenses Summary'!C59</f>
        <v>0</v>
      </c>
      <c r="D103" s="64" t="str">
        <f>IF('Expenses Summary'!$F59="","",IF('Cash Flow %s Yr3'!D103="","",'Cash Flow %s Yr3'!D103*'Expenses Summary'!$F59))</f>
        <v/>
      </c>
      <c r="E103" s="64" t="str">
        <f>IF('Expenses Summary'!$F59="","",IF('Cash Flow %s Yr3'!E103="","",'Cash Flow %s Yr3'!E103*'Expenses Summary'!$F59))</f>
        <v/>
      </c>
      <c r="F103" s="64" t="str">
        <f>IF('Expenses Summary'!$F59="","",IF('Cash Flow %s Yr3'!F103="","",'Cash Flow %s Yr3'!F103*'Expenses Summary'!$F59))</f>
        <v/>
      </c>
      <c r="G103" s="64" t="str">
        <f>IF('Expenses Summary'!$F59="","",IF('Cash Flow %s Yr3'!G103="","",'Cash Flow %s Yr3'!G103*'Expenses Summary'!$F59))</f>
        <v/>
      </c>
      <c r="H103" s="64" t="str">
        <f>IF('Expenses Summary'!$F59="","",IF('Cash Flow %s Yr3'!H103="","",'Cash Flow %s Yr3'!H103*'Expenses Summary'!$F59))</f>
        <v/>
      </c>
      <c r="I103" s="64" t="str">
        <f>IF('Expenses Summary'!$F59="","",IF('Cash Flow %s Yr3'!I103="","",'Cash Flow %s Yr3'!I103*'Expenses Summary'!$F59))</f>
        <v/>
      </c>
      <c r="J103" s="64" t="str">
        <f>IF('Expenses Summary'!$F59="","",IF('Cash Flow %s Yr3'!J103="","",'Cash Flow %s Yr3'!J103*'Expenses Summary'!$F59))</f>
        <v/>
      </c>
      <c r="K103" s="64" t="str">
        <f>IF('Expenses Summary'!$F59="","",IF('Cash Flow %s Yr3'!K103="","",'Cash Flow %s Yr3'!K103*'Expenses Summary'!$F59))</f>
        <v/>
      </c>
      <c r="L103" s="64" t="str">
        <f>IF('Expenses Summary'!$F59="","",IF('Cash Flow %s Yr3'!L103="","",'Cash Flow %s Yr3'!L103*'Expenses Summary'!$F59))</f>
        <v/>
      </c>
      <c r="M103" s="64" t="str">
        <f>IF('Expenses Summary'!$F59="","",IF('Cash Flow %s Yr3'!M103="","",'Cash Flow %s Yr3'!M103*'Expenses Summary'!$F59))</f>
        <v/>
      </c>
      <c r="N103" s="64" t="str">
        <f>IF('Expenses Summary'!$F59="","",IF('Cash Flow %s Yr3'!N103="","",'Cash Flow %s Yr3'!N103*'Expenses Summary'!$F59))</f>
        <v/>
      </c>
      <c r="O103" s="64" t="str">
        <f>IF('Expenses Summary'!$F59="","",IF('Cash Flow %s Yr3'!O103="","",'Cash Flow %s Yr3'!O103*'Expenses Summary'!$F59))</f>
        <v/>
      </c>
      <c r="P103" s="129"/>
      <c r="Q103" s="129"/>
      <c r="R103" s="129"/>
      <c r="S103" s="111"/>
    </row>
    <row r="104" spans="1:19" hidden="1" outlineLevel="1" x14ac:dyDescent="0.25">
      <c r="A104" s="36"/>
      <c r="B104" s="139">
        <f>'Expenses Summary'!B60</f>
        <v>0</v>
      </c>
      <c r="C104" s="139">
        <f>'Expenses Summary'!C60</f>
        <v>0</v>
      </c>
      <c r="D104" s="64" t="str">
        <f>IF('Expenses Summary'!$F60="","",IF('Cash Flow %s Yr3'!D104="","",'Cash Flow %s Yr3'!D104*'Expenses Summary'!$F60))</f>
        <v/>
      </c>
      <c r="E104" s="64" t="str">
        <f>IF('Expenses Summary'!$F60="","",IF('Cash Flow %s Yr3'!E104="","",'Cash Flow %s Yr3'!E104*'Expenses Summary'!$F60))</f>
        <v/>
      </c>
      <c r="F104" s="64" t="str">
        <f>IF('Expenses Summary'!$F60="","",IF('Cash Flow %s Yr3'!F104="","",'Cash Flow %s Yr3'!F104*'Expenses Summary'!$F60))</f>
        <v/>
      </c>
      <c r="G104" s="64" t="str">
        <f>IF('Expenses Summary'!$F60="","",IF('Cash Flow %s Yr3'!G104="","",'Cash Flow %s Yr3'!G104*'Expenses Summary'!$F60))</f>
        <v/>
      </c>
      <c r="H104" s="64" t="str">
        <f>IF('Expenses Summary'!$F60="","",IF('Cash Flow %s Yr3'!H104="","",'Cash Flow %s Yr3'!H104*'Expenses Summary'!$F60))</f>
        <v/>
      </c>
      <c r="I104" s="64" t="str">
        <f>IF('Expenses Summary'!$F60="","",IF('Cash Flow %s Yr3'!I104="","",'Cash Flow %s Yr3'!I104*'Expenses Summary'!$F60))</f>
        <v/>
      </c>
      <c r="J104" s="64" t="str">
        <f>IF('Expenses Summary'!$F60="","",IF('Cash Flow %s Yr3'!J104="","",'Cash Flow %s Yr3'!J104*'Expenses Summary'!$F60))</f>
        <v/>
      </c>
      <c r="K104" s="64" t="str">
        <f>IF('Expenses Summary'!$F60="","",IF('Cash Flow %s Yr3'!K104="","",'Cash Flow %s Yr3'!K104*'Expenses Summary'!$F60))</f>
        <v/>
      </c>
      <c r="L104" s="64" t="str">
        <f>IF('Expenses Summary'!$F60="","",IF('Cash Flow %s Yr3'!L104="","",'Cash Flow %s Yr3'!L104*'Expenses Summary'!$F60))</f>
        <v/>
      </c>
      <c r="M104" s="64" t="str">
        <f>IF('Expenses Summary'!$F60="","",IF('Cash Flow %s Yr3'!M104="","",'Cash Flow %s Yr3'!M104*'Expenses Summary'!$F60))</f>
        <v/>
      </c>
      <c r="N104" s="64" t="str">
        <f>IF('Expenses Summary'!$F60="","",IF('Cash Flow %s Yr3'!N104="","",'Cash Flow %s Yr3'!N104*'Expenses Summary'!$F60))</f>
        <v/>
      </c>
      <c r="O104" s="64" t="str">
        <f>IF('Expenses Summary'!$F60="","",IF('Cash Flow %s Yr3'!O104="","",'Cash Flow %s Yr3'!O104*'Expenses Summary'!$F60))</f>
        <v/>
      </c>
      <c r="P104" s="129"/>
      <c r="Q104" s="129"/>
      <c r="R104" s="129"/>
      <c r="S104" s="111"/>
    </row>
    <row r="105" spans="1:19" hidden="1" outlineLevel="1" x14ac:dyDescent="0.25">
      <c r="A105" s="36"/>
      <c r="B105" s="139">
        <f>'Expenses Summary'!B61</f>
        <v>0</v>
      </c>
      <c r="C105" s="139">
        <f>'Expenses Summary'!C61</f>
        <v>0</v>
      </c>
      <c r="D105" s="64" t="str">
        <f>IF('Expenses Summary'!$F61="","",IF('Cash Flow %s Yr3'!D105="","",'Cash Flow %s Yr3'!D105*'Expenses Summary'!$F61))</f>
        <v/>
      </c>
      <c r="E105" s="64" t="str">
        <f>IF('Expenses Summary'!$F61="","",IF('Cash Flow %s Yr3'!E105="","",'Cash Flow %s Yr3'!E105*'Expenses Summary'!$F61))</f>
        <v/>
      </c>
      <c r="F105" s="64" t="str">
        <f>IF('Expenses Summary'!$F61="","",IF('Cash Flow %s Yr3'!F105="","",'Cash Flow %s Yr3'!F105*'Expenses Summary'!$F61))</f>
        <v/>
      </c>
      <c r="G105" s="64" t="str">
        <f>IF('Expenses Summary'!$F61="","",IF('Cash Flow %s Yr3'!G105="","",'Cash Flow %s Yr3'!G105*'Expenses Summary'!$F61))</f>
        <v/>
      </c>
      <c r="H105" s="64" t="str">
        <f>IF('Expenses Summary'!$F61="","",IF('Cash Flow %s Yr3'!H105="","",'Cash Flow %s Yr3'!H105*'Expenses Summary'!$F61))</f>
        <v/>
      </c>
      <c r="I105" s="64" t="str">
        <f>IF('Expenses Summary'!$F61="","",IF('Cash Flow %s Yr3'!I105="","",'Cash Flow %s Yr3'!I105*'Expenses Summary'!$F61))</f>
        <v/>
      </c>
      <c r="J105" s="64" t="str">
        <f>IF('Expenses Summary'!$F61="","",IF('Cash Flow %s Yr3'!J105="","",'Cash Flow %s Yr3'!J105*'Expenses Summary'!$F61))</f>
        <v/>
      </c>
      <c r="K105" s="64" t="str">
        <f>IF('Expenses Summary'!$F61="","",IF('Cash Flow %s Yr3'!K105="","",'Cash Flow %s Yr3'!K105*'Expenses Summary'!$F61))</f>
        <v/>
      </c>
      <c r="L105" s="64" t="str">
        <f>IF('Expenses Summary'!$F61="","",IF('Cash Flow %s Yr3'!L105="","",'Cash Flow %s Yr3'!L105*'Expenses Summary'!$F61))</f>
        <v/>
      </c>
      <c r="M105" s="64" t="str">
        <f>IF('Expenses Summary'!$F61="","",IF('Cash Flow %s Yr3'!M105="","",'Cash Flow %s Yr3'!M105*'Expenses Summary'!$F61))</f>
        <v/>
      </c>
      <c r="N105" s="64" t="str">
        <f>IF('Expenses Summary'!$F61="","",IF('Cash Flow %s Yr3'!N105="","",'Cash Flow %s Yr3'!N105*'Expenses Summary'!$F61))</f>
        <v/>
      </c>
      <c r="O105" s="64" t="str">
        <f>IF('Expenses Summary'!$F61="","",IF('Cash Flow %s Yr3'!O105="","",'Cash Flow %s Yr3'!O105*'Expenses Summary'!$F61))</f>
        <v/>
      </c>
      <c r="P105" s="129"/>
      <c r="Q105" s="129"/>
      <c r="R105" s="129"/>
      <c r="S105" s="111"/>
    </row>
    <row r="106" spans="1:19" hidden="1" outlineLevel="1" x14ac:dyDescent="0.25">
      <c r="A106" s="36"/>
      <c r="B106" s="139">
        <f>'Expenses Summary'!B62</f>
        <v>0</v>
      </c>
      <c r="C106" s="139">
        <f>'Expenses Summary'!C62</f>
        <v>0</v>
      </c>
      <c r="D106" s="64" t="str">
        <f>IF('Expenses Summary'!$F62="","",IF('Cash Flow %s Yr3'!D106="","",'Cash Flow %s Yr3'!D106*'Expenses Summary'!$F62))</f>
        <v/>
      </c>
      <c r="E106" s="64" t="str">
        <f>IF('Expenses Summary'!$F62="","",IF('Cash Flow %s Yr3'!E106="","",'Cash Flow %s Yr3'!E106*'Expenses Summary'!$F62))</f>
        <v/>
      </c>
      <c r="F106" s="64" t="str">
        <f>IF('Expenses Summary'!$F62="","",IF('Cash Flow %s Yr3'!F106="","",'Cash Flow %s Yr3'!F106*'Expenses Summary'!$F62))</f>
        <v/>
      </c>
      <c r="G106" s="64" t="str">
        <f>IF('Expenses Summary'!$F62="","",IF('Cash Flow %s Yr3'!G106="","",'Cash Flow %s Yr3'!G106*'Expenses Summary'!$F62))</f>
        <v/>
      </c>
      <c r="H106" s="64" t="str">
        <f>IF('Expenses Summary'!$F62="","",IF('Cash Flow %s Yr3'!H106="","",'Cash Flow %s Yr3'!H106*'Expenses Summary'!$F62))</f>
        <v/>
      </c>
      <c r="I106" s="64" t="str">
        <f>IF('Expenses Summary'!$F62="","",IF('Cash Flow %s Yr3'!I106="","",'Cash Flow %s Yr3'!I106*'Expenses Summary'!$F62))</f>
        <v/>
      </c>
      <c r="J106" s="64" t="str">
        <f>IF('Expenses Summary'!$F62="","",IF('Cash Flow %s Yr3'!J106="","",'Cash Flow %s Yr3'!J106*'Expenses Summary'!$F62))</f>
        <v/>
      </c>
      <c r="K106" s="64" t="str">
        <f>IF('Expenses Summary'!$F62="","",IF('Cash Flow %s Yr3'!K106="","",'Cash Flow %s Yr3'!K106*'Expenses Summary'!$F62))</f>
        <v/>
      </c>
      <c r="L106" s="64" t="str">
        <f>IF('Expenses Summary'!$F62="","",IF('Cash Flow %s Yr3'!L106="","",'Cash Flow %s Yr3'!L106*'Expenses Summary'!$F62))</f>
        <v/>
      </c>
      <c r="M106" s="64" t="str">
        <f>IF('Expenses Summary'!$F62="","",IF('Cash Flow %s Yr3'!M106="","",'Cash Flow %s Yr3'!M106*'Expenses Summary'!$F62))</f>
        <v/>
      </c>
      <c r="N106" s="64" t="str">
        <f>IF('Expenses Summary'!$F62="","",IF('Cash Flow %s Yr3'!N106="","",'Cash Flow %s Yr3'!N106*'Expenses Summary'!$F62))</f>
        <v/>
      </c>
      <c r="O106" s="64" t="str">
        <f>IF('Expenses Summary'!$F62="","",IF('Cash Flow %s Yr3'!O106="","",'Cash Flow %s Yr3'!O106*'Expenses Summary'!$F62))</f>
        <v/>
      </c>
      <c r="P106" s="129"/>
      <c r="Q106" s="129"/>
      <c r="R106" s="129"/>
      <c r="S106" s="111"/>
    </row>
    <row r="107" spans="1:19" s="31" customFormat="1" collapsed="1" x14ac:dyDescent="0.25">
      <c r="A107" s="36"/>
      <c r="B107" s="139" t="str">
        <f>'Expenses Summary'!B63</f>
        <v>4700</v>
      </c>
      <c r="C107" s="139" t="str">
        <f>'Expenses Summary'!C63</f>
        <v>Food and Food Supplies</v>
      </c>
      <c r="D107" s="64" t="str">
        <f>IF('Expenses Summary'!$F63="","",IF('Cash Flow %s Yr3'!D107="","",'Cash Flow %s Yr3'!D107*'Expenses Summary'!$F63))</f>
        <v/>
      </c>
      <c r="E107" s="64" t="str">
        <f>IF('Expenses Summary'!$F63="","",IF('Cash Flow %s Yr3'!E107="","",'Cash Flow %s Yr3'!E107*'Expenses Summary'!$F63))</f>
        <v/>
      </c>
      <c r="F107" s="64" t="str">
        <f>IF('Expenses Summary'!$F63="","",IF('Cash Flow %s Yr3'!F107="","",'Cash Flow %s Yr3'!F107*'Expenses Summary'!$F63))</f>
        <v/>
      </c>
      <c r="G107" s="64" t="str">
        <f>IF('Expenses Summary'!$F63="","",IF('Cash Flow %s Yr3'!G107="","",'Cash Flow %s Yr3'!G107*'Expenses Summary'!$F63))</f>
        <v/>
      </c>
      <c r="H107" s="64" t="str">
        <f>IF('Expenses Summary'!$F63="","",IF('Cash Flow %s Yr3'!H107="","",'Cash Flow %s Yr3'!H107*'Expenses Summary'!$F63))</f>
        <v/>
      </c>
      <c r="I107" s="64" t="str">
        <f>IF('Expenses Summary'!$F63="","",IF('Cash Flow %s Yr3'!I107="","",'Cash Flow %s Yr3'!I107*'Expenses Summary'!$F63))</f>
        <v/>
      </c>
      <c r="J107" s="64" t="str">
        <f>IF('Expenses Summary'!$F63="","",IF('Cash Flow %s Yr3'!J107="","",'Cash Flow %s Yr3'!J107*'Expenses Summary'!$F63))</f>
        <v/>
      </c>
      <c r="K107" s="64" t="str">
        <f>IF('Expenses Summary'!$F63="","",IF('Cash Flow %s Yr3'!K107="","",'Cash Flow %s Yr3'!K107*'Expenses Summary'!$F63))</f>
        <v/>
      </c>
      <c r="L107" s="64" t="str">
        <f>IF('Expenses Summary'!$F63="","",IF('Cash Flow %s Yr3'!L107="","",'Cash Flow %s Yr3'!L107*'Expenses Summary'!$F63))</f>
        <v/>
      </c>
      <c r="M107" s="64" t="str">
        <f>IF('Expenses Summary'!$F63="","",IF('Cash Flow %s Yr3'!M107="","",'Cash Flow %s Yr3'!M107*'Expenses Summary'!$F63))</f>
        <v/>
      </c>
      <c r="N107" s="64" t="str">
        <f>IF('Expenses Summary'!$F63="","",IF('Cash Flow %s Yr3'!N107="","",'Cash Flow %s Yr3'!N107*'Expenses Summary'!$F63))</f>
        <v/>
      </c>
      <c r="O107" s="64" t="str">
        <f>IF('Expenses Summary'!$F63="","",IF('Cash Flow %s Yr3'!O107="","",'Cash Flow %s Yr3'!O107*'Expenses Summary'!$F63))</f>
        <v/>
      </c>
      <c r="P107" s="129"/>
      <c r="Q107" s="129"/>
      <c r="R107" s="129"/>
      <c r="S107" s="111" t="str">
        <f>IF(SUM(D107:R107)&gt;0,SUM(D107:R107)/'Expenses Summary'!$F63,"")</f>
        <v/>
      </c>
    </row>
    <row r="108" spans="1:19" s="31" customFormat="1" x14ac:dyDescent="0.25">
      <c r="A108" s="36"/>
      <c r="B108" s="33" t="s">
        <v>566</v>
      </c>
      <c r="C108" s="34" t="s">
        <v>740</v>
      </c>
      <c r="D108" s="173">
        <f t="shared" ref="D108:O108" si="9">IF(SUM(D90:D107)&gt;0,SUM(D90:D107),"")</f>
        <v>939.1282687800001</v>
      </c>
      <c r="E108" s="173">
        <f t="shared" si="9"/>
        <v>15376.113168500002</v>
      </c>
      <c r="F108" s="173">
        <f t="shared" si="9"/>
        <v>12661.195030925002</v>
      </c>
      <c r="G108" s="173">
        <f t="shared" si="9"/>
        <v>4027.8907276875007</v>
      </c>
      <c r="H108" s="173">
        <f t="shared" si="9"/>
        <v>25962.502212000003</v>
      </c>
      <c r="I108" s="173">
        <f t="shared" si="9"/>
        <v>5298.8453742527508</v>
      </c>
      <c r="J108" s="173">
        <f t="shared" si="9"/>
        <v>8572.9092892527515</v>
      </c>
      <c r="K108" s="173">
        <f t="shared" si="9"/>
        <v>9494.6273317527521</v>
      </c>
      <c r="L108" s="173">
        <f t="shared" si="9"/>
        <v>5478.3908147527509</v>
      </c>
      <c r="M108" s="173">
        <f t="shared" si="9"/>
        <v>5298.8453742527508</v>
      </c>
      <c r="N108" s="173">
        <f t="shared" si="9"/>
        <v>2024.5068603437503</v>
      </c>
      <c r="O108" s="173">
        <f t="shared" si="9"/>
        <v>422.45986000000005</v>
      </c>
      <c r="P108" s="108"/>
      <c r="Q108" s="108"/>
      <c r="R108" s="108"/>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t="str">
        <f>IF('Expenses Summary'!$F67="","",IF('Cash Flow %s Yr3'!D111="","",'Cash Flow %s Yr3'!D111*'Expenses Summary'!$F67))</f>
        <v/>
      </c>
      <c r="E111" s="64" t="str">
        <f>IF('Expenses Summary'!$F67="","",IF('Cash Flow %s Yr3'!E111="","",'Cash Flow %s Yr3'!E111*'Expenses Summary'!$F67))</f>
        <v/>
      </c>
      <c r="F111" s="64" t="str">
        <f>IF('Expenses Summary'!$F67="","",IF('Cash Flow %s Yr3'!F111="","",'Cash Flow %s Yr3'!F111*'Expenses Summary'!$F67))</f>
        <v/>
      </c>
      <c r="G111" s="64" t="str">
        <f>IF('Expenses Summary'!$F67="","",IF('Cash Flow %s Yr3'!G111="","",'Cash Flow %s Yr3'!G111*'Expenses Summary'!$F67))</f>
        <v/>
      </c>
      <c r="H111" s="64" t="str">
        <f>IF('Expenses Summary'!$F67="","",IF('Cash Flow %s Yr3'!H111="","",'Cash Flow %s Yr3'!H111*'Expenses Summary'!$F67))</f>
        <v/>
      </c>
      <c r="I111" s="64" t="str">
        <f>IF('Expenses Summary'!$F67="","",IF('Cash Flow %s Yr3'!I111="","",'Cash Flow %s Yr3'!I111*'Expenses Summary'!$F67))</f>
        <v/>
      </c>
      <c r="J111" s="64" t="str">
        <f>IF('Expenses Summary'!$F67="","",IF('Cash Flow %s Yr3'!J111="","",'Cash Flow %s Yr3'!J111*'Expenses Summary'!$F67))</f>
        <v/>
      </c>
      <c r="K111" s="64" t="str">
        <f>IF('Expenses Summary'!$F67="","",IF('Cash Flow %s Yr3'!K111="","",'Cash Flow %s Yr3'!K111*'Expenses Summary'!$F67))</f>
        <v/>
      </c>
      <c r="L111" s="64" t="str">
        <f>IF('Expenses Summary'!$F67="","",IF('Cash Flow %s Yr3'!L111="","",'Cash Flow %s Yr3'!L111*'Expenses Summary'!$F67))</f>
        <v/>
      </c>
      <c r="M111" s="64" t="str">
        <f>IF('Expenses Summary'!$F67="","",IF('Cash Flow %s Yr3'!M111="","",'Cash Flow %s Yr3'!M111*'Expenses Summary'!$F67))</f>
        <v/>
      </c>
      <c r="N111" s="64" t="str">
        <f>IF('Expenses Summary'!$F67="","",IF('Cash Flow %s Yr3'!N111="","",'Cash Flow %s Yr3'!N111*'Expenses Summary'!$F67))</f>
        <v/>
      </c>
      <c r="O111" s="64" t="str">
        <f>IF('Expenses Summary'!$F67="","",IF('Cash Flow %s Yr3'!O111="","",'Cash Flow %s Yr3'!O111*'Expenses Summary'!$F67))</f>
        <v/>
      </c>
      <c r="P111" s="129"/>
      <c r="Q111" s="129"/>
      <c r="R111" s="129"/>
      <c r="S111" s="111" t="str">
        <f>IF(SUM(D111:R111)&gt;0,SUM(D111:R111)/'Expenses Summary'!$F67,"")</f>
        <v/>
      </c>
    </row>
    <row r="112" spans="1:19" s="31" customFormat="1" x14ac:dyDescent="0.25">
      <c r="A112" s="36"/>
      <c r="B112" s="139" t="str">
        <f>'Expenses Summary'!B68</f>
        <v>5210</v>
      </c>
      <c r="C112" s="139" t="str">
        <f>'Expenses Summary'!C68</f>
        <v>Training and Development Expense</v>
      </c>
      <c r="D112" s="64">
        <f>IF('Expenses Summary'!$F68="","",IF('Cash Flow %s Yr3'!D112="","",'Cash Flow %s Yr3'!D112*'Expenses Summary'!$F68))</f>
        <v>0</v>
      </c>
      <c r="E112" s="64">
        <f>IF('Expenses Summary'!$F68="","",IF('Cash Flow %s Yr3'!E112="","",'Cash Flow %s Yr3'!E112*'Expenses Summary'!$F68))</f>
        <v>5899.6140000000005</v>
      </c>
      <c r="F112" s="64">
        <f>IF('Expenses Summary'!$F68="","",IF('Cash Flow %s Yr3'!F112="","",'Cash Flow %s Yr3'!F112*'Expenses Summary'!$F68))</f>
        <v>2084.826</v>
      </c>
      <c r="G112" s="64">
        <f>IF('Expenses Summary'!$F68="","",IF('Cash Flow %s Yr3'!G112="","",'Cash Flow %s Yr3'!G112*'Expenses Summary'!$F68))</f>
        <v>443.58</v>
      </c>
      <c r="H112" s="64">
        <f>IF('Expenses Summary'!$F68="","",IF('Cash Flow %s Yr3'!H112="","",'Cash Flow %s Yr3'!H112*'Expenses Summary'!$F68))</f>
        <v>0</v>
      </c>
      <c r="I112" s="64">
        <f>IF('Expenses Summary'!$F68="","",IF('Cash Flow %s Yr3'!I112="","",'Cash Flow %s Yr3'!I112*'Expenses Summary'!$F68))</f>
        <v>0</v>
      </c>
      <c r="J112" s="64">
        <f>IF('Expenses Summary'!$F68="","",IF('Cash Flow %s Yr3'!J112="","",'Cash Flow %s Yr3'!J112*'Expenses Summary'!$F68))</f>
        <v>2750.1959999999999</v>
      </c>
      <c r="K112" s="64">
        <f>IF('Expenses Summary'!$F68="","",IF('Cash Flow %s Yr3'!K112="","",'Cash Flow %s Yr3'!K112*'Expenses Summary'!$F68))</f>
        <v>2750.1959999999999</v>
      </c>
      <c r="L112" s="64">
        <f>IF('Expenses Summary'!$F68="","",IF('Cash Flow %s Yr3'!L112="","",'Cash Flow %s Yr3'!L112*'Expenses Summary'!$F68))</f>
        <v>2750.1959999999999</v>
      </c>
      <c r="M112" s="64">
        <f>IF('Expenses Summary'!$F68="","",IF('Cash Flow %s Yr3'!M112="","",'Cash Flow %s Yr3'!M112*'Expenses Summary'!$F68))</f>
        <v>2750.1959999999999</v>
      </c>
      <c r="N112" s="64">
        <f>IF('Expenses Summary'!$F68="","",IF('Cash Flow %s Yr3'!N112="","",'Cash Flow %s Yr3'!N112*'Expenses Summary'!$F68))</f>
        <v>2750.1959999999999</v>
      </c>
      <c r="O112" s="64">
        <f>IF('Expenses Summary'!$F68="","",IF('Cash Flow %s Yr3'!O112="","",'Cash Flow %s Yr3'!O112*'Expenses Summary'!$F68))</f>
        <v>0</v>
      </c>
      <c r="P112" s="129"/>
      <c r="Q112" s="129"/>
      <c r="R112" s="129"/>
      <c r="S112" s="111">
        <f>IF(SUM(D112:R112)&gt;0,SUM(D112:R112)/'Expenses Summary'!$F68,"")</f>
        <v>1</v>
      </c>
    </row>
    <row r="113" spans="1:19" s="31" customFormat="1" x14ac:dyDescent="0.25">
      <c r="A113" s="36"/>
      <c r="B113" s="139" t="str">
        <f>'Expenses Summary'!B69</f>
        <v>5300</v>
      </c>
      <c r="C113" s="139" t="str">
        <f>'Expenses Summary'!C69</f>
        <v>Dues and Memberships</v>
      </c>
      <c r="D113" s="64">
        <f>IF('Expenses Summary'!$F69="","",IF('Cash Flow %s Yr3'!D113="","",'Cash Flow %s Yr3'!D113*'Expenses Summary'!$F69))</f>
        <v>0</v>
      </c>
      <c r="E113" s="64">
        <f>IF('Expenses Summary'!$F69="","",IF('Cash Flow %s Yr3'!E113="","",'Cash Flow %s Yr3'!E113*'Expenses Summary'!$F69))</f>
        <v>0</v>
      </c>
      <c r="F113" s="64">
        <f>IF('Expenses Summary'!$F69="","",IF('Cash Flow %s Yr3'!F113="","",'Cash Flow %s Yr3'!F113*'Expenses Summary'!$F69))</f>
        <v>1074.6750000000002</v>
      </c>
      <c r="G113" s="64">
        <f>IF('Expenses Summary'!$F69="","",IF('Cash Flow %s Yr3'!G113="","",'Cash Flow %s Yr3'!G113*'Expenses Summary'!$F69))</f>
        <v>358.22500000000008</v>
      </c>
      <c r="H113" s="64">
        <f>IF('Expenses Summary'!$F69="","",IF('Cash Flow %s Yr3'!H113="","",'Cash Flow %s Yr3'!H113*'Expenses Summary'!$F69))</f>
        <v>358.22500000000008</v>
      </c>
      <c r="I113" s="64">
        <f>IF('Expenses Summary'!$F69="","",IF('Cash Flow %s Yr3'!I113="","",'Cash Flow %s Yr3'!I113*'Expenses Summary'!$F69))</f>
        <v>358.22500000000008</v>
      </c>
      <c r="J113" s="64">
        <f>IF('Expenses Summary'!$F69="","",IF('Cash Flow %s Yr3'!J113="","",'Cash Flow %s Yr3'!J113*'Expenses Summary'!$F69))</f>
        <v>358.22500000000008</v>
      </c>
      <c r="K113" s="64">
        <f>IF('Expenses Summary'!$F69="","",IF('Cash Flow %s Yr3'!K113="","",'Cash Flow %s Yr3'!K113*'Expenses Summary'!$F69))</f>
        <v>358.22500000000008</v>
      </c>
      <c r="L113" s="64">
        <f>IF('Expenses Summary'!$F69="","",IF('Cash Flow %s Yr3'!L113="","",'Cash Flow %s Yr3'!L113*'Expenses Summary'!$F69))</f>
        <v>358.22500000000008</v>
      </c>
      <c r="M113" s="64">
        <f>IF('Expenses Summary'!$F69="","",IF('Cash Flow %s Yr3'!M113="","",'Cash Flow %s Yr3'!M113*'Expenses Summary'!$F69))</f>
        <v>358.22500000000008</v>
      </c>
      <c r="N113" s="64">
        <f>IF('Expenses Summary'!$F69="","",IF('Cash Flow %s Yr3'!N113="","",'Cash Flow %s Yr3'!N113*'Expenses Summary'!$F69))</f>
        <v>0</v>
      </c>
      <c r="O113" s="64">
        <f>IF('Expenses Summary'!$F69="","",IF('Cash Flow %s Yr3'!O113="","",'Cash Flow %s Yr3'!O113*'Expenses Summary'!$F69))</f>
        <v>0</v>
      </c>
      <c r="P113" s="129"/>
      <c r="Q113" s="129"/>
      <c r="R113" s="129"/>
      <c r="S113" s="111">
        <f>IF(SUM(D113:R113)&gt;0,SUM(D113:R113)/'Expenses Summary'!$F69,"")</f>
        <v>0.99999999999999989</v>
      </c>
    </row>
    <row r="114" spans="1:19" s="31" customFormat="1" x14ac:dyDescent="0.25">
      <c r="A114" s="36"/>
      <c r="B114" s="139" t="str">
        <f>'Expenses Summary'!B70</f>
        <v>5400</v>
      </c>
      <c r="C114" s="139" t="str">
        <f>'Expenses Summary'!C70</f>
        <v>Insurance</v>
      </c>
      <c r="D114" s="64">
        <f>IF('Expenses Summary'!$F70="","",IF('Cash Flow %s Yr3'!D114="","",'Cash Flow %s Yr3'!D114*'Expenses Summary'!$F70))</f>
        <v>0</v>
      </c>
      <c r="E114" s="64">
        <f>IF('Expenses Summary'!$F70="","",IF('Cash Flow %s Yr3'!E114="","",'Cash Flow %s Yr3'!E114*'Expenses Summary'!$F70))</f>
        <v>0</v>
      </c>
      <c r="F114" s="64">
        <f>IF('Expenses Summary'!$F70="","",IF('Cash Flow %s Yr3'!F114="","",'Cash Flow %s Yr3'!F114*'Expenses Summary'!$F70))</f>
        <v>9263.2773502200016</v>
      </c>
      <c r="G114" s="64">
        <f>IF('Expenses Summary'!$F70="","",IF('Cash Flow %s Yr3'!G114="","",'Cash Flow %s Yr3'!G114*'Expenses Summary'!$F70))</f>
        <v>3087.7591167400005</v>
      </c>
      <c r="H114" s="64">
        <f>IF('Expenses Summary'!$F70="","",IF('Cash Flow %s Yr3'!H114="","",'Cash Flow %s Yr3'!H114*'Expenses Summary'!$F70))</f>
        <v>3087.7591167400005</v>
      </c>
      <c r="I114" s="64">
        <f>IF('Expenses Summary'!$F70="","",IF('Cash Flow %s Yr3'!I114="","",'Cash Flow %s Yr3'!I114*'Expenses Summary'!$F70))</f>
        <v>3087.7591167400005</v>
      </c>
      <c r="J114" s="64">
        <f>IF('Expenses Summary'!$F70="","",IF('Cash Flow %s Yr3'!J114="","",'Cash Flow %s Yr3'!J114*'Expenses Summary'!$F70))</f>
        <v>3087.7591167400005</v>
      </c>
      <c r="K114" s="64">
        <f>IF('Expenses Summary'!$F70="","",IF('Cash Flow %s Yr3'!K114="","",'Cash Flow %s Yr3'!K114*'Expenses Summary'!$F70))</f>
        <v>3087.7591167400005</v>
      </c>
      <c r="L114" s="64">
        <f>IF('Expenses Summary'!$F70="","",IF('Cash Flow %s Yr3'!L114="","",'Cash Flow %s Yr3'!L114*'Expenses Summary'!$F70))</f>
        <v>3087.7591167400005</v>
      </c>
      <c r="M114" s="64">
        <f>IF('Expenses Summary'!$F70="","",IF('Cash Flow %s Yr3'!M114="","",'Cash Flow %s Yr3'!M114*'Expenses Summary'!$F70))</f>
        <v>3087.7591167400005</v>
      </c>
      <c r="N114" s="64">
        <f>IF('Expenses Summary'!$F70="","",IF('Cash Flow %s Yr3'!N114="","",'Cash Flow %s Yr3'!N114*'Expenses Summary'!$F70))</f>
        <v>0</v>
      </c>
      <c r="O114" s="64">
        <f>IF('Expenses Summary'!$F70="","",IF('Cash Flow %s Yr3'!O114="","",'Cash Flow %s Yr3'!O114*'Expenses Summary'!$F70))</f>
        <v>0</v>
      </c>
      <c r="P114" s="129"/>
      <c r="Q114" s="129"/>
      <c r="R114" s="129"/>
      <c r="S114" s="111">
        <f>IF(SUM(D114:R114)&gt;0,SUM(D114:R114)/'Expenses Summary'!$F70,"")</f>
        <v>1.0000000000000002</v>
      </c>
    </row>
    <row r="115" spans="1:19" s="31" customFormat="1" x14ac:dyDescent="0.25">
      <c r="A115" s="36"/>
      <c r="B115" s="139" t="str">
        <f>'Expenses Summary'!B71</f>
        <v>5450</v>
      </c>
      <c r="C115" s="139" t="str">
        <f>'Expenses Summary'!C71</f>
        <v>Property Tax</v>
      </c>
      <c r="D115" s="64" t="str">
        <f>IF('Expenses Summary'!$F71="","",IF('Cash Flow %s Yr3'!D115="","",'Cash Flow %s Yr3'!D115*'Expenses Summary'!$F71))</f>
        <v/>
      </c>
      <c r="E115" s="64" t="str">
        <f>IF('Expenses Summary'!$F71="","",IF('Cash Flow %s Yr3'!E115="","",'Cash Flow %s Yr3'!E115*'Expenses Summary'!$F71))</f>
        <v/>
      </c>
      <c r="F115" s="64" t="str">
        <f>IF('Expenses Summary'!$F71="","",IF('Cash Flow %s Yr3'!F115="","",'Cash Flow %s Yr3'!F115*'Expenses Summary'!$F71))</f>
        <v/>
      </c>
      <c r="G115" s="64" t="str">
        <f>IF('Expenses Summary'!$F71="","",IF('Cash Flow %s Yr3'!G115="","",'Cash Flow %s Yr3'!G115*'Expenses Summary'!$F71))</f>
        <v/>
      </c>
      <c r="H115" s="64" t="str">
        <f>IF('Expenses Summary'!$F71="","",IF('Cash Flow %s Yr3'!H115="","",'Cash Flow %s Yr3'!H115*'Expenses Summary'!$F71))</f>
        <v/>
      </c>
      <c r="I115" s="64" t="str">
        <f>IF('Expenses Summary'!$F71="","",IF('Cash Flow %s Yr3'!I115="","",'Cash Flow %s Yr3'!I115*'Expenses Summary'!$F71))</f>
        <v/>
      </c>
      <c r="J115" s="64" t="str">
        <f>IF('Expenses Summary'!$F71="","",IF('Cash Flow %s Yr3'!J115="","",'Cash Flow %s Yr3'!J115*'Expenses Summary'!$F71))</f>
        <v/>
      </c>
      <c r="K115" s="64" t="str">
        <f>IF('Expenses Summary'!$F71="","",IF('Cash Flow %s Yr3'!K115="","",'Cash Flow %s Yr3'!K115*'Expenses Summary'!$F71))</f>
        <v/>
      </c>
      <c r="L115" s="64" t="str">
        <f>IF('Expenses Summary'!$F71="","",IF('Cash Flow %s Yr3'!L115="","",'Cash Flow %s Yr3'!L115*'Expenses Summary'!$F71))</f>
        <v/>
      </c>
      <c r="M115" s="64" t="str">
        <f>IF('Expenses Summary'!$F71="","",IF('Cash Flow %s Yr3'!M115="","",'Cash Flow %s Yr3'!M115*'Expenses Summary'!$F71))</f>
        <v/>
      </c>
      <c r="N115" s="64" t="str">
        <f>IF('Expenses Summary'!$F71="","",IF('Cash Flow %s Yr3'!N115="","",'Cash Flow %s Yr3'!N115*'Expenses Summary'!$F71))</f>
        <v/>
      </c>
      <c r="O115" s="64" t="str">
        <f>IF('Expenses Summary'!$F71="","",IF('Cash Flow %s Yr3'!O115="","",'Cash Flow %s Yr3'!O115*'Expenses Summary'!$F71))</f>
        <v/>
      </c>
      <c r="P115" s="129"/>
      <c r="Q115" s="129"/>
      <c r="R115" s="129"/>
      <c r="S115" s="111" t="str">
        <f>IF(SUM(D115:R115)&gt;0,SUM(D115:R115)/'Expenses Summary'!$F71,"")</f>
        <v/>
      </c>
    </row>
    <row r="116" spans="1:19" s="31" customFormat="1" x14ac:dyDescent="0.25">
      <c r="A116" s="36"/>
      <c r="B116" s="139" t="str">
        <f>'Expenses Summary'!B72</f>
        <v>5500</v>
      </c>
      <c r="C116" s="139" t="str">
        <f>'Expenses Summary'!C72</f>
        <v>Operation and Housekeeping Services/Supplies</v>
      </c>
      <c r="D116" s="64">
        <f>IF('Expenses Summary'!$F72="","",IF('Cash Flow %s Yr3'!D116="","",'Cash Flow %s Yr3'!D116*'Expenses Summary'!$F72))</f>
        <v>0</v>
      </c>
      <c r="E116" s="64">
        <f>IF('Expenses Summary'!$F72="","",IF('Cash Flow %s Yr3'!E116="","",'Cash Flow %s Yr3'!E116*'Expenses Summary'!$F72))</f>
        <v>2249.5987544999998</v>
      </c>
      <c r="F116" s="64">
        <f>IF('Expenses Summary'!$F72="","",IF('Cash Flow %s Yr3'!F116="","",'Cash Flow %s Yr3'!F116*'Expenses Summary'!$F72))</f>
        <v>546.5574438750001</v>
      </c>
      <c r="G116" s="64">
        <f>IF('Expenses Summary'!$F72="","",IF('Cash Flow %s Yr3'!G116="","",'Cash Flow %s Yr3'!G116*'Expenses Summary'!$F72))</f>
        <v>594.08417812499999</v>
      </c>
      <c r="H116" s="64">
        <f>IF('Expenses Summary'!$F72="","",IF('Cash Flow %s Yr3'!H116="","",'Cash Flow %s Yr3'!H116*'Expenses Summary'!$F72))</f>
        <v>594.08417812499999</v>
      </c>
      <c r="I116" s="64">
        <f>IF('Expenses Summary'!$F72="","",IF('Cash Flow %s Yr3'!I116="","",'Cash Flow %s Yr3'!I116*'Expenses Summary'!$F72))</f>
        <v>546.5574438750001</v>
      </c>
      <c r="J116" s="64">
        <f>IF('Expenses Summary'!$F72="","",IF('Cash Flow %s Yr3'!J116="","",'Cash Flow %s Yr3'!J116*'Expenses Summary'!$F72))</f>
        <v>565.0136590087501</v>
      </c>
      <c r="K116" s="64">
        <f>IF('Expenses Summary'!$F72="","",IF('Cash Flow %s Yr3'!K116="","",'Cash Flow %s Yr3'!K116*'Expenses Summary'!$F72))</f>
        <v>565.0136590087501</v>
      </c>
      <c r="L116" s="64">
        <f>IF('Expenses Summary'!$F72="","",IF('Cash Flow %s Yr3'!L116="","",'Cash Flow %s Yr3'!L116*'Expenses Summary'!$F72))</f>
        <v>565.0136590087501</v>
      </c>
      <c r="M116" s="64">
        <f>IF('Expenses Summary'!$F72="","",IF('Cash Flow %s Yr3'!M116="","",'Cash Flow %s Yr3'!M116*'Expenses Summary'!$F72))</f>
        <v>565.0136590087501</v>
      </c>
      <c r="N116" s="64">
        <f>IF('Expenses Summary'!$F72="","",IF('Cash Flow %s Yr3'!N116="","",'Cash Flow %s Yr3'!N116*'Expenses Summary'!$F72))</f>
        <v>565.0136590087501</v>
      </c>
      <c r="O116" s="64">
        <f>IF('Expenses Summary'!$F72="","",IF('Cash Flow %s Yr3'!O116="","",'Cash Flow %s Yr3'!O116*'Expenses Summary'!$F72))</f>
        <v>565.17208145625</v>
      </c>
      <c r="P116" s="129"/>
      <c r="Q116" s="129"/>
      <c r="R116" s="129"/>
      <c r="S116" s="111">
        <f>IF(SUM(D116:R116)&gt;0,SUM(D116:R116)/'Expenses Summary'!$F72,"")</f>
        <v>1.0000000000000002</v>
      </c>
    </row>
    <row r="117" spans="1:19" s="31" customFormat="1" x14ac:dyDescent="0.25">
      <c r="A117" s="36"/>
      <c r="B117" s="139" t="str">
        <f>'Expenses Summary'!B73</f>
        <v>5501</v>
      </c>
      <c r="C117" s="139" t="str">
        <f>'Expenses Summary'!C73</f>
        <v>Utilities</v>
      </c>
      <c r="D117" s="64">
        <f>IF('Expenses Summary'!$F73="","",IF('Cash Flow %s Yr3'!D117="","",'Cash Flow %s Yr3'!D117*'Expenses Summary'!$F73))</f>
        <v>5124.1527499999993</v>
      </c>
      <c r="E117" s="64">
        <f>IF('Expenses Summary'!$F73="","",IF('Cash Flow %s Yr3'!E117="","",'Cash Flow %s Yr3'!E117*'Expenses Summary'!$F73))</f>
        <v>0</v>
      </c>
      <c r="F117" s="64">
        <f>IF('Expenses Summary'!$F73="","",IF('Cash Flow %s Yr3'!F117="","",'Cash Flow %s Yr3'!F117*'Expenses Summary'!$F73))</f>
        <v>0</v>
      </c>
      <c r="G117" s="64">
        <f>IF('Expenses Summary'!$F73="","",IF('Cash Flow %s Yr3'!G117="","",'Cash Flow %s Yr3'!G117*'Expenses Summary'!$F73))</f>
        <v>17793.547500000001</v>
      </c>
      <c r="H117" s="64">
        <f>IF('Expenses Summary'!$F73="","",IF('Cash Flow %s Yr3'!H117="","",'Cash Flow %s Yr3'!H117*'Expenses Summary'!$F73))</f>
        <v>9723.25</v>
      </c>
      <c r="I117" s="64">
        <f>IF('Expenses Summary'!$F73="","",IF('Cash Flow %s Yr3'!I117="","",'Cash Flow %s Yr3'!I117*'Expenses Summary'!$F73))</f>
        <v>9723.25</v>
      </c>
      <c r="J117" s="64">
        <f>IF('Expenses Summary'!$F73="","",IF('Cash Flow %s Yr3'!J117="","",'Cash Flow %s Yr3'!J117*'Expenses Summary'!$F73))</f>
        <v>9723.25</v>
      </c>
      <c r="K117" s="64">
        <f>IF('Expenses Summary'!$F73="","",IF('Cash Flow %s Yr3'!K117="","",'Cash Flow %s Yr3'!K117*'Expenses Summary'!$F73))</f>
        <v>9723.25</v>
      </c>
      <c r="L117" s="64">
        <f>IF('Expenses Summary'!$F73="","",IF('Cash Flow %s Yr3'!L117="","",'Cash Flow %s Yr3'!L117*'Expenses Summary'!$F73))</f>
        <v>9723.25</v>
      </c>
      <c r="M117" s="64">
        <f>IF('Expenses Summary'!$F73="","",IF('Cash Flow %s Yr3'!M117="","",'Cash Flow %s Yr3'!M117*'Expenses Summary'!$F73))</f>
        <v>9723.25</v>
      </c>
      <c r="N117" s="64">
        <f>IF('Expenses Summary'!$F73="","",IF('Cash Flow %s Yr3'!N117="","",'Cash Flow %s Yr3'!N117*'Expenses Summary'!$F73))</f>
        <v>9723.25</v>
      </c>
      <c r="O117" s="64">
        <f>IF('Expenses Summary'!$F73="","",IF('Cash Flow %s Yr3'!O117="","",'Cash Flow %s Yr3'!O117*'Expenses Summary'!$F73))</f>
        <v>6252.0497499999992</v>
      </c>
      <c r="P117" s="129"/>
      <c r="Q117" s="129"/>
      <c r="R117" s="129"/>
      <c r="S117" s="111">
        <f>IF(SUM(D117:R117)&gt;0,SUM(D117:R117)/'Expenses Summary'!$F73,"")</f>
        <v>1</v>
      </c>
    </row>
    <row r="118" spans="1:19" s="31" customFormat="1" x14ac:dyDescent="0.25">
      <c r="A118" s="36"/>
      <c r="B118" s="139" t="str">
        <f>'Expenses Summary'!B74</f>
        <v>5811</v>
      </c>
      <c r="C118" s="139" t="str">
        <f>'Expenses Summary'!C74</f>
        <v>Student Transportation / Field Trips</v>
      </c>
      <c r="D118" s="64">
        <f>IF('Expenses Summary'!$F74="","",IF('Cash Flow %s Yr3'!D118="","",'Cash Flow %s Yr3'!D118*'Expenses Summary'!$F74))</f>
        <v>0</v>
      </c>
      <c r="E118" s="64">
        <f>IF('Expenses Summary'!$F74="","",IF('Cash Flow %s Yr3'!E118="","",'Cash Flow %s Yr3'!E118*'Expenses Summary'!$F74))</f>
        <v>4943.5050000000001</v>
      </c>
      <c r="F118" s="64">
        <f>IF('Expenses Summary'!$F74="","",IF('Cash Flow %s Yr3'!F118="","",'Cash Flow %s Yr3'!F118*'Expenses Summary'!$F74))</f>
        <v>1074.675</v>
      </c>
      <c r="G118" s="64">
        <f>IF('Expenses Summary'!$F74="","",IF('Cash Flow %s Yr3'!G118="","",'Cash Flow %s Yr3'!G118*'Expenses Summary'!$F74))</f>
        <v>4728.5700000000006</v>
      </c>
      <c r="H118" s="64">
        <f>IF('Expenses Summary'!$F74="","",IF('Cash Flow %s Yr3'!H118="","",'Cash Flow %s Yr3'!H118*'Expenses Summary'!$F74))</f>
        <v>3134.46875</v>
      </c>
      <c r="I118" s="64">
        <f>IF('Expenses Summary'!$F74="","",IF('Cash Flow %s Yr3'!I118="","",'Cash Flow %s Yr3'!I118*'Expenses Summary'!$F74))</f>
        <v>3134.46875</v>
      </c>
      <c r="J118" s="64">
        <f>IF('Expenses Summary'!$F74="","",IF('Cash Flow %s Yr3'!J118="","",'Cash Flow %s Yr3'!J118*'Expenses Summary'!$F74))</f>
        <v>3134.46875</v>
      </c>
      <c r="K118" s="64">
        <f>IF('Expenses Summary'!$F74="","",IF('Cash Flow %s Yr3'!K118="","",'Cash Flow %s Yr3'!K118*'Expenses Summary'!$F74))</f>
        <v>3134.46875</v>
      </c>
      <c r="L118" s="64">
        <f>IF('Expenses Summary'!$F74="","",IF('Cash Flow %s Yr3'!L118="","",'Cash Flow %s Yr3'!L118*'Expenses Summary'!$F74))</f>
        <v>3134.46875</v>
      </c>
      <c r="M118" s="64">
        <f>IF('Expenses Summary'!$F74="","",IF('Cash Flow %s Yr3'!M118="","",'Cash Flow %s Yr3'!M118*'Expenses Summary'!$F74))</f>
        <v>3134.46875</v>
      </c>
      <c r="N118" s="64">
        <f>IF('Expenses Summary'!$F74="","",IF('Cash Flow %s Yr3'!N118="","",'Cash Flow %s Yr3'!N118*'Expenses Summary'!$F74))</f>
        <v>3134.46875</v>
      </c>
      <c r="O118" s="64">
        <f>IF('Expenses Summary'!$F74="","",IF('Cash Flow %s Yr3'!O118="","",'Cash Flow %s Yr3'!O118*'Expenses Summary'!$F74))</f>
        <v>3134.46875</v>
      </c>
      <c r="P118" s="129"/>
      <c r="Q118" s="129"/>
      <c r="R118" s="129"/>
      <c r="S118" s="111">
        <f>IF(SUM(D118:R118)&gt;0,SUM(D118:R118)/'Expenses Summary'!$F74,"")</f>
        <v>1</v>
      </c>
    </row>
    <row r="119" spans="1:19" s="31" customFormat="1" x14ac:dyDescent="0.25">
      <c r="A119" s="36"/>
      <c r="B119" s="139" t="str">
        <f>'Expenses Summary'!B75</f>
        <v>5600</v>
      </c>
      <c r="C119" s="139" t="str">
        <f>'Expenses Summary'!C75</f>
        <v>Space Rental/Leases Expense</v>
      </c>
      <c r="D119" s="64">
        <f>IF('Expenses Summary'!$F75="","",IF('Cash Flow %s Yr3'!D119="","",'Cash Flow %s Yr3'!D119*'Expenses Summary'!$F75))</f>
        <v>47189.567000000003</v>
      </c>
      <c r="E119" s="64">
        <f>IF('Expenses Summary'!$F75="","",IF('Cash Flow %s Yr3'!E119="","",'Cash Flow %s Yr3'!E119*'Expenses Summary'!$F75))</f>
        <v>47189.567000000003</v>
      </c>
      <c r="F119" s="64">
        <f>IF('Expenses Summary'!$F75="","",IF('Cash Flow %s Yr3'!F119="","",'Cash Flow %s Yr3'!F119*'Expenses Summary'!$F75))</f>
        <v>47189.567000000003</v>
      </c>
      <c r="G119" s="64">
        <f>IF('Expenses Summary'!$F75="","",IF('Cash Flow %s Yr3'!G119="","",'Cash Flow %s Yr3'!G119*'Expenses Summary'!$F75))</f>
        <v>47189.567000000003</v>
      </c>
      <c r="H119" s="64">
        <f>IF('Expenses Summary'!$F75="","",IF('Cash Flow %s Yr3'!H119="","",'Cash Flow %s Yr3'!H119*'Expenses Summary'!$F75))</f>
        <v>47189.567000000003</v>
      </c>
      <c r="I119" s="64">
        <f>IF('Expenses Summary'!$F75="","",IF('Cash Flow %s Yr3'!I119="","",'Cash Flow %s Yr3'!I119*'Expenses Summary'!$F75))</f>
        <v>47189.567000000003</v>
      </c>
      <c r="J119" s="64">
        <f>IF('Expenses Summary'!$F75="","",IF('Cash Flow %s Yr3'!J119="","",'Cash Flow %s Yr3'!J119*'Expenses Summary'!$F75))</f>
        <v>47189.567000000003</v>
      </c>
      <c r="K119" s="64">
        <f>IF('Expenses Summary'!$F75="","",IF('Cash Flow %s Yr3'!K119="","",'Cash Flow %s Yr3'!K119*'Expenses Summary'!$F75))</f>
        <v>47189.567000000003</v>
      </c>
      <c r="L119" s="64">
        <f>IF('Expenses Summary'!$F75="","",IF('Cash Flow %s Yr3'!L119="","",'Cash Flow %s Yr3'!L119*'Expenses Summary'!$F75))</f>
        <v>47758.116000000002</v>
      </c>
      <c r="M119" s="64">
        <f>IF('Expenses Summary'!$F75="","",IF('Cash Flow %s Yr3'!M119="","",'Cash Flow %s Yr3'!M119*'Expenses Summary'!$F75))</f>
        <v>47758.116000000002</v>
      </c>
      <c r="N119" s="64">
        <f>IF('Expenses Summary'!$F75="","",IF('Cash Flow %s Yr3'!N119="","",'Cash Flow %s Yr3'!N119*'Expenses Summary'!$F75))</f>
        <v>47758.116000000002</v>
      </c>
      <c r="O119" s="64">
        <f>IF('Expenses Summary'!$F75="","",IF('Cash Flow %s Yr3'!O119="","",'Cash Flow %s Yr3'!O119*'Expenses Summary'!$F75))</f>
        <v>47758.116000000002</v>
      </c>
      <c r="P119" s="129"/>
      <c r="Q119" s="129"/>
      <c r="R119" s="129"/>
      <c r="S119" s="111">
        <f>IF(SUM(D119:R119)&gt;0,SUM(D119:R119)/'Expenses Summary'!$F75,"")</f>
        <v>0.99999999999999978</v>
      </c>
    </row>
    <row r="120" spans="1:19" s="31" customFormat="1" x14ac:dyDescent="0.25">
      <c r="A120" s="36"/>
      <c r="B120" s="139" t="str">
        <f>'Expenses Summary'!B76</f>
        <v>5601</v>
      </c>
      <c r="C120" s="139" t="str">
        <f>'Expenses Summary'!C76</f>
        <v>Building Maintenance</v>
      </c>
      <c r="D120" s="64">
        <f>IF('Expenses Summary'!$F76="","",IF('Cash Flow %s Yr3'!D120="","",'Cash Flow %s Yr3'!D120*'Expenses Summary'!$F76))</f>
        <v>745.11357807500008</v>
      </c>
      <c r="E120" s="64">
        <f>IF('Expenses Summary'!$F76="","",IF('Cash Flow %s Yr3'!E120="","",'Cash Flow %s Yr3'!E120*'Expenses Summary'!$F76))</f>
        <v>745.11357807500008</v>
      </c>
      <c r="F120" s="64">
        <f>IF('Expenses Summary'!$F76="","",IF('Cash Flow %s Yr3'!F120="","",'Cash Flow %s Yr3'!F120*'Expenses Summary'!$F76))</f>
        <v>745.11357807500008</v>
      </c>
      <c r="G120" s="64">
        <f>IF('Expenses Summary'!$F76="","",IF('Cash Flow %s Yr3'!G120="","",'Cash Flow %s Yr3'!G120*'Expenses Summary'!$F76))</f>
        <v>745.11357807500008</v>
      </c>
      <c r="H120" s="64">
        <f>IF('Expenses Summary'!$F76="","",IF('Cash Flow %s Yr3'!H120="","",'Cash Flow %s Yr3'!H120*'Expenses Summary'!$F76))</f>
        <v>745.11357807500008</v>
      </c>
      <c r="I120" s="64">
        <f>IF('Expenses Summary'!$F76="","",IF('Cash Flow %s Yr3'!I120="","",'Cash Flow %s Yr3'!I120*'Expenses Summary'!$F76))</f>
        <v>745.11357807500008</v>
      </c>
      <c r="J120" s="64">
        <f>IF('Expenses Summary'!$F76="","",IF('Cash Flow %s Yr3'!J120="","",'Cash Flow %s Yr3'!J120*'Expenses Summary'!$F76))</f>
        <v>745.11357807500008</v>
      </c>
      <c r="K120" s="64">
        <f>IF('Expenses Summary'!$F76="","",IF('Cash Flow %s Yr3'!K120="","",'Cash Flow %s Yr3'!K120*'Expenses Summary'!$F76))</f>
        <v>745.11357807500008</v>
      </c>
      <c r="L120" s="64">
        <f>IF('Expenses Summary'!$F76="","",IF('Cash Flow %s Yr3'!L120="","",'Cash Flow %s Yr3'!L120*'Expenses Summary'!$F76))</f>
        <v>754.09085010000001</v>
      </c>
      <c r="M120" s="64">
        <f>IF('Expenses Summary'!$F76="","",IF('Cash Flow %s Yr3'!M120="","",'Cash Flow %s Yr3'!M120*'Expenses Summary'!$F76))</f>
        <v>754.09085010000001</v>
      </c>
      <c r="N120" s="64">
        <f>IF('Expenses Summary'!$F76="","",IF('Cash Flow %s Yr3'!N120="","",'Cash Flow %s Yr3'!N120*'Expenses Summary'!$F76))</f>
        <v>754.09085010000001</v>
      </c>
      <c r="O120" s="64">
        <f>IF('Expenses Summary'!$F76="","",IF('Cash Flow %s Yr3'!O120="","",'Cash Flow %s Yr3'!O120*'Expenses Summary'!$F76))</f>
        <v>754.09085010000001</v>
      </c>
      <c r="P120" s="129"/>
      <c r="Q120" s="129"/>
      <c r="R120" s="129"/>
      <c r="S120" s="111">
        <f>IF(SUM(D120:R120)&gt;0,SUM(D120:R120)/'Expenses Summary'!$F76,"")</f>
        <v>1</v>
      </c>
    </row>
    <row r="121" spans="1:19" s="31" customFormat="1" x14ac:dyDescent="0.25">
      <c r="A121" s="36"/>
      <c r="B121" s="139" t="str">
        <f>'Expenses Summary'!B77</f>
        <v>5602</v>
      </c>
      <c r="C121" s="139" t="str">
        <f>'Expenses Summary'!C77</f>
        <v>Other Space Rental</v>
      </c>
      <c r="D121" s="64">
        <f>IF('Expenses Summary'!$F77="","",IF('Cash Flow %s Yr3'!D121="","",'Cash Flow %s Yr3'!D121*'Expenses Summary'!$F77))</f>
        <v>16.990100000000002</v>
      </c>
      <c r="E121" s="64">
        <f>IF('Expenses Summary'!$F77="","",IF('Cash Flow %s Yr3'!E121="","",'Cash Flow %s Yr3'!E121*'Expenses Summary'!$F77))</f>
        <v>16.990100000000002</v>
      </c>
      <c r="F121" s="64">
        <f>IF('Expenses Summary'!$F77="","",IF('Cash Flow %s Yr3'!F121="","",'Cash Flow %s Yr3'!F121*'Expenses Summary'!$F77))</f>
        <v>16.990100000000002</v>
      </c>
      <c r="G121" s="64">
        <f>IF('Expenses Summary'!$F77="","",IF('Cash Flow %s Yr3'!G121="","",'Cash Flow %s Yr3'!G121*'Expenses Summary'!$F77))</f>
        <v>16.990100000000002</v>
      </c>
      <c r="H121" s="64">
        <f>IF('Expenses Summary'!$F77="","",IF('Cash Flow %s Yr3'!H121="","",'Cash Flow %s Yr3'!H121*'Expenses Summary'!$F77))</f>
        <v>16.990100000000002</v>
      </c>
      <c r="I121" s="64">
        <f>IF('Expenses Summary'!$F77="","",IF('Cash Flow %s Yr3'!I121="","",'Cash Flow %s Yr3'!I121*'Expenses Summary'!$F77))</f>
        <v>16.990100000000002</v>
      </c>
      <c r="J121" s="64">
        <f>IF('Expenses Summary'!$F77="","",IF('Cash Flow %s Yr3'!J121="","",'Cash Flow %s Yr3'!J121*'Expenses Summary'!$F77))</f>
        <v>16.990100000000002</v>
      </c>
      <c r="K121" s="64">
        <f>IF('Expenses Summary'!$F77="","",IF('Cash Flow %s Yr3'!K121="","",'Cash Flow %s Yr3'!K121*'Expenses Summary'!$F77))</f>
        <v>16.990100000000002</v>
      </c>
      <c r="L121" s="64">
        <f>IF('Expenses Summary'!$F77="","",IF('Cash Flow %s Yr3'!L121="","",'Cash Flow %s Yr3'!L121*'Expenses Summary'!$F77))</f>
        <v>17.194800000000001</v>
      </c>
      <c r="M121" s="64">
        <f>IF('Expenses Summary'!$F77="","",IF('Cash Flow %s Yr3'!M121="","",'Cash Flow %s Yr3'!M121*'Expenses Summary'!$F77))</f>
        <v>17.194800000000001</v>
      </c>
      <c r="N121" s="64">
        <f>IF('Expenses Summary'!$F77="","",IF('Cash Flow %s Yr3'!N121="","",'Cash Flow %s Yr3'!N121*'Expenses Summary'!$F77))</f>
        <v>17.194800000000001</v>
      </c>
      <c r="O121" s="64">
        <f>IF('Expenses Summary'!$F77="","",IF('Cash Flow %s Yr3'!O121="","",'Cash Flow %s Yr3'!O121*'Expenses Summary'!$F77))</f>
        <v>17.194800000000001</v>
      </c>
      <c r="P121" s="129"/>
      <c r="Q121" s="129"/>
      <c r="R121" s="129"/>
      <c r="S121" s="111">
        <f>IF(SUM(D121:R121)&gt;0,SUM(D121:R121)/'Expenses Summary'!$F77,"")</f>
        <v>0.99999999999999989</v>
      </c>
    </row>
    <row r="122" spans="1:19" s="31" customFormat="1" x14ac:dyDescent="0.25">
      <c r="A122" s="36"/>
      <c r="B122" s="139" t="str">
        <f>'Expenses Summary'!B78</f>
        <v>5605</v>
      </c>
      <c r="C122" s="139" t="str">
        <f>'Expenses Summary'!C78</f>
        <v>Equipment Rental/Lease Expense</v>
      </c>
      <c r="D122" s="64">
        <f>IF('Expenses Summary'!$F78="","",IF('Cash Flow %s Yr3'!D122="","",'Cash Flow %s Yr3'!D122*'Expenses Summary'!$F78))</f>
        <v>1399.5338999999999</v>
      </c>
      <c r="E122" s="64">
        <f>IF('Expenses Summary'!$F78="","",IF('Cash Flow %s Yr3'!E122="","",'Cash Flow %s Yr3'!E122*'Expenses Summary'!$F78))</f>
        <v>1399.5338999999999</v>
      </c>
      <c r="F122" s="64">
        <f>IF('Expenses Summary'!$F78="","",IF('Cash Flow %s Yr3'!F122="","",'Cash Flow %s Yr3'!F122*'Expenses Summary'!$F78))</f>
        <v>358.02030000000002</v>
      </c>
      <c r="G122" s="64">
        <f>IF('Expenses Summary'!$F78="","",IF('Cash Flow %s Yr3'!G122="","",'Cash Flow %s Yr3'!G122*'Expenses Summary'!$F78))</f>
        <v>1432.0812000000001</v>
      </c>
      <c r="H122" s="64">
        <f>IF('Expenses Summary'!$F78="","",IF('Cash Flow %s Yr3'!H122="","",'Cash Flow %s Yr3'!H122*'Expenses Summary'!$F78))</f>
        <v>813.68250000000012</v>
      </c>
      <c r="I122" s="64">
        <f>IF('Expenses Summary'!$F78="","",IF('Cash Flow %s Yr3'!I122="","",'Cash Flow %s Yr3'!I122*'Expenses Summary'!$F78))</f>
        <v>1811.7454545000001</v>
      </c>
      <c r="J122" s="64">
        <f>IF('Expenses Summary'!$F78="","",IF('Cash Flow %s Yr3'!J122="","",'Cash Flow %s Yr3'!J122*'Expenses Summary'!$F78))</f>
        <v>1811.7454545000001</v>
      </c>
      <c r="K122" s="64">
        <f>IF('Expenses Summary'!$F78="","",IF('Cash Flow %s Yr3'!K122="","",'Cash Flow %s Yr3'!K122*'Expenses Summary'!$F78))</f>
        <v>1811.7454545000001</v>
      </c>
      <c r="L122" s="64">
        <f>IF('Expenses Summary'!$F78="","",IF('Cash Flow %s Yr3'!L122="","",'Cash Flow %s Yr3'!L122*'Expenses Summary'!$F78))</f>
        <v>1811.7454545000001</v>
      </c>
      <c r="M122" s="64">
        <f>IF('Expenses Summary'!$F78="","",IF('Cash Flow %s Yr3'!M122="","",'Cash Flow %s Yr3'!M122*'Expenses Summary'!$F78))</f>
        <v>1811.7454545000001</v>
      </c>
      <c r="N122" s="64">
        <f>IF('Expenses Summary'!$F78="","",IF('Cash Flow %s Yr3'!N122="","",'Cash Flow %s Yr3'!N122*'Expenses Summary'!$F78))</f>
        <v>1812.0709275000002</v>
      </c>
      <c r="O122" s="64">
        <f>IF('Expenses Summary'!$F78="","",IF('Cash Flow %s Yr3'!O122="","",'Cash Flow %s Yr3'!O122*'Expenses Summary'!$F78))</f>
        <v>0</v>
      </c>
      <c r="P122" s="129"/>
      <c r="Q122" s="129"/>
      <c r="R122" s="129"/>
      <c r="S122" s="111">
        <f>IF(SUM(D122:R122)&gt;0,SUM(D122:R122)/'Expenses Summary'!$F78,"")</f>
        <v>1</v>
      </c>
    </row>
    <row r="123" spans="1:19" s="31" customFormat="1" x14ac:dyDescent="0.25">
      <c r="A123" s="36"/>
      <c r="B123" s="139" t="str">
        <f>'Expenses Summary'!B79</f>
        <v>5610</v>
      </c>
      <c r="C123" s="139" t="str">
        <f>'Expenses Summary'!C79</f>
        <v>Equipment Repair</v>
      </c>
      <c r="D123" s="64">
        <f>IF('Expenses Summary'!$F79="","",IF('Cash Flow %s Yr3'!D123="","",'Cash Flow %s Yr3'!D123*'Expenses Summary'!$F79))</f>
        <v>0</v>
      </c>
      <c r="E123" s="64">
        <f>IF('Expenses Summary'!$F79="","",IF('Cash Flow %s Yr3'!E123="","",'Cash Flow %s Yr3'!E123*'Expenses Summary'!$F79))</f>
        <v>0</v>
      </c>
      <c r="F123" s="64">
        <f>IF('Expenses Summary'!$F79="","",IF('Cash Flow %s Yr3'!F123="","",'Cash Flow %s Yr3'!F123*'Expenses Summary'!$F79))</f>
        <v>0</v>
      </c>
      <c r="G123" s="64">
        <f>IF('Expenses Summary'!$F79="","",IF('Cash Flow %s Yr3'!G123="","",'Cash Flow %s Yr3'!G123*'Expenses Summary'!$F79))</f>
        <v>0</v>
      </c>
      <c r="H123" s="64">
        <f>IF('Expenses Summary'!$F79="","",IF('Cash Flow %s Yr3'!H123="","",'Cash Flow %s Yr3'!H123*'Expenses Summary'!$F79))</f>
        <v>0</v>
      </c>
      <c r="I123" s="64">
        <f>IF('Expenses Summary'!$F79="","",IF('Cash Flow %s Yr3'!I123="","",'Cash Flow %s Yr3'!I123*'Expenses Summary'!$F79))</f>
        <v>0</v>
      </c>
      <c r="J123" s="64">
        <f>IF('Expenses Summary'!$F79="","",IF('Cash Flow %s Yr3'!J123="","",'Cash Flow %s Yr3'!J123*'Expenses Summary'!$F79))</f>
        <v>0</v>
      </c>
      <c r="K123" s="64">
        <f>IF('Expenses Summary'!$F79="","",IF('Cash Flow %s Yr3'!K123="","",'Cash Flow %s Yr3'!K123*'Expenses Summary'!$F79))</f>
        <v>0</v>
      </c>
      <c r="L123" s="64">
        <f>IF('Expenses Summary'!$F79="","",IF('Cash Flow %s Yr3'!L123="","",'Cash Flow %s Yr3'!L123*'Expenses Summary'!$F79))</f>
        <v>0</v>
      </c>
      <c r="M123" s="64">
        <f>IF('Expenses Summary'!$F79="","",IF('Cash Flow %s Yr3'!M123="","",'Cash Flow %s Yr3'!M123*'Expenses Summary'!$F79))</f>
        <v>0</v>
      </c>
      <c r="N123" s="64">
        <f>IF('Expenses Summary'!$F79="","",IF('Cash Flow %s Yr3'!N123="","",'Cash Flow %s Yr3'!N123*'Expenses Summary'!$F79))</f>
        <v>0</v>
      </c>
      <c r="O123" s="64">
        <f>IF('Expenses Summary'!$F79="","",IF('Cash Flow %s Yr3'!O123="","",'Cash Flow %s Yr3'!O123*'Expenses Summary'!$F79))</f>
        <v>0</v>
      </c>
      <c r="P123" s="129"/>
      <c r="Q123" s="129"/>
      <c r="R123" s="129"/>
      <c r="S123" s="111" t="str">
        <f>IF(SUM(D123:R123)&gt;0,SUM(D123:R123)/'Expenses Summary'!$F79,"")</f>
        <v/>
      </c>
    </row>
    <row r="124" spans="1:19" s="31" customFormat="1" x14ac:dyDescent="0.25">
      <c r="A124" s="36"/>
      <c r="B124" s="139" t="str">
        <f>'Expenses Summary'!B80</f>
        <v>5800</v>
      </c>
      <c r="C124" s="139" t="str">
        <f>'Expenses Summary'!C80</f>
        <v>Professional/Consulting Services and Operating Expenditures</v>
      </c>
      <c r="D124" s="64">
        <f>IF('Expenses Summary'!$F80="","",IF('Cash Flow %s Yr3'!D124="","",'Cash Flow %s Yr3'!D124*'Expenses Summary'!$F80))</f>
        <v>644.80499999999995</v>
      </c>
      <c r="E124" s="64">
        <f>IF('Expenses Summary'!$F80="","",IF('Cash Flow %s Yr3'!E124="","",'Cash Flow %s Yr3'!E124*'Expenses Summary'!$F80))</f>
        <v>757.39</v>
      </c>
      <c r="F124" s="64">
        <f>IF('Expenses Summary'!$F80="","",IF('Cash Flow %s Yr3'!F124="","",'Cash Flow %s Yr3'!F124*'Expenses Summary'!$F80))</f>
        <v>644.80499999999995</v>
      </c>
      <c r="G124" s="64">
        <f>IF('Expenses Summary'!$F80="","",IF('Cash Flow %s Yr3'!G124="","",'Cash Flow %s Yr3'!G124*'Expenses Summary'!$F80))</f>
        <v>644.80499999999995</v>
      </c>
      <c r="H124" s="64">
        <f>IF('Expenses Summary'!$F80="","",IF('Cash Flow %s Yr3'!H124="","",'Cash Flow %s Yr3'!H124*'Expenses Summary'!$F80))</f>
        <v>829.03500000000008</v>
      </c>
      <c r="I124" s="64">
        <f>IF('Expenses Summary'!$F80="","",IF('Cash Flow %s Yr3'!I124="","",'Cash Flow %s Yr3'!I124*'Expenses Summary'!$F80))</f>
        <v>959.12184999999999</v>
      </c>
      <c r="J124" s="64">
        <f>IF('Expenses Summary'!$F80="","",IF('Cash Flow %s Yr3'!J124="","",'Cash Flow %s Yr3'!J124*'Expenses Summary'!$F80))</f>
        <v>959.12184999999999</v>
      </c>
      <c r="K124" s="64">
        <f>IF('Expenses Summary'!$F80="","",IF('Cash Flow %s Yr3'!K124="","",'Cash Flow %s Yr3'!K124*'Expenses Summary'!$F80))</f>
        <v>959.12184999999999</v>
      </c>
      <c r="L124" s="64">
        <f>IF('Expenses Summary'!$F80="","",IF('Cash Flow %s Yr3'!L124="","",'Cash Flow %s Yr3'!L124*'Expenses Summary'!$F80))</f>
        <v>959.12184999999999</v>
      </c>
      <c r="M124" s="64">
        <f>IF('Expenses Summary'!$F80="","",IF('Cash Flow %s Yr3'!M124="","",'Cash Flow %s Yr3'!M124*'Expenses Summary'!$F80))</f>
        <v>959.12184999999999</v>
      </c>
      <c r="N124" s="64">
        <f>IF('Expenses Summary'!$F80="","",IF('Cash Flow %s Yr3'!N124="","",'Cash Flow %s Yr3'!N124*'Expenses Summary'!$F80))</f>
        <v>959.12184999999999</v>
      </c>
      <c r="O124" s="64">
        <f>IF('Expenses Summary'!$F80="","",IF('Cash Flow %s Yr3'!O124="","",'Cash Flow %s Yr3'!O124*'Expenses Summary'!$F80))</f>
        <v>959.4289</v>
      </c>
      <c r="P124" s="129"/>
      <c r="Q124" s="129"/>
      <c r="R124" s="129"/>
      <c r="S124" s="111">
        <f>IF(SUM(D124:R124)&gt;0,SUM(D124:R124)/'Expenses Summary'!$F80,"")</f>
        <v>0.99999999999999978</v>
      </c>
    </row>
    <row r="125" spans="1:19" s="31" customFormat="1" x14ac:dyDescent="0.25">
      <c r="A125" s="36"/>
      <c r="B125" s="139" t="str">
        <f>'Expenses Summary'!B81</f>
        <v>5803</v>
      </c>
      <c r="C125" s="139" t="str">
        <f>'Expenses Summary'!C81</f>
        <v>Banking and Payroll Service Fees</v>
      </c>
      <c r="D125" s="64">
        <f>IF('Expenses Summary'!$F81="","",IF('Cash Flow %s Yr3'!D125="","",'Cash Flow %s Yr3'!D125*'Expenses Summary'!$F81))</f>
        <v>559.75931450000007</v>
      </c>
      <c r="E125" s="64">
        <f>IF('Expenses Summary'!$F81="","",IF('Cash Flow %s Yr3'!E125="","",'Cash Flow %s Yr3'!E125*'Expenses Summary'!$F81))</f>
        <v>559.75931450000007</v>
      </c>
      <c r="F125" s="64">
        <f>IF('Expenses Summary'!$F81="","",IF('Cash Flow %s Yr3'!F125="","",'Cash Flow %s Yr3'!F125*'Expenses Summary'!$F81))</f>
        <v>1007.5667661000001</v>
      </c>
      <c r="G125" s="64">
        <f>IF('Expenses Summary'!$F81="","",IF('Cash Flow %s Yr3'!G125="","",'Cash Flow %s Yr3'!G125*'Expenses Summary'!$F81))</f>
        <v>1007.5667661000001</v>
      </c>
      <c r="H125" s="64">
        <f>IF('Expenses Summary'!$F81="","",IF('Cash Flow %s Yr3'!H125="","",'Cash Flow %s Yr3'!H125*'Expenses Summary'!$F81))</f>
        <v>1007.5667661000001</v>
      </c>
      <c r="I125" s="64">
        <f>IF('Expenses Summary'!$F81="","",IF('Cash Flow %s Yr3'!I125="","",'Cash Flow %s Yr3'!I125*'Expenses Summary'!$F81))</f>
        <v>1007.5667661000001</v>
      </c>
      <c r="J125" s="64">
        <f>IF('Expenses Summary'!$F81="","",IF('Cash Flow %s Yr3'!J125="","",'Cash Flow %s Yr3'!J125*'Expenses Summary'!$F81))</f>
        <v>1007.5667661000001</v>
      </c>
      <c r="K125" s="64">
        <f>IF('Expenses Summary'!$F81="","",IF('Cash Flow %s Yr3'!K125="","",'Cash Flow %s Yr3'!K125*'Expenses Summary'!$F81))</f>
        <v>1007.5667661000001</v>
      </c>
      <c r="L125" s="64">
        <f>IF('Expenses Summary'!$F81="","",IF('Cash Flow %s Yr3'!L125="","",'Cash Flow %s Yr3'!L125*'Expenses Summary'!$F81))</f>
        <v>1007.5667661000001</v>
      </c>
      <c r="M125" s="64">
        <f>IF('Expenses Summary'!$F81="","",IF('Cash Flow %s Yr3'!M125="","",'Cash Flow %s Yr3'!M125*'Expenses Summary'!$F81))</f>
        <v>1007.5667661000001</v>
      </c>
      <c r="N125" s="64">
        <f>IF('Expenses Summary'!$F81="","",IF('Cash Flow %s Yr3'!N125="","",'Cash Flow %s Yr3'!N125*'Expenses Summary'!$F81))</f>
        <v>1007.5667661000001</v>
      </c>
      <c r="O125" s="64">
        <f>IF('Expenses Summary'!$F81="","",IF('Cash Flow %s Yr3'!O125="","",'Cash Flow %s Yr3'!O125*'Expenses Summary'!$F81))</f>
        <v>1007.5667661000001</v>
      </c>
      <c r="P125" s="129"/>
      <c r="Q125" s="129"/>
      <c r="R125" s="129"/>
      <c r="S125" s="111">
        <f>IF(SUM(D125:R125)&gt;0,SUM(D125:R125)/'Expenses Summary'!$F81,"")</f>
        <v>1</v>
      </c>
    </row>
    <row r="126" spans="1:19" s="31" customFormat="1" x14ac:dyDescent="0.25">
      <c r="A126" s="36"/>
      <c r="B126" s="139">
        <f>'Expenses Summary'!B82</f>
        <v>5805</v>
      </c>
      <c r="C126" s="139" t="str">
        <f>'Expenses Summary'!C82</f>
        <v>Legal Services</v>
      </c>
      <c r="D126" s="64">
        <f>IF('Expenses Summary'!$F82="","",IF('Cash Flow %s Yr3'!D126="","",'Cash Flow %s Yr3'!D126*'Expenses Summary'!$F82))</f>
        <v>0</v>
      </c>
      <c r="E126" s="64">
        <f>IF('Expenses Summary'!$F82="","",IF('Cash Flow %s Yr3'!E126="","",'Cash Flow %s Yr3'!E126*'Expenses Summary'!$F82))</f>
        <v>0</v>
      </c>
      <c r="F126" s="64">
        <f>IF('Expenses Summary'!$F82="","",IF('Cash Flow %s Yr3'!F126="","",'Cash Flow %s Yr3'!F126*'Expenses Summary'!$F82))</f>
        <v>0</v>
      </c>
      <c r="G126" s="64">
        <f>IF('Expenses Summary'!$F82="","",IF('Cash Flow %s Yr3'!G126="","",'Cash Flow %s Yr3'!G126*'Expenses Summary'!$F82))</f>
        <v>0</v>
      </c>
      <c r="H126" s="64">
        <f>IF('Expenses Summary'!$F82="","",IF('Cash Flow %s Yr3'!H126="","",'Cash Flow %s Yr3'!H126*'Expenses Summary'!$F82))</f>
        <v>1535.2500000000002</v>
      </c>
      <c r="I126" s="64">
        <f>IF('Expenses Summary'!$F82="","",IF('Cash Flow %s Yr3'!I126="","",'Cash Flow %s Yr3'!I126*'Expenses Summary'!$F82))</f>
        <v>1535.2500000000002</v>
      </c>
      <c r="J126" s="64">
        <f>IF('Expenses Summary'!$F82="","",IF('Cash Flow %s Yr3'!J126="","",'Cash Flow %s Yr3'!J126*'Expenses Summary'!$F82))</f>
        <v>1535.2500000000002</v>
      </c>
      <c r="K126" s="64">
        <f>IF('Expenses Summary'!$F82="","",IF('Cash Flow %s Yr3'!K126="","",'Cash Flow %s Yr3'!K126*'Expenses Summary'!$F82))</f>
        <v>1535.2500000000002</v>
      </c>
      <c r="L126" s="64">
        <f>IF('Expenses Summary'!$F82="","",IF('Cash Flow %s Yr3'!L126="","",'Cash Flow %s Yr3'!L126*'Expenses Summary'!$F82))</f>
        <v>1535.2500000000002</v>
      </c>
      <c r="M126" s="64">
        <f>IF('Expenses Summary'!$F82="","",IF('Cash Flow %s Yr3'!M126="","",'Cash Flow %s Yr3'!M126*'Expenses Summary'!$F82))</f>
        <v>1535.2500000000002</v>
      </c>
      <c r="N126" s="64">
        <f>IF('Expenses Summary'!$F82="","",IF('Cash Flow %s Yr3'!N126="","",'Cash Flow %s Yr3'!N126*'Expenses Summary'!$F82))</f>
        <v>1535.2500000000002</v>
      </c>
      <c r="O126" s="64">
        <f>IF('Expenses Summary'!$F82="","",IF('Cash Flow %s Yr3'!O126="","",'Cash Flow %s Yr3'!O126*'Expenses Summary'!$F82))</f>
        <v>1535.2500000000002</v>
      </c>
      <c r="P126" s="129"/>
      <c r="Q126" s="129"/>
      <c r="R126" s="129"/>
      <c r="S126" s="111">
        <f>IF(SUM(D126:R126)&gt;0,SUM(D126:R126)/'Expenses Summary'!$F82,"")</f>
        <v>1</v>
      </c>
    </row>
    <row r="127" spans="1:19" s="31" customFormat="1" x14ac:dyDescent="0.25">
      <c r="A127" s="36"/>
      <c r="B127" s="139" t="str">
        <f>'Expenses Summary'!B84</f>
        <v>5810</v>
      </c>
      <c r="C127" s="139" t="str">
        <f>'Expenses Summary'!C84</f>
        <v>Educational Consultants</v>
      </c>
      <c r="D127" s="64">
        <f>IF('Expenses Summary'!$F84="","",IF('Cash Flow %s Yr3'!D127="","",'Cash Flow %s Yr3'!D127*'Expenses Summary'!$F84))</f>
        <v>0</v>
      </c>
      <c r="E127" s="64">
        <f>IF('Expenses Summary'!$F84="","",IF('Cash Flow %s Yr3'!E127="","",'Cash Flow %s Yr3'!E127*'Expenses Summary'!$F84))</f>
        <v>0</v>
      </c>
      <c r="F127" s="64">
        <f>IF('Expenses Summary'!$F84="","",IF('Cash Flow %s Yr3'!F127="","",'Cash Flow %s Yr3'!F127*'Expenses Summary'!$F84))</f>
        <v>2606.6549175</v>
      </c>
      <c r="G127" s="64">
        <f>IF('Expenses Summary'!$F84="","",IF('Cash Flow %s Yr3'!G127="","",'Cash Flow %s Yr3'!G127*'Expenses Summary'!$F84))</f>
        <v>9333.5063174999996</v>
      </c>
      <c r="H127" s="64">
        <f>IF('Expenses Summary'!$F84="","",IF('Cash Flow %s Yr3'!H127="","",'Cash Flow %s Yr3'!H127*'Expenses Summary'!$F84))</f>
        <v>8913.0781050000005</v>
      </c>
      <c r="I127" s="64">
        <f>IF('Expenses Summary'!$F84="","",IF('Cash Flow %s Yr3'!I127="","",'Cash Flow %s Yr3'!I127*'Expenses Summary'!$F84))</f>
        <v>9033.3205737749995</v>
      </c>
      <c r="J127" s="64">
        <f>IF('Expenses Summary'!$F84="","",IF('Cash Flow %s Yr3'!J127="","",'Cash Flow %s Yr3'!J127*'Expenses Summary'!$F84))</f>
        <v>9033.3205737749995</v>
      </c>
      <c r="K127" s="64">
        <f>IF('Expenses Summary'!$F84="","",IF('Cash Flow %s Yr3'!K127="","",'Cash Flow %s Yr3'!K127*'Expenses Summary'!$F84))</f>
        <v>9033.3205737749995</v>
      </c>
      <c r="L127" s="64">
        <f>IF('Expenses Summary'!$F84="","",IF('Cash Flow %s Yr3'!L127="","",'Cash Flow %s Yr3'!L127*'Expenses Summary'!$F84))</f>
        <v>9033.3205737749995</v>
      </c>
      <c r="M127" s="64">
        <f>IF('Expenses Summary'!$F84="","",IF('Cash Flow %s Yr3'!M127="","",'Cash Flow %s Yr3'!M127*'Expenses Summary'!$F84))</f>
        <v>9033.3205737749995</v>
      </c>
      <c r="N127" s="64">
        <f>IF('Expenses Summary'!$F84="","",IF('Cash Flow %s Yr3'!N127="","",'Cash Flow %s Yr3'!N127*'Expenses Summary'!$F84))</f>
        <v>9033.3205737749995</v>
      </c>
      <c r="O127" s="64">
        <f>IF('Expenses Summary'!$F84="","",IF('Cash Flow %s Yr3'!O127="","",'Cash Flow %s Yr3'!O127*'Expenses Summary'!$F84))</f>
        <v>9032.479717350001</v>
      </c>
      <c r="P127" s="129"/>
      <c r="Q127" s="129"/>
      <c r="R127" s="129"/>
      <c r="S127" s="111">
        <f>IF(SUM(D127:R127)&gt;0,SUM(D127:R127)/'Expenses Summary'!$F84,"")</f>
        <v>0.99999999999999978</v>
      </c>
    </row>
    <row r="128" spans="1:19" s="31" customFormat="1" x14ac:dyDescent="0.25">
      <c r="A128" s="36"/>
      <c r="B128" s="139" t="str">
        <f>'Expenses Summary'!B85</f>
        <v>5815</v>
      </c>
      <c r="C128" s="139" t="str">
        <f>'Expenses Summary'!C85</f>
        <v>Advertising / Recruiting</v>
      </c>
      <c r="D128" s="64">
        <f>IF('Expenses Summary'!$F85="","",IF('Cash Flow %s Yr3'!D128="","",'Cash Flow %s Yr3'!D128*'Expenses Summary'!$F85))</f>
        <v>0</v>
      </c>
      <c r="E128" s="64">
        <f>IF('Expenses Summary'!$F85="","",IF('Cash Flow %s Yr3'!E128="","",'Cash Flow %s Yr3'!E128*'Expenses Summary'!$F85))</f>
        <v>0</v>
      </c>
      <c r="F128" s="64">
        <f>IF('Expenses Summary'!$F85="","",IF('Cash Flow %s Yr3'!F128="","",'Cash Flow %s Yr3'!F128*'Expenses Summary'!$F85))</f>
        <v>0</v>
      </c>
      <c r="G128" s="64">
        <f>IF('Expenses Summary'!$F85="","",IF('Cash Flow %s Yr3'!G128="","",'Cash Flow %s Yr3'!G128*'Expenses Summary'!$F85))</f>
        <v>0</v>
      </c>
      <c r="H128" s="64">
        <f>IF('Expenses Summary'!$F85="","",IF('Cash Flow %s Yr3'!H128="","",'Cash Flow %s Yr3'!H128*'Expenses Summary'!$F85))</f>
        <v>0</v>
      </c>
      <c r="I128" s="64">
        <f>IF('Expenses Summary'!$F85="","",IF('Cash Flow %s Yr3'!I128="","",'Cash Flow %s Yr3'!I128*'Expenses Summary'!$F85))</f>
        <v>0</v>
      </c>
      <c r="J128" s="64">
        <f>IF('Expenses Summary'!$F85="","",IF('Cash Flow %s Yr3'!J128="","",'Cash Flow %s Yr3'!J128*'Expenses Summary'!$F85))</f>
        <v>0</v>
      </c>
      <c r="K128" s="64">
        <f>IF('Expenses Summary'!$F85="","",IF('Cash Flow %s Yr3'!K128="","",'Cash Flow %s Yr3'!K128*'Expenses Summary'!$F85))</f>
        <v>0</v>
      </c>
      <c r="L128" s="64">
        <f>IF('Expenses Summary'!$F85="","",IF('Cash Flow %s Yr3'!L128="","",'Cash Flow %s Yr3'!L128*'Expenses Summary'!$F85))</f>
        <v>0</v>
      </c>
      <c r="M128" s="64">
        <f>IF('Expenses Summary'!$F85="","",IF('Cash Flow %s Yr3'!M128="","",'Cash Flow %s Yr3'!M128*'Expenses Summary'!$F85))</f>
        <v>0</v>
      </c>
      <c r="N128" s="64">
        <f>IF('Expenses Summary'!$F85="","",IF('Cash Flow %s Yr3'!N128="","",'Cash Flow %s Yr3'!N128*'Expenses Summary'!$F85))</f>
        <v>0</v>
      </c>
      <c r="O128" s="64">
        <f>IF('Expenses Summary'!$F85="","",IF('Cash Flow %s Yr3'!O128="","",'Cash Flow %s Yr3'!O128*'Expenses Summary'!$F85))</f>
        <v>1584.2244750000002</v>
      </c>
      <c r="P128" s="129"/>
      <c r="Q128" s="129"/>
      <c r="R128" s="129"/>
      <c r="S128" s="111">
        <f>IF(SUM(D128:R128)&gt;0,SUM(D128:R128)/'Expenses Summary'!$F85,"")</f>
        <v>1</v>
      </c>
    </row>
    <row r="129" spans="1:19" s="31" customFormat="1" x14ac:dyDescent="0.25">
      <c r="A129" s="36"/>
      <c r="B129" s="139" t="str">
        <f>'Expenses Summary'!B86</f>
        <v>5820</v>
      </c>
      <c r="C129" s="139" t="str">
        <f>'Expenses Summary'!C86</f>
        <v>Fundraising Expense</v>
      </c>
      <c r="D129" s="64">
        <f>IF('Expenses Summary'!$F86="","",IF('Cash Flow %s Yr3'!D129="","",'Cash Flow %s Yr3'!D129*'Expenses Summary'!$F86))</f>
        <v>0</v>
      </c>
      <c r="E129" s="64">
        <f>IF('Expenses Summary'!$F86="","",IF('Cash Flow %s Yr3'!E129="","",'Cash Flow %s Yr3'!E129*'Expenses Summary'!$F86))</f>
        <v>0</v>
      </c>
      <c r="F129" s="64">
        <f>IF('Expenses Summary'!$F86="","",IF('Cash Flow %s Yr3'!F129="","",'Cash Flow %s Yr3'!F129*'Expenses Summary'!$F86))</f>
        <v>12.673795800000001</v>
      </c>
      <c r="G129" s="64">
        <f>IF('Expenses Summary'!$F86="","",IF('Cash Flow %s Yr3'!G129="","",'Cash Flow %s Yr3'!G129*'Expenses Summary'!$F86))</f>
        <v>12.673795800000001</v>
      </c>
      <c r="H129" s="64">
        <f>IF('Expenses Summary'!$F86="","",IF('Cash Flow %s Yr3'!H129="","",'Cash Flow %s Yr3'!H129*'Expenses Summary'!$F86))</f>
        <v>12.673795800000001</v>
      </c>
      <c r="I129" s="64">
        <f>IF('Expenses Summary'!$F86="","",IF('Cash Flow %s Yr3'!I129="","",'Cash Flow %s Yr3'!I129*'Expenses Summary'!$F86))</f>
        <v>12.673795800000001</v>
      </c>
      <c r="J129" s="64">
        <f>IF('Expenses Summary'!$F86="","",IF('Cash Flow %s Yr3'!J129="","",'Cash Flow %s Yr3'!J129*'Expenses Summary'!$F86))</f>
        <v>12.673795800000001</v>
      </c>
      <c r="K129" s="64">
        <f>IF('Expenses Summary'!$F86="","",IF('Cash Flow %s Yr3'!K129="","",'Cash Flow %s Yr3'!K129*'Expenses Summary'!$F86))</f>
        <v>12.673795800000001</v>
      </c>
      <c r="L129" s="64">
        <f>IF('Expenses Summary'!$F86="","",IF('Cash Flow %s Yr3'!L129="","",'Cash Flow %s Yr3'!L129*'Expenses Summary'!$F86))</f>
        <v>12.673795800000001</v>
      </c>
      <c r="M129" s="64">
        <f>IF('Expenses Summary'!$F86="","",IF('Cash Flow %s Yr3'!M129="","",'Cash Flow %s Yr3'!M129*'Expenses Summary'!$F86))</f>
        <v>12.673795800000001</v>
      </c>
      <c r="N129" s="64">
        <f>IF('Expenses Summary'!$F86="","",IF('Cash Flow %s Yr3'!N129="","",'Cash Flow %s Yr3'!N129*'Expenses Summary'!$F86))</f>
        <v>12.673795800000001</v>
      </c>
      <c r="O129" s="64">
        <f>IF('Expenses Summary'!$F86="","",IF('Cash Flow %s Yr3'!O129="","",'Cash Flow %s Yr3'!O129*'Expenses Summary'!$F86))</f>
        <v>12.673795800000001</v>
      </c>
      <c r="P129" s="129"/>
      <c r="Q129" s="129"/>
      <c r="R129" s="129"/>
      <c r="S129" s="111">
        <f>IF(SUM(D129:R129)&gt;0,SUM(D129:R129)/'Expenses Summary'!$F86,"")</f>
        <v>0.99999999999999989</v>
      </c>
    </row>
    <row r="130" spans="1:19" s="31" customFormat="1" x14ac:dyDescent="0.25">
      <c r="A130" s="36"/>
      <c r="B130" s="139" t="str">
        <f>'Expenses Summary'!B87</f>
        <v>5875</v>
      </c>
      <c r="C130" s="139" t="str">
        <f>'Expenses Summary'!C87</f>
        <v>District Oversight Fee</v>
      </c>
      <c r="D130" s="64">
        <f>IF('Expenses Summary'!$F87="","",IF('Cash Flow %s Yr3'!D130="","",'Cash Flow %s Yr3'!D130*'Expenses Summary'!$F87))</f>
        <v>0</v>
      </c>
      <c r="E130" s="64">
        <f>IF('Expenses Summary'!$F87="","",IF('Cash Flow %s Yr3'!E130="","",'Cash Flow %s Yr3'!E130*'Expenses Summary'!$F87))</f>
        <v>0</v>
      </c>
      <c r="F130" s="64">
        <f>IF('Expenses Summary'!$F87="","",IF('Cash Flow %s Yr3'!F130="","",'Cash Flow %s Yr3'!F130*'Expenses Summary'!$F87))</f>
        <v>0</v>
      </c>
      <c r="G130" s="64">
        <f>IF('Expenses Summary'!$F87="","",IF('Cash Flow %s Yr3'!G130="","",'Cash Flow %s Yr3'!G130*'Expenses Summary'!$F87))</f>
        <v>0</v>
      </c>
      <c r="H130" s="64">
        <f>IF('Expenses Summary'!$F87="","",IF('Cash Flow %s Yr3'!H130="","",'Cash Flow %s Yr3'!H130*'Expenses Summary'!$F87))</f>
        <v>0</v>
      </c>
      <c r="I130" s="64">
        <f>IF('Expenses Summary'!$F87="","",IF('Cash Flow %s Yr3'!I130="","",'Cash Flow %s Yr3'!I130*'Expenses Summary'!$F87))</f>
        <v>0</v>
      </c>
      <c r="J130" s="64">
        <f>IF('Expenses Summary'!$F87="","",IF('Cash Flow %s Yr3'!J130="","",'Cash Flow %s Yr3'!J130*'Expenses Summary'!$F87))</f>
        <v>0</v>
      </c>
      <c r="K130" s="64">
        <f>IF('Expenses Summary'!$F87="","",IF('Cash Flow %s Yr3'!K130="","",'Cash Flow %s Yr3'!K130*'Expenses Summary'!$F87))</f>
        <v>0</v>
      </c>
      <c r="L130" s="64">
        <f>IF('Expenses Summary'!$F87="","",IF('Cash Flow %s Yr3'!L130="","",'Cash Flow %s Yr3'!L130*'Expenses Summary'!$F87))</f>
        <v>0</v>
      </c>
      <c r="M130" s="64">
        <f>IF('Expenses Summary'!$F87="","",IF('Cash Flow %s Yr3'!M130="","",'Cash Flow %s Yr3'!M130*'Expenses Summary'!$F87))</f>
        <v>0</v>
      </c>
      <c r="N130" s="64">
        <f>IF('Expenses Summary'!$F87="","",IF('Cash Flow %s Yr3'!N130="","",'Cash Flow %s Yr3'!N130*'Expenses Summary'!$F87))</f>
        <v>0</v>
      </c>
      <c r="O130" s="64">
        <f>IF('Expenses Summary'!$F87="","",IF('Cash Flow %s Yr3'!O130="","",'Cash Flow %s Yr3'!O130*'Expenses Summary'!$F87))</f>
        <v>29560.338070000002</v>
      </c>
      <c r="P130" s="129"/>
      <c r="Q130" s="129"/>
      <c r="R130" s="129"/>
      <c r="S130" s="111">
        <f>IF(SUM(D130:R130)&gt;0,SUM(D130:R130)/'Expenses Summary'!$F87,"")</f>
        <v>1</v>
      </c>
    </row>
    <row r="131" spans="1:19" s="31" customFormat="1" x14ac:dyDescent="0.25">
      <c r="A131" s="36"/>
      <c r="B131" s="139" t="str">
        <f>'Expenses Summary'!B88</f>
        <v>5890</v>
      </c>
      <c r="C131" s="139" t="str">
        <f>'Expenses Summary'!C88</f>
        <v>Interest Expense / Misc. Fees</v>
      </c>
      <c r="D131" s="64">
        <f>IF('Expenses Summary'!$F88="","",IF('Cash Flow %s Yr3'!D131="","",'Cash Flow %s Yr3'!D131*'Expenses Summary'!$F88))</f>
        <v>0</v>
      </c>
      <c r="E131" s="64">
        <f>IF('Expenses Summary'!$F88="","",IF('Cash Flow %s Yr3'!E131="","",'Cash Flow %s Yr3'!E131*'Expenses Summary'!$F88))</f>
        <v>0</v>
      </c>
      <c r="F131" s="64">
        <f>IF('Expenses Summary'!$F88="","",IF('Cash Flow %s Yr3'!F131="","",'Cash Flow %s Yr3'!F131*'Expenses Summary'!$F88))</f>
        <v>0</v>
      </c>
      <c r="G131" s="64">
        <f>IF('Expenses Summary'!$F88="","",IF('Cash Flow %s Yr3'!G131="","",'Cash Flow %s Yr3'!G131*'Expenses Summary'!$F88))</f>
        <v>0</v>
      </c>
      <c r="H131" s="64">
        <f>IF('Expenses Summary'!$F88="","",IF('Cash Flow %s Yr3'!H131="","",'Cash Flow %s Yr3'!H131*'Expenses Summary'!$F88))</f>
        <v>0</v>
      </c>
      <c r="I131" s="64">
        <f>IF('Expenses Summary'!$F88="","",IF('Cash Flow %s Yr3'!I131="","",'Cash Flow %s Yr3'!I131*'Expenses Summary'!$F88))</f>
        <v>0</v>
      </c>
      <c r="J131" s="64">
        <f>IF('Expenses Summary'!$F88="","",IF('Cash Flow %s Yr3'!J131="","",'Cash Flow %s Yr3'!J131*'Expenses Summary'!$F88))</f>
        <v>0</v>
      </c>
      <c r="K131" s="64">
        <f>IF('Expenses Summary'!$F88="","",IF('Cash Flow %s Yr3'!K131="","",'Cash Flow %s Yr3'!K131*'Expenses Summary'!$F88))</f>
        <v>0</v>
      </c>
      <c r="L131" s="64">
        <f>IF('Expenses Summary'!$F88="","",IF('Cash Flow %s Yr3'!L131="","",'Cash Flow %s Yr3'!L131*'Expenses Summary'!$F88))</f>
        <v>0</v>
      </c>
      <c r="M131" s="64">
        <f>IF('Expenses Summary'!$F88="","",IF('Cash Flow %s Yr3'!M131="","",'Cash Flow %s Yr3'!M131*'Expenses Summary'!$F88))</f>
        <v>0</v>
      </c>
      <c r="N131" s="64">
        <f>IF('Expenses Summary'!$F88="","",IF('Cash Flow %s Yr3'!N131="","",'Cash Flow %s Yr3'!N131*'Expenses Summary'!$F88))</f>
        <v>0</v>
      </c>
      <c r="O131" s="64">
        <f>IF('Expenses Summary'!$F88="","",IF('Cash Flow %s Yr3'!O131="","",'Cash Flow %s Yr3'!O131*'Expenses Summary'!$F88))</f>
        <v>1267.37958</v>
      </c>
      <c r="P131" s="129"/>
      <c r="Q131" s="129"/>
      <c r="R131" s="129"/>
      <c r="S131" s="111">
        <f>IF(SUM(D131:R131)&gt;0,SUM(D131:R131)/'Expenses Summary'!$F88,"")</f>
        <v>1</v>
      </c>
    </row>
    <row r="132" spans="1:19" s="31" customFormat="1" x14ac:dyDescent="0.25">
      <c r="A132" s="36"/>
      <c r="B132" s="139" t="str">
        <f>'Expenses Summary'!B89</f>
        <v>5891</v>
      </c>
      <c r="C132" s="139" t="str">
        <f>'Expenses Summary'!C89</f>
        <v>Charter School Capital Fees</v>
      </c>
      <c r="D132" s="64">
        <f>IF('Expenses Summary'!$F89="","",IF('Cash Flow %s Yr3'!D132="","",'Cash Flow %s Yr3'!D132*'Expenses Summary'!$F89))</f>
        <v>0</v>
      </c>
      <c r="E132" s="64">
        <f>IF('Expenses Summary'!$F89="","",IF('Cash Flow %s Yr3'!E132="","",'Cash Flow %s Yr3'!E132*'Expenses Summary'!$F89))</f>
        <v>0</v>
      </c>
      <c r="F132" s="64">
        <f>IF('Expenses Summary'!$F89="","",IF('Cash Flow %s Yr3'!F132="","",'Cash Flow %s Yr3'!F132*'Expenses Summary'!$F89))</f>
        <v>0</v>
      </c>
      <c r="G132" s="64">
        <f>IF('Expenses Summary'!$F89="","",IF('Cash Flow %s Yr3'!G132="","",'Cash Flow %s Yr3'!G132*'Expenses Summary'!$F89))</f>
        <v>0</v>
      </c>
      <c r="H132" s="64">
        <f>IF('Expenses Summary'!$F89="","",IF('Cash Flow %s Yr3'!H132="","",'Cash Flow %s Yr3'!H132*'Expenses Summary'!$F89))</f>
        <v>0</v>
      </c>
      <c r="I132" s="64">
        <f>IF('Expenses Summary'!$F89="","",IF('Cash Flow %s Yr3'!I132="","",'Cash Flow %s Yr3'!I132*'Expenses Summary'!$F89))</f>
        <v>0</v>
      </c>
      <c r="J132" s="64">
        <f>IF('Expenses Summary'!$F89="","",IF('Cash Flow %s Yr3'!J132="","",'Cash Flow %s Yr3'!J132*'Expenses Summary'!$F89))</f>
        <v>0</v>
      </c>
      <c r="K132" s="64">
        <f>IF('Expenses Summary'!$F89="","",IF('Cash Flow %s Yr3'!K132="","",'Cash Flow %s Yr3'!K132*'Expenses Summary'!$F89))</f>
        <v>0</v>
      </c>
      <c r="L132" s="64">
        <f>IF('Expenses Summary'!$F89="","",IF('Cash Flow %s Yr3'!L132="","",'Cash Flow %s Yr3'!L132*'Expenses Summary'!$F89))</f>
        <v>0</v>
      </c>
      <c r="M132" s="64">
        <f>IF('Expenses Summary'!$F89="","",IF('Cash Flow %s Yr3'!M132="","",'Cash Flow %s Yr3'!M132*'Expenses Summary'!$F89))</f>
        <v>0</v>
      </c>
      <c r="N132" s="64">
        <f>IF('Expenses Summary'!$F89="","",IF('Cash Flow %s Yr3'!N132="","",'Cash Flow %s Yr3'!N132*'Expenses Summary'!$F89))</f>
        <v>0</v>
      </c>
      <c r="O132" s="64">
        <f>IF('Expenses Summary'!$F89="","",IF('Cash Flow %s Yr3'!O132="","",'Cash Flow %s Yr3'!O132*'Expenses Summary'!$F89))</f>
        <v>0</v>
      </c>
      <c r="P132" s="129"/>
      <c r="Q132" s="129"/>
      <c r="R132" s="129"/>
      <c r="S132" s="111" t="str">
        <f>IF(SUM(D132:R132)&gt;0,SUM(D132:R132)/'Expenses Summary'!$F89,"")</f>
        <v/>
      </c>
    </row>
    <row r="133" spans="1:19" s="31" customFormat="1" hidden="1" outlineLevel="1" x14ac:dyDescent="0.25">
      <c r="A133" s="36"/>
      <c r="B133" s="139" t="str">
        <f>'Expenses Summary'!B90</f>
        <v>5899</v>
      </c>
      <c r="C133" s="139" t="str">
        <f>'Expenses Summary'!C90</f>
        <v>Moving Expenses</v>
      </c>
      <c r="D133" s="64">
        <f>IF('Expenses Summary'!$F90="","",IF('Cash Flow %s Yr3'!D133="","",'Cash Flow %s Yr3'!D133*'Expenses Summary'!$F90))</f>
        <v>0</v>
      </c>
      <c r="E133" s="64">
        <f>IF('Expenses Summary'!$F90="","",IF('Cash Flow %s Yr3'!E133="","",'Cash Flow %s Yr3'!E133*'Expenses Summary'!$F90))</f>
        <v>0</v>
      </c>
      <c r="F133" s="64">
        <f>IF('Expenses Summary'!$F90="","",IF('Cash Flow %s Yr3'!F133="","",'Cash Flow %s Yr3'!F133*'Expenses Summary'!$F90))</f>
        <v>0</v>
      </c>
      <c r="G133" s="64">
        <f>IF('Expenses Summary'!$F90="","",IF('Cash Flow %s Yr3'!G133="","",'Cash Flow %s Yr3'!G133*'Expenses Summary'!$F90))</f>
        <v>0</v>
      </c>
      <c r="H133" s="64">
        <f>IF('Expenses Summary'!$F90="","",IF('Cash Flow %s Yr3'!H133="","",'Cash Flow %s Yr3'!H133*'Expenses Summary'!$F90))</f>
        <v>0</v>
      </c>
      <c r="I133" s="64">
        <f>IF('Expenses Summary'!$F90="","",IF('Cash Flow %s Yr3'!I133="","",'Cash Flow %s Yr3'!I133*'Expenses Summary'!$F90))</f>
        <v>0</v>
      </c>
      <c r="J133" s="64">
        <f>IF('Expenses Summary'!$F90="","",IF('Cash Flow %s Yr3'!J133="","",'Cash Flow %s Yr3'!J133*'Expenses Summary'!$F90))</f>
        <v>0</v>
      </c>
      <c r="K133" s="64">
        <f>IF('Expenses Summary'!$F90="","",IF('Cash Flow %s Yr3'!K133="","",'Cash Flow %s Yr3'!K133*'Expenses Summary'!$F90))</f>
        <v>0</v>
      </c>
      <c r="L133" s="64">
        <f>IF('Expenses Summary'!$F90="","",IF('Cash Flow %s Yr3'!L133="","",'Cash Flow %s Yr3'!L133*'Expenses Summary'!$F90))</f>
        <v>0</v>
      </c>
      <c r="M133" s="64">
        <f>IF('Expenses Summary'!$F90="","",IF('Cash Flow %s Yr3'!M133="","",'Cash Flow %s Yr3'!M133*'Expenses Summary'!$F90))</f>
        <v>0</v>
      </c>
      <c r="N133" s="64">
        <f>IF('Expenses Summary'!$F90="","",IF('Cash Flow %s Yr3'!N133="","",'Cash Flow %s Yr3'!N133*'Expenses Summary'!$F90))</f>
        <v>0</v>
      </c>
      <c r="O133" s="64">
        <f>IF('Expenses Summary'!$F90="","",IF('Cash Flow %s Yr3'!O133="","",'Cash Flow %s Yr3'!O133*'Expenses Summary'!$F90))</f>
        <v>0</v>
      </c>
      <c r="P133" s="129"/>
      <c r="Q133" s="129"/>
      <c r="R133" s="129"/>
      <c r="S133" s="111"/>
    </row>
    <row r="134" spans="1:19" s="31" customFormat="1" hidden="1" outlineLevel="1" x14ac:dyDescent="0.25">
      <c r="A134" s="36"/>
      <c r="B134" s="139" t="str">
        <f>'Expenses Summary'!B91</f>
        <v>5900</v>
      </c>
      <c r="C134" s="139" t="str">
        <f>'Expenses Summary'!C91</f>
        <v>Communications</v>
      </c>
      <c r="D134" s="64">
        <f>IF('Expenses Summary'!$F91="","",IF('Cash Flow %s Yr3'!D134="","",'Cash Flow %s Yr3'!D134*'Expenses Summary'!$F91))</f>
        <v>859.7058151</v>
      </c>
      <c r="E134" s="64">
        <f>IF('Expenses Summary'!$F91="","",IF('Cash Flow %s Yr3'!E134="","",'Cash Flow %s Yr3'!E134*'Expenses Summary'!$F91))</f>
        <v>615.73524595000004</v>
      </c>
      <c r="F134" s="64">
        <f>IF('Expenses Summary'!$F91="","",IF('Cash Flow %s Yr3'!F134="","",'Cash Flow %s Yr3'!F134*'Expenses Summary'!$F91))</f>
        <v>185.88233840000001</v>
      </c>
      <c r="G134" s="64">
        <f>IF('Expenses Summary'!$F91="","",IF('Cash Flow %s Yr3'!G134="","",'Cash Flow %s Yr3'!G134*'Expenses Summary'!$F91))</f>
        <v>5274.4113521000008</v>
      </c>
      <c r="H134" s="64">
        <f>IF('Expenses Summary'!$F91="","",IF('Cash Flow %s Yr3'!H134="","",'Cash Flow %s Yr3'!H134*'Expenses Summary'!$F91))</f>
        <v>585.29701303700006</v>
      </c>
      <c r="I134" s="64">
        <f>IF('Expenses Summary'!$F91="","",IF('Cash Flow %s Yr3'!I134="","",'Cash Flow %s Yr3'!I134*'Expenses Summary'!$F91))</f>
        <v>585.29701303700006</v>
      </c>
      <c r="J134" s="64">
        <f>IF('Expenses Summary'!$F91="","",IF('Cash Flow %s Yr3'!J134="","",'Cash Flow %s Yr3'!J134*'Expenses Summary'!$F91))</f>
        <v>585.29701303700006</v>
      </c>
      <c r="K134" s="64">
        <f>IF('Expenses Summary'!$F91="","",IF('Cash Flow %s Yr3'!K134="","",'Cash Flow %s Yr3'!K134*'Expenses Summary'!$F91))</f>
        <v>585.29701303700006</v>
      </c>
      <c r="L134" s="64">
        <f>IF('Expenses Summary'!$F91="","",IF('Cash Flow %s Yr3'!L134="","",'Cash Flow %s Yr3'!L134*'Expenses Summary'!$F91))</f>
        <v>585.29701303700006</v>
      </c>
      <c r="M134" s="64">
        <f>IF('Expenses Summary'!$F91="","",IF('Cash Flow %s Yr3'!M134="","",'Cash Flow %s Yr3'!M134*'Expenses Summary'!$F91))</f>
        <v>585.29701303700006</v>
      </c>
      <c r="N134" s="64">
        <f>IF('Expenses Summary'!$F91="","",IF('Cash Flow %s Yr3'!N134="","",'Cash Flow %s Yr3'!N134*'Expenses Summary'!$F91))</f>
        <v>585.29701303700006</v>
      </c>
      <c r="O134" s="64">
        <f>IF('Expenses Summary'!$F91="","",IF('Cash Flow %s Yr3'!O134="","",'Cash Flow %s Yr3'!O134*'Expenses Summary'!$F91))</f>
        <v>584.83230719100004</v>
      </c>
      <c r="P134" s="129"/>
      <c r="Q134" s="129"/>
      <c r="R134" s="129"/>
      <c r="S134" s="111"/>
    </row>
    <row r="135" spans="1:19" s="31" customFormat="1" hidden="1" outlineLevel="1" x14ac:dyDescent="0.25">
      <c r="A135" s="36"/>
      <c r="B135" s="139">
        <f>'Expenses Summary'!B92</f>
        <v>5873</v>
      </c>
      <c r="C135" s="139" t="str">
        <f>'Expenses Summary'!C92</f>
        <v>Financial Services - CSMC</v>
      </c>
      <c r="D135" s="64">
        <f>IF('Expenses Summary'!$F92="","",IF('Cash Flow %s Yr3'!D135="","",'Cash Flow %s Yr3'!D135*'Expenses Summary'!$F92))</f>
        <v>7951.2348999999995</v>
      </c>
      <c r="E135" s="64">
        <f>IF('Expenses Summary'!$F92="","",IF('Cash Flow %s Yr3'!E135="","",'Cash Flow %s Yr3'!E135*'Expenses Summary'!$F92))</f>
        <v>7951.2348999999995</v>
      </c>
      <c r="F135" s="64">
        <f>IF('Expenses Summary'!$F92="","",IF('Cash Flow %s Yr3'!F135="","",'Cash Flow %s Yr3'!F135*'Expenses Summary'!$F92))</f>
        <v>7951.2348999999995</v>
      </c>
      <c r="G135" s="64">
        <f>IF('Expenses Summary'!$F92="","",IF('Cash Flow %s Yr3'!G135="","",'Cash Flow %s Yr3'!G135*'Expenses Summary'!$F92))</f>
        <v>7951.2348999999995</v>
      </c>
      <c r="H135" s="64">
        <f>IF('Expenses Summary'!$F92="","",IF('Cash Flow %s Yr3'!H135="","",'Cash Flow %s Yr3'!H135*'Expenses Summary'!$F92))</f>
        <v>7951.2348999999995</v>
      </c>
      <c r="I135" s="64">
        <f>IF('Expenses Summary'!$F92="","",IF('Cash Flow %s Yr3'!I135="","",'Cash Flow %s Yr3'!I135*'Expenses Summary'!$F92))</f>
        <v>7951.2348999999995</v>
      </c>
      <c r="J135" s="64">
        <f>IF('Expenses Summary'!$F92="","",IF('Cash Flow %s Yr3'!J135="","",'Cash Flow %s Yr3'!J135*'Expenses Summary'!$F92))</f>
        <v>7951.2348999999995</v>
      </c>
      <c r="K135" s="64">
        <f>IF('Expenses Summary'!$F92="","",IF('Cash Flow %s Yr3'!K135="","",'Cash Flow %s Yr3'!K135*'Expenses Summary'!$F92))</f>
        <v>7951.2348999999995</v>
      </c>
      <c r="L135" s="64">
        <f>IF('Expenses Summary'!$F92="","",IF('Cash Flow %s Yr3'!L135="","",'Cash Flow %s Yr3'!L135*'Expenses Summary'!$F92))</f>
        <v>7951.2348999999995</v>
      </c>
      <c r="M135" s="64">
        <f>IF('Expenses Summary'!$F92="","",IF('Cash Flow %s Yr3'!M135="","",'Cash Flow %s Yr3'!M135*'Expenses Summary'!$F92))</f>
        <v>7951.2348999999995</v>
      </c>
      <c r="N135" s="64">
        <f>IF('Expenses Summary'!$F92="","",IF('Cash Flow %s Yr3'!N135="","",'Cash Flow %s Yr3'!N135*'Expenses Summary'!$F92))</f>
        <v>7951.2348999999995</v>
      </c>
      <c r="O135" s="64">
        <f>IF('Expenses Summary'!$F92="","",IF('Cash Flow %s Yr3'!O135="","",'Cash Flow %s Yr3'!O135*'Expenses Summary'!$F92))</f>
        <v>7989.4160999999995</v>
      </c>
      <c r="P135" s="129"/>
      <c r="Q135" s="129"/>
      <c r="R135" s="129"/>
      <c r="S135" s="111"/>
    </row>
    <row r="136" spans="1:19" s="31" customFormat="1" hidden="1" outlineLevel="1" x14ac:dyDescent="0.25">
      <c r="A136" s="36"/>
      <c r="B136" s="139">
        <f>'Expenses Summary'!B94</f>
        <v>5877</v>
      </c>
      <c r="C136" s="139" t="str">
        <f>'Expenses Summary'!C94</f>
        <v>IT Services</v>
      </c>
      <c r="D136" s="64">
        <f>IF('Expenses Summary'!$F94="","",IF('Cash Flow %s Yr3'!D136="","",'Cash Flow %s Yr3'!D136*'Expenses Summary'!$F94))</f>
        <v>0</v>
      </c>
      <c r="E136" s="64">
        <f>IF('Expenses Summary'!$F94="","",IF('Cash Flow %s Yr3'!E136="","",'Cash Flow %s Yr3'!E136*'Expenses Summary'!$F94))</f>
        <v>0</v>
      </c>
      <c r="F136" s="64">
        <f>IF('Expenses Summary'!$F94="","",IF('Cash Flow %s Yr3'!F136="","",'Cash Flow %s Yr3'!F136*'Expenses Summary'!$F94))</f>
        <v>1848.441</v>
      </c>
      <c r="G136" s="64">
        <f>IF('Expenses Summary'!$F94="","",IF('Cash Flow %s Yr3'!G136="","",'Cash Flow %s Yr3'!G136*'Expenses Summary'!$F94))</f>
        <v>1848.441</v>
      </c>
      <c r="H136" s="64">
        <f>IF('Expenses Summary'!$F94="","",IF('Cash Flow %s Yr3'!H136="","",'Cash Flow %s Yr3'!H136*'Expenses Summary'!$F94))</f>
        <v>1848.441</v>
      </c>
      <c r="I136" s="64">
        <f>IF('Expenses Summary'!$F94="","",IF('Cash Flow %s Yr3'!I136="","",'Cash Flow %s Yr3'!I136*'Expenses Summary'!$F94))</f>
        <v>1848.441</v>
      </c>
      <c r="J136" s="64">
        <f>IF('Expenses Summary'!$F94="","",IF('Cash Flow %s Yr3'!J136="","",'Cash Flow %s Yr3'!J136*'Expenses Summary'!$F94))</f>
        <v>1848.441</v>
      </c>
      <c r="K136" s="64">
        <f>IF('Expenses Summary'!$F94="","",IF('Cash Flow %s Yr3'!K136="","",'Cash Flow %s Yr3'!K136*'Expenses Summary'!$F94))</f>
        <v>1848.441</v>
      </c>
      <c r="L136" s="64">
        <f>IF('Expenses Summary'!$F94="","",IF('Cash Flow %s Yr3'!L136="","",'Cash Flow %s Yr3'!L136*'Expenses Summary'!$F94))</f>
        <v>1848.441</v>
      </c>
      <c r="M136" s="64">
        <f>IF('Expenses Summary'!$F94="","",IF('Cash Flow %s Yr3'!M136="","",'Cash Flow %s Yr3'!M136*'Expenses Summary'!$F94))</f>
        <v>1848.441</v>
      </c>
      <c r="N136" s="64">
        <f>IF('Expenses Summary'!$F94="","",IF('Cash Flow %s Yr3'!N136="","",'Cash Flow %s Yr3'!N136*'Expenses Summary'!$F94))</f>
        <v>1848.441</v>
      </c>
      <c r="O136" s="64">
        <f>IF('Expenses Summary'!$F94="","",IF('Cash Flow %s Yr3'!O136="","",'Cash Flow %s Yr3'!O136*'Expenses Summary'!$F94))</f>
        <v>1848.441</v>
      </c>
      <c r="P136" s="129"/>
      <c r="Q136" s="129"/>
      <c r="R136" s="129"/>
      <c r="S136" s="111"/>
    </row>
    <row r="137" spans="1:19" s="31" customFormat="1" hidden="1" outlineLevel="1" x14ac:dyDescent="0.25">
      <c r="A137" s="36"/>
      <c r="B137" s="139">
        <f>'Expenses Summary'!B95</f>
        <v>0</v>
      </c>
      <c r="C137" s="139">
        <f>'Expenses Summary'!C95</f>
        <v>0</v>
      </c>
      <c r="D137" s="64" t="str">
        <f>IF('Expenses Summary'!$F95="","",IF('Cash Flow %s Yr3'!D137="","",'Cash Flow %s Yr3'!D137*'Expenses Summary'!$F95))</f>
        <v/>
      </c>
      <c r="E137" s="64" t="str">
        <f>IF('Expenses Summary'!$F95="","",IF('Cash Flow %s Yr3'!E137="","",'Cash Flow %s Yr3'!E137*'Expenses Summary'!$F95))</f>
        <v/>
      </c>
      <c r="F137" s="64" t="str">
        <f>IF('Expenses Summary'!$F95="","",IF('Cash Flow %s Yr3'!F137="","",'Cash Flow %s Yr3'!F137*'Expenses Summary'!$F95))</f>
        <v/>
      </c>
      <c r="G137" s="64" t="str">
        <f>IF('Expenses Summary'!$F95="","",IF('Cash Flow %s Yr3'!G137="","",'Cash Flow %s Yr3'!G137*'Expenses Summary'!$F95))</f>
        <v/>
      </c>
      <c r="H137" s="64" t="str">
        <f>IF('Expenses Summary'!$F95="","",IF('Cash Flow %s Yr3'!H137="","",'Cash Flow %s Yr3'!H137*'Expenses Summary'!$F95))</f>
        <v/>
      </c>
      <c r="I137" s="64" t="str">
        <f>IF('Expenses Summary'!$F95="","",IF('Cash Flow %s Yr3'!I137="","",'Cash Flow %s Yr3'!I137*'Expenses Summary'!$F95))</f>
        <v/>
      </c>
      <c r="J137" s="64" t="str">
        <f>IF('Expenses Summary'!$F95="","",IF('Cash Flow %s Yr3'!J137="","",'Cash Flow %s Yr3'!J137*'Expenses Summary'!$F95))</f>
        <v/>
      </c>
      <c r="K137" s="64" t="str">
        <f>IF('Expenses Summary'!$F95="","",IF('Cash Flow %s Yr3'!K137="","",'Cash Flow %s Yr3'!K137*'Expenses Summary'!$F95))</f>
        <v/>
      </c>
      <c r="L137" s="64" t="str">
        <f>IF('Expenses Summary'!$F95="","",IF('Cash Flow %s Yr3'!L137="","",'Cash Flow %s Yr3'!L137*'Expenses Summary'!$F95))</f>
        <v/>
      </c>
      <c r="M137" s="64" t="str">
        <f>IF('Expenses Summary'!$F95="","",IF('Cash Flow %s Yr3'!M137="","",'Cash Flow %s Yr3'!M137*'Expenses Summary'!$F95))</f>
        <v/>
      </c>
      <c r="N137" s="64" t="str">
        <f>IF('Expenses Summary'!$F95="","",IF('Cash Flow %s Yr3'!N137="","",'Cash Flow %s Yr3'!N137*'Expenses Summary'!$F95))</f>
        <v/>
      </c>
      <c r="O137" s="64" t="str">
        <f>IF('Expenses Summary'!$F95="","",IF('Cash Flow %s Yr3'!O137="","",'Cash Flow %s Yr3'!O137*'Expenses Summary'!$F95))</f>
        <v/>
      </c>
      <c r="P137" s="129"/>
      <c r="Q137" s="129"/>
      <c r="R137" s="129"/>
      <c r="S137" s="111"/>
    </row>
    <row r="138" spans="1:19" s="31" customFormat="1" hidden="1" outlineLevel="1" x14ac:dyDescent="0.25">
      <c r="A138" s="36"/>
      <c r="B138" s="139">
        <f>'Expenses Summary'!B96</f>
        <v>0</v>
      </c>
      <c r="C138" s="139">
        <f>'Expenses Summary'!C96</f>
        <v>0</v>
      </c>
      <c r="D138" s="64" t="str">
        <f>IF('Expenses Summary'!$F96="","",IF('Cash Flow %s Yr3'!D138="","",'Cash Flow %s Yr3'!D138*'Expenses Summary'!$F96))</f>
        <v/>
      </c>
      <c r="E138" s="64" t="str">
        <f>IF('Expenses Summary'!$F96="","",IF('Cash Flow %s Yr3'!E138="","",'Cash Flow %s Yr3'!E138*'Expenses Summary'!$F96))</f>
        <v/>
      </c>
      <c r="F138" s="64" t="str">
        <f>IF('Expenses Summary'!$F96="","",IF('Cash Flow %s Yr3'!F138="","",'Cash Flow %s Yr3'!F138*'Expenses Summary'!$F96))</f>
        <v/>
      </c>
      <c r="G138" s="64" t="str">
        <f>IF('Expenses Summary'!$F96="","",IF('Cash Flow %s Yr3'!G138="","",'Cash Flow %s Yr3'!G138*'Expenses Summary'!$F96))</f>
        <v/>
      </c>
      <c r="H138" s="64" t="str">
        <f>IF('Expenses Summary'!$F96="","",IF('Cash Flow %s Yr3'!H138="","",'Cash Flow %s Yr3'!H138*'Expenses Summary'!$F96))</f>
        <v/>
      </c>
      <c r="I138" s="64" t="str">
        <f>IF('Expenses Summary'!$F96="","",IF('Cash Flow %s Yr3'!I138="","",'Cash Flow %s Yr3'!I138*'Expenses Summary'!$F96))</f>
        <v/>
      </c>
      <c r="J138" s="64" t="str">
        <f>IF('Expenses Summary'!$F96="","",IF('Cash Flow %s Yr3'!J138="","",'Cash Flow %s Yr3'!J138*'Expenses Summary'!$F96))</f>
        <v/>
      </c>
      <c r="K138" s="64" t="str">
        <f>IF('Expenses Summary'!$F96="","",IF('Cash Flow %s Yr3'!K138="","",'Cash Flow %s Yr3'!K138*'Expenses Summary'!$F96))</f>
        <v/>
      </c>
      <c r="L138" s="64" t="str">
        <f>IF('Expenses Summary'!$F96="","",IF('Cash Flow %s Yr3'!L138="","",'Cash Flow %s Yr3'!L138*'Expenses Summary'!$F96))</f>
        <v/>
      </c>
      <c r="M138" s="64" t="str">
        <f>IF('Expenses Summary'!$F96="","",IF('Cash Flow %s Yr3'!M138="","",'Cash Flow %s Yr3'!M138*'Expenses Summary'!$F96))</f>
        <v/>
      </c>
      <c r="N138" s="64" t="str">
        <f>IF('Expenses Summary'!$F96="","",IF('Cash Flow %s Yr3'!N138="","",'Cash Flow %s Yr3'!N138*'Expenses Summary'!$F96))</f>
        <v/>
      </c>
      <c r="O138" s="64" t="str">
        <f>IF('Expenses Summary'!$F96="","",IF('Cash Flow %s Yr3'!O138="","",'Cash Flow %s Yr3'!O138*'Expenses Summary'!$F96))</f>
        <v/>
      </c>
      <c r="P138" s="129"/>
      <c r="Q138" s="129"/>
      <c r="R138" s="129"/>
      <c r="S138" s="111"/>
    </row>
    <row r="139" spans="1:19" s="31" customFormat="1" hidden="1" outlineLevel="1" x14ac:dyDescent="0.25">
      <c r="A139" s="36"/>
      <c r="B139" s="139">
        <f>'Expenses Summary'!B97</f>
        <v>0</v>
      </c>
      <c r="C139" s="139">
        <f>'Expenses Summary'!C97</f>
        <v>0</v>
      </c>
      <c r="D139" s="64" t="str">
        <f>IF('Expenses Summary'!$F97="","",IF('Cash Flow %s Yr3'!D139="","",'Cash Flow %s Yr3'!D139*'Expenses Summary'!$F97))</f>
        <v/>
      </c>
      <c r="E139" s="64" t="str">
        <f>IF('Expenses Summary'!$F97="","",IF('Cash Flow %s Yr3'!E139="","",'Cash Flow %s Yr3'!E139*'Expenses Summary'!$F97))</f>
        <v/>
      </c>
      <c r="F139" s="64" t="str">
        <f>IF('Expenses Summary'!$F97="","",IF('Cash Flow %s Yr3'!F139="","",'Cash Flow %s Yr3'!F139*'Expenses Summary'!$F97))</f>
        <v/>
      </c>
      <c r="G139" s="64" t="str">
        <f>IF('Expenses Summary'!$F97="","",IF('Cash Flow %s Yr3'!G139="","",'Cash Flow %s Yr3'!G139*'Expenses Summary'!$F97))</f>
        <v/>
      </c>
      <c r="H139" s="64" t="str">
        <f>IF('Expenses Summary'!$F97="","",IF('Cash Flow %s Yr3'!H139="","",'Cash Flow %s Yr3'!H139*'Expenses Summary'!$F97))</f>
        <v/>
      </c>
      <c r="I139" s="64" t="str">
        <f>IF('Expenses Summary'!$F97="","",IF('Cash Flow %s Yr3'!I139="","",'Cash Flow %s Yr3'!I139*'Expenses Summary'!$F97))</f>
        <v/>
      </c>
      <c r="J139" s="64" t="str">
        <f>IF('Expenses Summary'!$F97="","",IF('Cash Flow %s Yr3'!J139="","",'Cash Flow %s Yr3'!J139*'Expenses Summary'!$F97))</f>
        <v/>
      </c>
      <c r="K139" s="64" t="str">
        <f>IF('Expenses Summary'!$F97="","",IF('Cash Flow %s Yr3'!K139="","",'Cash Flow %s Yr3'!K139*'Expenses Summary'!$F97))</f>
        <v/>
      </c>
      <c r="L139" s="64" t="str">
        <f>IF('Expenses Summary'!$F97="","",IF('Cash Flow %s Yr3'!L139="","",'Cash Flow %s Yr3'!L139*'Expenses Summary'!$F97))</f>
        <v/>
      </c>
      <c r="M139" s="64" t="str">
        <f>IF('Expenses Summary'!$F97="","",IF('Cash Flow %s Yr3'!M139="","",'Cash Flow %s Yr3'!M139*'Expenses Summary'!$F97))</f>
        <v/>
      </c>
      <c r="N139" s="64" t="str">
        <f>IF('Expenses Summary'!$F97="","",IF('Cash Flow %s Yr3'!N139="","",'Cash Flow %s Yr3'!N139*'Expenses Summary'!$F97))</f>
        <v/>
      </c>
      <c r="O139" s="64" t="str">
        <f>IF('Expenses Summary'!$F97="","",IF('Cash Flow %s Yr3'!O139="","",'Cash Flow %s Yr3'!O139*'Expenses Summary'!$F97))</f>
        <v/>
      </c>
      <c r="P139" s="129"/>
      <c r="Q139" s="129"/>
      <c r="R139" s="129"/>
      <c r="S139" s="111"/>
    </row>
    <row r="140" spans="1:19" s="31" customFormat="1" hidden="1" outlineLevel="1" x14ac:dyDescent="0.25">
      <c r="A140" s="36"/>
      <c r="B140" s="139">
        <f>'Expenses Summary'!B98</f>
        <v>0</v>
      </c>
      <c r="C140" s="139">
        <f>'Expenses Summary'!C98</f>
        <v>0</v>
      </c>
      <c r="D140" s="64" t="str">
        <f>IF('Expenses Summary'!$F98="","",IF('Cash Flow %s Yr3'!D140="","",'Cash Flow %s Yr3'!D140*'Expenses Summary'!$F98))</f>
        <v/>
      </c>
      <c r="E140" s="64" t="str">
        <f>IF('Expenses Summary'!$F98="","",IF('Cash Flow %s Yr3'!E140="","",'Cash Flow %s Yr3'!E140*'Expenses Summary'!$F98))</f>
        <v/>
      </c>
      <c r="F140" s="64" t="str">
        <f>IF('Expenses Summary'!$F98="","",IF('Cash Flow %s Yr3'!F140="","",'Cash Flow %s Yr3'!F140*'Expenses Summary'!$F98))</f>
        <v/>
      </c>
      <c r="G140" s="64" t="str">
        <f>IF('Expenses Summary'!$F98="","",IF('Cash Flow %s Yr3'!G140="","",'Cash Flow %s Yr3'!G140*'Expenses Summary'!$F98))</f>
        <v/>
      </c>
      <c r="H140" s="64" t="str">
        <f>IF('Expenses Summary'!$F98="","",IF('Cash Flow %s Yr3'!H140="","",'Cash Flow %s Yr3'!H140*'Expenses Summary'!$F98))</f>
        <v/>
      </c>
      <c r="I140" s="64" t="str">
        <f>IF('Expenses Summary'!$F98="","",IF('Cash Flow %s Yr3'!I140="","",'Cash Flow %s Yr3'!I140*'Expenses Summary'!$F98))</f>
        <v/>
      </c>
      <c r="J140" s="64" t="str">
        <f>IF('Expenses Summary'!$F98="","",IF('Cash Flow %s Yr3'!J140="","",'Cash Flow %s Yr3'!J140*'Expenses Summary'!$F98))</f>
        <v/>
      </c>
      <c r="K140" s="64" t="str">
        <f>IF('Expenses Summary'!$F98="","",IF('Cash Flow %s Yr3'!K140="","",'Cash Flow %s Yr3'!K140*'Expenses Summary'!$F98))</f>
        <v/>
      </c>
      <c r="L140" s="64" t="str">
        <f>IF('Expenses Summary'!$F98="","",IF('Cash Flow %s Yr3'!L140="","",'Cash Flow %s Yr3'!L140*'Expenses Summary'!$F98))</f>
        <v/>
      </c>
      <c r="M140" s="64" t="str">
        <f>IF('Expenses Summary'!$F98="","",IF('Cash Flow %s Yr3'!M140="","",'Cash Flow %s Yr3'!M140*'Expenses Summary'!$F98))</f>
        <v/>
      </c>
      <c r="N140" s="64" t="str">
        <f>IF('Expenses Summary'!$F98="","",IF('Cash Flow %s Yr3'!N140="","",'Cash Flow %s Yr3'!N140*'Expenses Summary'!$F98))</f>
        <v/>
      </c>
      <c r="O140" s="64" t="str">
        <f>IF('Expenses Summary'!$F98="","",IF('Cash Flow %s Yr3'!O140="","",'Cash Flow %s Yr3'!O140*'Expenses Summary'!$F98))</f>
        <v/>
      </c>
      <c r="P140" s="129"/>
      <c r="Q140" s="129"/>
      <c r="R140" s="129"/>
      <c r="S140" s="111"/>
    </row>
    <row r="141" spans="1:19" s="31" customFormat="1" hidden="1" outlineLevel="1" x14ac:dyDescent="0.25">
      <c r="A141" s="36"/>
      <c r="B141" s="139">
        <f>'Expenses Summary'!B99</f>
        <v>0</v>
      </c>
      <c r="C141" s="139">
        <f>'Expenses Summary'!C99</f>
        <v>0</v>
      </c>
      <c r="D141" s="64" t="str">
        <f>IF('Expenses Summary'!$F99="","",IF('Cash Flow %s Yr3'!D141="","",'Cash Flow %s Yr3'!D141*'Expenses Summary'!$F99))</f>
        <v/>
      </c>
      <c r="E141" s="64" t="str">
        <f>IF('Expenses Summary'!$F99="","",IF('Cash Flow %s Yr3'!E141="","",'Cash Flow %s Yr3'!E141*'Expenses Summary'!$F99))</f>
        <v/>
      </c>
      <c r="F141" s="64" t="str">
        <f>IF('Expenses Summary'!$F99="","",IF('Cash Flow %s Yr3'!F141="","",'Cash Flow %s Yr3'!F141*'Expenses Summary'!$F99))</f>
        <v/>
      </c>
      <c r="G141" s="64" t="str">
        <f>IF('Expenses Summary'!$F99="","",IF('Cash Flow %s Yr3'!G141="","",'Cash Flow %s Yr3'!G141*'Expenses Summary'!$F99))</f>
        <v/>
      </c>
      <c r="H141" s="64" t="str">
        <f>IF('Expenses Summary'!$F99="","",IF('Cash Flow %s Yr3'!H141="","",'Cash Flow %s Yr3'!H141*'Expenses Summary'!$F99))</f>
        <v/>
      </c>
      <c r="I141" s="64" t="str">
        <f>IF('Expenses Summary'!$F99="","",IF('Cash Flow %s Yr3'!I141="","",'Cash Flow %s Yr3'!I141*'Expenses Summary'!$F99))</f>
        <v/>
      </c>
      <c r="J141" s="64" t="str">
        <f>IF('Expenses Summary'!$F99="","",IF('Cash Flow %s Yr3'!J141="","",'Cash Flow %s Yr3'!J141*'Expenses Summary'!$F99))</f>
        <v/>
      </c>
      <c r="K141" s="64" t="str">
        <f>IF('Expenses Summary'!$F99="","",IF('Cash Flow %s Yr3'!K141="","",'Cash Flow %s Yr3'!K141*'Expenses Summary'!$F99))</f>
        <v/>
      </c>
      <c r="L141" s="64" t="str">
        <f>IF('Expenses Summary'!$F99="","",IF('Cash Flow %s Yr3'!L141="","",'Cash Flow %s Yr3'!L141*'Expenses Summary'!$F99))</f>
        <v/>
      </c>
      <c r="M141" s="64" t="str">
        <f>IF('Expenses Summary'!$F99="","",IF('Cash Flow %s Yr3'!M141="","",'Cash Flow %s Yr3'!M141*'Expenses Summary'!$F99))</f>
        <v/>
      </c>
      <c r="N141" s="64" t="str">
        <f>IF('Expenses Summary'!$F99="","",IF('Cash Flow %s Yr3'!N141="","",'Cash Flow %s Yr3'!N141*'Expenses Summary'!$F99))</f>
        <v/>
      </c>
      <c r="O141" s="64" t="str">
        <f>IF('Expenses Summary'!$F99="","",IF('Cash Flow %s Yr3'!O141="","",'Cash Flow %s Yr3'!O141*'Expenses Summary'!$F99))</f>
        <v/>
      </c>
      <c r="P141" s="129"/>
      <c r="Q141" s="129"/>
      <c r="R141" s="129"/>
      <c r="S141" s="111"/>
    </row>
    <row r="142" spans="1:19" s="31" customFormat="1" hidden="1" outlineLevel="1" x14ac:dyDescent="0.25">
      <c r="A142" s="36"/>
      <c r="B142" s="139">
        <f>'Expenses Summary'!B100</f>
        <v>0</v>
      </c>
      <c r="C142" s="139">
        <f>'Expenses Summary'!C100</f>
        <v>0</v>
      </c>
      <c r="D142" s="64" t="str">
        <f>IF('Expenses Summary'!$F100="","",IF('Cash Flow %s Yr3'!D142="","",'Cash Flow %s Yr3'!D142*'Expenses Summary'!$F100))</f>
        <v/>
      </c>
      <c r="E142" s="64" t="str">
        <f>IF('Expenses Summary'!$F100="","",IF('Cash Flow %s Yr3'!E142="","",'Cash Flow %s Yr3'!E142*'Expenses Summary'!$F100))</f>
        <v/>
      </c>
      <c r="F142" s="64" t="str">
        <f>IF('Expenses Summary'!$F100="","",IF('Cash Flow %s Yr3'!F142="","",'Cash Flow %s Yr3'!F142*'Expenses Summary'!$F100))</f>
        <v/>
      </c>
      <c r="G142" s="64" t="str">
        <f>IF('Expenses Summary'!$F100="","",IF('Cash Flow %s Yr3'!G142="","",'Cash Flow %s Yr3'!G142*'Expenses Summary'!$F100))</f>
        <v/>
      </c>
      <c r="H142" s="64" t="str">
        <f>IF('Expenses Summary'!$F100="","",IF('Cash Flow %s Yr3'!H142="","",'Cash Flow %s Yr3'!H142*'Expenses Summary'!$F100))</f>
        <v/>
      </c>
      <c r="I142" s="64" t="str">
        <f>IF('Expenses Summary'!$F100="","",IF('Cash Flow %s Yr3'!I142="","",'Cash Flow %s Yr3'!I142*'Expenses Summary'!$F100))</f>
        <v/>
      </c>
      <c r="J142" s="64" t="str">
        <f>IF('Expenses Summary'!$F100="","",IF('Cash Flow %s Yr3'!J142="","",'Cash Flow %s Yr3'!J142*'Expenses Summary'!$F100))</f>
        <v/>
      </c>
      <c r="K142" s="64" t="str">
        <f>IF('Expenses Summary'!$F100="","",IF('Cash Flow %s Yr3'!K142="","",'Cash Flow %s Yr3'!K142*'Expenses Summary'!$F100))</f>
        <v/>
      </c>
      <c r="L142" s="64" t="str">
        <f>IF('Expenses Summary'!$F100="","",IF('Cash Flow %s Yr3'!L142="","",'Cash Flow %s Yr3'!L142*'Expenses Summary'!$F100))</f>
        <v/>
      </c>
      <c r="M142" s="64" t="str">
        <f>IF('Expenses Summary'!$F100="","",IF('Cash Flow %s Yr3'!M142="","",'Cash Flow %s Yr3'!M142*'Expenses Summary'!$F100))</f>
        <v/>
      </c>
      <c r="N142" s="64" t="str">
        <f>IF('Expenses Summary'!$F100="","",IF('Cash Flow %s Yr3'!N142="","",'Cash Flow %s Yr3'!N142*'Expenses Summary'!$F100))</f>
        <v/>
      </c>
      <c r="O142" s="64" t="str">
        <f>IF('Expenses Summary'!$F100="","",IF('Cash Flow %s Yr3'!O142="","",'Cash Flow %s Yr3'!O142*'Expenses Summary'!$F100))</f>
        <v/>
      </c>
      <c r="P142" s="129"/>
      <c r="Q142" s="129"/>
      <c r="R142" s="129"/>
      <c r="S142" s="111" t="str">
        <f>IF(SUM(D142:R142)&gt;0,SUM(D142:R142)/'Expenses Summary'!$F100,"")</f>
        <v/>
      </c>
    </row>
    <row r="143" spans="1:19" s="31" customFormat="1" collapsed="1" x14ac:dyDescent="0.25">
      <c r="A143" s="36"/>
      <c r="B143" s="139" t="str">
        <f>'Expenses Summary'!B101</f>
        <v>5999</v>
      </c>
      <c r="C143" s="139" t="str">
        <f>'Expenses Summary'!C101</f>
        <v>Expense Suspense</v>
      </c>
      <c r="D143" s="64">
        <f>IF('Expenses Summary'!$F101="","",IF('Cash Flow %s Yr3'!D143="","",'Cash Flow %s Yr3'!D143*'Expenses Summary'!$F101))</f>
        <v>0</v>
      </c>
      <c r="E143" s="64">
        <f>IF('Expenses Summary'!$F101="","",IF('Cash Flow %s Yr3'!E143="","",'Cash Flow %s Yr3'!E143*'Expenses Summary'!$F101))</f>
        <v>0</v>
      </c>
      <c r="F143" s="64">
        <f>IF('Expenses Summary'!$F101="","",IF('Cash Flow %s Yr3'!F143="","",'Cash Flow %s Yr3'!F143*'Expenses Summary'!$F101))</f>
        <v>0</v>
      </c>
      <c r="G143" s="64">
        <f>IF('Expenses Summary'!$F101="","",IF('Cash Flow %s Yr3'!G143="","",'Cash Flow %s Yr3'!G143*'Expenses Summary'!$F101))</f>
        <v>0</v>
      </c>
      <c r="H143" s="64">
        <f>IF('Expenses Summary'!$F101="","",IF('Cash Flow %s Yr3'!H143="","",'Cash Flow %s Yr3'!H143*'Expenses Summary'!$F101))</f>
        <v>0</v>
      </c>
      <c r="I143" s="64">
        <f>IF('Expenses Summary'!$F101="","",IF('Cash Flow %s Yr3'!I143="","",'Cash Flow %s Yr3'!I143*'Expenses Summary'!$F101))</f>
        <v>0</v>
      </c>
      <c r="J143" s="64">
        <f>IF('Expenses Summary'!$F101="","",IF('Cash Flow %s Yr3'!J143="","",'Cash Flow %s Yr3'!J143*'Expenses Summary'!$F101))</f>
        <v>0</v>
      </c>
      <c r="K143" s="64">
        <f>IF('Expenses Summary'!$F101="","",IF('Cash Flow %s Yr3'!K143="","",'Cash Flow %s Yr3'!K143*'Expenses Summary'!$F101))</f>
        <v>0</v>
      </c>
      <c r="L143" s="64">
        <f>IF('Expenses Summary'!$F101="","",IF('Cash Flow %s Yr3'!L143="","",'Cash Flow %s Yr3'!L143*'Expenses Summary'!$F101))</f>
        <v>0</v>
      </c>
      <c r="M143" s="64">
        <f>IF('Expenses Summary'!$F101="","",IF('Cash Flow %s Yr3'!M143="","",'Cash Flow %s Yr3'!M143*'Expenses Summary'!$F101))</f>
        <v>0</v>
      </c>
      <c r="N143" s="64">
        <f>IF('Expenses Summary'!$F101="","",IF('Cash Flow %s Yr3'!N143="","",'Cash Flow %s Yr3'!N143*'Expenses Summary'!$F101))</f>
        <v>0</v>
      </c>
      <c r="O143" s="64">
        <f>IF('Expenses Summary'!$F101="","",IF('Cash Flow %s Yr3'!O143="","",'Cash Flow %s Yr3'!O143*'Expenses Summary'!$F101))</f>
        <v>0</v>
      </c>
      <c r="P143" s="129"/>
      <c r="Q143" s="129"/>
      <c r="R143" s="129"/>
      <c r="S143" s="111" t="str">
        <f>IF(SUM(D143:R143)&gt;0,SUM(D143:R143)/'Expenses Summary'!$F101,"")</f>
        <v/>
      </c>
    </row>
    <row r="144" spans="1:19" s="31" customFormat="1" x14ac:dyDescent="0.25">
      <c r="A144" s="36"/>
      <c r="B144" s="33" t="s">
        <v>567</v>
      </c>
      <c r="C144" s="34" t="s">
        <v>740</v>
      </c>
      <c r="D144" s="173">
        <f>IF(SUM(D110:D143)&gt;0,SUM(D110:D143),"")</f>
        <v>64490.862357675011</v>
      </c>
      <c r="E144" s="173">
        <f t="shared" ref="E144:O144" si="10">IF(SUM(E110:E143)&gt;0,SUM(E110:E143),"")</f>
        <v>72328.041793025011</v>
      </c>
      <c r="F144" s="173">
        <f t="shared" si="10"/>
        <v>76610.960489970006</v>
      </c>
      <c r="G144" s="173">
        <f t="shared" si="10"/>
        <v>102462.15680444</v>
      </c>
      <c r="H144" s="173">
        <f t="shared" si="10"/>
        <v>88345.71680287701</v>
      </c>
      <c r="I144" s="173">
        <f t="shared" si="10"/>
        <v>89546.582341901987</v>
      </c>
      <c r="J144" s="173">
        <f t="shared" si="10"/>
        <v>92315.234557035757</v>
      </c>
      <c r="K144" s="173">
        <f t="shared" si="10"/>
        <v>92315.234557035757</v>
      </c>
      <c r="L144" s="173">
        <f t="shared" si="10"/>
        <v>92892.965529060748</v>
      </c>
      <c r="M144" s="173">
        <f t="shared" si="10"/>
        <v>92892.965529060748</v>
      </c>
      <c r="N144" s="173">
        <f t="shared" si="10"/>
        <v>89447.306885320751</v>
      </c>
      <c r="O144" s="173">
        <f t="shared" si="10"/>
        <v>113863.12294299724</v>
      </c>
      <c r="P144" s="108"/>
      <c r="Q144" s="108"/>
      <c r="R144" s="108"/>
      <c r="S144" s="107"/>
    </row>
    <row r="145" spans="1:19" s="31" customFormat="1" x14ac:dyDescent="0.25">
      <c r="A145" s="36"/>
      <c r="B145" s="4"/>
      <c r="C145" s="3"/>
      <c r="D145" s="95"/>
      <c r="E145" s="95"/>
      <c r="F145" s="95"/>
      <c r="G145" s="95"/>
      <c r="H145" s="95"/>
      <c r="I145" s="95"/>
      <c r="J145" s="95"/>
      <c r="K145" s="95"/>
      <c r="L145" s="95"/>
      <c r="M145" s="95"/>
      <c r="N145" s="95"/>
      <c r="O145" s="95"/>
      <c r="P145" s="95"/>
      <c r="Q145" s="95"/>
      <c r="R145" s="95"/>
    </row>
    <row r="146" spans="1:19" s="31" customFormat="1" x14ac:dyDescent="0.25">
      <c r="B146" s="34" t="s">
        <v>742</v>
      </c>
      <c r="C146" s="3"/>
      <c r="D146" s="95"/>
      <c r="E146" s="95"/>
      <c r="F146" s="95"/>
      <c r="G146" s="95"/>
      <c r="H146" s="95"/>
      <c r="I146" s="95"/>
      <c r="J146" s="95"/>
      <c r="K146" s="95"/>
      <c r="L146" s="95"/>
      <c r="M146" s="95"/>
      <c r="N146" s="95"/>
      <c r="O146" s="95"/>
      <c r="P146" s="95"/>
      <c r="Q146" s="95"/>
      <c r="R146" s="95"/>
    </row>
    <row r="147" spans="1:19" s="31" customFormat="1" x14ac:dyDescent="0.25">
      <c r="A147" s="36"/>
      <c r="B147" s="139" t="str">
        <f>'Expenses Summary'!B105</f>
        <v>6100</v>
      </c>
      <c r="C147" s="139" t="str">
        <f>'Expenses Summary'!C105</f>
        <v>Building Improvements</v>
      </c>
      <c r="D147" s="64">
        <f>IF('Expenses Summary'!$F105="","",IF('Cash Flow %s Yr3'!D147="","",'Cash Flow %s Yr3'!D147*'Expenses Summary'!$F105))</f>
        <v>0</v>
      </c>
      <c r="E147" s="64">
        <f>IF('Expenses Summary'!$F105="","",IF('Cash Flow %s Yr3'!E147="","",'Cash Flow %s Yr3'!E147*'Expenses Summary'!$F105))</f>
        <v>0</v>
      </c>
      <c r="F147" s="64">
        <f>IF('Expenses Summary'!$F105="","",IF('Cash Flow %s Yr3'!F147="","",'Cash Flow %s Yr3'!F147*'Expenses Summary'!$F105))</f>
        <v>0</v>
      </c>
      <c r="G147" s="64">
        <f>IF('Expenses Summary'!$F105="","",IF('Cash Flow %s Yr3'!G147="","",'Cash Flow %s Yr3'!G147*'Expenses Summary'!$F105))</f>
        <v>0</v>
      </c>
      <c r="H147" s="64">
        <f>IF('Expenses Summary'!$F105="","",IF('Cash Flow %s Yr3'!H147="","",'Cash Flow %s Yr3'!H147*'Expenses Summary'!$F105))</f>
        <v>0</v>
      </c>
      <c r="I147" s="64">
        <f>IF('Expenses Summary'!$F105="","",IF('Cash Flow %s Yr3'!I147="","",'Cash Flow %s Yr3'!I147*'Expenses Summary'!$F105))</f>
        <v>0</v>
      </c>
      <c r="J147" s="64">
        <f>IF('Expenses Summary'!$F105="","",IF('Cash Flow %s Yr3'!J147="","",'Cash Flow %s Yr3'!J147*'Expenses Summary'!$F105))</f>
        <v>0</v>
      </c>
      <c r="K147" s="64">
        <f>IF('Expenses Summary'!$F105="","",IF('Cash Flow %s Yr3'!K147="","",'Cash Flow %s Yr3'!K147*'Expenses Summary'!$F105))</f>
        <v>0</v>
      </c>
      <c r="L147" s="64">
        <f>IF('Expenses Summary'!$F105="","",IF('Cash Flow %s Yr3'!L147="","",'Cash Flow %s Yr3'!L147*'Expenses Summary'!$F105))</f>
        <v>0</v>
      </c>
      <c r="M147" s="64">
        <f>IF('Expenses Summary'!$F105="","",IF('Cash Flow %s Yr3'!M147="","",'Cash Flow %s Yr3'!M147*'Expenses Summary'!$F105))</f>
        <v>0</v>
      </c>
      <c r="N147" s="64">
        <f>IF('Expenses Summary'!$F105="","",IF('Cash Flow %s Yr3'!N147="","",'Cash Flow %s Yr3'!N147*'Expenses Summary'!$F105))</f>
        <v>0</v>
      </c>
      <c r="O147" s="64">
        <f>IF('Expenses Summary'!$F105="","",IF('Cash Flow %s Yr3'!O147="","",'Cash Flow %s Yr3'!O147*'Expenses Summary'!$F105))</f>
        <v>0</v>
      </c>
      <c r="P147" s="129"/>
      <c r="Q147" s="129"/>
      <c r="R147" s="129"/>
      <c r="S147" s="111" t="str">
        <f>IF(SUM(D147:R147)&gt;0,SUM(D147:R147)/'Expenses Summary'!$F105,"")</f>
        <v/>
      </c>
    </row>
    <row r="148" spans="1:19" s="31" customFormat="1" x14ac:dyDescent="0.25">
      <c r="A148" s="36"/>
      <c r="B148" s="33" t="s">
        <v>568</v>
      </c>
      <c r="C148" s="34" t="s">
        <v>740</v>
      </c>
      <c r="D148" s="173" t="str">
        <f t="shared" ref="D148:O148" si="11">IF(SUM(D146:D147)&gt;0,SUM(D146:D147),"")</f>
        <v/>
      </c>
      <c r="E148" s="173" t="str">
        <f t="shared" si="11"/>
        <v/>
      </c>
      <c r="F148" s="173" t="str">
        <f t="shared" si="11"/>
        <v/>
      </c>
      <c r="G148" s="173" t="str">
        <f t="shared" si="11"/>
        <v/>
      </c>
      <c r="H148" s="173" t="str">
        <f t="shared" si="11"/>
        <v/>
      </c>
      <c r="I148" s="173" t="str">
        <f t="shared" si="11"/>
        <v/>
      </c>
      <c r="J148" s="173" t="str">
        <f t="shared" si="11"/>
        <v/>
      </c>
      <c r="K148" s="173" t="str">
        <f t="shared" si="11"/>
        <v/>
      </c>
      <c r="L148" s="173" t="str">
        <f t="shared" si="11"/>
        <v/>
      </c>
      <c r="M148" s="173" t="str">
        <f t="shared" si="11"/>
        <v/>
      </c>
      <c r="N148" s="173" t="str">
        <f t="shared" si="11"/>
        <v/>
      </c>
      <c r="O148" s="173" t="str">
        <f t="shared" si="11"/>
        <v/>
      </c>
      <c r="P148" s="108"/>
      <c r="Q148" s="108"/>
      <c r="R148" s="108"/>
      <c r="S148" s="107"/>
    </row>
    <row r="149" spans="1:19" s="31" customFormat="1" x14ac:dyDescent="0.25">
      <c r="A149" s="36"/>
      <c r="B149" s="4"/>
      <c r="C149" s="3"/>
      <c r="D149" s="104"/>
      <c r="E149" s="104"/>
      <c r="F149" s="104"/>
      <c r="G149" s="95"/>
      <c r="H149" s="95"/>
      <c r="I149" s="95"/>
      <c r="J149" s="95"/>
      <c r="K149" s="95"/>
      <c r="L149" s="95"/>
      <c r="M149" s="95"/>
      <c r="N149" s="95"/>
      <c r="O149" s="95"/>
      <c r="P149" s="95"/>
      <c r="Q149" s="95"/>
      <c r="R149" s="95"/>
    </row>
    <row r="150" spans="1:19" s="31" customFormat="1" x14ac:dyDescent="0.25">
      <c r="B150" s="34" t="s">
        <v>743</v>
      </c>
      <c r="C150" s="3"/>
      <c r="D150" s="104"/>
      <c r="E150" s="104"/>
      <c r="F150" s="104"/>
      <c r="G150" s="95"/>
      <c r="H150" s="95"/>
      <c r="I150" s="95"/>
      <c r="J150" s="95"/>
      <c r="K150" s="95"/>
      <c r="L150" s="95"/>
      <c r="M150" s="95"/>
      <c r="N150" s="95"/>
      <c r="O150" s="95"/>
      <c r="P150" s="95"/>
      <c r="Q150" s="95"/>
      <c r="R150" s="95"/>
    </row>
    <row r="151" spans="1:19" s="31" customFormat="1" x14ac:dyDescent="0.25">
      <c r="A151" s="36"/>
      <c r="B151" s="139" t="str">
        <f>'Expenses Summary'!B109</f>
        <v>7000</v>
      </c>
      <c r="C151" s="139" t="str">
        <f>'Expenses Summary'!C109</f>
        <v xml:space="preserve">Miscellaneous Expense </v>
      </c>
      <c r="D151" s="64">
        <f>IF('Expenses Summary'!$F109="","",IF('Cash Flow %s Yr3'!D151="","",'Cash Flow %s Yr3'!D151*'Expenses Summary'!$F109))</f>
        <v>0</v>
      </c>
      <c r="E151" s="64">
        <f>IF('Expenses Summary'!$F109="","",IF('Cash Flow %s Yr3'!E151="","",'Cash Flow %s Yr3'!E151*'Expenses Summary'!$F109))</f>
        <v>0</v>
      </c>
      <c r="F151" s="64">
        <f>IF('Expenses Summary'!$F109="","",IF('Cash Flow %s Yr3'!F151="","",'Cash Flow %s Yr3'!F151*'Expenses Summary'!$F109))</f>
        <v>0</v>
      </c>
      <c r="G151" s="64">
        <f>IF('Expenses Summary'!$F109="","",IF('Cash Flow %s Yr3'!G151="","",'Cash Flow %s Yr3'!G151*'Expenses Summary'!$F109))</f>
        <v>0</v>
      </c>
      <c r="H151" s="64">
        <f>IF('Expenses Summary'!$F109="","",IF('Cash Flow %s Yr3'!H151="","",'Cash Flow %s Yr3'!H151*'Expenses Summary'!$F109))</f>
        <v>0</v>
      </c>
      <c r="I151" s="64">
        <f>IF('Expenses Summary'!$F109="","",IF('Cash Flow %s Yr3'!I151="","",'Cash Flow %s Yr3'!I151*'Expenses Summary'!$F109))</f>
        <v>0</v>
      </c>
      <c r="J151" s="64">
        <f>IF('Expenses Summary'!$F109="","",IF('Cash Flow %s Yr3'!J151="","",'Cash Flow %s Yr3'!J151*'Expenses Summary'!$F109))</f>
        <v>0</v>
      </c>
      <c r="K151" s="64">
        <f>IF('Expenses Summary'!$F109="","",IF('Cash Flow %s Yr3'!K151="","",'Cash Flow %s Yr3'!K151*'Expenses Summary'!$F109))</f>
        <v>0</v>
      </c>
      <c r="L151" s="64">
        <f>IF('Expenses Summary'!$F109="","",IF('Cash Flow %s Yr3'!L151="","",'Cash Flow %s Yr3'!L151*'Expenses Summary'!$F109))</f>
        <v>0</v>
      </c>
      <c r="M151" s="64">
        <f>IF('Expenses Summary'!$F109="","",IF('Cash Flow %s Yr3'!M151="","",'Cash Flow %s Yr3'!M151*'Expenses Summary'!$F109))</f>
        <v>0</v>
      </c>
      <c r="N151" s="64">
        <f>IF('Expenses Summary'!$F109="","",IF('Cash Flow %s Yr3'!N151="","",'Cash Flow %s Yr3'!N151*'Expenses Summary'!$F109))</f>
        <v>0</v>
      </c>
      <c r="O151" s="64">
        <f>IF('Expenses Summary'!$F109="","",IF('Cash Flow %s Yr3'!O151="","",'Cash Flow %s Yr3'!O151*'Expenses Summary'!$F109))</f>
        <v>0</v>
      </c>
      <c r="P151" s="129"/>
      <c r="Q151" s="129"/>
      <c r="R151" s="129"/>
      <c r="S151" s="111" t="str">
        <f>IF(SUM(D151:R151)&gt;0,SUM(D151:R151)/'Expenses Summary'!$F109,"")</f>
        <v/>
      </c>
    </row>
    <row r="152" spans="1:19" s="31" customFormat="1" x14ac:dyDescent="0.25">
      <c r="A152" s="36"/>
      <c r="B152" s="139" t="str">
        <f>'Expenses Summary'!B110</f>
        <v>7010</v>
      </c>
      <c r="C152" s="139" t="str">
        <f>'Expenses Summary'!C110</f>
        <v>Special Education Encroachment</v>
      </c>
      <c r="D152" s="64">
        <f>IF('Expenses Summary'!$F110="","",IF('Cash Flow %s Yr3'!D152="","",'Cash Flow %s Yr3'!D152*'Expenses Summary'!$F110))</f>
        <v>0</v>
      </c>
      <c r="E152" s="64">
        <f>IF('Expenses Summary'!$F110="","",IF('Cash Flow %s Yr3'!E152="","",'Cash Flow %s Yr3'!E152*'Expenses Summary'!$F110))</f>
        <v>0</v>
      </c>
      <c r="F152" s="64">
        <f>IF('Expenses Summary'!$F110="","",IF('Cash Flow %s Yr3'!F152="","",'Cash Flow %s Yr3'!F152*'Expenses Summary'!$F110))</f>
        <v>0</v>
      </c>
      <c r="G152" s="64">
        <f>IF('Expenses Summary'!$F110="","",IF('Cash Flow %s Yr3'!G152="","",'Cash Flow %s Yr3'!G152*'Expenses Summary'!$F110))</f>
        <v>0</v>
      </c>
      <c r="H152" s="64">
        <f>IF('Expenses Summary'!$F110="","",IF('Cash Flow %s Yr3'!H152="","",'Cash Flow %s Yr3'!H152*'Expenses Summary'!$F110))</f>
        <v>0</v>
      </c>
      <c r="I152" s="64">
        <f>IF('Expenses Summary'!$F110="","",IF('Cash Flow %s Yr3'!I152="","",'Cash Flow %s Yr3'!I152*'Expenses Summary'!$F110))</f>
        <v>0</v>
      </c>
      <c r="J152" s="64">
        <f>IF('Expenses Summary'!$F110="","",IF('Cash Flow %s Yr3'!J152="","",'Cash Flow %s Yr3'!J152*'Expenses Summary'!$F110))</f>
        <v>0</v>
      </c>
      <c r="K152" s="64">
        <f>IF('Expenses Summary'!$F110="","",IF('Cash Flow %s Yr3'!K152="","",'Cash Flow %s Yr3'!K152*'Expenses Summary'!$F110))</f>
        <v>0</v>
      </c>
      <c r="L152" s="64">
        <f>IF('Expenses Summary'!$F110="","",IF('Cash Flow %s Yr3'!L152="","",'Cash Flow %s Yr3'!L152*'Expenses Summary'!$F110))</f>
        <v>0</v>
      </c>
      <c r="M152" s="64">
        <f>IF('Expenses Summary'!$F110="","",IF('Cash Flow %s Yr3'!M152="","",'Cash Flow %s Yr3'!M152*'Expenses Summary'!$F110))</f>
        <v>0</v>
      </c>
      <c r="N152" s="64">
        <f>IF('Expenses Summary'!$F110="","",IF('Cash Flow %s Yr3'!N152="","",'Cash Flow %s Yr3'!N152*'Expenses Summary'!$F110))</f>
        <v>0</v>
      </c>
      <c r="O152" s="64">
        <f>IF('Expenses Summary'!$F110="","",IF('Cash Flow %s Yr3'!O152="","",'Cash Flow %s Yr3'!O152*'Expenses Summary'!$F110))</f>
        <v>0</v>
      </c>
      <c r="P152" s="129"/>
      <c r="Q152" s="129"/>
      <c r="R152" s="129"/>
      <c r="S152" s="111" t="str">
        <f>IF(SUM(D152:R152)&gt;0,SUM(D152:R152)/'Expenses Summary'!$F110,"")</f>
        <v/>
      </c>
    </row>
    <row r="153" spans="1:19" s="31" customFormat="1" x14ac:dyDescent="0.25">
      <c r="A153" s="36"/>
      <c r="B153" s="139" t="str">
        <f>'Expenses Summary'!B111</f>
        <v>7500</v>
      </c>
      <c r="C153" s="139" t="str">
        <f>'Expenses Summary'!C111</f>
        <v>District Oversight Fee</v>
      </c>
      <c r="D153" s="64">
        <f>IF('Expenses Summary'!$F111="","",IF('Cash Flow %s Yr3'!D154="","",'Cash Flow %s Yr3'!D154*'Expenses Summary'!$F111))</f>
        <v>0</v>
      </c>
      <c r="E153" s="64">
        <f>IF('Expenses Summary'!$F111="","",IF('Cash Flow %s Yr3'!E154="","",'Cash Flow %s Yr3'!E154*'Expenses Summary'!$F111))</f>
        <v>0</v>
      </c>
      <c r="F153" s="64">
        <f>IF('Expenses Summary'!$F111="","",IF('Cash Flow %s Yr3'!F154="","",'Cash Flow %s Yr3'!F154*'Expenses Summary'!$F111))</f>
        <v>0</v>
      </c>
      <c r="G153" s="64">
        <f>IF('Expenses Summary'!$F111="","",IF('Cash Flow %s Yr3'!G154="","",'Cash Flow %s Yr3'!G154*'Expenses Summary'!$F111))</f>
        <v>0</v>
      </c>
      <c r="H153" s="64">
        <f>IF('Expenses Summary'!$F111="","",IF('Cash Flow %s Yr3'!H154="","",'Cash Flow %s Yr3'!H154*'Expenses Summary'!$F111))</f>
        <v>0</v>
      </c>
      <c r="I153" s="64">
        <f>IF('Expenses Summary'!$F111="","",IF('Cash Flow %s Yr3'!I154="","",'Cash Flow %s Yr3'!I154*'Expenses Summary'!$F111))</f>
        <v>0</v>
      </c>
      <c r="J153" s="64">
        <f>IF('Expenses Summary'!$F111="","",IF('Cash Flow %s Yr3'!J154="","",'Cash Flow %s Yr3'!J154*'Expenses Summary'!$F111))</f>
        <v>0</v>
      </c>
      <c r="K153" s="64">
        <f>IF('Expenses Summary'!$F111="","",IF('Cash Flow %s Yr3'!K154="","",'Cash Flow %s Yr3'!K154*'Expenses Summary'!$F111))</f>
        <v>0</v>
      </c>
      <c r="L153" s="64">
        <f>IF('Expenses Summary'!$F111="","",IF('Cash Flow %s Yr3'!L154="","",'Cash Flow %s Yr3'!L154*'Expenses Summary'!$F111))</f>
        <v>0</v>
      </c>
      <c r="M153" s="64">
        <f>IF('Expenses Summary'!$F111="","",IF('Cash Flow %s Yr3'!M154="","",'Cash Flow %s Yr3'!M154*'Expenses Summary'!$F111))</f>
        <v>0</v>
      </c>
      <c r="N153" s="64">
        <f>IF('Expenses Summary'!$F111="","",IF('Cash Flow %s Yr3'!N154="","",'Cash Flow %s Yr3'!N154*'Expenses Summary'!$F111))</f>
        <v>0</v>
      </c>
      <c r="O153" s="64">
        <f>IF('Expenses Summary'!$F111="","",IF('Cash Flow %s Yr3'!O154="","",'Cash Flow %s Yr3'!O154*'Expenses Summary'!$F111))</f>
        <v>0</v>
      </c>
      <c r="P153" s="129"/>
      <c r="Q153" s="129"/>
      <c r="R153" s="129"/>
      <c r="S153" s="111" t="str">
        <f>IF(SUM(D153:R153)&gt;0,SUM(D153:R153)/'Expenses Summary'!$F111,"")</f>
        <v/>
      </c>
    </row>
    <row r="154" spans="1:19" s="31" customFormat="1" x14ac:dyDescent="0.25">
      <c r="A154" s="36"/>
      <c r="B154" s="33" t="s">
        <v>704</v>
      </c>
      <c r="C154" s="34" t="s">
        <v>744</v>
      </c>
      <c r="D154" s="187" t="str">
        <f t="shared" ref="D154:O154" si="12">IF(SUM(D150:D153)&gt;0,SUM(D150:D153),"")</f>
        <v/>
      </c>
      <c r="E154" s="187" t="str">
        <f t="shared" si="12"/>
        <v/>
      </c>
      <c r="F154" s="187" t="str">
        <f t="shared" si="12"/>
        <v/>
      </c>
      <c r="G154" s="187" t="str">
        <f t="shared" si="12"/>
        <v/>
      </c>
      <c r="H154" s="187" t="str">
        <f t="shared" si="12"/>
        <v/>
      </c>
      <c r="I154" s="187" t="str">
        <f t="shared" si="12"/>
        <v/>
      </c>
      <c r="J154" s="187" t="str">
        <f t="shared" si="12"/>
        <v/>
      </c>
      <c r="K154" s="187" t="str">
        <f t="shared" si="12"/>
        <v/>
      </c>
      <c r="L154" s="187" t="str">
        <f t="shared" si="12"/>
        <v/>
      </c>
      <c r="M154" s="187" t="str">
        <f t="shared" si="12"/>
        <v/>
      </c>
      <c r="N154" s="187" t="str">
        <f t="shared" si="12"/>
        <v/>
      </c>
      <c r="O154" s="187" t="str">
        <f t="shared" si="12"/>
        <v/>
      </c>
      <c r="P154" s="132"/>
      <c r="Q154" s="132"/>
      <c r="R154" s="132"/>
    </row>
    <row r="155" spans="1:19" s="31" customFormat="1" x14ac:dyDescent="0.25">
      <c r="A155" s="34" t="s">
        <v>751</v>
      </c>
      <c r="B155" s="4"/>
      <c r="C155" s="3"/>
      <c r="D155" s="173">
        <f t="shared" ref="D155:O155" si="13">IF(SUM(D154,D148,D144,D108,D88,D76,D63)&gt;0,SUM(D154,D148,D144,D108,D88,D76,D63),"")</f>
        <v>145707.06394275499</v>
      </c>
      <c r="E155" s="173">
        <f t="shared" si="13"/>
        <v>167355.091077825</v>
      </c>
      <c r="F155" s="173">
        <f t="shared" si="13"/>
        <v>312726.51255719498</v>
      </c>
      <c r="G155" s="173">
        <f t="shared" si="13"/>
        <v>330166.20968842751</v>
      </c>
      <c r="H155" s="173">
        <f t="shared" si="13"/>
        <v>337923.91047117702</v>
      </c>
      <c r="I155" s="173">
        <f t="shared" si="13"/>
        <v>325276.4613324547</v>
      </c>
      <c r="J155" s="173">
        <f t="shared" si="13"/>
        <v>322348.00716258847</v>
      </c>
      <c r="K155" s="173">
        <f t="shared" si="13"/>
        <v>323269.7252050885</v>
      </c>
      <c r="L155" s="173">
        <f t="shared" si="13"/>
        <v>320686.55185621354</v>
      </c>
      <c r="M155" s="173">
        <f t="shared" si="13"/>
        <v>320507.00641571352</v>
      </c>
      <c r="N155" s="173">
        <f t="shared" si="13"/>
        <v>313787.0092580645</v>
      </c>
      <c r="O155" s="173">
        <f t="shared" si="13"/>
        <v>334547.09603539726</v>
      </c>
      <c r="P155" s="95"/>
      <c r="Q155" s="95"/>
      <c r="R155" s="95"/>
    </row>
    <row r="156" spans="1:19" s="31" customFormat="1" x14ac:dyDescent="0.25">
      <c r="A156" s="34"/>
      <c r="B156" s="4"/>
      <c r="C156" s="3"/>
      <c r="D156" s="46"/>
      <c r="E156" s="46"/>
      <c r="F156" s="46"/>
      <c r="G156" s="46"/>
      <c r="H156" s="46"/>
      <c r="I156" s="46"/>
      <c r="J156" s="46"/>
      <c r="K156" s="46"/>
      <c r="L156" s="46"/>
      <c r="M156" s="46"/>
      <c r="N156" s="46"/>
      <c r="O156" s="46"/>
      <c r="P156" s="95"/>
      <c r="Q156" s="95"/>
      <c r="R156" s="95"/>
    </row>
    <row r="157" spans="1:19" s="31" customFormat="1" x14ac:dyDescent="0.25">
      <c r="A157" s="36"/>
      <c r="B157" s="34" t="s">
        <v>666</v>
      </c>
      <c r="C157" s="3"/>
      <c r="D157" s="104"/>
      <c r="E157" s="104"/>
      <c r="F157" s="104"/>
      <c r="G157" s="95"/>
      <c r="H157" s="95"/>
      <c r="I157" s="95"/>
      <c r="J157" s="95"/>
      <c r="K157" s="95"/>
      <c r="L157" s="95"/>
      <c r="M157" s="95"/>
      <c r="N157" s="95"/>
      <c r="O157" s="95"/>
      <c r="P157" s="95"/>
      <c r="Q157" s="95"/>
      <c r="R157" s="95"/>
    </row>
    <row r="158" spans="1:19" s="31" customFormat="1" x14ac:dyDescent="0.25">
      <c r="A158" s="36"/>
      <c r="B158" s="66"/>
      <c r="C158" s="66" t="str">
        <f>'Cash Flow %s Yr3'!C158</f>
        <v>Cash balance at previous year end</v>
      </c>
      <c r="D158" s="64" t="e">
        <f>'Cash Flow $s Yr2'!O169</f>
        <v>#REF!</v>
      </c>
      <c r="E158" s="64"/>
      <c r="F158" s="64"/>
      <c r="G158" s="64"/>
      <c r="H158" s="64"/>
      <c r="I158" s="64"/>
      <c r="J158" s="64"/>
      <c r="K158" s="64"/>
      <c r="L158" s="64"/>
      <c r="M158" s="64"/>
      <c r="N158" s="64"/>
      <c r="O158" s="64"/>
      <c r="P158" s="103"/>
      <c r="Q158" s="103"/>
      <c r="R158" s="103"/>
    </row>
    <row r="159" spans="1:19" s="31" customFormat="1" x14ac:dyDescent="0.25">
      <c r="A159" s="36"/>
      <c r="B159" s="66"/>
      <c r="C159" s="135" t="str">
        <f>'Cash Flow %s Yr3'!C159</f>
        <v>Accounts Receivable</v>
      </c>
      <c r="D159" s="64">
        <f>'Cash Flow %s Yr3'!D159*'Cash Flow $s Yr2'!$O160</f>
        <v>0</v>
      </c>
      <c r="E159" s="64">
        <f>'Cash Flow %s Yr3'!E159*'Cash Flow $s Yr2'!$O160</f>
        <v>0</v>
      </c>
      <c r="F159" s="64">
        <f>'Cash Flow %s Yr3'!F159*'Cash Flow $s Yr2'!$O160</f>
        <v>0</v>
      </c>
      <c r="G159" s="64">
        <f>'Cash Flow %s Yr3'!G159*'Cash Flow $s Yr2'!$O160</f>
        <v>0</v>
      </c>
      <c r="H159" s="64">
        <f>'Cash Flow %s Yr3'!H159*'Cash Flow $s Yr2'!$O160</f>
        <v>0</v>
      </c>
      <c r="I159" s="64">
        <f>'Cash Flow %s Yr3'!I159*'Cash Flow $s Yr2'!$O160</f>
        <v>0</v>
      </c>
      <c r="J159" s="64">
        <f>'Cash Flow %s Yr3'!J159*'Cash Flow $s Yr2'!$O160</f>
        <v>0</v>
      </c>
      <c r="K159" s="64">
        <f>'Cash Flow %s Yr3'!K159*'Cash Flow $s Yr2'!$O160</f>
        <v>0</v>
      </c>
      <c r="L159" s="64">
        <f>'Cash Flow %s Yr3'!L159*'Cash Flow $s Yr2'!$O160</f>
        <v>0</v>
      </c>
      <c r="M159" s="64">
        <f>'Cash Flow %s Yr3'!M159*'Cash Flow $s Yr2'!$O160</f>
        <v>0</v>
      </c>
      <c r="N159" s="64">
        <f>'Cash Flow %s Yr3'!N159*'Cash Flow $s Yr2'!$O160</f>
        <v>0</v>
      </c>
      <c r="O159" s="64">
        <f>'Cash Flow %s Yr3'!O159*'Cash Flow $s Yr2'!$O160</f>
        <v>0</v>
      </c>
      <c r="P159" s="186">
        <f>P51</f>
        <v>351568.63</v>
      </c>
      <c r="Q159" s="186">
        <f>Q51</f>
        <v>0</v>
      </c>
      <c r="R159" s="186">
        <f>R51</f>
        <v>0</v>
      </c>
    </row>
    <row r="160" spans="1:19" s="31" customFormat="1" x14ac:dyDescent="0.25">
      <c r="A160" s="36"/>
      <c r="B160" s="66"/>
      <c r="C160" s="135" t="str">
        <f>'Cash Flow %s Yr3'!C160</f>
        <v>Accounts Payable</v>
      </c>
      <c r="D160" s="64">
        <f>'Cash Flow %s Yr3'!D160*'Cash Flow $s Yr2'!$O161</f>
        <v>0</v>
      </c>
      <c r="E160" s="64">
        <f>'Cash Flow %s Yr3'!E160*'Cash Flow $s Yr2'!$O161</f>
        <v>0</v>
      </c>
      <c r="F160" s="64">
        <f>'Cash Flow %s Yr3'!F160*'Cash Flow $s Yr2'!$O161</f>
        <v>0</v>
      </c>
      <c r="G160" s="64">
        <f>'Cash Flow %s Yr3'!G160*'Cash Flow $s Yr2'!$O161</f>
        <v>0</v>
      </c>
      <c r="H160" s="64">
        <f>'Cash Flow %s Yr3'!H160*'Cash Flow $s Yr2'!$O161</f>
        <v>0</v>
      </c>
      <c r="I160" s="64">
        <f>'Cash Flow %s Yr3'!I160*'Cash Flow $s Yr2'!$O161</f>
        <v>0</v>
      </c>
      <c r="J160" s="64">
        <f>'Cash Flow %s Yr3'!J160*'Cash Flow $s Yr2'!$O161</f>
        <v>0</v>
      </c>
      <c r="K160" s="64">
        <f>'Cash Flow %s Yr3'!K160*'Cash Flow $s Yr2'!$O161</f>
        <v>0</v>
      </c>
      <c r="L160" s="64">
        <f>'Cash Flow %s Yr3'!L160*'Cash Flow $s Yr2'!$O161</f>
        <v>0</v>
      </c>
      <c r="M160" s="64">
        <f>'Cash Flow %s Yr3'!M160*'Cash Flow $s Yr2'!$O161</f>
        <v>0</v>
      </c>
      <c r="N160" s="64">
        <f>'Cash Flow %s Yr3'!N160*'Cash Flow $s Yr2'!$O161</f>
        <v>0</v>
      </c>
      <c r="O160" s="64">
        <f>'Cash Flow %s Yr3'!O160*'Cash Flow $s Yr2'!$O161</f>
        <v>0</v>
      </c>
      <c r="P160" s="103"/>
      <c r="Q160" s="103"/>
      <c r="R160" s="103"/>
    </row>
    <row r="161" spans="1:18" s="31" customFormat="1" x14ac:dyDescent="0.25">
      <c r="A161" s="36"/>
      <c r="B161" s="66"/>
      <c r="C161" s="135" t="str">
        <f>'Cash Flow %s Yr3'!C161</f>
        <v>Loan Principal Payable</v>
      </c>
      <c r="D161" s="64"/>
      <c r="E161" s="64"/>
      <c r="F161" s="64"/>
      <c r="G161" s="64"/>
      <c r="H161" s="64"/>
      <c r="I161" s="64"/>
      <c r="J161" s="64"/>
      <c r="K161" s="64"/>
      <c r="L161" s="64"/>
      <c r="M161" s="64"/>
      <c r="N161" s="64"/>
      <c r="O161" s="64"/>
      <c r="P161" s="103"/>
      <c r="Q161" s="103"/>
      <c r="R161" s="103"/>
    </row>
    <row r="162" spans="1:18" s="31" customFormat="1" x14ac:dyDescent="0.25">
      <c r="A162" s="36"/>
      <c r="B162" s="124"/>
      <c r="C162" s="34" t="s">
        <v>744</v>
      </c>
      <c r="D162" s="85" t="e">
        <f>D158+D159-D160-D161</f>
        <v>#REF!</v>
      </c>
      <c r="E162" s="85">
        <f t="shared" ref="E162:O162" si="14">E158+E159-E160-E161</f>
        <v>0</v>
      </c>
      <c r="F162" s="85">
        <f t="shared" si="14"/>
        <v>0</v>
      </c>
      <c r="G162" s="85">
        <f t="shared" si="14"/>
        <v>0</v>
      </c>
      <c r="H162" s="85">
        <f t="shared" si="14"/>
        <v>0</v>
      </c>
      <c r="I162" s="85">
        <f t="shared" si="14"/>
        <v>0</v>
      </c>
      <c r="J162" s="85">
        <f t="shared" si="14"/>
        <v>0</v>
      </c>
      <c r="K162" s="85">
        <f t="shared" si="14"/>
        <v>0</v>
      </c>
      <c r="L162" s="85">
        <f t="shared" si="14"/>
        <v>0</v>
      </c>
      <c r="M162" s="85">
        <f t="shared" si="14"/>
        <v>0</v>
      </c>
      <c r="N162" s="85">
        <f t="shared" si="14"/>
        <v>0</v>
      </c>
      <c r="O162" s="85">
        <f t="shared" si="14"/>
        <v>0</v>
      </c>
      <c r="P162" s="108"/>
      <c r="Q162" s="108"/>
      <c r="R162" s="108"/>
    </row>
    <row r="163" spans="1:18" s="40" customFormat="1" ht="16.5" thickBot="1" x14ac:dyDescent="0.3">
      <c r="A163" s="36"/>
      <c r="C163" s="1"/>
      <c r="D163" s="95"/>
      <c r="E163" s="95"/>
      <c r="F163" s="95"/>
      <c r="G163" s="95"/>
      <c r="H163" s="95"/>
      <c r="I163" s="95"/>
      <c r="J163" s="95"/>
      <c r="K163" s="95"/>
      <c r="L163" s="95"/>
      <c r="M163" s="95"/>
      <c r="N163" s="95"/>
      <c r="O163" s="95"/>
      <c r="P163" s="95"/>
      <c r="Q163" s="95"/>
      <c r="R163" s="95"/>
    </row>
    <row r="164" spans="1:18" s="40" customFormat="1" ht="16.5" thickBot="1" x14ac:dyDescent="0.3">
      <c r="A164" s="74" t="s">
        <v>840</v>
      </c>
      <c r="B164" s="131"/>
      <c r="C164" s="75"/>
      <c r="D164" s="151">
        <f t="shared" ref="D164:O164" si="15">D51-D155</f>
        <v>31961.236057244998</v>
      </c>
      <c r="E164" s="151">
        <f t="shared" si="15"/>
        <v>-12770.661077825003</v>
      </c>
      <c r="F164" s="151">
        <f t="shared" si="15"/>
        <v>-86847.962557195016</v>
      </c>
      <c r="G164" s="151">
        <f t="shared" si="15"/>
        <v>65559.570311572577</v>
      </c>
      <c r="H164" s="151">
        <f t="shared" si="15"/>
        <v>27213.269528822915</v>
      </c>
      <c r="I164" s="151">
        <f t="shared" si="15"/>
        <v>-27236.551332454663</v>
      </c>
      <c r="J164" s="151">
        <f t="shared" si="15"/>
        <v>93300.702837411605</v>
      </c>
      <c r="K164" s="151">
        <f t="shared" si="15"/>
        <v>48343.944794911484</v>
      </c>
      <c r="L164" s="151">
        <f t="shared" si="15"/>
        <v>29983.318143786513</v>
      </c>
      <c r="M164" s="151">
        <f t="shared" si="15"/>
        <v>110340.54358428653</v>
      </c>
      <c r="N164" s="151">
        <f t="shared" si="15"/>
        <v>49055.00074193551</v>
      </c>
      <c r="O164" s="152">
        <f t="shared" si="15"/>
        <v>79538.443964602775</v>
      </c>
      <c r="P164" s="95"/>
      <c r="Q164" s="95"/>
      <c r="R164" s="95"/>
    </row>
    <row r="165" spans="1:18" s="40" customFormat="1" ht="16.5" thickBot="1" x14ac:dyDescent="0.3">
      <c r="A165" s="36"/>
      <c r="C165" s="1"/>
      <c r="D165" s="153"/>
      <c r="E165" s="153"/>
      <c r="F165" s="153"/>
      <c r="G165" s="153"/>
      <c r="H165" s="153"/>
      <c r="I165" s="153"/>
      <c r="J165" s="153"/>
      <c r="K165" s="153"/>
      <c r="L165" s="153"/>
      <c r="M165" s="153"/>
      <c r="N165" s="153"/>
      <c r="O165" s="153"/>
      <c r="P165" s="95"/>
      <c r="Q165" s="95"/>
      <c r="R165" s="95"/>
    </row>
    <row r="166" spans="1:18" s="40" customFormat="1" ht="16.5" thickBot="1" x14ac:dyDescent="0.3">
      <c r="A166" s="74" t="s">
        <v>835</v>
      </c>
      <c r="B166" s="131"/>
      <c r="C166" s="75"/>
      <c r="D166" s="151" t="e">
        <f>D162+D164</f>
        <v>#REF!</v>
      </c>
      <c r="E166" s="151">
        <f t="shared" ref="E166:O166" si="16">E162+E164</f>
        <v>-12770.661077825003</v>
      </c>
      <c r="F166" s="151">
        <f t="shared" si="16"/>
        <v>-86847.962557195016</v>
      </c>
      <c r="G166" s="151">
        <f t="shared" si="16"/>
        <v>65559.570311572577</v>
      </c>
      <c r="H166" s="151">
        <f t="shared" si="16"/>
        <v>27213.269528822915</v>
      </c>
      <c r="I166" s="151">
        <f t="shared" si="16"/>
        <v>-27236.551332454663</v>
      </c>
      <c r="J166" s="151">
        <f t="shared" si="16"/>
        <v>93300.702837411605</v>
      </c>
      <c r="K166" s="151">
        <f t="shared" si="16"/>
        <v>48343.944794911484</v>
      </c>
      <c r="L166" s="151">
        <f t="shared" si="16"/>
        <v>29983.318143786513</v>
      </c>
      <c r="M166" s="151">
        <f t="shared" si="16"/>
        <v>110340.54358428653</v>
      </c>
      <c r="N166" s="151">
        <f t="shared" si="16"/>
        <v>49055.00074193551</v>
      </c>
      <c r="O166" s="152">
        <f t="shared" si="16"/>
        <v>79538.443964602775</v>
      </c>
      <c r="P166" s="95"/>
      <c r="Q166" s="95"/>
      <c r="R166" s="95"/>
    </row>
    <row r="167" spans="1:18" s="40" customFormat="1" ht="16.5" thickBot="1" x14ac:dyDescent="0.3">
      <c r="A167" s="36"/>
      <c r="C167" s="1"/>
      <c r="D167" s="95"/>
      <c r="E167" s="95"/>
      <c r="F167" s="95"/>
      <c r="G167" s="95"/>
      <c r="H167" s="95"/>
      <c r="I167" s="95"/>
      <c r="J167" s="95"/>
      <c r="K167" s="95"/>
      <c r="L167" s="95"/>
      <c r="M167" s="95"/>
      <c r="N167" s="95"/>
      <c r="O167" s="95"/>
      <c r="P167" s="95"/>
      <c r="Q167" s="95"/>
      <c r="R167" s="95"/>
    </row>
    <row r="168" spans="1:18" s="40" customFormat="1" ht="16.5" thickBot="1" x14ac:dyDescent="0.3">
      <c r="A168" s="74" t="s">
        <v>841</v>
      </c>
      <c r="B168" s="131"/>
      <c r="C168" s="75"/>
      <c r="D168" s="151" t="e">
        <f>D166</f>
        <v>#REF!</v>
      </c>
      <c r="E168" s="151" t="e">
        <f>D168+E166</f>
        <v>#REF!</v>
      </c>
      <c r="F168" s="151" t="e">
        <f t="shared" ref="F168:O168" si="17">E168+F166</f>
        <v>#REF!</v>
      </c>
      <c r="G168" s="151" t="e">
        <f t="shared" si="17"/>
        <v>#REF!</v>
      </c>
      <c r="H168" s="151" t="e">
        <f t="shared" si="17"/>
        <v>#REF!</v>
      </c>
      <c r="I168" s="151" t="e">
        <f t="shared" si="17"/>
        <v>#REF!</v>
      </c>
      <c r="J168" s="151" t="e">
        <f t="shared" si="17"/>
        <v>#REF!</v>
      </c>
      <c r="K168" s="151" t="e">
        <f t="shared" si="17"/>
        <v>#REF!</v>
      </c>
      <c r="L168" s="151" t="e">
        <f t="shared" si="17"/>
        <v>#REF!</v>
      </c>
      <c r="M168" s="151" t="e">
        <f t="shared" si="17"/>
        <v>#REF!</v>
      </c>
      <c r="N168" s="151" t="e">
        <f t="shared" si="17"/>
        <v>#REF!</v>
      </c>
      <c r="O168" s="152" t="e">
        <f t="shared" si="17"/>
        <v>#REF!</v>
      </c>
      <c r="P168" s="95"/>
      <c r="Q168" s="95"/>
      <c r="R168" s="95"/>
    </row>
    <row r="169" spans="1:18" s="40" customFormat="1" x14ac:dyDescent="0.25">
      <c r="A169" s="36"/>
      <c r="C169" s="1"/>
      <c r="D169" s="95"/>
      <c r="E169" s="95"/>
      <c r="F169" s="95"/>
      <c r="G169" s="95"/>
      <c r="H169" s="95"/>
      <c r="I169" s="95"/>
      <c r="J169" s="95"/>
      <c r="K169" s="95"/>
      <c r="L169" s="95"/>
      <c r="M169" s="95"/>
      <c r="N169" s="95"/>
      <c r="O169" s="95"/>
      <c r="P169" s="95"/>
      <c r="Q169" s="95"/>
      <c r="R169" s="95"/>
    </row>
    <row r="170" spans="1:18" s="40" customFormat="1" x14ac:dyDescent="0.25">
      <c r="A170" s="36"/>
      <c r="C170" s="1"/>
      <c r="D170" s="95"/>
      <c r="E170" s="95"/>
      <c r="F170" s="95"/>
      <c r="G170" s="95"/>
      <c r="H170" s="95"/>
      <c r="I170" s="95"/>
      <c r="J170" s="95"/>
      <c r="K170" s="95"/>
      <c r="L170" s="95"/>
      <c r="M170" s="95"/>
      <c r="N170" s="95"/>
      <c r="O170" s="95"/>
      <c r="P170" s="95"/>
      <c r="Q170" s="95"/>
      <c r="R170" s="95"/>
    </row>
    <row r="171" spans="1:18" s="40" customFormat="1" x14ac:dyDescent="0.25">
      <c r="A171" s="36"/>
      <c r="C171" s="1"/>
      <c r="D171" s="95"/>
      <c r="E171" s="95"/>
      <c r="F171" s="95"/>
      <c r="G171" s="95"/>
      <c r="H171" s="95"/>
      <c r="I171" s="95"/>
      <c r="J171" s="95"/>
      <c r="K171" s="95"/>
      <c r="L171" s="95"/>
      <c r="M171" s="95"/>
      <c r="N171" s="95"/>
      <c r="O171" s="95"/>
      <c r="P171" s="95"/>
      <c r="Q171" s="95"/>
      <c r="R171" s="95"/>
    </row>
  </sheetData>
  <customSheetViews>
    <customSheetView guid="{4EB13151-49F2-48E5-8912-358F31E4FF0D}" scale="75" fitToPage="1" hiddenRows="1" state="hidden">
      <pane xSplit="3" ySplit="6" topLeftCell="D122" activePane="bottomRight" state="frozenSplit"/>
      <selection pane="bottomRight" activeCell="D158" sqref="D158"/>
      <pageMargins left="0.25" right="0.25" top="0.5" bottom="0.5" header="0.25" footer="0.25"/>
      <pageSetup scale="30" orientation="portrait" r:id="rId1"/>
      <headerFooter alignWithMargins="0">
        <oddHeader>&amp;A</oddHeader>
        <oddFooter>Page &amp;P</oddFooter>
      </headerFooter>
    </customSheetView>
    <customSheetView guid="{9376E736-6BC6-F744-8C65-D2B2C92BC104}" scale="75" fitToPage="1" hiddenRows="1" state="hidden">
      <pane xSplit="3" ySplit="6" topLeftCell="D148" activePane="bottomRight" state="frozenSplit"/>
      <selection pane="bottomRight" activeCell="D55" sqref="D55"/>
      <pageMargins left="0.25" right="0.25" top="0.5" bottom="0.5" header="0.25" footer="0.25"/>
      <pageSetup scale="30" orientation="portrait" r:id="rId2"/>
      <headerFooter alignWithMargins="0">
        <oddHeader>&amp;A</oddHeader>
        <oddFooter>Page &amp;P</oddFooter>
      </headerFooter>
    </customSheetView>
  </customSheetViews>
  <pageMargins left="0.25" right="0.25" top="0.5" bottom="0.5" header="0.25" footer="0.25"/>
  <pageSetup scale="30" orientation="portrait" r:id="rId3"/>
  <headerFooter alignWithMargins="0">
    <oddHeader>&amp;A</oddHeader>
    <oddFooter>Page &amp;P</oddFooter>
  </headerFooter>
  <drawing r:id="rId4"/>
  <legacy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499984740745262"/>
    <pageSetUpPr fitToPage="1"/>
  </sheetPr>
  <dimension ref="A1:X91"/>
  <sheetViews>
    <sheetView zoomScale="75" zoomScaleNormal="75" zoomScalePageLayoutView="75" workbookViewId="0">
      <pane xSplit="3" ySplit="6" topLeftCell="D7" activePane="bottomRight" state="frozenSplit"/>
      <selection pane="topRight" activeCell="D1" sqref="D1"/>
      <selection pane="bottomLeft" activeCell="A7" sqref="A7"/>
      <selection pane="bottomRight" activeCell="E39" sqref="E39"/>
    </sheetView>
  </sheetViews>
  <sheetFormatPr defaultColWidth="9.140625" defaultRowHeight="15.75" outlineLevelRow="1" x14ac:dyDescent="0.25"/>
  <cols>
    <col min="1" max="1" width="7.85546875" style="6" customWidth="1"/>
    <col min="2" max="2" width="6.42578125" style="7" bestFit="1" customWidth="1"/>
    <col min="3" max="3" width="12.42578125" style="276" customWidth="1"/>
    <col min="4" max="5" width="9.140625" style="276"/>
    <col min="6" max="6" width="9.140625" style="7"/>
    <col min="7" max="8" width="14.42578125" style="7" bestFit="1" customWidth="1"/>
    <col min="9" max="9" width="11.42578125" style="7" bestFit="1" customWidth="1"/>
    <col min="10" max="10" width="11.42578125" style="7" customWidth="1"/>
    <col min="11" max="11" width="14.42578125" style="6" bestFit="1" customWidth="1"/>
    <col min="12" max="12" width="17.42578125" style="7" bestFit="1" customWidth="1"/>
    <col min="13" max="13" width="17" style="6" bestFit="1" customWidth="1"/>
    <col min="14" max="16" width="12.140625" style="6" customWidth="1"/>
    <col min="17" max="17" width="12.140625" style="7" customWidth="1"/>
    <col min="18" max="19" width="15.42578125" style="6" customWidth="1"/>
    <col min="20" max="20" width="19.42578125" style="6" customWidth="1"/>
    <col min="21" max="21" width="18.42578125" style="6" customWidth="1"/>
    <col min="22" max="22" width="19.42578125" style="6" customWidth="1"/>
    <col min="23" max="24" width="15.42578125" style="6" customWidth="1"/>
    <col min="25" max="16384" width="9.140625" style="6"/>
  </cols>
  <sheetData>
    <row r="1" spans="1:24" ht="20.100000000000001" x14ac:dyDescent="0.2">
      <c r="A1" s="22" t="str">
        <f>'Student Info'!$A$1</f>
        <v>Blue Oak Charter School</v>
      </c>
      <c r="U1" s="6">
        <v>0</v>
      </c>
    </row>
    <row r="2" spans="1:24" ht="18" x14ac:dyDescent="0.2">
      <c r="A2" s="21" t="s">
        <v>745</v>
      </c>
      <c r="G2" s="383">
        <v>0</v>
      </c>
      <c r="H2" s="384" t="s">
        <v>933</v>
      </c>
      <c r="M2" s="8">
        <v>0.191</v>
      </c>
      <c r="N2" s="338">
        <f>'Employee Input 19-20'!N2</f>
        <v>0.13880000000000001</v>
      </c>
      <c r="O2" s="8">
        <f>'Employee Input 19-20'!O2</f>
        <v>6.25E-2</v>
      </c>
      <c r="P2" s="8">
        <f>'Employee Input 19-20'!P2</f>
        <v>1.4500000000000001E-2</v>
      </c>
      <c r="Q2" s="339">
        <f>+'Employee Input 17-18'!Q2</f>
        <v>1000</v>
      </c>
      <c r="S2" s="8">
        <f>'Employee Input 19-20'!S2</f>
        <v>6.2E-2</v>
      </c>
      <c r="T2" s="8">
        <f>'Employee Input 19-20'!T2</f>
        <v>2.7E-2</v>
      </c>
      <c r="V2" s="12">
        <f>(0.08*$K2/1000)+(0.025*$K2/1000)+(0.14%*$K2)+(0.05*$K2/10)</f>
        <v>0</v>
      </c>
    </row>
    <row r="3" spans="1:24" ht="18" x14ac:dyDescent="0.2">
      <c r="A3" s="21" t="str">
        <f>'Student Info'!G7</f>
        <v>2020-21</v>
      </c>
      <c r="M3" s="9" t="s">
        <v>570</v>
      </c>
      <c r="N3" s="9" t="s">
        <v>571</v>
      </c>
      <c r="O3" s="9" t="s">
        <v>938</v>
      </c>
      <c r="P3" s="9" t="s">
        <v>691</v>
      </c>
      <c r="Q3" s="9" t="s">
        <v>574</v>
      </c>
      <c r="R3" s="9"/>
      <c r="S3" s="9" t="s">
        <v>689</v>
      </c>
      <c r="T3" s="9" t="s">
        <v>690</v>
      </c>
      <c r="U3" s="9"/>
      <c r="V3" s="9" t="s">
        <v>945</v>
      </c>
    </row>
    <row r="4" spans="1:24" ht="27" customHeight="1" x14ac:dyDescent="0.2"/>
    <row r="5" spans="1:24" ht="15.95" x14ac:dyDescent="0.2">
      <c r="B5" s="13" t="s">
        <v>4</v>
      </c>
      <c r="H5" s="17" t="s">
        <v>696</v>
      </c>
      <c r="I5" s="13" t="s">
        <v>762</v>
      </c>
      <c r="J5" s="18"/>
      <c r="K5" s="17" t="s">
        <v>694</v>
      </c>
      <c r="L5" s="13" t="s">
        <v>749</v>
      </c>
      <c r="M5" s="44" t="s">
        <v>34</v>
      </c>
      <c r="N5" s="44" t="s">
        <v>42</v>
      </c>
      <c r="O5" s="44" t="s">
        <v>934</v>
      </c>
      <c r="P5" s="44" t="s">
        <v>936</v>
      </c>
      <c r="Q5" s="45" t="s">
        <v>572</v>
      </c>
      <c r="R5" s="44" t="s">
        <v>737</v>
      </c>
      <c r="S5" s="44" t="s">
        <v>738</v>
      </c>
      <c r="T5" s="44" t="s">
        <v>739</v>
      </c>
      <c r="U5" s="44" t="s">
        <v>943</v>
      </c>
      <c r="V5" s="44" t="s">
        <v>942</v>
      </c>
      <c r="W5" s="19" t="s">
        <v>692</v>
      </c>
      <c r="X5" s="17" t="s">
        <v>696</v>
      </c>
    </row>
    <row r="6" spans="1:24" ht="17.100000000000001" thickBot="1" x14ac:dyDescent="0.25">
      <c r="A6" s="23"/>
      <c r="B6" s="24"/>
      <c r="C6" s="25" t="s">
        <v>5</v>
      </c>
      <c r="D6" s="25" t="s">
        <v>6</v>
      </c>
      <c r="E6" s="25" t="s">
        <v>8</v>
      </c>
      <c r="F6" s="24" t="s">
        <v>7</v>
      </c>
      <c r="G6" s="24" t="s">
        <v>9</v>
      </c>
      <c r="H6" s="26" t="s">
        <v>759</v>
      </c>
      <c r="I6" s="24" t="s">
        <v>763</v>
      </c>
      <c r="J6" s="24" t="s">
        <v>761</v>
      </c>
      <c r="K6" s="26" t="s">
        <v>695</v>
      </c>
      <c r="L6" s="24" t="s">
        <v>750</v>
      </c>
      <c r="M6" s="27" t="s">
        <v>10</v>
      </c>
      <c r="N6" s="27" t="s">
        <v>11</v>
      </c>
      <c r="O6" s="195" t="s">
        <v>935</v>
      </c>
      <c r="P6" s="195" t="s">
        <v>937</v>
      </c>
      <c r="Q6" s="25" t="s">
        <v>573</v>
      </c>
      <c r="R6" s="27" t="s">
        <v>939</v>
      </c>
      <c r="S6" s="195" t="s">
        <v>940</v>
      </c>
      <c r="T6" s="195" t="s">
        <v>941</v>
      </c>
      <c r="U6" s="27" t="s">
        <v>944</v>
      </c>
      <c r="V6" s="195" t="s">
        <v>947</v>
      </c>
      <c r="W6" s="28" t="s">
        <v>693</v>
      </c>
      <c r="X6" s="26" t="s">
        <v>695</v>
      </c>
    </row>
    <row r="7" spans="1:24" ht="15.95" x14ac:dyDescent="0.2">
      <c r="A7" s="14">
        <f>IF('Employee Input 19-20'!A7="","",'Employee Input 19-20'!A7)</f>
        <v>0</v>
      </c>
      <c r="B7" s="14">
        <f>IF('Employee Input 19-20'!B7="","",'Employee Input 19-20'!B7)</f>
        <v>1100</v>
      </c>
      <c r="C7" s="14" t="str">
        <f>IF('Employee Input 19-20'!C7="","",'Employee Input 19-20'!C7)</f>
        <v>Brenda Rollins</v>
      </c>
      <c r="D7" s="14" t="str">
        <f>IF('Employee Input 19-20'!D7="","",'Employee Input 19-20'!D7)</f>
        <v>6-8</v>
      </c>
      <c r="E7" s="14" t="str">
        <f>IF('Employee Input 19-20'!E7="","",'Employee Input 19-20'!E7)</f>
        <v>Education</v>
      </c>
      <c r="F7" s="14">
        <f>IF('Employee Input 19-20'!F7="","",'Employee Input 19-20'!F7)</f>
        <v>1</v>
      </c>
      <c r="G7" s="292">
        <f>IF('Employee Input 19-20'!G7="","",'Employee Input 19-20'!G7)*(1+$G$2)</f>
        <v>63000</v>
      </c>
      <c r="H7" s="10">
        <f>IF(F7="","",F7*G7)</f>
        <v>63000</v>
      </c>
      <c r="I7" s="11">
        <f>IF('Employee Input 19-20'!I7="","",'Employee Input 19-20'!I7)</f>
        <v>0</v>
      </c>
      <c r="J7" s="11" t="str">
        <f>IF('Employee Input 19-20'!J7="","",'Employee Input 19-20'!J7)</f>
        <v/>
      </c>
      <c r="K7" s="10">
        <f>SUM(H7:J7)</f>
        <v>63000</v>
      </c>
      <c r="L7" s="16" t="str">
        <f>IF('Employee Input 19-20'!L7="","",'Employee Input 19-20'!L7)</f>
        <v>STRS</v>
      </c>
      <c r="M7" s="10">
        <f>IF($L7="STRS",$M$2*$K7,"")</f>
        <v>12033</v>
      </c>
      <c r="N7" s="10" t="str">
        <f>IF($L7="PERS",$N$2*$K7,"")</f>
        <v/>
      </c>
      <c r="O7" s="10" t="str">
        <f>IF($L7="STRS","",$O$2*$K7)</f>
        <v/>
      </c>
      <c r="P7" s="10">
        <f>$P$2*K7</f>
        <v>913.5</v>
      </c>
      <c r="Q7" s="340">
        <f>+$Q$2</f>
        <v>1000</v>
      </c>
      <c r="R7" s="12">
        <v>12000</v>
      </c>
      <c r="S7" s="12">
        <f>$S$2*7000</f>
        <v>434</v>
      </c>
      <c r="T7" s="12">
        <f>$T$2*$K7</f>
        <v>1701</v>
      </c>
      <c r="U7" s="12">
        <f>H7*U1</f>
        <v>0</v>
      </c>
      <c r="V7" s="12"/>
      <c r="W7" s="12">
        <f>SUM(R7:V7,M7:P7)</f>
        <v>27081.5</v>
      </c>
      <c r="X7" s="12">
        <f>W7+K7</f>
        <v>90081.5</v>
      </c>
    </row>
    <row r="8" spans="1:24" ht="15.95" x14ac:dyDescent="0.2">
      <c r="A8" s="14">
        <f>IF('Employee Input 19-20'!A8="","",'Employee Input 19-20'!A8)</f>
        <v>0</v>
      </c>
      <c r="B8" s="14">
        <f>IF('Employee Input 19-20'!B8="","",'Employee Input 19-20'!B8)</f>
        <v>1100</v>
      </c>
      <c r="C8" s="14" t="str">
        <f>IF('Employee Input 19-20'!C8="","",'Employee Input 19-20'!C8)</f>
        <v>Kristi McCullough</v>
      </c>
      <c r="D8" s="14" t="str">
        <f>IF('Employee Input 19-20'!D8="","",'Employee Input 19-20'!D8)</f>
        <v>2-3</v>
      </c>
      <c r="E8" s="14" t="str">
        <f>IF('Employee Input 19-20'!E8="","",'Employee Input 19-20'!E8)</f>
        <v>Education</v>
      </c>
      <c r="F8" s="14">
        <f>IF('Employee Input 19-20'!F8="","",'Employee Input 19-20'!F8)</f>
        <v>1</v>
      </c>
      <c r="G8" s="292">
        <f>IF('Employee Input 19-20'!G8="","",'Employee Input 19-20'!G8)*(1+$G$2)</f>
        <v>57000</v>
      </c>
      <c r="H8" s="10">
        <f t="shared" ref="H8:H16" si="0">IF(F8="","",F8*G8)</f>
        <v>57000</v>
      </c>
      <c r="I8" s="11" t="str">
        <f>IF('Employee Input 19-20'!I8="","",'Employee Input 19-20'!I8)</f>
        <v/>
      </c>
      <c r="J8" s="11" t="str">
        <f>IF('Employee Input 19-20'!J8="","",'Employee Input 19-20'!J8)</f>
        <v/>
      </c>
      <c r="K8" s="10">
        <f t="shared" ref="K8:K16" si="1">SUM(H8:J8)</f>
        <v>57000</v>
      </c>
      <c r="L8" s="16" t="str">
        <f>IF('Employee Input 19-20'!L8="","",'Employee Input 19-20'!L8)</f>
        <v>STRS</v>
      </c>
      <c r="M8" s="10">
        <f t="shared" ref="M8:M31" si="2">IF($L8="STRS",$M$2*$K8,"")</f>
        <v>10887</v>
      </c>
      <c r="N8" s="10" t="str">
        <f t="shared" ref="N8:N31" si="3">IF($L8="PERS",$N$2*$K8,"")</f>
        <v/>
      </c>
      <c r="O8" s="10" t="str">
        <f t="shared" ref="O8:O31" si="4">IF($L8="STRS","",$O$2*$K8)</f>
        <v/>
      </c>
      <c r="P8" s="10">
        <f t="shared" ref="P8:P16" si="5">$P$2*K8</f>
        <v>826.5</v>
      </c>
      <c r="Q8" s="340">
        <f t="shared" ref="Q8:Q31" si="6">+$Q$2</f>
        <v>1000</v>
      </c>
      <c r="R8" s="12">
        <f>+Q8*12</f>
        <v>12000</v>
      </c>
      <c r="S8" s="12">
        <f t="shared" ref="S8:S31" si="7">$S$2*7000</f>
        <v>434</v>
      </c>
      <c r="T8" s="12">
        <f t="shared" ref="T8:T31" si="8">$T$2*$K8</f>
        <v>1539</v>
      </c>
      <c r="U8" s="12">
        <f>H8*U1</f>
        <v>0</v>
      </c>
      <c r="V8" s="12"/>
      <c r="W8" s="12">
        <f t="shared" ref="W8:W16" si="9">SUM(R8:V8,M8:P8)</f>
        <v>25686.5</v>
      </c>
      <c r="X8" s="12">
        <f t="shared" ref="X8:X16" si="10">W8+K8</f>
        <v>82686.5</v>
      </c>
    </row>
    <row r="9" spans="1:24" ht="15.95" x14ac:dyDescent="0.2">
      <c r="A9" s="14">
        <f>IF('Employee Input 19-20'!A9="","",'Employee Input 19-20'!A9)</f>
        <v>0</v>
      </c>
      <c r="B9" s="14">
        <f>IF('Employee Input 19-20'!B9="","",'Employee Input 19-20'!B9)</f>
        <v>1100</v>
      </c>
      <c r="C9" s="14" t="str">
        <f>IF('Employee Input 19-20'!C9="","",'Employee Input 19-20'!C9)</f>
        <v>Carolyn Corrigan</v>
      </c>
      <c r="D9" s="14" t="str">
        <f>IF('Employee Input 19-20'!D9="","",'Employee Input 19-20'!D9)</f>
        <v>4-5</v>
      </c>
      <c r="E9" s="14" t="str">
        <f>IF('Employee Input 19-20'!E9="","",'Employee Input 19-20'!E9)</f>
        <v>Education</v>
      </c>
      <c r="F9" s="14">
        <f>IF('Employee Input 19-20'!F9="","",'Employee Input 19-20'!F9)</f>
        <v>1</v>
      </c>
      <c r="G9" s="292">
        <f>IF('Employee Input 19-20'!G9="","",'Employee Input 19-20'!G9)*(1+$G$2)</f>
        <v>60500</v>
      </c>
      <c r="H9" s="10">
        <f t="shared" si="0"/>
        <v>60500</v>
      </c>
      <c r="I9" s="11">
        <f>IF('Employee Input 19-20'!I9="","",'Employee Input 19-20'!I9)</f>
        <v>0</v>
      </c>
      <c r="J9" s="11" t="str">
        <f>IF('Employee Input 19-20'!J9="","",'Employee Input 19-20'!J9)</f>
        <v/>
      </c>
      <c r="K9" s="10">
        <f t="shared" si="1"/>
        <v>60500</v>
      </c>
      <c r="L9" s="16" t="str">
        <f>IF('Employee Input 19-20'!L9="","",'Employee Input 19-20'!L9)</f>
        <v>STRS</v>
      </c>
      <c r="M9" s="10">
        <f t="shared" si="2"/>
        <v>11555.5</v>
      </c>
      <c r="N9" s="10" t="str">
        <f t="shared" si="3"/>
        <v/>
      </c>
      <c r="O9" s="10" t="str">
        <f t="shared" si="4"/>
        <v/>
      </c>
      <c r="P9" s="10">
        <f t="shared" si="5"/>
        <v>877.25</v>
      </c>
      <c r="Q9" s="340">
        <f t="shared" si="6"/>
        <v>1000</v>
      </c>
      <c r="R9" s="12">
        <v>12000</v>
      </c>
      <c r="S9" s="12">
        <f t="shared" si="7"/>
        <v>434</v>
      </c>
      <c r="T9" s="12">
        <f t="shared" si="8"/>
        <v>1633.5</v>
      </c>
      <c r="U9" s="12">
        <f>H9*U1</f>
        <v>0</v>
      </c>
      <c r="V9" s="12"/>
      <c r="W9" s="12">
        <f t="shared" si="9"/>
        <v>26500.25</v>
      </c>
      <c r="X9" s="12">
        <f t="shared" si="10"/>
        <v>87000.25</v>
      </c>
    </row>
    <row r="10" spans="1:24" ht="15.95" x14ac:dyDescent="0.2">
      <c r="A10" s="14">
        <f>IF('Employee Input 19-20'!A10="","",'Employee Input 19-20'!A10)</f>
        <v>0</v>
      </c>
      <c r="B10" s="14">
        <f>IF('Employee Input 19-20'!B10="","",'Employee Input 19-20'!B10)</f>
        <v>1100</v>
      </c>
      <c r="C10" s="14" t="str">
        <f>IF('Employee Input 19-20'!C10="","",'Employee Input 19-20'!C10)</f>
        <v>Sue Green</v>
      </c>
      <c r="D10" s="14" t="str">
        <f>IF('Employee Input 19-20'!D10="","",'Employee Input 19-20'!D10)</f>
        <v>6-8</v>
      </c>
      <c r="E10" s="14" t="str">
        <f>IF('Employee Input 19-20'!E10="","",'Employee Input 19-20'!E10)</f>
        <v>Education</v>
      </c>
      <c r="F10" s="14">
        <f>IF('Employee Input 19-20'!F10="","",'Employee Input 19-20'!F10)</f>
        <v>1</v>
      </c>
      <c r="G10" s="292">
        <f>IF('Employee Input 19-20'!G10="","",'Employee Input 19-20'!G10)*(1+$G$2)</f>
        <v>57000</v>
      </c>
      <c r="H10" s="10">
        <f t="shared" si="0"/>
        <v>57000</v>
      </c>
      <c r="I10" s="11" t="str">
        <f>IF('Employee Input 19-20'!I10="","",'Employee Input 19-20'!I10)</f>
        <v/>
      </c>
      <c r="J10" s="11" t="str">
        <f>IF('Employee Input 19-20'!J10="","",'Employee Input 19-20'!J10)</f>
        <v/>
      </c>
      <c r="K10" s="10">
        <f t="shared" si="1"/>
        <v>57000</v>
      </c>
      <c r="L10" s="16" t="str">
        <f>IF('Employee Input 19-20'!L10="","",'Employee Input 19-20'!L10)</f>
        <v>STRS</v>
      </c>
      <c r="M10" s="10">
        <f t="shared" si="2"/>
        <v>10887</v>
      </c>
      <c r="N10" s="10" t="str">
        <f t="shared" si="3"/>
        <v/>
      </c>
      <c r="O10" s="10" t="str">
        <f t="shared" si="4"/>
        <v/>
      </c>
      <c r="P10" s="10">
        <f t="shared" si="5"/>
        <v>826.5</v>
      </c>
      <c r="Q10" s="340">
        <f t="shared" si="6"/>
        <v>1000</v>
      </c>
      <c r="R10" s="12">
        <f>+Q10*12</f>
        <v>12000</v>
      </c>
      <c r="S10" s="12">
        <f t="shared" si="7"/>
        <v>434</v>
      </c>
      <c r="T10" s="12">
        <f t="shared" si="8"/>
        <v>1539</v>
      </c>
      <c r="U10" s="12">
        <f>H10*U1</f>
        <v>0</v>
      </c>
      <c r="V10" s="12"/>
      <c r="W10" s="12">
        <f t="shared" si="9"/>
        <v>25686.5</v>
      </c>
      <c r="X10" s="12">
        <f t="shared" si="10"/>
        <v>82686.5</v>
      </c>
    </row>
    <row r="11" spans="1:24" ht="15.95" x14ac:dyDescent="0.2">
      <c r="A11" s="14">
        <f>IF('Employee Input 19-20'!A11="","",'Employee Input 19-20'!A11)</f>
        <v>0</v>
      </c>
      <c r="B11" s="14">
        <f>IF('Employee Input 19-20'!B11="","",'Employee Input 19-20'!B11)</f>
        <v>1100</v>
      </c>
      <c r="C11" s="14" t="str">
        <f>IF('Employee Input 19-20'!C11="","",'Employee Input 19-20'!C11)</f>
        <v>Cyndi Chapman</v>
      </c>
      <c r="D11" s="14" t="str">
        <f>IF('Employee Input 19-20'!D11="","",'Employee Input 19-20'!D11)</f>
        <v>TK-1</v>
      </c>
      <c r="E11" s="14" t="str">
        <f>IF('Employee Input 19-20'!E11="","",'Employee Input 19-20'!E11)</f>
        <v>Education</v>
      </c>
      <c r="F11" s="14">
        <f>IF('Employee Input 19-20'!F11="","",'Employee Input 19-20'!F11)</f>
        <v>1</v>
      </c>
      <c r="G11" s="292">
        <f>IF('Employee Input 19-20'!G11="","",'Employee Input 19-20'!G11)*(1+$G$2)</f>
        <v>51000</v>
      </c>
      <c r="H11" s="10">
        <f t="shared" si="0"/>
        <v>51000</v>
      </c>
      <c r="I11" s="11">
        <f>IF('Employee Input 19-20'!I11="","",'Employee Input 19-20'!I11)</f>
        <v>0</v>
      </c>
      <c r="J11" s="11">
        <f>IF('Employee Input 19-20'!J11="","",'Employee Input 19-20'!J11)</f>
        <v>0</v>
      </c>
      <c r="K11" s="10">
        <f t="shared" si="1"/>
        <v>51000</v>
      </c>
      <c r="L11" s="16" t="str">
        <f>IF('Employee Input 19-20'!L11="","",'Employee Input 19-20'!L11)</f>
        <v>STRS</v>
      </c>
      <c r="M11" s="10">
        <f t="shared" si="2"/>
        <v>9741</v>
      </c>
      <c r="N11" s="10" t="str">
        <f t="shared" si="3"/>
        <v/>
      </c>
      <c r="O11" s="10" t="str">
        <f t="shared" si="4"/>
        <v/>
      </c>
      <c r="P11" s="10">
        <f t="shared" si="5"/>
        <v>739.5</v>
      </c>
      <c r="Q11" s="340">
        <f t="shared" si="6"/>
        <v>1000</v>
      </c>
      <c r="R11" s="326">
        <f>+Q11*12</f>
        <v>12000</v>
      </c>
      <c r="S11" s="12">
        <f t="shared" si="7"/>
        <v>434</v>
      </c>
      <c r="T11" s="12">
        <f t="shared" si="8"/>
        <v>1377</v>
      </c>
      <c r="U11" s="12">
        <f>H11*U1</f>
        <v>0</v>
      </c>
      <c r="V11" s="12"/>
      <c r="W11" s="12">
        <f t="shared" si="9"/>
        <v>24291.5</v>
      </c>
      <c r="X11" s="12">
        <f t="shared" si="10"/>
        <v>75291.5</v>
      </c>
    </row>
    <row r="12" spans="1:24" ht="15.95" x14ac:dyDescent="0.2">
      <c r="A12" s="14">
        <f>IF('Employee Input 19-20'!A12="","",'Employee Input 19-20'!A12)</f>
        <v>0</v>
      </c>
      <c r="B12" s="14">
        <f>IF('Employee Input 19-20'!B12="","",'Employee Input 19-20'!B12)</f>
        <v>1100</v>
      </c>
      <c r="C12" s="14" t="str">
        <f>IF('Employee Input 19-20'!C12="","",'Employee Input 19-20'!C12)</f>
        <v>Substitue Teachers</v>
      </c>
      <c r="D12" s="14" t="str">
        <f>IF('Employee Input 19-20'!D12="","",'Employee Input 19-20'!D12)</f>
        <v>Subs</v>
      </c>
      <c r="E12" s="14" t="str">
        <f>IF('Employee Input 19-20'!E12="","",'Employee Input 19-20'!E12)</f>
        <v>Education</v>
      </c>
      <c r="F12" s="14">
        <f>IF('Employee Input 19-20'!F12="","",'Employee Input 19-20'!F12)</f>
        <v>1</v>
      </c>
      <c r="G12" s="292">
        <f>IF('Employee Input 19-20'!G12="","",'Employee Input 19-20'!G12)*(1+$G$2)</f>
        <v>5000</v>
      </c>
      <c r="H12" s="10">
        <f t="shared" si="0"/>
        <v>5000</v>
      </c>
      <c r="I12" s="11">
        <f>IF('Employee Input 19-20'!I12="","",'Employee Input 19-20'!I12)</f>
        <v>0</v>
      </c>
      <c r="J12" s="11" t="str">
        <f>IF('Employee Input 19-20'!J12="","",'Employee Input 19-20'!J12)</f>
        <v/>
      </c>
      <c r="K12" s="10">
        <f t="shared" si="1"/>
        <v>5000</v>
      </c>
      <c r="L12" s="16" t="str">
        <f>IF('Employee Input 19-20'!L12="","",'Employee Input 19-20'!L12)</f>
        <v>STRS</v>
      </c>
      <c r="M12" s="10">
        <f t="shared" si="2"/>
        <v>955</v>
      </c>
      <c r="N12" s="10" t="str">
        <f t="shared" si="3"/>
        <v/>
      </c>
      <c r="O12" s="10" t="str">
        <f t="shared" si="4"/>
        <v/>
      </c>
      <c r="P12" s="10">
        <f t="shared" si="5"/>
        <v>72.5</v>
      </c>
      <c r="Q12" s="340">
        <f t="shared" si="6"/>
        <v>1000</v>
      </c>
      <c r="R12" s="12">
        <f>+Q12*0</f>
        <v>0</v>
      </c>
      <c r="S12" s="12">
        <f t="shared" si="7"/>
        <v>434</v>
      </c>
      <c r="T12" s="12">
        <f t="shared" si="8"/>
        <v>135</v>
      </c>
      <c r="U12" s="12">
        <f>H12*U1</f>
        <v>0</v>
      </c>
      <c r="V12" s="12"/>
      <c r="W12" s="12">
        <f t="shared" si="9"/>
        <v>1596.5</v>
      </c>
      <c r="X12" s="12">
        <f t="shared" si="10"/>
        <v>6596.5</v>
      </c>
    </row>
    <row r="13" spans="1:24" ht="15.95" x14ac:dyDescent="0.2">
      <c r="A13" s="14">
        <f>IF('Employee Input 19-20'!A13="","",'Employee Input 19-20'!A13)</f>
        <v>0</v>
      </c>
      <c r="B13" s="14">
        <f>IF('Employee Input 19-20'!B13="","",'Employee Input 19-20'!B13)</f>
        <v>1200</v>
      </c>
      <c r="C13" s="14" t="str">
        <f>IF('Employee Input 19-20'!C13="","",'Employee Input 19-20'!C13)</f>
        <v>Nurse</v>
      </c>
      <c r="D13" s="14" t="str">
        <f>IF('Employee Input 19-20'!D13="","",'Employee Input 19-20'!D13)</f>
        <v>Nurse</v>
      </c>
      <c r="E13" s="14" t="str">
        <f>IF('Employee Input 19-20'!E13="","",'Employee Input 19-20'!E13)</f>
        <v>Education</v>
      </c>
      <c r="F13" s="14">
        <f>IF('Employee Input 19-20'!F13="","",'Employee Input 19-20'!F13)</f>
        <v>1</v>
      </c>
      <c r="G13" s="292">
        <f>IF('Employee Input 19-20'!G13="","",'Employee Input 19-20'!G13)*(1+$G$2)</f>
        <v>512.5</v>
      </c>
      <c r="H13" s="10">
        <f t="shared" si="0"/>
        <v>512.5</v>
      </c>
      <c r="I13" s="11">
        <f>IF('Employee Input 19-20'!I13="","",'Employee Input 19-20'!I13)</f>
        <v>0</v>
      </c>
      <c r="J13" s="11" t="str">
        <f>IF('Employee Input 19-20'!J13="","",'Employee Input 19-20'!J13)</f>
        <v/>
      </c>
      <c r="K13" s="10">
        <f t="shared" si="1"/>
        <v>512.5</v>
      </c>
      <c r="L13" s="16" t="str">
        <f>IF('Employee Input 19-20'!L13="","",'Employee Input 19-20'!L13)</f>
        <v/>
      </c>
      <c r="M13" s="10" t="str">
        <f t="shared" si="2"/>
        <v/>
      </c>
      <c r="N13" s="10" t="str">
        <f t="shared" si="3"/>
        <v/>
      </c>
      <c r="O13" s="10">
        <f t="shared" si="4"/>
        <v>32.03125</v>
      </c>
      <c r="P13" s="10">
        <f t="shared" si="5"/>
        <v>7.4312500000000004</v>
      </c>
      <c r="Q13" s="340">
        <f t="shared" si="6"/>
        <v>1000</v>
      </c>
      <c r="R13" s="12">
        <f>+Q13*0</f>
        <v>0</v>
      </c>
      <c r="S13" s="12">
        <f t="shared" si="7"/>
        <v>434</v>
      </c>
      <c r="T13" s="12">
        <f t="shared" si="8"/>
        <v>13.8375</v>
      </c>
      <c r="U13" s="12">
        <f>H13*U1</f>
        <v>0</v>
      </c>
      <c r="V13" s="12"/>
      <c r="W13" s="12">
        <f t="shared" si="9"/>
        <v>487.29999999999995</v>
      </c>
      <c r="X13" s="12">
        <f t="shared" si="10"/>
        <v>999.8</v>
      </c>
    </row>
    <row r="14" spans="1:24" ht="15.95" x14ac:dyDescent="0.2">
      <c r="A14" s="14">
        <f>IF('Employee Input 19-20'!A14="","",'Employee Input 19-20'!A14)</f>
        <v>0</v>
      </c>
      <c r="B14" s="14">
        <f>IF('Employee Input 19-20'!B14="","",'Employee Input 19-20'!B14)</f>
        <v>1300</v>
      </c>
      <c r="C14" s="14" t="str">
        <f>IF('Employee Input 19-20'!C14="","",'Employee Input 19-20'!C14)</f>
        <v xml:space="preserve">Cheryl Townsend </v>
      </c>
      <c r="D14" s="14" t="str">
        <f>IF('Employee Input 19-20'!D14="","",'Employee Input 19-20'!D14)</f>
        <v>Director</v>
      </c>
      <c r="E14" s="14" t="str">
        <f>IF('Employee Input 19-20'!E14="","",'Employee Input 19-20'!E14)</f>
        <v>Admin</v>
      </c>
      <c r="F14" s="14">
        <f>IF('Employee Input 19-20'!F14="","",'Employee Input 19-20'!F14)</f>
        <v>1</v>
      </c>
      <c r="G14" s="292">
        <f>IF('Employee Input 19-20'!G14="","",'Employee Input 19-20'!G14)*(1+$G$2)</f>
        <v>102500</v>
      </c>
      <c r="H14" s="10">
        <f t="shared" si="0"/>
        <v>102500</v>
      </c>
      <c r="I14" s="11">
        <f>IF('Employee Input 19-20'!I14="","",'Employee Input 19-20'!I14)</f>
        <v>0</v>
      </c>
      <c r="J14" s="11" t="str">
        <f>IF('Employee Input 19-20'!J14="","",'Employee Input 19-20'!J14)</f>
        <v/>
      </c>
      <c r="K14" s="10">
        <f t="shared" si="1"/>
        <v>102500</v>
      </c>
      <c r="L14" s="16" t="str">
        <f>IF('Employee Input 19-20'!L14="","",'Employee Input 19-20'!L14)</f>
        <v>STRS</v>
      </c>
      <c r="M14" s="10">
        <f t="shared" si="2"/>
        <v>19577.5</v>
      </c>
      <c r="N14" s="10" t="str">
        <f t="shared" si="3"/>
        <v/>
      </c>
      <c r="O14" s="10" t="str">
        <f t="shared" si="4"/>
        <v/>
      </c>
      <c r="P14" s="10">
        <f t="shared" si="5"/>
        <v>1486.25</v>
      </c>
      <c r="Q14" s="340">
        <f t="shared" si="6"/>
        <v>1000</v>
      </c>
      <c r="R14" s="12">
        <v>12000</v>
      </c>
      <c r="S14" s="12">
        <f t="shared" si="7"/>
        <v>434</v>
      </c>
      <c r="T14" s="12">
        <f t="shared" si="8"/>
        <v>2767.5</v>
      </c>
      <c r="U14" s="12"/>
      <c r="V14" s="12"/>
      <c r="W14" s="12">
        <f t="shared" si="9"/>
        <v>36265.25</v>
      </c>
      <c r="X14" s="12">
        <f t="shared" si="10"/>
        <v>138765.25</v>
      </c>
    </row>
    <row r="15" spans="1:24" ht="15.95" x14ac:dyDescent="0.2">
      <c r="A15" s="14">
        <f>IF('Employee Input 19-20'!A15="","",'Employee Input 19-20'!A15)</f>
        <v>0</v>
      </c>
      <c r="B15" s="14">
        <f>IF('Employee Input 19-20'!B15="","",'Employee Input 19-20'!B15)</f>
        <v>2400</v>
      </c>
      <c r="C15" s="14" t="str">
        <f>IF('Employee Input 19-20'!C15="","",'Employee Input 19-20'!C15)</f>
        <v>Julie Heinsen</v>
      </c>
      <c r="D15" s="14" t="str">
        <f>IF('Employee Input 19-20'!D15="","",'Employee Input 19-20'!D15)</f>
        <v>Office Manager</v>
      </c>
      <c r="E15" s="14" t="str">
        <f>IF('Employee Input 19-20'!E15="","",'Employee Input 19-20'!E15)</f>
        <v>Admin</v>
      </c>
      <c r="F15" s="14">
        <f>IF('Employee Input 19-20'!F15="","",'Employee Input 19-20'!F15)</f>
        <v>1</v>
      </c>
      <c r="G15" s="292">
        <f>IF('Employee Input 19-20'!G15="","",'Employee Input 19-20'!G15)*(1+$G$2)</f>
        <v>48790</v>
      </c>
      <c r="H15" s="10">
        <f t="shared" si="0"/>
        <v>48790</v>
      </c>
      <c r="I15" s="11">
        <f>IF('Employee Input 19-20'!I15="","",'Employee Input 19-20'!I15)</f>
        <v>0</v>
      </c>
      <c r="J15" s="11" t="str">
        <f>IF('Employee Input 19-20'!J15="","",'Employee Input 19-20'!J15)</f>
        <v/>
      </c>
      <c r="K15" s="10">
        <f t="shared" si="1"/>
        <v>48790</v>
      </c>
      <c r="L15" s="16" t="str">
        <f>IF('Employee Input 19-20'!L15="","",'Employee Input 19-20'!L15)</f>
        <v/>
      </c>
      <c r="M15" s="10" t="str">
        <f t="shared" si="2"/>
        <v/>
      </c>
      <c r="N15" s="10" t="str">
        <f t="shared" si="3"/>
        <v/>
      </c>
      <c r="O15" s="10">
        <f t="shared" si="4"/>
        <v>3049.375</v>
      </c>
      <c r="P15" s="10">
        <f t="shared" si="5"/>
        <v>707.45500000000004</v>
      </c>
      <c r="Q15" s="340">
        <f t="shared" si="6"/>
        <v>1000</v>
      </c>
      <c r="R15" s="326">
        <f>+Q15*12</f>
        <v>12000</v>
      </c>
      <c r="S15" s="12">
        <f t="shared" si="7"/>
        <v>434</v>
      </c>
      <c r="T15" s="12">
        <f t="shared" si="8"/>
        <v>1317.33</v>
      </c>
      <c r="U15" s="12"/>
      <c r="V15" s="12"/>
      <c r="W15" s="12">
        <f t="shared" si="9"/>
        <v>17508.160000000003</v>
      </c>
      <c r="X15" s="12">
        <f t="shared" si="10"/>
        <v>66298.16</v>
      </c>
    </row>
    <row r="16" spans="1:24" ht="15.95" x14ac:dyDescent="0.2">
      <c r="A16" s="14">
        <f>IF('Employee Input 19-20'!A16="","",'Employee Input 19-20'!A16)</f>
        <v>0</v>
      </c>
      <c r="B16" s="14">
        <f>IF('Employee Input 19-20'!B16="","",'Employee Input 19-20'!B16)</f>
        <v>2100</v>
      </c>
      <c r="C16" s="14" t="str">
        <f>IF('Employee Input 19-20'!C16="","",'Employee Input 19-20'!C16)</f>
        <v>Nydia Barone</v>
      </c>
      <c r="D16" s="14" t="str">
        <f>IF('Employee Input 19-20'!D16="","",'Employee Input 19-20'!D16)</f>
        <v>Aides - Celdt</v>
      </c>
      <c r="E16" s="14" t="str">
        <f>IF('Employee Input 19-20'!E16="","",'Employee Input 19-20'!E16)</f>
        <v>Education</v>
      </c>
      <c r="F16" s="14">
        <f>IF('Employee Input 19-20'!F16="","",'Employee Input 19-20'!F16)</f>
        <v>1</v>
      </c>
      <c r="G16" s="292">
        <f>IF('Employee Input 19-20'!G16="","",'Employee Input 19-20'!G16)*(1+$G$2)</f>
        <v>1076.25</v>
      </c>
      <c r="H16" s="10">
        <f t="shared" si="0"/>
        <v>1076.25</v>
      </c>
      <c r="I16" s="11">
        <f>IF('Employee Input 19-20'!I16="","",'Employee Input 19-20'!I16)</f>
        <v>0</v>
      </c>
      <c r="J16" s="11" t="str">
        <f>IF('Employee Input 19-20'!J16="","",'Employee Input 19-20'!J16)</f>
        <v/>
      </c>
      <c r="K16" s="10">
        <f t="shared" si="1"/>
        <v>1076.25</v>
      </c>
      <c r="L16" s="16" t="str">
        <f>IF('Employee Input 19-20'!L16="","",'Employee Input 19-20'!L16)</f>
        <v/>
      </c>
      <c r="M16" s="10" t="str">
        <f t="shared" si="2"/>
        <v/>
      </c>
      <c r="N16" s="10" t="str">
        <f t="shared" si="3"/>
        <v/>
      </c>
      <c r="O16" s="10">
        <f t="shared" si="4"/>
        <v>67.265625</v>
      </c>
      <c r="P16" s="10">
        <f t="shared" si="5"/>
        <v>15.605625000000002</v>
      </c>
      <c r="Q16" s="340">
        <f t="shared" si="6"/>
        <v>1000</v>
      </c>
      <c r="R16" s="12">
        <f>+Q16*0</f>
        <v>0</v>
      </c>
      <c r="S16" s="12">
        <f t="shared" si="7"/>
        <v>434</v>
      </c>
      <c r="T16" s="12">
        <f t="shared" si="8"/>
        <v>29.05875</v>
      </c>
      <c r="U16" s="12"/>
      <c r="V16" s="12"/>
      <c r="W16" s="12">
        <f t="shared" si="9"/>
        <v>545.92999999999995</v>
      </c>
      <c r="X16" s="12">
        <f t="shared" si="10"/>
        <v>1622.1799999999998</v>
      </c>
    </row>
    <row r="17" spans="1:24" ht="15.95" x14ac:dyDescent="0.2">
      <c r="A17" s="14">
        <f>IF('Employee Input 19-20'!A17="","",'Employee Input 19-20'!A17)</f>
        <v>0</v>
      </c>
      <c r="B17" s="14">
        <f>IF('Employee Input 19-20'!B17="","",'Employee Input 19-20'!B17)</f>
        <v>1100</v>
      </c>
      <c r="C17" s="14" t="str">
        <f>IF('Employee Input 19-20'!C17="","",'Employee Input 19-20'!C17)</f>
        <v>Abigail Evans</v>
      </c>
      <c r="D17" s="14" t="str">
        <f>IF('Employee Input 19-20'!D17="","",'Employee Input 19-20'!D17)</f>
        <v>SPED</v>
      </c>
      <c r="E17" s="14" t="str">
        <f>IF('Employee Input 19-20'!E17="","",'Employee Input 19-20'!E17)</f>
        <v>Education</v>
      </c>
      <c r="F17" s="14">
        <f>IF('Employee Input 19-20'!F17="","",'Employee Input 19-20'!F17)</f>
        <v>1</v>
      </c>
      <c r="G17" s="292">
        <f>IF('Employee Input 19-20'!G17="","",'Employee Input 19-20'!G17)*(1+$G$2)</f>
        <v>42000</v>
      </c>
      <c r="H17" s="10">
        <f>IF(F17="","",F17*G17)</f>
        <v>42000</v>
      </c>
      <c r="I17" s="11">
        <f>IF('Employee Input 19-20'!I17="","",'Employee Input 19-20'!I17)</f>
        <v>0</v>
      </c>
      <c r="J17" s="11" t="str">
        <f>IF('Employee Input 19-20'!J17="","",'Employee Input 19-20'!J17)</f>
        <v/>
      </c>
      <c r="K17" s="10">
        <f t="shared" ref="K17:K27" si="11">SUM(H17:J17)</f>
        <v>42000</v>
      </c>
      <c r="L17" s="16" t="str">
        <f>IF('Employee Input 19-20'!L17="","",'Employee Input 19-20'!L17)</f>
        <v>STRS</v>
      </c>
      <c r="M17" s="10">
        <f t="shared" si="2"/>
        <v>8022</v>
      </c>
      <c r="N17" s="10" t="str">
        <f t="shared" si="3"/>
        <v/>
      </c>
      <c r="O17" s="10" t="str">
        <f t="shared" si="4"/>
        <v/>
      </c>
      <c r="P17" s="10">
        <f t="shared" ref="P17:P27" si="12">$P$2*K17</f>
        <v>609</v>
      </c>
      <c r="Q17" s="340">
        <f t="shared" si="6"/>
        <v>1000</v>
      </c>
      <c r="R17" s="12"/>
      <c r="S17" s="12">
        <f t="shared" si="7"/>
        <v>434</v>
      </c>
      <c r="T17" s="12">
        <f t="shared" si="8"/>
        <v>1134</v>
      </c>
      <c r="U17" s="12"/>
      <c r="V17" s="12"/>
      <c r="W17" s="12">
        <f t="shared" ref="W17:W27" si="13">SUM(R17:V17,M17:P17)</f>
        <v>10199</v>
      </c>
      <c r="X17" s="12">
        <f t="shared" ref="X17:X27" si="14">W17+K17</f>
        <v>52199</v>
      </c>
    </row>
    <row r="18" spans="1:24" ht="15.95" x14ac:dyDescent="0.2">
      <c r="A18" s="14">
        <f>IF('Employee Input 19-20'!A18="","",'Employee Input 19-20'!A18)</f>
        <v>36</v>
      </c>
      <c r="B18" s="14">
        <f>IF('Employee Input 19-20'!B18="","",'Employee Input 19-20'!B18)</f>
        <v>2100</v>
      </c>
      <c r="C18" s="14" t="str">
        <f>IF('Employee Input 19-20'!C18="","",'Employee Input 19-20'!C18)</f>
        <v>Alex Moore</v>
      </c>
      <c r="D18" s="14" t="str">
        <f>IF('Employee Input 19-20'!D18="","",'Employee Input 19-20'!D18)</f>
        <v>Aide</v>
      </c>
      <c r="E18" s="14" t="str">
        <f>IF('Employee Input 19-20'!E18="","",'Employee Input 19-20'!E18)</f>
        <v>Education</v>
      </c>
      <c r="F18" s="14">
        <f>IF('Employee Input 19-20'!F18="","",'Employee Input 19-20'!F18)</f>
        <v>25</v>
      </c>
      <c r="G18" s="292">
        <f>IF('Employee Input 19-20'!G18="","",'Employee Input 19-20'!G18)*(1+$G$2)</f>
        <v>21.53</v>
      </c>
      <c r="H18" s="10">
        <f>IF(F18="","",F18*G18)*A18</f>
        <v>19377</v>
      </c>
      <c r="I18" s="11" t="str">
        <f>IF('Employee Input 19-20'!I18="","",'Employee Input 19-20'!I18)</f>
        <v/>
      </c>
      <c r="J18" s="11" t="str">
        <f>IF('Employee Input 19-20'!J18="","",'Employee Input 19-20'!J18)</f>
        <v/>
      </c>
      <c r="K18" s="10">
        <f t="shared" si="11"/>
        <v>19377</v>
      </c>
      <c r="L18" s="16" t="str">
        <f>IF('Employee Input 19-20'!L18="","",'Employee Input 19-20'!L18)</f>
        <v/>
      </c>
      <c r="M18" s="10" t="str">
        <f t="shared" si="2"/>
        <v/>
      </c>
      <c r="N18" s="10" t="str">
        <f t="shared" si="3"/>
        <v/>
      </c>
      <c r="O18" s="10">
        <f t="shared" si="4"/>
        <v>1211.0625</v>
      </c>
      <c r="P18" s="10">
        <f t="shared" si="12"/>
        <v>280.9665</v>
      </c>
      <c r="Q18" s="340">
        <f t="shared" si="6"/>
        <v>1000</v>
      </c>
      <c r="R18" s="12"/>
      <c r="S18" s="12">
        <f t="shared" si="7"/>
        <v>434</v>
      </c>
      <c r="T18" s="12">
        <f t="shared" si="8"/>
        <v>523.17899999999997</v>
      </c>
      <c r="U18" s="12"/>
      <c r="V18" s="12"/>
      <c r="W18" s="12">
        <f t="shared" si="13"/>
        <v>2449.2080000000001</v>
      </c>
      <c r="X18" s="12">
        <f t="shared" si="14"/>
        <v>21826.207999999999</v>
      </c>
    </row>
    <row r="19" spans="1:24" ht="15.95" x14ac:dyDescent="0.2">
      <c r="A19" s="14">
        <f>IF('Employee Input 19-20'!A19="","",'Employee Input 19-20'!A19)</f>
        <v>36</v>
      </c>
      <c r="B19" s="14">
        <f>IF('Employee Input 19-20'!B19="","",'Employee Input 19-20'!B19)</f>
        <v>2100</v>
      </c>
      <c r="C19" s="14" t="str">
        <f>IF('Employee Input 19-20'!C19="","",'Employee Input 19-20'!C19)</f>
        <v>TBD Playground</v>
      </c>
      <c r="D19" s="14" t="str">
        <f>IF('Employee Input 19-20'!D19="","",'Employee Input 19-20'!D19)</f>
        <v>Aide</v>
      </c>
      <c r="E19" s="14" t="str">
        <f>IF('Employee Input 19-20'!E19="","",'Employee Input 19-20'!E19)</f>
        <v>Education</v>
      </c>
      <c r="F19" s="14">
        <f>IF('Employee Input 19-20'!F19="","",'Employee Input 19-20'!F19)</f>
        <v>20</v>
      </c>
      <c r="G19" s="292">
        <f>IF('Employee Input 19-20'!G19="","",'Employee Input 19-20'!G19)*(1+$G$2)</f>
        <v>14</v>
      </c>
      <c r="H19" s="10">
        <f>IF(F19="","",F19*G19)*A19</f>
        <v>10080</v>
      </c>
      <c r="I19" s="11" t="str">
        <f>IF('Employee Input 19-20'!I19="","",'Employee Input 19-20'!I19)</f>
        <v/>
      </c>
      <c r="J19" s="11" t="str">
        <f>IF('Employee Input 19-20'!J19="","",'Employee Input 19-20'!J19)</f>
        <v/>
      </c>
      <c r="K19" s="10">
        <f t="shared" si="11"/>
        <v>10080</v>
      </c>
      <c r="L19" s="16" t="str">
        <f>IF('Employee Input 19-20'!L19="","",'Employee Input 19-20'!L19)</f>
        <v/>
      </c>
      <c r="M19" s="10" t="str">
        <f t="shared" si="2"/>
        <v/>
      </c>
      <c r="N19" s="10" t="str">
        <f t="shared" si="3"/>
        <v/>
      </c>
      <c r="O19" s="10">
        <f t="shared" si="4"/>
        <v>630</v>
      </c>
      <c r="P19" s="10">
        <f t="shared" si="12"/>
        <v>146.16</v>
      </c>
      <c r="Q19" s="340">
        <f t="shared" si="6"/>
        <v>1000</v>
      </c>
      <c r="R19" s="12">
        <f>+Q19*0</f>
        <v>0</v>
      </c>
      <c r="S19" s="12">
        <f t="shared" si="7"/>
        <v>434</v>
      </c>
      <c r="T19" s="12">
        <f t="shared" si="8"/>
        <v>272.16000000000003</v>
      </c>
      <c r="U19" s="12"/>
      <c r="V19" s="12"/>
      <c r="W19" s="12">
        <f t="shared" si="13"/>
        <v>1482.3200000000002</v>
      </c>
      <c r="X19" s="12">
        <f t="shared" si="14"/>
        <v>11562.32</v>
      </c>
    </row>
    <row r="20" spans="1:24" ht="15.95" x14ac:dyDescent="0.2">
      <c r="A20" s="14">
        <f>IF('Employee Input 19-20'!A20="","",'Employee Input 19-20'!A20)</f>
        <v>36</v>
      </c>
      <c r="B20" s="14">
        <f>IF('Employee Input 19-20'!B20="","",'Employee Input 19-20'!B20)</f>
        <v>2200</v>
      </c>
      <c r="C20" s="14" t="str">
        <f>IF('Employee Input 19-20'!C20="","",'Employee Input 19-20'!C20)</f>
        <v>Myriah Hensley-Volk</v>
      </c>
      <c r="D20" s="14" t="str">
        <f>IF('Employee Input 19-20'!D20="","",'Employee Input 19-20'!D20)</f>
        <v>Aide</v>
      </c>
      <c r="E20" s="14" t="str">
        <f>IF('Employee Input 19-20'!E20="","",'Employee Input 19-20'!E20)</f>
        <v>Education</v>
      </c>
      <c r="F20" s="14">
        <f>IF('Employee Input 19-20'!F20="","",'Employee Input 19-20'!F20)</f>
        <v>25</v>
      </c>
      <c r="G20" s="292">
        <f>IF('Employee Input 19-20'!G20="","",'Employee Input 19-20'!G20)*(1+$G$2)</f>
        <v>26.91</v>
      </c>
      <c r="H20" s="10">
        <f>IF(F20="","",F20*G20)*A20</f>
        <v>24219</v>
      </c>
      <c r="I20" s="11">
        <f>IF('Employee Input 19-20'!I20="","",'Employee Input 19-20'!I20)</f>
        <v>0</v>
      </c>
      <c r="J20" s="11" t="str">
        <f>IF('Employee Input 19-20'!J20="","",'Employee Input 19-20'!J20)</f>
        <v/>
      </c>
      <c r="K20" s="10">
        <f t="shared" si="11"/>
        <v>24219</v>
      </c>
      <c r="L20" s="16" t="str">
        <f>IF('Employee Input 19-20'!L20="","",'Employee Input 19-20'!L20)</f>
        <v/>
      </c>
      <c r="M20" s="10" t="str">
        <f t="shared" si="2"/>
        <v/>
      </c>
      <c r="N20" s="10" t="str">
        <f t="shared" si="3"/>
        <v/>
      </c>
      <c r="O20" s="10">
        <f t="shared" si="4"/>
        <v>1513.6875</v>
      </c>
      <c r="P20" s="10">
        <f t="shared" si="12"/>
        <v>351.1755</v>
      </c>
      <c r="Q20" s="340">
        <f t="shared" si="6"/>
        <v>1000</v>
      </c>
      <c r="R20" s="12">
        <f>+Q20*0</f>
        <v>0</v>
      </c>
      <c r="S20" s="12">
        <f t="shared" si="7"/>
        <v>434</v>
      </c>
      <c r="T20" s="12">
        <f t="shared" si="8"/>
        <v>653.91300000000001</v>
      </c>
      <c r="U20" s="12"/>
      <c r="V20" s="12"/>
      <c r="W20" s="12">
        <f t="shared" si="13"/>
        <v>2952.7759999999998</v>
      </c>
      <c r="X20" s="12">
        <f t="shared" si="14"/>
        <v>27171.775999999998</v>
      </c>
    </row>
    <row r="21" spans="1:24" ht="15.95" x14ac:dyDescent="0.2">
      <c r="A21" s="14">
        <f>IF('Employee Input 19-20'!A21="","",'Employee Input 19-20'!A21)</f>
        <v>0</v>
      </c>
      <c r="B21" s="14">
        <f>IF('Employee Input 19-20'!B21="","",'Employee Input 19-20'!B21)</f>
        <v>2400</v>
      </c>
      <c r="C21" s="14" t="str">
        <f>IF('Employee Input 19-20'!C21="","",'Employee Input 19-20'!C21)</f>
        <v>Lark Blair</v>
      </c>
      <c r="D21" s="14" t="str">
        <f>IF('Employee Input 19-20'!D21="","",'Employee Input 19-20'!D21)</f>
        <v>Aide</v>
      </c>
      <c r="E21" s="14" t="str">
        <f>IF('Employee Input 19-20'!E21="","",'Employee Input 19-20'!E21)</f>
        <v>Education</v>
      </c>
      <c r="F21" s="14">
        <f>IF('Employee Input 19-20'!F21="","",'Employee Input 19-20'!F21)</f>
        <v>1</v>
      </c>
      <c r="G21" s="292">
        <f>IF('Employee Input 19-20'!G21="","",'Employee Input 19-20'!G21)*(1+$G$2)</f>
        <v>36000</v>
      </c>
      <c r="H21" s="10">
        <f>IF(F21="","",F21*G21)</f>
        <v>36000</v>
      </c>
      <c r="I21" s="11">
        <f>IF('Employee Input 19-20'!I21="","",'Employee Input 19-20'!I21)</f>
        <v>0</v>
      </c>
      <c r="J21" s="11" t="str">
        <f>IF('Employee Input 19-20'!J21="","",'Employee Input 19-20'!J21)</f>
        <v/>
      </c>
      <c r="K21" s="10">
        <f t="shared" si="11"/>
        <v>36000</v>
      </c>
      <c r="L21" s="16" t="str">
        <f>IF('Employee Input 19-20'!L21="","",'Employee Input 19-20'!L21)</f>
        <v/>
      </c>
      <c r="M21" s="10" t="str">
        <f t="shared" si="2"/>
        <v/>
      </c>
      <c r="N21" s="10" t="str">
        <f t="shared" si="3"/>
        <v/>
      </c>
      <c r="O21" s="10">
        <f t="shared" si="4"/>
        <v>2250</v>
      </c>
      <c r="P21" s="10">
        <f t="shared" si="12"/>
        <v>522</v>
      </c>
      <c r="Q21" s="340">
        <f t="shared" si="6"/>
        <v>1000</v>
      </c>
      <c r="R21" s="12">
        <v>12000</v>
      </c>
      <c r="S21" s="12">
        <f t="shared" si="7"/>
        <v>434</v>
      </c>
      <c r="T21" s="12">
        <f t="shared" si="8"/>
        <v>972</v>
      </c>
      <c r="U21" s="12"/>
      <c r="V21" s="12"/>
      <c r="W21" s="12">
        <f t="shared" si="13"/>
        <v>16178</v>
      </c>
      <c r="X21" s="12">
        <f t="shared" si="14"/>
        <v>52178</v>
      </c>
    </row>
    <row r="22" spans="1:24" ht="15.95" x14ac:dyDescent="0.2">
      <c r="A22" s="14">
        <f>IF('Employee Input 19-20'!A22="","",'Employee Input 19-20'!A22)</f>
        <v>36</v>
      </c>
      <c r="B22" s="14">
        <f>IF('Employee Input 19-20'!B22="","",'Employee Input 19-20'!B22)</f>
        <v>2900</v>
      </c>
      <c r="C22" s="14" t="str">
        <f>IF('Employee Input 19-20'!C22="","",'Employee Input 19-20'!C22)</f>
        <v xml:space="preserve">TBD </v>
      </c>
      <c r="D22" s="14" t="str">
        <f>IF('Employee Input 19-20'!D22="","",'Employee Input 19-20'!D22)</f>
        <v>After Care</v>
      </c>
      <c r="E22" s="14" t="str">
        <f>IF('Employee Input 19-20'!E22="","",'Employee Input 19-20'!E22)</f>
        <v>Education</v>
      </c>
      <c r="F22" s="14">
        <f>IF('Employee Input 19-20'!F22="","",'Employee Input 19-20'!F22)</f>
        <v>30</v>
      </c>
      <c r="G22" s="292">
        <f>IF('Employee Input 19-20'!G22="","",'Employee Input 19-20'!G22)*(1+$G$2)</f>
        <v>15.38</v>
      </c>
      <c r="H22" s="10">
        <f>IF(F22="","",F22*G22)*A22</f>
        <v>16610.400000000001</v>
      </c>
      <c r="I22" s="11">
        <f>IF('Employee Input 19-20'!I22="","",'Employee Input 19-20'!I22)</f>
        <v>0</v>
      </c>
      <c r="J22" s="11" t="str">
        <f>IF('Employee Input 19-20'!J22="","",'Employee Input 19-20'!J22)</f>
        <v/>
      </c>
      <c r="K22" s="10">
        <f t="shared" si="11"/>
        <v>16610.400000000001</v>
      </c>
      <c r="L22" s="16" t="str">
        <f>IF('Employee Input 19-20'!L22="","",'Employee Input 19-20'!L22)</f>
        <v/>
      </c>
      <c r="M22" s="10" t="str">
        <f t="shared" si="2"/>
        <v/>
      </c>
      <c r="N22" s="10" t="str">
        <f t="shared" si="3"/>
        <v/>
      </c>
      <c r="O22" s="10">
        <f t="shared" si="4"/>
        <v>1038.1500000000001</v>
      </c>
      <c r="P22" s="10">
        <f t="shared" si="12"/>
        <v>240.85080000000002</v>
      </c>
      <c r="Q22" s="340">
        <f t="shared" si="6"/>
        <v>1000</v>
      </c>
      <c r="R22" s="12">
        <v>0</v>
      </c>
      <c r="S22" s="12">
        <f t="shared" si="7"/>
        <v>434</v>
      </c>
      <c r="T22" s="12">
        <f t="shared" si="8"/>
        <v>448.48080000000004</v>
      </c>
      <c r="U22" s="12"/>
      <c r="V22" s="12"/>
      <c r="W22" s="12">
        <f t="shared" si="13"/>
        <v>2161.4816000000001</v>
      </c>
      <c r="X22" s="12">
        <f t="shared" si="14"/>
        <v>18771.881600000001</v>
      </c>
    </row>
    <row r="23" spans="1:24" ht="15.95" x14ac:dyDescent="0.2">
      <c r="A23" s="14">
        <f>IF('Employee Input 19-20'!A23="","",'Employee Input 19-20'!A23)</f>
        <v>36</v>
      </c>
      <c r="B23" s="14">
        <f>IF('Employee Input 19-20'!B23="","",'Employee Input 19-20'!B23)</f>
        <v>2900</v>
      </c>
      <c r="C23" s="14" t="str">
        <f>IF('Employee Input 19-20'!C23="","",'Employee Input 19-20'!C23)</f>
        <v>TBD</v>
      </c>
      <c r="D23" s="14" t="str">
        <f>IF('Employee Input 19-20'!D23="","",'Employee Input 19-20'!D23)</f>
        <v>After Care</v>
      </c>
      <c r="E23" s="14" t="str">
        <f>IF('Employee Input 19-20'!E23="","",'Employee Input 19-20'!E23)</f>
        <v>Education</v>
      </c>
      <c r="F23" s="14">
        <f>IF('Employee Input 19-20'!F23="","",'Employee Input 19-20'!F23)</f>
        <v>30</v>
      </c>
      <c r="G23" s="292">
        <f>IF('Employee Input 19-20'!G23="","",'Employee Input 19-20'!G23)*(1+$G$2)</f>
        <v>16.399999999999999</v>
      </c>
      <c r="H23" s="10">
        <f>IF(F23="","",F23*G23)*A23</f>
        <v>17711.999999999996</v>
      </c>
      <c r="I23" s="11">
        <f>IF('Employee Input 19-20'!I23="","",'Employee Input 19-20'!I23)</f>
        <v>0</v>
      </c>
      <c r="J23" s="11" t="str">
        <f>IF('Employee Input 19-20'!J23="","",'Employee Input 19-20'!J23)</f>
        <v/>
      </c>
      <c r="K23" s="10">
        <f t="shared" si="11"/>
        <v>17711.999999999996</v>
      </c>
      <c r="L23" s="16" t="str">
        <f>IF('Employee Input 19-20'!L23="","",'Employee Input 19-20'!L23)</f>
        <v/>
      </c>
      <c r="M23" s="10" t="str">
        <f t="shared" si="2"/>
        <v/>
      </c>
      <c r="N23" s="10" t="str">
        <f t="shared" si="3"/>
        <v/>
      </c>
      <c r="O23" s="10">
        <f t="shared" si="4"/>
        <v>1106.9999999999998</v>
      </c>
      <c r="P23" s="10">
        <f t="shared" si="12"/>
        <v>256.82399999999996</v>
      </c>
      <c r="Q23" s="340">
        <f t="shared" si="6"/>
        <v>1000</v>
      </c>
      <c r="R23" s="12">
        <v>0</v>
      </c>
      <c r="S23" s="12">
        <f t="shared" si="7"/>
        <v>434</v>
      </c>
      <c r="T23" s="12">
        <f t="shared" si="8"/>
        <v>478.22399999999988</v>
      </c>
      <c r="U23" s="12"/>
      <c r="V23" s="12"/>
      <c r="W23" s="12">
        <f t="shared" si="13"/>
        <v>2276.0479999999998</v>
      </c>
      <c r="X23" s="12">
        <f t="shared" si="14"/>
        <v>19988.047999999995</v>
      </c>
    </row>
    <row r="24" spans="1:24" ht="15.95" x14ac:dyDescent="0.2">
      <c r="A24" s="14">
        <f>IF('Employee Input 19-20'!A24="","",'Employee Input 19-20'!A24)</f>
        <v>46</v>
      </c>
      <c r="B24" s="14">
        <f>IF('Employee Input 19-20'!B24="","",'Employee Input 19-20'!B24)</f>
        <v>2200</v>
      </c>
      <c r="C24" s="14" t="str">
        <f>IF('Employee Input 19-20'!C24="","",'Employee Input 19-20'!C24)</f>
        <v>Sean Loudagin</v>
      </c>
      <c r="D24" s="14" t="str">
        <f>IF('Employee Input 19-20'!D24="","",'Employee Input 19-20'!D24)</f>
        <v>Maintenance</v>
      </c>
      <c r="E24" s="14" t="str">
        <f>IF('Employee Input 19-20'!E24="","",'Employee Input 19-20'!E24)</f>
        <v>Education</v>
      </c>
      <c r="F24" s="14">
        <f>IF('Employee Input 19-20'!F24="","",'Employee Input 19-20'!F24)</f>
        <v>30</v>
      </c>
      <c r="G24" s="292">
        <f>IF('Employee Input 19-20'!G24="","",'Employee Input 19-20'!G24)*(1+$G$2)</f>
        <v>25</v>
      </c>
      <c r="H24" s="10">
        <f>IF(F24="","",F24*G24)*A24</f>
        <v>34500</v>
      </c>
      <c r="I24" s="11">
        <f>IF('Employee Input 19-20'!I24="","",'Employee Input 19-20'!I24)</f>
        <v>0</v>
      </c>
      <c r="J24" s="11">
        <f>IF('Employee Input 19-20'!J24="","",'Employee Input 19-20'!J24)</f>
        <v>0</v>
      </c>
      <c r="K24" s="10">
        <f t="shared" si="11"/>
        <v>34500</v>
      </c>
      <c r="L24" s="16" t="str">
        <f>IF('Employee Input 19-20'!L24="","",'Employee Input 19-20'!L24)</f>
        <v/>
      </c>
      <c r="M24" s="10" t="str">
        <f t="shared" si="2"/>
        <v/>
      </c>
      <c r="N24" s="10" t="str">
        <f t="shared" si="3"/>
        <v/>
      </c>
      <c r="O24" s="10">
        <f t="shared" si="4"/>
        <v>2156.25</v>
      </c>
      <c r="P24" s="10">
        <f t="shared" si="12"/>
        <v>500.25</v>
      </c>
      <c r="Q24" s="340">
        <f t="shared" si="6"/>
        <v>1000</v>
      </c>
      <c r="R24" s="12"/>
      <c r="S24" s="12">
        <f t="shared" si="7"/>
        <v>434</v>
      </c>
      <c r="T24" s="12">
        <f t="shared" si="8"/>
        <v>931.5</v>
      </c>
      <c r="U24" s="12"/>
      <c r="V24" s="12"/>
      <c r="W24" s="12">
        <f t="shared" si="13"/>
        <v>4022</v>
      </c>
      <c r="X24" s="12">
        <f t="shared" si="14"/>
        <v>38522</v>
      </c>
    </row>
    <row r="25" spans="1:24" ht="15.95" x14ac:dyDescent="0.2">
      <c r="A25" s="14">
        <f>IF('Employee Input 19-20'!A25="","",'Employee Input 19-20'!A25)</f>
        <v>36</v>
      </c>
      <c r="B25" s="14">
        <f>IF('Employee Input 19-20'!B25="","",'Employee Input 19-20'!B25)</f>
        <v>2100</v>
      </c>
      <c r="C25" s="14" t="str">
        <f>IF('Employee Input 19-20'!C25="","",'Employee Input 19-20'!C25)</f>
        <v>Spanish Instruction</v>
      </c>
      <c r="D25" s="14" t="str">
        <f>IF('Employee Input 19-20'!D25="","",'Employee Input 19-20'!D25)</f>
        <v>Teacher</v>
      </c>
      <c r="E25" s="14" t="str">
        <f>IF('Employee Input 19-20'!E25="","",'Employee Input 19-20'!E25)</f>
        <v>Education</v>
      </c>
      <c r="F25" s="14">
        <f>IF('Employee Input 19-20'!F25="","",'Employee Input 19-20'!F25)</f>
        <v>20</v>
      </c>
      <c r="G25" s="292">
        <f>IF('Employee Input 19-20'!G25="","",'Employee Input 19-20'!G25)*(1+$G$2)</f>
        <v>25</v>
      </c>
      <c r="H25" s="10">
        <f>IF(F25="","",F25*G25)*A25</f>
        <v>18000</v>
      </c>
      <c r="I25" s="11">
        <f>IF('Employee Input 19-20'!I25="","",'Employee Input 19-20'!I25)</f>
        <v>0</v>
      </c>
      <c r="J25" s="11" t="str">
        <f>IF('Employee Input 19-20'!J25="","",'Employee Input 19-20'!J25)</f>
        <v/>
      </c>
      <c r="K25" s="10">
        <f t="shared" si="11"/>
        <v>18000</v>
      </c>
      <c r="L25" s="16" t="str">
        <f>IF('Employee Input 19-20'!L25="","",'Employee Input 19-20'!L25)</f>
        <v>STRS</v>
      </c>
      <c r="M25" s="10">
        <f t="shared" si="2"/>
        <v>3438</v>
      </c>
      <c r="N25" s="10" t="str">
        <f t="shared" si="3"/>
        <v/>
      </c>
      <c r="O25" s="10" t="str">
        <f t="shared" si="4"/>
        <v/>
      </c>
      <c r="P25" s="10">
        <f t="shared" si="12"/>
        <v>261</v>
      </c>
      <c r="Q25" s="340">
        <f t="shared" si="6"/>
        <v>1000</v>
      </c>
      <c r="R25" s="12"/>
      <c r="S25" s="12">
        <f t="shared" si="7"/>
        <v>434</v>
      </c>
      <c r="T25" s="12">
        <f t="shared" si="8"/>
        <v>486</v>
      </c>
      <c r="U25" s="12"/>
      <c r="V25" s="12"/>
      <c r="W25" s="12">
        <f t="shared" si="13"/>
        <v>4619</v>
      </c>
      <c r="X25" s="12">
        <f t="shared" si="14"/>
        <v>22619</v>
      </c>
    </row>
    <row r="26" spans="1:24" ht="15.95" x14ac:dyDescent="0.2">
      <c r="A26" s="14">
        <f>IF('Employee Input 19-20'!A26="","",'Employee Input 19-20'!A26)</f>
        <v>0</v>
      </c>
      <c r="B26" s="14">
        <f>IF('Employee Input 19-20'!B26="","",'Employee Input 19-20'!B26)</f>
        <v>1100</v>
      </c>
      <c r="C26" s="14" t="str">
        <f>IF('Employee Input 19-20'!C26="","",'Employee Input 19-20'!C26)</f>
        <v>Francesca Doeding</v>
      </c>
      <c r="D26" s="14" t="str">
        <f>IF('Employee Input 19-20'!D26="","",'Employee Input 19-20'!D26)</f>
        <v>Teacher</v>
      </c>
      <c r="E26" s="14" t="str">
        <f>IF('Employee Input 19-20'!E26="","",'Employee Input 19-20'!E26)</f>
        <v>Education</v>
      </c>
      <c r="F26" s="14">
        <f>IF('Employee Input 19-20'!F26="","",'Employee Input 19-20'!F26)</f>
        <v>1</v>
      </c>
      <c r="G26" s="292">
        <f>IF('Employee Input 19-20'!G26="","",'Employee Input 19-20'!G26)*(1+$G$2)</f>
        <v>45000</v>
      </c>
      <c r="H26" s="10">
        <f>IF(F26="","",F26*G26)</f>
        <v>45000</v>
      </c>
      <c r="I26" s="11">
        <f>IF('Employee Input 19-20'!I26="","",'Employee Input 19-20'!I26)</f>
        <v>0</v>
      </c>
      <c r="J26" s="11" t="str">
        <f>IF('Employee Input 19-20'!J26="","",'Employee Input 19-20'!J26)</f>
        <v/>
      </c>
      <c r="K26" s="10">
        <f t="shared" si="11"/>
        <v>45000</v>
      </c>
      <c r="L26" s="16" t="str">
        <f>IF('Employee Input 19-20'!L26="","",'Employee Input 19-20'!L26)</f>
        <v>STRS</v>
      </c>
      <c r="M26" s="10">
        <f t="shared" si="2"/>
        <v>8595</v>
      </c>
      <c r="N26" s="10" t="str">
        <f t="shared" si="3"/>
        <v/>
      </c>
      <c r="O26" s="10" t="str">
        <f t="shared" si="4"/>
        <v/>
      </c>
      <c r="P26" s="10">
        <f t="shared" si="12"/>
        <v>652.5</v>
      </c>
      <c r="Q26" s="340">
        <f t="shared" si="6"/>
        <v>1000</v>
      </c>
      <c r="R26" s="12">
        <v>12000</v>
      </c>
      <c r="S26" s="12">
        <f t="shared" si="7"/>
        <v>434</v>
      </c>
      <c r="T26" s="12">
        <f t="shared" si="8"/>
        <v>1215</v>
      </c>
      <c r="U26" s="12"/>
      <c r="V26" s="12"/>
      <c r="W26" s="12">
        <f t="shared" si="13"/>
        <v>22896.5</v>
      </c>
      <c r="X26" s="12">
        <f t="shared" si="14"/>
        <v>67896.5</v>
      </c>
    </row>
    <row r="27" spans="1:24" ht="15.95" x14ac:dyDescent="0.2">
      <c r="A27" s="14">
        <f>IF('Employee Input 19-20'!A27="","",'Employee Input 19-20'!A27)</f>
        <v>0</v>
      </c>
      <c r="B27" s="14">
        <f>IF('Employee Input 19-20'!B27="","",'Employee Input 19-20'!B27)</f>
        <v>1100</v>
      </c>
      <c r="C27" s="14" t="str">
        <f>IF('Employee Input 19-20'!C27="","",'Employee Input 19-20'!C27)</f>
        <v>Samuel Betty</v>
      </c>
      <c r="D27" s="14" t="str">
        <f>IF('Employee Input 19-20'!D27="","",'Employee Input 19-20'!D27)</f>
        <v>Teacher</v>
      </c>
      <c r="E27" s="14" t="str">
        <f>IF('Employee Input 19-20'!E27="","",'Employee Input 19-20'!E27)</f>
        <v>Education</v>
      </c>
      <c r="F27" s="14">
        <f>IF('Employee Input 19-20'!F27="","",'Employee Input 19-20'!F27)</f>
        <v>1</v>
      </c>
      <c r="G27" s="292">
        <f>IF('Employee Input 19-20'!G27="","",'Employee Input 19-20'!G27)*(1+$G$2)</f>
        <v>45000</v>
      </c>
      <c r="H27" s="10">
        <f>IF(F27="","",F27*G27)</f>
        <v>45000</v>
      </c>
      <c r="I27" s="11">
        <f>IF('Employee Input 19-20'!I27="","",'Employee Input 19-20'!I27)</f>
        <v>0</v>
      </c>
      <c r="J27" s="11">
        <f>IF('Employee Input 19-20'!J27="","",'Employee Input 19-20'!J27)</f>
        <v>0</v>
      </c>
      <c r="K27" s="10">
        <f t="shared" si="11"/>
        <v>45000</v>
      </c>
      <c r="L27" s="16" t="str">
        <f>IF('Employee Input 19-20'!L27="","",'Employee Input 19-20'!L27)</f>
        <v>STRS</v>
      </c>
      <c r="M27" s="10">
        <f t="shared" si="2"/>
        <v>8595</v>
      </c>
      <c r="N27" s="10" t="str">
        <f t="shared" si="3"/>
        <v/>
      </c>
      <c r="O27" s="10" t="str">
        <f t="shared" si="4"/>
        <v/>
      </c>
      <c r="P27" s="10">
        <f t="shared" si="12"/>
        <v>652.5</v>
      </c>
      <c r="Q27" s="340">
        <f t="shared" si="6"/>
        <v>1000</v>
      </c>
      <c r="R27" s="12">
        <v>12000</v>
      </c>
      <c r="S27" s="12">
        <f t="shared" si="7"/>
        <v>434</v>
      </c>
      <c r="T27" s="12">
        <f t="shared" si="8"/>
        <v>1215</v>
      </c>
      <c r="U27" s="12"/>
      <c r="V27" s="12"/>
      <c r="W27" s="12">
        <f t="shared" si="13"/>
        <v>22896.5</v>
      </c>
      <c r="X27" s="12">
        <f t="shared" si="14"/>
        <v>67896.5</v>
      </c>
    </row>
    <row r="28" spans="1:24" ht="15.95" x14ac:dyDescent="0.2">
      <c r="A28" s="14">
        <f>IF('Employee Input 19-20'!A28="","",'Employee Input 19-20'!A28)</f>
        <v>36</v>
      </c>
      <c r="B28" s="14">
        <f>IF('Employee Input 19-20'!B28="","",'Employee Input 19-20'!B28)</f>
        <v>2100</v>
      </c>
      <c r="C28" s="14" t="str">
        <f>IF('Employee Input 19-20'!C28="","",'Employee Input 19-20'!C28)</f>
        <v>TBD</v>
      </c>
      <c r="D28" s="14" t="str">
        <f>IF('Employee Input 19-20'!D28="","",'Employee Input 19-20'!D28)</f>
        <v>Playground</v>
      </c>
      <c r="E28" s="14" t="str">
        <f>IF('Employee Input 19-20'!E28="","",'Employee Input 19-20'!E28)</f>
        <v>Education</v>
      </c>
      <c r="F28" s="14">
        <f>IF('Employee Input 19-20'!F28="","",'Employee Input 19-20'!F28)</f>
        <v>20</v>
      </c>
      <c r="G28" s="292">
        <f>IF('Employee Input 19-20'!G28="","",'Employee Input 19-20'!G28)*(1+$G$2)</f>
        <v>14</v>
      </c>
      <c r="H28" s="10">
        <f>IF(F28="","",F28*G28)*A28</f>
        <v>10080</v>
      </c>
      <c r="I28" s="11">
        <f>IF('Employee Input 19-20'!I28="","",'Employee Input 19-20'!I28)</f>
        <v>0</v>
      </c>
      <c r="J28" s="11">
        <f>IF('Employee Input 19-20'!J28="","",'Employee Input 19-20'!J28)</f>
        <v>0</v>
      </c>
      <c r="K28" s="10">
        <f>SUM(H28:J28)</f>
        <v>10080</v>
      </c>
      <c r="L28" s="16" t="str">
        <f>IF('Employee Input 19-20'!L28="","",'Employee Input 19-20'!L28)</f>
        <v>STRS</v>
      </c>
      <c r="M28" s="10">
        <f t="shared" si="2"/>
        <v>1925.28</v>
      </c>
      <c r="N28" s="10" t="str">
        <f t="shared" si="3"/>
        <v/>
      </c>
      <c r="O28" s="10" t="str">
        <f t="shared" si="4"/>
        <v/>
      </c>
      <c r="P28" s="10">
        <f>$P$2*K28</f>
        <v>146.16</v>
      </c>
      <c r="Q28" s="340">
        <f t="shared" si="6"/>
        <v>1000</v>
      </c>
      <c r="R28" s="12"/>
      <c r="S28" s="12">
        <f t="shared" si="7"/>
        <v>434</v>
      </c>
      <c r="T28" s="12">
        <f t="shared" si="8"/>
        <v>272.16000000000003</v>
      </c>
      <c r="U28" s="12"/>
      <c r="V28" s="12"/>
      <c r="W28" s="12">
        <f>SUM(R28:V28,M28:P28)</f>
        <v>2777.6</v>
      </c>
      <c r="X28" s="12">
        <f>W28+K28</f>
        <v>12857.6</v>
      </c>
    </row>
    <row r="29" spans="1:24" ht="15.95" x14ac:dyDescent="0.2">
      <c r="A29" s="14">
        <f>IF('Employee Input 19-20'!A29="","",'Employee Input 19-20'!A29)</f>
        <v>36</v>
      </c>
      <c r="B29" s="14">
        <f>IF('Employee Input 19-20'!B29="","",'Employee Input 19-20'!B29)</f>
        <v>2100</v>
      </c>
      <c r="C29" s="14" t="str">
        <f>IF('Employee Input 19-20'!C29="","",'Employee Input 19-20'!C29)</f>
        <v>TBD</v>
      </c>
      <c r="D29" s="14" t="str">
        <f>IF('Employee Input 19-20'!D29="","",'Employee Input 19-20'!D29)</f>
        <v>Music Instruciton</v>
      </c>
      <c r="E29" s="14" t="str">
        <f>IF('Employee Input 19-20'!E29="","",'Employee Input 19-20'!E29)</f>
        <v>Education</v>
      </c>
      <c r="F29" s="14">
        <f>IF('Employee Input 19-20'!F29="","",'Employee Input 19-20'!F29)</f>
        <v>20</v>
      </c>
      <c r="G29" s="292">
        <f>IF('Employee Input 19-20'!G29="","",'Employee Input 19-20'!G29)*(1+$G$2)</f>
        <v>25</v>
      </c>
      <c r="H29" s="10">
        <f>IF(F29="","",F29*G29)*A29</f>
        <v>18000</v>
      </c>
      <c r="I29" s="11">
        <f>IF('Employee Input 19-20'!I29="","",'Employee Input 19-20'!I29)</f>
        <v>0</v>
      </c>
      <c r="J29" s="11">
        <f>IF('Employee Input 19-20'!J29="","",'Employee Input 19-20'!J29)</f>
        <v>0</v>
      </c>
      <c r="K29" s="10">
        <f>SUM(H29:J29)</f>
        <v>18000</v>
      </c>
      <c r="L29" s="16" t="str">
        <f>IF('Employee Input 19-20'!L29="","",'Employee Input 19-20'!L29)</f>
        <v>STRS</v>
      </c>
      <c r="M29" s="10">
        <f t="shared" si="2"/>
        <v>3438</v>
      </c>
      <c r="N29" s="10" t="str">
        <f t="shared" si="3"/>
        <v/>
      </c>
      <c r="O29" s="10" t="str">
        <f t="shared" si="4"/>
        <v/>
      </c>
      <c r="P29" s="10">
        <f>$P$2*K29</f>
        <v>261</v>
      </c>
      <c r="Q29" s="340">
        <f t="shared" si="6"/>
        <v>1000</v>
      </c>
      <c r="R29" s="12"/>
      <c r="S29" s="12">
        <f t="shared" si="7"/>
        <v>434</v>
      </c>
      <c r="T29" s="12">
        <f t="shared" si="8"/>
        <v>486</v>
      </c>
      <c r="U29" s="12"/>
      <c r="V29" s="12"/>
      <c r="W29" s="12">
        <f>SUM(R29:V29,M29:P29)</f>
        <v>4619</v>
      </c>
      <c r="X29" s="12">
        <f>W29+K29</f>
        <v>22619</v>
      </c>
    </row>
    <row r="30" spans="1:24" ht="15.95" x14ac:dyDescent="0.2">
      <c r="A30" s="14">
        <f>IF('Employee Input 19-20'!A30="","",'Employee Input 19-20'!A30)</f>
        <v>36</v>
      </c>
      <c r="B30" s="14">
        <f>IF('Employee Input 19-20'!B30="","",'Employee Input 19-20'!B30)</f>
        <v>2400</v>
      </c>
      <c r="C30" s="14" t="str">
        <f>IF('Employee Input 19-20'!C30="","",'Employee Input 19-20'!C30)</f>
        <v>TBD</v>
      </c>
      <c r="D30" s="14" t="str">
        <f>IF('Employee Input 19-20'!D30="","",'Employee Input 19-20'!D30)</f>
        <v>SPED Aide</v>
      </c>
      <c r="E30" s="14" t="str">
        <f>IF('Employee Input 19-20'!E30="","",'Employee Input 19-20'!E30)</f>
        <v>Education</v>
      </c>
      <c r="F30" s="14">
        <f>IF('Employee Input 19-20'!F30="","",'Employee Input 19-20'!F30)</f>
        <v>30</v>
      </c>
      <c r="G30" s="292">
        <f>IF('Employee Input 19-20'!G30="","",'Employee Input 19-20'!G30)*(1+$G$2)</f>
        <v>16</v>
      </c>
      <c r="H30" s="10">
        <f>IF(F30="","",F30*G30)*A30</f>
        <v>17280</v>
      </c>
      <c r="I30" s="11">
        <f>IF('Employee Input 19-20'!I30="","",'Employee Input 19-20'!I30)</f>
        <v>0</v>
      </c>
      <c r="J30" s="11">
        <f>IF('Employee Input 19-20'!J30="","",'Employee Input 19-20'!J30)</f>
        <v>0</v>
      </c>
      <c r="K30" s="10">
        <f>SUM(H30:J30)</f>
        <v>17280</v>
      </c>
      <c r="L30" s="16" t="str">
        <f>IF('Employee Input 19-20'!L30="","",'Employee Input 19-20'!L30)</f>
        <v>STRS</v>
      </c>
      <c r="M30" s="10">
        <f t="shared" si="2"/>
        <v>3300.48</v>
      </c>
      <c r="N30" s="10" t="str">
        <f t="shared" si="3"/>
        <v/>
      </c>
      <c r="O30" s="10" t="str">
        <f t="shared" si="4"/>
        <v/>
      </c>
      <c r="P30" s="10">
        <f>$P$2*K30</f>
        <v>250.56</v>
      </c>
      <c r="Q30" s="340">
        <f t="shared" si="6"/>
        <v>1000</v>
      </c>
      <c r="R30" s="12"/>
      <c r="S30" s="12">
        <f t="shared" si="7"/>
        <v>434</v>
      </c>
      <c r="T30" s="12">
        <f t="shared" si="8"/>
        <v>466.56</v>
      </c>
      <c r="U30" s="12"/>
      <c r="V30" s="12"/>
      <c r="W30" s="12">
        <f>SUM(R30:V30,M30:P30)</f>
        <v>4451.6000000000004</v>
      </c>
      <c r="X30" s="12">
        <f>W30+K30</f>
        <v>21731.599999999999</v>
      </c>
    </row>
    <row r="31" spans="1:24" ht="15.95" x14ac:dyDescent="0.2">
      <c r="A31" s="14" t="str">
        <f>IF('Employee Input 19-20'!A31="","",'Employee Input 19-20'!A31)</f>
        <v/>
      </c>
      <c r="B31" s="14">
        <f>IF('Employee Input 19-20'!B31="","",'Employee Input 19-20'!B31)</f>
        <v>1100</v>
      </c>
      <c r="C31" s="14" t="str">
        <f>IF('Employee Input 19-20'!C31="","",'Employee Input 19-20'!C31)</f>
        <v>TBD</v>
      </c>
      <c r="D31" s="14" t="str">
        <f>IF('Employee Input 19-20'!D31="","",'Employee Input 19-20'!D31)</f>
        <v>Teacher</v>
      </c>
      <c r="E31" s="14" t="str">
        <f>IF('Employee Input 19-20'!E31="","",'Employee Input 19-20'!E31)</f>
        <v>Education</v>
      </c>
      <c r="F31" s="14">
        <f>IF('Employee Input 19-20'!F31="","",'Employee Input 19-20'!F31)</f>
        <v>1.5</v>
      </c>
      <c r="G31" s="292">
        <f>IF('Employee Input 19-20'!G31="","",'Employee Input 19-20'!G31)*(1+$G$2)</f>
        <v>55000</v>
      </c>
      <c r="H31" s="10">
        <f>IF(F31="","",F31*G31)</f>
        <v>82500</v>
      </c>
      <c r="I31" s="11" t="str">
        <f>IF('Employee Input 19-20'!I31="","",'Employee Input 19-20'!I31)</f>
        <v/>
      </c>
      <c r="J31" s="11" t="str">
        <f>IF('Employee Input 19-20'!J31="","",'Employee Input 19-20'!J31)</f>
        <v/>
      </c>
      <c r="K31" s="10">
        <f>SUM(H31:J31)</f>
        <v>82500</v>
      </c>
      <c r="L31" s="16" t="str">
        <f>IF('Employee Input 19-20'!L31="","",'Employee Input 19-20'!L31)</f>
        <v>STRS</v>
      </c>
      <c r="M31" s="10">
        <f t="shared" si="2"/>
        <v>15757.5</v>
      </c>
      <c r="N31" s="10" t="str">
        <f t="shared" si="3"/>
        <v/>
      </c>
      <c r="O31" s="10" t="str">
        <f t="shared" si="4"/>
        <v/>
      </c>
      <c r="P31" s="10">
        <f>$P$2*K31</f>
        <v>1196.25</v>
      </c>
      <c r="Q31" s="340">
        <f t="shared" si="6"/>
        <v>1000</v>
      </c>
      <c r="R31" s="12">
        <v>18000</v>
      </c>
      <c r="S31" s="12">
        <f t="shared" si="7"/>
        <v>434</v>
      </c>
      <c r="T31" s="12">
        <f t="shared" si="8"/>
        <v>2227.5</v>
      </c>
      <c r="U31" s="12"/>
      <c r="V31" s="12"/>
      <c r="W31" s="12">
        <f>SUM(R31:V31,M31:P31)</f>
        <v>37615.25</v>
      </c>
      <c r="X31" s="12">
        <f>W31+K31</f>
        <v>120115.25</v>
      </c>
    </row>
    <row r="32" spans="1:24" ht="15.95" outlineLevel="1" x14ac:dyDescent="0.2">
      <c r="B32" s="14"/>
      <c r="C32" s="14"/>
      <c r="D32" s="14"/>
      <c r="E32" s="14"/>
      <c r="F32" s="14"/>
      <c r="G32" s="292"/>
      <c r="H32" s="10"/>
      <c r="I32" s="11"/>
      <c r="J32" s="11"/>
      <c r="K32" s="10"/>
      <c r="L32" s="16"/>
      <c r="M32" s="10"/>
      <c r="N32" s="10"/>
      <c r="O32" s="10"/>
      <c r="P32" s="10"/>
      <c r="Q32" s="296"/>
      <c r="R32" s="12"/>
      <c r="S32" s="12"/>
      <c r="T32" s="12"/>
      <c r="U32" s="12"/>
      <c r="V32" s="12"/>
      <c r="W32" s="12"/>
      <c r="X32" s="12"/>
    </row>
    <row r="33" spans="2:24" ht="15.95" outlineLevel="1" x14ac:dyDescent="0.2">
      <c r="B33" s="14"/>
      <c r="C33" s="14"/>
      <c r="D33" s="14"/>
      <c r="E33" s="14"/>
      <c r="F33" s="14"/>
      <c r="G33" s="292"/>
      <c r="H33" s="10"/>
      <c r="I33" s="11"/>
      <c r="J33" s="11"/>
      <c r="K33" s="10"/>
      <c r="L33" s="16"/>
      <c r="M33" s="10"/>
      <c r="N33" s="10"/>
      <c r="O33" s="10"/>
      <c r="P33" s="10"/>
      <c r="Q33" s="296"/>
      <c r="R33" s="12"/>
      <c r="S33" s="12"/>
      <c r="T33" s="12"/>
      <c r="U33" s="12"/>
      <c r="V33" s="12"/>
      <c r="W33" s="12"/>
      <c r="X33" s="12"/>
    </row>
    <row r="34" spans="2:24" ht="15.95" outlineLevel="1" x14ac:dyDescent="0.2">
      <c r="B34" s="14"/>
      <c r="C34" s="14"/>
      <c r="D34" s="14"/>
      <c r="E34" s="14"/>
      <c r="F34" s="14"/>
      <c r="G34" s="292"/>
      <c r="H34" s="10"/>
      <c r="I34" s="11"/>
      <c r="J34" s="11"/>
      <c r="K34" s="10"/>
      <c r="L34" s="16"/>
      <c r="M34" s="10"/>
      <c r="N34" s="10"/>
      <c r="O34" s="10"/>
      <c r="P34" s="10"/>
      <c r="Q34" s="296"/>
      <c r="R34" s="12"/>
      <c r="S34" s="12"/>
      <c r="T34" s="12"/>
      <c r="U34" s="12"/>
      <c r="V34" s="12"/>
      <c r="W34" s="12"/>
      <c r="X34" s="12"/>
    </row>
    <row r="35" spans="2:24" ht="15.95" outlineLevel="1" x14ac:dyDescent="0.2">
      <c r="B35" s="14"/>
      <c r="C35" s="14"/>
      <c r="D35" s="14"/>
      <c r="E35" s="14"/>
      <c r="F35" s="14"/>
      <c r="G35" s="292"/>
      <c r="H35" s="10"/>
      <c r="I35" s="11"/>
      <c r="J35" s="11"/>
      <c r="K35" s="10"/>
      <c r="L35" s="16"/>
      <c r="M35" s="10"/>
      <c r="N35" s="10"/>
      <c r="O35" s="10"/>
      <c r="P35" s="10"/>
      <c r="Q35" s="296"/>
      <c r="R35" s="12"/>
      <c r="S35" s="12"/>
      <c r="T35" s="12"/>
      <c r="U35" s="12"/>
      <c r="V35" s="12"/>
      <c r="W35" s="12"/>
      <c r="X35" s="12"/>
    </row>
    <row r="36" spans="2:24" ht="15.95" outlineLevel="1" x14ac:dyDescent="0.2">
      <c r="B36" s="14"/>
      <c r="C36" s="14"/>
      <c r="D36" s="14"/>
      <c r="E36" s="14"/>
      <c r="F36" s="14"/>
      <c r="G36" s="292"/>
      <c r="H36" s="10"/>
      <c r="I36" s="11"/>
      <c r="J36" s="11"/>
      <c r="K36" s="10"/>
      <c r="L36" s="16"/>
      <c r="M36" s="10"/>
      <c r="N36" s="10"/>
      <c r="O36" s="10"/>
      <c r="P36" s="10"/>
      <c r="Q36" s="296"/>
      <c r="R36" s="12"/>
      <c r="S36" s="12"/>
      <c r="T36" s="12"/>
      <c r="U36" s="12"/>
      <c r="V36" s="12"/>
      <c r="W36" s="12"/>
      <c r="X36" s="12"/>
    </row>
    <row r="37" spans="2:24" ht="15.95" outlineLevel="1" x14ac:dyDescent="0.2">
      <c r="B37" s="14"/>
      <c r="C37" s="14"/>
      <c r="D37" s="14"/>
      <c r="E37" s="14"/>
      <c r="F37" s="14"/>
      <c r="G37" s="292"/>
      <c r="H37" s="10"/>
      <c r="I37" s="11"/>
      <c r="J37" s="11"/>
      <c r="K37" s="10"/>
      <c r="L37" s="16"/>
      <c r="M37" s="10"/>
      <c r="N37" s="10"/>
      <c r="O37" s="10"/>
      <c r="P37" s="10"/>
      <c r="Q37" s="296"/>
      <c r="R37" s="12"/>
      <c r="S37" s="12"/>
      <c r="T37" s="12"/>
      <c r="U37" s="12"/>
      <c r="V37" s="12"/>
      <c r="W37" s="12"/>
      <c r="X37" s="12"/>
    </row>
    <row r="38" spans="2:24" ht="15.95" outlineLevel="1" x14ac:dyDescent="0.2">
      <c r="B38" s="14"/>
      <c r="C38" s="14"/>
      <c r="D38" s="14"/>
      <c r="E38" s="14"/>
      <c r="F38" s="14"/>
      <c r="G38" s="292"/>
      <c r="H38" s="10"/>
      <c r="I38" s="11"/>
      <c r="J38" s="11"/>
      <c r="K38" s="10"/>
      <c r="L38" s="16"/>
      <c r="M38" s="10"/>
      <c r="N38" s="10"/>
      <c r="O38" s="10"/>
      <c r="P38" s="10"/>
      <c r="Q38" s="296"/>
      <c r="R38" s="12"/>
      <c r="S38" s="12"/>
      <c r="T38" s="12"/>
      <c r="U38" s="12"/>
      <c r="V38" s="12"/>
      <c r="W38" s="12"/>
      <c r="X38" s="12"/>
    </row>
    <row r="39" spans="2:24" ht="15.95" outlineLevel="1" x14ac:dyDescent="0.2">
      <c r="B39" s="14"/>
      <c r="C39" s="14"/>
      <c r="D39" s="14"/>
      <c r="E39" s="14"/>
      <c r="F39" s="14"/>
      <c r="G39" s="292"/>
      <c r="H39" s="10"/>
      <c r="I39" s="11"/>
      <c r="J39" s="11"/>
      <c r="K39" s="10"/>
      <c r="L39" s="16"/>
      <c r="M39" s="10"/>
      <c r="N39" s="10"/>
      <c r="O39" s="10"/>
      <c r="P39" s="10"/>
      <c r="Q39" s="296"/>
      <c r="R39" s="12"/>
      <c r="S39" s="12"/>
      <c r="T39" s="12"/>
      <c r="U39" s="12"/>
      <c r="V39" s="12"/>
      <c r="W39" s="12"/>
      <c r="X39" s="12"/>
    </row>
    <row r="40" spans="2:24" ht="15.95" outlineLevel="1" x14ac:dyDescent="0.2">
      <c r="B40" s="14"/>
      <c r="C40" s="14"/>
      <c r="D40" s="14"/>
      <c r="E40" s="14"/>
      <c r="F40" s="14"/>
      <c r="G40" s="292"/>
      <c r="H40" s="10"/>
      <c r="I40" s="11"/>
      <c r="J40" s="11"/>
      <c r="K40" s="10"/>
      <c r="L40" s="16"/>
      <c r="M40" s="10"/>
      <c r="N40" s="10"/>
      <c r="O40" s="10"/>
      <c r="P40" s="10"/>
      <c r="Q40" s="296"/>
      <c r="R40" s="12"/>
      <c r="S40" s="12"/>
      <c r="T40" s="12"/>
      <c r="U40" s="12"/>
      <c r="V40" s="12"/>
      <c r="W40" s="12"/>
      <c r="X40" s="12"/>
    </row>
    <row r="41" spans="2:24" ht="15.95" outlineLevel="1" x14ac:dyDescent="0.2">
      <c r="B41" s="14"/>
      <c r="C41" s="14"/>
      <c r="D41" s="14"/>
      <c r="E41" s="14"/>
      <c r="F41" s="14"/>
      <c r="G41" s="292"/>
      <c r="H41" s="10"/>
      <c r="I41" s="11"/>
      <c r="J41" s="11"/>
      <c r="K41" s="10"/>
      <c r="L41" s="16"/>
      <c r="M41" s="10"/>
      <c r="N41" s="10"/>
      <c r="O41" s="10"/>
      <c r="P41" s="10"/>
      <c r="Q41" s="296"/>
      <c r="R41" s="12"/>
      <c r="S41" s="12"/>
      <c r="T41" s="12"/>
      <c r="U41" s="12"/>
      <c r="V41" s="12"/>
      <c r="W41" s="12"/>
      <c r="X41" s="12"/>
    </row>
    <row r="42" spans="2:24" ht="15.95" outlineLevel="1" x14ac:dyDescent="0.2">
      <c r="B42" s="14"/>
      <c r="C42" s="14"/>
      <c r="D42" s="14"/>
      <c r="E42" s="14"/>
      <c r="F42" s="14"/>
      <c r="G42" s="292"/>
      <c r="H42" s="10"/>
      <c r="I42" s="11"/>
      <c r="J42" s="11"/>
      <c r="K42" s="10"/>
      <c r="L42" s="16"/>
      <c r="M42" s="10"/>
      <c r="N42" s="10"/>
      <c r="O42" s="10"/>
      <c r="P42" s="10"/>
      <c r="Q42" s="296"/>
      <c r="R42" s="12"/>
      <c r="S42" s="12"/>
      <c r="T42" s="12"/>
      <c r="U42" s="12"/>
      <c r="V42" s="12"/>
      <c r="W42" s="12"/>
      <c r="X42" s="12"/>
    </row>
    <row r="43" spans="2:24" ht="15.95" outlineLevel="1" x14ac:dyDescent="0.2">
      <c r="B43" s="14"/>
      <c r="C43" s="14"/>
      <c r="D43" s="14"/>
      <c r="E43" s="14"/>
      <c r="F43" s="14"/>
      <c r="G43" s="292"/>
      <c r="H43" s="10"/>
      <c r="I43" s="11"/>
      <c r="J43" s="11"/>
      <c r="K43" s="10"/>
      <c r="L43" s="16"/>
      <c r="M43" s="10"/>
      <c r="N43" s="10"/>
      <c r="O43" s="10"/>
      <c r="P43" s="10"/>
      <c r="Q43" s="296"/>
      <c r="R43" s="12"/>
      <c r="S43" s="12"/>
      <c r="T43" s="12"/>
      <c r="U43" s="12"/>
      <c r="V43" s="12"/>
      <c r="W43" s="12"/>
      <c r="X43" s="12"/>
    </row>
    <row r="44" spans="2:24" ht="15.95" outlineLevel="1" x14ac:dyDescent="0.2">
      <c r="B44" s="14"/>
      <c r="C44" s="14"/>
      <c r="D44" s="14"/>
      <c r="E44" s="14"/>
      <c r="F44" s="14"/>
      <c r="G44" s="292"/>
      <c r="H44" s="10"/>
      <c r="I44" s="11"/>
      <c r="J44" s="11"/>
      <c r="K44" s="10"/>
      <c r="L44" s="16"/>
      <c r="M44" s="10"/>
      <c r="N44" s="10"/>
      <c r="O44" s="10"/>
      <c r="P44" s="10"/>
      <c r="Q44" s="296"/>
      <c r="R44" s="12"/>
      <c r="S44" s="12"/>
      <c r="T44" s="12"/>
      <c r="U44" s="12"/>
      <c r="V44" s="12"/>
      <c r="W44" s="12"/>
      <c r="X44" s="12"/>
    </row>
    <row r="45" spans="2:24" outlineLevel="1" x14ac:dyDescent="0.25">
      <c r="B45" s="14"/>
      <c r="C45" s="14"/>
      <c r="D45" s="14"/>
      <c r="E45" s="14"/>
      <c r="F45" s="14"/>
      <c r="G45" s="292"/>
      <c r="H45" s="10"/>
      <c r="I45" s="11"/>
      <c r="J45" s="11"/>
      <c r="K45" s="10"/>
      <c r="L45" s="16"/>
      <c r="M45" s="10"/>
      <c r="N45" s="10"/>
      <c r="O45" s="10"/>
      <c r="P45" s="10"/>
      <c r="Q45" s="296"/>
      <c r="R45" s="12"/>
      <c r="S45" s="12"/>
      <c r="T45" s="12"/>
      <c r="U45" s="12"/>
      <c r="V45" s="12"/>
      <c r="W45" s="12"/>
      <c r="X45" s="12"/>
    </row>
    <row r="46" spans="2:24" outlineLevel="1" x14ac:dyDescent="0.25">
      <c r="B46" s="14"/>
      <c r="C46" s="14"/>
      <c r="D46" s="14"/>
      <c r="E46" s="14"/>
      <c r="F46" s="14"/>
      <c r="G46" s="292"/>
      <c r="H46" s="10"/>
      <c r="I46" s="11"/>
      <c r="J46" s="11"/>
      <c r="K46" s="10"/>
      <c r="L46" s="16"/>
      <c r="M46" s="10"/>
      <c r="N46" s="10"/>
      <c r="O46" s="10"/>
      <c r="P46" s="10"/>
      <c r="Q46" s="296"/>
      <c r="R46" s="12"/>
      <c r="S46" s="12"/>
      <c r="T46" s="12"/>
      <c r="U46" s="12"/>
      <c r="V46" s="12"/>
      <c r="W46" s="12"/>
      <c r="X46" s="12"/>
    </row>
    <row r="47" spans="2:24" outlineLevel="1" x14ac:dyDescent="0.25">
      <c r="B47" s="14"/>
      <c r="C47" s="14"/>
      <c r="D47" s="14"/>
      <c r="E47" s="14"/>
      <c r="F47" s="14"/>
      <c r="G47" s="292"/>
      <c r="H47" s="10"/>
      <c r="I47" s="11"/>
      <c r="J47" s="11"/>
      <c r="K47" s="10"/>
      <c r="L47" s="16"/>
      <c r="M47" s="10"/>
      <c r="N47" s="10"/>
      <c r="O47" s="10"/>
      <c r="P47" s="10"/>
      <c r="Q47" s="296"/>
      <c r="R47" s="12"/>
      <c r="S47" s="12"/>
      <c r="T47" s="12"/>
      <c r="U47" s="12"/>
      <c r="V47" s="12"/>
      <c r="W47" s="12"/>
      <c r="X47" s="12"/>
    </row>
    <row r="48" spans="2:24" outlineLevel="1" x14ac:dyDescent="0.25">
      <c r="B48" s="14"/>
      <c r="C48" s="14"/>
      <c r="D48" s="14"/>
      <c r="E48" s="14"/>
      <c r="F48" s="14"/>
      <c r="G48" s="292"/>
      <c r="H48" s="10"/>
      <c r="I48" s="11"/>
      <c r="J48" s="11"/>
      <c r="K48" s="10"/>
      <c r="L48" s="16"/>
      <c r="M48" s="10"/>
      <c r="N48" s="10"/>
      <c r="O48" s="10"/>
      <c r="P48" s="10"/>
      <c r="Q48" s="296"/>
      <c r="R48" s="12"/>
      <c r="S48" s="12"/>
      <c r="T48" s="12"/>
      <c r="U48" s="12"/>
      <c r="V48" s="12"/>
      <c r="W48" s="12"/>
      <c r="X48" s="12"/>
    </row>
    <row r="49" spans="2:24" outlineLevel="1" x14ac:dyDescent="0.25">
      <c r="B49" s="14"/>
      <c r="C49" s="14"/>
      <c r="D49" s="14"/>
      <c r="E49" s="14"/>
      <c r="F49" s="14"/>
      <c r="G49" s="292"/>
      <c r="H49" s="10"/>
      <c r="I49" s="11"/>
      <c r="J49" s="11"/>
      <c r="K49" s="10"/>
      <c r="L49" s="16"/>
      <c r="M49" s="10"/>
      <c r="N49" s="10"/>
      <c r="O49" s="10"/>
      <c r="P49" s="10"/>
      <c r="Q49" s="296"/>
      <c r="R49" s="12"/>
      <c r="S49" s="12"/>
      <c r="T49" s="12"/>
      <c r="U49" s="12"/>
      <c r="V49" s="12"/>
      <c r="W49" s="12"/>
      <c r="X49" s="12"/>
    </row>
    <row r="50" spans="2:24" outlineLevel="1" x14ac:dyDescent="0.25">
      <c r="B50" s="14"/>
      <c r="C50" s="14"/>
      <c r="D50" s="14"/>
      <c r="E50" s="14"/>
      <c r="F50" s="14"/>
      <c r="G50" s="292"/>
      <c r="H50" s="10"/>
      <c r="I50" s="11"/>
      <c r="J50" s="11"/>
      <c r="K50" s="10"/>
      <c r="L50" s="16"/>
      <c r="M50" s="10"/>
      <c r="N50" s="10"/>
      <c r="O50" s="10"/>
      <c r="P50" s="10"/>
      <c r="Q50" s="296"/>
      <c r="R50" s="12"/>
      <c r="S50" s="12"/>
      <c r="T50" s="12"/>
      <c r="U50" s="12"/>
      <c r="V50" s="12"/>
      <c r="W50" s="12"/>
      <c r="X50" s="12"/>
    </row>
    <row r="51" spans="2:24" outlineLevel="1" x14ac:dyDescent="0.25">
      <c r="B51" s="14"/>
      <c r="C51" s="14"/>
      <c r="D51" s="14"/>
      <c r="E51" s="14"/>
      <c r="F51" s="14"/>
      <c r="G51" s="292"/>
      <c r="H51" s="10"/>
      <c r="I51" s="11"/>
      <c r="J51" s="11"/>
      <c r="K51" s="10"/>
      <c r="L51" s="16"/>
      <c r="M51" s="10"/>
      <c r="N51" s="10"/>
      <c r="O51" s="10"/>
      <c r="P51" s="10"/>
      <c r="Q51" s="296"/>
      <c r="R51" s="12"/>
      <c r="S51" s="12"/>
      <c r="T51" s="12"/>
      <c r="U51" s="12"/>
      <c r="V51" s="12"/>
      <c r="W51" s="12"/>
      <c r="X51" s="12"/>
    </row>
    <row r="52" spans="2:24" outlineLevel="1" x14ac:dyDescent="0.25">
      <c r="B52" s="14"/>
      <c r="C52" s="14"/>
      <c r="D52" s="14"/>
      <c r="E52" s="14"/>
      <c r="F52" s="14"/>
      <c r="G52" s="292"/>
      <c r="H52" s="10"/>
      <c r="I52" s="11"/>
      <c r="J52" s="11"/>
      <c r="K52" s="10"/>
      <c r="L52" s="16"/>
      <c r="M52" s="10"/>
      <c r="N52" s="10"/>
      <c r="O52" s="10"/>
      <c r="P52" s="10"/>
      <c r="Q52" s="296"/>
      <c r="R52" s="12"/>
      <c r="S52" s="12"/>
      <c r="T52" s="12"/>
      <c r="U52" s="12"/>
      <c r="V52" s="12"/>
      <c r="W52" s="12"/>
      <c r="X52" s="12"/>
    </row>
    <row r="53" spans="2:24" outlineLevel="1" x14ac:dyDescent="0.25">
      <c r="B53" s="14"/>
      <c r="C53" s="14"/>
      <c r="D53" s="14"/>
      <c r="E53" s="14"/>
      <c r="F53" s="14"/>
      <c r="G53" s="292"/>
      <c r="H53" s="10"/>
      <c r="I53" s="11"/>
      <c r="J53" s="11"/>
      <c r="K53" s="10"/>
      <c r="L53" s="16"/>
      <c r="M53" s="10"/>
      <c r="N53" s="10"/>
      <c r="O53" s="10"/>
      <c r="P53" s="10"/>
      <c r="Q53" s="296"/>
      <c r="R53" s="12"/>
      <c r="S53" s="12"/>
      <c r="T53" s="12"/>
      <c r="U53" s="12"/>
      <c r="V53" s="12"/>
      <c r="W53" s="12"/>
      <c r="X53" s="12"/>
    </row>
    <row r="54" spans="2:24" outlineLevel="1" x14ac:dyDescent="0.25">
      <c r="B54" s="14"/>
      <c r="C54" s="14"/>
      <c r="D54" s="14"/>
      <c r="E54" s="14"/>
      <c r="F54" s="14"/>
      <c r="G54" s="292"/>
      <c r="H54" s="10"/>
      <c r="I54" s="11"/>
      <c r="J54" s="11"/>
      <c r="K54" s="10"/>
      <c r="L54" s="16"/>
      <c r="M54" s="10"/>
      <c r="N54" s="10"/>
      <c r="O54" s="10"/>
      <c r="P54" s="10"/>
      <c r="Q54" s="296"/>
      <c r="R54" s="12"/>
      <c r="S54" s="12"/>
      <c r="T54" s="12"/>
      <c r="U54" s="12"/>
      <c r="V54" s="12"/>
      <c r="W54" s="12"/>
      <c r="X54" s="12"/>
    </row>
    <row r="55" spans="2:24" outlineLevel="1" x14ac:dyDescent="0.25">
      <c r="B55" s="14"/>
      <c r="C55" s="14"/>
      <c r="D55" s="14"/>
      <c r="E55" s="14"/>
      <c r="F55" s="14"/>
      <c r="G55" s="292"/>
      <c r="H55" s="10"/>
      <c r="I55" s="11"/>
      <c r="J55" s="11"/>
      <c r="K55" s="10"/>
      <c r="L55" s="16"/>
      <c r="M55" s="10"/>
      <c r="N55" s="10"/>
      <c r="O55" s="10"/>
      <c r="P55" s="10"/>
      <c r="Q55" s="296"/>
      <c r="R55" s="12"/>
      <c r="S55" s="12"/>
      <c r="T55" s="12"/>
      <c r="U55" s="12"/>
      <c r="V55" s="12"/>
      <c r="W55" s="12"/>
      <c r="X55" s="12"/>
    </row>
    <row r="56" spans="2:24" outlineLevel="1" x14ac:dyDescent="0.25">
      <c r="B56" s="14"/>
      <c r="C56" s="14"/>
      <c r="D56" s="14"/>
      <c r="E56" s="14"/>
      <c r="F56" s="14"/>
      <c r="G56" s="292"/>
      <c r="H56" s="10"/>
      <c r="I56" s="11"/>
      <c r="J56" s="11"/>
      <c r="K56" s="10"/>
      <c r="L56" s="16"/>
      <c r="M56" s="10"/>
      <c r="N56" s="10"/>
      <c r="O56" s="10"/>
      <c r="P56" s="10"/>
      <c r="Q56" s="296"/>
      <c r="R56" s="12"/>
      <c r="S56" s="12"/>
      <c r="T56" s="12"/>
      <c r="U56" s="12"/>
      <c r="V56" s="12"/>
      <c r="W56" s="12"/>
      <c r="X56" s="12"/>
    </row>
    <row r="57" spans="2:24" outlineLevel="1" x14ac:dyDescent="0.25">
      <c r="B57" s="14"/>
      <c r="C57" s="14"/>
      <c r="D57" s="14"/>
      <c r="E57" s="14"/>
      <c r="F57" s="14"/>
      <c r="G57" s="292"/>
      <c r="H57" s="10"/>
      <c r="I57" s="11"/>
      <c r="J57" s="11"/>
      <c r="K57" s="10"/>
      <c r="L57" s="16"/>
      <c r="M57" s="10"/>
      <c r="N57" s="10"/>
      <c r="O57" s="10"/>
      <c r="P57" s="10"/>
      <c r="Q57" s="296"/>
      <c r="R57" s="12"/>
      <c r="S57" s="12"/>
      <c r="T57" s="12"/>
      <c r="U57" s="12"/>
      <c r="V57" s="12"/>
      <c r="W57" s="12"/>
      <c r="X57" s="12"/>
    </row>
    <row r="58" spans="2:24" outlineLevel="1" x14ac:dyDescent="0.25">
      <c r="B58" s="14"/>
      <c r="C58" s="14"/>
      <c r="D58" s="14"/>
      <c r="E58" s="14"/>
      <c r="F58" s="14"/>
      <c r="G58" s="292"/>
      <c r="H58" s="10"/>
      <c r="I58" s="11"/>
      <c r="J58" s="11"/>
      <c r="K58" s="10"/>
      <c r="L58" s="16"/>
      <c r="M58" s="10"/>
      <c r="N58" s="10"/>
      <c r="O58" s="10"/>
      <c r="P58" s="10"/>
      <c r="Q58" s="296"/>
      <c r="R58" s="12"/>
      <c r="S58" s="12"/>
      <c r="T58" s="12"/>
      <c r="U58" s="12"/>
      <c r="V58" s="12"/>
      <c r="W58" s="12"/>
      <c r="X58" s="12"/>
    </row>
    <row r="59" spans="2:24" outlineLevel="1" x14ac:dyDescent="0.25">
      <c r="B59" s="14"/>
      <c r="C59" s="15"/>
      <c r="D59" s="15"/>
      <c r="E59" s="15"/>
      <c r="F59" s="14"/>
      <c r="G59" s="292"/>
      <c r="H59" s="10"/>
      <c r="I59" s="11"/>
      <c r="J59" s="11"/>
      <c r="K59" s="10"/>
      <c r="L59" s="16"/>
      <c r="M59" s="10"/>
      <c r="N59" s="10"/>
      <c r="O59" s="10"/>
      <c r="P59" s="10"/>
      <c r="Q59" s="296"/>
      <c r="R59" s="12"/>
      <c r="S59" s="12"/>
      <c r="T59" s="12"/>
      <c r="U59" s="12"/>
      <c r="V59" s="12"/>
      <c r="W59" s="12"/>
      <c r="X59" s="12"/>
    </row>
    <row r="60" spans="2:24" outlineLevel="1" x14ac:dyDescent="0.25">
      <c r="B60" s="14"/>
      <c r="C60" s="15"/>
      <c r="D60" s="15"/>
      <c r="E60" s="15"/>
      <c r="F60" s="14"/>
      <c r="G60" s="292"/>
      <c r="H60" s="10"/>
      <c r="I60" s="11"/>
      <c r="J60" s="11"/>
      <c r="K60" s="10"/>
      <c r="L60" s="16"/>
      <c r="M60" s="10"/>
      <c r="N60" s="10"/>
      <c r="O60" s="10"/>
      <c r="P60" s="10"/>
      <c r="Q60" s="296"/>
      <c r="R60" s="12"/>
      <c r="S60" s="12"/>
      <c r="T60" s="12"/>
      <c r="U60" s="12"/>
      <c r="V60" s="12"/>
      <c r="W60" s="12"/>
      <c r="X60" s="12"/>
    </row>
    <row r="61" spans="2:24" outlineLevel="1" x14ac:dyDescent="0.25">
      <c r="B61" s="14"/>
      <c r="C61" s="15"/>
      <c r="D61" s="15"/>
      <c r="E61" s="15"/>
      <c r="F61" s="14"/>
      <c r="G61" s="292"/>
      <c r="H61" s="10"/>
      <c r="I61" s="11"/>
      <c r="J61" s="11"/>
      <c r="K61" s="10"/>
      <c r="L61" s="16"/>
      <c r="M61" s="10"/>
      <c r="N61" s="10"/>
      <c r="O61" s="10"/>
      <c r="P61" s="10"/>
      <c r="Q61" s="296"/>
      <c r="R61" s="12"/>
      <c r="S61" s="12"/>
      <c r="T61" s="12"/>
      <c r="U61" s="12"/>
      <c r="V61" s="12"/>
      <c r="W61" s="12"/>
      <c r="X61" s="12"/>
    </row>
    <row r="62" spans="2:24" outlineLevel="1" x14ac:dyDescent="0.25">
      <c r="B62" s="14"/>
      <c r="C62" s="15"/>
      <c r="D62" s="15"/>
      <c r="E62" s="15"/>
      <c r="F62" s="14"/>
      <c r="G62" s="292"/>
      <c r="H62" s="10"/>
      <c r="I62" s="11"/>
      <c r="J62" s="11"/>
      <c r="K62" s="10"/>
      <c r="L62" s="16"/>
      <c r="M62" s="10"/>
      <c r="N62" s="10"/>
      <c r="O62" s="10"/>
      <c r="P62" s="10"/>
      <c r="Q62" s="296"/>
      <c r="R62" s="12"/>
      <c r="S62" s="12"/>
      <c r="T62" s="12"/>
      <c r="U62" s="12"/>
      <c r="V62" s="12"/>
      <c r="W62" s="12"/>
      <c r="X62" s="12"/>
    </row>
    <row r="63" spans="2:24" outlineLevel="1" x14ac:dyDescent="0.25">
      <c r="B63" s="14"/>
      <c r="C63" s="15"/>
      <c r="D63" s="15"/>
      <c r="E63" s="15"/>
      <c r="F63" s="14"/>
      <c r="G63" s="292"/>
      <c r="H63" s="10"/>
      <c r="I63" s="11"/>
      <c r="J63" s="11"/>
      <c r="K63" s="10"/>
      <c r="L63" s="16"/>
      <c r="M63" s="10"/>
      <c r="N63" s="10"/>
      <c r="O63" s="10"/>
      <c r="P63" s="10"/>
      <c r="Q63" s="296"/>
      <c r="R63" s="12"/>
      <c r="S63" s="12"/>
      <c r="T63" s="12"/>
      <c r="U63" s="12"/>
      <c r="V63" s="12"/>
      <c r="W63" s="12"/>
      <c r="X63" s="12"/>
    </row>
    <row r="64" spans="2:24" outlineLevel="1" x14ac:dyDescent="0.25">
      <c r="B64" s="14"/>
      <c r="C64" s="15"/>
      <c r="D64" s="15"/>
      <c r="E64" s="15"/>
      <c r="F64" s="14"/>
      <c r="G64" s="292"/>
      <c r="H64" s="10"/>
      <c r="I64" s="11"/>
      <c r="J64" s="11"/>
      <c r="K64" s="10"/>
      <c r="L64" s="16"/>
      <c r="M64" s="10"/>
      <c r="N64" s="10"/>
      <c r="O64" s="10"/>
      <c r="P64" s="10"/>
      <c r="Q64" s="296"/>
      <c r="R64" s="12"/>
      <c r="S64" s="12"/>
      <c r="T64" s="12"/>
      <c r="U64" s="12"/>
      <c r="V64" s="12"/>
      <c r="W64" s="12"/>
      <c r="X64" s="12"/>
    </row>
    <row r="65" spans="2:24" outlineLevel="1" x14ac:dyDescent="0.25">
      <c r="B65" s="14"/>
      <c r="C65" s="15"/>
      <c r="D65" s="15"/>
      <c r="E65" s="15"/>
      <c r="F65" s="14"/>
      <c r="G65" s="292"/>
      <c r="H65" s="10"/>
      <c r="I65" s="11"/>
      <c r="J65" s="11"/>
      <c r="K65" s="10"/>
      <c r="L65" s="16"/>
      <c r="M65" s="10"/>
      <c r="N65" s="10"/>
      <c r="O65" s="10"/>
      <c r="P65" s="10"/>
      <c r="Q65" s="296"/>
      <c r="R65" s="12"/>
      <c r="S65" s="12"/>
      <c r="T65" s="12"/>
      <c r="U65" s="12"/>
      <c r="V65" s="12"/>
      <c r="W65" s="12"/>
      <c r="X65" s="12"/>
    </row>
    <row r="66" spans="2:24" outlineLevel="1" x14ac:dyDescent="0.25">
      <c r="B66" s="14"/>
      <c r="C66" s="15"/>
      <c r="D66" s="15"/>
      <c r="E66" s="15"/>
      <c r="F66" s="14"/>
      <c r="G66" s="292"/>
      <c r="H66" s="10"/>
      <c r="I66" s="11"/>
      <c r="J66" s="11"/>
      <c r="K66" s="10"/>
      <c r="L66" s="16"/>
      <c r="M66" s="10"/>
      <c r="N66" s="10"/>
      <c r="O66" s="10"/>
      <c r="P66" s="10"/>
      <c r="Q66" s="296"/>
      <c r="R66" s="12"/>
      <c r="S66" s="12"/>
      <c r="T66" s="12"/>
      <c r="U66" s="12"/>
      <c r="V66" s="12"/>
      <c r="W66" s="12"/>
      <c r="X66" s="12"/>
    </row>
    <row r="67" spans="2:24" outlineLevel="1" x14ac:dyDescent="0.25">
      <c r="B67" s="14"/>
      <c r="C67" s="15"/>
      <c r="D67" s="15"/>
      <c r="E67" s="15"/>
      <c r="F67" s="14"/>
      <c r="G67" s="292"/>
      <c r="H67" s="10"/>
      <c r="I67" s="11"/>
      <c r="J67" s="11"/>
      <c r="K67" s="10"/>
      <c r="L67" s="16"/>
      <c r="M67" s="10"/>
      <c r="N67" s="10"/>
      <c r="O67" s="10"/>
      <c r="P67" s="10"/>
      <c r="Q67" s="296"/>
      <c r="R67" s="12"/>
      <c r="S67" s="12"/>
      <c r="T67" s="12"/>
      <c r="U67" s="12"/>
      <c r="V67" s="12"/>
      <c r="W67" s="12"/>
      <c r="X67" s="12"/>
    </row>
    <row r="68" spans="2:24" outlineLevel="1" x14ac:dyDescent="0.25">
      <c r="B68" s="14"/>
      <c r="C68" s="15"/>
      <c r="D68" s="15"/>
      <c r="E68" s="15"/>
      <c r="F68" s="14"/>
      <c r="G68" s="292"/>
      <c r="H68" s="10"/>
      <c r="I68" s="11"/>
      <c r="J68" s="11"/>
      <c r="K68" s="10"/>
      <c r="L68" s="16"/>
      <c r="M68" s="10"/>
      <c r="N68" s="10"/>
      <c r="O68" s="10"/>
      <c r="P68" s="10"/>
      <c r="Q68" s="296"/>
      <c r="R68" s="12"/>
      <c r="S68" s="12"/>
      <c r="T68" s="12"/>
      <c r="U68" s="12"/>
      <c r="V68" s="12"/>
      <c r="W68" s="12"/>
      <c r="X68" s="12"/>
    </row>
    <row r="69" spans="2:24" outlineLevel="1" x14ac:dyDescent="0.25">
      <c r="B69" s="14"/>
      <c r="C69" s="15"/>
      <c r="D69" s="15"/>
      <c r="E69" s="15"/>
      <c r="F69" s="14"/>
      <c r="G69" s="292"/>
      <c r="H69" s="10"/>
      <c r="I69" s="11"/>
      <c r="J69" s="11"/>
      <c r="K69" s="10"/>
      <c r="L69" s="16"/>
      <c r="M69" s="10"/>
      <c r="N69" s="10"/>
      <c r="O69" s="10"/>
      <c r="P69" s="10"/>
      <c r="Q69" s="296"/>
      <c r="R69" s="12"/>
      <c r="S69" s="12"/>
      <c r="T69" s="12"/>
      <c r="U69" s="12"/>
      <c r="V69" s="12"/>
      <c r="W69" s="12"/>
      <c r="X69" s="12"/>
    </row>
    <row r="70" spans="2:24" outlineLevel="1" x14ac:dyDescent="0.25">
      <c r="B70" s="14"/>
      <c r="C70" s="15"/>
      <c r="D70" s="15"/>
      <c r="E70" s="15"/>
      <c r="F70" s="14"/>
      <c r="G70" s="292"/>
      <c r="H70" s="10"/>
      <c r="I70" s="11"/>
      <c r="J70" s="11"/>
      <c r="K70" s="10"/>
      <c r="L70" s="16"/>
      <c r="M70" s="10"/>
      <c r="N70" s="10"/>
      <c r="O70" s="10"/>
      <c r="P70" s="10"/>
      <c r="Q70" s="296"/>
      <c r="R70" s="12"/>
      <c r="S70" s="12"/>
      <c r="T70" s="12"/>
      <c r="U70" s="12"/>
      <c r="V70" s="12"/>
      <c r="W70" s="12"/>
      <c r="X70" s="12"/>
    </row>
    <row r="71" spans="2:24" outlineLevel="1" x14ac:dyDescent="0.25">
      <c r="B71" s="14"/>
      <c r="C71" s="15"/>
      <c r="D71" s="15"/>
      <c r="E71" s="15"/>
      <c r="F71" s="14"/>
      <c r="G71" s="292"/>
      <c r="H71" s="10"/>
      <c r="I71" s="11"/>
      <c r="J71" s="11"/>
      <c r="K71" s="10"/>
      <c r="L71" s="16"/>
      <c r="M71" s="10"/>
      <c r="N71" s="10"/>
      <c r="O71" s="10"/>
      <c r="P71" s="10"/>
      <c r="Q71" s="296"/>
      <c r="R71" s="12"/>
      <c r="S71" s="12"/>
      <c r="T71" s="12"/>
      <c r="U71" s="12"/>
      <c r="V71" s="12"/>
      <c r="W71" s="12"/>
      <c r="X71" s="12"/>
    </row>
    <row r="72" spans="2:24" outlineLevel="1" x14ac:dyDescent="0.25">
      <c r="B72" s="14"/>
      <c r="C72" s="15"/>
      <c r="D72" s="15"/>
      <c r="E72" s="15"/>
      <c r="F72" s="14"/>
      <c r="G72" s="292"/>
      <c r="H72" s="10"/>
      <c r="I72" s="11"/>
      <c r="J72" s="11"/>
      <c r="K72" s="10"/>
      <c r="L72" s="16"/>
      <c r="M72" s="10"/>
      <c r="N72" s="10"/>
      <c r="O72" s="10"/>
      <c r="P72" s="10"/>
      <c r="Q72" s="296"/>
      <c r="R72" s="12"/>
      <c r="S72" s="12"/>
      <c r="T72" s="12"/>
      <c r="U72" s="12"/>
      <c r="V72" s="12"/>
      <c r="W72" s="12"/>
      <c r="X72" s="12"/>
    </row>
    <row r="73" spans="2:24" outlineLevel="1" x14ac:dyDescent="0.25">
      <c r="B73" s="14"/>
      <c r="C73" s="15"/>
      <c r="D73" s="15"/>
      <c r="E73" s="15"/>
      <c r="F73" s="14"/>
      <c r="G73" s="292"/>
      <c r="H73" s="10"/>
      <c r="I73" s="11"/>
      <c r="J73" s="11"/>
      <c r="K73" s="10"/>
      <c r="L73" s="16"/>
      <c r="M73" s="10"/>
      <c r="N73" s="10"/>
      <c r="O73" s="10"/>
      <c r="P73" s="10"/>
      <c r="Q73" s="296"/>
      <c r="R73" s="12"/>
      <c r="S73" s="12"/>
      <c r="T73" s="12"/>
      <c r="U73" s="12"/>
      <c r="V73" s="12"/>
      <c r="W73" s="12"/>
      <c r="X73" s="12"/>
    </row>
    <row r="74" spans="2:24" outlineLevel="1" x14ac:dyDescent="0.25">
      <c r="B74" s="14"/>
      <c r="C74" s="15"/>
      <c r="D74" s="15"/>
      <c r="E74" s="15"/>
      <c r="F74" s="14"/>
      <c r="G74" s="292"/>
      <c r="H74" s="10"/>
      <c r="I74" s="11"/>
      <c r="J74" s="11"/>
      <c r="K74" s="10"/>
      <c r="L74" s="16"/>
      <c r="M74" s="10"/>
      <c r="N74" s="10"/>
      <c r="O74" s="10"/>
      <c r="P74" s="10"/>
      <c r="Q74" s="296"/>
      <c r="R74" s="12"/>
      <c r="S74" s="12"/>
      <c r="T74" s="12"/>
      <c r="U74" s="12"/>
      <c r="V74" s="12"/>
      <c r="W74" s="12"/>
      <c r="X74" s="12"/>
    </row>
    <row r="75" spans="2:24" outlineLevel="1" x14ac:dyDescent="0.25">
      <c r="B75" s="14"/>
      <c r="C75" s="15"/>
      <c r="D75" s="15"/>
      <c r="E75" s="15"/>
      <c r="F75" s="14"/>
      <c r="G75" s="292"/>
      <c r="H75" s="10"/>
      <c r="I75" s="11"/>
      <c r="J75" s="11"/>
      <c r="K75" s="10"/>
      <c r="L75" s="16"/>
      <c r="M75" s="10"/>
      <c r="N75" s="10"/>
      <c r="O75" s="10"/>
      <c r="P75" s="10"/>
      <c r="Q75" s="296"/>
      <c r="R75" s="12"/>
      <c r="S75" s="12"/>
      <c r="T75" s="12"/>
      <c r="U75" s="12"/>
      <c r="V75" s="12"/>
      <c r="W75" s="12"/>
      <c r="X75" s="12"/>
    </row>
    <row r="76" spans="2:24" outlineLevel="1" x14ac:dyDescent="0.25">
      <c r="B76" s="14"/>
      <c r="C76" s="15"/>
      <c r="D76" s="15"/>
      <c r="E76" s="15"/>
      <c r="F76" s="14"/>
      <c r="G76" s="292"/>
      <c r="H76" s="10"/>
      <c r="I76" s="11"/>
      <c r="J76" s="11"/>
      <c r="K76" s="10"/>
      <c r="L76" s="16"/>
      <c r="M76" s="10"/>
      <c r="N76" s="10"/>
      <c r="O76" s="10"/>
      <c r="P76" s="10"/>
      <c r="Q76" s="296"/>
      <c r="R76" s="12"/>
      <c r="S76" s="12"/>
      <c r="T76" s="12"/>
      <c r="U76" s="12"/>
      <c r="V76" s="12"/>
      <c r="W76" s="12"/>
      <c r="X76" s="12"/>
    </row>
    <row r="77" spans="2:24" outlineLevel="1" x14ac:dyDescent="0.25">
      <c r="B77" s="14"/>
      <c r="C77" s="15"/>
      <c r="D77" s="15"/>
      <c r="E77" s="15"/>
      <c r="F77" s="14"/>
      <c r="G77" s="292"/>
      <c r="H77" s="10"/>
      <c r="I77" s="11"/>
      <c r="J77" s="11"/>
      <c r="K77" s="10"/>
      <c r="L77" s="16"/>
      <c r="M77" s="10"/>
      <c r="N77" s="10"/>
      <c r="O77" s="10"/>
      <c r="P77" s="10"/>
      <c r="Q77" s="296"/>
      <c r="R77" s="12"/>
      <c r="S77" s="12"/>
      <c r="T77" s="12"/>
      <c r="U77" s="12"/>
      <c r="V77" s="12"/>
      <c r="W77" s="12"/>
      <c r="X77" s="12"/>
    </row>
    <row r="78" spans="2:24" outlineLevel="1" x14ac:dyDescent="0.25">
      <c r="B78" s="14"/>
      <c r="C78" s="15"/>
      <c r="D78" s="15"/>
      <c r="E78" s="15"/>
      <c r="F78" s="14"/>
      <c r="G78" s="292"/>
      <c r="H78" s="10"/>
      <c r="I78" s="11"/>
      <c r="J78" s="11"/>
      <c r="K78" s="10"/>
      <c r="L78" s="16"/>
      <c r="M78" s="10"/>
      <c r="N78" s="10"/>
      <c r="O78" s="10"/>
      <c r="P78" s="10"/>
      <c r="Q78" s="296"/>
      <c r="R78" s="12"/>
      <c r="S78" s="12"/>
      <c r="T78" s="12"/>
      <c r="U78" s="12"/>
      <c r="V78" s="12"/>
      <c r="W78" s="12"/>
      <c r="X78" s="12"/>
    </row>
    <row r="79" spans="2:24" outlineLevel="1" x14ac:dyDescent="0.25">
      <c r="B79" s="14"/>
      <c r="C79" s="15"/>
      <c r="D79" s="15"/>
      <c r="E79" s="15"/>
      <c r="F79" s="14"/>
      <c r="G79" s="292"/>
      <c r="H79" s="10"/>
      <c r="I79" s="11"/>
      <c r="J79" s="11"/>
      <c r="K79" s="10"/>
      <c r="L79" s="16"/>
      <c r="M79" s="10"/>
      <c r="N79" s="10"/>
      <c r="O79" s="10"/>
      <c r="P79" s="10"/>
      <c r="Q79" s="296"/>
      <c r="R79" s="12"/>
      <c r="S79" s="12"/>
      <c r="T79" s="12"/>
      <c r="U79" s="12"/>
      <c r="V79" s="12"/>
      <c r="W79" s="12"/>
      <c r="X79" s="12"/>
    </row>
    <row r="80" spans="2:24" outlineLevel="1" x14ac:dyDescent="0.25">
      <c r="B80" s="14"/>
      <c r="C80" s="15"/>
      <c r="D80" s="15"/>
      <c r="E80" s="15"/>
      <c r="F80" s="14"/>
      <c r="G80" s="292"/>
      <c r="H80" s="10"/>
      <c r="I80" s="11"/>
      <c r="J80" s="11"/>
      <c r="K80" s="10"/>
      <c r="L80" s="16"/>
      <c r="M80" s="10"/>
      <c r="N80" s="10"/>
      <c r="O80" s="10"/>
      <c r="P80" s="10"/>
      <c r="Q80" s="296"/>
      <c r="R80" s="12"/>
      <c r="S80" s="12"/>
      <c r="T80" s="12"/>
      <c r="U80" s="12"/>
      <c r="V80" s="12"/>
      <c r="W80" s="12"/>
      <c r="X80" s="12"/>
    </row>
    <row r="81" spans="1:24" outlineLevel="1" x14ac:dyDescent="0.25">
      <c r="B81" s="14"/>
      <c r="C81" s="15"/>
      <c r="D81" s="15"/>
      <c r="E81" s="15"/>
      <c r="F81" s="14"/>
      <c r="G81" s="292"/>
      <c r="H81" s="10"/>
      <c r="I81" s="11"/>
      <c r="J81" s="11"/>
      <c r="K81" s="10"/>
      <c r="L81" s="16"/>
      <c r="M81" s="10"/>
      <c r="N81" s="10"/>
      <c r="O81" s="10"/>
      <c r="P81" s="10"/>
      <c r="Q81" s="296"/>
      <c r="R81" s="12"/>
      <c r="S81" s="12"/>
      <c r="T81" s="12"/>
      <c r="U81" s="12"/>
      <c r="V81" s="12"/>
      <c r="W81" s="12"/>
      <c r="X81" s="12"/>
    </row>
    <row r="82" spans="1:24" outlineLevel="1" x14ac:dyDescent="0.25">
      <c r="B82" s="14"/>
      <c r="C82" s="15"/>
      <c r="D82" s="15"/>
      <c r="E82" s="15"/>
      <c r="F82" s="14"/>
      <c r="G82" s="292"/>
      <c r="H82" s="10"/>
      <c r="I82" s="11"/>
      <c r="J82" s="11"/>
      <c r="K82" s="10"/>
      <c r="L82" s="16"/>
      <c r="M82" s="10"/>
      <c r="N82" s="10"/>
      <c r="O82" s="10"/>
      <c r="P82" s="10"/>
      <c r="Q82" s="296"/>
      <c r="R82" s="12"/>
      <c r="S82" s="12"/>
      <c r="T82" s="12"/>
      <c r="U82" s="12"/>
      <c r="V82" s="12"/>
      <c r="W82" s="12"/>
      <c r="X82" s="12"/>
    </row>
    <row r="83" spans="1:24" outlineLevel="1" x14ac:dyDescent="0.25">
      <c r="B83" s="14"/>
      <c r="C83" s="15"/>
      <c r="D83" s="15"/>
      <c r="E83" s="15"/>
      <c r="F83" s="14"/>
      <c r="G83" s="292"/>
      <c r="H83" s="10"/>
      <c r="I83" s="11"/>
      <c r="J83" s="11"/>
      <c r="K83" s="10"/>
      <c r="L83" s="16"/>
      <c r="M83" s="10"/>
      <c r="N83" s="10"/>
      <c r="O83" s="10"/>
      <c r="P83" s="10"/>
      <c r="Q83" s="296"/>
      <c r="R83" s="12"/>
      <c r="S83" s="12"/>
      <c r="T83" s="12"/>
      <c r="U83" s="12"/>
      <c r="V83" s="12"/>
      <c r="W83" s="12"/>
      <c r="X83" s="12"/>
    </row>
    <row r="84" spans="1:24" outlineLevel="1" x14ac:dyDescent="0.25">
      <c r="B84" s="14"/>
      <c r="C84" s="15"/>
      <c r="D84" s="15"/>
      <c r="E84" s="15"/>
      <c r="F84" s="14"/>
      <c r="G84" s="292"/>
      <c r="H84" s="10"/>
      <c r="I84" s="11"/>
      <c r="J84" s="11"/>
      <c r="K84" s="10"/>
      <c r="L84" s="16"/>
      <c r="M84" s="10"/>
      <c r="N84" s="10"/>
      <c r="O84" s="10"/>
      <c r="P84" s="10"/>
      <c r="Q84" s="296"/>
      <c r="R84" s="12"/>
      <c r="S84" s="12"/>
      <c r="T84" s="12"/>
      <c r="U84" s="12"/>
      <c r="V84" s="12"/>
      <c r="W84" s="12"/>
      <c r="X84" s="12"/>
    </row>
    <row r="85" spans="1:24" outlineLevel="1" x14ac:dyDescent="0.25">
      <c r="B85" s="14"/>
      <c r="C85" s="15"/>
      <c r="D85" s="15"/>
      <c r="E85" s="15"/>
      <c r="F85" s="14"/>
      <c r="G85" s="292"/>
      <c r="H85" s="10"/>
      <c r="I85" s="11"/>
      <c r="J85" s="11"/>
      <c r="K85" s="10"/>
      <c r="L85" s="16"/>
      <c r="M85" s="10"/>
      <c r="N85" s="10"/>
      <c r="O85" s="10"/>
      <c r="P85" s="10"/>
      <c r="Q85" s="296"/>
      <c r="R85" s="12"/>
      <c r="S85" s="12"/>
      <c r="T85" s="12"/>
      <c r="U85" s="12"/>
      <c r="V85" s="12"/>
      <c r="W85" s="12"/>
      <c r="X85" s="12"/>
    </row>
    <row r="86" spans="1:24" outlineLevel="1" x14ac:dyDescent="0.25">
      <c r="B86" s="14"/>
      <c r="C86" s="15"/>
      <c r="D86" s="15"/>
      <c r="E86" s="15"/>
      <c r="F86" s="14"/>
      <c r="G86" s="292"/>
      <c r="H86" s="10"/>
      <c r="I86" s="11"/>
      <c r="J86" s="11"/>
      <c r="K86" s="10"/>
      <c r="L86" s="16"/>
      <c r="M86" s="10"/>
      <c r="N86" s="10"/>
      <c r="O86" s="10"/>
      <c r="P86" s="10"/>
      <c r="Q86" s="296"/>
      <c r="R86" s="12"/>
      <c r="S86" s="12"/>
      <c r="T86" s="12"/>
      <c r="U86" s="12"/>
      <c r="V86" s="12"/>
      <c r="W86" s="12"/>
      <c r="X86" s="12"/>
    </row>
    <row r="87" spans="1:24" outlineLevel="1" x14ac:dyDescent="0.25">
      <c r="B87" s="14" t="str">
        <f>IF('Employee Input 19-20'!B94="","",'Employee Input 19-20'!B94)</f>
        <v/>
      </c>
      <c r="C87" s="15" t="str">
        <f>IF('Employee Input 19-20'!C94="","",'Employee Input 19-20'!C94)</f>
        <v/>
      </c>
      <c r="D87" s="15" t="str">
        <f>IF('Employee Input 19-20'!D94="","",'Employee Input 19-20'!D94)</f>
        <v/>
      </c>
      <c r="E87" s="15" t="str">
        <f>IF('Employee Input 19-20'!E94="","",'Employee Input 19-20'!E94)</f>
        <v/>
      </c>
      <c r="F87" s="14" t="str">
        <f>IF('Employee Input 19-20'!F94="","",'Employee Input 19-20'!F94)</f>
        <v/>
      </c>
      <c r="G87" s="292" t="str">
        <f>IF('Employee Input 19-20'!G94="","",'Employee Input 19-20'!G94)</f>
        <v/>
      </c>
      <c r="H87" s="10" t="str">
        <f>IF(F87="","",F87*G87)</f>
        <v/>
      </c>
      <c r="I87" s="11" t="str">
        <f>IF('Employee Input 19-20'!I94="","",'Employee Input 19-20'!I94)</f>
        <v/>
      </c>
      <c r="J87" s="11" t="str">
        <f>IF('Employee Input 19-20'!J94="","",'Employee Input 19-20'!J94)</f>
        <v/>
      </c>
      <c r="K87" s="10" t="str">
        <f>IF(SUM(H87:J87)&gt;0,SUM(H87:J87),"")</f>
        <v/>
      </c>
      <c r="L87" s="16" t="str">
        <f>IF('Employee Input 19-20'!L94="","",'Employee Input 19-20'!L94)</f>
        <v/>
      </c>
      <c r="M87" s="10"/>
      <c r="N87" s="10"/>
      <c r="O87" s="10"/>
      <c r="P87" s="10"/>
      <c r="Q87" s="296"/>
      <c r="R87" s="12"/>
      <c r="S87" s="12"/>
      <c r="T87" s="12"/>
      <c r="U87" s="12"/>
      <c r="V87" s="12"/>
      <c r="W87" s="12"/>
      <c r="X87" s="12"/>
    </row>
    <row r="88" spans="1:24" ht="16.5" thickBot="1" x14ac:dyDescent="0.3">
      <c r="A88" s="23"/>
      <c r="B88" s="39"/>
      <c r="C88" s="25"/>
      <c r="D88" s="25"/>
      <c r="E88" s="25"/>
      <c r="F88" s="39"/>
      <c r="G88" s="39"/>
      <c r="H88" s="39"/>
      <c r="I88" s="39"/>
      <c r="J88" s="39"/>
      <c r="K88" s="23"/>
      <c r="L88" s="39"/>
      <c r="M88" s="23"/>
      <c r="N88" s="23"/>
      <c r="O88" s="23"/>
      <c r="P88" s="23"/>
      <c r="Q88" s="39"/>
      <c r="R88" s="23"/>
      <c r="S88" s="23"/>
      <c r="T88" s="23"/>
      <c r="U88" s="23"/>
      <c r="V88" s="23"/>
      <c r="W88" s="23"/>
      <c r="X88" s="23"/>
    </row>
    <row r="89" spans="1:24" x14ac:dyDescent="0.25">
      <c r="B89" s="34" t="s">
        <v>760</v>
      </c>
      <c r="C89" s="277"/>
      <c r="D89" s="278"/>
      <c r="E89" s="277" t="str">
        <f>IF(SUM(E26,E51,E87)&gt;0,SUM(E26,E51,E87),"")</f>
        <v/>
      </c>
      <c r="F89" s="38">
        <f>SUM(F7:F88)</f>
        <v>265.5</v>
      </c>
      <c r="G89" s="38"/>
      <c r="H89" s="38">
        <f>SUM(H7:H88)</f>
        <v>882737.15</v>
      </c>
      <c r="I89" s="38">
        <f>SUM(I7:I88)</f>
        <v>0</v>
      </c>
      <c r="J89" s="38">
        <f>SUM(J7:J88)</f>
        <v>0</v>
      </c>
      <c r="K89" s="38">
        <f>SUM(K7:K88)</f>
        <v>882737.15</v>
      </c>
      <c r="M89" s="38">
        <f t="shared" ref="M89:X89" si="15">SUM(M7:M88)</f>
        <v>128707.26</v>
      </c>
      <c r="N89" s="38">
        <f t="shared" si="15"/>
        <v>0</v>
      </c>
      <c r="O89" s="38">
        <f t="shared" si="15"/>
        <v>13054.821875</v>
      </c>
      <c r="P89" s="38">
        <f t="shared" si="15"/>
        <v>12799.688674999999</v>
      </c>
      <c r="Q89" s="38">
        <f t="shared" si="15"/>
        <v>25000</v>
      </c>
      <c r="R89" s="38">
        <f t="shared" si="15"/>
        <v>138000</v>
      </c>
      <c r="S89" s="38">
        <f t="shared" si="15"/>
        <v>10850</v>
      </c>
      <c r="T89" s="38">
        <f t="shared" si="15"/>
        <v>23833.903050000001</v>
      </c>
      <c r="U89" s="38">
        <f t="shared" si="15"/>
        <v>0</v>
      </c>
      <c r="V89" s="38">
        <f t="shared" si="15"/>
        <v>0</v>
      </c>
      <c r="W89" s="38">
        <f t="shared" si="15"/>
        <v>327245.67359999998</v>
      </c>
      <c r="X89" s="38">
        <f t="shared" si="15"/>
        <v>1209982.8236</v>
      </c>
    </row>
    <row r="91" spans="1:24" x14ac:dyDescent="0.25">
      <c r="B91" s="34" t="s">
        <v>764</v>
      </c>
      <c r="F91" s="38">
        <f>SUMIF($B:$B,1100,F:F)</f>
        <v>10.5</v>
      </c>
      <c r="G91" s="38"/>
      <c r="H91" s="38">
        <f>SUMIF($B:$B,1100,H:H)</f>
        <v>508000</v>
      </c>
      <c r="I91" s="38">
        <f>SUMIF($B:$B,1100,I:I)</f>
        <v>0</v>
      </c>
      <c r="J91" s="38">
        <f>SUMIF($B:$B,1100,J:J)</f>
        <v>0</v>
      </c>
      <c r="K91" s="38">
        <f>SUMIF($B:$B,1100,K:K)</f>
        <v>508000</v>
      </c>
      <c r="M91" s="38">
        <f t="shared" ref="M91:X91" si="16">SUMIF($B:$B,1100,M:M)</f>
        <v>97028</v>
      </c>
      <c r="N91" s="38">
        <f t="shared" si="16"/>
        <v>0</v>
      </c>
      <c r="O91" s="38">
        <f t="shared" si="16"/>
        <v>0</v>
      </c>
      <c r="P91" s="38">
        <f t="shared" si="16"/>
        <v>7366</v>
      </c>
      <c r="Q91" s="38">
        <f t="shared" si="16"/>
        <v>10000</v>
      </c>
      <c r="R91" s="38">
        <f t="shared" si="16"/>
        <v>102000</v>
      </c>
      <c r="S91" s="38">
        <f t="shared" si="16"/>
        <v>4340</v>
      </c>
      <c r="T91" s="38">
        <f t="shared" si="16"/>
        <v>13716</v>
      </c>
      <c r="U91" s="38">
        <f t="shared" si="16"/>
        <v>0</v>
      </c>
      <c r="V91" s="38">
        <f t="shared" si="16"/>
        <v>0</v>
      </c>
      <c r="W91" s="38">
        <f t="shared" si="16"/>
        <v>224450</v>
      </c>
      <c r="X91" s="38">
        <f t="shared" si="16"/>
        <v>732450</v>
      </c>
    </row>
  </sheetData>
  <customSheetViews>
    <customSheetView guid="{4EB13151-49F2-48E5-8912-358F31E4FF0D}" scale="75" showPageBreaks="1" fitToPage="1" state="hidden">
      <pane xSplit="3" ySplit="6" topLeftCell="D7" activePane="bottomRight" state="frozenSplit"/>
      <selection pane="bottomRight" activeCell="E39" sqref="E39"/>
      <pageMargins left="0.25" right="0.25" top="0.25" bottom="0.25" header="0.3" footer="0.3"/>
      <pageSetup scale="29" orientation="portrait" r:id="rId1"/>
    </customSheetView>
    <customSheetView guid="{9376E736-6BC6-F744-8C65-D2B2C92BC104}" scale="75" showPageBreaks="1" fitToPage="1" state="hidden">
      <pane xSplit="3" ySplit="6" topLeftCell="D7" activePane="bottomRight" state="frozenSplit"/>
      <selection pane="bottomRight" activeCell="E39" sqref="E39"/>
      <pageMargins left="0.25" right="0.25" top="0.25" bottom="0.25" header="0.3" footer="0.3"/>
      <pageSetup scale="27" orientation="portrait" r:id="rId2"/>
    </customSheetView>
  </customSheetViews>
  <phoneticPr fontId="55" type="noConversion"/>
  <pageMargins left="0.25" right="0.25" top="0.25" bottom="0.25" header="0.3" footer="0.3"/>
  <pageSetup scale="29" orientation="portrait" r:id="rId3"/>
  <drawing r:id="rId4"/>
  <legacy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249977111117893"/>
    <pageSetUpPr fitToPage="1"/>
  </sheetPr>
  <dimension ref="A1:X172"/>
  <sheetViews>
    <sheetView workbookViewId="0">
      <pane xSplit="3" ySplit="6" topLeftCell="D122" activePane="bottomRight" state="frozenSplit"/>
      <selection pane="topRight" activeCell="D1" sqref="D1"/>
      <selection pane="bottomLeft" activeCell="A7" sqref="A7"/>
      <selection pane="bottomRight" activeCell="C155" sqref="C155"/>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7.85546875" style="95" customWidth="1"/>
    <col min="19" max="19" width="10.42578125" style="1" bestFit="1" customWidth="1"/>
    <col min="20" max="24" width="11.42578125" style="1" customWidth="1"/>
    <col min="25"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20" ht="20.25" x14ac:dyDescent="0.3">
      <c r="A1" s="22" t="str">
        <f>'Student Info'!$A$1</f>
        <v>Blue Oak Charter School</v>
      </c>
      <c r="D1" s="178" t="s">
        <v>929</v>
      </c>
    </row>
    <row r="2" spans="1:20" ht="18.75" x14ac:dyDescent="0.3">
      <c r="A2" s="21" t="s">
        <v>817</v>
      </c>
      <c r="D2" s="178" t="s">
        <v>770</v>
      </c>
    </row>
    <row r="3" spans="1:20" ht="18.75" x14ac:dyDescent="0.3">
      <c r="A3" s="21" t="str">
        <f>'Cash Flow $s Yr4'!A3</f>
        <v>2020-21</v>
      </c>
    </row>
    <row r="5" spans="1:20" ht="18.75" x14ac:dyDescent="0.3">
      <c r="A5" s="29"/>
      <c r="B5" s="41"/>
      <c r="C5" s="29"/>
      <c r="D5" s="96"/>
      <c r="E5" s="96"/>
      <c r="F5" s="96"/>
      <c r="G5" s="96"/>
      <c r="H5" s="96"/>
      <c r="I5" s="96"/>
      <c r="J5" s="96"/>
      <c r="K5" s="96"/>
      <c r="L5" s="96"/>
      <c r="M5" s="96"/>
      <c r="N5" s="96"/>
      <c r="O5" s="96"/>
      <c r="P5" s="96"/>
      <c r="Q5" s="96"/>
      <c r="R5" s="96"/>
    </row>
    <row r="6" spans="1:20"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20" ht="18.75" x14ac:dyDescent="0.3">
      <c r="A7" s="47" t="s">
        <v>807</v>
      </c>
      <c r="B7" s="87"/>
      <c r="D7" s="31"/>
      <c r="F7" s="97"/>
      <c r="G7" s="97"/>
      <c r="H7" s="97"/>
      <c r="I7" s="31"/>
      <c r="J7" s="31"/>
      <c r="K7" s="97"/>
      <c r="L7" s="97"/>
      <c r="M7" s="97"/>
      <c r="N7" s="97"/>
      <c r="O7" s="97"/>
      <c r="P7" s="97"/>
      <c r="Q7" s="97"/>
      <c r="R7" s="97"/>
    </row>
    <row r="8" spans="1:20" ht="18.75" hidden="1" x14ac:dyDescent="0.3">
      <c r="A8" s="47"/>
      <c r="B8" s="87"/>
      <c r="C8" s="109" t="s">
        <v>830</v>
      </c>
      <c r="D8" s="110" t="s">
        <v>795</v>
      </c>
      <c r="F8" s="97"/>
      <c r="G8" s="97"/>
      <c r="H8" s="97"/>
      <c r="I8" s="31"/>
      <c r="J8" s="31"/>
      <c r="K8" s="97"/>
      <c r="L8" s="97"/>
      <c r="M8" s="97"/>
      <c r="N8" s="97"/>
      <c r="O8" s="97"/>
      <c r="P8" s="97"/>
      <c r="Q8" s="97"/>
      <c r="R8" s="97"/>
    </row>
    <row r="9" spans="1:20" ht="18.75" x14ac:dyDescent="0.3">
      <c r="A9" s="47"/>
      <c r="B9" s="87"/>
      <c r="C9" s="89" t="s">
        <v>831</v>
      </c>
      <c r="D9" s="115">
        <f>'Cash Flow %s Yr3'!D9</f>
        <v>0.05</v>
      </c>
      <c r="E9" s="115">
        <f>'Cash Flow %s Yr3'!E9</f>
        <v>0.05</v>
      </c>
      <c r="F9" s="115">
        <f>'Cash Flow %s Yr3'!F9</f>
        <v>0.09</v>
      </c>
      <c r="G9" s="115">
        <f>'Cash Flow %s Yr3'!G9</f>
        <v>0.09</v>
      </c>
      <c r="H9" s="115">
        <f>'Cash Flow %s Yr3'!H9</f>
        <v>0.09</v>
      </c>
      <c r="I9" s="115">
        <f>'Cash Flow %s Yr3'!I9</f>
        <v>0.09</v>
      </c>
      <c r="J9" s="115">
        <f>'Cash Flow %s Yr3'!J9</f>
        <v>0.09</v>
      </c>
      <c r="K9" s="115">
        <f>'Cash Flow %s Yr3'!K9</f>
        <v>0.09</v>
      </c>
      <c r="L9" s="215">
        <v>0.09</v>
      </c>
      <c r="M9" s="115">
        <f>'Cash Flow %s Yr3'!M9</f>
        <v>0.09</v>
      </c>
      <c r="N9" s="115">
        <f>'Cash Flow %s Yr3'!N9</f>
        <v>0.09</v>
      </c>
      <c r="O9" s="115">
        <f>'Cash Flow %s Yr3'!O9</f>
        <v>0.09</v>
      </c>
      <c r="P9" s="115">
        <f>'Cash Flow %s Yr3'!P9</f>
        <v>0.09</v>
      </c>
      <c r="Q9" s="215">
        <v>0</v>
      </c>
      <c r="R9" s="115">
        <f>'Cash Flow %s Yr3'!R9</f>
        <v>0</v>
      </c>
      <c r="S9" s="111">
        <f>SUM(D9:R9)</f>
        <v>1.0899999999999999</v>
      </c>
      <c r="T9" s="1" t="str">
        <f>'Cash Flow %s Yr3'!T9</f>
        <v>estimate based on January 2013 Governor's budget</v>
      </c>
    </row>
    <row r="10" spans="1:20" ht="18.75" hidden="1" x14ac:dyDescent="0.3">
      <c r="A10" s="47"/>
      <c r="B10" s="87"/>
      <c r="C10" s="89" t="s">
        <v>832</v>
      </c>
      <c r="D10" s="115">
        <f>'Cash Flow %s Yr3'!D10</f>
        <v>0</v>
      </c>
      <c r="E10" s="115">
        <f>'Cash Flow %s Yr3'!E10</f>
        <v>0</v>
      </c>
      <c r="F10" s="115">
        <f>'Cash Flow %s Yr3'!F10</f>
        <v>0</v>
      </c>
      <c r="G10" s="115">
        <f>'Cash Flow %s Yr3'!G10</f>
        <v>0.3589</v>
      </c>
      <c r="H10" s="115">
        <f>'Cash Flow %s Yr3'!H10</f>
        <v>0</v>
      </c>
      <c r="I10" s="115">
        <f>'Cash Flow %s Yr3'!I10</f>
        <v>0</v>
      </c>
      <c r="J10" s="115">
        <f>'Cash Flow %s Yr3'!J10</f>
        <v>0.17459999999999998</v>
      </c>
      <c r="K10" s="115">
        <f>'Cash Flow %s Yr3'!K10</f>
        <v>0</v>
      </c>
      <c r="L10" s="115">
        <f>'Cash Flow %s Yr3'!L10</f>
        <v>0.09</v>
      </c>
      <c r="M10" s="115">
        <f>'Cash Flow %s Yr3'!M10</f>
        <v>0.09</v>
      </c>
      <c r="N10" s="115">
        <f>'Cash Flow %s Yr3'!N10</f>
        <v>0.09</v>
      </c>
      <c r="O10" s="115">
        <f>'Cash Flow %s Yr3'!O10</f>
        <v>0.06</v>
      </c>
      <c r="P10" s="115">
        <f>'Cash Flow %s Yr3'!P10</f>
        <v>0.03</v>
      </c>
      <c r="Q10" s="115">
        <f>'Cash Flow %s Yr3'!Q10</f>
        <v>0</v>
      </c>
      <c r="R10" s="115">
        <f>'Cash Flow %s Yr3'!R10</f>
        <v>0</v>
      </c>
      <c r="S10" s="111">
        <f>SUM(D10:R10)</f>
        <v>0.89349999999999996</v>
      </c>
      <c r="T10" s="1">
        <f>'Cash Flow %s Yr3'!T10</f>
        <v>0</v>
      </c>
    </row>
    <row r="11" spans="1:20" s="31" customFormat="1" ht="18.75" x14ac:dyDescent="0.3">
      <c r="B11" s="70" t="s">
        <v>792</v>
      </c>
      <c r="C11" s="49"/>
      <c r="D11" s="216"/>
      <c r="E11" s="216"/>
      <c r="F11" s="216"/>
      <c r="G11" s="216"/>
      <c r="H11" s="216"/>
      <c r="I11" s="216"/>
      <c r="J11" s="216"/>
      <c r="K11" s="216"/>
      <c r="L11" s="216"/>
      <c r="M11" s="216"/>
      <c r="N11" s="216"/>
      <c r="O11" s="216"/>
      <c r="P11" s="216"/>
      <c r="Q11" s="216"/>
      <c r="R11" s="216"/>
      <c r="S11" s="111"/>
    </row>
    <row r="12" spans="1:20" s="31" customFormat="1" x14ac:dyDescent="0.25">
      <c r="A12" s="50"/>
      <c r="B12" s="65" t="str">
        <f>'Revenue Input'!B8</f>
        <v>8011</v>
      </c>
      <c r="C12" s="65" t="str">
        <f>'Revenue Input'!C8</f>
        <v>LCFF for all grades; state aid portion</v>
      </c>
      <c r="D12" s="115">
        <v>0</v>
      </c>
      <c r="E12" s="115">
        <f t="shared" ref="E12:R12" si="0">E$9</f>
        <v>0.05</v>
      </c>
      <c r="F12" s="115">
        <v>0.05</v>
      </c>
      <c r="G12" s="115">
        <f t="shared" si="0"/>
        <v>0.09</v>
      </c>
      <c r="H12" s="115">
        <f t="shared" si="0"/>
        <v>0.09</v>
      </c>
      <c r="I12" s="115">
        <f t="shared" si="0"/>
        <v>0.09</v>
      </c>
      <c r="J12" s="115">
        <f t="shared" si="0"/>
        <v>0.09</v>
      </c>
      <c r="K12" s="115">
        <f t="shared" si="0"/>
        <v>0.09</v>
      </c>
      <c r="L12" s="115">
        <f t="shared" si="0"/>
        <v>0.09</v>
      </c>
      <c r="M12" s="115">
        <f t="shared" si="0"/>
        <v>0.09</v>
      </c>
      <c r="N12" s="115">
        <f t="shared" si="0"/>
        <v>0.09</v>
      </c>
      <c r="O12" s="115">
        <f t="shared" si="0"/>
        <v>0.09</v>
      </c>
      <c r="P12" s="115">
        <f t="shared" si="0"/>
        <v>0.09</v>
      </c>
      <c r="Q12" s="115">
        <f t="shared" si="0"/>
        <v>0</v>
      </c>
      <c r="R12" s="115">
        <f t="shared" si="0"/>
        <v>0</v>
      </c>
      <c r="S12" s="111">
        <f t="shared" ref="S12:S22" si="1">SUM(D12:R12)</f>
        <v>0.99999999999999978</v>
      </c>
    </row>
    <row r="13" spans="1:20" s="31" customFormat="1" x14ac:dyDescent="0.25">
      <c r="A13" s="50"/>
      <c r="B13" s="65" t="str">
        <f>'Revenue Input'!B9</f>
        <v>8012</v>
      </c>
      <c r="C13" s="65" t="str">
        <f>'Revenue Input'!C9</f>
        <v>LCFF for all grades; EPA portion</v>
      </c>
      <c r="D13" s="214">
        <v>0</v>
      </c>
      <c r="E13" s="214">
        <v>0</v>
      </c>
      <c r="F13" s="214">
        <v>0</v>
      </c>
      <c r="G13" s="214">
        <v>0.25</v>
      </c>
      <c r="H13" s="214">
        <v>0</v>
      </c>
      <c r="I13" s="214">
        <v>0</v>
      </c>
      <c r="J13" s="214">
        <v>0.25</v>
      </c>
      <c r="K13" s="214">
        <v>0</v>
      </c>
      <c r="L13" s="214">
        <v>0</v>
      </c>
      <c r="M13" s="214">
        <v>0.25</v>
      </c>
      <c r="N13" s="214">
        <v>0</v>
      </c>
      <c r="O13" s="214">
        <v>0</v>
      </c>
      <c r="P13" s="214">
        <v>0.25</v>
      </c>
      <c r="Q13" s="214">
        <v>0</v>
      </c>
      <c r="R13" s="214">
        <v>0</v>
      </c>
      <c r="S13" s="111">
        <f t="shared" si="1"/>
        <v>1</v>
      </c>
    </row>
    <row r="14" spans="1:20" s="31" customFormat="1" x14ac:dyDescent="0.25">
      <c r="A14" s="50"/>
      <c r="B14" s="65" t="str">
        <f>'Revenue Input'!B10</f>
        <v>8096</v>
      </c>
      <c r="C14" s="65" t="str">
        <f>'Revenue Input'!C10</f>
        <v>In-Lieu of Property Taxes, all grades</v>
      </c>
      <c r="D14" s="214">
        <v>0</v>
      </c>
      <c r="E14" s="214">
        <f>'Cash Flow %s Yr3'!E14</f>
        <v>0.06</v>
      </c>
      <c r="F14" s="214">
        <f>'Cash Flow %s Yr3'!F14</f>
        <v>0.12</v>
      </c>
      <c r="G14" s="214">
        <f>'Cash Flow %s Yr3'!G14</f>
        <v>0.08</v>
      </c>
      <c r="H14" s="214">
        <f>'Cash Flow %s Yr3'!H14</f>
        <v>0.08</v>
      </c>
      <c r="I14" s="214">
        <f>'Cash Flow %s Yr3'!I14</f>
        <v>0.08</v>
      </c>
      <c r="J14" s="214">
        <f>'Cash Flow %s Yr3'!J14</f>
        <v>0.08</v>
      </c>
      <c r="K14" s="214">
        <f>'Cash Flow %s Yr3'!K14</f>
        <v>0.08</v>
      </c>
      <c r="L14" s="214">
        <f>'Cash Flow %s Yr3'!L14</f>
        <v>0.14000000000000001</v>
      </c>
      <c r="M14" s="214">
        <f>'Cash Flow %s Yr3'!M14</f>
        <v>7.0000000000000007E-2</v>
      </c>
      <c r="N14" s="214">
        <f>'Cash Flow %s Yr3'!N14</f>
        <v>7.0000000000000007E-2</v>
      </c>
      <c r="O14" s="214">
        <f>'Cash Flow %s Yr3'!O14</f>
        <v>7.0000000000000007E-2</v>
      </c>
      <c r="P14" s="214">
        <f>'Cash Flow %s Yr3'!P14</f>
        <v>7.0000000000000007E-2</v>
      </c>
      <c r="Q14" s="214">
        <v>0</v>
      </c>
      <c r="R14" s="214">
        <v>0</v>
      </c>
      <c r="S14" s="111">
        <f t="shared" si="1"/>
        <v>1.0000000000000002</v>
      </c>
    </row>
    <row r="15" spans="1:20" s="31" customFormat="1" x14ac:dyDescent="0.25">
      <c r="A15" s="50"/>
      <c r="B15" s="65" t="str">
        <f>'Revenue Input'!B11</f>
        <v>8019</v>
      </c>
      <c r="C15" s="65" t="str">
        <f>'Revenue Input'!C11</f>
        <v xml:space="preserve">Prior Year Income / Adjustments </v>
      </c>
      <c r="D15" s="115">
        <f>'Cash Flow %s Yr3'!D15</f>
        <v>1</v>
      </c>
      <c r="E15" s="115">
        <f>'Cash Flow %s Yr3'!E15</f>
        <v>0</v>
      </c>
      <c r="F15" s="115">
        <f>'Cash Flow %s Yr3'!F15</f>
        <v>0</v>
      </c>
      <c r="G15" s="115">
        <f>'Cash Flow %s Yr3'!G15</f>
        <v>0</v>
      </c>
      <c r="H15" s="115">
        <f>'Cash Flow %s Yr3'!H15</f>
        <v>0</v>
      </c>
      <c r="I15" s="115">
        <f>'Cash Flow %s Yr3'!I15</f>
        <v>0</v>
      </c>
      <c r="J15" s="115">
        <f>'Cash Flow %s Yr3'!J15</f>
        <v>0</v>
      </c>
      <c r="K15" s="115">
        <f>'Cash Flow %s Yr3'!K15</f>
        <v>0</v>
      </c>
      <c r="L15" s="115">
        <f>'Cash Flow %s Yr3'!L15</f>
        <v>0</v>
      </c>
      <c r="M15" s="115">
        <f>'Cash Flow %s Yr3'!M15</f>
        <v>0</v>
      </c>
      <c r="N15" s="115">
        <f>'Cash Flow %s Yr3'!N15</f>
        <v>0</v>
      </c>
      <c r="O15" s="115">
        <f>'Cash Flow %s Yr3'!O15</f>
        <v>0</v>
      </c>
      <c r="P15" s="115">
        <f>'Cash Flow %s Yr3'!P15</f>
        <v>0</v>
      </c>
      <c r="Q15" s="115">
        <f>'Cash Flow %s Yr3'!Q15</f>
        <v>0</v>
      </c>
      <c r="R15" s="115">
        <f>'Cash Flow %s Yr3'!R15</f>
        <v>0</v>
      </c>
      <c r="S15" s="111">
        <f t="shared" si="1"/>
        <v>1</v>
      </c>
    </row>
    <row r="16" spans="1:20" s="31" customFormat="1" x14ac:dyDescent="0.25">
      <c r="A16" s="50"/>
      <c r="B16" s="65" t="str">
        <f>'Revenue Input'!B12</f>
        <v>8181</v>
      </c>
      <c r="C16" s="65" t="str">
        <f>'Revenue Input'!C12</f>
        <v>Special Education</v>
      </c>
      <c r="D16" s="115">
        <f>'Cash Flow %s Yr3'!D16</f>
        <v>0.05</v>
      </c>
      <c r="E16" s="115">
        <f>'Cash Flow %s Yr3'!E16</f>
        <v>0.05</v>
      </c>
      <c r="F16" s="115">
        <f>'Cash Flow %s Yr3'!F16</f>
        <v>0.09</v>
      </c>
      <c r="G16" s="115">
        <f>'Cash Flow %s Yr3'!G16</f>
        <v>0.09</v>
      </c>
      <c r="H16" s="115">
        <f>'Cash Flow %s Yr3'!H16</f>
        <v>0.09</v>
      </c>
      <c r="I16" s="115">
        <f>'Cash Flow %s Yr3'!I16</f>
        <v>0.09</v>
      </c>
      <c r="J16" s="115">
        <f>'Cash Flow %s Yr3'!J16</f>
        <v>0.09</v>
      </c>
      <c r="K16" s="115">
        <f>'Cash Flow %s Yr3'!K16</f>
        <v>0.09</v>
      </c>
      <c r="L16" s="115">
        <f>'Cash Flow %s Yr3'!L16</f>
        <v>0.09</v>
      </c>
      <c r="M16" s="115">
        <f>'Cash Flow %s Yr3'!M16</f>
        <v>0.09</v>
      </c>
      <c r="N16" s="115">
        <f>'Cash Flow %s Yr3'!N16</f>
        <v>0.09</v>
      </c>
      <c r="O16" s="115">
        <f>'Cash Flow %s Yr3'!O16</f>
        <v>0.06</v>
      </c>
      <c r="P16" s="115">
        <f>'Cash Flow %s Yr3'!P16</f>
        <v>0.03</v>
      </c>
      <c r="Q16" s="115">
        <f>'Cash Flow %s Yr3'!Q16</f>
        <v>0</v>
      </c>
      <c r="R16" s="115">
        <f>'Cash Flow %s Yr3'!R16</f>
        <v>0</v>
      </c>
      <c r="S16" s="111">
        <f t="shared" si="1"/>
        <v>0.99999999999999978</v>
      </c>
    </row>
    <row r="17" spans="1:20" s="31" customFormat="1" x14ac:dyDescent="0.25">
      <c r="A17" s="50"/>
      <c r="B17" s="65" t="str">
        <f>'Revenue Input'!B13</f>
        <v>8560</v>
      </c>
      <c r="C17" s="65" t="str">
        <f>'Revenue Input'!C13</f>
        <v>Lottery</v>
      </c>
      <c r="D17" s="115">
        <f>'Cash Flow %s Yr3'!D17</f>
        <v>0</v>
      </c>
      <c r="E17" s="115">
        <f>'Cash Flow %s Yr3'!E17</f>
        <v>0</v>
      </c>
      <c r="F17" s="115">
        <f>'Cash Flow %s Yr3'!F17</f>
        <v>0</v>
      </c>
      <c r="G17" s="115">
        <f>'Cash Flow %s Yr3'!G17</f>
        <v>0</v>
      </c>
      <c r="H17" s="115">
        <f>'Cash Flow %s Yr3'!H17</f>
        <v>0</v>
      </c>
      <c r="I17" s="115">
        <f>'Cash Flow %s Yr3'!I17</f>
        <v>0.25</v>
      </c>
      <c r="J17" s="115">
        <f>'Cash Flow %s Yr3'!J17</f>
        <v>0</v>
      </c>
      <c r="K17" s="115">
        <f>'Cash Flow %s Yr3'!K17</f>
        <v>0</v>
      </c>
      <c r="L17" s="115">
        <f>'Cash Flow %s Yr3'!L17</f>
        <v>0.25</v>
      </c>
      <c r="M17" s="115">
        <f>'Cash Flow %s Yr3'!M17</f>
        <v>0</v>
      </c>
      <c r="N17" s="115">
        <f>'Cash Flow %s Yr3'!N17</f>
        <v>0</v>
      </c>
      <c r="O17" s="115">
        <f>'Cash Flow %s Yr3'!O17</f>
        <v>0.5</v>
      </c>
      <c r="P17" s="115">
        <f>'Cash Flow %s Yr3'!P17</f>
        <v>0</v>
      </c>
      <c r="Q17" s="115">
        <f>'Cash Flow %s Yr3'!Q17</f>
        <v>0</v>
      </c>
      <c r="R17" s="115">
        <f>'Cash Flow %s Yr3'!R17</f>
        <v>0</v>
      </c>
      <c r="S17" s="111">
        <f t="shared" si="1"/>
        <v>1</v>
      </c>
      <c r="T17" s="1">
        <f>'Cash Flow %s Yr3'!T17</f>
        <v>0</v>
      </c>
    </row>
    <row r="18" spans="1:20" s="31" customFormat="1" x14ac:dyDescent="0.25">
      <c r="A18" s="49"/>
      <c r="B18" s="65" t="str">
        <f>'Revenue Input'!B14</f>
        <v>8520</v>
      </c>
      <c r="C18" s="65" t="str">
        <f>'Revenue Input'!C14</f>
        <v>State Child Nutrition program</v>
      </c>
      <c r="D18" s="115">
        <f>'Cash Flow %s Yr3'!D18</f>
        <v>0</v>
      </c>
      <c r="E18" s="115">
        <f>'Cash Flow %s Yr3'!E18</f>
        <v>0</v>
      </c>
      <c r="F18" s="115">
        <f>'Cash Flow %s Yr3'!F18</f>
        <v>0</v>
      </c>
      <c r="G18" s="115">
        <f>'Cash Flow %s Yr3'!G18</f>
        <v>0</v>
      </c>
      <c r="H18" s="115">
        <f>'Cash Flow %s Yr3'!H18</f>
        <v>0.1</v>
      </c>
      <c r="I18" s="115">
        <f>'Cash Flow %s Yr3'!I18</f>
        <v>0.1</v>
      </c>
      <c r="J18" s="115">
        <f>'Cash Flow %s Yr3'!J18</f>
        <v>0.1</v>
      </c>
      <c r="K18" s="115">
        <f>'Cash Flow %s Yr3'!K18</f>
        <v>0.1</v>
      </c>
      <c r="L18" s="115">
        <f>'Cash Flow %s Yr3'!L18</f>
        <v>0.1</v>
      </c>
      <c r="M18" s="115">
        <f>'Cash Flow %s Yr3'!M18</f>
        <v>0.1</v>
      </c>
      <c r="N18" s="115">
        <f>'Cash Flow %s Yr3'!N18</f>
        <v>0.1</v>
      </c>
      <c r="O18" s="115">
        <f>'Cash Flow %s Yr3'!O18</f>
        <v>0.1</v>
      </c>
      <c r="P18" s="115">
        <f>'Cash Flow %s Yr3'!P18</f>
        <v>0.1</v>
      </c>
      <c r="Q18" s="115">
        <f>'Cash Flow %s Yr3'!Q18</f>
        <v>0.1</v>
      </c>
      <c r="R18" s="115">
        <f>'Cash Flow %s Yr3'!R18</f>
        <v>0</v>
      </c>
      <c r="S18" s="111">
        <f t="shared" si="1"/>
        <v>0.99999999999999989</v>
      </c>
    </row>
    <row r="19" spans="1:20" s="31" customFormat="1" x14ac:dyDescent="0.25">
      <c r="A19" s="50"/>
      <c r="B19" s="65" t="str">
        <f>'Revenue Input'!B15</f>
        <v>8591</v>
      </c>
      <c r="C19" s="65" t="str">
        <f>'Revenue Input'!C15</f>
        <v>SB 740 Rent re-imbursement program</v>
      </c>
      <c r="D19" s="115">
        <f>'Cash Flow %s Yr3'!D19</f>
        <v>0</v>
      </c>
      <c r="E19" s="115">
        <f>'Cash Flow %s Yr3'!E19</f>
        <v>0</v>
      </c>
      <c r="F19" s="115">
        <f>'Cash Flow %s Yr3'!F19</f>
        <v>0</v>
      </c>
      <c r="G19" s="115">
        <f>'Cash Flow %s Yr3'!G19</f>
        <v>0</v>
      </c>
      <c r="H19" s="115">
        <f>'Cash Flow %s Yr3'!H19</f>
        <v>0.25</v>
      </c>
      <c r="I19" s="115">
        <f>'Cash Flow %s Yr3'!I19</f>
        <v>0</v>
      </c>
      <c r="J19" s="115">
        <f>'Cash Flow %s Yr3'!J19</f>
        <v>0</v>
      </c>
      <c r="K19" s="115">
        <f>'Cash Flow %s Yr3'!K19</f>
        <v>0.25</v>
      </c>
      <c r="L19" s="115">
        <f>'Cash Flow %s Yr3'!L19</f>
        <v>0</v>
      </c>
      <c r="M19" s="115">
        <f>'Cash Flow %s Yr3'!M19</f>
        <v>0</v>
      </c>
      <c r="N19" s="115">
        <f>'Cash Flow %s Yr3'!N19</f>
        <v>0.25</v>
      </c>
      <c r="O19" s="115">
        <f>'Cash Flow %s Yr3'!O19</f>
        <v>0.25</v>
      </c>
      <c r="P19" s="115">
        <f>'Cash Flow %s Yr3'!P19</f>
        <v>0</v>
      </c>
      <c r="Q19" s="115">
        <f>'Cash Flow %s Yr3'!Q19</f>
        <v>0</v>
      </c>
      <c r="R19" s="115">
        <f>'Cash Flow %s Yr3'!R19</f>
        <v>0</v>
      </c>
      <c r="S19" s="111">
        <f t="shared" si="1"/>
        <v>1</v>
      </c>
    </row>
    <row r="20" spans="1:20" s="31" customFormat="1" ht="18.75" x14ac:dyDescent="0.3">
      <c r="A20" s="47"/>
      <c r="B20" s="65" t="str">
        <f>'Revenue Input'!B16</f>
        <v xml:space="preserve">8594 </v>
      </c>
      <c r="C20" s="65" t="str">
        <f>'Revenue Input'!C16</f>
        <v>Prop 39 (Clean Energy)</v>
      </c>
      <c r="D20" s="115">
        <f>'Cash Flow %s Yr3'!D20</f>
        <v>0</v>
      </c>
      <c r="E20" s="115">
        <f>'Cash Flow %s Yr3'!E20</f>
        <v>0</v>
      </c>
      <c r="F20" s="115">
        <f>'Cash Flow %s Yr3'!F20</f>
        <v>0</v>
      </c>
      <c r="G20" s="115">
        <f>'Cash Flow %s Yr3'!G20</f>
        <v>0</v>
      </c>
      <c r="H20" s="115">
        <f>'Cash Flow %s Yr3'!H20</f>
        <v>0.65</v>
      </c>
      <c r="I20" s="115">
        <f>'Cash Flow %s Yr3'!I20</f>
        <v>0</v>
      </c>
      <c r="J20" s="115">
        <f>'Cash Flow %s Yr3'!J20</f>
        <v>0</v>
      </c>
      <c r="K20" s="115">
        <f>'Cash Flow %s Yr3'!K20</f>
        <v>0</v>
      </c>
      <c r="L20" s="115">
        <f>'Cash Flow %s Yr3'!L20</f>
        <v>0</v>
      </c>
      <c r="M20" s="115">
        <f>'Cash Flow %s Yr3'!M20</f>
        <v>0</v>
      </c>
      <c r="N20" s="115">
        <f>'Cash Flow %s Yr3'!N20</f>
        <v>0</v>
      </c>
      <c r="O20" s="115">
        <f>'Cash Flow %s Yr3'!O20</f>
        <v>0.35</v>
      </c>
      <c r="P20" s="115">
        <f>'Cash Flow %s Yr3'!P20</f>
        <v>0</v>
      </c>
      <c r="Q20" s="115">
        <f>'Cash Flow %s Yr3'!Q20</f>
        <v>0</v>
      </c>
      <c r="R20" s="115">
        <f>'Cash Flow %s Yr3'!R20</f>
        <v>0</v>
      </c>
      <c r="S20" s="111">
        <f t="shared" si="1"/>
        <v>1</v>
      </c>
    </row>
    <row r="21" spans="1:20" s="31" customFormat="1" ht="18.75" x14ac:dyDescent="0.3">
      <c r="A21" s="47"/>
      <c r="B21" s="65" t="str">
        <f>'Revenue Input'!B17</f>
        <v>8550</v>
      </c>
      <c r="C21" s="65" t="str">
        <f>'Revenue Input'!C17</f>
        <v>Mandate Block Grant</v>
      </c>
      <c r="D21" s="115">
        <f>'Cash Flow %s Yr3'!D21</f>
        <v>0</v>
      </c>
      <c r="E21" s="115">
        <f>'Cash Flow %s Yr3'!E21</f>
        <v>0</v>
      </c>
      <c r="F21" s="115">
        <f>'Cash Flow %s Yr3'!F21</f>
        <v>0.5</v>
      </c>
      <c r="G21" s="115">
        <f>'Cash Flow %s Yr3'!G21</f>
        <v>0</v>
      </c>
      <c r="H21" s="115">
        <f>'Cash Flow %s Yr3'!H21</f>
        <v>0</v>
      </c>
      <c r="I21" s="115">
        <f>'Cash Flow %s Yr3'!I21</f>
        <v>0</v>
      </c>
      <c r="J21" s="115">
        <f>'Cash Flow %s Yr3'!J21</f>
        <v>0.5</v>
      </c>
      <c r="K21" s="115">
        <f>'Cash Flow %s Yr3'!K21</f>
        <v>0</v>
      </c>
      <c r="L21" s="115">
        <f>'Cash Flow %s Yr3'!L21</f>
        <v>0</v>
      </c>
      <c r="M21" s="115">
        <f>'Cash Flow %s Yr3'!M21</f>
        <v>0</v>
      </c>
      <c r="N21" s="115">
        <f>'Cash Flow %s Yr3'!N21</f>
        <v>0</v>
      </c>
      <c r="O21" s="115">
        <f>'Cash Flow %s Yr3'!O21</f>
        <v>0</v>
      </c>
      <c r="P21" s="115">
        <f>'Cash Flow %s Yr3'!P21</f>
        <v>0</v>
      </c>
      <c r="Q21" s="115">
        <f>'Cash Flow %s Yr3'!Q21</f>
        <v>0</v>
      </c>
      <c r="R21" s="115">
        <f>'Cash Flow %s Yr3'!R21</f>
        <v>0</v>
      </c>
      <c r="S21" s="111">
        <f>SUM(D21:R21)</f>
        <v>1</v>
      </c>
    </row>
    <row r="22" spans="1:20" s="31" customFormat="1" ht="18.75" x14ac:dyDescent="0.3">
      <c r="A22" s="47"/>
      <c r="B22" s="65" t="str">
        <f>'Revenue Input'!B18</f>
        <v>8590</v>
      </c>
      <c r="C22" s="65" t="str">
        <f>'Revenue Input'!C18</f>
        <v>One Time Funds / Teacher Effectiveness</v>
      </c>
      <c r="D22" s="115">
        <f>'Cash Flow %s Yr3'!D22</f>
        <v>0</v>
      </c>
      <c r="E22" s="115">
        <f>'Cash Flow %s Yr3'!E22</f>
        <v>0</v>
      </c>
      <c r="F22" s="115">
        <f>'Cash Flow %s Yr3'!F22</f>
        <v>0</v>
      </c>
      <c r="G22" s="115">
        <f>'Cash Flow %s Yr3'!G22</f>
        <v>0</v>
      </c>
      <c r="H22" s="115">
        <f>'Cash Flow %s Yr3'!H22</f>
        <v>0</v>
      </c>
      <c r="I22" s="115">
        <f>'Cash Flow %s Yr3'!I22</f>
        <v>0</v>
      </c>
      <c r="J22" s="115">
        <f>'Cash Flow %s Yr3'!J22</f>
        <v>0.4</v>
      </c>
      <c r="K22" s="115">
        <f>'Cash Flow %s Yr3'!K22</f>
        <v>0</v>
      </c>
      <c r="L22" s="115">
        <f>'Cash Flow %s Yr3'!L22</f>
        <v>0</v>
      </c>
      <c r="M22" s="115">
        <f>'Cash Flow %s Yr3'!M22</f>
        <v>0.4</v>
      </c>
      <c r="N22" s="115">
        <f>'Cash Flow %s Yr3'!N22</f>
        <v>0</v>
      </c>
      <c r="O22" s="115">
        <f>'Cash Flow %s Yr3'!O22</f>
        <v>0.2</v>
      </c>
      <c r="P22" s="115">
        <f>'Cash Flow %s Yr3'!P22</f>
        <v>0</v>
      </c>
      <c r="Q22" s="115">
        <f>'Cash Flow %s Yr3'!Q22</f>
        <v>0</v>
      </c>
      <c r="R22" s="115">
        <f>'Cash Flow %s Yr3'!R22</f>
        <v>0</v>
      </c>
      <c r="S22" s="111">
        <f t="shared" si="1"/>
        <v>1</v>
      </c>
    </row>
    <row r="23" spans="1:20" s="31" customFormat="1" ht="18.75" x14ac:dyDescent="0.3">
      <c r="A23" s="47"/>
      <c r="B23" s="72"/>
      <c r="C23" s="50"/>
      <c r="D23" s="120"/>
      <c r="E23" s="120"/>
      <c r="F23" s="120"/>
      <c r="G23" s="120"/>
      <c r="H23" s="120"/>
      <c r="I23" s="120"/>
      <c r="J23" s="120"/>
      <c r="K23" s="120"/>
      <c r="L23" s="120"/>
      <c r="M23" s="120"/>
      <c r="N23" s="120"/>
      <c r="O23" s="120"/>
      <c r="P23" s="120"/>
      <c r="Q23" s="120"/>
      <c r="R23" s="121"/>
      <c r="S23" s="111"/>
    </row>
    <row r="24" spans="1:20" s="31" customFormat="1" ht="18.75" x14ac:dyDescent="0.3">
      <c r="A24" s="47"/>
      <c r="B24" s="72"/>
      <c r="C24" s="50"/>
      <c r="D24" s="119"/>
      <c r="E24" s="119"/>
      <c r="F24" s="119"/>
      <c r="G24" s="119"/>
      <c r="H24" s="119"/>
      <c r="I24" s="119"/>
      <c r="J24" s="119"/>
      <c r="K24" s="119"/>
      <c r="L24" s="119"/>
      <c r="M24" s="119"/>
      <c r="N24" s="119"/>
      <c r="O24" s="119"/>
      <c r="P24" s="119"/>
      <c r="Q24" s="119"/>
      <c r="R24" s="119"/>
      <c r="S24" s="111"/>
    </row>
    <row r="25" spans="1:20" s="31" customFormat="1" ht="18.75" x14ac:dyDescent="0.3">
      <c r="B25" s="47" t="s">
        <v>798</v>
      </c>
      <c r="C25" s="50"/>
      <c r="D25" s="119"/>
      <c r="E25" s="119"/>
      <c r="F25" s="119"/>
      <c r="G25" s="119"/>
      <c r="H25" s="119"/>
      <c r="I25" s="119"/>
      <c r="J25" s="119"/>
      <c r="K25" s="119"/>
      <c r="L25" s="119"/>
      <c r="M25" s="119"/>
      <c r="N25" s="119"/>
      <c r="O25" s="119"/>
      <c r="P25" s="119"/>
      <c r="Q25" s="119"/>
      <c r="R25" s="119"/>
      <c r="S25" s="111"/>
    </row>
    <row r="26" spans="1:20" s="31" customFormat="1" ht="18.75" x14ac:dyDescent="0.3">
      <c r="A26" s="47"/>
      <c r="B26" s="65" t="str">
        <f>'Revenue Input'!B22</f>
        <v>8220</v>
      </c>
      <c r="C26" s="65" t="str">
        <f>'Revenue Input'!C22</f>
        <v>Federal Child Nutrition Programs</v>
      </c>
      <c r="D26" s="115">
        <f>'Cash Flow %s Yr3'!D26</f>
        <v>0</v>
      </c>
      <c r="E26" s="115">
        <f>'Cash Flow %s Yr3'!E26</f>
        <v>0</v>
      </c>
      <c r="F26" s="115">
        <f>'Cash Flow %s Yr3'!F26</f>
        <v>0.1</v>
      </c>
      <c r="G26" s="115">
        <f>'Cash Flow %s Yr3'!G26</f>
        <v>0.1</v>
      </c>
      <c r="H26" s="115">
        <f>'Cash Flow %s Yr3'!H26</f>
        <v>0.1</v>
      </c>
      <c r="I26" s="115">
        <f>'Cash Flow %s Yr3'!I26</f>
        <v>0.1</v>
      </c>
      <c r="J26" s="115">
        <f>'Cash Flow %s Yr3'!J26</f>
        <v>0.1</v>
      </c>
      <c r="K26" s="115">
        <f>'Cash Flow %s Yr3'!K26</f>
        <v>0.1</v>
      </c>
      <c r="L26" s="115">
        <f>'Cash Flow %s Yr3'!L26</f>
        <v>0.1</v>
      </c>
      <c r="M26" s="115">
        <f>'Cash Flow %s Yr3'!M26</f>
        <v>0.1</v>
      </c>
      <c r="N26" s="115">
        <f>'Cash Flow %s Yr3'!N26</f>
        <v>0.1</v>
      </c>
      <c r="O26" s="115">
        <f>'Cash Flow %s Yr3'!O26</f>
        <v>0.1</v>
      </c>
      <c r="P26" s="115">
        <f>'Cash Flow %s Yr3'!P26</f>
        <v>0</v>
      </c>
      <c r="Q26" s="115">
        <f>'Cash Flow %s Yr3'!Q26</f>
        <v>0</v>
      </c>
      <c r="R26" s="115">
        <f>'Cash Flow %s Yr3'!R26</f>
        <v>0</v>
      </c>
      <c r="S26" s="111">
        <f t="shared" ref="S26:S33" si="2">SUM(D26:R26)</f>
        <v>0.99999999999999989</v>
      </c>
    </row>
    <row r="27" spans="1:20" s="31" customFormat="1" ht="18.75" x14ac:dyDescent="0.3">
      <c r="A27" s="47"/>
      <c r="B27" s="65" t="str">
        <f>'Revenue Input'!B23</f>
        <v>8290</v>
      </c>
      <c r="C27" s="65" t="str">
        <f>'Revenue Input'!C23</f>
        <v>All Other Federal Revenue, inc Facilities Incentive Grants program</v>
      </c>
      <c r="D27" s="115">
        <f>'Cash Flow %s Yr3'!D27</f>
        <v>0</v>
      </c>
      <c r="E27" s="115">
        <f>'Cash Flow %s Yr3'!E27</f>
        <v>0</v>
      </c>
      <c r="F27" s="115">
        <f>'Cash Flow %s Yr3'!F27</f>
        <v>0</v>
      </c>
      <c r="G27" s="115">
        <f>'Cash Flow %s Yr3'!G27</f>
        <v>0</v>
      </c>
      <c r="H27" s="115">
        <f>'Cash Flow %s Yr3'!H27</f>
        <v>0</v>
      </c>
      <c r="I27" s="115">
        <f>'Cash Flow %s Yr3'!I27</f>
        <v>0</v>
      </c>
      <c r="J27" s="115">
        <f>'Cash Flow %s Yr3'!J27</f>
        <v>0.25</v>
      </c>
      <c r="K27" s="115">
        <f>'Cash Flow %s Yr3'!K27</f>
        <v>0</v>
      </c>
      <c r="L27" s="115">
        <f>'Cash Flow %s Yr3'!L27</f>
        <v>0</v>
      </c>
      <c r="M27" s="115">
        <f>'Cash Flow %s Yr3'!M27</f>
        <v>0.5</v>
      </c>
      <c r="N27" s="115">
        <f>'Cash Flow %s Yr3'!N27</f>
        <v>0</v>
      </c>
      <c r="O27" s="115">
        <f>'Cash Flow %s Yr3'!O27</f>
        <v>0.25</v>
      </c>
      <c r="P27" s="115">
        <f>'Cash Flow %s Yr3'!P27</f>
        <v>0</v>
      </c>
      <c r="Q27" s="115">
        <f>'Cash Flow %s Yr3'!Q27</f>
        <v>0</v>
      </c>
      <c r="R27" s="115">
        <f>'Cash Flow %s Yr3'!R27</f>
        <v>0</v>
      </c>
      <c r="S27" s="111">
        <f t="shared" si="2"/>
        <v>1</v>
      </c>
    </row>
    <row r="28" spans="1:20" s="31" customFormat="1" ht="18.75" x14ac:dyDescent="0.3">
      <c r="A28" s="47"/>
      <c r="B28" s="65" t="str">
        <f>'Revenue Input'!B24</f>
        <v>8291</v>
      </c>
      <c r="C28" s="65" t="str">
        <f>'Revenue Input'!C24</f>
        <v>Title I</v>
      </c>
      <c r="D28" s="115">
        <f>'Cash Flow %s Yr3'!D28</f>
        <v>0</v>
      </c>
      <c r="E28" s="115">
        <f>'Cash Flow %s Yr3'!E28</f>
        <v>0</v>
      </c>
      <c r="F28" s="115">
        <f>'Cash Flow %s Yr3'!F28</f>
        <v>0</v>
      </c>
      <c r="G28" s="115">
        <f>'Cash Flow %s Yr3'!G28</f>
        <v>0</v>
      </c>
      <c r="H28" s="115">
        <f>'Cash Flow %s Yr3'!H28</f>
        <v>0</v>
      </c>
      <c r="I28" s="115">
        <f>'Cash Flow %s Yr3'!I28</f>
        <v>0</v>
      </c>
      <c r="J28" s="115">
        <f>'Cash Flow %s Yr3'!J28</f>
        <v>0.25</v>
      </c>
      <c r="K28" s="115">
        <f>'Cash Flow %s Yr3'!K28</f>
        <v>0</v>
      </c>
      <c r="L28" s="115">
        <f>'Cash Flow %s Yr3'!L28</f>
        <v>0</v>
      </c>
      <c r="M28" s="115">
        <f>'Cash Flow %s Yr3'!M28</f>
        <v>0.5</v>
      </c>
      <c r="N28" s="115">
        <f>'Cash Flow %s Yr3'!N28</f>
        <v>0</v>
      </c>
      <c r="O28" s="115">
        <f>'Cash Flow %s Yr3'!O28</f>
        <v>0.25</v>
      </c>
      <c r="P28" s="115">
        <f>'Cash Flow %s Yr3'!P28</f>
        <v>0</v>
      </c>
      <c r="Q28" s="115">
        <f>'Cash Flow %s Yr3'!Q28</f>
        <v>0</v>
      </c>
      <c r="R28" s="115">
        <f>'Cash Flow %s Yr3'!R28</f>
        <v>0</v>
      </c>
      <c r="S28" s="111">
        <f t="shared" si="2"/>
        <v>1</v>
      </c>
    </row>
    <row r="29" spans="1:20" s="31" customFormat="1" ht="18.75" x14ac:dyDescent="0.3">
      <c r="A29" s="47"/>
      <c r="B29" s="65" t="str">
        <f>'Revenue Input'!B25</f>
        <v>8292</v>
      </c>
      <c r="C29" s="65" t="str">
        <f>'Revenue Input'!C25</f>
        <v>Title II</v>
      </c>
      <c r="D29" s="115">
        <f>'Cash Flow %s Yr3'!D29</f>
        <v>0</v>
      </c>
      <c r="E29" s="115">
        <f>'Cash Flow %s Yr3'!E29</f>
        <v>0</v>
      </c>
      <c r="F29" s="115">
        <f>'Cash Flow %s Yr3'!F29</f>
        <v>0</v>
      </c>
      <c r="G29" s="115">
        <f>'Cash Flow %s Yr3'!G29</f>
        <v>0</v>
      </c>
      <c r="H29" s="115">
        <f>'Cash Flow %s Yr3'!H29</f>
        <v>0</v>
      </c>
      <c r="I29" s="115">
        <f>'Cash Flow %s Yr3'!I29</f>
        <v>0</v>
      </c>
      <c r="J29" s="115">
        <f>'Cash Flow %s Yr3'!J29</f>
        <v>0.25</v>
      </c>
      <c r="K29" s="115">
        <f>'Cash Flow %s Yr3'!K29</f>
        <v>0</v>
      </c>
      <c r="L29" s="115">
        <f>'Cash Flow %s Yr3'!L29</f>
        <v>0</v>
      </c>
      <c r="M29" s="115">
        <f>'Cash Flow %s Yr3'!M29</f>
        <v>0.5</v>
      </c>
      <c r="N29" s="115">
        <f>'Cash Flow %s Yr3'!N29</f>
        <v>0</v>
      </c>
      <c r="O29" s="115">
        <f>'Cash Flow %s Yr3'!O29</f>
        <v>0.25</v>
      </c>
      <c r="P29" s="115">
        <f>'Cash Flow %s Yr3'!P29</f>
        <v>0</v>
      </c>
      <c r="Q29" s="115">
        <f>'Cash Flow %s Yr3'!Q29</f>
        <v>0</v>
      </c>
      <c r="R29" s="115">
        <f>'Cash Flow %s Yr3'!R29</f>
        <v>0</v>
      </c>
      <c r="S29" s="111">
        <f t="shared" si="2"/>
        <v>1</v>
      </c>
    </row>
    <row r="30" spans="1:20" s="31" customFormat="1" ht="18.75" x14ac:dyDescent="0.3">
      <c r="A30" s="47"/>
      <c r="B30" s="65" t="str">
        <f>'Revenue Input'!B26</f>
        <v>8293</v>
      </c>
      <c r="C30" s="65" t="str">
        <f>'Revenue Input'!C26</f>
        <v>Title III</v>
      </c>
      <c r="D30" s="115">
        <f>'Cash Flow %s Yr3'!D30</f>
        <v>0</v>
      </c>
      <c r="E30" s="115">
        <f>'Cash Flow %s Yr3'!E30</f>
        <v>0</v>
      </c>
      <c r="F30" s="115">
        <f>'Cash Flow %s Yr3'!F30</f>
        <v>0</v>
      </c>
      <c r="G30" s="115">
        <f>'Cash Flow %s Yr3'!G30</f>
        <v>0</v>
      </c>
      <c r="H30" s="115">
        <f>'Cash Flow %s Yr3'!H30</f>
        <v>0</v>
      </c>
      <c r="I30" s="115">
        <f>'Cash Flow %s Yr3'!I30</f>
        <v>0</v>
      </c>
      <c r="J30" s="115">
        <f>'Cash Flow %s Yr3'!J30</f>
        <v>0.25</v>
      </c>
      <c r="K30" s="115">
        <f>'Cash Flow %s Yr3'!K30</f>
        <v>0</v>
      </c>
      <c r="L30" s="115">
        <f>'Cash Flow %s Yr3'!L30</f>
        <v>0</v>
      </c>
      <c r="M30" s="115">
        <f>'Cash Flow %s Yr3'!M30</f>
        <v>0.5</v>
      </c>
      <c r="N30" s="115">
        <f>'Cash Flow %s Yr3'!N30</f>
        <v>0</v>
      </c>
      <c r="O30" s="115">
        <f>'Cash Flow %s Yr3'!O30</f>
        <v>0.25</v>
      </c>
      <c r="P30" s="115">
        <f>'Cash Flow %s Yr3'!P30</f>
        <v>0</v>
      </c>
      <c r="Q30" s="115">
        <f>'Cash Flow %s Yr3'!Q30</f>
        <v>0</v>
      </c>
      <c r="R30" s="115">
        <f>'Cash Flow %s Yr3'!R30</f>
        <v>0</v>
      </c>
      <c r="S30" s="111">
        <f t="shared" si="2"/>
        <v>1</v>
      </c>
    </row>
    <row r="31" spans="1:20" s="31" customFormat="1" ht="18.75" x14ac:dyDescent="0.3">
      <c r="A31" s="47"/>
      <c r="B31" s="65" t="str">
        <f>'Revenue Input'!B27</f>
        <v>8294</v>
      </c>
      <c r="C31" s="65" t="str">
        <f>'Revenue Input'!C27</f>
        <v>Title IV</v>
      </c>
      <c r="D31" s="115">
        <f>'Cash Flow %s Yr3'!D31</f>
        <v>0</v>
      </c>
      <c r="E31" s="115">
        <f>'Cash Flow %s Yr3'!E31</f>
        <v>0</v>
      </c>
      <c r="F31" s="115">
        <f>'Cash Flow %s Yr3'!F31</f>
        <v>0</v>
      </c>
      <c r="G31" s="115">
        <f>'Cash Flow %s Yr3'!G31</f>
        <v>0</v>
      </c>
      <c r="H31" s="115">
        <f>'Cash Flow %s Yr3'!H31</f>
        <v>0</v>
      </c>
      <c r="I31" s="115">
        <f>'Cash Flow %s Yr3'!I31</f>
        <v>0</v>
      </c>
      <c r="J31" s="115">
        <f>'Cash Flow %s Yr3'!J31</f>
        <v>0.25</v>
      </c>
      <c r="K31" s="115">
        <f>'Cash Flow %s Yr3'!K31</f>
        <v>0</v>
      </c>
      <c r="L31" s="115">
        <f>'Cash Flow %s Yr3'!L31</f>
        <v>0</v>
      </c>
      <c r="M31" s="115">
        <f>'Cash Flow %s Yr3'!M31</f>
        <v>0.5</v>
      </c>
      <c r="N31" s="115">
        <f>'Cash Flow %s Yr3'!N31</f>
        <v>0</v>
      </c>
      <c r="O31" s="115">
        <f>'Cash Flow %s Yr3'!O31</f>
        <v>0.25</v>
      </c>
      <c r="P31" s="115">
        <f>'Cash Flow %s Yr3'!P31</f>
        <v>0</v>
      </c>
      <c r="Q31" s="115">
        <f>'Cash Flow %s Yr3'!Q31</f>
        <v>0</v>
      </c>
      <c r="R31" s="115">
        <f>'Cash Flow %s Yr3'!R31</f>
        <v>0</v>
      </c>
      <c r="S31" s="111">
        <f t="shared" si="2"/>
        <v>1</v>
      </c>
    </row>
    <row r="32" spans="1:20" s="31" customFormat="1" ht="18.75" x14ac:dyDescent="0.3">
      <c r="A32" s="47"/>
      <c r="B32" s="65" t="str">
        <f>'Revenue Input'!B28</f>
        <v>8295</v>
      </c>
      <c r="C32" s="65" t="str">
        <f>'Revenue Input'!C28</f>
        <v>Title V</v>
      </c>
      <c r="D32" s="115">
        <f>'Cash Flow %s Yr3'!D32</f>
        <v>0</v>
      </c>
      <c r="E32" s="115">
        <f>'Cash Flow %s Yr3'!E32</f>
        <v>0</v>
      </c>
      <c r="F32" s="115">
        <f>'Cash Flow %s Yr3'!F32</f>
        <v>1</v>
      </c>
      <c r="G32" s="115">
        <f>'Cash Flow %s Yr3'!G32</f>
        <v>0</v>
      </c>
      <c r="H32" s="115">
        <f>'Cash Flow %s Yr3'!H32</f>
        <v>0</v>
      </c>
      <c r="I32" s="115">
        <f>'Cash Flow %s Yr3'!I32</f>
        <v>0</v>
      </c>
      <c r="J32" s="115">
        <f>'Cash Flow %s Yr3'!J32</f>
        <v>0</v>
      </c>
      <c r="K32" s="115">
        <f>'Cash Flow %s Yr3'!K32</f>
        <v>0</v>
      </c>
      <c r="L32" s="115">
        <f>'Cash Flow %s Yr3'!L32</f>
        <v>0</v>
      </c>
      <c r="M32" s="115">
        <f>'Cash Flow %s Yr3'!M32</f>
        <v>0</v>
      </c>
      <c r="N32" s="115">
        <f>'Cash Flow %s Yr3'!N32</f>
        <v>0</v>
      </c>
      <c r="O32" s="115">
        <f>'Cash Flow %s Yr3'!O32</f>
        <v>0</v>
      </c>
      <c r="P32" s="115">
        <f>'Cash Flow %s Yr3'!P32</f>
        <v>0</v>
      </c>
      <c r="Q32" s="115">
        <f>'Cash Flow %s Yr3'!Q32</f>
        <v>0</v>
      </c>
      <c r="R32" s="115">
        <f>'Cash Flow %s Yr3'!R32</f>
        <v>0</v>
      </c>
      <c r="S32" s="111">
        <f t="shared" si="2"/>
        <v>1</v>
      </c>
    </row>
    <row r="33" spans="1:19" s="31" customFormat="1" ht="18.75" x14ac:dyDescent="0.3">
      <c r="A33" s="47"/>
      <c r="B33" s="65" t="str">
        <f>'Revenue Input'!B29</f>
        <v>8299</v>
      </c>
      <c r="C33" s="65" t="str">
        <f>'Revenue Input'!C29</f>
        <v>Prior Year Federal Revenue</v>
      </c>
      <c r="D33" s="115">
        <f>'Cash Flow %s Yr3'!D33</f>
        <v>0</v>
      </c>
      <c r="E33" s="115">
        <f>'Cash Flow %s Yr3'!E33</f>
        <v>0</v>
      </c>
      <c r="F33" s="115">
        <f>'Cash Flow %s Yr3'!F33</f>
        <v>0.5</v>
      </c>
      <c r="G33" s="115">
        <f>'Cash Flow %s Yr3'!G33</f>
        <v>0</v>
      </c>
      <c r="H33" s="115">
        <f>'Cash Flow %s Yr3'!H33</f>
        <v>0</v>
      </c>
      <c r="I33" s="115" t="e">
        <f>'Cash Flow %s Yr3'!I33</f>
        <v>#REF!</v>
      </c>
      <c r="J33" s="115">
        <f>'Cash Flow %s Yr3'!J33</f>
        <v>0</v>
      </c>
      <c r="K33" s="115">
        <f>'Cash Flow %s Yr3'!K33</f>
        <v>0.4</v>
      </c>
      <c r="L33" s="115">
        <f>'Cash Flow %s Yr3'!L33</f>
        <v>0</v>
      </c>
      <c r="M33" s="115">
        <f>'Cash Flow %s Yr3'!M33</f>
        <v>0</v>
      </c>
      <c r="N33" s="115">
        <f>'Cash Flow %s Yr3'!N33</f>
        <v>0.1</v>
      </c>
      <c r="O33" s="115">
        <f>'Cash Flow %s Yr3'!O33</f>
        <v>0</v>
      </c>
      <c r="P33" s="115">
        <f>'Cash Flow %s Yr3'!P33</f>
        <v>0</v>
      </c>
      <c r="Q33" s="115">
        <f>'Cash Flow %s Yr3'!Q33</f>
        <v>0</v>
      </c>
      <c r="R33" s="115">
        <f>'Cash Flow %s Yr3'!R33</f>
        <v>0</v>
      </c>
      <c r="S33" s="111" t="e">
        <f t="shared" si="2"/>
        <v>#REF!</v>
      </c>
    </row>
    <row r="34" spans="1:19" s="31" customFormat="1" ht="18.75" x14ac:dyDescent="0.3">
      <c r="A34" s="47"/>
      <c r="B34" s="72"/>
      <c r="C34" s="50"/>
      <c r="D34" s="120"/>
      <c r="E34" s="120"/>
      <c r="F34" s="120"/>
      <c r="G34" s="120"/>
      <c r="H34" s="120"/>
      <c r="I34" s="120"/>
      <c r="J34" s="120"/>
      <c r="K34" s="120"/>
      <c r="L34" s="120"/>
      <c r="M34" s="120"/>
      <c r="N34" s="120"/>
      <c r="O34" s="120"/>
      <c r="P34" s="120"/>
      <c r="Q34" s="120"/>
      <c r="R34" s="120"/>
      <c r="S34" s="111"/>
    </row>
    <row r="35" spans="1:19" s="31" customFormat="1" ht="18.75" x14ac:dyDescent="0.3">
      <c r="A35" s="47"/>
      <c r="B35" s="72"/>
      <c r="C35" s="50"/>
      <c r="D35" s="123"/>
      <c r="E35" s="123"/>
      <c r="F35" s="123"/>
      <c r="G35" s="123"/>
      <c r="H35" s="123"/>
      <c r="I35" s="123"/>
      <c r="J35" s="123"/>
      <c r="K35" s="123"/>
      <c r="L35" s="123"/>
      <c r="M35" s="123"/>
      <c r="N35" s="123"/>
      <c r="O35" s="123"/>
      <c r="P35" s="123"/>
      <c r="Q35" s="123"/>
      <c r="R35" s="123"/>
      <c r="S35" s="111"/>
    </row>
    <row r="36" spans="1:19" s="31" customFormat="1" ht="18.75" x14ac:dyDescent="0.3">
      <c r="B36" s="47" t="s">
        <v>808</v>
      </c>
      <c r="C36" s="50"/>
      <c r="D36" s="123"/>
      <c r="E36" s="123"/>
      <c r="F36" s="123"/>
      <c r="G36" s="123"/>
      <c r="H36" s="123"/>
      <c r="I36" s="123"/>
      <c r="J36" s="123"/>
      <c r="K36" s="123"/>
      <c r="L36" s="123"/>
      <c r="M36" s="123"/>
      <c r="N36" s="123"/>
      <c r="O36" s="123"/>
      <c r="P36" s="123"/>
      <c r="Q36" s="123"/>
      <c r="R36" s="123"/>
      <c r="S36" s="111"/>
    </row>
    <row r="37" spans="1:19" s="31" customFormat="1" ht="18.75" x14ac:dyDescent="0.3">
      <c r="A37" s="47"/>
      <c r="B37" s="65" t="str">
        <f>'Revenue Input'!B33</f>
        <v>8660</v>
      </c>
      <c r="C37" s="65" t="str">
        <f>'Revenue Input'!C33</f>
        <v>Interest</v>
      </c>
      <c r="D37" s="115">
        <f>'Cash Flow %s Yr3'!D37</f>
        <v>8.3000000000000004E-2</v>
      </c>
      <c r="E37" s="115">
        <f>'Cash Flow %s Yr3'!E37</f>
        <v>8.3000000000000004E-2</v>
      </c>
      <c r="F37" s="115">
        <f>'Cash Flow %s Yr3'!F37</f>
        <v>8.3000000000000004E-2</v>
      </c>
      <c r="G37" s="115">
        <f>'Cash Flow %s Yr3'!G37</f>
        <v>8.3000000000000004E-2</v>
      </c>
      <c r="H37" s="115">
        <f>'Cash Flow %s Yr3'!H37</f>
        <v>8.3000000000000004E-2</v>
      </c>
      <c r="I37" s="115">
        <f>'Cash Flow %s Yr3'!I37</f>
        <v>8.3000000000000004E-2</v>
      </c>
      <c r="J37" s="115">
        <f>'Cash Flow %s Yr3'!J37</f>
        <v>8.3000000000000004E-2</v>
      </c>
      <c r="K37" s="115">
        <f>'Cash Flow %s Yr3'!K37</f>
        <v>8.3000000000000004E-2</v>
      </c>
      <c r="L37" s="115">
        <f>'Cash Flow %s Yr3'!L37</f>
        <v>8.4000000000000005E-2</v>
      </c>
      <c r="M37" s="115">
        <f>'Cash Flow %s Yr3'!M37</f>
        <v>8.4000000000000005E-2</v>
      </c>
      <c r="N37" s="115">
        <f>'Cash Flow %s Yr3'!N37</f>
        <v>8.4000000000000005E-2</v>
      </c>
      <c r="O37" s="115">
        <f>'Cash Flow %s Yr3'!O37</f>
        <v>8.4000000000000005E-2</v>
      </c>
      <c r="P37" s="115">
        <f>'Cash Flow %s Yr3'!P37</f>
        <v>0</v>
      </c>
      <c r="Q37" s="115">
        <f>'Cash Flow %s Yr3'!Q37</f>
        <v>0</v>
      </c>
      <c r="R37" s="115">
        <f>'Cash Flow %s Yr3'!R37</f>
        <v>0</v>
      </c>
      <c r="S37" s="111">
        <f t="shared" ref="S37:S49" si="3">SUM(D37:R37)</f>
        <v>0.99999999999999989</v>
      </c>
    </row>
    <row r="38" spans="1:19" s="31" customFormat="1" ht="18.75" x14ac:dyDescent="0.3">
      <c r="A38" s="47"/>
      <c r="B38" s="65" t="str">
        <f>'Revenue Input'!B34</f>
        <v>8782</v>
      </c>
      <c r="C38" s="65" t="str">
        <f>'Revenue Input'!C34</f>
        <v>All Other Transfers from County Offices</v>
      </c>
      <c r="D38" s="115">
        <f>'Cash Flow %s Yr3'!D38</f>
        <v>0</v>
      </c>
      <c r="E38" s="115">
        <f>'Cash Flow %s Yr3'!E38</f>
        <v>0</v>
      </c>
      <c r="F38" s="115">
        <f>'Cash Flow %s Yr3'!F38</f>
        <v>0.1</v>
      </c>
      <c r="G38" s="115">
        <f>'Cash Flow %s Yr3'!G38</f>
        <v>0.1</v>
      </c>
      <c r="H38" s="115">
        <f>'Cash Flow %s Yr3'!H38</f>
        <v>0.1</v>
      </c>
      <c r="I38" s="115">
        <f>'Cash Flow %s Yr3'!I38</f>
        <v>0.1</v>
      </c>
      <c r="J38" s="115">
        <f>'Cash Flow %s Yr3'!J38</f>
        <v>0.1</v>
      </c>
      <c r="K38" s="115">
        <f>'Cash Flow %s Yr3'!K38</f>
        <v>0.1</v>
      </c>
      <c r="L38" s="115">
        <f>'Cash Flow %s Yr3'!L38</f>
        <v>0.1</v>
      </c>
      <c r="M38" s="115">
        <f>'Cash Flow %s Yr3'!M38</f>
        <v>0.1</v>
      </c>
      <c r="N38" s="115">
        <f>'Cash Flow %s Yr3'!N38</f>
        <v>0.1</v>
      </c>
      <c r="O38" s="115">
        <f>'Cash Flow %s Yr3'!O38</f>
        <v>0.1</v>
      </c>
      <c r="P38" s="115">
        <f>'Cash Flow %s Yr3'!P38</f>
        <v>0</v>
      </c>
      <c r="Q38" s="115">
        <f>'Cash Flow %s Yr3'!Q38</f>
        <v>0</v>
      </c>
      <c r="R38" s="115">
        <f>'Cash Flow %s Yr3'!R38</f>
        <v>0</v>
      </c>
      <c r="S38" s="111">
        <f t="shared" si="3"/>
        <v>0.99999999999999989</v>
      </c>
    </row>
    <row r="39" spans="1:19" s="31" customFormat="1" ht="18.75" x14ac:dyDescent="0.3">
      <c r="A39" s="47"/>
      <c r="B39" s="65" t="str">
        <f>'Revenue Input'!B35</f>
        <v>8784</v>
      </c>
      <c r="C39" s="65" t="str">
        <f>'Revenue Input'!C35</f>
        <v>All Other Transfers from Other Locations</v>
      </c>
      <c r="D39" s="115">
        <f>'Cash Flow %s Yr3'!D39</f>
        <v>0</v>
      </c>
      <c r="E39" s="115">
        <f>'Cash Flow %s Yr3'!E39</f>
        <v>0</v>
      </c>
      <c r="F39" s="115">
        <f>'Cash Flow %s Yr3'!F39</f>
        <v>0.1</v>
      </c>
      <c r="G39" s="115">
        <f>'Cash Flow %s Yr3'!G39</f>
        <v>0.1</v>
      </c>
      <c r="H39" s="115">
        <f>'Cash Flow %s Yr3'!H39</f>
        <v>0.1</v>
      </c>
      <c r="I39" s="115">
        <f>'Cash Flow %s Yr3'!I39</f>
        <v>0.1</v>
      </c>
      <c r="J39" s="115">
        <f>'Cash Flow %s Yr3'!J39</f>
        <v>0.1</v>
      </c>
      <c r="K39" s="115">
        <f>'Cash Flow %s Yr3'!K39</f>
        <v>0.1</v>
      </c>
      <c r="L39" s="115">
        <f>'Cash Flow %s Yr3'!L39</f>
        <v>0.1</v>
      </c>
      <c r="M39" s="115">
        <f>'Cash Flow %s Yr3'!M39</f>
        <v>0.1</v>
      </c>
      <c r="N39" s="115">
        <f>'Cash Flow %s Yr3'!N39</f>
        <v>0.1</v>
      </c>
      <c r="O39" s="115">
        <f>'Cash Flow %s Yr3'!O39</f>
        <v>0.1</v>
      </c>
      <c r="P39" s="115">
        <f>'Cash Flow %s Yr3'!P39</f>
        <v>0</v>
      </c>
      <c r="Q39" s="115">
        <f>'Cash Flow %s Yr3'!Q39</f>
        <v>0</v>
      </c>
      <c r="R39" s="115">
        <f>'Cash Flow %s Yr3'!R39</f>
        <v>0</v>
      </c>
      <c r="S39" s="111">
        <f t="shared" si="3"/>
        <v>0.99999999999999989</v>
      </c>
    </row>
    <row r="40" spans="1:19" s="31" customFormat="1" x14ac:dyDescent="0.25">
      <c r="A40" s="49"/>
      <c r="B40" s="65" t="str">
        <f>'Revenue Input'!B36</f>
        <v>8785</v>
      </c>
      <c r="C40" s="65" t="str">
        <f>'Revenue Input'!C36</f>
        <v>CMO Management fee</v>
      </c>
      <c r="D40" s="115">
        <f>'Cash Flow %s Yr3'!D40</f>
        <v>0</v>
      </c>
      <c r="E40" s="115">
        <f>'Cash Flow %s Yr3'!E40</f>
        <v>0</v>
      </c>
      <c r="F40" s="115">
        <f>'Cash Flow %s Yr3'!F40</f>
        <v>0.1</v>
      </c>
      <c r="G40" s="115">
        <f>'Cash Flow %s Yr3'!G40</f>
        <v>0.1</v>
      </c>
      <c r="H40" s="115">
        <f>'Cash Flow %s Yr3'!H40</f>
        <v>0.1</v>
      </c>
      <c r="I40" s="115">
        <f>'Cash Flow %s Yr3'!I40</f>
        <v>0.1</v>
      </c>
      <c r="J40" s="115">
        <f>'Cash Flow %s Yr3'!J40</f>
        <v>0.1</v>
      </c>
      <c r="K40" s="115">
        <f>'Cash Flow %s Yr3'!K40</f>
        <v>0.1</v>
      </c>
      <c r="L40" s="115">
        <f>'Cash Flow %s Yr3'!L40</f>
        <v>0.1</v>
      </c>
      <c r="M40" s="115">
        <f>'Cash Flow %s Yr3'!M40</f>
        <v>0.1</v>
      </c>
      <c r="N40" s="115">
        <f>'Cash Flow %s Yr3'!N40</f>
        <v>0.1</v>
      </c>
      <c r="O40" s="115">
        <f>'Cash Flow %s Yr3'!O40</f>
        <v>0.1</v>
      </c>
      <c r="P40" s="115">
        <f>'Cash Flow %s Yr3'!P40</f>
        <v>0</v>
      </c>
      <c r="Q40" s="115">
        <f>'Cash Flow %s Yr3'!Q40</f>
        <v>0</v>
      </c>
      <c r="R40" s="115">
        <f>'Cash Flow %s Yr3'!R40</f>
        <v>0</v>
      </c>
      <c r="S40" s="111">
        <f t="shared" si="3"/>
        <v>0.99999999999999989</v>
      </c>
    </row>
    <row r="41" spans="1:19" s="31" customFormat="1" x14ac:dyDescent="0.25">
      <c r="A41" s="50"/>
      <c r="B41" s="65" t="str">
        <f>'Revenue Input'!B37</f>
        <v>8792</v>
      </c>
      <c r="C41" s="65" t="str">
        <f>'Revenue Input'!C37</f>
        <v>Special Ed - AB 602</v>
      </c>
      <c r="D41" s="115">
        <f>'Cash Flow %s Yr3'!D41</f>
        <v>0</v>
      </c>
      <c r="E41" s="115">
        <f>'Cash Flow %s Yr3'!E41</f>
        <v>0</v>
      </c>
      <c r="F41" s="115">
        <f>'Cash Flow %s Yr3'!F41</f>
        <v>0.1</v>
      </c>
      <c r="G41" s="115">
        <f>'Cash Flow %s Yr3'!G41</f>
        <v>0.1</v>
      </c>
      <c r="H41" s="115">
        <f>'Cash Flow %s Yr3'!H41</f>
        <v>0.1</v>
      </c>
      <c r="I41" s="115">
        <f>'Cash Flow %s Yr3'!I41</f>
        <v>0.1</v>
      </c>
      <c r="J41" s="115">
        <f>'Cash Flow %s Yr3'!J41</f>
        <v>0.1</v>
      </c>
      <c r="K41" s="115">
        <f>'Cash Flow %s Yr3'!K41</f>
        <v>0.1</v>
      </c>
      <c r="L41" s="115">
        <f>'Cash Flow %s Yr3'!L41</f>
        <v>0.1</v>
      </c>
      <c r="M41" s="115">
        <f>'Cash Flow %s Yr3'!M41</f>
        <v>0.1</v>
      </c>
      <c r="N41" s="115">
        <f>'Cash Flow %s Yr3'!N41</f>
        <v>0.1</v>
      </c>
      <c r="O41" s="115">
        <f>'Cash Flow %s Yr3'!O41</f>
        <v>0.1</v>
      </c>
      <c r="P41" s="115">
        <f>'Cash Flow %s Yr3'!P41</f>
        <v>0</v>
      </c>
      <c r="Q41" s="115">
        <f>'Cash Flow %s Yr3'!Q41</f>
        <v>0</v>
      </c>
      <c r="R41" s="115">
        <f>'Cash Flow %s Yr3'!R41</f>
        <v>0</v>
      </c>
      <c r="S41" s="111">
        <f t="shared" si="3"/>
        <v>0.99999999999999989</v>
      </c>
    </row>
    <row r="42" spans="1:19" s="31" customFormat="1" ht="18.75" x14ac:dyDescent="0.3">
      <c r="A42" s="47"/>
      <c r="B42" s="65" t="str">
        <f>'Revenue Input'!B38</f>
        <v>8980</v>
      </c>
      <c r="C42" s="65" t="str">
        <f>'Revenue Input'!C38</f>
        <v>Student Lunch Revenue</v>
      </c>
      <c r="D42" s="115">
        <f>'Cash Flow %s Yr3'!D42</f>
        <v>0</v>
      </c>
      <c r="E42" s="115">
        <f>'Cash Flow %s Yr3'!E42</f>
        <v>0.05</v>
      </c>
      <c r="F42" s="115">
        <f>'Cash Flow %s Yr3'!F42</f>
        <v>0.1</v>
      </c>
      <c r="G42" s="115">
        <f>'Cash Flow %s Yr3'!G42</f>
        <v>0.1</v>
      </c>
      <c r="H42" s="115">
        <f>'Cash Flow %s Yr3'!H42</f>
        <v>0.1</v>
      </c>
      <c r="I42" s="115">
        <f>'Cash Flow %s Yr3'!I42</f>
        <v>0.1</v>
      </c>
      <c r="J42" s="115">
        <f>'Cash Flow %s Yr3'!J42</f>
        <v>0.1</v>
      </c>
      <c r="K42" s="115">
        <f>'Cash Flow %s Yr3'!K42</f>
        <v>0.1</v>
      </c>
      <c r="L42" s="115">
        <f>'Cash Flow %s Yr3'!L42</f>
        <v>0.1</v>
      </c>
      <c r="M42" s="115">
        <f>'Cash Flow %s Yr3'!M42</f>
        <v>0.1</v>
      </c>
      <c r="N42" s="115">
        <f>'Cash Flow %s Yr3'!N42</f>
        <v>0.1</v>
      </c>
      <c r="O42" s="115">
        <f>'Cash Flow %s Yr3'!O42</f>
        <v>0.05</v>
      </c>
      <c r="P42" s="115">
        <f>'Cash Flow %s Yr3'!P42</f>
        <v>0</v>
      </c>
      <c r="Q42" s="115">
        <f>'Cash Flow %s Yr3'!Q42</f>
        <v>0</v>
      </c>
      <c r="R42" s="115">
        <f>'Cash Flow %s Yr3'!R42</f>
        <v>0</v>
      </c>
      <c r="S42" s="111">
        <f t="shared" si="3"/>
        <v>0.99999999999999989</v>
      </c>
    </row>
    <row r="43" spans="1:19" s="31" customFormat="1" ht="18.75" x14ac:dyDescent="0.3">
      <c r="A43" s="47"/>
      <c r="B43" s="65" t="str">
        <f>'Revenue Input'!B39</f>
        <v>8982</v>
      </c>
      <c r="C43" s="65" t="str">
        <f>'Revenue Input'!C39</f>
        <v>Foundation Grants</v>
      </c>
      <c r="D43" s="115">
        <f>'Cash Flow %s Yr3'!D43</f>
        <v>1</v>
      </c>
      <c r="E43" s="115">
        <f>'Cash Flow %s Yr3'!E43</f>
        <v>0</v>
      </c>
      <c r="F43" s="115">
        <f>'Cash Flow %s Yr3'!F43</f>
        <v>0</v>
      </c>
      <c r="G43" s="115">
        <f>'Cash Flow %s Yr3'!G43</f>
        <v>0</v>
      </c>
      <c r="H43" s="115">
        <f>'Cash Flow %s Yr3'!H43</f>
        <v>0</v>
      </c>
      <c r="I43" s="115">
        <f>'Cash Flow %s Yr3'!I43</f>
        <v>0</v>
      </c>
      <c r="J43" s="115">
        <f>'Cash Flow %s Yr3'!J43</f>
        <v>0</v>
      </c>
      <c r="K43" s="115">
        <f>'Cash Flow %s Yr3'!K43</f>
        <v>0</v>
      </c>
      <c r="L43" s="115">
        <f>'Cash Flow %s Yr3'!L43</f>
        <v>0</v>
      </c>
      <c r="M43" s="115">
        <f>'Cash Flow %s Yr3'!M43</f>
        <v>0</v>
      </c>
      <c r="N43" s="115">
        <f>'Cash Flow %s Yr3'!N43</f>
        <v>0</v>
      </c>
      <c r="O43" s="115">
        <f>'Cash Flow %s Yr3'!O43</f>
        <v>0</v>
      </c>
      <c r="P43" s="115">
        <f>'Cash Flow %s Yr3'!P43</f>
        <v>0</v>
      </c>
      <c r="Q43" s="115">
        <f>'Cash Flow %s Yr3'!Q43</f>
        <v>0</v>
      </c>
      <c r="R43" s="115">
        <f>'Cash Flow %s Yr3'!R43</f>
        <v>0</v>
      </c>
      <c r="S43" s="111">
        <f t="shared" si="3"/>
        <v>1</v>
      </c>
    </row>
    <row r="44" spans="1:19" s="31" customFormat="1" ht="18.75" x14ac:dyDescent="0.3">
      <c r="A44" s="47"/>
      <c r="B44" s="65" t="str">
        <f>'Revenue Input'!B40</f>
        <v>8983</v>
      </c>
      <c r="C44" s="65" t="str">
        <f>'Revenue Input'!C40</f>
        <v>All Other Local Revenue</v>
      </c>
      <c r="D44" s="115">
        <f>'Cash Flow %s Yr3'!D44</f>
        <v>3.6999999999999998E-2</v>
      </c>
      <c r="E44" s="115">
        <f>'Cash Flow %s Yr3'!E44</f>
        <v>4.0000000000000001E-3</v>
      </c>
      <c r="F44" s="115">
        <f>'Cash Flow %s Yr3'!F44</f>
        <v>0</v>
      </c>
      <c r="G44" s="115">
        <f>'Cash Flow %s Yr3'!G44</f>
        <v>0.19900000000000001</v>
      </c>
      <c r="H44" s="115">
        <f>'Cash Flow %s Yr3'!H44</f>
        <v>3.6999999999999998E-2</v>
      </c>
      <c r="I44" s="115">
        <f>'Cash Flow %s Yr3'!I44</f>
        <v>0.12</v>
      </c>
      <c r="J44" s="115">
        <f>'Cash Flow %s Yr3'!J44</f>
        <v>0.12</v>
      </c>
      <c r="K44" s="115">
        <f>'Cash Flow %s Yr3'!K44</f>
        <v>0.12</v>
      </c>
      <c r="L44" s="115">
        <f>'Cash Flow %s Yr3'!L44</f>
        <v>0.12</v>
      </c>
      <c r="M44" s="115">
        <f>'Cash Flow %s Yr3'!M44</f>
        <v>0.12</v>
      </c>
      <c r="N44" s="115">
        <f>'Cash Flow %s Yr3'!N44</f>
        <v>0.12</v>
      </c>
      <c r="O44" s="115">
        <f>'Cash Flow %s Yr3'!O44</f>
        <v>3.0000000000000001E-3</v>
      </c>
      <c r="P44" s="115">
        <f>'Cash Flow %s Yr3'!P44</f>
        <v>0</v>
      </c>
      <c r="Q44" s="115">
        <f>'Cash Flow %s Yr3'!Q44</f>
        <v>0</v>
      </c>
      <c r="R44" s="115">
        <f>'Cash Flow %s Yr3'!R44</f>
        <v>0</v>
      </c>
      <c r="S44" s="111">
        <f t="shared" si="3"/>
        <v>0.99999999999999989</v>
      </c>
    </row>
    <row r="45" spans="1:19" s="31" customFormat="1" ht="18.75" x14ac:dyDescent="0.3">
      <c r="A45" s="47"/>
      <c r="B45" s="65" t="str">
        <f>'Revenue Input'!B41</f>
        <v>8984</v>
      </c>
      <c r="C45" s="65" t="str">
        <f>'Revenue Input'!C41</f>
        <v>Field Trip Revenue</v>
      </c>
      <c r="D45" s="115">
        <f>'Cash Flow %s Yr3'!D45</f>
        <v>0</v>
      </c>
      <c r="E45" s="115">
        <f>'Cash Flow %s Yr3'!E45</f>
        <v>0</v>
      </c>
      <c r="F45" s="115">
        <f>'Cash Flow %s Yr3'!F45</f>
        <v>0.1</v>
      </c>
      <c r="G45" s="115">
        <f>'Cash Flow %s Yr3'!G45</f>
        <v>0.1</v>
      </c>
      <c r="H45" s="115">
        <f>'Cash Flow %s Yr3'!H45</f>
        <v>0.1</v>
      </c>
      <c r="I45" s="115">
        <f>'Cash Flow %s Yr3'!I45</f>
        <v>0.1</v>
      </c>
      <c r="J45" s="115">
        <f>'Cash Flow %s Yr3'!J45</f>
        <v>0.1</v>
      </c>
      <c r="K45" s="115">
        <f>'Cash Flow %s Yr3'!K45</f>
        <v>0.1</v>
      </c>
      <c r="L45" s="115">
        <f>'Cash Flow %s Yr3'!L45</f>
        <v>0.1</v>
      </c>
      <c r="M45" s="115">
        <f>'Cash Flow %s Yr3'!M45</f>
        <v>0.1</v>
      </c>
      <c r="N45" s="115">
        <f>'Cash Flow %s Yr3'!N45</f>
        <v>0.1</v>
      </c>
      <c r="O45" s="115">
        <f>'Cash Flow %s Yr3'!O45</f>
        <v>0.1</v>
      </c>
      <c r="P45" s="115">
        <f>'Cash Flow %s Yr3'!P45</f>
        <v>0</v>
      </c>
      <c r="Q45" s="115">
        <f>'Cash Flow %s Yr3'!Q45</f>
        <v>0</v>
      </c>
      <c r="R45" s="115">
        <f>'Cash Flow %s Yr3'!R45</f>
        <v>0</v>
      </c>
      <c r="S45" s="111">
        <f t="shared" si="3"/>
        <v>0.99999999999999989</v>
      </c>
    </row>
    <row r="46" spans="1:19" s="31" customFormat="1" ht="18.75" x14ac:dyDescent="0.3">
      <c r="A46" s="47"/>
      <c r="B46" s="65" t="str">
        <f>'Revenue Input'!B42</f>
        <v>8985</v>
      </c>
      <c r="C46" s="65" t="str">
        <f>'Revenue Input'!C42</f>
        <v>School Site Fundraising</v>
      </c>
      <c r="D46" s="115">
        <f>'Cash Flow %s Yr3'!D46</f>
        <v>8.9999999999999993E-3</v>
      </c>
      <c r="E46" s="115">
        <f>'Cash Flow %s Yr3'!E46</f>
        <v>6.0000000000000001E-3</v>
      </c>
      <c r="F46" s="115">
        <f>'Cash Flow %s Yr3'!F46</f>
        <v>0.12076000000000001</v>
      </c>
      <c r="G46" s="115">
        <f>'Cash Flow %s Yr3'!G46</f>
        <v>0.123138</v>
      </c>
      <c r="H46" s="115">
        <f>'Cash Flow %s Yr3'!H46</f>
        <v>6.0000000000000001E-3</v>
      </c>
      <c r="I46" s="115">
        <f>'Cash Flow %s Yr3'!I46</f>
        <v>0.1</v>
      </c>
      <c r="J46" s="115">
        <f>'Cash Flow %s Yr3'!J46</f>
        <v>0.11</v>
      </c>
      <c r="K46" s="115">
        <f>'Cash Flow %s Yr3'!K46</f>
        <v>0.11</v>
      </c>
      <c r="L46" s="115">
        <f>'Cash Flow %s Yr3'!L46</f>
        <v>0.11</v>
      </c>
      <c r="M46" s="115">
        <f>'Cash Flow %s Yr3'!M46</f>
        <v>0.11</v>
      </c>
      <c r="N46" s="115">
        <f>'Cash Flow %s Yr3'!N46</f>
        <v>0.11</v>
      </c>
      <c r="O46" s="115">
        <f>'Cash Flow %s Yr3'!O46</f>
        <v>8.5000000000000006E-2</v>
      </c>
      <c r="P46" s="115">
        <f>'Cash Flow %s Yr3'!P46</f>
        <v>0</v>
      </c>
      <c r="Q46" s="115">
        <f>'Cash Flow %s Yr3'!Q46</f>
        <v>0</v>
      </c>
      <c r="R46" s="115">
        <f>'Cash Flow %s Yr3'!R46</f>
        <v>0</v>
      </c>
      <c r="S46" s="111">
        <f>SUM(D46:R46)</f>
        <v>0.99989799999999984</v>
      </c>
    </row>
    <row r="47" spans="1:19" s="31" customFormat="1" ht="18.75" x14ac:dyDescent="0.3">
      <c r="A47" s="47"/>
      <c r="B47" s="65" t="str">
        <f>'Revenue Input'!B43</f>
        <v>8986</v>
      </c>
      <c r="C47" s="65" t="str">
        <f>'Revenue Input'!C43</f>
        <v>Rental Income</v>
      </c>
      <c r="D47" s="115">
        <f>'Cash Flow %s Yr3'!D47</f>
        <v>0</v>
      </c>
      <c r="E47" s="115">
        <f>'Cash Flow %s Yr3'!E47</f>
        <v>0</v>
      </c>
      <c r="F47" s="115">
        <f>'Cash Flow %s Yr3'!F47</f>
        <v>0.1</v>
      </c>
      <c r="G47" s="115">
        <f>'Cash Flow %s Yr3'!G47</f>
        <v>0.1</v>
      </c>
      <c r="H47" s="115">
        <f>'Cash Flow %s Yr3'!H47</f>
        <v>0.1</v>
      </c>
      <c r="I47" s="115">
        <f>'Cash Flow %s Yr3'!I47</f>
        <v>0.1</v>
      </c>
      <c r="J47" s="115">
        <f>'Cash Flow %s Yr3'!J47</f>
        <v>0.1</v>
      </c>
      <c r="K47" s="115">
        <f>'Cash Flow %s Yr3'!K47</f>
        <v>0.1</v>
      </c>
      <c r="L47" s="115">
        <f>'Cash Flow %s Yr3'!L47</f>
        <v>0.1</v>
      </c>
      <c r="M47" s="115">
        <f>'Cash Flow %s Yr3'!M47</f>
        <v>0.1</v>
      </c>
      <c r="N47" s="115">
        <f>'Cash Flow %s Yr3'!N47</f>
        <v>0.1</v>
      </c>
      <c r="O47" s="115">
        <f>'Cash Flow %s Yr3'!O47</f>
        <v>0.1</v>
      </c>
      <c r="P47" s="115">
        <f>'Cash Flow %s Yr3'!P47</f>
        <v>0</v>
      </c>
      <c r="Q47" s="115">
        <f>'Cash Flow %s Yr3'!Q47</f>
        <v>0</v>
      </c>
      <c r="R47" s="115">
        <f>'Cash Flow %s Yr3'!R47</f>
        <v>0</v>
      </c>
      <c r="S47" s="111">
        <f>SUM(D47:R47)</f>
        <v>0.99999999999999989</v>
      </c>
    </row>
    <row r="48" spans="1:19" s="31" customFormat="1" ht="18.75" x14ac:dyDescent="0.3">
      <c r="A48" s="47"/>
      <c r="B48" s="65" t="str">
        <f>'Revenue Input'!B44</f>
        <v>8989</v>
      </c>
      <c r="C48" s="65" t="str">
        <f>'Revenue Input'!C44</f>
        <v>Fees for Service</v>
      </c>
      <c r="D48" s="115">
        <f>'Cash Flow %s Yr3'!D48</f>
        <v>0</v>
      </c>
      <c r="E48" s="115">
        <f>'Cash Flow %s Yr3'!E48</f>
        <v>0</v>
      </c>
      <c r="F48" s="115">
        <f>'Cash Flow %s Yr3'!F48</f>
        <v>0.1</v>
      </c>
      <c r="G48" s="115">
        <f>'Cash Flow %s Yr3'!G48</f>
        <v>0.1</v>
      </c>
      <c r="H48" s="115">
        <f>'Cash Flow %s Yr3'!H48</f>
        <v>0.1</v>
      </c>
      <c r="I48" s="115">
        <f>'Cash Flow %s Yr3'!I48</f>
        <v>0.1</v>
      </c>
      <c r="J48" s="115">
        <f>'Cash Flow %s Yr3'!J48</f>
        <v>0.1</v>
      </c>
      <c r="K48" s="115">
        <f>'Cash Flow %s Yr3'!K48</f>
        <v>0.1</v>
      </c>
      <c r="L48" s="115">
        <f>'Cash Flow %s Yr3'!L48</f>
        <v>0.1</v>
      </c>
      <c r="M48" s="115">
        <f>'Cash Flow %s Yr3'!M48</f>
        <v>0.1</v>
      </c>
      <c r="N48" s="115">
        <f>'Cash Flow %s Yr3'!N48</f>
        <v>0.1</v>
      </c>
      <c r="O48" s="115">
        <f>'Cash Flow %s Yr3'!O48</f>
        <v>0.1</v>
      </c>
      <c r="P48" s="115">
        <f>'Cash Flow %s Yr3'!P48</f>
        <v>0</v>
      </c>
      <c r="Q48" s="115">
        <f>'Cash Flow %s Yr3'!Q48</f>
        <v>0</v>
      </c>
      <c r="R48" s="115">
        <f>'Cash Flow %s Yr3'!R48</f>
        <v>0</v>
      </c>
      <c r="S48" s="111">
        <f>SUM(D48:R48)</f>
        <v>0.99999999999999989</v>
      </c>
    </row>
    <row r="49" spans="1:19" s="31" customFormat="1" ht="18.75" x14ac:dyDescent="0.3">
      <c r="A49" s="47"/>
      <c r="B49" s="65" t="str">
        <f>'Revenue Input'!B45</f>
        <v>8999</v>
      </c>
      <c r="C49" s="65" t="str">
        <f>'Revenue Input'!C45</f>
        <v>Revenue Suspense</v>
      </c>
      <c r="D49" s="115">
        <f>'Cash Flow %s Yr3'!D49</f>
        <v>0</v>
      </c>
      <c r="E49" s="115">
        <f>'Cash Flow %s Yr3'!E49</f>
        <v>0</v>
      </c>
      <c r="F49" s="115">
        <f>'Cash Flow %s Yr3'!F49</f>
        <v>0.1</v>
      </c>
      <c r="G49" s="115">
        <f>'Cash Flow %s Yr3'!G49</f>
        <v>0.1</v>
      </c>
      <c r="H49" s="115">
        <f>'Cash Flow %s Yr3'!H49</f>
        <v>0.1</v>
      </c>
      <c r="I49" s="115">
        <f>'Cash Flow %s Yr3'!I49</f>
        <v>0.1</v>
      </c>
      <c r="J49" s="115">
        <f>'Cash Flow %s Yr3'!J49</f>
        <v>0.1</v>
      </c>
      <c r="K49" s="115">
        <f>'Cash Flow %s Yr3'!K49</f>
        <v>0.1</v>
      </c>
      <c r="L49" s="115">
        <f>'Cash Flow %s Yr3'!L49</f>
        <v>0.1</v>
      </c>
      <c r="M49" s="115">
        <f>'Cash Flow %s Yr3'!M49</f>
        <v>0.1</v>
      </c>
      <c r="N49" s="115">
        <f>'Cash Flow %s Yr3'!N49</f>
        <v>0.1</v>
      </c>
      <c r="O49" s="115">
        <f>'Cash Flow %s Yr3'!O49</f>
        <v>0.1</v>
      </c>
      <c r="P49" s="115">
        <f>'Cash Flow %s Yr3'!P49</f>
        <v>0</v>
      </c>
      <c r="Q49" s="115">
        <f>'Cash Flow %s Yr3'!Q49</f>
        <v>0</v>
      </c>
      <c r="R49" s="115">
        <f>'Cash Flow %s Yr3'!R49</f>
        <v>0</v>
      </c>
      <c r="S49" s="111">
        <f t="shared" si="3"/>
        <v>0.99999999999999989</v>
      </c>
    </row>
    <row r="50" spans="1:19" s="31" customFormat="1" ht="18.75" x14ac:dyDescent="0.3">
      <c r="A50" s="47"/>
      <c r="B50" s="72"/>
      <c r="C50" s="50"/>
      <c r="D50" s="119"/>
      <c r="E50" s="119"/>
      <c r="F50" s="119"/>
      <c r="G50" s="119"/>
      <c r="H50" s="119"/>
      <c r="I50" s="119"/>
      <c r="J50" s="119"/>
      <c r="K50" s="119"/>
      <c r="L50" s="119"/>
      <c r="M50" s="119"/>
      <c r="N50" s="119"/>
      <c r="O50" s="119"/>
      <c r="P50" s="100"/>
      <c r="Q50" s="100"/>
      <c r="R50" s="100"/>
      <c r="S50" s="111"/>
    </row>
    <row r="51" spans="1:19" s="31" customFormat="1" ht="18.75" x14ac:dyDescent="0.3">
      <c r="A51" s="47"/>
      <c r="B51" s="72"/>
      <c r="C51" s="50"/>
      <c r="D51" s="119"/>
      <c r="E51" s="119"/>
      <c r="F51" s="119"/>
      <c r="G51" s="119"/>
      <c r="H51" s="119"/>
      <c r="I51" s="119"/>
      <c r="J51" s="119"/>
      <c r="K51" s="119"/>
      <c r="L51" s="119"/>
      <c r="M51" s="119"/>
      <c r="N51" s="119"/>
      <c r="O51" s="119"/>
      <c r="P51" s="100"/>
      <c r="Q51" s="100"/>
      <c r="R51" s="100"/>
      <c r="S51" s="111"/>
    </row>
    <row r="52" spans="1:19" s="31" customFormat="1" ht="18.75" x14ac:dyDescent="0.3">
      <c r="A52" s="47"/>
      <c r="B52" s="72"/>
      <c r="C52" s="50"/>
      <c r="D52" s="100"/>
      <c r="E52" s="100"/>
      <c r="F52" s="100"/>
      <c r="G52" s="100"/>
      <c r="H52" s="100"/>
      <c r="I52" s="100"/>
      <c r="J52" s="100"/>
      <c r="K52" s="100"/>
      <c r="L52" s="100"/>
      <c r="M52" s="100"/>
      <c r="N52" s="100"/>
      <c r="O52" s="100"/>
      <c r="P52" s="100"/>
      <c r="Q52" s="100"/>
      <c r="R52" s="100"/>
      <c r="S52" s="111"/>
    </row>
    <row r="53" spans="1:19" s="31" customFormat="1" ht="18.75" x14ac:dyDescent="0.3">
      <c r="A53" s="47" t="s">
        <v>815</v>
      </c>
      <c r="B53" s="73"/>
      <c r="C53" s="34"/>
      <c r="D53" s="101"/>
      <c r="E53" s="101"/>
      <c r="F53" s="101"/>
      <c r="G53" s="101"/>
      <c r="H53" s="101"/>
      <c r="I53" s="101"/>
      <c r="J53" s="101"/>
      <c r="K53" s="101"/>
      <c r="L53" s="101"/>
      <c r="M53" s="101"/>
      <c r="N53" s="101"/>
      <c r="O53" s="101"/>
      <c r="P53" s="101"/>
      <c r="Q53" s="101"/>
      <c r="R53" s="101"/>
      <c r="S53" s="111"/>
    </row>
    <row r="54" spans="1:19" x14ac:dyDescent="0.25">
      <c r="A54" s="1"/>
      <c r="B54" s="34" t="s">
        <v>752</v>
      </c>
      <c r="C54" s="3"/>
      <c r="S54" s="179"/>
    </row>
    <row r="55" spans="1:19" x14ac:dyDescent="0.25">
      <c r="A55" s="36"/>
      <c r="B55" s="67" t="str">
        <f>'Expenses Summary'!B8</f>
        <v>1100</v>
      </c>
      <c r="C55" s="67" t="str">
        <f>'Expenses Summary'!C8</f>
        <v>Teachers'  Salaries</v>
      </c>
      <c r="D55" s="112">
        <f>'Cash Flow %s Yr3'!D55</f>
        <v>0</v>
      </c>
      <c r="E55" s="112">
        <f>'Cash Flow %s Yr3'!E55</f>
        <v>0</v>
      </c>
      <c r="F55" s="112">
        <f>'Cash Flow %s Yr3'!F55</f>
        <v>9.1999999999999998E-2</v>
      </c>
      <c r="G55" s="112">
        <f>'Cash Flow %s Yr3'!G55</f>
        <v>9.1999999999999998E-2</v>
      </c>
      <c r="H55" s="112">
        <f>'Cash Flow %s Yr3'!H55</f>
        <v>9.1999999999999998E-2</v>
      </c>
      <c r="I55" s="112">
        <f>'Cash Flow %s Yr3'!I55</f>
        <v>9.1999999999999998E-2</v>
      </c>
      <c r="J55" s="112">
        <f>'Cash Flow %s Yr3'!J55</f>
        <v>9.1999999999999998E-2</v>
      </c>
      <c r="K55" s="112">
        <f>'Cash Flow %s Yr3'!K55</f>
        <v>9.1999999999999998E-2</v>
      </c>
      <c r="L55" s="112">
        <f>'Cash Flow %s Yr3'!L55</f>
        <v>9.1999999999999998E-2</v>
      </c>
      <c r="M55" s="112">
        <f>'Cash Flow %s Yr3'!M55</f>
        <v>9.1999999999999998E-2</v>
      </c>
      <c r="N55" s="112">
        <f>'Cash Flow %s Yr3'!N55</f>
        <v>9.1999999999999998E-2</v>
      </c>
      <c r="O55" s="112">
        <f>'Cash Flow %s Yr3'!O55</f>
        <v>9.1999999999999998E-2</v>
      </c>
      <c r="P55" s="112">
        <f>'Cash Flow %s Yr3'!P55</f>
        <v>8.3000000000000004E-2</v>
      </c>
      <c r="Q55" s="112">
        <f>'Cash Flow %s Yr3'!Q55</f>
        <v>0</v>
      </c>
      <c r="R55" s="112">
        <f>'Cash Flow %s Yr3'!R55</f>
        <v>0</v>
      </c>
      <c r="S55" s="111">
        <f t="shared" ref="S55:S62" si="4">SUM(D55:R55)</f>
        <v>1.0029999999999999</v>
      </c>
    </row>
    <row r="56" spans="1:19" x14ac:dyDescent="0.25">
      <c r="A56" s="36"/>
      <c r="B56" s="67" t="str">
        <f>'Expenses Summary'!B9</f>
        <v>1105</v>
      </c>
      <c r="C56" s="67" t="str">
        <f>'Expenses Summary'!C9</f>
        <v>Teachers'  Salaries - Extra Duty Pay</v>
      </c>
      <c r="D56" s="112">
        <f>'Cash Flow %s Yr3'!D56</f>
        <v>0</v>
      </c>
      <c r="E56" s="112">
        <f>'Cash Flow %s Yr3'!E56</f>
        <v>0</v>
      </c>
      <c r="F56" s="112">
        <f>'Cash Flow %s Yr3'!F56</f>
        <v>0</v>
      </c>
      <c r="G56" s="112">
        <f>'Cash Flow %s Yr3'!G56</f>
        <v>0</v>
      </c>
      <c r="H56" s="112">
        <f>'Cash Flow %s Yr3'!H56</f>
        <v>0</v>
      </c>
      <c r="I56" s="112">
        <f>'Cash Flow %s Yr3'!I56</f>
        <v>1</v>
      </c>
      <c r="J56" s="112">
        <f>'Cash Flow %s Yr3'!J56</f>
        <v>0</v>
      </c>
      <c r="K56" s="112">
        <f>'Cash Flow %s Yr3'!K56</f>
        <v>0</v>
      </c>
      <c r="L56" s="112">
        <f>'Cash Flow %s Yr3'!L56</f>
        <v>0</v>
      </c>
      <c r="M56" s="112">
        <f>'Cash Flow %s Yr3'!M56</f>
        <v>0</v>
      </c>
      <c r="N56" s="112">
        <f>'Cash Flow %s Yr3'!N56</f>
        <v>0</v>
      </c>
      <c r="O56" s="112">
        <f>'Cash Flow %s Yr3'!O56</f>
        <v>0</v>
      </c>
      <c r="P56" s="112">
        <f>'Cash Flow %s Yr3'!P56</f>
        <v>0</v>
      </c>
      <c r="Q56" s="112">
        <f>'Cash Flow %s Yr3'!Q56</f>
        <v>0</v>
      </c>
      <c r="R56" s="112">
        <f>'Cash Flow %s Yr3'!R56</f>
        <v>0</v>
      </c>
      <c r="S56" s="111">
        <f t="shared" si="4"/>
        <v>1</v>
      </c>
    </row>
    <row r="57" spans="1:19" x14ac:dyDescent="0.25">
      <c r="A57" s="36"/>
      <c r="B57" s="67" t="str">
        <f>'Expenses Summary'!B10</f>
        <v>1120</v>
      </c>
      <c r="C57" s="67" t="str">
        <f>'Expenses Summary'!C10</f>
        <v>Substitute Expense</v>
      </c>
      <c r="D57" s="112">
        <f>'Cash Flow %s Yr3'!D57</f>
        <v>0</v>
      </c>
      <c r="E57" s="112">
        <f>'Cash Flow %s Yr3'!E57</f>
        <v>0.05</v>
      </c>
      <c r="F57" s="112">
        <f>'Cash Flow %s Yr3'!F57</f>
        <v>0.1</v>
      </c>
      <c r="G57" s="112">
        <f>'Cash Flow %s Yr3'!G57</f>
        <v>0.1</v>
      </c>
      <c r="H57" s="112">
        <f>'Cash Flow %s Yr3'!H57</f>
        <v>0.1</v>
      </c>
      <c r="I57" s="112">
        <f>'Cash Flow %s Yr3'!I57</f>
        <v>0.1</v>
      </c>
      <c r="J57" s="112">
        <f>'Cash Flow %s Yr3'!J57</f>
        <v>0.1</v>
      </c>
      <c r="K57" s="112">
        <f>'Cash Flow %s Yr3'!K57</f>
        <v>0.1</v>
      </c>
      <c r="L57" s="112">
        <f>'Cash Flow %s Yr3'!L57</f>
        <v>0.1</v>
      </c>
      <c r="M57" s="112">
        <f>'Cash Flow %s Yr3'!M57</f>
        <v>0.1</v>
      </c>
      <c r="N57" s="112">
        <f>'Cash Flow %s Yr3'!N57</f>
        <v>0.1</v>
      </c>
      <c r="O57" s="112">
        <f>'Cash Flow %s Yr3'!O57</f>
        <v>0.05</v>
      </c>
      <c r="P57" s="112">
        <f>'Cash Flow %s Yr3'!P57</f>
        <v>0</v>
      </c>
      <c r="Q57" s="112">
        <f>'Cash Flow %s Yr3'!Q57</f>
        <v>0</v>
      </c>
      <c r="R57" s="112">
        <f>'Cash Flow %s Yr3'!R57</f>
        <v>0</v>
      </c>
      <c r="S57" s="111">
        <f t="shared" si="4"/>
        <v>0.99999999999999989</v>
      </c>
    </row>
    <row r="58" spans="1:19" x14ac:dyDescent="0.25">
      <c r="A58" s="36"/>
      <c r="B58" s="67" t="str">
        <f>'Expenses Summary'!B11</f>
        <v>1200</v>
      </c>
      <c r="C58" s="67" t="str">
        <f>'Expenses Summary'!C11</f>
        <v>Certificated Pupil Support Salaries</v>
      </c>
      <c r="D58" s="112">
        <f>'Cash Flow %s Yr3'!D58</f>
        <v>0</v>
      </c>
      <c r="E58" s="112">
        <f>'Cash Flow %s Yr3'!E58</f>
        <v>0</v>
      </c>
      <c r="F58" s="112">
        <f>'Cash Flow %s Yr3'!F58</f>
        <v>0.1</v>
      </c>
      <c r="G58" s="112">
        <f>'Cash Flow %s Yr3'!G58</f>
        <v>0.1</v>
      </c>
      <c r="H58" s="112">
        <f>'Cash Flow %s Yr3'!H58</f>
        <v>0.1</v>
      </c>
      <c r="I58" s="112">
        <f>'Cash Flow %s Yr3'!I58</f>
        <v>0.1</v>
      </c>
      <c r="J58" s="112">
        <f>'Cash Flow %s Yr3'!J58</f>
        <v>0.1</v>
      </c>
      <c r="K58" s="112">
        <f>'Cash Flow %s Yr3'!K58</f>
        <v>0.1</v>
      </c>
      <c r="L58" s="112">
        <f>'Cash Flow %s Yr3'!L58</f>
        <v>0.1</v>
      </c>
      <c r="M58" s="112">
        <f>'Cash Flow %s Yr3'!M58</f>
        <v>0.1</v>
      </c>
      <c r="N58" s="112">
        <f>'Cash Flow %s Yr3'!N58</f>
        <v>0.1</v>
      </c>
      <c r="O58" s="112">
        <f>'Cash Flow %s Yr3'!O58</f>
        <v>0.1</v>
      </c>
      <c r="P58" s="112">
        <f>'Cash Flow %s Yr3'!P58</f>
        <v>0</v>
      </c>
      <c r="Q58" s="112">
        <f>'Cash Flow %s Yr3'!Q58</f>
        <v>0</v>
      </c>
      <c r="R58" s="112">
        <f>'Cash Flow %s Yr3'!R58</f>
        <v>0</v>
      </c>
      <c r="S58" s="111">
        <f t="shared" si="4"/>
        <v>0.99999999999999989</v>
      </c>
    </row>
    <row r="59" spans="1:19" x14ac:dyDescent="0.25">
      <c r="A59" s="36"/>
      <c r="B59" s="67" t="str">
        <f>'Expenses Summary'!B13</f>
        <v>1300</v>
      </c>
      <c r="C59" s="67" t="str">
        <f>'Expenses Summary'!C13</f>
        <v>Certificated Supervisor and Administrator Salaries</v>
      </c>
      <c r="D59" s="112">
        <f>'Cash Flow %s Yr3'!D59</f>
        <v>8.3000000000000004E-2</v>
      </c>
      <c r="E59" s="112">
        <f>'Cash Flow %s Yr3'!E59</f>
        <v>8.3000000000000004E-2</v>
      </c>
      <c r="F59" s="112">
        <f>'Cash Flow %s Yr3'!F59</f>
        <v>8.3000000000000004E-2</v>
      </c>
      <c r="G59" s="112">
        <f>'Cash Flow %s Yr3'!G59</f>
        <v>8.3000000000000004E-2</v>
      </c>
      <c r="H59" s="112">
        <f>'Cash Flow %s Yr3'!H59</f>
        <v>8.3000000000000004E-2</v>
      </c>
      <c r="I59" s="112">
        <f>'Cash Flow %s Yr3'!I59</f>
        <v>8.3000000000000004E-2</v>
      </c>
      <c r="J59" s="112">
        <f>'Cash Flow %s Yr3'!J59</f>
        <v>8.3000000000000004E-2</v>
      </c>
      <c r="K59" s="112">
        <f>'Cash Flow %s Yr3'!K59</f>
        <v>8.3000000000000004E-2</v>
      </c>
      <c r="L59" s="112">
        <f>'Cash Flow %s Yr3'!L59</f>
        <v>8.4000000000000005E-2</v>
      </c>
      <c r="M59" s="112">
        <f>'Cash Flow %s Yr3'!M59</f>
        <v>8.4000000000000005E-2</v>
      </c>
      <c r="N59" s="112">
        <f>'Cash Flow %s Yr3'!N59</f>
        <v>8.4000000000000005E-2</v>
      </c>
      <c r="O59" s="112">
        <f>'Cash Flow %s Yr3'!O59</f>
        <v>8.4000000000000005E-2</v>
      </c>
      <c r="P59" s="112">
        <f>'Cash Flow %s Yr3'!P59</f>
        <v>0</v>
      </c>
      <c r="Q59" s="112">
        <f>'Cash Flow %s Yr3'!Q59</f>
        <v>0</v>
      </c>
      <c r="R59" s="112">
        <f>'Cash Flow %s Yr3'!R59</f>
        <v>0</v>
      </c>
      <c r="S59" s="111">
        <f t="shared" si="4"/>
        <v>0.99999999999999989</v>
      </c>
    </row>
    <row r="60" spans="1:19" x14ac:dyDescent="0.25">
      <c r="A60" s="36"/>
      <c r="B60" s="67" t="str">
        <f>'Expenses Summary'!B14</f>
        <v>1305</v>
      </c>
      <c r="C60" s="67" t="str">
        <f>'Expenses Summary'!C14</f>
        <v>Certificated Supervisor and Administrator Extra Duty</v>
      </c>
      <c r="D60" s="112">
        <f>'Cash Flow %s Yr3'!D60</f>
        <v>0</v>
      </c>
      <c r="E60" s="112">
        <f>'Cash Flow %s Yr3'!E60</f>
        <v>0</v>
      </c>
      <c r="F60" s="112">
        <f>'Cash Flow %s Yr3'!F60</f>
        <v>0</v>
      </c>
      <c r="G60" s="112">
        <f>'Cash Flow %s Yr3'!G60</f>
        <v>0</v>
      </c>
      <c r="H60" s="112">
        <f>'Cash Flow %s Yr3'!H60</f>
        <v>0</v>
      </c>
      <c r="I60" s="112">
        <f>'Cash Flow %s Yr3'!I60</f>
        <v>1</v>
      </c>
      <c r="J60" s="112">
        <f>'Cash Flow %s Yr3'!J60</f>
        <v>0</v>
      </c>
      <c r="K60" s="112">
        <f>'Cash Flow %s Yr3'!K60</f>
        <v>0</v>
      </c>
      <c r="L60" s="112">
        <f>'Cash Flow %s Yr3'!L60</f>
        <v>0</v>
      </c>
      <c r="M60" s="112">
        <f>'Cash Flow %s Yr3'!M60</f>
        <v>0</v>
      </c>
      <c r="N60" s="112">
        <f>'Cash Flow %s Yr3'!N60</f>
        <v>0</v>
      </c>
      <c r="O60" s="112">
        <f>'Cash Flow %s Yr3'!O60</f>
        <v>0</v>
      </c>
      <c r="P60" s="112">
        <f>'Cash Flow %s Yr3'!P60</f>
        <v>0</v>
      </c>
      <c r="Q60" s="112">
        <f>'Cash Flow %s Yr3'!Q60</f>
        <v>0</v>
      </c>
      <c r="R60" s="112">
        <f>'Cash Flow %s Yr3'!R60</f>
        <v>0</v>
      </c>
      <c r="S60" s="111">
        <f t="shared" si="4"/>
        <v>1</v>
      </c>
    </row>
    <row r="61" spans="1:19" x14ac:dyDescent="0.25">
      <c r="A61" s="36"/>
      <c r="B61" s="67" t="str">
        <f>'Expenses Summary'!B15</f>
        <v>1900</v>
      </c>
      <c r="C61" s="67" t="str">
        <f>'Expenses Summary'!C15</f>
        <v>Other Certificated Salaries</v>
      </c>
      <c r="D61" s="112">
        <f>'Cash Flow %s Yr3'!D61</f>
        <v>0</v>
      </c>
      <c r="E61" s="112">
        <f>'Cash Flow %s Yr3'!E61</f>
        <v>9.1666666666666702E-2</v>
      </c>
      <c r="F61" s="112">
        <f>'Cash Flow %s Yr3'!F61</f>
        <v>9.1666666666666702E-2</v>
      </c>
      <c r="G61" s="112">
        <f>'Cash Flow %s Yr3'!G61</f>
        <v>9.1666666666666702E-2</v>
      </c>
      <c r="H61" s="112">
        <f>'Cash Flow %s Yr3'!H61</f>
        <v>9.1666666666666702E-2</v>
      </c>
      <c r="I61" s="112">
        <f>'Cash Flow %s Yr3'!I61</f>
        <v>9.1666666666666702E-2</v>
      </c>
      <c r="J61" s="112">
        <f>'Cash Flow %s Yr3'!J61</f>
        <v>9.1666666666666702E-2</v>
      </c>
      <c r="K61" s="112">
        <f>'Cash Flow %s Yr3'!K61</f>
        <v>9.1666666666666702E-2</v>
      </c>
      <c r="L61" s="112">
        <f>'Cash Flow %s Yr3'!L61</f>
        <v>9.1666666666666702E-2</v>
      </c>
      <c r="M61" s="112">
        <f>'Cash Flow %s Yr3'!M61</f>
        <v>9.1666666666666702E-2</v>
      </c>
      <c r="N61" s="112">
        <f>'Cash Flow %s Yr3'!N61</f>
        <v>9.1666666666666702E-2</v>
      </c>
      <c r="O61" s="112">
        <f>'Cash Flow %s Yr3'!O61</f>
        <v>8.3333333332999998E-2</v>
      </c>
      <c r="P61" s="112">
        <f>'Cash Flow %s Yr3'!P61</f>
        <v>0</v>
      </c>
      <c r="Q61" s="112">
        <f>'Cash Flow %s Yr3'!Q61</f>
        <v>0</v>
      </c>
      <c r="R61" s="112">
        <f>'Cash Flow %s Yr3'!R61</f>
        <v>0</v>
      </c>
      <c r="S61" s="111">
        <f t="shared" si="4"/>
        <v>0.99999999999966682</v>
      </c>
    </row>
    <row r="62" spans="1:19" x14ac:dyDescent="0.25">
      <c r="A62" s="36"/>
      <c r="B62" s="67" t="str">
        <f>'Expenses Summary'!B16</f>
        <v>1910</v>
      </c>
      <c r="C62" s="67" t="str">
        <f>'Expenses Summary'!C16</f>
        <v>Other Certificated Overtime</v>
      </c>
      <c r="D62" s="112">
        <f>'Cash Flow %s Yr3'!D62</f>
        <v>0</v>
      </c>
      <c r="E62" s="112">
        <f>'Cash Flow %s Yr3'!E62</f>
        <v>9.1666666666666702E-2</v>
      </c>
      <c r="F62" s="112">
        <f>'Cash Flow %s Yr3'!F62</f>
        <v>9.1666666666666702E-2</v>
      </c>
      <c r="G62" s="112">
        <f>'Cash Flow %s Yr3'!G62</f>
        <v>9.1666666666666702E-2</v>
      </c>
      <c r="H62" s="112">
        <f>'Cash Flow %s Yr3'!H62</f>
        <v>9.1666666666666702E-2</v>
      </c>
      <c r="I62" s="112">
        <f>'Cash Flow %s Yr3'!I62</f>
        <v>9.1666666666666702E-2</v>
      </c>
      <c r="J62" s="112">
        <f>'Cash Flow %s Yr3'!J62</f>
        <v>9.1666666666666702E-2</v>
      </c>
      <c r="K62" s="112">
        <f>'Cash Flow %s Yr3'!K62</f>
        <v>9.1666666666666702E-2</v>
      </c>
      <c r="L62" s="112">
        <f>'Cash Flow %s Yr3'!L62</f>
        <v>9.1666666666666702E-2</v>
      </c>
      <c r="M62" s="112">
        <f>'Cash Flow %s Yr3'!M62</f>
        <v>9.1666666666666702E-2</v>
      </c>
      <c r="N62" s="112">
        <f>'Cash Flow %s Yr3'!N62</f>
        <v>9.1666666666666702E-2</v>
      </c>
      <c r="O62" s="112">
        <f>'Cash Flow %s Yr3'!O62</f>
        <v>8.3333333332999998E-2</v>
      </c>
      <c r="P62" s="112">
        <f>'Cash Flow %s Yr3'!P62</f>
        <v>0</v>
      </c>
      <c r="Q62" s="112">
        <f>'Cash Flow %s Yr3'!Q62</f>
        <v>0</v>
      </c>
      <c r="R62" s="112">
        <f>'Cash Flow %s Yr3'!R62</f>
        <v>0</v>
      </c>
      <c r="S62" s="111">
        <f t="shared" si="4"/>
        <v>0.99999999999966682</v>
      </c>
    </row>
    <row r="63" spans="1:19" x14ac:dyDescent="0.25">
      <c r="A63" s="36"/>
      <c r="B63" s="88"/>
      <c r="C63" s="93"/>
      <c r="D63" s="100"/>
      <c r="E63" s="100"/>
      <c r="F63" s="119"/>
      <c r="G63" s="119"/>
      <c r="H63" s="119"/>
      <c r="I63" s="119"/>
      <c r="J63" s="119"/>
      <c r="K63" s="119"/>
      <c r="L63" s="119"/>
      <c r="M63" s="119"/>
      <c r="N63" s="119"/>
      <c r="O63" s="119"/>
      <c r="P63" s="100"/>
      <c r="Q63" s="100"/>
      <c r="R63" s="100"/>
      <c r="S63" s="111"/>
    </row>
    <row r="64" spans="1:19" s="31" customFormat="1" x14ac:dyDescent="0.25">
      <c r="A64" s="36"/>
      <c r="B64" s="40"/>
      <c r="C64" s="3"/>
      <c r="D64" s="102"/>
      <c r="E64" s="102"/>
      <c r="F64" s="102"/>
      <c r="G64" s="102"/>
      <c r="H64" s="102"/>
      <c r="I64" s="102"/>
      <c r="J64" s="102"/>
      <c r="K64" s="102"/>
      <c r="L64" s="102"/>
      <c r="M64" s="102"/>
      <c r="N64" s="102"/>
      <c r="O64" s="102"/>
      <c r="P64" s="102"/>
      <c r="Q64" s="102"/>
      <c r="R64" s="102"/>
      <c r="S64" s="111"/>
    </row>
    <row r="65" spans="1:19" s="31" customFormat="1" x14ac:dyDescent="0.25">
      <c r="B65" s="5" t="s">
        <v>753</v>
      </c>
      <c r="C65" s="3"/>
      <c r="D65" s="102"/>
      <c r="E65" s="102"/>
      <c r="F65" s="102"/>
      <c r="G65" s="102"/>
      <c r="H65" s="102"/>
      <c r="I65" s="102"/>
      <c r="J65" s="102"/>
      <c r="K65" s="102"/>
      <c r="L65" s="102"/>
      <c r="M65" s="102"/>
      <c r="N65" s="102"/>
      <c r="O65" s="102"/>
      <c r="P65" s="102"/>
      <c r="Q65" s="102"/>
      <c r="R65" s="102"/>
      <c r="S65" s="111"/>
    </row>
    <row r="66" spans="1:19" s="31" customFormat="1" x14ac:dyDescent="0.25">
      <c r="A66" s="36"/>
      <c r="B66" s="67" t="str">
        <f>'Expenses Summary'!B20</f>
        <v>2100</v>
      </c>
      <c r="C66" s="67" t="str">
        <f>'Expenses Summary'!C20</f>
        <v>Instructional Aide Salaries</v>
      </c>
      <c r="D66" s="112">
        <f>'Cash Flow %s Yr3'!D66</f>
        <v>4.0000000000000001E-3</v>
      </c>
      <c r="E66" s="112">
        <f>'Cash Flow %s Yr3'!E66</f>
        <v>0</v>
      </c>
      <c r="F66" s="112">
        <f>'Cash Flow %s Yr3'!F66</f>
        <v>0.1</v>
      </c>
      <c r="G66" s="112">
        <f>'Cash Flow %s Yr3'!G66</f>
        <v>0.1</v>
      </c>
      <c r="H66" s="112">
        <f>'Cash Flow %s Yr3'!H66</f>
        <v>0.1</v>
      </c>
      <c r="I66" s="112">
        <f>'Cash Flow %s Yr3'!I66</f>
        <v>0.1</v>
      </c>
      <c r="J66" s="112">
        <f>'Cash Flow %s Yr3'!J66</f>
        <v>0.1</v>
      </c>
      <c r="K66" s="112">
        <f>'Cash Flow %s Yr3'!K66</f>
        <v>0.1</v>
      </c>
      <c r="L66" s="112">
        <f>'Cash Flow %s Yr3'!L66</f>
        <v>0.1</v>
      </c>
      <c r="M66" s="112">
        <f>'Cash Flow %s Yr3'!M66</f>
        <v>0.1</v>
      </c>
      <c r="N66" s="112">
        <f>'Cash Flow %s Yr3'!N66</f>
        <v>0.1</v>
      </c>
      <c r="O66" s="112">
        <f>'Cash Flow %s Yr3'!O66</f>
        <v>9.6000000000000002E-2</v>
      </c>
      <c r="P66" s="112">
        <f>'Cash Flow %s Yr3'!P66</f>
        <v>0</v>
      </c>
      <c r="Q66" s="112">
        <f>'Cash Flow %s Yr3'!Q66</f>
        <v>0</v>
      </c>
      <c r="R66" s="112">
        <f>'Cash Flow %s Yr3'!R66</f>
        <v>0</v>
      </c>
      <c r="S66" s="111">
        <f t="shared" ref="S66:S75" si="5">SUM(D66:R66)</f>
        <v>0.99999999999999989</v>
      </c>
    </row>
    <row r="67" spans="1:19" s="31" customFormat="1" x14ac:dyDescent="0.25">
      <c r="A67" s="36"/>
      <c r="B67" s="67" t="str">
        <f>'Expenses Summary'!B21</f>
        <v>2110</v>
      </c>
      <c r="C67" s="67" t="str">
        <f>'Expenses Summary'!C21</f>
        <v>Instructional Aide Salaries</v>
      </c>
      <c r="D67" s="112">
        <f>'Cash Flow %s Yr3'!D67</f>
        <v>0</v>
      </c>
      <c r="E67" s="112">
        <f>'Cash Flow %s Yr3'!E67</f>
        <v>0</v>
      </c>
      <c r="F67" s="112">
        <f>'Cash Flow %s Yr3'!F67</f>
        <v>0.1</v>
      </c>
      <c r="G67" s="112">
        <f>'Cash Flow %s Yr3'!G67</f>
        <v>0.1</v>
      </c>
      <c r="H67" s="112">
        <f>'Cash Flow %s Yr3'!H67</f>
        <v>0.1</v>
      </c>
      <c r="I67" s="112">
        <f>'Cash Flow %s Yr3'!I67</f>
        <v>0.1</v>
      </c>
      <c r="J67" s="112">
        <f>'Cash Flow %s Yr3'!J67</f>
        <v>0.1</v>
      </c>
      <c r="K67" s="112">
        <f>'Cash Flow %s Yr3'!K67</f>
        <v>0.1</v>
      </c>
      <c r="L67" s="112">
        <f>'Cash Flow %s Yr3'!L67</f>
        <v>0.1</v>
      </c>
      <c r="M67" s="112">
        <f>'Cash Flow %s Yr3'!M67</f>
        <v>0.1</v>
      </c>
      <c r="N67" s="112">
        <f>'Cash Flow %s Yr3'!N67</f>
        <v>0.1</v>
      </c>
      <c r="O67" s="112">
        <f>'Cash Flow %s Yr3'!O67</f>
        <v>0.1</v>
      </c>
      <c r="P67" s="112">
        <f>'Cash Flow %s Yr3'!P67</f>
        <v>0</v>
      </c>
      <c r="Q67" s="112">
        <f>'Cash Flow %s Yr3'!Q67</f>
        <v>0</v>
      </c>
      <c r="R67" s="112">
        <f>'Cash Flow %s Yr3'!R67</f>
        <v>0</v>
      </c>
      <c r="S67" s="111">
        <f t="shared" si="5"/>
        <v>0.99999999999999989</v>
      </c>
    </row>
    <row r="68" spans="1:19" s="31" customFormat="1" x14ac:dyDescent="0.25">
      <c r="A68" s="36"/>
      <c r="B68" s="67" t="str">
        <f>'Expenses Summary'!B22</f>
        <v>2200</v>
      </c>
      <c r="C68" s="67" t="str">
        <f>'Expenses Summary'!C22</f>
        <v>Classified Support Salaries</v>
      </c>
      <c r="D68" s="112">
        <f>'Cash Flow %s Yr3'!D68</f>
        <v>0</v>
      </c>
      <c r="E68" s="112">
        <f>'Cash Flow %s Yr3'!E68</f>
        <v>0</v>
      </c>
      <c r="F68" s="112">
        <f>'Cash Flow %s Yr3'!F68</f>
        <v>0.1</v>
      </c>
      <c r="G68" s="112">
        <f>'Cash Flow %s Yr3'!G68</f>
        <v>0.1</v>
      </c>
      <c r="H68" s="112">
        <f>'Cash Flow %s Yr3'!H68</f>
        <v>0.1</v>
      </c>
      <c r="I68" s="112">
        <f>'Cash Flow %s Yr3'!I68</f>
        <v>0.1</v>
      </c>
      <c r="J68" s="112">
        <f>'Cash Flow %s Yr3'!J68</f>
        <v>0.1</v>
      </c>
      <c r="K68" s="112">
        <f>'Cash Flow %s Yr3'!K68</f>
        <v>0.1</v>
      </c>
      <c r="L68" s="112">
        <f>'Cash Flow %s Yr3'!L68</f>
        <v>0.1</v>
      </c>
      <c r="M68" s="112">
        <f>'Cash Flow %s Yr3'!M68</f>
        <v>0.1</v>
      </c>
      <c r="N68" s="112">
        <f>'Cash Flow %s Yr3'!N68</f>
        <v>0.1</v>
      </c>
      <c r="O68" s="112">
        <f>'Cash Flow %s Yr3'!O68</f>
        <v>0.1</v>
      </c>
      <c r="P68" s="112">
        <f>'Cash Flow %s Yr3'!P68</f>
        <v>0</v>
      </c>
      <c r="Q68" s="112">
        <f>'Cash Flow %s Yr3'!Q68</f>
        <v>0</v>
      </c>
      <c r="R68" s="112">
        <f>'Cash Flow %s Yr3'!R68</f>
        <v>0</v>
      </c>
      <c r="S68" s="111">
        <f t="shared" si="5"/>
        <v>0.99999999999999989</v>
      </c>
    </row>
    <row r="69" spans="1:19" s="31" customFormat="1" x14ac:dyDescent="0.25">
      <c r="A69" s="36"/>
      <c r="B69" s="67" t="str">
        <f>'Expenses Summary'!B23</f>
        <v>2200</v>
      </c>
      <c r="C69" s="67" t="str">
        <f>'Expenses Summary'!C23</f>
        <v>Classified Support Salaries</v>
      </c>
      <c r="D69" s="112">
        <f>'Cash Flow %s Yr3'!D69</f>
        <v>0</v>
      </c>
      <c r="E69" s="112">
        <f>'Cash Flow %s Yr3'!E69</f>
        <v>0</v>
      </c>
      <c r="F69" s="112">
        <f>'Cash Flow %s Yr3'!F69</f>
        <v>0.1</v>
      </c>
      <c r="G69" s="112">
        <f>'Cash Flow %s Yr3'!G69</f>
        <v>0.1</v>
      </c>
      <c r="H69" s="112">
        <f>'Cash Flow %s Yr3'!H69</f>
        <v>0.1</v>
      </c>
      <c r="I69" s="112">
        <f>'Cash Flow %s Yr3'!I69</f>
        <v>0.1</v>
      </c>
      <c r="J69" s="112">
        <f>'Cash Flow %s Yr3'!J69</f>
        <v>0.1</v>
      </c>
      <c r="K69" s="112">
        <f>'Cash Flow %s Yr3'!K69</f>
        <v>0.1</v>
      </c>
      <c r="L69" s="112">
        <f>'Cash Flow %s Yr3'!L69</f>
        <v>0.1</v>
      </c>
      <c r="M69" s="112">
        <f>'Cash Flow %s Yr3'!M69</f>
        <v>0.1</v>
      </c>
      <c r="N69" s="112">
        <f>'Cash Flow %s Yr3'!N69</f>
        <v>0.1</v>
      </c>
      <c r="O69" s="112">
        <f>'Cash Flow %s Yr3'!O69</f>
        <v>0.1</v>
      </c>
      <c r="P69" s="112">
        <f>'Cash Flow %s Yr3'!P69</f>
        <v>0</v>
      </c>
      <c r="Q69" s="112">
        <f>'Cash Flow %s Yr3'!Q69</f>
        <v>0</v>
      </c>
      <c r="R69" s="112">
        <f>'Cash Flow %s Yr3'!R69</f>
        <v>0</v>
      </c>
      <c r="S69" s="111">
        <f t="shared" si="5"/>
        <v>0.99999999999999989</v>
      </c>
    </row>
    <row r="70" spans="1:19" s="31" customFormat="1" x14ac:dyDescent="0.25">
      <c r="A70" s="36"/>
      <c r="B70" s="67" t="str">
        <f>'Expenses Summary'!B24</f>
        <v>2300</v>
      </c>
      <c r="C70" s="67" t="str">
        <f>'Expenses Summary'!C24</f>
        <v>Classified Supervisor and Administrator Salaries</v>
      </c>
      <c r="D70" s="112">
        <f>'Cash Flow %s Yr3'!D70</f>
        <v>0</v>
      </c>
      <c r="E70" s="112">
        <f>'Cash Flow %s Yr3'!E70</f>
        <v>0</v>
      </c>
      <c r="F70" s="112">
        <f>'Cash Flow %s Yr3'!F70</f>
        <v>0.1</v>
      </c>
      <c r="G70" s="112">
        <f>'Cash Flow %s Yr3'!G70</f>
        <v>0.1</v>
      </c>
      <c r="H70" s="112">
        <f>'Cash Flow %s Yr3'!H70</f>
        <v>0.1</v>
      </c>
      <c r="I70" s="112">
        <f>'Cash Flow %s Yr3'!I70</f>
        <v>0.1</v>
      </c>
      <c r="J70" s="112">
        <f>'Cash Flow %s Yr3'!J70</f>
        <v>0.1</v>
      </c>
      <c r="K70" s="112">
        <f>'Cash Flow %s Yr3'!K70</f>
        <v>0.1</v>
      </c>
      <c r="L70" s="112">
        <f>'Cash Flow %s Yr3'!L70</f>
        <v>0.1</v>
      </c>
      <c r="M70" s="112">
        <f>'Cash Flow %s Yr3'!M70</f>
        <v>0.1</v>
      </c>
      <c r="N70" s="112">
        <f>'Cash Flow %s Yr3'!N70</f>
        <v>0.1</v>
      </c>
      <c r="O70" s="112">
        <f>'Cash Flow %s Yr3'!O70</f>
        <v>0.1</v>
      </c>
      <c r="P70" s="112">
        <f>'Cash Flow %s Yr3'!P70</f>
        <v>0</v>
      </c>
      <c r="Q70" s="112">
        <f>'Cash Flow %s Yr3'!Q70</f>
        <v>0</v>
      </c>
      <c r="R70" s="112">
        <f>'Cash Flow %s Yr3'!R70</f>
        <v>0</v>
      </c>
      <c r="S70" s="111">
        <f t="shared" si="5"/>
        <v>0.99999999999999989</v>
      </c>
    </row>
    <row r="71" spans="1:19" s="31" customFormat="1" x14ac:dyDescent="0.25">
      <c r="A71" s="36"/>
      <c r="B71" s="67" t="str">
        <f>'Expenses Summary'!B25</f>
        <v>2400</v>
      </c>
      <c r="C71" s="67" t="str">
        <f>'Expenses Summary'!C25</f>
        <v>Clerical, Technical, and Office Staff Salaries</v>
      </c>
      <c r="D71" s="112">
        <f>'Cash Flow %s Yr3'!D71</f>
        <v>6.4000000000000001E-2</v>
      </c>
      <c r="E71" s="112">
        <f>'Cash Flow %s Yr3'!E71</f>
        <v>6.4000000000000001E-2</v>
      </c>
      <c r="F71" s="112">
        <f>'Cash Flow %s Yr3'!F71</f>
        <v>9.0999999999999998E-2</v>
      </c>
      <c r="G71" s="112">
        <f>'Cash Flow %s Yr3'!G71</f>
        <v>9.2999999999999999E-2</v>
      </c>
      <c r="H71" s="112">
        <f>'Cash Flow %s Yr3'!H71</f>
        <v>9.5000000000000001E-2</v>
      </c>
      <c r="I71" s="112">
        <f>'Cash Flow %s Yr3'!I71</f>
        <v>0.104</v>
      </c>
      <c r="J71" s="112">
        <f>'Cash Flow %s Yr3'!J71</f>
        <v>8.1500000000000003E-2</v>
      </c>
      <c r="K71" s="112">
        <f>'Cash Flow %s Yr3'!K71</f>
        <v>8.1500000000000003E-2</v>
      </c>
      <c r="L71" s="112">
        <f>'Cash Flow %s Yr3'!L71</f>
        <v>8.1500000000000003E-2</v>
      </c>
      <c r="M71" s="112">
        <f>'Cash Flow %s Yr3'!M71</f>
        <v>8.1500000000000003E-2</v>
      </c>
      <c r="N71" s="112">
        <f>'Cash Flow %s Yr3'!N71</f>
        <v>8.1500000000000003E-2</v>
      </c>
      <c r="O71" s="112">
        <f>'Cash Flow %s Yr3'!O71</f>
        <v>8.1500000000000003E-2</v>
      </c>
      <c r="P71" s="112">
        <f>'Cash Flow %s Yr3'!P71</f>
        <v>0</v>
      </c>
      <c r="Q71" s="112">
        <f>'Cash Flow %s Yr3'!Q71</f>
        <v>0</v>
      </c>
      <c r="R71" s="112">
        <f>'Cash Flow %s Yr3'!R71</f>
        <v>0</v>
      </c>
      <c r="S71" s="111">
        <f t="shared" si="5"/>
        <v>1</v>
      </c>
    </row>
    <row r="72" spans="1:19" s="31" customFormat="1" x14ac:dyDescent="0.25">
      <c r="A72" s="36"/>
      <c r="B72" s="67" t="str">
        <f>'Expenses Summary'!B26</f>
        <v>2400</v>
      </c>
      <c r="C72" s="67" t="str">
        <f>'Expenses Summary'!C26</f>
        <v xml:space="preserve">Clerical, Technical, and Office Staff </v>
      </c>
      <c r="D72" s="112">
        <f>'Cash Flow %s Yr3'!D72</f>
        <v>0</v>
      </c>
      <c r="E72" s="112">
        <f>'Cash Flow %s Yr3'!E72</f>
        <v>0</v>
      </c>
      <c r="F72" s="112">
        <f>'Cash Flow %s Yr3'!F72</f>
        <v>0</v>
      </c>
      <c r="G72" s="112">
        <f>'Cash Flow %s Yr3'!G72</f>
        <v>0</v>
      </c>
      <c r="H72" s="112">
        <f>'Cash Flow %s Yr3'!H72</f>
        <v>0</v>
      </c>
      <c r="I72" s="112">
        <f>'Cash Flow %s Yr3'!I72</f>
        <v>1</v>
      </c>
      <c r="J72" s="112">
        <f>'Cash Flow %s Yr3'!J72</f>
        <v>0</v>
      </c>
      <c r="K72" s="112">
        <f>'Cash Flow %s Yr3'!K72</f>
        <v>0</v>
      </c>
      <c r="L72" s="112">
        <f>'Cash Flow %s Yr3'!L72</f>
        <v>0</v>
      </c>
      <c r="M72" s="112">
        <f>'Cash Flow %s Yr3'!M72</f>
        <v>0</v>
      </c>
      <c r="N72" s="112">
        <f>'Cash Flow %s Yr3'!N72</f>
        <v>0</v>
      </c>
      <c r="O72" s="112">
        <f>'Cash Flow %s Yr3'!O72</f>
        <v>0</v>
      </c>
      <c r="P72" s="112">
        <f>'Cash Flow %s Yr3'!P72</f>
        <v>0</v>
      </c>
      <c r="Q72" s="112">
        <f>'Cash Flow %s Yr3'!Q72</f>
        <v>0</v>
      </c>
      <c r="R72" s="112">
        <f>'Cash Flow %s Yr3'!R72</f>
        <v>0</v>
      </c>
      <c r="S72" s="111">
        <f t="shared" si="5"/>
        <v>1</v>
      </c>
    </row>
    <row r="73" spans="1:19" s="31" customFormat="1" x14ac:dyDescent="0.25">
      <c r="A73" s="36"/>
      <c r="B73" s="67" t="str">
        <f>'Expenses Summary'!B27</f>
        <v>2900</v>
      </c>
      <c r="C73" s="67" t="str">
        <f>'Expenses Summary'!C27</f>
        <v>Other Classified Salaries</v>
      </c>
      <c r="D73" s="112">
        <f>'Cash Flow %s Yr3'!D73</f>
        <v>1.6E-2</v>
      </c>
      <c r="E73" s="112">
        <f>'Cash Flow %s Yr3'!E73</f>
        <v>0</v>
      </c>
      <c r="F73" s="112">
        <f>'Cash Flow %s Yr3'!F73</f>
        <v>0.11</v>
      </c>
      <c r="G73" s="112">
        <f>'Cash Flow %s Yr3'!G73</f>
        <v>0.11</v>
      </c>
      <c r="H73" s="112">
        <f>'Cash Flow %s Yr3'!H73</f>
        <v>0.107</v>
      </c>
      <c r="I73" s="112">
        <f>'Cash Flow %s Yr3'!I73</f>
        <v>5.5E-2</v>
      </c>
      <c r="J73" s="112">
        <f>'Cash Flow %s Yr3'!J73</f>
        <v>0.1</v>
      </c>
      <c r="K73" s="112">
        <f>'Cash Flow %s Yr3'!K73</f>
        <v>0.1</v>
      </c>
      <c r="L73" s="112">
        <f>'Cash Flow %s Yr3'!L73</f>
        <v>0.1</v>
      </c>
      <c r="M73" s="112">
        <f>'Cash Flow %s Yr3'!M73</f>
        <v>0.1</v>
      </c>
      <c r="N73" s="112">
        <f>'Cash Flow %s Yr3'!N73</f>
        <v>0.1</v>
      </c>
      <c r="O73" s="112">
        <f>'Cash Flow %s Yr3'!O73</f>
        <v>0.10199999999999999</v>
      </c>
      <c r="P73" s="112">
        <f>'Cash Flow %s Yr3'!P73</f>
        <v>0</v>
      </c>
      <c r="Q73" s="112">
        <f>'Cash Flow %s Yr3'!Q73</f>
        <v>0</v>
      </c>
      <c r="R73" s="112">
        <f>'Cash Flow %s Yr3'!R73</f>
        <v>0</v>
      </c>
      <c r="S73" s="111">
        <f t="shared" si="5"/>
        <v>0.99999999999999989</v>
      </c>
    </row>
    <row r="74" spans="1:19" s="31" customFormat="1" x14ac:dyDescent="0.25">
      <c r="A74" s="36"/>
      <c r="B74" s="67" t="str">
        <f>'Expenses Summary'!B28</f>
        <v>2905</v>
      </c>
      <c r="C74" s="67" t="str">
        <f>'Expenses Summary'!C28</f>
        <v>Other Stipends</v>
      </c>
      <c r="D74" s="112">
        <f>'Cash Flow %s Yr3'!D74</f>
        <v>0</v>
      </c>
      <c r="E74" s="112">
        <f>'Cash Flow %s Yr3'!E74</f>
        <v>0</v>
      </c>
      <c r="F74" s="112">
        <f>'Cash Flow %s Yr3'!F74</f>
        <v>0.1</v>
      </c>
      <c r="G74" s="112">
        <f>'Cash Flow %s Yr3'!G74</f>
        <v>0.1</v>
      </c>
      <c r="H74" s="112">
        <f>'Cash Flow %s Yr3'!H74</f>
        <v>0.1</v>
      </c>
      <c r="I74" s="112">
        <f>'Cash Flow %s Yr3'!I74</f>
        <v>0.1</v>
      </c>
      <c r="J74" s="112">
        <f>'Cash Flow %s Yr3'!J74</f>
        <v>0.1</v>
      </c>
      <c r="K74" s="112">
        <f>'Cash Flow %s Yr3'!K74</f>
        <v>0.1</v>
      </c>
      <c r="L74" s="112">
        <f>'Cash Flow %s Yr3'!L74</f>
        <v>0.1</v>
      </c>
      <c r="M74" s="112">
        <f>'Cash Flow %s Yr3'!M74</f>
        <v>0.1</v>
      </c>
      <c r="N74" s="112">
        <f>'Cash Flow %s Yr3'!N74</f>
        <v>0.1</v>
      </c>
      <c r="O74" s="112">
        <f>'Cash Flow %s Yr3'!O74</f>
        <v>0.1</v>
      </c>
      <c r="P74" s="112">
        <f>'Cash Flow %s Yr3'!P74</f>
        <v>0</v>
      </c>
      <c r="Q74" s="112">
        <f>'Cash Flow %s Yr3'!Q74</f>
        <v>0</v>
      </c>
      <c r="R74" s="112">
        <f>'Cash Flow %s Yr3'!R74</f>
        <v>0</v>
      </c>
      <c r="S74" s="111">
        <f t="shared" si="5"/>
        <v>0.99999999999999989</v>
      </c>
    </row>
    <row r="75" spans="1:19" s="31" customFormat="1" x14ac:dyDescent="0.25">
      <c r="A75" s="36"/>
      <c r="B75" s="67" t="str">
        <f>'Expenses Summary'!B29</f>
        <v>2910</v>
      </c>
      <c r="C75" s="67" t="str">
        <f>'Expenses Summary'!C29</f>
        <v>Other Classified Overtime</v>
      </c>
      <c r="D75" s="112">
        <f>'Cash Flow %s Yr3'!D75</f>
        <v>0</v>
      </c>
      <c r="E75" s="112">
        <f>'Cash Flow %s Yr3'!E75</f>
        <v>1.6E-2</v>
      </c>
      <c r="F75" s="112">
        <f>'Cash Flow %s Yr3'!F75</f>
        <v>0.11</v>
      </c>
      <c r="G75" s="112">
        <f>'Cash Flow %s Yr3'!G75</f>
        <v>0.115</v>
      </c>
      <c r="H75" s="112">
        <f>'Cash Flow %s Yr3'!H75</f>
        <v>0.107</v>
      </c>
      <c r="I75" s="112">
        <f>'Cash Flow %s Yr3'!I75</f>
        <v>0.1</v>
      </c>
      <c r="J75" s="112">
        <f>'Cash Flow %s Yr3'!J75</f>
        <v>0.1</v>
      </c>
      <c r="K75" s="112">
        <f>'Cash Flow %s Yr3'!K75</f>
        <v>0.1</v>
      </c>
      <c r="L75" s="112">
        <f>'Cash Flow %s Yr3'!L75</f>
        <v>0.1</v>
      </c>
      <c r="M75" s="112">
        <f>'Cash Flow %s Yr3'!M75</f>
        <v>0.1</v>
      </c>
      <c r="N75" s="112">
        <f>'Cash Flow %s Yr3'!N75</f>
        <v>0.1</v>
      </c>
      <c r="O75" s="112">
        <f>'Cash Flow %s Yr3'!O75</f>
        <v>5.1999999999999998E-2</v>
      </c>
      <c r="P75" s="112">
        <f>'Cash Flow %s Yr3'!P75</f>
        <v>0</v>
      </c>
      <c r="Q75" s="112">
        <f>'Cash Flow %s Yr3'!Q75</f>
        <v>0</v>
      </c>
      <c r="R75" s="112">
        <f>'Cash Flow %s Yr3'!R75</f>
        <v>0</v>
      </c>
      <c r="S75" s="111">
        <f t="shared" si="5"/>
        <v>0.99999999999999989</v>
      </c>
    </row>
    <row r="76" spans="1:19" s="31" customFormat="1" x14ac:dyDescent="0.25">
      <c r="A76" s="36"/>
      <c r="B76" s="88"/>
      <c r="C76" s="93"/>
      <c r="D76" s="100"/>
      <c r="E76" s="100"/>
      <c r="F76" s="119"/>
      <c r="G76" s="119"/>
      <c r="H76" s="119"/>
      <c r="I76" s="119"/>
      <c r="J76" s="119"/>
      <c r="K76" s="119"/>
      <c r="L76" s="119"/>
      <c r="M76" s="119"/>
      <c r="N76" s="119"/>
      <c r="O76" s="119"/>
      <c r="P76" s="100"/>
      <c r="Q76" s="100"/>
      <c r="R76" s="100"/>
      <c r="S76" s="111"/>
    </row>
    <row r="77" spans="1:19" s="31" customFormat="1" x14ac:dyDescent="0.25">
      <c r="A77" s="36"/>
      <c r="B77" s="40"/>
      <c r="C77" s="3"/>
      <c r="D77" s="102"/>
      <c r="E77" s="102"/>
      <c r="F77" s="102"/>
      <c r="G77" s="102"/>
      <c r="H77" s="102"/>
      <c r="I77" s="102"/>
      <c r="J77" s="102"/>
      <c r="K77" s="102"/>
      <c r="L77" s="102"/>
      <c r="M77" s="102"/>
      <c r="N77" s="102"/>
      <c r="O77" s="102"/>
      <c r="P77" s="102"/>
      <c r="Q77" s="102"/>
      <c r="R77" s="102"/>
      <c r="S77" s="111"/>
    </row>
    <row r="78" spans="1:19" s="31" customFormat="1" x14ac:dyDescent="0.25">
      <c r="B78" s="34" t="s">
        <v>754</v>
      </c>
      <c r="C78" s="3"/>
      <c r="D78" s="102"/>
      <c r="E78" s="102"/>
      <c r="F78" s="102"/>
      <c r="G78" s="102"/>
      <c r="H78" s="102"/>
      <c r="I78" s="102"/>
      <c r="J78" s="102"/>
      <c r="K78" s="102"/>
      <c r="L78" s="102"/>
      <c r="M78" s="102"/>
      <c r="N78" s="102"/>
      <c r="O78" s="102"/>
      <c r="P78" s="102"/>
      <c r="Q78" s="102"/>
      <c r="R78" s="102"/>
      <c r="S78" s="111"/>
    </row>
    <row r="79" spans="1:19" s="31" customFormat="1" x14ac:dyDescent="0.25">
      <c r="A79" s="36"/>
      <c r="B79" s="67" t="str">
        <f>'Expenses Summary'!B33</f>
        <v>3101</v>
      </c>
      <c r="C79" s="67" t="str">
        <f>'Expenses Summary'!C33</f>
        <v>State Teachers' Retirement System, certificated positions</v>
      </c>
      <c r="D79" s="112">
        <f>'Cash Flow %s Yr3'!D79</f>
        <v>8.3000000000000004E-2</v>
      </c>
      <c r="E79" s="112">
        <f>'Cash Flow %s Yr3'!E79</f>
        <v>8.3000000000000004E-2</v>
      </c>
      <c r="F79" s="112">
        <f>'Cash Flow %s Yr3'!F79</f>
        <v>8.3000000000000004E-2</v>
      </c>
      <c r="G79" s="112">
        <f>'Cash Flow %s Yr3'!G79</f>
        <v>8.3000000000000004E-2</v>
      </c>
      <c r="H79" s="112">
        <f>'Cash Flow %s Yr3'!H79</f>
        <v>8.3000000000000004E-2</v>
      </c>
      <c r="I79" s="112">
        <f>'Cash Flow %s Yr3'!I79</f>
        <v>8.3000000000000004E-2</v>
      </c>
      <c r="J79" s="112">
        <f>'Cash Flow %s Yr3'!J79</f>
        <v>8.3000000000000004E-2</v>
      </c>
      <c r="K79" s="112">
        <f>'Cash Flow %s Yr3'!K79</f>
        <v>8.3000000000000004E-2</v>
      </c>
      <c r="L79" s="112">
        <f>'Cash Flow %s Yr3'!L79</f>
        <v>8.4000000000000005E-2</v>
      </c>
      <c r="M79" s="112">
        <f>'Cash Flow %s Yr3'!M79</f>
        <v>8.4000000000000005E-2</v>
      </c>
      <c r="N79" s="112">
        <f>'Cash Flow %s Yr3'!N79</f>
        <v>8.4000000000000005E-2</v>
      </c>
      <c r="O79" s="112">
        <f>'Cash Flow %s Yr3'!O79</f>
        <v>8.4000000000000005E-2</v>
      </c>
      <c r="P79" s="112">
        <f>'Cash Flow %s Yr3'!P79</f>
        <v>0</v>
      </c>
      <c r="Q79" s="112">
        <f>'Cash Flow %s Yr3'!Q79</f>
        <v>0</v>
      </c>
      <c r="R79" s="112">
        <f>'Cash Flow %s Yr3'!R79</f>
        <v>0</v>
      </c>
      <c r="S79" s="111">
        <f t="shared" ref="S79:S87" si="6">SUM(D79:R79)</f>
        <v>0.99999999999999989</v>
      </c>
    </row>
    <row r="80" spans="1:19" s="31" customFormat="1" x14ac:dyDescent="0.25">
      <c r="A80" s="36"/>
      <c r="B80" s="67" t="str">
        <f>'Expenses Summary'!B34</f>
        <v>3202</v>
      </c>
      <c r="C80" s="67" t="str">
        <f>'Expenses Summary'!C34</f>
        <v>Public Employees' Retirement System, classified positions</v>
      </c>
      <c r="D80" s="112">
        <f>'Cash Flow %s Yr3'!D80</f>
        <v>8.3000000000000004E-2</v>
      </c>
      <c r="E80" s="112">
        <f>'Cash Flow %s Yr3'!E80</f>
        <v>8.3000000000000004E-2</v>
      </c>
      <c r="F80" s="112">
        <f>'Cash Flow %s Yr3'!F80</f>
        <v>8.3000000000000004E-2</v>
      </c>
      <c r="G80" s="112">
        <f>'Cash Flow %s Yr3'!G80</f>
        <v>8.3000000000000004E-2</v>
      </c>
      <c r="H80" s="112">
        <f>'Cash Flow %s Yr3'!H80</f>
        <v>8.3000000000000004E-2</v>
      </c>
      <c r="I80" s="112">
        <f>'Cash Flow %s Yr3'!I80</f>
        <v>8.3000000000000004E-2</v>
      </c>
      <c r="J80" s="112">
        <f>'Cash Flow %s Yr3'!J80</f>
        <v>8.3000000000000004E-2</v>
      </c>
      <c r="K80" s="112">
        <f>'Cash Flow %s Yr3'!K80</f>
        <v>8.3000000000000004E-2</v>
      </c>
      <c r="L80" s="112">
        <f>'Cash Flow %s Yr3'!L80</f>
        <v>8.4000000000000005E-2</v>
      </c>
      <c r="M80" s="112">
        <f>'Cash Flow %s Yr3'!M80</f>
        <v>8.4000000000000005E-2</v>
      </c>
      <c r="N80" s="112">
        <f>'Cash Flow %s Yr3'!N80</f>
        <v>8.4000000000000005E-2</v>
      </c>
      <c r="O80" s="112">
        <f>'Cash Flow %s Yr3'!O80</f>
        <v>8.4000000000000005E-2</v>
      </c>
      <c r="P80" s="112">
        <f>'Cash Flow %s Yr3'!P80</f>
        <v>0</v>
      </c>
      <c r="Q80" s="112">
        <f>'Cash Flow %s Yr3'!Q80</f>
        <v>0</v>
      </c>
      <c r="R80" s="112">
        <f>'Cash Flow %s Yr3'!R80</f>
        <v>0</v>
      </c>
      <c r="S80" s="111">
        <f t="shared" si="6"/>
        <v>0.99999999999999989</v>
      </c>
    </row>
    <row r="81" spans="1:19" s="31" customFormat="1" x14ac:dyDescent="0.25">
      <c r="A81" s="36"/>
      <c r="B81" s="67" t="str">
        <f>'Expenses Summary'!B35</f>
        <v>3313</v>
      </c>
      <c r="C81" s="67" t="str">
        <f>'Expenses Summary'!C35</f>
        <v>OASDI</v>
      </c>
      <c r="D81" s="112">
        <f>'Cash Flow %s Yr3'!D81</f>
        <v>8.3000000000000004E-2</v>
      </c>
      <c r="E81" s="112">
        <f>'Cash Flow %s Yr3'!E81</f>
        <v>8.3000000000000004E-2</v>
      </c>
      <c r="F81" s="112">
        <f>'Cash Flow %s Yr3'!F81</f>
        <v>8.3000000000000004E-2</v>
      </c>
      <c r="G81" s="112">
        <f>'Cash Flow %s Yr3'!G81</f>
        <v>8.3000000000000004E-2</v>
      </c>
      <c r="H81" s="112">
        <f>'Cash Flow %s Yr3'!H81</f>
        <v>8.3000000000000004E-2</v>
      </c>
      <c r="I81" s="112">
        <f>'Cash Flow %s Yr3'!I81</f>
        <v>8.3000000000000004E-2</v>
      </c>
      <c r="J81" s="112">
        <f>'Cash Flow %s Yr3'!J81</f>
        <v>8.3000000000000004E-2</v>
      </c>
      <c r="K81" s="112">
        <f>'Cash Flow %s Yr3'!K81</f>
        <v>8.3000000000000004E-2</v>
      </c>
      <c r="L81" s="112">
        <f>'Cash Flow %s Yr3'!L81</f>
        <v>8.4000000000000005E-2</v>
      </c>
      <c r="M81" s="112">
        <f>'Cash Flow %s Yr3'!M81</f>
        <v>8.4000000000000005E-2</v>
      </c>
      <c r="N81" s="112">
        <f>'Cash Flow %s Yr3'!N81</f>
        <v>8.4000000000000005E-2</v>
      </c>
      <c r="O81" s="112">
        <f>'Cash Flow %s Yr3'!O81</f>
        <v>8.4000000000000005E-2</v>
      </c>
      <c r="P81" s="112">
        <f>'Cash Flow %s Yr3'!P81</f>
        <v>0</v>
      </c>
      <c r="Q81" s="112">
        <f>'Cash Flow %s Yr3'!Q81</f>
        <v>0</v>
      </c>
      <c r="R81" s="112">
        <f>'Cash Flow %s Yr3'!R81</f>
        <v>0</v>
      </c>
      <c r="S81" s="111">
        <f t="shared" si="6"/>
        <v>0.99999999999999989</v>
      </c>
    </row>
    <row r="82" spans="1:19" s="31" customFormat="1" x14ac:dyDescent="0.25">
      <c r="A82" s="36"/>
      <c r="B82" s="67" t="str">
        <f>'Expenses Summary'!B36</f>
        <v>3323</v>
      </c>
      <c r="C82" s="67" t="str">
        <f>'Expenses Summary'!C36</f>
        <v>Medicare</v>
      </c>
      <c r="D82" s="112">
        <f>'Cash Flow %s Yr3'!D82</f>
        <v>8.3000000000000004E-2</v>
      </c>
      <c r="E82" s="112">
        <f>'Cash Flow %s Yr3'!E82</f>
        <v>8.3000000000000004E-2</v>
      </c>
      <c r="F82" s="112">
        <f>'Cash Flow %s Yr3'!F82</f>
        <v>8.3000000000000004E-2</v>
      </c>
      <c r="G82" s="112">
        <f>'Cash Flow %s Yr3'!G82</f>
        <v>8.3000000000000004E-2</v>
      </c>
      <c r="H82" s="112">
        <f>'Cash Flow %s Yr3'!H82</f>
        <v>8.3000000000000004E-2</v>
      </c>
      <c r="I82" s="112">
        <f>'Cash Flow %s Yr3'!I82</f>
        <v>8.3000000000000004E-2</v>
      </c>
      <c r="J82" s="112">
        <f>'Cash Flow %s Yr3'!J82</f>
        <v>8.3000000000000004E-2</v>
      </c>
      <c r="K82" s="112">
        <f>'Cash Flow %s Yr3'!K82</f>
        <v>8.3000000000000004E-2</v>
      </c>
      <c r="L82" s="112">
        <f>'Cash Flow %s Yr3'!L82</f>
        <v>8.4000000000000005E-2</v>
      </c>
      <c r="M82" s="112">
        <f>'Cash Flow %s Yr3'!M82</f>
        <v>8.4000000000000005E-2</v>
      </c>
      <c r="N82" s="112">
        <f>'Cash Flow %s Yr3'!N82</f>
        <v>8.4000000000000005E-2</v>
      </c>
      <c r="O82" s="112">
        <f>'Cash Flow %s Yr3'!O82</f>
        <v>8.4000000000000005E-2</v>
      </c>
      <c r="P82" s="112">
        <f>'Cash Flow %s Yr3'!P82</f>
        <v>0</v>
      </c>
      <c r="Q82" s="112">
        <f>'Cash Flow %s Yr3'!Q82</f>
        <v>0</v>
      </c>
      <c r="R82" s="112">
        <f>'Cash Flow %s Yr3'!R82</f>
        <v>0</v>
      </c>
      <c r="S82" s="111">
        <f t="shared" si="6"/>
        <v>0.99999999999999989</v>
      </c>
    </row>
    <row r="83" spans="1:19" s="31" customFormat="1" x14ac:dyDescent="0.25">
      <c r="A83" s="36"/>
      <c r="B83" s="67" t="str">
        <f>'Expenses Summary'!B37</f>
        <v>3403</v>
      </c>
      <c r="C83" s="67" t="str">
        <f>'Expenses Summary'!C37</f>
        <v>Health &amp; Welfare Benefits</v>
      </c>
      <c r="D83" s="112">
        <f>'Cash Flow %s Yr3'!D83</f>
        <v>8.3000000000000004E-2</v>
      </c>
      <c r="E83" s="112">
        <f>'Cash Flow %s Yr3'!E83</f>
        <v>8.3000000000000004E-2</v>
      </c>
      <c r="F83" s="112">
        <f>'Cash Flow %s Yr3'!F83</f>
        <v>8.3000000000000004E-2</v>
      </c>
      <c r="G83" s="112">
        <f>'Cash Flow %s Yr3'!G83</f>
        <v>8.3000000000000004E-2</v>
      </c>
      <c r="H83" s="112">
        <f>'Cash Flow %s Yr3'!H83</f>
        <v>8.3000000000000004E-2</v>
      </c>
      <c r="I83" s="112">
        <f>'Cash Flow %s Yr3'!I83</f>
        <v>8.3000000000000004E-2</v>
      </c>
      <c r="J83" s="112">
        <f>'Cash Flow %s Yr3'!J83</f>
        <v>8.3000000000000004E-2</v>
      </c>
      <c r="K83" s="112">
        <f>'Cash Flow %s Yr3'!K83</f>
        <v>8.3000000000000004E-2</v>
      </c>
      <c r="L83" s="112">
        <f>'Cash Flow %s Yr3'!L83</f>
        <v>8.4000000000000005E-2</v>
      </c>
      <c r="M83" s="112">
        <f>'Cash Flow %s Yr3'!M83</f>
        <v>8.4000000000000005E-2</v>
      </c>
      <c r="N83" s="112">
        <f>'Cash Flow %s Yr3'!N83</f>
        <v>8.4000000000000005E-2</v>
      </c>
      <c r="O83" s="112">
        <f>'Cash Flow %s Yr3'!O83</f>
        <v>8.4000000000000005E-2</v>
      </c>
      <c r="P83" s="112">
        <f>'Cash Flow %s Yr3'!P83</f>
        <v>0</v>
      </c>
      <c r="Q83" s="112">
        <f>'Cash Flow %s Yr3'!Q83</f>
        <v>0</v>
      </c>
      <c r="R83" s="112">
        <f>'Cash Flow %s Yr3'!R83</f>
        <v>0</v>
      </c>
      <c r="S83" s="111">
        <f t="shared" si="6"/>
        <v>0.99999999999999989</v>
      </c>
    </row>
    <row r="84" spans="1:19" s="31" customFormat="1" x14ac:dyDescent="0.25">
      <c r="A84" s="36"/>
      <c r="B84" s="67" t="str">
        <f>'Expenses Summary'!B38</f>
        <v>3503</v>
      </c>
      <c r="C84" s="67" t="str">
        <f>'Expenses Summary'!C38</f>
        <v>State Unemployment Insurance</v>
      </c>
      <c r="D84" s="112">
        <f>'Cash Flow %s Yr3'!D84</f>
        <v>8.3000000000000004E-2</v>
      </c>
      <c r="E84" s="112">
        <f>'Cash Flow %s Yr3'!E84</f>
        <v>8.3000000000000004E-2</v>
      </c>
      <c r="F84" s="112">
        <f>'Cash Flow %s Yr3'!F84</f>
        <v>8.3000000000000004E-2</v>
      </c>
      <c r="G84" s="112">
        <f>'Cash Flow %s Yr3'!G84</f>
        <v>8.3000000000000004E-2</v>
      </c>
      <c r="H84" s="112">
        <f>'Cash Flow %s Yr3'!H84</f>
        <v>8.3000000000000004E-2</v>
      </c>
      <c r="I84" s="112">
        <f>'Cash Flow %s Yr3'!I84</f>
        <v>8.3000000000000004E-2</v>
      </c>
      <c r="J84" s="112">
        <f>'Cash Flow %s Yr3'!J84</f>
        <v>8.3000000000000004E-2</v>
      </c>
      <c r="K84" s="112">
        <f>'Cash Flow %s Yr3'!K84</f>
        <v>8.3000000000000004E-2</v>
      </c>
      <c r="L84" s="112">
        <f>'Cash Flow %s Yr3'!L84</f>
        <v>8.4000000000000005E-2</v>
      </c>
      <c r="M84" s="112">
        <f>'Cash Flow %s Yr3'!M84</f>
        <v>8.4000000000000005E-2</v>
      </c>
      <c r="N84" s="112">
        <f>'Cash Flow %s Yr3'!N84</f>
        <v>8.4000000000000005E-2</v>
      </c>
      <c r="O84" s="112">
        <f>'Cash Flow %s Yr3'!O84</f>
        <v>8.4000000000000005E-2</v>
      </c>
      <c r="P84" s="112">
        <f>'Cash Flow %s Yr3'!P84</f>
        <v>0</v>
      </c>
      <c r="Q84" s="112">
        <f>'Cash Flow %s Yr3'!Q84</f>
        <v>0</v>
      </c>
      <c r="R84" s="112">
        <f>'Cash Flow %s Yr3'!R84</f>
        <v>0</v>
      </c>
      <c r="S84" s="111">
        <f t="shared" si="6"/>
        <v>0.99999999999999989</v>
      </c>
    </row>
    <row r="85" spans="1:19" s="31" customFormat="1" x14ac:dyDescent="0.25">
      <c r="A85" s="36"/>
      <c r="B85" s="67" t="str">
        <f>'Expenses Summary'!B39</f>
        <v>3603</v>
      </c>
      <c r="C85" s="67" t="str">
        <f>'Expenses Summary'!C39</f>
        <v>Worker Compensation Insurance</v>
      </c>
      <c r="D85" s="112">
        <f>'Cash Flow %s Yr3'!D85</f>
        <v>8.3000000000000004E-2</v>
      </c>
      <c r="E85" s="112">
        <f>'Cash Flow %s Yr3'!E85</f>
        <v>8.3000000000000004E-2</v>
      </c>
      <c r="F85" s="112">
        <f>'Cash Flow %s Yr3'!F85</f>
        <v>8.3000000000000004E-2</v>
      </c>
      <c r="G85" s="112">
        <f>'Cash Flow %s Yr3'!G85</f>
        <v>8.3000000000000004E-2</v>
      </c>
      <c r="H85" s="112">
        <f>'Cash Flow %s Yr3'!H85</f>
        <v>8.3000000000000004E-2</v>
      </c>
      <c r="I85" s="112">
        <f>'Cash Flow %s Yr3'!I85</f>
        <v>8.3000000000000004E-2</v>
      </c>
      <c r="J85" s="112">
        <f>'Cash Flow %s Yr3'!J85</f>
        <v>8.3000000000000004E-2</v>
      </c>
      <c r="K85" s="112">
        <f>'Cash Flow %s Yr3'!K85</f>
        <v>8.3000000000000004E-2</v>
      </c>
      <c r="L85" s="112">
        <f>'Cash Flow %s Yr3'!L85</f>
        <v>8.4000000000000005E-2</v>
      </c>
      <c r="M85" s="112">
        <f>'Cash Flow %s Yr3'!M85</f>
        <v>8.4000000000000005E-2</v>
      </c>
      <c r="N85" s="112">
        <f>'Cash Flow %s Yr3'!N85</f>
        <v>8.4000000000000005E-2</v>
      </c>
      <c r="O85" s="112">
        <f>'Cash Flow %s Yr3'!O85</f>
        <v>8.4000000000000005E-2</v>
      </c>
      <c r="P85" s="112">
        <f>'Cash Flow %s Yr3'!P85</f>
        <v>0</v>
      </c>
      <c r="Q85" s="112">
        <f>'Cash Flow %s Yr3'!Q85</f>
        <v>0</v>
      </c>
      <c r="R85" s="112">
        <f>'Cash Flow %s Yr3'!R85</f>
        <v>0</v>
      </c>
      <c r="S85" s="111">
        <f t="shared" si="6"/>
        <v>0.99999999999999989</v>
      </c>
    </row>
    <row r="86" spans="1:19" s="31" customFormat="1" x14ac:dyDescent="0.25">
      <c r="A86" s="36"/>
      <c r="B86" s="67" t="str">
        <f>'Expenses Summary'!B40</f>
        <v>3703</v>
      </c>
      <c r="C86" s="67" t="str">
        <f>'Expenses Summary'!C40</f>
        <v>Other Post Employement Benefits</v>
      </c>
      <c r="D86" s="112">
        <f>'Cash Flow %s Yr3'!D86</f>
        <v>8.3000000000000004E-2</v>
      </c>
      <c r="E86" s="112">
        <f>'Cash Flow %s Yr3'!E86</f>
        <v>8.3000000000000004E-2</v>
      </c>
      <c r="F86" s="112">
        <f>'Cash Flow %s Yr3'!F86</f>
        <v>8.3000000000000004E-2</v>
      </c>
      <c r="G86" s="112">
        <f>'Cash Flow %s Yr3'!G86</f>
        <v>8.3000000000000004E-2</v>
      </c>
      <c r="H86" s="112">
        <f>'Cash Flow %s Yr3'!H86</f>
        <v>8.3000000000000004E-2</v>
      </c>
      <c r="I86" s="112">
        <f>'Cash Flow %s Yr3'!I86</f>
        <v>8.3000000000000004E-2</v>
      </c>
      <c r="J86" s="112">
        <f>'Cash Flow %s Yr3'!J86</f>
        <v>8.3000000000000004E-2</v>
      </c>
      <c r="K86" s="112">
        <f>'Cash Flow %s Yr3'!K86</f>
        <v>8.3000000000000004E-2</v>
      </c>
      <c r="L86" s="112">
        <f>'Cash Flow %s Yr3'!L86</f>
        <v>8.4000000000000005E-2</v>
      </c>
      <c r="M86" s="112">
        <f>'Cash Flow %s Yr3'!M86</f>
        <v>8.4000000000000005E-2</v>
      </c>
      <c r="N86" s="112">
        <f>'Cash Flow %s Yr3'!N86</f>
        <v>8.4000000000000005E-2</v>
      </c>
      <c r="O86" s="112">
        <f>'Cash Flow %s Yr3'!O86</f>
        <v>8.4000000000000005E-2</v>
      </c>
      <c r="P86" s="112">
        <f>'Cash Flow %s Yr3'!P86</f>
        <v>0</v>
      </c>
      <c r="Q86" s="112">
        <f>'Cash Flow %s Yr3'!Q86</f>
        <v>0</v>
      </c>
      <c r="R86" s="112">
        <f>'Cash Flow %s Yr3'!R86</f>
        <v>0</v>
      </c>
      <c r="S86" s="111">
        <f t="shared" si="6"/>
        <v>0.99999999999999989</v>
      </c>
    </row>
    <row r="87" spans="1:19" s="31" customFormat="1" x14ac:dyDescent="0.25">
      <c r="A87" s="36"/>
      <c r="B87" s="67" t="str">
        <f>'Expenses Summary'!B41</f>
        <v>3903</v>
      </c>
      <c r="C87" s="67" t="str">
        <f>'Expenses Summary'!C41</f>
        <v>Other Benefits</v>
      </c>
      <c r="D87" s="112">
        <f>'Cash Flow %s Yr3'!D87</f>
        <v>8.3000000000000004E-2</v>
      </c>
      <c r="E87" s="112">
        <f>'Cash Flow %s Yr3'!E87</f>
        <v>8.3000000000000004E-2</v>
      </c>
      <c r="F87" s="112">
        <f>'Cash Flow %s Yr3'!F87</f>
        <v>8.3000000000000004E-2</v>
      </c>
      <c r="G87" s="112">
        <f>'Cash Flow %s Yr3'!G87</f>
        <v>8.3000000000000004E-2</v>
      </c>
      <c r="H87" s="112">
        <f>'Cash Flow %s Yr3'!H87</f>
        <v>8.3000000000000004E-2</v>
      </c>
      <c r="I87" s="112">
        <f>'Cash Flow %s Yr3'!I87</f>
        <v>8.3000000000000004E-2</v>
      </c>
      <c r="J87" s="112">
        <f>'Cash Flow %s Yr3'!J87</f>
        <v>8.3000000000000004E-2</v>
      </c>
      <c r="K87" s="112">
        <f>'Cash Flow %s Yr3'!K87</f>
        <v>8.3000000000000004E-2</v>
      </c>
      <c r="L87" s="112">
        <f>'Cash Flow %s Yr3'!L87</f>
        <v>8.4000000000000005E-2</v>
      </c>
      <c r="M87" s="112">
        <f>'Cash Flow %s Yr3'!M87</f>
        <v>8.4000000000000005E-2</v>
      </c>
      <c r="N87" s="112">
        <f>'Cash Flow %s Yr3'!N87</f>
        <v>8.4000000000000005E-2</v>
      </c>
      <c r="O87" s="112">
        <f>'Cash Flow %s Yr3'!O87</f>
        <v>8.4000000000000005E-2</v>
      </c>
      <c r="P87" s="112">
        <f>'Cash Flow %s Yr3'!P87</f>
        <v>0</v>
      </c>
      <c r="Q87" s="112">
        <f>'Cash Flow %s Yr3'!Q87</f>
        <v>0</v>
      </c>
      <c r="R87" s="112">
        <f>'Cash Flow %s Yr3'!R87</f>
        <v>0</v>
      </c>
      <c r="S87" s="111">
        <f t="shared" si="6"/>
        <v>0.99999999999999989</v>
      </c>
    </row>
    <row r="88" spans="1:19" s="31" customFormat="1" x14ac:dyDescent="0.25">
      <c r="A88" s="36"/>
      <c r="B88" s="122"/>
      <c r="C88" s="122"/>
      <c r="D88" s="123"/>
      <c r="E88" s="123"/>
      <c r="F88" s="123"/>
      <c r="G88" s="123"/>
      <c r="H88" s="123"/>
      <c r="I88" s="123"/>
      <c r="J88" s="123"/>
      <c r="K88" s="123"/>
      <c r="L88" s="123"/>
      <c r="M88" s="123"/>
      <c r="N88" s="123"/>
      <c r="O88" s="123"/>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c r="S89" s="111"/>
    </row>
    <row r="90" spans="1:19" s="31" customFormat="1" x14ac:dyDescent="0.25">
      <c r="B90" s="34" t="s">
        <v>697</v>
      </c>
      <c r="C90" s="3"/>
      <c r="D90" s="95"/>
      <c r="E90" s="95"/>
      <c r="F90" s="95"/>
      <c r="G90" s="95"/>
      <c r="H90" s="95"/>
      <c r="I90" s="95"/>
      <c r="J90" s="95"/>
      <c r="K90" s="95"/>
      <c r="L90" s="95"/>
      <c r="M90" s="95"/>
      <c r="N90" s="95"/>
      <c r="O90" s="95"/>
      <c r="P90" s="95"/>
      <c r="Q90" s="95"/>
      <c r="R90" s="95"/>
      <c r="S90" s="111"/>
    </row>
    <row r="91" spans="1:19" s="31" customFormat="1" x14ac:dyDescent="0.25">
      <c r="A91" s="36"/>
      <c r="B91" s="66" t="str">
        <f>'Expenses Summary'!B47</f>
        <v>4100</v>
      </c>
      <c r="C91" s="66" t="str">
        <f>'Expenses Summary'!C47</f>
        <v>Approved Textbooks and Core Curricula Materials</v>
      </c>
      <c r="D91" s="112">
        <f>'Cash Flow %s Yr3'!D91</f>
        <v>0</v>
      </c>
      <c r="E91" s="112">
        <f>'Cash Flow %s Yr3'!E91</f>
        <v>0.26700000000000002</v>
      </c>
      <c r="F91" s="112">
        <f>'Cash Flow %s Yr3'!F91</f>
        <v>0.183</v>
      </c>
      <c r="G91" s="112">
        <f>'Cash Flow %s Yr3'!G91</f>
        <v>0</v>
      </c>
      <c r="H91" s="112">
        <f>'Cash Flow %s Yr3'!H91</f>
        <v>0.45</v>
      </c>
      <c r="I91" s="112">
        <f>'Cash Flow %s Yr3'!I91</f>
        <v>0</v>
      </c>
      <c r="J91" s="112">
        <f>'Cash Flow %s Yr3'!J91</f>
        <v>0</v>
      </c>
      <c r="K91" s="112">
        <f>'Cash Flow %s Yr3'!K91</f>
        <v>0.1</v>
      </c>
      <c r="L91" s="112">
        <f>'Cash Flow %s Yr3'!L91</f>
        <v>0</v>
      </c>
      <c r="M91" s="112">
        <f>'Cash Flow %s Yr3'!M91</f>
        <v>0</v>
      </c>
      <c r="N91" s="112">
        <f>'Cash Flow %s Yr3'!N91</f>
        <v>0</v>
      </c>
      <c r="O91" s="112">
        <f>'Cash Flow %s Yr3'!O91</f>
        <v>0</v>
      </c>
      <c r="P91" s="112">
        <f>'Cash Flow %s Yr3'!P91</f>
        <v>0</v>
      </c>
      <c r="Q91" s="112">
        <f>'Cash Flow %s Yr3'!Q91</f>
        <v>0</v>
      </c>
      <c r="R91" s="112">
        <f>'Cash Flow %s Yr3'!R91</f>
        <v>0</v>
      </c>
      <c r="S91" s="111">
        <f t="shared" ref="S91:S96" si="7">SUM(D91:R91)</f>
        <v>1</v>
      </c>
    </row>
    <row r="92" spans="1:19" x14ac:dyDescent="0.25">
      <c r="A92" s="36"/>
      <c r="B92" s="66" t="str">
        <f>'Expenses Summary'!B48</f>
        <v>4200</v>
      </c>
      <c r="C92" s="66" t="str">
        <f>'Expenses Summary'!C48</f>
        <v>Books and Other Reference Materials</v>
      </c>
      <c r="D92" s="112">
        <f>'Cash Flow %s Yr3'!D92</f>
        <v>0</v>
      </c>
      <c r="E92" s="112">
        <f>'Cash Flow %s Yr3'!E92</f>
        <v>0.05</v>
      </c>
      <c r="F92" s="112">
        <f>'Cash Flow %s Yr3'!F92</f>
        <v>0</v>
      </c>
      <c r="G92" s="112">
        <f>'Cash Flow %s Yr3'!G92</f>
        <v>8.8999999999999996E-2</v>
      </c>
      <c r="H92" s="112">
        <f>'Cash Flow %s Yr3'!H92</f>
        <v>3.5999999999999997E-2</v>
      </c>
      <c r="I92" s="112">
        <f>'Cash Flow %s Yr3'!I92</f>
        <v>0.13750000000000001</v>
      </c>
      <c r="J92" s="112">
        <f>'Cash Flow %s Yr3'!J92</f>
        <v>0.13750000000000001</v>
      </c>
      <c r="K92" s="112">
        <f>'Cash Flow %s Yr3'!K92</f>
        <v>0.13750000000000001</v>
      </c>
      <c r="L92" s="112">
        <f>'Cash Flow %s Yr3'!L92</f>
        <v>0.13750000000000001</v>
      </c>
      <c r="M92" s="112">
        <f>'Cash Flow %s Yr3'!M92</f>
        <v>0.13750000000000001</v>
      </c>
      <c r="N92" s="112">
        <f>'Cash Flow %s Yr3'!N92</f>
        <v>0.13750000000000001</v>
      </c>
      <c r="O92" s="112">
        <f>'Cash Flow %s Yr3'!O92</f>
        <v>0</v>
      </c>
      <c r="P92" s="112">
        <f>'Cash Flow %s Yr3'!P92</f>
        <v>0</v>
      </c>
      <c r="Q92" s="112">
        <f>'Cash Flow %s Yr3'!Q92</f>
        <v>0</v>
      </c>
      <c r="R92" s="112">
        <f>'Cash Flow %s Yr3'!R92</f>
        <v>0</v>
      </c>
      <c r="S92" s="111">
        <f t="shared" si="7"/>
        <v>1</v>
      </c>
    </row>
    <row r="93" spans="1:19" x14ac:dyDescent="0.25">
      <c r="A93" s="36"/>
      <c r="B93" s="66" t="str">
        <f>'Expenses Summary'!B49</f>
        <v>4300</v>
      </c>
      <c r="C93" s="66" t="str">
        <f>'Expenses Summary'!C49</f>
        <v>Materials and Supplies</v>
      </c>
      <c r="D93" s="112">
        <f>'Cash Flow %s Yr3'!D93</f>
        <v>6.8400000000000002E-2</v>
      </c>
      <c r="E93" s="112">
        <f>'Cash Flow %s Yr3'!E93</f>
        <v>0.16200000000000001</v>
      </c>
      <c r="F93" s="112">
        <f>'Cash Flow %s Yr3'!F93</f>
        <v>9.1999999999999998E-2</v>
      </c>
      <c r="G93" s="112">
        <f>'Cash Flow %s Yr3'!G93</f>
        <v>1.9E-2</v>
      </c>
      <c r="H93" s="112">
        <f>'Cash Flow %s Yr3'!H93</f>
        <v>6.0000000000000001E-3</v>
      </c>
      <c r="I93" s="112">
        <f>'Cash Flow %s Yr3'!I93</f>
        <v>0.10877000000000001</v>
      </c>
      <c r="J93" s="112">
        <f>'Cash Flow %s Yr3'!J93</f>
        <v>0.10877000000000001</v>
      </c>
      <c r="K93" s="112">
        <f>'Cash Flow %s Yr3'!K93</f>
        <v>0.10877000000000001</v>
      </c>
      <c r="L93" s="112">
        <f>'Cash Flow %s Yr3'!L93</f>
        <v>0.10877000000000001</v>
      </c>
      <c r="M93" s="112">
        <f>'Cash Flow %s Yr3'!M93</f>
        <v>0.10877000000000001</v>
      </c>
      <c r="N93" s="112">
        <f>'Cash Flow %s Yr3'!N93</f>
        <v>0.10875</v>
      </c>
      <c r="O93" s="112">
        <f>'Cash Flow %s Yr3'!O93</f>
        <v>0</v>
      </c>
      <c r="P93" s="112">
        <f>'Cash Flow %s Yr3'!P93</f>
        <v>0</v>
      </c>
      <c r="Q93" s="112">
        <f>'Cash Flow %s Yr3'!Q93</f>
        <v>0</v>
      </c>
      <c r="R93" s="112">
        <f>'Cash Flow %s Yr3'!R93</f>
        <v>0</v>
      </c>
      <c r="S93" s="111">
        <f t="shared" si="7"/>
        <v>1.0000000000000002</v>
      </c>
    </row>
    <row r="94" spans="1:19" x14ac:dyDescent="0.25">
      <c r="A94" s="36"/>
      <c r="B94" s="66" t="str">
        <f>'Expenses Summary'!B50</f>
        <v>4315</v>
      </c>
      <c r="C94" s="66" t="str">
        <f>'Expenses Summary'!C50</f>
        <v>Classroom Materials and Supplies</v>
      </c>
      <c r="D94" s="112">
        <f>'Cash Flow %s Yr3'!D94</f>
        <v>0</v>
      </c>
      <c r="E94" s="112">
        <f>'Cash Flow %s Yr3'!E94</f>
        <v>0</v>
      </c>
      <c r="F94" s="112">
        <f>'Cash Flow %s Yr3'!F94</f>
        <v>0.1</v>
      </c>
      <c r="G94" s="112">
        <f>'Cash Flow %s Yr3'!G94</f>
        <v>0.1</v>
      </c>
      <c r="H94" s="112">
        <f>'Cash Flow %s Yr3'!H94</f>
        <v>0.2</v>
      </c>
      <c r="I94" s="112">
        <f>'Cash Flow %s Yr3'!I94</f>
        <v>0.1</v>
      </c>
      <c r="J94" s="112">
        <f>'Cash Flow %s Yr3'!J94</f>
        <v>0.2</v>
      </c>
      <c r="K94" s="112">
        <f>'Cash Flow %s Yr3'!K94</f>
        <v>0.1</v>
      </c>
      <c r="L94" s="112">
        <f>'Cash Flow %s Yr3'!L94</f>
        <v>0.1</v>
      </c>
      <c r="M94" s="112">
        <f>'Cash Flow %s Yr3'!M94</f>
        <v>0.1</v>
      </c>
      <c r="N94" s="112">
        <f>'Cash Flow %s Yr3'!N94</f>
        <v>0</v>
      </c>
      <c r="O94" s="112">
        <f>'Cash Flow %s Yr3'!O94</f>
        <v>0</v>
      </c>
      <c r="P94" s="112">
        <f>'Cash Flow %s Yr3'!P94</f>
        <v>0</v>
      </c>
      <c r="Q94" s="112">
        <f>'Cash Flow %s Yr3'!Q94</f>
        <v>0</v>
      </c>
      <c r="R94" s="112">
        <f>'Cash Flow %s Yr3'!R94</f>
        <v>0</v>
      </c>
      <c r="S94" s="111">
        <f t="shared" si="7"/>
        <v>0.99999999999999989</v>
      </c>
    </row>
    <row r="95" spans="1:19" x14ac:dyDescent="0.25">
      <c r="A95" s="36"/>
      <c r="B95" s="66" t="str">
        <f>'Expenses Summary'!B51</f>
        <v>4400</v>
      </c>
      <c r="C95" s="66" t="str">
        <f>'Expenses Summary'!C51</f>
        <v>Noncapitalized Equipment</v>
      </c>
      <c r="D95" s="112">
        <f>'Cash Flow %s Yr3'!D95</f>
        <v>0</v>
      </c>
      <c r="E95" s="112">
        <f>'Cash Flow %s Yr3'!E95</f>
        <v>0.90400000000000003</v>
      </c>
      <c r="F95" s="112">
        <f>'Cash Flow %s Yr3'!F95</f>
        <v>1.0999999999999999E-2</v>
      </c>
      <c r="G95" s="112">
        <f>'Cash Flow %s Yr3'!G95</f>
        <v>0</v>
      </c>
      <c r="H95" s="112">
        <f>'Cash Flow %s Yr3'!H95</f>
        <v>0</v>
      </c>
      <c r="I95" s="112">
        <f>'Cash Flow %s Yr3'!I95</f>
        <v>0</v>
      </c>
      <c r="J95" s="112">
        <f>'Cash Flow %s Yr3'!J95</f>
        <v>0</v>
      </c>
      <c r="K95" s="112">
        <f>'Cash Flow %s Yr3'!K95</f>
        <v>0</v>
      </c>
      <c r="L95" s="112">
        <f>'Cash Flow %s Yr3'!L95</f>
        <v>8.5000000000000006E-2</v>
      </c>
      <c r="M95" s="112">
        <f>'Cash Flow %s Yr3'!M95</f>
        <v>0</v>
      </c>
      <c r="N95" s="112">
        <f>'Cash Flow %s Yr3'!N95</f>
        <v>0</v>
      </c>
      <c r="O95" s="112">
        <f>'Cash Flow %s Yr3'!O95</f>
        <v>0</v>
      </c>
      <c r="P95" s="112">
        <f>'Cash Flow %s Yr3'!P95</f>
        <v>0</v>
      </c>
      <c r="Q95" s="112">
        <f>'Cash Flow %s Yr3'!Q95</f>
        <v>0</v>
      </c>
      <c r="R95" s="112">
        <f>'Cash Flow %s Yr3'!R95</f>
        <v>0</v>
      </c>
      <c r="S95" s="111">
        <f t="shared" si="7"/>
        <v>1</v>
      </c>
    </row>
    <row r="96" spans="1:19" x14ac:dyDescent="0.25">
      <c r="A96" s="36"/>
      <c r="B96" s="66" t="str">
        <f>'Expenses Summary'!B52</f>
        <v>4430</v>
      </c>
      <c r="C96" s="66" t="str">
        <f>'Expenses Summary'!C52</f>
        <v>General Student Equipment</v>
      </c>
      <c r="D96" s="112">
        <f>'Cash Flow %s Yr3'!D96</f>
        <v>0</v>
      </c>
      <c r="E96" s="112">
        <f>'Cash Flow %s Yr3'!E96</f>
        <v>0</v>
      </c>
      <c r="F96" s="112">
        <f>'Cash Flow %s Yr3'!F96</f>
        <v>0.6</v>
      </c>
      <c r="G96" s="112">
        <f>'Cash Flow %s Yr3'!G96</f>
        <v>0</v>
      </c>
      <c r="H96" s="112">
        <f>'Cash Flow %s Yr3'!H96</f>
        <v>0</v>
      </c>
      <c r="I96" s="112">
        <f>'Cash Flow %s Yr3'!I96</f>
        <v>0</v>
      </c>
      <c r="J96" s="112">
        <f>'Cash Flow %s Yr3'!J96</f>
        <v>0.4</v>
      </c>
      <c r="K96" s="112">
        <f>'Cash Flow %s Yr3'!K96</f>
        <v>0</v>
      </c>
      <c r="L96" s="112">
        <f>'Cash Flow %s Yr3'!L96</f>
        <v>0</v>
      </c>
      <c r="M96" s="112">
        <f>'Cash Flow %s Yr3'!M96</f>
        <v>0</v>
      </c>
      <c r="N96" s="112">
        <f>'Cash Flow %s Yr3'!N96</f>
        <v>0</v>
      </c>
      <c r="O96" s="112">
        <f>'Cash Flow %s Yr3'!O96</f>
        <v>0</v>
      </c>
      <c r="P96" s="112">
        <f>'Cash Flow %s Yr3'!P96</f>
        <v>0</v>
      </c>
      <c r="Q96" s="112">
        <f>'Cash Flow %s Yr3'!Q96</f>
        <v>0</v>
      </c>
      <c r="R96" s="112">
        <f>'Cash Flow %s Yr3'!R96</f>
        <v>0</v>
      </c>
      <c r="S96" s="111">
        <f t="shared" si="7"/>
        <v>1</v>
      </c>
    </row>
    <row r="97" spans="1:19" hidden="1" outlineLevel="1" x14ac:dyDescent="0.25">
      <c r="A97" s="36"/>
      <c r="B97" s="66">
        <f>'Expenses Summary'!B53</f>
        <v>4381</v>
      </c>
      <c r="C97" s="66" t="str">
        <f>'Expenses Summary'!C53</f>
        <v>Materials for Plant Maintenance</v>
      </c>
      <c r="D97" s="112">
        <f>'Cash Flow %s Yr3'!D97</f>
        <v>0</v>
      </c>
      <c r="E97" s="112">
        <f>'Cash Flow %s Yr3'!E97</f>
        <v>0</v>
      </c>
      <c r="F97" s="112">
        <f>'Cash Flow %s Yr3'!F97</f>
        <v>0.1</v>
      </c>
      <c r="G97" s="112">
        <f>'Cash Flow %s Yr3'!G97</f>
        <v>0.1</v>
      </c>
      <c r="H97" s="112">
        <f>'Cash Flow %s Yr3'!H97</f>
        <v>0.1</v>
      </c>
      <c r="I97" s="112">
        <f>'Cash Flow %s Yr3'!I97</f>
        <v>0.1</v>
      </c>
      <c r="J97" s="112">
        <f>'Cash Flow %s Yr3'!J97</f>
        <v>0.1</v>
      </c>
      <c r="K97" s="112">
        <f>'Cash Flow %s Yr3'!K97</f>
        <v>0.1</v>
      </c>
      <c r="L97" s="112">
        <f>'Cash Flow %s Yr3'!L97</f>
        <v>0.1</v>
      </c>
      <c r="M97" s="112">
        <f>'Cash Flow %s Yr3'!M97</f>
        <v>0.1</v>
      </c>
      <c r="N97" s="112">
        <f>'Cash Flow %s Yr3'!N97</f>
        <v>0.1</v>
      </c>
      <c r="O97" s="112">
        <f>'Cash Flow %s Yr3'!O97</f>
        <v>0.1</v>
      </c>
      <c r="P97" s="112">
        <f>'Cash Flow %s Yr3'!P97</f>
        <v>0</v>
      </c>
      <c r="Q97" s="112">
        <f>'Cash Flow %s Yr3'!Q97</f>
        <v>0</v>
      </c>
      <c r="R97" s="112">
        <f>'Cash Flow %s Yr3'!R97</f>
        <v>0</v>
      </c>
      <c r="S97" s="111">
        <f t="shared" ref="S97:S106" si="8">SUM(D97:R97)</f>
        <v>0.99999999999999989</v>
      </c>
    </row>
    <row r="98" spans="1:19" hidden="1" outlineLevel="1" x14ac:dyDescent="0.25">
      <c r="A98" s="36"/>
      <c r="B98" s="66">
        <f>'Expenses Summary'!B54</f>
        <v>0</v>
      </c>
      <c r="C98" s="66">
        <f>'Expenses Summary'!C54</f>
        <v>0</v>
      </c>
      <c r="D98" s="112">
        <f>'Cash Flow %s Yr3'!D98</f>
        <v>0</v>
      </c>
      <c r="E98" s="112">
        <f>'Cash Flow %s Yr3'!E98</f>
        <v>0</v>
      </c>
      <c r="F98" s="112">
        <f>'Cash Flow %s Yr3'!F98</f>
        <v>0.1</v>
      </c>
      <c r="G98" s="112">
        <f>'Cash Flow %s Yr3'!G98</f>
        <v>0.1</v>
      </c>
      <c r="H98" s="112">
        <f>'Cash Flow %s Yr3'!H98</f>
        <v>0.1</v>
      </c>
      <c r="I98" s="112">
        <f>'Cash Flow %s Yr3'!I98</f>
        <v>0.1</v>
      </c>
      <c r="J98" s="112">
        <f>'Cash Flow %s Yr3'!J98</f>
        <v>0.1</v>
      </c>
      <c r="K98" s="112">
        <f>'Cash Flow %s Yr3'!K98</f>
        <v>0.1</v>
      </c>
      <c r="L98" s="112">
        <f>'Cash Flow %s Yr3'!L98</f>
        <v>0.1</v>
      </c>
      <c r="M98" s="112">
        <f>'Cash Flow %s Yr3'!M98</f>
        <v>0.1</v>
      </c>
      <c r="N98" s="112">
        <f>'Cash Flow %s Yr3'!N98</f>
        <v>0.1</v>
      </c>
      <c r="O98" s="112">
        <f>'Cash Flow %s Yr3'!O98</f>
        <v>0.1</v>
      </c>
      <c r="P98" s="112">
        <f>'Cash Flow %s Yr3'!P98</f>
        <v>0</v>
      </c>
      <c r="Q98" s="112">
        <f>'Cash Flow %s Yr3'!Q98</f>
        <v>0</v>
      </c>
      <c r="R98" s="112">
        <f>'Cash Flow %s Yr3'!R98</f>
        <v>0</v>
      </c>
      <c r="S98" s="111">
        <f t="shared" si="8"/>
        <v>0.99999999999999989</v>
      </c>
    </row>
    <row r="99" spans="1:19" hidden="1" outlineLevel="1" x14ac:dyDescent="0.25">
      <c r="A99" s="36"/>
      <c r="B99" s="66">
        <f>'Expenses Summary'!B55</f>
        <v>0</v>
      </c>
      <c r="C99" s="66">
        <f>'Expenses Summary'!C55</f>
        <v>0</v>
      </c>
      <c r="D99" s="112">
        <f>'Cash Flow %s Yr3'!D99</f>
        <v>0</v>
      </c>
      <c r="E99" s="112">
        <f>'Cash Flow %s Yr3'!E99</f>
        <v>0</v>
      </c>
      <c r="F99" s="112">
        <f>'Cash Flow %s Yr3'!F99</f>
        <v>0.1</v>
      </c>
      <c r="G99" s="112">
        <f>'Cash Flow %s Yr3'!G99</f>
        <v>0.1</v>
      </c>
      <c r="H99" s="112">
        <f>'Cash Flow %s Yr3'!H99</f>
        <v>0.1</v>
      </c>
      <c r="I99" s="112">
        <f>'Cash Flow %s Yr3'!I99</f>
        <v>0.1</v>
      </c>
      <c r="J99" s="112">
        <f>'Cash Flow %s Yr3'!J99</f>
        <v>0.1</v>
      </c>
      <c r="K99" s="112">
        <f>'Cash Flow %s Yr3'!K99</f>
        <v>0.1</v>
      </c>
      <c r="L99" s="112">
        <f>'Cash Flow %s Yr3'!L99</f>
        <v>0.1</v>
      </c>
      <c r="M99" s="112">
        <f>'Cash Flow %s Yr3'!M99</f>
        <v>0.1</v>
      </c>
      <c r="N99" s="112">
        <f>'Cash Flow %s Yr3'!N99</f>
        <v>0.1</v>
      </c>
      <c r="O99" s="112">
        <f>'Cash Flow %s Yr3'!O99</f>
        <v>0.1</v>
      </c>
      <c r="P99" s="112">
        <f>'Cash Flow %s Yr3'!P99</f>
        <v>0</v>
      </c>
      <c r="Q99" s="112">
        <f>'Cash Flow %s Yr3'!Q99</f>
        <v>0</v>
      </c>
      <c r="R99" s="112">
        <f>'Cash Flow %s Yr3'!R99</f>
        <v>0</v>
      </c>
      <c r="S99" s="111">
        <f t="shared" si="8"/>
        <v>0.99999999999999989</v>
      </c>
    </row>
    <row r="100" spans="1:19" hidden="1" outlineLevel="1" x14ac:dyDescent="0.25">
      <c r="A100" s="36"/>
      <c r="B100" s="66">
        <f>'Expenses Summary'!B56</f>
        <v>0</v>
      </c>
      <c r="C100" s="66">
        <f>'Expenses Summary'!C56</f>
        <v>0</v>
      </c>
      <c r="D100" s="112">
        <f>'Cash Flow %s Yr3'!D100</f>
        <v>0</v>
      </c>
      <c r="E100" s="112">
        <f>'Cash Flow %s Yr3'!E100</f>
        <v>0</v>
      </c>
      <c r="F100" s="112">
        <f>'Cash Flow %s Yr3'!F100</f>
        <v>0.1</v>
      </c>
      <c r="G100" s="112">
        <f>'Cash Flow %s Yr3'!G100</f>
        <v>0.1</v>
      </c>
      <c r="H100" s="112">
        <f>'Cash Flow %s Yr3'!H100</f>
        <v>0.1</v>
      </c>
      <c r="I100" s="112">
        <f>'Cash Flow %s Yr3'!I100</f>
        <v>0.1</v>
      </c>
      <c r="J100" s="112">
        <f>'Cash Flow %s Yr3'!J100</f>
        <v>0.1</v>
      </c>
      <c r="K100" s="112">
        <f>'Cash Flow %s Yr3'!K100</f>
        <v>0.1</v>
      </c>
      <c r="L100" s="112">
        <f>'Cash Flow %s Yr3'!L100</f>
        <v>0.1</v>
      </c>
      <c r="M100" s="112">
        <f>'Cash Flow %s Yr3'!M100</f>
        <v>0.1</v>
      </c>
      <c r="N100" s="112">
        <f>'Cash Flow %s Yr3'!N100</f>
        <v>0.1</v>
      </c>
      <c r="O100" s="112">
        <f>'Cash Flow %s Yr3'!O100</f>
        <v>0.1</v>
      </c>
      <c r="P100" s="112">
        <f>'Cash Flow %s Yr3'!P100</f>
        <v>0</v>
      </c>
      <c r="Q100" s="112">
        <f>'Cash Flow %s Yr3'!Q100</f>
        <v>0</v>
      </c>
      <c r="R100" s="112">
        <f>'Cash Flow %s Yr3'!R100</f>
        <v>0</v>
      </c>
      <c r="S100" s="111">
        <f t="shared" si="8"/>
        <v>0.99999999999999989</v>
      </c>
    </row>
    <row r="101" spans="1:19" hidden="1" outlineLevel="1" x14ac:dyDescent="0.25">
      <c r="A101" s="36"/>
      <c r="B101" s="66">
        <f>'Expenses Summary'!B57</f>
        <v>0</v>
      </c>
      <c r="C101" s="66">
        <f>'Expenses Summary'!C57</f>
        <v>0</v>
      </c>
      <c r="D101" s="112">
        <f>'Cash Flow %s Yr3'!D101</f>
        <v>0</v>
      </c>
      <c r="E101" s="112">
        <f>'Cash Flow %s Yr3'!E101</f>
        <v>0</v>
      </c>
      <c r="F101" s="112">
        <f>'Cash Flow %s Yr3'!F101</f>
        <v>0.1</v>
      </c>
      <c r="G101" s="112">
        <f>'Cash Flow %s Yr3'!G101</f>
        <v>0.1</v>
      </c>
      <c r="H101" s="112">
        <f>'Cash Flow %s Yr3'!H101</f>
        <v>0.1</v>
      </c>
      <c r="I101" s="112">
        <f>'Cash Flow %s Yr3'!I101</f>
        <v>0.1</v>
      </c>
      <c r="J101" s="112">
        <f>'Cash Flow %s Yr3'!J101</f>
        <v>0.1</v>
      </c>
      <c r="K101" s="112">
        <f>'Cash Flow %s Yr3'!K101</f>
        <v>0.1</v>
      </c>
      <c r="L101" s="112">
        <f>'Cash Flow %s Yr3'!L101</f>
        <v>0.1</v>
      </c>
      <c r="M101" s="112">
        <f>'Cash Flow %s Yr3'!M101</f>
        <v>0.1</v>
      </c>
      <c r="N101" s="112">
        <f>'Cash Flow %s Yr3'!N101</f>
        <v>0.1</v>
      </c>
      <c r="O101" s="112">
        <f>'Cash Flow %s Yr3'!O101</f>
        <v>0.1</v>
      </c>
      <c r="P101" s="112">
        <f>'Cash Flow %s Yr3'!P101</f>
        <v>0</v>
      </c>
      <c r="Q101" s="112">
        <f>'Cash Flow %s Yr3'!Q101</f>
        <v>0</v>
      </c>
      <c r="R101" s="112">
        <f>'Cash Flow %s Yr3'!R101</f>
        <v>0</v>
      </c>
      <c r="S101" s="111">
        <f t="shared" si="8"/>
        <v>0.99999999999999989</v>
      </c>
    </row>
    <row r="102" spans="1:19" hidden="1" outlineLevel="1" x14ac:dyDescent="0.25">
      <c r="A102" s="36"/>
      <c r="B102" s="66">
        <f>'Expenses Summary'!B58</f>
        <v>0</v>
      </c>
      <c r="C102" s="66">
        <f>'Expenses Summary'!C58</f>
        <v>0</v>
      </c>
      <c r="D102" s="112">
        <f>'Cash Flow %s Yr3'!D102</f>
        <v>0</v>
      </c>
      <c r="E102" s="112">
        <f>'Cash Flow %s Yr3'!E102</f>
        <v>0</v>
      </c>
      <c r="F102" s="112">
        <f>'Cash Flow %s Yr3'!F102</f>
        <v>0.1</v>
      </c>
      <c r="G102" s="112">
        <f>'Cash Flow %s Yr3'!G102</f>
        <v>0.1</v>
      </c>
      <c r="H102" s="112">
        <f>'Cash Flow %s Yr3'!H102</f>
        <v>0.1</v>
      </c>
      <c r="I102" s="112">
        <f>'Cash Flow %s Yr3'!I102</f>
        <v>0.1</v>
      </c>
      <c r="J102" s="112">
        <f>'Cash Flow %s Yr3'!J102</f>
        <v>0.1</v>
      </c>
      <c r="K102" s="112">
        <f>'Cash Flow %s Yr3'!K102</f>
        <v>0.1</v>
      </c>
      <c r="L102" s="112">
        <f>'Cash Flow %s Yr3'!L102</f>
        <v>0.1</v>
      </c>
      <c r="M102" s="112">
        <f>'Cash Flow %s Yr3'!M102</f>
        <v>0.1</v>
      </c>
      <c r="N102" s="112">
        <f>'Cash Flow %s Yr3'!N102</f>
        <v>0.1</v>
      </c>
      <c r="O102" s="112">
        <f>'Cash Flow %s Yr3'!O102</f>
        <v>0.1</v>
      </c>
      <c r="P102" s="112">
        <f>'Cash Flow %s Yr3'!P102</f>
        <v>0</v>
      </c>
      <c r="Q102" s="112">
        <f>'Cash Flow %s Yr3'!Q102</f>
        <v>0</v>
      </c>
      <c r="R102" s="112">
        <f>'Cash Flow %s Yr3'!R102</f>
        <v>0</v>
      </c>
      <c r="S102" s="111">
        <f t="shared" si="8"/>
        <v>0.99999999999999989</v>
      </c>
    </row>
    <row r="103" spans="1:19" hidden="1" outlineLevel="1" x14ac:dyDescent="0.25">
      <c r="A103" s="36"/>
      <c r="B103" s="66">
        <f>'Expenses Summary'!B59</f>
        <v>0</v>
      </c>
      <c r="C103" s="66">
        <f>'Expenses Summary'!C59</f>
        <v>0</v>
      </c>
      <c r="D103" s="112">
        <f>'Cash Flow %s Yr3'!D103</f>
        <v>0</v>
      </c>
      <c r="E103" s="112">
        <f>'Cash Flow %s Yr3'!E103</f>
        <v>0</v>
      </c>
      <c r="F103" s="112">
        <f>'Cash Flow %s Yr3'!F103</f>
        <v>0.1</v>
      </c>
      <c r="G103" s="112">
        <f>'Cash Flow %s Yr3'!G103</f>
        <v>0.1</v>
      </c>
      <c r="H103" s="112">
        <f>'Cash Flow %s Yr3'!H103</f>
        <v>0.1</v>
      </c>
      <c r="I103" s="112">
        <f>'Cash Flow %s Yr3'!I103</f>
        <v>0.1</v>
      </c>
      <c r="J103" s="112">
        <f>'Cash Flow %s Yr3'!J103</f>
        <v>0.1</v>
      </c>
      <c r="K103" s="112">
        <f>'Cash Flow %s Yr3'!K103</f>
        <v>0.1</v>
      </c>
      <c r="L103" s="112">
        <f>'Cash Flow %s Yr3'!L103</f>
        <v>0.1</v>
      </c>
      <c r="M103" s="112">
        <f>'Cash Flow %s Yr3'!M103</f>
        <v>0.1</v>
      </c>
      <c r="N103" s="112">
        <f>'Cash Flow %s Yr3'!N103</f>
        <v>0.1</v>
      </c>
      <c r="O103" s="112">
        <f>'Cash Flow %s Yr3'!O103</f>
        <v>0.1</v>
      </c>
      <c r="P103" s="112">
        <f>'Cash Flow %s Yr3'!P103</f>
        <v>0</v>
      </c>
      <c r="Q103" s="112">
        <f>'Cash Flow %s Yr3'!Q103</f>
        <v>0</v>
      </c>
      <c r="R103" s="112">
        <f>'Cash Flow %s Yr3'!R103</f>
        <v>0</v>
      </c>
      <c r="S103" s="111">
        <f t="shared" si="8"/>
        <v>0.99999999999999989</v>
      </c>
    </row>
    <row r="104" spans="1:19" hidden="1" outlineLevel="1" x14ac:dyDescent="0.25">
      <c r="A104" s="36"/>
      <c r="B104" s="66">
        <f>'Expenses Summary'!B60</f>
        <v>0</v>
      </c>
      <c r="C104" s="66">
        <f>'Expenses Summary'!C60</f>
        <v>0</v>
      </c>
      <c r="D104" s="112">
        <f>'Cash Flow %s Yr3'!D104</f>
        <v>0</v>
      </c>
      <c r="E104" s="112">
        <f>'Cash Flow %s Yr3'!E104</f>
        <v>0</v>
      </c>
      <c r="F104" s="112">
        <f>'Cash Flow %s Yr3'!F104</f>
        <v>0.1</v>
      </c>
      <c r="G104" s="112">
        <f>'Cash Flow %s Yr3'!G104</f>
        <v>0.1</v>
      </c>
      <c r="H104" s="112">
        <f>'Cash Flow %s Yr3'!H104</f>
        <v>0.1</v>
      </c>
      <c r="I104" s="112">
        <f>'Cash Flow %s Yr3'!I104</f>
        <v>0.1</v>
      </c>
      <c r="J104" s="112">
        <f>'Cash Flow %s Yr3'!J104</f>
        <v>0.1</v>
      </c>
      <c r="K104" s="112">
        <f>'Cash Flow %s Yr3'!K104</f>
        <v>0.1</v>
      </c>
      <c r="L104" s="112">
        <f>'Cash Flow %s Yr3'!L104</f>
        <v>0.1</v>
      </c>
      <c r="M104" s="112">
        <f>'Cash Flow %s Yr3'!M104</f>
        <v>0.1</v>
      </c>
      <c r="N104" s="112">
        <f>'Cash Flow %s Yr3'!N104</f>
        <v>0.1</v>
      </c>
      <c r="O104" s="112">
        <f>'Cash Flow %s Yr3'!O104</f>
        <v>0.1</v>
      </c>
      <c r="P104" s="112">
        <f>'Cash Flow %s Yr3'!P104</f>
        <v>0</v>
      </c>
      <c r="Q104" s="112">
        <f>'Cash Flow %s Yr3'!Q104</f>
        <v>0</v>
      </c>
      <c r="R104" s="112">
        <f>'Cash Flow %s Yr3'!R104</f>
        <v>0</v>
      </c>
      <c r="S104" s="111">
        <f t="shared" si="8"/>
        <v>0.99999999999999989</v>
      </c>
    </row>
    <row r="105" spans="1:19" hidden="1" outlineLevel="1" x14ac:dyDescent="0.25">
      <c r="A105" s="36"/>
      <c r="B105" s="66">
        <f>'Expenses Summary'!B61</f>
        <v>0</v>
      </c>
      <c r="C105" s="66">
        <f>'Expenses Summary'!C61</f>
        <v>0</v>
      </c>
      <c r="D105" s="112">
        <f>'Cash Flow %s Yr3'!D105</f>
        <v>0</v>
      </c>
      <c r="E105" s="112">
        <f>'Cash Flow %s Yr3'!E105</f>
        <v>0</v>
      </c>
      <c r="F105" s="112">
        <f>'Cash Flow %s Yr3'!F105</f>
        <v>0.1</v>
      </c>
      <c r="G105" s="112">
        <f>'Cash Flow %s Yr3'!G105</f>
        <v>0.1</v>
      </c>
      <c r="H105" s="112">
        <f>'Cash Flow %s Yr3'!H105</f>
        <v>0.1</v>
      </c>
      <c r="I105" s="112">
        <f>'Cash Flow %s Yr3'!I105</f>
        <v>0.1</v>
      </c>
      <c r="J105" s="112">
        <f>'Cash Flow %s Yr3'!J105</f>
        <v>0.1</v>
      </c>
      <c r="K105" s="112">
        <f>'Cash Flow %s Yr3'!K105</f>
        <v>0.1</v>
      </c>
      <c r="L105" s="112">
        <f>'Cash Flow %s Yr3'!L105</f>
        <v>0.1</v>
      </c>
      <c r="M105" s="112">
        <f>'Cash Flow %s Yr3'!M105</f>
        <v>0.1</v>
      </c>
      <c r="N105" s="112">
        <f>'Cash Flow %s Yr3'!N105</f>
        <v>0.1</v>
      </c>
      <c r="O105" s="112">
        <f>'Cash Flow %s Yr3'!O105</f>
        <v>0.1</v>
      </c>
      <c r="P105" s="112">
        <f>'Cash Flow %s Yr3'!P105</f>
        <v>0</v>
      </c>
      <c r="Q105" s="112">
        <f>'Cash Flow %s Yr3'!Q105</f>
        <v>0</v>
      </c>
      <c r="R105" s="112">
        <f>'Cash Flow %s Yr3'!R105</f>
        <v>0</v>
      </c>
      <c r="S105" s="111">
        <f t="shared" si="8"/>
        <v>0.99999999999999989</v>
      </c>
    </row>
    <row r="106" spans="1:19" hidden="1" outlineLevel="1" x14ac:dyDescent="0.25">
      <c r="A106" s="36"/>
      <c r="B106" s="66">
        <f>'Expenses Summary'!B62</f>
        <v>0</v>
      </c>
      <c r="C106" s="66">
        <f>'Expenses Summary'!C62</f>
        <v>0</v>
      </c>
      <c r="D106" s="112">
        <f>'Cash Flow %s Yr3'!D106</f>
        <v>0</v>
      </c>
      <c r="E106" s="112">
        <f>'Cash Flow %s Yr3'!E106</f>
        <v>0</v>
      </c>
      <c r="F106" s="112">
        <f>'Cash Flow %s Yr3'!F106</f>
        <v>0.1</v>
      </c>
      <c r="G106" s="112">
        <f>'Cash Flow %s Yr3'!G106</f>
        <v>0.1</v>
      </c>
      <c r="H106" s="112">
        <f>'Cash Flow %s Yr3'!H106</f>
        <v>0.1</v>
      </c>
      <c r="I106" s="112">
        <f>'Cash Flow %s Yr3'!I106</f>
        <v>0.1</v>
      </c>
      <c r="J106" s="112">
        <f>'Cash Flow %s Yr3'!J106</f>
        <v>0.1</v>
      </c>
      <c r="K106" s="112">
        <f>'Cash Flow %s Yr3'!K106</f>
        <v>0.1</v>
      </c>
      <c r="L106" s="112">
        <f>'Cash Flow %s Yr3'!L106</f>
        <v>0.1</v>
      </c>
      <c r="M106" s="112">
        <f>'Cash Flow %s Yr3'!M106</f>
        <v>0.1</v>
      </c>
      <c r="N106" s="112">
        <f>'Cash Flow %s Yr3'!N106</f>
        <v>0.1</v>
      </c>
      <c r="O106" s="112">
        <f>'Cash Flow %s Yr3'!O106</f>
        <v>0.1</v>
      </c>
      <c r="P106" s="112">
        <f>'Cash Flow %s Yr3'!P106</f>
        <v>0</v>
      </c>
      <c r="Q106" s="112">
        <f>'Cash Flow %s Yr3'!Q106</f>
        <v>0</v>
      </c>
      <c r="R106" s="112">
        <f>'Cash Flow %s Yr3'!R106</f>
        <v>0</v>
      </c>
      <c r="S106" s="111">
        <f t="shared" si="8"/>
        <v>0.99999999999999989</v>
      </c>
    </row>
    <row r="107" spans="1:19" s="31" customFormat="1" collapsed="1" x14ac:dyDescent="0.25">
      <c r="A107" s="36"/>
      <c r="B107" s="66" t="str">
        <f>'Expenses Summary'!B63</f>
        <v>4700</v>
      </c>
      <c r="C107" s="66" t="str">
        <f>'Expenses Summary'!C63</f>
        <v>Food and Food Supplies</v>
      </c>
      <c r="D107" s="112">
        <f>'Cash Flow %s Yr3'!D107</f>
        <v>0</v>
      </c>
      <c r="E107" s="112">
        <f>'Cash Flow %s Yr3'!E107</f>
        <v>0.05</v>
      </c>
      <c r="F107" s="112">
        <f>'Cash Flow %s Yr3'!F107</f>
        <v>0.1</v>
      </c>
      <c r="G107" s="112">
        <f>'Cash Flow %s Yr3'!G107</f>
        <v>0.1</v>
      </c>
      <c r="H107" s="112">
        <f>'Cash Flow %s Yr3'!H107</f>
        <v>0.1</v>
      </c>
      <c r="I107" s="112">
        <f>'Cash Flow %s Yr3'!I107</f>
        <v>0.1</v>
      </c>
      <c r="J107" s="112">
        <f>'Cash Flow %s Yr3'!J107</f>
        <v>0.1</v>
      </c>
      <c r="K107" s="112">
        <f>'Cash Flow %s Yr3'!K107</f>
        <v>0.1</v>
      </c>
      <c r="L107" s="112">
        <f>'Cash Flow %s Yr3'!L107</f>
        <v>0.1</v>
      </c>
      <c r="M107" s="112">
        <f>'Cash Flow %s Yr3'!M107</f>
        <v>0.1</v>
      </c>
      <c r="N107" s="112">
        <f>'Cash Flow %s Yr3'!N107</f>
        <v>0.1</v>
      </c>
      <c r="O107" s="112">
        <f>'Cash Flow %s Yr3'!O107</f>
        <v>0.05</v>
      </c>
      <c r="P107" s="112">
        <f>'Cash Flow %s Yr3'!P107</f>
        <v>0</v>
      </c>
      <c r="Q107" s="112">
        <f>'Cash Flow %s Yr3'!Q107</f>
        <v>0</v>
      </c>
      <c r="R107" s="112">
        <f>'Cash Flow %s Yr3'!R107</f>
        <v>0</v>
      </c>
      <c r="S107" s="111">
        <f>SUM(D107:R107)</f>
        <v>0.99999999999999989</v>
      </c>
    </row>
    <row r="108" spans="1:19" s="31" customFormat="1" x14ac:dyDescent="0.25">
      <c r="A108" s="36"/>
      <c r="B108" s="124"/>
      <c r="C108" s="93"/>
      <c r="D108" s="100"/>
      <c r="E108" s="100"/>
      <c r="F108" s="119"/>
      <c r="G108" s="119"/>
      <c r="H108" s="119"/>
      <c r="I108" s="119"/>
      <c r="J108" s="119"/>
      <c r="K108" s="119"/>
      <c r="L108" s="119"/>
      <c r="M108" s="119"/>
      <c r="N108" s="119"/>
      <c r="O108" s="119"/>
      <c r="P108" s="108"/>
      <c r="Q108" s="108"/>
      <c r="R108" s="108"/>
      <c r="S108" s="111"/>
    </row>
    <row r="109" spans="1:19" s="31" customFormat="1" x14ac:dyDescent="0.25">
      <c r="A109" s="36"/>
      <c r="B109" s="4"/>
      <c r="C109" s="3"/>
      <c r="D109" s="95"/>
      <c r="E109" s="95"/>
      <c r="F109" s="95"/>
      <c r="G109" s="95"/>
      <c r="H109" s="95"/>
      <c r="I109" s="95"/>
      <c r="J109" s="95"/>
      <c r="K109" s="95"/>
      <c r="L109" s="95"/>
      <c r="M109" s="95"/>
      <c r="N109" s="95"/>
      <c r="O109" s="95"/>
      <c r="P109" s="95"/>
      <c r="Q109" s="95"/>
      <c r="R109" s="95"/>
      <c r="S109" s="111"/>
    </row>
    <row r="110" spans="1:19" s="31" customFormat="1" x14ac:dyDescent="0.25">
      <c r="B110" s="5" t="s">
        <v>741</v>
      </c>
      <c r="C110" s="3"/>
      <c r="D110" s="95"/>
      <c r="E110" s="95"/>
      <c r="F110" s="95"/>
      <c r="G110" s="95"/>
      <c r="H110" s="95"/>
      <c r="I110" s="95"/>
      <c r="J110" s="95"/>
      <c r="K110" s="95"/>
      <c r="L110" s="95"/>
      <c r="M110" s="95"/>
      <c r="N110" s="95"/>
      <c r="O110" s="95"/>
      <c r="P110" s="95"/>
      <c r="Q110" s="95"/>
      <c r="R110" s="95"/>
      <c r="S110" s="111"/>
    </row>
    <row r="111" spans="1:19" s="31" customFormat="1" x14ac:dyDescent="0.25">
      <c r="A111" s="36"/>
      <c r="B111" s="66" t="str">
        <f>'Expenses Summary'!B67</f>
        <v>5200</v>
      </c>
      <c r="C111" s="66" t="str">
        <f>'Expenses Summary'!C67</f>
        <v>Travel and Conferences</v>
      </c>
      <c r="D111" s="112">
        <f>'Cash Flow %s Yr3'!D111</f>
        <v>0</v>
      </c>
      <c r="E111" s="112">
        <f>'Cash Flow %s Yr3'!E111</f>
        <v>0</v>
      </c>
      <c r="F111" s="112">
        <f>'Cash Flow %s Yr3'!F111</f>
        <v>0.3</v>
      </c>
      <c r="G111" s="112">
        <f>'Cash Flow %s Yr3'!G111</f>
        <v>0.1</v>
      </c>
      <c r="H111" s="112">
        <f>'Cash Flow %s Yr3'!H111</f>
        <v>0.1</v>
      </c>
      <c r="I111" s="112">
        <f>'Cash Flow %s Yr3'!I111</f>
        <v>0.1</v>
      </c>
      <c r="J111" s="112">
        <f>'Cash Flow %s Yr3'!J111</f>
        <v>0.1</v>
      </c>
      <c r="K111" s="112">
        <f>'Cash Flow %s Yr3'!K111</f>
        <v>0.1</v>
      </c>
      <c r="L111" s="112">
        <f>'Cash Flow %s Yr3'!L111</f>
        <v>0.1</v>
      </c>
      <c r="M111" s="112">
        <f>'Cash Flow %s Yr3'!M111</f>
        <v>0.1</v>
      </c>
      <c r="N111" s="112">
        <f>'Cash Flow %s Yr3'!N111</f>
        <v>0</v>
      </c>
      <c r="O111" s="112">
        <f>'Cash Flow %s Yr3'!O111</f>
        <v>0</v>
      </c>
      <c r="P111" s="112">
        <f>'Cash Flow %s Yr3'!P111</f>
        <v>0</v>
      </c>
      <c r="Q111" s="112">
        <f>'Cash Flow %s Yr3'!Q111</f>
        <v>0</v>
      </c>
      <c r="R111" s="112">
        <f>'Cash Flow %s Yr3'!R111</f>
        <v>0</v>
      </c>
      <c r="S111" s="111">
        <f t="shared" ref="S111:S141" si="9">SUM(D111:R111)</f>
        <v>0.99999999999999989</v>
      </c>
    </row>
    <row r="112" spans="1:19" s="31" customFormat="1" x14ac:dyDescent="0.25">
      <c r="A112" s="36"/>
      <c r="B112" s="66" t="str">
        <f>'Expenses Summary'!B68</f>
        <v>5210</v>
      </c>
      <c r="C112" s="66" t="str">
        <f>'Expenses Summary'!C68</f>
        <v>Training and Development Expense</v>
      </c>
      <c r="D112" s="112">
        <f>'Cash Flow %s Yr3'!D112</f>
        <v>0</v>
      </c>
      <c r="E112" s="112">
        <f>'Cash Flow %s Yr3'!E112</f>
        <v>0.26600000000000001</v>
      </c>
      <c r="F112" s="112">
        <f>'Cash Flow %s Yr3'!F112</f>
        <v>9.4E-2</v>
      </c>
      <c r="G112" s="112">
        <f>'Cash Flow %s Yr3'!G112</f>
        <v>0.02</v>
      </c>
      <c r="H112" s="112">
        <f>'Cash Flow %s Yr3'!H112</f>
        <v>0</v>
      </c>
      <c r="I112" s="112">
        <f>'Cash Flow %s Yr3'!I112</f>
        <v>0</v>
      </c>
      <c r="J112" s="112">
        <f>'Cash Flow %s Yr3'!J112</f>
        <v>0.124</v>
      </c>
      <c r="K112" s="112">
        <f>'Cash Flow %s Yr3'!K112</f>
        <v>0.124</v>
      </c>
      <c r="L112" s="112">
        <f>'Cash Flow %s Yr3'!L112</f>
        <v>0.124</v>
      </c>
      <c r="M112" s="112">
        <f>'Cash Flow %s Yr3'!M112</f>
        <v>0.124</v>
      </c>
      <c r="N112" s="112">
        <f>'Cash Flow %s Yr3'!N112</f>
        <v>0.124</v>
      </c>
      <c r="O112" s="112">
        <f>'Cash Flow %s Yr3'!O112</f>
        <v>0</v>
      </c>
      <c r="P112" s="112">
        <f>'Cash Flow %s Yr3'!P112</f>
        <v>0</v>
      </c>
      <c r="Q112" s="112">
        <f>'Cash Flow %s Yr3'!Q112</f>
        <v>0</v>
      </c>
      <c r="R112" s="112">
        <f>'Cash Flow %s Yr3'!R112</f>
        <v>0</v>
      </c>
      <c r="S112" s="111">
        <f t="shared" si="9"/>
        <v>1</v>
      </c>
    </row>
    <row r="113" spans="1:19" s="31" customFormat="1" x14ac:dyDescent="0.25">
      <c r="A113" s="36"/>
      <c r="B113" s="66" t="str">
        <f>'Expenses Summary'!B69</f>
        <v>5300</v>
      </c>
      <c r="C113" s="66" t="str">
        <f>'Expenses Summary'!C69</f>
        <v>Dues and Memberships</v>
      </c>
      <c r="D113" s="112">
        <f>'Cash Flow %s Yr3'!D113</f>
        <v>0</v>
      </c>
      <c r="E113" s="112">
        <f>'Cash Flow %s Yr3'!E113</f>
        <v>0</v>
      </c>
      <c r="F113" s="112">
        <f>'Cash Flow %s Yr3'!F113</f>
        <v>0.3</v>
      </c>
      <c r="G113" s="112">
        <f>'Cash Flow %s Yr3'!G113</f>
        <v>0.1</v>
      </c>
      <c r="H113" s="112">
        <f>'Cash Flow %s Yr3'!H113</f>
        <v>0.1</v>
      </c>
      <c r="I113" s="112">
        <f>'Cash Flow %s Yr3'!I113</f>
        <v>0.1</v>
      </c>
      <c r="J113" s="112">
        <f>'Cash Flow %s Yr3'!J113</f>
        <v>0.1</v>
      </c>
      <c r="K113" s="112">
        <f>'Cash Flow %s Yr3'!K113</f>
        <v>0.1</v>
      </c>
      <c r="L113" s="112">
        <f>'Cash Flow %s Yr3'!L113</f>
        <v>0.1</v>
      </c>
      <c r="M113" s="112">
        <f>'Cash Flow %s Yr3'!M113</f>
        <v>0.1</v>
      </c>
      <c r="N113" s="112">
        <f>'Cash Flow %s Yr3'!N113</f>
        <v>0</v>
      </c>
      <c r="O113" s="112">
        <f>'Cash Flow %s Yr3'!O113</f>
        <v>0</v>
      </c>
      <c r="P113" s="112">
        <f>'Cash Flow %s Yr3'!P113</f>
        <v>0</v>
      </c>
      <c r="Q113" s="112">
        <f>'Cash Flow %s Yr3'!Q113</f>
        <v>0</v>
      </c>
      <c r="R113" s="112">
        <f>'Cash Flow %s Yr3'!R113</f>
        <v>0</v>
      </c>
      <c r="S113" s="111">
        <f t="shared" si="9"/>
        <v>0.99999999999999989</v>
      </c>
    </row>
    <row r="114" spans="1:19" s="31" customFormat="1" x14ac:dyDescent="0.25">
      <c r="A114" s="36"/>
      <c r="B114" s="66" t="str">
        <f>'Expenses Summary'!B70</f>
        <v>5400</v>
      </c>
      <c r="C114" s="66" t="str">
        <f>'Expenses Summary'!C70</f>
        <v>Insurance</v>
      </c>
      <c r="D114" s="112">
        <f>'Cash Flow %s Yr3'!D114</f>
        <v>0</v>
      </c>
      <c r="E114" s="112">
        <f>'Cash Flow %s Yr3'!E114</f>
        <v>0</v>
      </c>
      <c r="F114" s="112">
        <f>'Cash Flow %s Yr3'!F114</f>
        <v>0.3</v>
      </c>
      <c r="G114" s="112">
        <f>'Cash Flow %s Yr3'!G114</f>
        <v>0.1</v>
      </c>
      <c r="H114" s="112">
        <f>'Cash Flow %s Yr3'!H114</f>
        <v>0.1</v>
      </c>
      <c r="I114" s="112">
        <f>'Cash Flow %s Yr3'!I114</f>
        <v>0.1</v>
      </c>
      <c r="J114" s="112">
        <f>'Cash Flow %s Yr3'!J114</f>
        <v>0.1</v>
      </c>
      <c r="K114" s="112">
        <f>'Cash Flow %s Yr3'!K114</f>
        <v>0.1</v>
      </c>
      <c r="L114" s="112">
        <f>'Cash Flow %s Yr3'!L114</f>
        <v>0.1</v>
      </c>
      <c r="M114" s="112">
        <f>'Cash Flow %s Yr3'!M114</f>
        <v>0.1</v>
      </c>
      <c r="N114" s="112">
        <f>'Cash Flow %s Yr3'!N114</f>
        <v>0</v>
      </c>
      <c r="O114" s="112">
        <f>'Cash Flow %s Yr3'!O114</f>
        <v>0</v>
      </c>
      <c r="P114" s="112">
        <f>'Cash Flow %s Yr3'!P114</f>
        <v>0</v>
      </c>
      <c r="Q114" s="112">
        <f>'Cash Flow %s Yr3'!Q114</f>
        <v>0</v>
      </c>
      <c r="R114" s="112">
        <f>'Cash Flow %s Yr3'!R114</f>
        <v>0</v>
      </c>
      <c r="S114" s="111">
        <f t="shared" si="9"/>
        <v>0.99999999999999989</v>
      </c>
    </row>
    <row r="115" spans="1:19" s="31" customFormat="1" x14ac:dyDescent="0.25">
      <c r="A115" s="36"/>
      <c r="B115" s="66" t="str">
        <f>'Expenses Summary'!B71</f>
        <v>5450</v>
      </c>
      <c r="C115" s="66" t="str">
        <f>'Expenses Summary'!C71</f>
        <v>Property Tax</v>
      </c>
      <c r="D115" s="112">
        <f>'Cash Flow %s Yr3'!D115</f>
        <v>0</v>
      </c>
      <c r="E115" s="112">
        <f>'Cash Flow %s Yr3'!E115</f>
        <v>0</v>
      </c>
      <c r="F115" s="112">
        <f>'Cash Flow %s Yr3'!F115</f>
        <v>0.6</v>
      </c>
      <c r="G115" s="112">
        <f>'Cash Flow %s Yr3'!G115</f>
        <v>0</v>
      </c>
      <c r="H115" s="112">
        <f>'Cash Flow %s Yr3'!H115</f>
        <v>0</v>
      </c>
      <c r="I115" s="112">
        <f>'Cash Flow %s Yr3'!I115</f>
        <v>0</v>
      </c>
      <c r="J115" s="112">
        <f>'Cash Flow %s Yr3'!J115</f>
        <v>0.4</v>
      </c>
      <c r="K115" s="112">
        <f>'Cash Flow %s Yr3'!K115</f>
        <v>0</v>
      </c>
      <c r="L115" s="112">
        <f>'Cash Flow %s Yr3'!L115</f>
        <v>0</v>
      </c>
      <c r="M115" s="112">
        <f>'Cash Flow %s Yr3'!M115</f>
        <v>0</v>
      </c>
      <c r="N115" s="112">
        <f>'Cash Flow %s Yr3'!N115</f>
        <v>0</v>
      </c>
      <c r="O115" s="112">
        <f>'Cash Flow %s Yr3'!O115</f>
        <v>0</v>
      </c>
      <c r="P115" s="112">
        <f>'Cash Flow %s Yr3'!P115</f>
        <v>0</v>
      </c>
      <c r="Q115" s="112">
        <f>'Cash Flow %s Yr3'!Q115</f>
        <v>0</v>
      </c>
      <c r="R115" s="112">
        <f>'Cash Flow %s Yr3'!R115</f>
        <v>0</v>
      </c>
      <c r="S115" s="111">
        <f t="shared" si="9"/>
        <v>1</v>
      </c>
    </row>
    <row r="116" spans="1:19" s="31" customFormat="1" x14ac:dyDescent="0.25">
      <c r="A116" s="36"/>
      <c r="B116" s="66" t="str">
        <f>'Expenses Summary'!B72</f>
        <v>5500</v>
      </c>
      <c r="C116" s="66" t="str">
        <f>'Expenses Summary'!C72</f>
        <v>Operation and Housekeeping Services/Supplies</v>
      </c>
      <c r="D116" s="112">
        <f>'Cash Flow %s Yr3'!D116</f>
        <v>0</v>
      </c>
      <c r="E116" s="112">
        <f>'Cash Flow %s Yr3'!E116</f>
        <v>0.28399999999999997</v>
      </c>
      <c r="F116" s="112">
        <f>'Cash Flow %s Yr3'!F116</f>
        <v>6.9000000000000006E-2</v>
      </c>
      <c r="G116" s="112">
        <f>'Cash Flow %s Yr3'!G116</f>
        <v>7.4999999999999997E-2</v>
      </c>
      <c r="H116" s="112">
        <f>'Cash Flow %s Yr3'!H116</f>
        <v>7.4999999999999997E-2</v>
      </c>
      <c r="I116" s="112">
        <f>'Cash Flow %s Yr3'!I116</f>
        <v>6.9000000000000006E-2</v>
      </c>
      <c r="J116" s="112">
        <f>'Cash Flow %s Yr3'!J116</f>
        <v>7.1330000000000005E-2</v>
      </c>
      <c r="K116" s="112">
        <f>'Cash Flow %s Yr3'!K116</f>
        <v>7.1330000000000005E-2</v>
      </c>
      <c r="L116" s="112">
        <f>'Cash Flow %s Yr3'!L116</f>
        <v>7.1330000000000005E-2</v>
      </c>
      <c r="M116" s="112">
        <f>'Cash Flow %s Yr3'!M116</f>
        <v>7.1330000000000005E-2</v>
      </c>
      <c r="N116" s="112">
        <f>'Cash Flow %s Yr3'!N116</f>
        <v>7.1330000000000005E-2</v>
      </c>
      <c r="O116" s="112">
        <f>'Cash Flow %s Yr3'!O116</f>
        <v>7.1349999999999997E-2</v>
      </c>
      <c r="P116" s="112">
        <f>'Cash Flow %s Yr3'!P116</f>
        <v>0</v>
      </c>
      <c r="Q116" s="112">
        <f>'Cash Flow %s Yr3'!Q116</f>
        <v>0</v>
      </c>
      <c r="R116" s="112">
        <f>'Cash Flow %s Yr3'!R116</f>
        <v>0</v>
      </c>
      <c r="S116" s="111">
        <f t="shared" si="9"/>
        <v>1</v>
      </c>
    </row>
    <row r="117" spans="1:19" s="31" customFormat="1" x14ac:dyDescent="0.25">
      <c r="A117" s="36"/>
      <c r="B117" s="66" t="str">
        <f>'Expenses Summary'!B73</f>
        <v>5501</v>
      </c>
      <c r="C117" s="66" t="str">
        <f>'Expenses Summary'!C73</f>
        <v>Utilities</v>
      </c>
      <c r="D117" s="112">
        <f>'Cash Flow %s Yr3'!D117</f>
        <v>5.2699999999999997E-2</v>
      </c>
      <c r="E117" s="112">
        <f>'Cash Flow %s Yr3'!E117</f>
        <v>0</v>
      </c>
      <c r="F117" s="112">
        <f>'Cash Flow %s Yr3'!F117</f>
        <v>0</v>
      </c>
      <c r="G117" s="112">
        <f>'Cash Flow %s Yr3'!G117</f>
        <v>0.183</v>
      </c>
      <c r="H117" s="112">
        <f>'Cash Flow %s Yr3'!H117</f>
        <v>0.1</v>
      </c>
      <c r="I117" s="112">
        <f>'Cash Flow %s Yr3'!I117</f>
        <v>0.1</v>
      </c>
      <c r="J117" s="112">
        <f>'Cash Flow %s Yr3'!J117</f>
        <v>0.1</v>
      </c>
      <c r="K117" s="112">
        <f>'Cash Flow %s Yr3'!K117</f>
        <v>0.1</v>
      </c>
      <c r="L117" s="112">
        <f>'Cash Flow %s Yr3'!L117</f>
        <v>0.1</v>
      </c>
      <c r="M117" s="112">
        <f>'Cash Flow %s Yr3'!M117</f>
        <v>0.1</v>
      </c>
      <c r="N117" s="112">
        <f>'Cash Flow %s Yr3'!N117</f>
        <v>0.1</v>
      </c>
      <c r="O117" s="112">
        <f>'Cash Flow %s Yr3'!O117</f>
        <v>6.4299999999999996E-2</v>
      </c>
      <c r="P117" s="112">
        <f>'Cash Flow %s Yr3'!P117</f>
        <v>0</v>
      </c>
      <c r="Q117" s="112">
        <f>'Cash Flow %s Yr3'!Q117</f>
        <v>0</v>
      </c>
      <c r="R117" s="112">
        <f>'Cash Flow %s Yr3'!R117</f>
        <v>0</v>
      </c>
      <c r="S117" s="111">
        <f t="shared" si="9"/>
        <v>0.99999999999999989</v>
      </c>
    </row>
    <row r="118" spans="1:19" s="31" customFormat="1" x14ac:dyDescent="0.25">
      <c r="A118" s="36"/>
      <c r="B118" s="66" t="str">
        <f>'Expenses Summary'!B74</f>
        <v>5811</v>
      </c>
      <c r="C118" s="66" t="str">
        <f>'Expenses Summary'!C74</f>
        <v>Student Transportation / Field Trips</v>
      </c>
      <c r="D118" s="112">
        <f>'Cash Flow %s Yr3'!D118</f>
        <v>0</v>
      </c>
      <c r="E118" s="112">
        <f>'Cash Flow %s Yr3'!E118</f>
        <v>0.13800000000000001</v>
      </c>
      <c r="F118" s="112">
        <f>'Cash Flow %s Yr3'!F118</f>
        <v>0.03</v>
      </c>
      <c r="G118" s="112">
        <f>'Cash Flow %s Yr3'!G118</f>
        <v>0.13200000000000001</v>
      </c>
      <c r="H118" s="112">
        <f>'Cash Flow %s Yr3'!H118</f>
        <v>8.7499999999999994E-2</v>
      </c>
      <c r="I118" s="112">
        <f>'Cash Flow %s Yr3'!I118</f>
        <v>8.7499999999999994E-2</v>
      </c>
      <c r="J118" s="112">
        <f>'Cash Flow %s Yr3'!J118</f>
        <v>8.7499999999999994E-2</v>
      </c>
      <c r="K118" s="112">
        <f>'Cash Flow %s Yr3'!K118</f>
        <v>8.7499999999999994E-2</v>
      </c>
      <c r="L118" s="112">
        <f>'Cash Flow %s Yr3'!L118</f>
        <v>8.7499999999999994E-2</v>
      </c>
      <c r="M118" s="112">
        <f>'Cash Flow %s Yr3'!M118</f>
        <v>8.7499999999999994E-2</v>
      </c>
      <c r="N118" s="112">
        <f>'Cash Flow %s Yr3'!N118</f>
        <v>8.7499999999999994E-2</v>
      </c>
      <c r="O118" s="112">
        <f>'Cash Flow %s Yr3'!O118</f>
        <v>8.7499999999999994E-2</v>
      </c>
      <c r="P118" s="112">
        <f>'Cash Flow %s Yr3'!P118</f>
        <v>0</v>
      </c>
      <c r="Q118" s="112">
        <f>'Cash Flow %s Yr3'!Q118</f>
        <v>0</v>
      </c>
      <c r="R118" s="112">
        <f>'Cash Flow %s Yr3'!R118</f>
        <v>0</v>
      </c>
      <c r="S118" s="111">
        <f t="shared" si="9"/>
        <v>1.0000000000000002</v>
      </c>
    </row>
    <row r="119" spans="1:19" s="31" customFormat="1" x14ac:dyDescent="0.25">
      <c r="A119" s="36"/>
      <c r="B119" s="66" t="str">
        <f>'Expenses Summary'!B75</f>
        <v>5600</v>
      </c>
      <c r="C119" s="66" t="str">
        <f>'Expenses Summary'!C75</f>
        <v>Space Rental/Leases Expense</v>
      </c>
      <c r="D119" s="112">
        <f>'Cash Flow %s Yr3'!D119</f>
        <v>8.3000000000000004E-2</v>
      </c>
      <c r="E119" s="112">
        <f>'Cash Flow %s Yr3'!E119</f>
        <v>8.3000000000000004E-2</v>
      </c>
      <c r="F119" s="112">
        <f>'Cash Flow %s Yr3'!F119</f>
        <v>8.3000000000000004E-2</v>
      </c>
      <c r="G119" s="112">
        <f>'Cash Flow %s Yr3'!G119</f>
        <v>8.3000000000000004E-2</v>
      </c>
      <c r="H119" s="112">
        <f>'Cash Flow %s Yr3'!H119</f>
        <v>8.3000000000000004E-2</v>
      </c>
      <c r="I119" s="112">
        <f>'Cash Flow %s Yr3'!I119</f>
        <v>8.3000000000000004E-2</v>
      </c>
      <c r="J119" s="112">
        <f>'Cash Flow %s Yr3'!J119</f>
        <v>8.3000000000000004E-2</v>
      </c>
      <c r="K119" s="112">
        <f>'Cash Flow %s Yr3'!K119</f>
        <v>8.3000000000000004E-2</v>
      </c>
      <c r="L119" s="112">
        <f>'Cash Flow %s Yr3'!L119</f>
        <v>8.4000000000000005E-2</v>
      </c>
      <c r="M119" s="112">
        <f>'Cash Flow %s Yr3'!M119</f>
        <v>8.4000000000000005E-2</v>
      </c>
      <c r="N119" s="112">
        <f>'Cash Flow %s Yr3'!N119</f>
        <v>8.4000000000000005E-2</v>
      </c>
      <c r="O119" s="112">
        <f>'Cash Flow %s Yr3'!O119</f>
        <v>8.4000000000000005E-2</v>
      </c>
      <c r="P119" s="112">
        <f>'Cash Flow %s Yr3'!P119</f>
        <v>0</v>
      </c>
      <c r="Q119" s="112">
        <f>'Cash Flow %s Yr3'!Q119</f>
        <v>0</v>
      </c>
      <c r="R119" s="112">
        <f>'Cash Flow %s Yr3'!R119</f>
        <v>0</v>
      </c>
      <c r="S119" s="111">
        <f t="shared" si="9"/>
        <v>0.99999999999999989</v>
      </c>
    </row>
    <row r="120" spans="1:19" s="31" customFormat="1" x14ac:dyDescent="0.25">
      <c r="A120" s="36"/>
      <c r="B120" s="66" t="str">
        <f>'Expenses Summary'!B76</f>
        <v>5601</v>
      </c>
      <c r="C120" s="66" t="str">
        <f>'Expenses Summary'!C76</f>
        <v>Building Maintenance</v>
      </c>
      <c r="D120" s="112">
        <f>'Cash Flow %s Yr3'!D120</f>
        <v>8.3000000000000004E-2</v>
      </c>
      <c r="E120" s="112">
        <f>'Cash Flow %s Yr3'!E120</f>
        <v>8.3000000000000004E-2</v>
      </c>
      <c r="F120" s="112">
        <f>'Cash Flow %s Yr3'!F120</f>
        <v>8.3000000000000004E-2</v>
      </c>
      <c r="G120" s="112">
        <f>'Cash Flow %s Yr3'!G120</f>
        <v>8.3000000000000004E-2</v>
      </c>
      <c r="H120" s="112">
        <f>'Cash Flow %s Yr3'!H120</f>
        <v>8.3000000000000004E-2</v>
      </c>
      <c r="I120" s="112">
        <f>'Cash Flow %s Yr3'!I120</f>
        <v>8.3000000000000004E-2</v>
      </c>
      <c r="J120" s="112">
        <f>'Cash Flow %s Yr3'!J120</f>
        <v>8.3000000000000004E-2</v>
      </c>
      <c r="K120" s="112">
        <f>'Cash Flow %s Yr3'!K120</f>
        <v>8.3000000000000004E-2</v>
      </c>
      <c r="L120" s="112">
        <f>'Cash Flow %s Yr3'!L120</f>
        <v>8.4000000000000005E-2</v>
      </c>
      <c r="M120" s="112">
        <f>'Cash Flow %s Yr3'!M120</f>
        <v>8.4000000000000005E-2</v>
      </c>
      <c r="N120" s="112">
        <f>'Cash Flow %s Yr3'!N120</f>
        <v>8.4000000000000005E-2</v>
      </c>
      <c r="O120" s="112">
        <f>'Cash Flow %s Yr3'!O120</f>
        <v>8.4000000000000005E-2</v>
      </c>
      <c r="P120" s="112">
        <f>'Cash Flow %s Yr3'!P120</f>
        <v>0</v>
      </c>
      <c r="Q120" s="112">
        <f>'Cash Flow %s Yr3'!Q120</f>
        <v>0</v>
      </c>
      <c r="R120" s="112">
        <f>'Cash Flow %s Yr3'!R120</f>
        <v>0</v>
      </c>
      <c r="S120" s="111">
        <f t="shared" si="9"/>
        <v>0.99999999999999989</v>
      </c>
    </row>
    <row r="121" spans="1:19" s="31" customFormat="1" x14ac:dyDescent="0.25">
      <c r="A121" s="36"/>
      <c r="B121" s="66" t="str">
        <f>'Expenses Summary'!B77</f>
        <v>5602</v>
      </c>
      <c r="C121" s="66" t="str">
        <f>'Expenses Summary'!C77</f>
        <v>Other Space Rental</v>
      </c>
      <c r="D121" s="112">
        <f>'Cash Flow %s Yr3'!D121</f>
        <v>8.3000000000000004E-2</v>
      </c>
      <c r="E121" s="112">
        <f>'Cash Flow %s Yr3'!E121</f>
        <v>8.3000000000000004E-2</v>
      </c>
      <c r="F121" s="112">
        <f>'Cash Flow %s Yr3'!F121</f>
        <v>8.3000000000000004E-2</v>
      </c>
      <c r="G121" s="112">
        <f>'Cash Flow %s Yr3'!G121</f>
        <v>8.3000000000000004E-2</v>
      </c>
      <c r="H121" s="112">
        <f>'Cash Flow %s Yr3'!H121</f>
        <v>8.3000000000000004E-2</v>
      </c>
      <c r="I121" s="112">
        <f>'Cash Flow %s Yr3'!I121</f>
        <v>8.3000000000000004E-2</v>
      </c>
      <c r="J121" s="112">
        <f>'Cash Flow %s Yr3'!J121</f>
        <v>8.3000000000000004E-2</v>
      </c>
      <c r="K121" s="112">
        <f>'Cash Flow %s Yr3'!K121</f>
        <v>8.3000000000000004E-2</v>
      </c>
      <c r="L121" s="112">
        <f>'Cash Flow %s Yr3'!L121</f>
        <v>8.4000000000000005E-2</v>
      </c>
      <c r="M121" s="112">
        <f>'Cash Flow %s Yr3'!M121</f>
        <v>8.4000000000000005E-2</v>
      </c>
      <c r="N121" s="112">
        <f>'Cash Flow %s Yr3'!N121</f>
        <v>8.4000000000000005E-2</v>
      </c>
      <c r="O121" s="112">
        <f>'Cash Flow %s Yr3'!O121</f>
        <v>8.4000000000000005E-2</v>
      </c>
      <c r="P121" s="112">
        <f>'Cash Flow %s Yr3'!P121</f>
        <v>0</v>
      </c>
      <c r="Q121" s="112">
        <f>'Cash Flow %s Yr3'!Q121</f>
        <v>0</v>
      </c>
      <c r="R121" s="112">
        <f>'Cash Flow %s Yr3'!R121</f>
        <v>0</v>
      </c>
      <c r="S121" s="111">
        <f t="shared" si="9"/>
        <v>0.99999999999999989</v>
      </c>
    </row>
    <row r="122" spans="1:19" s="31" customFormat="1" x14ac:dyDescent="0.25">
      <c r="A122" s="36"/>
      <c r="B122" s="66" t="str">
        <f>'Expenses Summary'!B78</f>
        <v>5605</v>
      </c>
      <c r="C122" s="66" t="str">
        <f>'Expenses Summary'!C78</f>
        <v>Equipment Rental/Lease Expense</v>
      </c>
      <c r="D122" s="112">
        <f>'Cash Flow %s Yr3'!D122</f>
        <v>8.5999999999999993E-2</v>
      </c>
      <c r="E122" s="112">
        <f>'Cash Flow %s Yr3'!E122</f>
        <v>8.5999999999999993E-2</v>
      </c>
      <c r="F122" s="112">
        <f>'Cash Flow %s Yr3'!F122</f>
        <v>2.1999999999999999E-2</v>
      </c>
      <c r="G122" s="112">
        <f>'Cash Flow %s Yr3'!G122</f>
        <v>8.7999999999999995E-2</v>
      </c>
      <c r="H122" s="112">
        <f>'Cash Flow %s Yr3'!H122</f>
        <v>0.05</v>
      </c>
      <c r="I122" s="112">
        <f>'Cash Flow %s Yr3'!I122</f>
        <v>0.11133</v>
      </c>
      <c r="J122" s="112">
        <f>'Cash Flow %s Yr3'!J122</f>
        <v>0.11133</v>
      </c>
      <c r="K122" s="112">
        <f>'Cash Flow %s Yr3'!K122</f>
        <v>0.11133</v>
      </c>
      <c r="L122" s="112">
        <f>'Cash Flow %s Yr3'!L122</f>
        <v>0.11133</v>
      </c>
      <c r="M122" s="112">
        <f>'Cash Flow %s Yr3'!M122</f>
        <v>0.11133</v>
      </c>
      <c r="N122" s="112">
        <f>'Cash Flow %s Yr3'!N122</f>
        <v>0.11135</v>
      </c>
      <c r="O122" s="112">
        <f>'Cash Flow %s Yr3'!O122</f>
        <v>0</v>
      </c>
      <c r="P122" s="112">
        <f>'Cash Flow %s Yr3'!P122</f>
        <v>0</v>
      </c>
      <c r="Q122" s="112">
        <f>'Cash Flow %s Yr3'!Q122</f>
        <v>0</v>
      </c>
      <c r="R122" s="112">
        <f>'Cash Flow %s Yr3'!R122</f>
        <v>0</v>
      </c>
      <c r="S122" s="111">
        <f t="shared" si="9"/>
        <v>1</v>
      </c>
    </row>
    <row r="123" spans="1:19" s="31" customFormat="1" x14ac:dyDescent="0.25">
      <c r="A123" s="36"/>
      <c r="B123" s="66" t="str">
        <f>'Expenses Summary'!B79</f>
        <v>5610</v>
      </c>
      <c r="C123" s="66" t="str">
        <f>'Expenses Summary'!C79</f>
        <v>Equipment Repair</v>
      </c>
      <c r="D123" s="112">
        <f>'Cash Flow %s Yr3'!D123</f>
        <v>8.3000000000000004E-2</v>
      </c>
      <c r="E123" s="112">
        <f>'Cash Flow %s Yr3'!E123</f>
        <v>8.3000000000000004E-2</v>
      </c>
      <c r="F123" s="112">
        <f>'Cash Flow %s Yr3'!F123</f>
        <v>8.3000000000000004E-2</v>
      </c>
      <c r="G123" s="112">
        <f>'Cash Flow %s Yr3'!G123</f>
        <v>8.3000000000000004E-2</v>
      </c>
      <c r="H123" s="112">
        <f>'Cash Flow %s Yr3'!H123</f>
        <v>8.3000000000000004E-2</v>
      </c>
      <c r="I123" s="112">
        <f>'Cash Flow %s Yr3'!I123</f>
        <v>8.3000000000000004E-2</v>
      </c>
      <c r="J123" s="112">
        <f>'Cash Flow %s Yr3'!J123</f>
        <v>8.3000000000000004E-2</v>
      </c>
      <c r="K123" s="112">
        <f>'Cash Flow %s Yr3'!K123</f>
        <v>8.3000000000000004E-2</v>
      </c>
      <c r="L123" s="112">
        <f>'Cash Flow %s Yr3'!L123</f>
        <v>8.4000000000000005E-2</v>
      </c>
      <c r="M123" s="112">
        <f>'Cash Flow %s Yr3'!M123</f>
        <v>8.4000000000000005E-2</v>
      </c>
      <c r="N123" s="112">
        <f>'Cash Flow %s Yr3'!N123</f>
        <v>8.4000000000000005E-2</v>
      </c>
      <c r="O123" s="112">
        <f>'Cash Flow %s Yr3'!O123</f>
        <v>8.4000000000000005E-2</v>
      </c>
      <c r="P123" s="112">
        <f>'Cash Flow %s Yr3'!P123</f>
        <v>0</v>
      </c>
      <c r="Q123" s="112">
        <f>'Cash Flow %s Yr3'!Q123</f>
        <v>0</v>
      </c>
      <c r="R123" s="112">
        <f>'Cash Flow %s Yr3'!R123</f>
        <v>0</v>
      </c>
      <c r="S123" s="111">
        <f t="shared" si="9"/>
        <v>0.99999999999999989</v>
      </c>
    </row>
    <row r="124" spans="1:19" s="31" customFormat="1" x14ac:dyDescent="0.25">
      <c r="A124" s="36"/>
      <c r="B124" s="66" t="str">
        <f>'Expenses Summary'!B80</f>
        <v>5800</v>
      </c>
      <c r="C124" s="66" t="str">
        <f>'Expenses Summary'!C80</f>
        <v>Professional/Consulting Services and Operating Expenditures</v>
      </c>
      <c r="D124" s="112">
        <f>'Cash Flow %s Yr3'!D124</f>
        <v>6.3E-2</v>
      </c>
      <c r="E124" s="112">
        <f>'Cash Flow %s Yr3'!E124</f>
        <v>7.3999999999999996E-2</v>
      </c>
      <c r="F124" s="112">
        <f>'Cash Flow %s Yr3'!F124</f>
        <v>6.3E-2</v>
      </c>
      <c r="G124" s="112">
        <f>'Cash Flow %s Yr3'!G124</f>
        <v>6.3E-2</v>
      </c>
      <c r="H124" s="112">
        <f>'Cash Flow %s Yr3'!H124</f>
        <v>8.1000000000000003E-2</v>
      </c>
      <c r="I124" s="112">
        <f>'Cash Flow %s Yr3'!I124</f>
        <v>9.3710000000000002E-2</v>
      </c>
      <c r="J124" s="112">
        <f>'Cash Flow %s Yr3'!J124</f>
        <v>9.3710000000000002E-2</v>
      </c>
      <c r="K124" s="112">
        <f>'Cash Flow %s Yr3'!K124</f>
        <v>9.3710000000000002E-2</v>
      </c>
      <c r="L124" s="112">
        <f>'Cash Flow %s Yr3'!L124</f>
        <v>9.3710000000000002E-2</v>
      </c>
      <c r="M124" s="112">
        <f>'Cash Flow %s Yr3'!M124</f>
        <v>9.3710000000000002E-2</v>
      </c>
      <c r="N124" s="112">
        <f>'Cash Flow %s Yr3'!N124</f>
        <v>9.3710000000000002E-2</v>
      </c>
      <c r="O124" s="112">
        <f>'Cash Flow %s Yr3'!O124</f>
        <v>9.3740000000000004E-2</v>
      </c>
      <c r="P124" s="112">
        <f>'Cash Flow %s Yr3'!P124</f>
        <v>0</v>
      </c>
      <c r="Q124" s="112">
        <f>'Cash Flow %s Yr3'!Q124</f>
        <v>0</v>
      </c>
      <c r="R124" s="112">
        <f>'Cash Flow %s Yr3'!R124</f>
        <v>0</v>
      </c>
      <c r="S124" s="111">
        <f t="shared" si="9"/>
        <v>0.99999999999999989</v>
      </c>
    </row>
    <row r="125" spans="1:19" s="31" customFormat="1" x14ac:dyDescent="0.25">
      <c r="A125" s="36"/>
      <c r="B125" s="66" t="str">
        <f>'Expenses Summary'!B81</f>
        <v>5803</v>
      </c>
      <c r="C125" s="66" t="str">
        <f>'Expenses Summary'!C81</f>
        <v>Banking and Payroll Service Fees</v>
      </c>
      <c r="D125" s="112">
        <f>'Cash Flow %s Yr3'!D125</f>
        <v>0.05</v>
      </c>
      <c r="E125" s="112">
        <f>'Cash Flow %s Yr3'!E125</f>
        <v>0.05</v>
      </c>
      <c r="F125" s="112">
        <f>'Cash Flow %s Yr3'!F125</f>
        <v>0.09</v>
      </c>
      <c r="G125" s="112">
        <f>'Cash Flow %s Yr3'!G125</f>
        <v>0.09</v>
      </c>
      <c r="H125" s="112">
        <f>'Cash Flow %s Yr3'!H125</f>
        <v>0.09</v>
      </c>
      <c r="I125" s="112">
        <f>'Cash Flow %s Yr3'!I125</f>
        <v>0.09</v>
      </c>
      <c r="J125" s="112">
        <f>'Cash Flow %s Yr3'!J125</f>
        <v>0.09</v>
      </c>
      <c r="K125" s="112">
        <f>'Cash Flow %s Yr3'!K125</f>
        <v>0.09</v>
      </c>
      <c r="L125" s="112">
        <f>'Cash Flow %s Yr3'!L125</f>
        <v>0.09</v>
      </c>
      <c r="M125" s="112">
        <f>'Cash Flow %s Yr3'!M125</f>
        <v>0.09</v>
      </c>
      <c r="N125" s="112">
        <f>'Cash Flow %s Yr3'!N125</f>
        <v>0.09</v>
      </c>
      <c r="O125" s="112">
        <f>'Cash Flow %s Yr3'!O125</f>
        <v>0.09</v>
      </c>
      <c r="P125" s="112">
        <f>'Cash Flow %s Yr3'!P125</f>
        <v>0</v>
      </c>
      <c r="Q125" s="112">
        <f>'Cash Flow %s Yr3'!Q125</f>
        <v>0</v>
      </c>
      <c r="R125" s="112">
        <f>'Cash Flow %s Yr3'!R125</f>
        <v>0</v>
      </c>
      <c r="S125" s="111">
        <f t="shared" si="9"/>
        <v>0.99999999999999978</v>
      </c>
    </row>
    <row r="126" spans="1:19" s="31" customFormat="1" x14ac:dyDescent="0.25">
      <c r="A126" s="36"/>
      <c r="B126" s="66">
        <f>'Expenses Summary'!B82</f>
        <v>5805</v>
      </c>
      <c r="C126" s="66" t="str">
        <f>'Expenses Summary'!C82</f>
        <v>Legal Services</v>
      </c>
      <c r="D126" s="112">
        <f>'Cash Flow %s Yr3'!D126</f>
        <v>0</v>
      </c>
      <c r="E126" s="112">
        <f>'Cash Flow %s Yr3'!E126</f>
        <v>0</v>
      </c>
      <c r="F126" s="112">
        <f>'Cash Flow %s Yr3'!F126</f>
        <v>0</v>
      </c>
      <c r="G126" s="112">
        <f>'Cash Flow %s Yr3'!G126</f>
        <v>0</v>
      </c>
      <c r="H126" s="112">
        <f>'Cash Flow %s Yr3'!H126</f>
        <v>0.125</v>
      </c>
      <c r="I126" s="112">
        <f>'Cash Flow %s Yr3'!I126</f>
        <v>0.125</v>
      </c>
      <c r="J126" s="112">
        <f>'Cash Flow %s Yr3'!J126</f>
        <v>0.125</v>
      </c>
      <c r="K126" s="112">
        <f>'Cash Flow %s Yr3'!K126</f>
        <v>0.125</v>
      </c>
      <c r="L126" s="112">
        <f>'Cash Flow %s Yr3'!L126</f>
        <v>0.125</v>
      </c>
      <c r="M126" s="112">
        <f>'Cash Flow %s Yr3'!M126</f>
        <v>0.125</v>
      </c>
      <c r="N126" s="112">
        <f>'Cash Flow %s Yr3'!N126</f>
        <v>0.125</v>
      </c>
      <c r="O126" s="112">
        <f>'Cash Flow %s Yr3'!O126</f>
        <v>0.125</v>
      </c>
      <c r="P126" s="112">
        <f>'Cash Flow %s Yr3'!P126</f>
        <v>0</v>
      </c>
      <c r="Q126" s="112">
        <f>'Cash Flow %s Yr3'!Q126</f>
        <v>0</v>
      </c>
      <c r="R126" s="112">
        <f>'Cash Flow %s Yr3'!R126</f>
        <v>0</v>
      </c>
      <c r="S126" s="111">
        <f t="shared" si="9"/>
        <v>1</v>
      </c>
    </row>
    <row r="127" spans="1:19" s="31" customFormat="1" x14ac:dyDescent="0.25">
      <c r="A127" s="36"/>
      <c r="B127" s="66" t="str">
        <f>'Expenses Summary'!B84</f>
        <v>5810</v>
      </c>
      <c r="C127" s="66" t="str">
        <f>'Expenses Summary'!C84</f>
        <v>Educational Consultants</v>
      </c>
      <c r="D127" s="112">
        <f>'Cash Flow %s Yr3'!D127</f>
        <v>0</v>
      </c>
      <c r="E127" s="112">
        <f>'Cash Flow %s Yr3'!E127</f>
        <v>0</v>
      </c>
      <c r="F127" s="112">
        <f>'Cash Flow %s Yr3'!F127</f>
        <v>3.1E-2</v>
      </c>
      <c r="G127" s="112">
        <f>'Cash Flow %s Yr3'!G127</f>
        <v>0.111</v>
      </c>
      <c r="H127" s="112">
        <f>'Cash Flow %s Yr3'!H127</f>
        <v>0.106</v>
      </c>
      <c r="I127" s="112">
        <f>'Cash Flow %s Yr3'!I127</f>
        <v>0.10743</v>
      </c>
      <c r="J127" s="112">
        <f>'Cash Flow %s Yr3'!J127</f>
        <v>0.10743</v>
      </c>
      <c r="K127" s="112">
        <f>'Cash Flow %s Yr3'!K127</f>
        <v>0.10743</v>
      </c>
      <c r="L127" s="112">
        <f>'Cash Flow %s Yr3'!L127</f>
        <v>0.10743</v>
      </c>
      <c r="M127" s="112">
        <f>'Cash Flow %s Yr3'!M127</f>
        <v>0.10743</v>
      </c>
      <c r="N127" s="112">
        <f>'Cash Flow %s Yr3'!N127</f>
        <v>0.10743</v>
      </c>
      <c r="O127" s="112">
        <f>'Cash Flow %s Yr3'!O127</f>
        <v>0.10742</v>
      </c>
      <c r="P127" s="112">
        <f>'Cash Flow %s Yr3'!P127</f>
        <v>0</v>
      </c>
      <c r="Q127" s="112">
        <f>'Cash Flow %s Yr3'!Q127</f>
        <v>0</v>
      </c>
      <c r="R127" s="112">
        <f>'Cash Flow %s Yr3'!R127</f>
        <v>0</v>
      </c>
      <c r="S127" s="111">
        <f t="shared" si="9"/>
        <v>1.0000000000000002</v>
      </c>
    </row>
    <row r="128" spans="1:19" s="31" customFormat="1" x14ac:dyDescent="0.25">
      <c r="A128" s="36"/>
      <c r="B128" s="66" t="str">
        <f>'Expenses Summary'!B85</f>
        <v>5815</v>
      </c>
      <c r="C128" s="66" t="str">
        <f>'Expenses Summary'!C85</f>
        <v>Advertising / Recruiting</v>
      </c>
      <c r="D128" s="112">
        <f>'Cash Flow %s Yr3'!D128</f>
        <v>0</v>
      </c>
      <c r="E128" s="112">
        <f>'Cash Flow %s Yr3'!E128</f>
        <v>0</v>
      </c>
      <c r="F128" s="112">
        <f>'Cash Flow %s Yr3'!F128</f>
        <v>0</v>
      </c>
      <c r="G128" s="112">
        <f>'Cash Flow %s Yr3'!G128</f>
        <v>0</v>
      </c>
      <c r="H128" s="112">
        <f>'Cash Flow %s Yr3'!H128</f>
        <v>0</v>
      </c>
      <c r="I128" s="112">
        <f>'Cash Flow %s Yr3'!I128</f>
        <v>0</v>
      </c>
      <c r="J128" s="112">
        <f>'Cash Flow %s Yr3'!J128</f>
        <v>0</v>
      </c>
      <c r="K128" s="112">
        <f>'Cash Flow %s Yr3'!K128</f>
        <v>0</v>
      </c>
      <c r="L128" s="112">
        <f>'Cash Flow %s Yr3'!L128</f>
        <v>0</v>
      </c>
      <c r="M128" s="112">
        <f>'Cash Flow %s Yr3'!M128</f>
        <v>0</v>
      </c>
      <c r="N128" s="112">
        <f>'Cash Flow %s Yr3'!N128</f>
        <v>0</v>
      </c>
      <c r="O128" s="112">
        <f>'Cash Flow %s Yr3'!O128</f>
        <v>1</v>
      </c>
      <c r="P128" s="112">
        <f>'Cash Flow %s Yr3'!P128</f>
        <v>0</v>
      </c>
      <c r="Q128" s="112">
        <f>'Cash Flow %s Yr3'!Q128</f>
        <v>0</v>
      </c>
      <c r="R128" s="112">
        <f>'Cash Flow %s Yr3'!R128</f>
        <v>0</v>
      </c>
      <c r="S128" s="111">
        <f t="shared" si="9"/>
        <v>1</v>
      </c>
    </row>
    <row r="129" spans="1:19" s="31" customFormat="1" x14ac:dyDescent="0.25">
      <c r="A129" s="36"/>
      <c r="B129" s="66" t="str">
        <f>'Expenses Summary'!B86</f>
        <v>5820</v>
      </c>
      <c r="C129" s="66" t="str">
        <f>'Expenses Summary'!C86</f>
        <v>Fundraising Expense</v>
      </c>
      <c r="D129" s="112">
        <f>'Cash Flow %s Yr3'!D129</f>
        <v>0</v>
      </c>
      <c r="E129" s="112">
        <f>'Cash Flow %s Yr3'!E129</f>
        <v>0</v>
      </c>
      <c r="F129" s="112">
        <f>'Cash Flow %s Yr3'!F129</f>
        <v>0.1</v>
      </c>
      <c r="G129" s="112">
        <f>'Cash Flow %s Yr3'!G129</f>
        <v>0.1</v>
      </c>
      <c r="H129" s="112">
        <f>'Cash Flow %s Yr3'!H129</f>
        <v>0.1</v>
      </c>
      <c r="I129" s="112">
        <f>'Cash Flow %s Yr3'!I129</f>
        <v>0.1</v>
      </c>
      <c r="J129" s="112">
        <f>'Cash Flow %s Yr3'!J129</f>
        <v>0.1</v>
      </c>
      <c r="K129" s="112">
        <f>'Cash Flow %s Yr3'!K129</f>
        <v>0.1</v>
      </c>
      <c r="L129" s="112">
        <f>'Cash Flow %s Yr3'!L129</f>
        <v>0.1</v>
      </c>
      <c r="M129" s="112">
        <f>'Cash Flow %s Yr3'!M129</f>
        <v>0.1</v>
      </c>
      <c r="N129" s="112">
        <f>'Cash Flow %s Yr3'!N129</f>
        <v>0.1</v>
      </c>
      <c r="O129" s="112">
        <f>'Cash Flow %s Yr3'!O129</f>
        <v>0.1</v>
      </c>
      <c r="P129" s="112">
        <f>'Cash Flow %s Yr3'!P129</f>
        <v>0</v>
      </c>
      <c r="Q129" s="112">
        <f>'Cash Flow %s Yr3'!Q129</f>
        <v>0</v>
      </c>
      <c r="R129" s="112">
        <f>'Cash Flow %s Yr3'!R129</f>
        <v>0</v>
      </c>
      <c r="S129" s="111">
        <f t="shared" si="9"/>
        <v>0.99999999999999989</v>
      </c>
    </row>
    <row r="130" spans="1:19" s="31" customFormat="1" x14ac:dyDescent="0.25">
      <c r="A130" s="36"/>
      <c r="B130" s="66" t="str">
        <f>'Expenses Summary'!B87</f>
        <v>5875</v>
      </c>
      <c r="C130" s="66" t="str">
        <f>'Expenses Summary'!C87</f>
        <v>District Oversight Fee</v>
      </c>
      <c r="D130" s="112">
        <f>'Cash Flow %s Yr3'!D130</f>
        <v>0</v>
      </c>
      <c r="E130" s="112">
        <f>'Cash Flow %s Yr3'!E130</f>
        <v>0</v>
      </c>
      <c r="F130" s="112">
        <f>'Cash Flow %s Yr3'!F130</f>
        <v>0</v>
      </c>
      <c r="G130" s="112">
        <f>'Cash Flow %s Yr3'!G130</f>
        <v>0</v>
      </c>
      <c r="H130" s="112">
        <f>'Cash Flow %s Yr3'!H130</f>
        <v>0</v>
      </c>
      <c r="I130" s="112">
        <f>'Cash Flow %s Yr3'!I130</f>
        <v>0</v>
      </c>
      <c r="J130" s="112">
        <f>'Cash Flow %s Yr3'!J130</f>
        <v>0</v>
      </c>
      <c r="K130" s="112">
        <f>'Cash Flow %s Yr3'!K130</f>
        <v>0</v>
      </c>
      <c r="L130" s="112">
        <f>'Cash Flow %s Yr3'!L130</f>
        <v>0</v>
      </c>
      <c r="M130" s="112">
        <f>'Cash Flow %s Yr3'!M130</f>
        <v>0</v>
      </c>
      <c r="N130" s="112">
        <f>'Cash Flow %s Yr3'!N130</f>
        <v>0</v>
      </c>
      <c r="O130" s="112">
        <f>'Cash Flow %s Yr3'!O130</f>
        <v>1</v>
      </c>
      <c r="P130" s="112">
        <f>'Cash Flow %s Yr3'!P130</f>
        <v>0</v>
      </c>
      <c r="Q130" s="112">
        <f>'Cash Flow %s Yr3'!Q130</f>
        <v>0</v>
      </c>
      <c r="R130" s="112">
        <f>'Cash Flow %s Yr3'!R130</f>
        <v>0</v>
      </c>
      <c r="S130" s="111">
        <f t="shared" si="9"/>
        <v>1</v>
      </c>
    </row>
    <row r="131" spans="1:19" s="31" customFormat="1" x14ac:dyDescent="0.25">
      <c r="A131" s="36"/>
      <c r="B131" s="66" t="str">
        <f>'Expenses Summary'!B88</f>
        <v>5890</v>
      </c>
      <c r="C131" s="66" t="str">
        <f>'Expenses Summary'!C88</f>
        <v>Interest Expense / Misc. Fees</v>
      </c>
      <c r="D131" s="112">
        <f>'Cash Flow %s Yr3'!D131</f>
        <v>0</v>
      </c>
      <c r="E131" s="112">
        <f>'Cash Flow %s Yr3'!E131</f>
        <v>0</v>
      </c>
      <c r="F131" s="112">
        <f>'Cash Flow %s Yr3'!F131</f>
        <v>0</v>
      </c>
      <c r="G131" s="112">
        <f>'Cash Flow %s Yr3'!G131</f>
        <v>0</v>
      </c>
      <c r="H131" s="112">
        <f>'Cash Flow %s Yr3'!H131</f>
        <v>0</v>
      </c>
      <c r="I131" s="112">
        <f>'Cash Flow %s Yr3'!I131</f>
        <v>0</v>
      </c>
      <c r="J131" s="112">
        <f>'Cash Flow %s Yr3'!J131</f>
        <v>0</v>
      </c>
      <c r="K131" s="112">
        <f>'Cash Flow %s Yr3'!K131</f>
        <v>0</v>
      </c>
      <c r="L131" s="112">
        <f>'Cash Flow %s Yr3'!L131</f>
        <v>0</v>
      </c>
      <c r="M131" s="112">
        <f>'Cash Flow %s Yr3'!M131</f>
        <v>0</v>
      </c>
      <c r="N131" s="112">
        <f>'Cash Flow %s Yr3'!N131</f>
        <v>0</v>
      </c>
      <c r="O131" s="112">
        <f>'Cash Flow %s Yr3'!O131</f>
        <v>1</v>
      </c>
      <c r="P131" s="112">
        <f>'Cash Flow %s Yr3'!P131</f>
        <v>0</v>
      </c>
      <c r="Q131" s="112">
        <f>'Cash Flow %s Yr3'!Q131</f>
        <v>0</v>
      </c>
      <c r="R131" s="112">
        <f>'Cash Flow %s Yr3'!R131</f>
        <v>0</v>
      </c>
      <c r="S131" s="111">
        <f t="shared" si="9"/>
        <v>1</v>
      </c>
    </row>
    <row r="132" spans="1:19" s="31" customFormat="1" x14ac:dyDescent="0.25">
      <c r="A132" s="36"/>
      <c r="B132" s="66" t="str">
        <f>'Expenses Summary'!B89</f>
        <v>5891</v>
      </c>
      <c r="C132" s="66" t="str">
        <f>'Expenses Summary'!C89</f>
        <v>Charter School Capital Fees</v>
      </c>
      <c r="D132" s="112">
        <f>'Cash Flow %s Yr3'!D132</f>
        <v>8.3000000000000004E-2</v>
      </c>
      <c r="E132" s="112">
        <f>'Cash Flow %s Yr3'!E132</f>
        <v>8.3000000000000004E-2</v>
      </c>
      <c r="F132" s="112">
        <f>'Cash Flow %s Yr3'!F132</f>
        <v>8.3000000000000004E-2</v>
      </c>
      <c r="G132" s="112">
        <f>'Cash Flow %s Yr3'!G132</f>
        <v>8.3000000000000004E-2</v>
      </c>
      <c r="H132" s="112">
        <f>'Cash Flow %s Yr3'!H132</f>
        <v>8.3000000000000004E-2</v>
      </c>
      <c r="I132" s="112">
        <f>'Cash Flow %s Yr3'!I132</f>
        <v>8.3000000000000004E-2</v>
      </c>
      <c r="J132" s="112">
        <f>'Cash Flow %s Yr3'!J132</f>
        <v>8.3000000000000004E-2</v>
      </c>
      <c r="K132" s="112">
        <f>'Cash Flow %s Yr3'!K132</f>
        <v>8.3000000000000004E-2</v>
      </c>
      <c r="L132" s="112">
        <f>'Cash Flow %s Yr3'!L132</f>
        <v>8.4000000000000005E-2</v>
      </c>
      <c r="M132" s="112">
        <f>'Cash Flow %s Yr3'!M132</f>
        <v>8.4000000000000005E-2</v>
      </c>
      <c r="N132" s="112">
        <f>'Cash Flow %s Yr3'!N132</f>
        <v>8.4000000000000005E-2</v>
      </c>
      <c r="O132" s="112">
        <f>'Cash Flow %s Yr3'!O132</f>
        <v>8.4000000000000005E-2</v>
      </c>
      <c r="P132" s="112">
        <f>'Cash Flow %s Yr3'!P132</f>
        <v>0</v>
      </c>
      <c r="Q132" s="112">
        <f>'Cash Flow %s Yr3'!Q132</f>
        <v>0</v>
      </c>
      <c r="R132" s="112">
        <f>'Cash Flow %s Yr3'!R132</f>
        <v>0</v>
      </c>
      <c r="S132" s="111">
        <f t="shared" si="9"/>
        <v>0.99999999999999989</v>
      </c>
    </row>
    <row r="133" spans="1:19" s="31" customFormat="1" hidden="1" outlineLevel="1" x14ac:dyDescent="0.25">
      <c r="A133" s="36"/>
      <c r="B133" s="66" t="str">
        <f>'Expenses Summary'!B90</f>
        <v>5899</v>
      </c>
      <c r="C133" s="66" t="str">
        <f>'Expenses Summary'!C90</f>
        <v>Moving Expenses</v>
      </c>
      <c r="D133" s="112">
        <f>'Cash Flow %s Yr3'!D133</f>
        <v>0</v>
      </c>
      <c r="E133" s="112">
        <f>'Cash Flow %s Yr3'!E133</f>
        <v>0</v>
      </c>
      <c r="F133" s="112">
        <f>'Cash Flow %s Yr3'!F133</f>
        <v>0</v>
      </c>
      <c r="G133" s="112">
        <f>'Cash Flow %s Yr3'!G133</f>
        <v>0</v>
      </c>
      <c r="H133" s="112">
        <f>'Cash Flow %s Yr3'!H133</f>
        <v>0</v>
      </c>
      <c r="I133" s="112">
        <f>'Cash Flow %s Yr3'!I133</f>
        <v>0</v>
      </c>
      <c r="J133" s="112">
        <f>'Cash Flow %s Yr3'!J133</f>
        <v>0</v>
      </c>
      <c r="K133" s="112">
        <f>'Cash Flow %s Yr3'!K133</f>
        <v>0</v>
      </c>
      <c r="L133" s="112">
        <f>'Cash Flow %s Yr3'!L133</f>
        <v>0</v>
      </c>
      <c r="M133" s="112">
        <f>'Cash Flow %s Yr3'!M133</f>
        <v>0</v>
      </c>
      <c r="N133" s="112">
        <f>'Cash Flow %s Yr3'!N133</f>
        <v>0</v>
      </c>
      <c r="O133" s="112">
        <f>'Cash Flow %s Yr3'!O133</f>
        <v>1</v>
      </c>
      <c r="P133" s="112">
        <f>'Cash Flow %s Yr3'!P133</f>
        <v>0</v>
      </c>
      <c r="Q133" s="112">
        <f>'Cash Flow %s Yr3'!Q133</f>
        <v>0</v>
      </c>
      <c r="R133" s="112">
        <f>'Cash Flow %s Yr3'!R133</f>
        <v>0</v>
      </c>
      <c r="S133" s="111">
        <f t="shared" si="9"/>
        <v>1</v>
      </c>
    </row>
    <row r="134" spans="1:19" s="31" customFormat="1" hidden="1" outlineLevel="1" x14ac:dyDescent="0.25">
      <c r="A134" s="36"/>
      <c r="B134" s="66" t="str">
        <f>'Expenses Summary'!B91</f>
        <v>5900</v>
      </c>
      <c r="C134" s="66" t="str">
        <f>'Expenses Summary'!C91</f>
        <v>Communications</v>
      </c>
      <c r="D134" s="112">
        <f>'Cash Flow %s Yr3'!D134</f>
        <v>7.3999999999999996E-2</v>
      </c>
      <c r="E134" s="112">
        <f>'Cash Flow %s Yr3'!E134</f>
        <v>5.2999999999999999E-2</v>
      </c>
      <c r="F134" s="112">
        <f>'Cash Flow %s Yr3'!F134</f>
        <v>1.6E-2</v>
      </c>
      <c r="G134" s="112">
        <f>'Cash Flow %s Yr3'!G134</f>
        <v>0.45400000000000001</v>
      </c>
      <c r="H134" s="112">
        <f>'Cash Flow %s Yr3'!H134</f>
        <v>5.0380000000000001E-2</v>
      </c>
      <c r="I134" s="112">
        <f>'Cash Flow %s Yr3'!I134</f>
        <v>5.0380000000000001E-2</v>
      </c>
      <c r="J134" s="112">
        <f>'Cash Flow %s Yr3'!J134</f>
        <v>5.0380000000000001E-2</v>
      </c>
      <c r="K134" s="112">
        <f>'Cash Flow %s Yr3'!K134</f>
        <v>5.0380000000000001E-2</v>
      </c>
      <c r="L134" s="112">
        <f>'Cash Flow %s Yr3'!L134</f>
        <v>5.0380000000000001E-2</v>
      </c>
      <c r="M134" s="112">
        <f>'Cash Flow %s Yr3'!M134</f>
        <v>5.0380000000000001E-2</v>
      </c>
      <c r="N134" s="112">
        <f>'Cash Flow %s Yr3'!N134</f>
        <v>5.0380000000000001E-2</v>
      </c>
      <c r="O134" s="112">
        <f>'Cash Flow %s Yr3'!O134</f>
        <v>5.0340000000000003E-2</v>
      </c>
      <c r="P134" s="112">
        <f>'Cash Flow %s Yr3'!P134</f>
        <v>0</v>
      </c>
      <c r="Q134" s="112">
        <f>'Cash Flow %s Yr3'!Q134</f>
        <v>0</v>
      </c>
      <c r="R134" s="112">
        <f>'Cash Flow %s Yr3'!R134</f>
        <v>0</v>
      </c>
      <c r="S134" s="111">
        <f t="shared" si="9"/>
        <v>0.99999999999999989</v>
      </c>
    </row>
    <row r="135" spans="1:19" s="31" customFormat="1" hidden="1" outlineLevel="1" x14ac:dyDescent="0.25">
      <c r="A135" s="36"/>
      <c r="B135" s="66">
        <f>'Expenses Summary'!B92</f>
        <v>5873</v>
      </c>
      <c r="C135" s="66" t="str">
        <f>'Expenses Summary'!C92</f>
        <v>Financial Services - CSMC</v>
      </c>
      <c r="D135" s="112">
        <f>'Cash Flow %s Yr3'!D135</f>
        <v>8.3299999999999999E-2</v>
      </c>
      <c r="E135" s="112">
        <f>'Cash Flow %s Yr3'!E135</f>
        <v>8.3299999999999999E-2</v>
      </c>
      <c r="F135" s="112">
        <f>'Cash Flow %s Yr3'!F135</f>
        <v>8.3299999999999999E-2</v>
      </c>
      <c r="G135" s="112">
        <f>'Cash Flow %s Yr3'!G135</f>
        <v>8.3299999999999999E-2</v>
      </c>
      <c r="H135" s="112">
        <f>'Cash Flow %s Yr3'!H135</f>
        <v>8.3299999999999999E-2</v>
      </c>
      <c r="I135" s="112">
        <f>'Cash Flow %s Yr3'!I135</f>
        <v>8.3299999999999999E-2</v>
      </c>
      <c r="J135" s="112">
        <f>'Cash Flow %s Yr3'!J135</f>
        <v>8.3299999999999999E-2</v>
      </c>
      <c r="K135" s="112">
        <f>'Cash Flow %s Yr3'!K135</f>
        <v>8.3299999999999999E-2</v>
      </c>
      <c r="L135" s="112">
        <f>'Cash Flow %s Yr3'!L135</f>
        <v>8.3299999999999999E-2</v>
      </c>
      <c r="M135" s="112">
        <f>'Cash Flow %s Yr3'!M135</f>
        <v>8.3299999999999999E-2</v>
      </c>
      <c r="N135" s="112">
        <f>'Cash Flow %s Yr3'!N135</f>
        <v>8.3299999999999999E-2</v>
      </c>
      <c r="O135" s="112">
        <f>'Cash Flow %s Yr3'!O135</f>
        <v>8.3699999999999997E-2</v>
      </c>
      <c r="P135" s="112">
        <f>'Cash Flow %s Yr3'!P135</f>
        <v>0</v>
      </c>
      <c r="Q135" s="112">
        <f>'Cash Flow %s Yr3'!Q135</f>
        <v>0</v>
      </c>
      <c r="R135" s="112">
        <f>'Cash Flow %s Yr3'!R135</f>
        <v>0</v>
      </c>
      <c r="S135" s="111">
        <f t="shared" si="9"/>
        <v>1</v>
      </c>
    </row>
    <row r="136" spans="1:19" s="31" customFormat="1" hidden="1" outlineLevel="1" x14ac:dyDescent="0.25">
      <c r="A136" s="36"/>
      <c r="B136" s="66">
        <f>'Expenses Summary'!B94</f>
        <v>5877</v>
      </c>
      <c r="C136" s="66" t="str">
        <f>'Expenses Summary'!C94</f>
        <v>IT Services</v>
      </c>
      <c r="D136" s="112">
        <f>'Cash Flow %s Yr3'!D136</f>
        <v>0</v>
      </c>
      <c r="E136" s="112">
        <f>'Cash Flow %s Yr3'!E136</f>
        <v>0</v>
      </c>
      <c r="F136" s="112">
        <f>'Cash Flow %s Yr3'!F136</f>
        <v>0.1</v>
      </c>
      <c r="G136" s="112">
        <f>'Cash Flow %s Yr3'!G136</f>
        <v>0.1</v>
      </c>
      <c r="H136" s="112">
        <f>'Cash Flow %s Yr3'!H136</f>
        <v>0.1</v>
      </c>
      <c r="I136" s="112">
        <f>'Cash Flow %s Yr3'!I136</f>
        <v>0.1</v>
      </c>
      <c r="J136" s="112">
        <f>'Cash Flow %s Yr3'!J136</f>
        <v>0.1</v>
      </c>
      <c r="K136" s="112">
        <f>'Cash Flow %s Yr3'!K136</f>
        <v>0.1</v>
      </c>
      <c r="L136" s="112">
        <f>'Cash Flow %s Yr3'!L136</f>
        <v>0.1</v>
      </c>
      <c r="M136" s="112">
        <f>'Cash Flow %s Yr3'!M136</f>
        <v>0.1</v>
      </c>
      <c r="N136" s="112">
        <f>'Cash Flow %s Yr3'!N136</f>
        <v>0.1</v>
      </c>
      <c r="O136" s="112">
        <f>'Cash Flow %s Yr3'!O136</f>
        <v>0.1</v>
      </c>
      <c r="P136" s="112">
        <f>'Cash Flow %s Yr3'!P136</f>
        <v>0</v>
      </c>
      <c r="Q136" s="112">
        <f>'Cash Flow %s Yr3'!Q136</f>
        <v>0</v>
      </c>
      <c r="R136" s="112">
        <f>'Cash Flow %s Yr3'!R136</f>
        <v>0</v>
      </c>
      <c r="S136" s="111">
        <f t="shared" si="9"/>
        <v>0.99999999999999989</v>
      </c>
    </row>
    <row r="137" spans="1:19" s="31" customFormat="1" hidden="1" outlineLevel="1" x14ac:dyDescent="0.25">
      <c r="A137" s="36"/>
      <c r="B137" s="66">
        <f>'Expenses Summary'!B95</f>
        <v>0</v>
      </c>
      <c r="C137" s="66">
        <f>'Expenses Summary'!C95</f>
        <v>0</v>
      </c>
      <c r="D137" s="112">
        <f>'Cash Flow %s Yr3'!D137</f>
        <v>0</v>
      </c>
      <c r="E137" s="112">
        <f>'Cash Flow %s Yr3'!E137</f>
        <v>0</v>
      </c>
      <c r="F137" s="112">
        <f>'Cash Flow %s Yr3'!F137</f>
        <v>0.1</v>
      </c>
      <c r="G137" s="112">
        <f>'Cash Flow %s Yr3'!G137</f>
        <v>0.1</v>
      </c>
      <c r="H137" s="112">
        <f>'Cash Flow %s Yr3'!H137</f>
        <v>0.1</v>
      </c>
      <c r="I137" s="112">
        <f>'Cash Flow %s Yr3'!I137</f>
        <v>0.1</v>
      </c>
      <c r="J137" s="112">
        <f>'Cash Flow %s Yr3'!J137</f>
        <v>0.1</v>
      </c>
      <c r="K137" s="112">
        <f>'Cash Flow %s Yr3'!K137</f>
        <v>0.1</v>
      </c>
      <c r="L137" s="112">
        <f>'Cash Flow %s Yr3'!L137</f>
        <v>0.1</v>
      </c>
      <c r="M137" s="112">
        <f>'Cash Flow %s Yr3'!M137</f>
        <v>0.1</v>
      </c>
      <c r="N137" s="112">
        <f>'Cash Flow %s Yr3'!N137</f>
        <v>0.1</v>
      </c>
      <c r="O137" s="112">
        <f>'Cash Flow %s Yr3'!O137</f>
        <v>0.1</v>
      </c>
      <c r="P137" s="112">
        <f>'Cash Flow %s Yr3'!P137</f>
        <v>0</v>
      </c>
      <c r="Q137" s="112">
        <f>'Cash Flow %s Yr3'!Q137</f>
        <v>0</v>
      </c>
      <c r="R137" s="112">
        <f>'Cash Flow %s Yr3'!R137</f>
        <v>0</v>
      </c>
      <c r="S137" s="111">
        <f t="shared" si="9"/>
        <v>0.99999999999999989</v>
      </c>
    </row>
    <row r="138" spans="1:19" s="31" customFormat="1" hidden="1" outlineLevel="1" x14ac:dyDescent="0.25">
      <c r="A138" s="36"/>
      <c r="B138" s="66">
        <f>'Expenses Summary'!B96</f>
        <v>0</v>
      </c>
      <c r="C138" s="66">
        <f>'Expenses Summary'!C96</f>
        <v>0</v>
      </c>
      <c r="D138" s="112">
        <f>'Cash Flow %s Yr3'!D138</f>
        <v>0</v>
      </c>
      <c r="E138" s="112">
        <f>'Cash Flow %s Yr3'!E138</f>
        <v>0</v>
      </c>
      <c r="F138" s="112">
        <f>'Cash Flow %s Yr3'!F138</f>
        <v>0.1</v>
      </c>
      <c r="G138" s="112">
        <f>'Cash Flow %s Yr3'!G138</f>
        <v>0.1</v>
      </c>
      <c r="H138" s="112">
        <f>'Cash Flow %s Yr3'!H138</f>
        <v>0.1</v>
      </c>
      <c r="I138" s="112">
        <f>'Cash Flow %s Yr3'!I138</f>
        <v>0.1</v>
      </c>
      <c r="J138" s="112">
        <f>'Cash Flow %s Yr3'!J138</f>
        <v>0.1</v>
      </c>
      <c r="K138" s="112">
        <f>'Cash Flow %s Yr3'!K138</f>
        <v>0.1</v>
      </c>
      <c r="L138" s="112">
        <f>'Cash Flow %s Yr3'!L138</f>
        <v>0.1</v>
      </c>
      <c r="M138" s="112">
        <f>'Cash Flow %s Yr3'!M138</f>
        <v>0.1</v>
      </c>
      <c r="N138" s="112">
        <f>'Cash Flow %s Yr3'!N138</f>
        <v>0.1</v>
      </c>
      <c r="O138" s="112">
        <f>'Cash Flow %s Yr3'!O138</f>
        <v>0.1</v>
      </c>
      <c r="P138" s="112">
        <f>'Cash Flow %s Yr3'!P138</f>
        <v>0</v>
      </c>
      <c r="Q138" s="112">
        <f>'Cash Flow %s Yr3'!Q138</f>
        <v>0</v>
      </c>
      <c r="R138" s="112">
        <f>'Cash Flow %s Yr3'!R138</f>
        <v>0</v>
      </c>
      <c r="S138" s="111">
        <f t="shared" si="9"/>
        <v>0.99999999999999989</v>
      </c>
    </row>
    <row r="139" spans="1:19" s="31" customFormat="1" hidden="1" outlineLevel="1" x14ac:dyDescent="0.25">
      <c r="A139" s="36"/>
      <c r="B139" s="66">
        <f>'Expenses Summary'!B97</f>
        <v>0</v>
      </c>
      <c r="C139" s="66">
        <f>'Expenses Summary'!C97</f>
        <v>0</v>
      </c>
      <c r="D139" s="112">
        <f>'Cash Flow %s Yr3'!D139</f>
        <v>0</v>
      </c>
      <c r="E139" s="112">
        <f>'Cash Flow %s Yr3'!E139</f>
        <v>0</v>
      </c>
      <c r="F139" s="112">
        <f>'Cash Flow %s Yr3'!F139</f>
        <v>0.1</v>
      </c>
      <c r="G139" s="112">
        <f>'Cash Flow %s Yr3'!G139</f>
        <v>0.1</v>
      </c>
      <c r="H139" s="112">
        <f>'Cash Flow %s Yr3'!H139</f>
        <v>0.1</v>
      </c>
      <c r="I139" s="112">
        <f>'Cash Flow %s Yr3'!I139</f>
        <v>0.1</v>
      </c>
      <c r="J139" s="112">
        <f>'Cash Flow %s Yr3'!J139</f>
        <v>0.1</v>
      </c>
      <c r="K139" s="112">
        <f>'Cash Flow %s Yr3'!K139</f>
        <v>0.1</v>
      </c>
      <c r="L139" s="112">
        <f>'Cash Flow %s Yr3'!L139</f>
        <v>0.1</v>
      </c>
      <c r="M139" s="112">
        <f>'Cash Flow %s Yr3'!M139</f>
        <v>0.1</v>
      </c>
      <c r="N139" s="112">
        <f>'Cash Flow %s Yr3'!N139</f>
        <v>0.1</v>
      </c>
      <c r="O139" s="112">
        <f>'Cash Flow %s Yr3'!O139</f>
        <v>0.1</v>
      </c>
      <c r="P139" s="112">
        <f>'Cash Flow %s Yr3'!P139</f>
        <v>0</v>
      </c>
      <c r="Q139" s="112">
        <f>'Cash Flow %s Yr3'!Q139</f>
        <v>0</v>
      </c>
      <c r="R139" s="112">
        <f>'Cash Flow %s Yr3'!R139</f>
        <v>0</v>
      </c>
      <c r="S139" s="111">
        <f t="shared" si="9"/>
        <v>0.99999999999999989</v>
      </c>
    </row>
    <row r="140" spans="1:19" s="31" customFormat="1" hidden="1" outlineLevel="1" x14ac:dyDescent="0.25">
      <c r="A140" s="36"/>
      <c r="B140" s="66">
        <f>'Expenses Summary'!B98</f>
        <v>0</v>
      </c>
      <c r="C140" s="66">
        <f>'Expenses Summary'!C98</f>
        <v>0</v>
      </c>
      <c r="D140" s="112">
        <f>'Cash Flow %s Yr3'!D140</f>
        <v>0</v>
      </c>
      <c r="E140" s="112">
        <f>'Cash Flow %s Yr3'!E140</f>
        <v>0</v>
      </c>
      <c r="F140" s="112">
        <f>'Cash Flow %s Yr3'!F140</f>
        <v>0.1</v>
      </c>
      <c r="G140" s="112">
        <f>'Cash Flow %s Yr3'!G140</f>
        <v>0.1</v>
      </c>
      <c r="H140" s="112">
        <f>'Cash Flow %s Yr3'!H140</f>
        <v>0.1</v>
      </c>
      <c r="I140" s="112">
        <f>'Cash Flow %s Yr3'!I140</f>
        <v>0.1</v>
      </c>
      <c r="J140" s="112">
        <f>'Cash Flow %s Yr3'!J140</f>
        <v>0.1</v>
      </c>
      <c r="K140" s="112">
        <f>'Cash Flow %s Yr3'!K140</f>
        <v>0.1</v>
      </c>
      <c r="L140" s="112">
        <f>'Cash Flow %s Yr3'!L140</f>
        <v>0.1</v>
      </c>
      <c r="M140" s="112">
        <f>'Cash Flow %s Yr3'!M140</f>
        <v>0.1</v>
      </c>
      <c r="N140" s="112">
        <f>'Cash Flow %s Yr3'!N140</f>
        <v>0.1</v>
      </c>
      <c r="O140" s="112">
        <f>'Cash Flow %s Yr3'!O140</f>
        <v>0.1</v>
      </c>
      <c r="P140" s="112">
        <f>'Cash Flow %s Yr3'!P140</f>
        <v>0</v>
      </c>
      <c r="Q140" s="112">
        <f>'Cash Flow %s Yr3'!Q140</f>
        <v>0</v>
      </c>
      <c r="R140" s="112">
        <f>'Cash Flow %s Yr3'!R140</f>
        <v>0</v>
      </c>
      <c r="S140" s="111">
        <f t="shared" si="9"/>
        <v>0.99999999999999989</v>
      </c>
    </row>
    <row r="141" spans="1:19" s="31" customFormat="1" hidden="1" outlineLevel="1" x14ac:dyDescent="0.25">
      <c r="A141" s="36"/>
      <c r="B141" s="66">
        <f>'Expenses Summary'!B99</f>
        <v>0</v>
      </c>
      <c r="C141" s="66">
        <f>'Expenses Summary'!C99</f>
        <v>0</v>
      </c>
      <c r="D141" s="112">
        <f>'Cash Flow %s Yr3'!D141</f>
        <v>0</v>
      </c>
      <c r="E141" s="112">
        <f>'Cash Flow %s Yr3'!E141</f>
        <v>0</v>
      </c>
      <c r="F141" s="112">
        <f>'Cash Flow %s Yr3'!F141</f>
        <v>0.1</v>
      </c>
      <c r="G141" s="112">
        <f>'Cash Flow %s Yr3'!G141</f>
        <v>0.1</v>
      </c>
      <c r="H141" s="112">
        <f>'Cash Flow %s Yr3'!H141</f>
        <v>0.1</v>
      </c>
      <c r="I141" s="112">
        <f>'Cash Flow %s Yr3'!I141</f>
        <v>0.1</v>
      </c>
      <c r="J141" s="112">
        <f>'Cash Flow %s Yr3'!J141</f>
        <v>0.1</v>
      </c>
      <c r="K141" s="112">
        <f>'Cash Flow %s Yr3'!K141</f>
        <v>0.1</v>
      </c>
      <c r="L141" s="112">
        <f>'Cash Flow %s Yr3'!L141</f>
        <v>0.1</v>
      </c>
      <c r="M141" s="112">
        <f>'Cash Flow %s Yr3'!M141</f>
        <v>0.1</v>
      </c>
      <c r="N141" s="112">
        <f>'Cash Flow %s Yr3'!N141</f>
        <v>0.1</v>
      </c>
      <c r="O141" s="112">
        <f>'Cash Flow %s Yr3'!O141</f>
        <v>0.1</v>
      </c>
      <c r="P141" s="112">
        <f>'Cash Flow %s Yr3'!P141</f>
        <v>0</v>
      </c>
      <c r="Q141" s="112">
        <f>'Cash Flow %s Yr3'!Q141</f>
        <v>0</v>
      </c>
      <c r="R141" s="112">
        <f>'Cash Flow %s Yr3'!R141</f>
        <v>0</v>
      </c>
      <c r="S141" s="111">
        <f t="shared" si="9"/>
        <v>0.99999999999999989</v>
      </c>
    </row>
    <row r="142" spans="1:19" s="31" customFormat="1" hidden="1" outlineLevel="1" x14ac:dyDescent="0.25">
      <c r="A142" s="36"/>
      <c r="B142" s="66">
        <f>'Expenses Summary'!B100</f>
        <v>0</v>
      </c>
      <c r="C142" s="66">
        <f>'Expenses Summary'!C100</f>
        <v>0</v>
      </c>
      <c r="D142" s="112">
        <f>'Cash Flow %s Yr3'!D142</f>
        <v>0</v>
      </c>
      <c r="E142" s="112">
        <f>'Cash Flow %s Yr3'!E142</f>
        <v>0</v>
      </c>
      <c r="F142" s="112">
        <f>'Cash Flow %s Yr3'!F142</f>
        <v>0.1</v>
      </c>
      <c r="G142" s="112">
        <f>'Cash Flow %s Yr3'!G142</f>
        <v>0.1</v>
      </c>
      <c r="H142" s="112">
        <f>'Cash Flow %s Yr3'!H142</f>
        <v>0.1</v>
      </c>
      <c r="I142" s="112">
        <f>'Cash Flow %s Yr3'!I142</f>
        <v>0.1</v>
      </c>
      <c r="J142" s="112">
        <f>'Cash Flow %s Yr3'!J142</f>
        <v>0.1</v>
      </c>
      <c r="K142" s="112">
        <f>'Cash Flow %s Yr3'!K142</f>
        <v>0.1</v>
      </c>
      <c r="L142" s="112">
        <f>'Cash Flow %s Yr3'!L142</f>
        <v>0.1</v>
      </c>
      <c r="M142" s="112">
        <f>'Cash Flow %s Yr3'!M142</f>
        <v>0.1</v>
      </c>
      <c r="N142" s="112">
        <f>'Cash Flow %s Yr3'!N142</f>
        <v>0.1</v>
      </c>
      <c r="O142" s="112">
        <f>'Cash Flow %s Yr3'!O142</f>
        <v>0.1</v>
      </c>
      <c r="P142" s="112">
        <f>'Cash Flow %s Yr3'!P142</f>
        <v>0</v>
      </c>
      <c r="Q142" s="112">
        <f>'Cash Flow %s Yr3'!Q142</f>
        <v>0</v>
      </c>
      <c r="R142" s="112">
        <f>'Cash Flow %s Yr3'!R142</f>
        <v>0</v>
      </c>
      <c r="S142" s="111">
        <f>SUM(D142:R142)</f>
        <v>0.99999999999999989</v>
      </c>
    </row>
    <row r="143" spans="1:19" s="31" customFormat="1" collapsed="1" x14ac:dyDescent="0.25">
      <c r="A143" s="36"/>
      <c r="B143" s="66" t="str">
        <f>'Expenses Summary'!B101</f>
        <v>5999</v>
      </c>
      <c r="C143" s="66" t="str">
        <f>'Expenses Summary'!C101</f>
        <v>Expense Suspense</v>
      </c>
      <c r="D143" s="112">
        <f>'Cash Flow %s Yr3'!D143</f>
        <v>0.05</v>
      </c>
      <c r="E143" s="112">
        <f>'Cash Flow %s Yr3'!E143</f>
        <v>0.05</v>
      </c>
      <c r="F143" s="112">
        <f>'Cash Flow %s Yr3'!F143</f>
        <v>0.09</v>
      </c>
      <c r="G143" s="112">
        <f>'Cash Flow %s Yr3'!G143</f>
        <v>0.09</v>
      </c>
      <c r="H143" s="112">
        <f>'Cash Flow %s Yr3'!H143</f>
        <v>0.09</v>
      </c>
      <c r="I143" s="112">
        <f>'Cash Flow %s Yr3'!I143</f>
        <v>0.09</v>
      </c>
      <c r="J143" s="112">
        <f>'Cash Flow %s Yr3'!J143</f>
        <v>0.09</v>
      </c>
      <c r="K143" s="112">
        <f>'Cash Flow %s Yr3'!K143</f>
        <v>0.09</v>
      </c>
      <c r="L143" s="112">
        <f>'Cash Flow %s Yr3'!L143</f>
        <v>0.09</v>
      </c>
      <c r="M143" s="112">
        <f>'Cash Flow %s Yr3'!M143</f>
        <v>0.09</v>
      </c>
      <c r="N143" s="112">
        <f>'Cash Flow %s Yr3'!N143</f>
        <v>0.09</v>
      </c>
      <c r="O143" s="112">
        <f>'Cash Flow %s Yr3'!O143</f>
        <v>0.09</v>
      </c>
      <c r="P143" s="112">
        <f>'Cash Flow %s Yr3'!P143</f>
        <v>0</v>
      </c>
      <c r="Q143" s="112">
        <f>'Cash Flow %s Yr3'!Q143</f>
        <v>0</v>
      </c>
      <c r="R143" s="112">
        <f>'Cash Flow %s Yr3'!R143</f>
        <v>0</v>
      </c>
      <c r="S143" s="111">
        <f>SUM(D143:R143)</f>
        <v>0.99999999999999978</v>
      </c>
    </row>
    <row r="144" spans="1:19" s="31" customFormat="1" x14ac:dyDescent="0.25">
      <c r="A144" s="36"/>
      <c r="B144" s="124"/>
      <c r="C144" s="93"/>
      <c r="D144" s="100"/>
      <c r="E144" s="100"/>
      <c r="F144" s="100"/>
      <c r="G144" s="100"/>
      <c r="H144" s="100"/>
      <c r="I144" s="100"/>
      <c r="J144" s="100"/>
      <c r="K144" s="100"/>
      <c r="L144" s="100"/>
      <c r="M144" s="100"/>
      <c r="N144" s="100"/>
      <c r="O144" s="100"/>
      <c r="P144" s="108"/>
      <c r="Q144" s="108"/>
      <c r="R144" s="108"/>
      <c r="S144" s="111"/>
    </row>
    <row r="145" spans="1:24" s="31" customFormat="1" x14ac:dyDescent="0.25">
      <c r="A145" s="36"/>
      <c r="B145" s="4"/>
      <c r="C145" s="3"/>
      <c r="D145" s="95"/>
      <c r="E145" s="95"/>
      <c r="F145" s="95"/>
      <c r="G145" s="95"/>
      <c r="H145" s="95"/>
      <c r="I145" s="95"/>
      <c r="J145" s="95"/>
      <c r="K145" s="95"/>
      <c r="L145" s="95"/>
      <c r="M145" s="95"/>
      <c r="N145" s="95"/>
      <c r="O145" s="95"/>
      <c r="P145" s="95"/>
      <c r="Q145" s="95"/>
      <c r="R145" s="95"/>
      <c r="S145" s="111"/>
    </row>
    <row r="146" spans="1:24" s="31" customFormat="1" x14ac:dyDescent="0.25">
      <c r="B146" s="34" t="s">
        <v>742</v>
      </c>
      <c r="C146" s="3"/>
      <c r="D146" s="95"/>
      <c r="E146" s="95"/>
      <c r="F146" s="95"/>
      <c r="G146" s="95"/>
      <c r="H146" s="95"/>
      <c r="I146" s="95"/>
      <c r="J146" s="95"/>
      <c r="K146" s="95"/>
      <c r="L146" s="95"/>
      <c r="M146" s="95"/>
      <c r="N146" s="95"/>
      <c r="O146" s="95"/>
      <c r="P146" s="95"/>
      <c r="Q146" s="95"/>
      <c r="R146" s="95"/>
      <c r="S146" s="111"/>
    </row>
    <row r="147" spans="1:24" s="31" customFormat="1" x14ac:dyDescent="0.25">
      <c r="A147" s="36"/>
      <c r="B147" s="66" t="str">
        <f>'Expenses Summary'!B105</f>
        <v>6100</v>
      </c>
      <c r="C147" s="66" t="str">
        <f>'Expenses Summary'!C105</f>
        <v>Building Improvements</v>
      </c>
      <c r="D147" s="112">
        <f>'Cash Flow %s Yr3'!D147</f>
        <v>0</v>
      </c>
      <c r="E147" s="112">
        <f>'Cash Flow %s Yr3'!E147</f>
        <v>0</v>
      </c>
      <c r="F147" s="112">
        <f>'Cash Flow %s Yr3'!F147</f>
        <v>0</v>
      </c>
      <c r="G147" s="112">
        <f>'Cash Flow %s Yr3'!G147</f>
        <v>0</v>
      </c>
      <c r="H147" s="112">
        <f>'Cash Flow %s Yr3'!H147</f>
        <v>0</v>
      </c>
      <c r="I147" s="112">
        <f>'Cash Flow %s Yr3'!I147</f>
        <v>0</v>
      </c>
      <c r="J147" s="112">
        <f>'Cash Flow %s Yr3'!J147</f>
        <v>0</v>
      </c>
      <c r="K147" s="112">
        <f>'Cash Flow %s Yr3'!K147</f>
        <v>0</v>
      </c>
      <c r="L147" s="112">
        <f>'Cash Flow %s Yr3'!L147</f>
        <v>0</v>
      </c>
      <c r="M147" s="112">
        <f>'Cash Flow %s Yr3'!M147</f>
        <v>0</v>
      </c>
      <c r="N147" s="112">
        <f>'Cash Flow %s Yr3'!N147</f>
        <v>0</v>
      </c>
      <c r="O147" s="112">
        <f>'Cash Flow %s Yr3'!O147</f>
        <v>1</v>
      </c>
      <c r="P147" s="112">
        <f>'Cash Flow %s Yr3'!P147</f>
        <v>0</v>
      </c>
      <c r="Q147" s="112">
        <f>'Cash Flow %s Yr3'!Q147</f>
        <v>0</v>
      </c>
      <c r="R147" s="112">
        <f>'Cash Flow %s Yr3'!R147</f>
        <v>0</v>
      </c>
      <c r="S147" s="111">
        <f>SUM(D147:R147)</f>
        <v>1</v>
      </c>
    </row>
    <row r="148" spans="1:24" s="31" customFormat="1" x14ac:dyDescent="0.25">
      <c r="A148" s="36"/>
      <c r="B148" s="124"/>
      <c r="C148" s="93"/>
      <c r="D148" s="100"/>
      <c r="E148" s="100"/>
      <c r="F148" s="100"/>
      <c r="G148" s="100"/>
      <c r="H148" s="100"/>
      <c r="I148" s="108"/>
      <c r="J148" s="108"/>
      <c r="K148" s="108"/>
      <c r="L148" s="108"/>
      <c r="M148" s="108"/>
      <c r="N148" s="108"/>
      <c r="O148" s="108"/>
      <c r="P148" s="108"/>
      <c r="Q148" s="108"/>
      <c r="R148" s="108"/>
      <c r="S148" s="111"/>
    </row>
    <row r="149" spans="1:24" s="31" customFormat="1" x14ac:dyDescent="0.25">
      <c r="A149" s="36"/>
      <c r="B149" s="4"/>
      <c r="C149" s="3"/>
      <c r="D149" s="95"/>
      <c r="E149" s="104"/>
      <c r="F149" s="104"/>
      <c r="G149" s="95"/>
      <c r="H149" s="95"/>
      <c r="I149" s="95"/>
      <c r="J149" s="95"/>
      <c r="K149" s="95"/>
      <c r="L149" s="95"/>
      <c r="M149" s="95"/>
      <c r="N149" s="95"/>
      <c r="O149" s="95"/>
      <c r="P149" s="95"/>
      <c r="Q149" s="95"/>
      <c r="R149" s="95"/>
      <c r="S149" s="111"/>
    </row>
    <row r="150" spans="1:24" s="31" customFormat="1" x14ac:dyDescent="0.25">
      <c r="B150" s="34" t="s">
        <v>743</v>
      </c>
      <c r="C150" s="3"/>
      <c r="D150" s="95"/>
      <c r="E150" s="104"/>
      <c r="F150" s="104"/>
      <c r="G150" s="95"/>
      <c r="H150" s="95"/>
      <c r="I150" s="95"/>
      <c r="J150" s="95"/>
      <c r="K150" s="95"/>
      <c r="L150" s="95"/>
      <c r="M150" s="95"/>
      <c r="N150" s="95"/>
      <c r="O150" s="95"/>
      <c r="P150" s="95"/>
      <c r="Q150" s="95"/>
      <c r="R150" s="95"/>
      <c r="S150" s="111"/>
    </row>
    <row r="151" spans="1:24" s="31" customFormat="1" x14ac:dyDescent="0.25">
      <c r="A151" s="36"/>
      <c r="B151" s="66" t="str">
        <f>'Expenses Summary'!B109</f>
        <v>7000</v>
      </c>
      <c r="C151" s="66" t="str">
        <f>'Expenses Summary'!C109</f>
        <v xml:space="preserve">Miscellaneous Expense </v>
      </c>
      <c r="D151" s="112">
        <f>'Cash Flow %s Yr3'!D151</f>
        <v>0.05</v>
      </c>
      <c r="E151" s="112">
        <f>'Cash Flow %s Yr3'!E151</f>
        <v>0.05</v>
      </c>
      <c r="F151" s="112">
        <f>'Cash Flow %s Yr3'!F151</f>
        <v>0.09</v>
      </c>
      <c r="G151" s="112">
        <f>'Cash Flow %s Yr3'!G151</f>
        <v>0.09</v>
      </c>
      <c r="H151" s="112">
        <f>'Cash Flow %s Yr3'!H151</f>
        <v>0.09</v>
      </c>
      <c r="I151" s="112">
        <f>'Cash Flow %s Yr3'!I151</f>
        <v>0.09</v>
      </c>
      <c r="J151" s="112">
        <f>'Cash Flow %s Yr3'!J151</f>
        <v>0.09</v>
      </c>
      <c r="K151" s="112">
        <f>'Cash Flow %s Yr3'!K151</f>
        <v>0.09</v>
      </c>
      <c r="L151" s="112">
        <f>'Cash Flow %s Yr3'!L151</f>
        <v>0.09</v>
      </c>
      <c r="M151" s="112">
        <f>'Cash Flow %s Yr3'!M151</f>
        <v>0.09</v>
      </c>
      <c r="N151" s="112">
        <f>'Cash Flow %s Yr3'!N151</f>
        <v>0.09</v>
      </c>
      <c r="O151" s="112">
        <f>'Cash Flow %s Yr3'!O151</f>
        <v>0.09</v>
      </c>
      <c r="P151" s="112">
        <f>'Cash Flow %s Yr3'!P151</f>
        <v>0</v>
      </c>
      <c r="Q151" s="112">
        <f>'Cash Flow %s Yr3'!Q151</f>
        <v>0</v>
      </c>
      <c r="R151" s="112">
        <f>'Cash Flow %s Yr3'!R151</f>
        <v>0</v>
      </c>
      <c r="S151" s="111">
        <f>SUM(D151:R151)</f>
        <v>0.99999999999999978</v>
      </c>
    </row>
    <row r="152" spans="1:24" s="31" customFormat="1" x14ac:dyDescent="0.25">
      <c r="A152" s="36"/>
      <c r="B152" s="66" t="str">
        <f>'Expenses Summary'!B110</f>
        <v>7010</v>
      </c>
      <c r="C152" s="66" t="str">
        <f>'Expenses Summary'!C110</f>
        <v>Special Education Encroachment</v>
      </c>
      <c r="D152" s="112">
        <f>'Cash Flow %s Yr3'!D152</f>
        <v>0</v>
      </c>
      <c r="E152" s="112">
        <f>'Cash Flow %s Yr3'!E152</f>
        <v>0</v>
      </c>
      <c r="F152" s="112">
        <f>'Cash Flow %s Yr3'!F152</f>
        <v>0</v>
      </c>
      <c r="G152" s="112">
        <f>'Cash Flow %s Yr3'!G152</f>
        <v>0.25</v>
      </c>
      <c r="H152" s="112">
        <f>'Cash Flow %s Yr3'!H152</f>
        <v>0</v>
      </c>
      <c r="I152" s="112">
        <f>'Cash Flow %s Yr3'!I152</f>
        <v>0</v>
      </c>
      <c r="J152" s="112">
        <f>'Cash Flow %s Yr3'!J152</f>
        <v>0.25</v>
      </c>
      <c r="K152" s="112">
        <f>'Cash Flow %s Yr3'!K152</f>
        <v>0</v>
      </c>
      <c r="L152" s="112">
        <f>'Cash Flow %s Yr3'!L152</f>
        <v>0</v>
      </c>
      <c r="M152" s="112">
        <f>'Cash Flow %s Yr3'!M152</f>
        <v>0.25</v>
      </c>
      <c r="N152" s="112">
        <f>'Cash Flow %s Yr3'!N152</f>
        <v>0</v>
      </c>
      <c r="O152" s="112">
        <f>'Cash Flow %s Yr3'!O152</f>
        <v>0.25</v>
      </c>
      <c r="P152" s="112">
        <f>'Cash Flow %s Yr3'!P152</f>
        <v>0</v>
      </c>
      <c r="Q152" s="112">
        <f>'Cash Flow %s Yr3'!Q152</f>
        <v>0</v>
      </c>
      <c r="R152" s="112">
        <f>'Cash Flow %s Yr3'!R152</f>
        <v>0</v>
      </c>
      <c r="S152" s="111">
        <f>SUM(D152:R152)</f>
        <v>1</v>
      </c>
    </row>
    <row r="153" spans="1:24" s="31" customFormat="1" x14ac:dyDescent="0.25">
      <c r="A153" s="36"/>
      <c r="B153" s="66" t="str">
        <f>'Expenses Summary'!B111</f>
        <v>7500</v>
      </c>
      <c r="C153" s="66" t="str">
        <f>'Expenses Summary'!C111</f>
        <v>District Oversight Fee</v>
      </c>
      <c r="D153" s="112">
        <f>'Cash Flow %s Yr3'!D154</f>
        <v>0</v>
      </c>
      <c r="E153" s="112">
        <f>'Cash Flow %s Yr3'!E154</f>
        <v>0</v>
      </c>
      <c r="F153" s="112">
        <f>'Cash Flow %s Yr3'!F154</f>
        <v>0</v>
      </c>
      <c r="G153" s="112">
        <f>'Cash Flow %s Yr3'!G154</f>
        <v>0</v>
      </c>
      <c r="H153" s="112">
        <f>'Cash Flow %s Yr3'!H154</f>
        <v>0</v>
      </c>
      <c r="I153" s="112">
        <f>'Cash Flow %s Yr3'!I154</f>
        <v>0</v>
      </c>
      <c r="J153" s="112">
        <f>'Cash Flow %s Yr3'!J154</f>
        <v>0</v>
      </c>
      <c r="K153" s="112">
        <f>'Cash Flow %s Yr3'!K154</f>
        <v>0</v>
      </c>
      <c r="L153" s="112">
        <f>'Cash Flow %s Yr3'!L154</f>
        <v>0</v>
      </c>
      <c r="M153" s="112">
        <f>'Cash Flow %s Yr3'!M154</f>
        <v>0</v>
      </c>
      <c r="N153" s="112">
        <f>'Cash Flow %s Yr3'!N154</f>
        <v>0</v>
      </c>
      <c r="O153" s="112">
        <f>'Cash Flow %s Yr3'!O154</f>
        <v>1</v>
      </c>
      <c r="P153" s="112">
        <f>'Cash Flow %s Yr3'!P154</f>
        <v>0</v>
      </c>
      <c r="Q153" s="112">
        <f>'Cash Flow %s Yr3'!Q154</f>
        <v>0</v>
      </c>
      <c r="R153" s="112">
        <f>'Cash Flow %s Yr3'!R154</f>
        <v>0</v>
      </c>
      <c r="S153" s="111">
        <f>SUM(D153:R153)</f>
        <v>1</v>
      </c>
    </row>
    <row r="154" spans="1:24" s="31" customFormat="1" x14ac:dyDescent="0.25">
      <c r="A154" s="36"/>
      <c r="B154" s="40"/>
      <c r="C154" s="1"/>
      <c r="D154" s="105"/>
      <c r="E154" s="105"/>
      <c r="F154" s="105"/>
      <c r="G154" s="105"/>
      <c r="H154" s="105"/>
      <c r="I154" s="105"/>
      <c r="J154" s="105"/>
      <c r="K154" s="105"/>
      <c r="L154" s="105"/>
      <c r="M154" s="105"/>
      <c r="N154" s="105"/>
      <c r="O154" s="105"/>
      <c r="P154" s="105"/>
      <c r="Q154" s="105"/>
      <c r="R154" s="105"/>
      <c r="S154" s="111"/>
    </row>
    <row r="155" spans="1:24" s="31" customFormat="1" x14ac:dyDescent="0.25">
      <c r="A155" s="36"/>
      <c r="B155" s="40"/>
      <c r="C155" s="1"/>
      <c r="D155" s="95"/>
      <c r="E155" s="95"/>
      <c r="F155" s="95"/>
      <c r="G155" s="95"/>
      <c r="H155" s="95"/>
      <c r="I155" s="95"/>
      <c r="J155" s="95"/>
      <c r="K155" s="95"/>
      <c r="L155" s="95"/>
      <c r="M155" s="95"/>
      <c r="N155" s="95"/>
      <c r="O155" s="95"/>
      <c r="P155" s="95"/>
      <c r="Q155" s="95"/>
      <c r="R155" s="95"/>
      <c r="S155" s="111"/>
      <c r="T155" s="154"/>
    </row>
    <row r="156" spans="1:24" s="31" customFormat="1" x14ac:dyDescent="0.25">
      <c r="A156" s="36"/>
      <c r="B156" s="34" t="s">
        <v>666</v>
      </c>
      <c r="C156" s="3"/>
      <c r="D156" s="95"/>
      <c r="E156" s="104"/>
      <c r="F156" s="104"/>
      <c r="G156" s="95"/>
      <c r="H156" s="95"/>
      <c r="I156" s="95"/>
      <c r="J156" s="95"/>
      <c r="K156" s="95"/>
      <c r="L156" s="95"/>
      <c r="M156" s="95"/>
      <c r="N156" s="95"/>
      <c r="O156" s="95"/>
      <c r="P156" s="95"/>
      <c r="Q156" s="95"/>
      <c r="R156" s="95"/>
      <c r="S156" s="111"/>
    </row>
    <row r="157" spans="1:24" s="31" customFormat="1" x14ac:dyDescent="0.25">
      <c r="A157" s="36"/>
      <c r="B157" s="66"/>
      <c r="C157" s="135" t="s">
        <v>667</v>
      </c>
      <c r="D157" s="112">
        <f>'Cash Flow %s Yr3'!D158</f>
        <v>1</v>
      </c>
      <c r="E157" s="112">
        <f>'Cash Flow %s Yr3'!E158</f>
        <v>0</v>
      </c>
      <c r="F157" s="112">
        <f>'Cash Flow %s Yr3'!F158</f>
        <v>0</v>
      </c>
      <c r="G157" s="112">
        <f>'Cash Flow %s Yr3'!G158</f>
        <v>0</v>
      </c>
      <c r="H157" s="112">
        <f>'Cash Flow %s Yr3'!H158</f>
        <v>0</v>
      </c>
      <c r="I157" s="112">
        <f>'Cash Flow %s Yr3'!I158</f>
        <v>0</v>
      </c>
      <c r="J157" s="112">
        <f>'Cash Flow %s Yr3'!J158</f>
        <v>0</v>
      </c>
      <c r="K157" s="112">
        <f>'Cash Flow %s Yr3'!K158</f>
        <v>0</v>
      </c>
      <c r="L157" s="112">
        <f>'Cash Flow %s Yr3'!L158</f>
        <v>0</v>
      </c>
      <c r="M157" s="112">
        <f>'Cash Flow %s Yr3'!M158</f>
        <v>0</v>
      </c>
      <c r="N157" s="112">
        <f>'Cash Flow %s Yr3'!N158</f>
        <v>0</v>
      </c>
      <c r="O157" s="112">
        <f>'Cash Flow %s Yr3'!O158</f>
        <v>0</v>
      </c>
      <c r="P157" s="112">
        <f>'Cash Flow %s Yr3'!P158</f>
        <v>0</v>
      </c>
      <c r="Q157" s="112">
        <f>'Cash Flow %s Yr3'!Q158</f>
        <v>0</v>
      </c>
      <c r="R157" s="112">
        <f>'Cash Flow %s Yr3'!R158</f>
        <v>0</v>
      </c>
      <c r="S157" s="111">
        <f>SUM(D157:R157)</f>
        <v>1</v>
      </c>
      <c r="T157" s="149"/>
      <c r="U157" s="149"/>
      <c r="V157" s="149"/>
      <c r="W157" s="149"/>
      <c r="X157" s="149"/>
    </row>
    <row r="158" spans="1:24" s="31" customFormat="1" x14ac:dyDescent="0.25">
      <c r="A158" s="36"/>
      <c r="B158" s="66"/>
      <c r="C158" s="135" t="s">
        <v>668</v>
      </c>
      <c r="D158" s="112">
        <f>'Cash Flow %s Yr3'!D159</f>
        <v>0.6</v>
      </c>
      <c r="E158" s="112">
        <f>'Cash Flow %s Yr3'!E159</f>
        <v>0.25</v>
      </c>
      <c r="F158" s="112">
        <f>'Cash Flow %s Yr3'!F159</f>
        <v>0.1</v>
      </c>
      <c r="G158" s="112">
        <f>'Cash Flow %s Yr3'!G159</f>
        <v>0</v>
      </c>
      <c r="H158" s="112">
        <f>'Cash Flow %s Yr3'!H159</f>
        <v>0</v>
      </c>
      <c r="I158" s="112">
        <f>'Cash Flow %s Yr3'!I159</f>
        <v>0</v>
      </c>
      <c r="J158" s="112">
        <f>'Cash Flow %s Yr3'!J159</f>
        <v>0</v>
      </c>
      <c r="K158" s="112">
        <f>'Cash Flow %s Yr3'!K159</f>
        <v>0</v>
      </c>
      <c r="L158" s="112">
        <f>'Cash Flow %s Yr3'!L159</f>
        <v>0</v>
      </c>
      <c r="M158" s="112">
        <f>'Cash Flow %s Yr3'!M159</f>
        <v>0</v>
      </c>
      <c r="N158" s="112">
        <f>'Cash Flow %s Yr3'!N159</f>
        <v>0</v>
      </c>
      <c r="O158" s="112">
        <f>'Cash Flow %s Yr3'!O159</f>
        <v>0</v>
      </c>
      <c r="P158" s="112">
        <f>'Cash Flow %s Yr3'!P159</f>
        <v>0</v>
      </c>
      <c r="Q158" s="112">
        <f>'Cash Flow %s Yr3'!Q159</f>
        <v>0</v>
      </c>
      <c r="R158" s="112">
        <f>'Cash Flow %s Yr3'!R159</f>
        <v>0</v>
      </c>
      <c r="S158" s="111">
        <f>SUM(D158:R158)</f>
        <v>0.95</v>
      </c>
      <c r="T158" s="149"/>
      <c r="U158" s="149"/>
      <c r="V158" s="149"/>
      <c r="W158" s="149"/>
      <c r="X158" s="149"/>
    </row>
    <row r="159" spans="1:24" s="31" customFormat="1" x14ac:dyDescent="0.25">
      <c r="A159" s="36"/>
      <c r="B159" s="66"/>
      <c r="C159" s="135" t="s">
        <v>669</v>
      </c>
      <c r="D159" s="112">
        <f>'Cash Flow %s Yr3'!D160</f>
        <v>0.5</v>
      </c>
      <c r="E159" s="112">
        <f>'Cash Flow %s Yr3'!E160</f>
        <v>0.2</v>
      </c>
      <c r="F159" s="112">
        <f>'Cash Flow %s Yr3'!F160</f>
        <v>0</v>
      </c>
      <c r="G159" s="112">
        <f>'Cash Flow %s Yr3'!G160</f>
        <v>0</v>
      </c>
      <c r="H159" s="112">
        <f>'Cash Flow %s Yr3'!H160</f>
        <v>0</v>
      </c>
      <c r="I159" s="112">
        <f>'Cash Flow %s Yr3'!I160</f>
        <v>0</v>
      </c>
      <c r="J159" s="112">
        <f>'Cash Flow %s Yr3'!J160</f>
        <v>0</v>
      </c>
      <c r="K159" s="112">
        <f>'Cash Flow %s Yr3'!K160</f>
        <v>0</v>
      </c>
      <c r="L159" s="112">
        <f>'Cash Flow %s Yr3'!L160</f>
        <v>0</v>
      </c>
      <c r="M159" s="112">
        <f>'Cash Flow %s Yr3'!M160</f>
        <v>0</v>
      </c>
      <c r="N159" s="112">
        <f>'Cash Flow %s Yr3'!N160</f>
        <v>0</v>
      </c>
      <c r="O159" s="112">
        <f>'Cash Flow %s Yr3'!O160</f>
        <v>0</v>
      </c>
      <c r="P159" s="112">
        <f>'Cash Flow %s Yr3'!P160</f>
        <v>0</v>
      </c>
      <c r="Q159" s="112">
        <f>'Cash Flow %s Yr3'!Q160</f>
        <v>0</v>
      </c>
      <c r="R159" s="112">
        <f>'Cash Flow %s Yr3'!R160</f>
        <v>0</v>
      </c>
      <c r="S159" s="111">
        <f>SUM(D159:R159)</f>
        <v>0.7</v>
      </c>
      <c r="T159" s="149"/>
      <c r="U159" s="149"/>
      <c r="V159" s="149"/>
      <c r="W159" s="149"/>
      <c r="X159" s="149"/>
    </row>
    <row r="160" spans="1:24" s="40" customFormat="1" x14ac:dyDescent="0.25">
      <c r="A160" s="36"/>
      <c r="B160" s="66"/>
      <c r="C160" s="135" t="s">
        <v>670</v>
      </c>
      <c r="D160" s="112">
        <f>'Cash Flow %s Yr3'!D161</f>
        <v>0</v>
      </c>
      <c r="E160" s="112">
        <f>'Cash Flow %s Yr3'!E161</f>
        <v>0</v>
      </c>
      <c r="F160" s="112">
        <f>'Cash Flow %s Yr3'!F161</f>
        <v>0</v>
      </c>
      <c r="G160" s="112">
        <f>'Cash Flow %s Yr3'!G161</f>
        <v>0</v>
      </c>
      <c r="H160" s="112">
        <f>'Cash Flow %s Yr3'!H161</f>
        <v>0</v>
      </c>
      <c r="I160" s="112">
        <f>'Cash Flow %s Yr3'!I161</f>
        <v>0</v>
      </c>
      <c r="J160" s="112">
        <f>'Cash Flow %s Yr3'!J161</f>
        <v>0</v>
      </c>
      <c r="K160" s="112">
        <f>'Cash Flow %s Yr3'!K161</f>
        <v>0</v>
      </c>
      <c r="L160" s="112">
        <f>'Cash Flow %s Yr3'!L161</f>
        <v>0</v>
      </c>
      <c r="M160" s="112">
        <f>'Cash Flow %s Yr3'!M161</f>
        <v>0</v>
      </c>
      <c r="N160" s="112">
        <f>'Cash Flow %s Yr3'!N161</f>
        <v>0</v>
      </c>
      <c r="O160" s="112">
        <f>'Cash Flow %s Yr3'!O161</f>
        <v>0</v>
      </c>
      <c r="P160" s="112">
        <f>'Cash Flow %s Yr3'!P161</f>
        <v>0.5</v>
      </c>
      <c r="Q160" s="112">
        <f>'Cash Flow %s Yr3'!Q161</f>
        <v>0.5</v>
      </c>
      <c r="R160" s="112">
        <f>'Cash Flow %s Yr3'!R161</f>
        <v>0</v>
      </c>
      <c r="S160" s="111">
        <f>SUM(D160:R160)</f>
        <v>1</v>
      </c>
      <c r="T160" s="149"/>
      <c r="U160" s="149"/>
      <c r="V160" s="149"/>
      <c r="W160" s="149"/>
      <c r="X160" s="149"/>
    </row>
    <row r="161" spans="1:19" s="40" customFormat="1" x14ac:dyDescent="0.25">
      <c r="A161" s="36"/>
      <c r="C161" s="1"/>
      <c r="D161" s="95"/>
      <c r="E161" s="95"/>
      <c r="F161" s="95"/>
      <c r="G161" s="95"/>
      <c r="H161" s="95"/>
      <c r="I161" s="95"/>
      <c r="J161" s="95"/>
      <c r="K161" s="95"/>
      <c r="L161" s="95"/>
      <c r="M161" s="95"/>
      <c r="N161" s="95"/>
      <c r="O161" s="95"/>
      <c r="P161" s="95"/>
      <c r="Q161" s="95"/>
      <c r="R161" s="95"/>
      <c r="S161" s="179"/>
    </row>
    <row r="162" spans="1:19" s="40" customFormat="1" x14ac:dyDescent="0.25">
      <c r="A162" s="36"/>
      <c r="C162" s="1"/>
      <c r="D162" s="95"/>
      <c r="E162" s="95"/>
      <c r="F162" s="95"/>
      <c r="G162" s="95"/>
      <c r="H162" s="95"/>
      <c r="I162" s="95"/>
      <c r="J162" s="95"/>
      <c r="K162" s="95"/>
      <c r="L162" s="95"/>
      <c r="M162" s="95"/>
      <c r="N162" s="95"/>
      <c r="O162" s="95"/>
      <c r="P162" s="95"/>
      <c r="Q162" s="95"/>
      <c r="R162" s="95"/>
      <c r="S162" s="179"/>
    </row>
    <row r="163" spans="1:19" s="40" customFormat="1" x14ac:dyDescent="0.25">
      <c r="A163" s="36"/>
      <c r="C163" s="1"/>
      <c r="D163" s="95"/>
      <c r="E163" s="95"/>
      <c r="F163" s="95"/>
      <c r="G163" s="95"/>
      <c r="H163" s="95"/>
      <c r="I163" s="95"/>
      <c r="J163" s="95"/>
      <c r="K163" s="95"/>
      <c r="L163" s="95"/>
      <c r="M163" s="95"/>
      <c r="N163" s="95"/>
      <c r="O163" s="95"/>
      <c r="P163" s="95"/>
      <c r="Q163" s="95"/>
      <c r="R163" s="95"/>
      <c r="S163" s="179"/>
    </row>
    <row r="164" spans="1:19" s="40" customFormat="1" x14ac:dyDescent="0.25">
      <c r="A164" s="36"/>
      <c r="C164" s="1"/>
      <c r="D164" s="95"/>
      <c r="E164" s="95"/>
      <c r="F164" s="95"/>
      <c r="G164" s="95"/>
      <c r="H164" s="95"/>
      <c r="I164" s="95"/>
      <c r="J164" s="95"/>
      <c r="K164" s="95"/>
      <c r="L164" s="95"/>
      <c r="M164" s="95"/>
      <c r="N164" s="95"/>
      <c r="O164" s="95"/>
      <c r="P164" s="95"/>
      <c r="Q164" s="95"/>
      <c r="R164" s="95"/>
      <c r="S164" s="179"/>
    </row>
    <row r="165" spans="1:19" s="40" customFormat="1" x14ac:dyDescent="0.25">
      <c r="A165" s="36"/>
      <c r="C165" s="1"/>
      <c r="D165" s="95"/>
      <c r="E165" s="95"/>
      <c r="F165" s="95"/>
      <c r="G165" s="95"/>
      <c r="H165" s="95"/>
      <c r="I165" s="95"/>
      <c r="J165" s="95"/>
      <c r="K165" s="95"/>
      <c r="L165" s="95"/>
      <c r="M165" s="95"/>
      <c r="N165" s="95"/>
      <c r="O165" s="95"/>
      <c r="P165" s="95"/>
      <c r="Q165" s="95"/>
      <c r="R165" s="95"/>
      <c r="S165" s="179"/>
    </row>
    <row r="166" spans="1:19" s="40" customFormat="1" x14ac:dyDescent="0.25">
      <c r="A166" s="36"/>
      <c r="C166" s="1"/>
      <c r="D166" s="95"/>
      <c r="E166" s="95"/>
      <c r="F166" s="95"/>
      <c r="G166" s="95"/>
      <c r="H166" s="95"/>
      <c r="I166" s="95"/>
      <c r="J166" s="95"/>
      <c r="K166" s="95"/>
      <c r="L166" s="95"/>
      <c r="M166" s="95"/>
      <c r="N166" s="95"/>
      <c r="O166" s="95"/>
      <c r="P166" s="95"/>
      <c r="Q166" s="95"/>
      <c r="R166" s="95"/>
      <c r="S166" s="179"/>
    </row>
    <row r="167" spans="1:19" s="40" customFormat="1" x14ac:dyDescent="0.25">
      <c r="A167" s="36"/>
      <c r="C167" s="1"/>
      <c r="D167" s="95"/>
      <c r="E167" s="95"/>
      <c r="F167" s="95"/>
      <c r="G167" s="95"/>
      <c r="H167" s="95"/>
      <c r="I167" s="95"/>
      <c r="J167" s="95"/>
      <c r="K167" s="95"/>
      <c r="L167" s="95"/>
      <c r="M167" s="95"/>
      <c r="N167" s="95"/>
      <c r="O167" s="95"/>
      <c r="P167" s="95"/>
      <c r="Q167" s="95"/>
      <c r="R167" s="95"/>
      <c r="S167" s="179"/>
    </row>
    <row r="168" spans="1:19" s="40" customFormat="1" x14ac:dyDescent="0.25">
      <c r="A168" s="36"/>
      <c r="C168" s="1"/>
      <c r="D168" s="95"/>
      <c r="E168" s="95"/>
      <c r="F168" s="95"/>
      <c r="G168" s="95"/>
      <c r="H168" s="95"/>
      <c r="I168" s="95"/>
      <c r="J168" s="95"/>
      <c r="K168" s="95"/>
      <c r="L168" s="95"/>
      <c r="M168" s="95"/>
      <c r="N168" s="95"/>
      <c r="O168" s="95"/>
      <c r="P168" s="95"/>
      <c r="Q168" s="95"/>
      <c r="R168" s="95"/>
      <c r="S168" s="179"/>
    </row>
    <row r="169" spans="1:19" x14ac:dyDescent="0.25">
      <c r="S169" s="179"/>
    </row>
    <row r="170" spans="1:19" x14ac:dyDescent="0.25">
      <c r="S170" s="179"/>
    </row>
    <row r="171" spans="1:19" x14ac:dyDescent="0.25">
      <c r="S171" s="179"/>
    </row>
    <row r="172" spans="1:19" x14ac:dyDescent="0.25">
      <c r="S172" s="179"/>
    </row>
  </sheetData>
  <customSheetViews>
    <customSheetView guid="{4EB13151-49F2-48E5-8912-358F31E4FF0D}" fitToPage="1" hiddenRows="1" state="hidden">
      <pane xSplit="3" ySplit="6" topLeftCell="D122" activePane="bottomRight" state="frozenSplit"/>
      <selection pane="bottomRight" activeCell="C155" sqref="C155"/>
      <pageMargins left="0.25" right="0.25" top="0.5" bottom="0.5" header="0.25" footer="0.25"/>
      <headerFooter alignWithMargins="0">
        <oddHeader>&amp;A</oddHeader>
        <oddFooter>Page &amp;P</oddFooter>
      </headerFooter>
    </customSheetView>
    <customSheetView guid="{9376E736-6BC6-F744-8C65-D2B2C92BC104}" fitToPage="1" hiddenRows="1" state="hidden">
      <pane xSplit="3" ySplit="6" topLeftCell="D7" activePane="bottomRight" state="frozenSplit"/>
      <selection pane="bottomRight" activeCell="C22" sqref="C22"/>
      <pageMargins left="0.25" right="0.25" top="0.5" bottom="0.5" header="0.25" footer="0.25"/>
      <headerFooter alignWithMargins="0">
        <oddHeader>&amp;A</oddHeader>
        <oddFooter>Page &amp;P</oddFooter>
      </headerFooter>
    </customSheetView>
  </customSheetViews>
  <pageMargins left="0.25" right="0.25" top="0.5" bottom="0.5" header="0.25" footer="0.25"/>
  <headerFooter alignWithMargins="0">
    <oddHeader>&amp;A</oddHeader>
    <oddFooter>Page &amp;P</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J98"/>
  <sheetViews>
    <sheetView topLeftCell="A40" zoomScale="80" zoomScaleNormal="80" zoomScalePageLayoutView="80" workbookViewId="0">
      <selection activeCell="B51" sqref="B51"/>
    </sheetView>
  </sheetViews>
  <sheetFormatPr defaultColWidth="8.85546875" defaultRowHeight="12.75" x14ac:dyDescent="0.2"/>
  <cols>
    <col min="1" max="1" width="42.42578125" style="220" customWidth="1"/>
    <col min="2" max="2" width="12.85546875" style="221" bestFit="1" customWidth="1"/>
    <col min="3" max="4" width="11.42578125" style="221" bestFit="1" customWidth="1"/>
    <col min="5" max="5" width="11.85546875" style="221" bestFit="1" customWidth="1"/>
    <col min="6" max="6" width="13.42578125" style="221" customWidth="1"/>
    <col min="7" max="7" width="12.85546875" style="220" bestFit="1" customWidth="1"/>
    <col min="8" max="9" width="13.85546875" style="220" customWidth="1"/>
    <col min="10" max="12" width="11.42578125" style="220" bestFit="1" customWidth="1"/>
    <col min="13" max="256" width="8.85546875" style="220"/>
    <col min="257" max="257" width="42.42578125" style="220" customWidth="1"/>
    <col min="258" max="258" width="12.85546875" style="220" bestFit="1" customWidth="1"/>
    <col min="259" max="260" width="11.42578125" style="220" bestFit="1" customWidth="1"/>
    <col min="261" max="261" width="9.42578125" style="220" bestFit="1" customWidth="1"/>
    <col min="262" max="262" width="13.42578125" style="220" customWidth="1"/>
    <col min="263" max="263" width="6.42578125" style="220" customWidth="1"/>
    <col min="264" max="264" width="37" style="220" customWidth="1"/>
    <col min="265" max="512" width="8.85546875" style="220"/>
    <col min="513" max="513" width="42.42578125" style="220" customWidth="1"/>
    <col min="514" max="514" width="12.85546875" style="220" bestFit="1" customWidth="1"/>
    <col min="515" max="516" width="11.42578125" style="220" bestFit="1" customWidth="1"/>
    <col min="517" max="517" width="9.42578125" style="220" bestFit="1" customWidth="1"/>
    <col min="518" max="518" width="13.42578125" style="220" customWidth="1"/>
    <col min="519" max="519" width="6.42578125" style="220" customWidth="1"/>
    <col min="520" max="520" width="37" style="220" customWidth="1"/>
    <col min="521" max="768" width="8.85546875" style="220"/>
    <col min="769" max="769" width="42.42578125" style="220" customWidth="1"/>
    <col min="770" max="770" width="12.85546875" style="220" bestFit="1" customWidth="1"/>
    <col min="771" max="772" width="11.42578125" style="220" bestFit="1" customWidth="1"/>
    <col min="773" max="773" width="9.42578125" style="220" bestFit="1" customWidth="1"/>
    <col min="774" max="774" width="13.42578125" style="220" customWidth="1"/>
    <col min="775" max="775" width="6.42578125" style="220" customWidth="1"/>
    <col min="776" max="776" width="37" style="220" customWidth="1"/>
    <col min="777" max="1024" width="8.85546875" style="220"/>
    <col min="1025" max="1025" width="42.42578125" style="220" customWidth="1"/>
    <col min="1026" max="1026" width="12.85546875" style="220" bestFit="1" customWidth="1"/>
    <col min="1027" max="1028" width="11.42578125" style="220" bestFit="1" customWidth="1"/>
    <col min="1029" max="1029" width="9.42578125" style="220" bestFit="1" customWidth="1"/>
    <col min="1030" max="1030" width="13.42578125" style="220" customWidth="1"/>
    <col min="1031" max="1031" width="6.42578125" style="220" customWidth="1"/>
    <col min="1032" max="1032" width="37" style="220" customWidth="1"/>
    <col min="1033" max="1280" width="8.85546875" style="220"/>
    <col min="1281" max="1281" width="42.42578125" style="220" customWidth="1"/>
    <col min="1282" max="1282" width="12.85546875" style="220" bestFit="1" customWidth="1"/>
    <col min="1283" max="1284" width="11.42578125" style="220" bestFit="1" customWidth="1"/>
    <col min="1285" max="1285" width="9.42578125" style="220" bestFit="1" customWidth="1"/>
    <col min="1286" max="1286" width="13.42578125" style="220" customWidth="1"/>
    <col min="1287" max="1287" width="6.42578125" style="220" customWidth="1"/>
    <col min="1288" max="1288" width="37" style="220" customWidth="1"/>
    <col min="1289" max="1536" width="8.85546875" style="220"/>
    <col min="1537" max="1537" width="42.42578125" style="220" customWidth="1"/>
    <col min="1538" max="1538" width="12.85546875" style="220" bestFit="1" customWidth="1"/>
    <col min="1539" max="1540" width="11.42578125" style="220" bestFit="1" customWidth="1"/>
    <col min="1541" max="1541" width="9.42578125" style="220" bestFit="1" customWidth="1"/>
    <col min="1542" max="1542" width="13.42578125" style="220" customWidth="1"/>
    <col min="1543" max="1543" width="6.42578125" style="220" customWidth="1"/>
    <col min="1544" max="1544" width="37" style="220" customWidth="1"/>
    <col min="1545" max="1792" width="8.85546875" style="220"/>
    <col min="1793" max="1793" width="42.42578125" style="220" customWidth="1"/>
    <col min="1794" max="1794" width="12.85546875" style="220" bestFit="1" customWidth="1"/>
    <col min="1795" max="1796" width="11.42578125" style="220" bestFit="1" customWidth="1"/>
    <col min="1797" max="1797" width="9.42578125" style="220" bestFit="1" customWidth="1"/>
    <col min="1798" max="1798" width="13.42578125" style="220" customWidth="1"/>
    <col min="1799" max="1799" width="6.42578125" style="220" customWidth="1"/>
    <col min="1800" max="1800" width="37" style="220" customWidth="1"/>
    <col min="1801" max="2048" width="8.85546875" style="220"/>
    <col min="2049" max="2049" width="42.42578125" style="220" customWidth="1"/>
    <col min="2050" max="2050" width="12.85546875" style="220" bestFit="1" customWidth="1"/>
    <col min="2051" max="2052" width="11.42578125" style="220" bestFit="1" customWidth="1"/>
    <col min="2053" max="2053" width="9.42578125" style="220" bestFit="1" customWidth="1"/>
    <col min="2054" max="2054" width="13.42578125" style="220" customWidth="1"/>
    <col min="2055" max="2055" width="6.42578125" style="220" customWidth="1"/>
    <col min="2056" max="2056" width="37" style="220" customWidth="1"/>
    <col min="2057" max="2304" width="8.85546875" style="220"/>
    <col min="2305" max="2305" width="42.42578125" style="220" customWidth="1"/>
    <col min="2306" max="2306" width="12.85546875" style="220" bestFit="1" customWidth="1"/>
    <col min="2307" max="2308" width="11.42578125" style="220" bestFit="1" customWidth="1"/>
    <col min="2309" max="2309" width="9.42578125" style="220" bestFit="1" customWidth="1"/>
    <col min="2310" max="2310" width="13.42578125" style="220" customWidth="1"/>
    <col min="2311" max="2311" width="6.42578125" style="220" customWidth="1"/>
    <col min="2312" max="2312" width="37" style="220" customWidth="1"/>
    <col min="2313" max="2560" width="8.85546875" style="220"/>
    <col min="2561" max="2561" width="42.42578125" style="220" customWidth="1"/>
    <col min="2562" max="2562" width="12.85546875" style="220" bestFit="1" customWidth="1"/>
    <col min="2563" max="2564" width="11.42578125" style="220" bestFit="1" customWidth="1"/>
    <col min="2565" max="2565" width="9.42578125" style="220" bestFit="1" customWidth="1"/>
    <col min="2566" max="2566" width="13.42578125" style="220" customWidth="1"/>
    <col min="2567" max="2567" width="6.42578125" style="220" customWidth="1"/>
    <col min="2568" max="2568" width="37" style="220" customWidth="1"/>
    <col min="2569" max="2816" width="8.85546875" style="220"/>
    <col min="2817" max="2817" width="42.42578125" style="220" customWidth="1"/>
    <col min="2818" max="2818" width="12.85546875" style="220" bestFit="1" customWidth="1"/>
    <col min="2819" max="2820" width="11.42578125" style="220" bestFit="1" customWidth="1"/>
    <col min="2821" max="2821" width="9.42578125" style="220" bestFit="1" customWidth="1"/>
    <col min="2822" max="2822" width="13.42578125" style="220" customWidth="1"/>
    <col min="2823" max="2823" width="6.42578125" style="220" customWidth="1"/>
    <col min="2824" max="2824" width="37" style="220" customWidth="1"/>
    <col min="2825" max="3072" width="8.85546875" style="220"/>
    <col min="3073" max="3073" width="42.42578125" style="220" customWidth="1"/>
    <col min="3074" max="3074" width="12.85546875" style="220" bestFit="1" customWidth="1"/>
    <col min="3075" max="3076" width="11.42578125" style="220" bestFit="1" customWidth="1"/>
    <col min="3077" max="3077" width="9.42578125" style="220" bestFit="1" customWidth="1"/>
    <col min="3078" max="3078" width="13.42578125" style="220" customWidth="1"/>
    <col min="3079" max="3079" width="6.42578125" style="220" customWidth="1"/>
    <col min="3080" max="3080" width="37" style="220" customWidth="1"/>
    <col min="3081" max="3328" width="8.85546875" style="220"/>
    <col min="3329" max="3329" width="42.42578125" style="220" customWidth="1"/>
    <col min="3330" max="3330" width="12.85546875" style="220" bestFit="1" customWidth="1"/>
    <col min="3331" max="3332" width="11.42578125" style="220" bestFit="1" customWidth="1"/>
    <col min="3333" max="3333" width="9.42578125" style="220" bestFit="1" customWidth="1"/>
    <col min="3334" max="3334" width="13.42578125" style="220" customWidth="1"/>
    <col min="3335" max="3335" width="6.42578125" style="220" customWidth="1"/>
    <col min="3336" max="3336" width="37" style="220" customWidth="1"/>
    <col min="3337" max="3584" width="8.85546875" style="220"/>
    <col min="3585" max="3585" width="42.42578125" style="220" customWidth="1"/>
    <col min="3586" max="3586" width="12.85546875" style="220" bestFit="1" customWidth="1"/>
    <col min="3587" max="3588" width="11.42578125" style="220" bestFit="1" customWidth="1"/>
    <col min="3589" max="3589" width="9.42578125" style="220" bestFit="1" customWidth="1"/>
    <col min="3590" max="3590" width="13.42578125" style="220" customWidth="1"/>
    <col min="3591" max="3591" width="6.42578125" style="220" customWidth="1"/>
    <col min="3592" max="3592" width="37" style="220" customWidth="1"/>
    <col min="3593" max="3840" width="8.85546875" style="220"/>
    <col min="3841" max="3841" width="42.42578125" style="220" customWidth="1"/>
    <col min="3842" max="3842" width="12.85546875" style="220" bestFit="1" customWidth="1"/>
    <col min="3843" max="3844" width="11.42578125" style="220" bestFit="1" customWidth="1"/>
    <col min="3845" max="3845" width="9.42578125" style="220" bestFit="1" customWidth="1"/>
    <col min="3846" max="3846" width="13.42578125" style="220" customWidth="1"/>
    <col min="3847" max="3847" width="6.42578125" style="220" customWidth="1"/>
    <col min="3848" max="3848" width="37" style="220" customWidth="1"/>
    <col min="3849" max="4096" width="8.85546875" style="220"/>
    <col min="4097" max="4097" width="42.42578125" style="220" customWidth="1"/>
    <col min="4098" max="4098" width="12.85546875" style="220" bestFit="1" customWidth="1"/>
    <col min="4099" max="4100" width="11.42578125" style="220" bestFit="1" customWidth="1"/>
    <col min="4101" max="4101" width="9.42578125" style="220" bestFit="1" customWidth="1"/>
    <col min="4102" max="4102" width="13.42578125" style="220" customWidth="1"/>
    <col min="4103" max="4103" width="6.42578125" style="220" customWidth="1"/>
    <col min="4104" max="4104" width="37" style="220" customWidth="1"/>
    <col min="4105" max="4352" width="8.85546875" style="220"/>
    <col min="4353" max="4353" width="42.42578125" style="220" customWidth="1"/>
    <col min="4354" max="4354" width="12.85546875" style="220" bestFit="1" customWidth="1"/>
    <col min="4355" max="4356" width="11.42578125" style="220" bestFit="1" customWidth="1"/>
    <col min="4357" max="4357" width="9.42578125" style="220" bestFit="1" customWidth="1"/>
    <col min="4358" max="4358" width="13.42578125" style="220" customWidth="1"/>
    <col min="4359" max="4359" width="6.42578125" style="220" customWidth="1"/>
    <col min="4360" max="4360" width="37" style="220" customWidth="1"/>
    <col min="4361" max="4608" width="8.85546875" style="220"/>
    <col min="4609" max="4609" width="42.42578125" style="220" customWidth="1"/>
    <col min="4610" max="4610" width="12.85546875" style="220" bestFit="1" customWidth="1"/>
    <col min="4611" max="4612" width="11.42578125" style="220" bestFit="1" customWidth="1"/>
    <col min="4613" max="4613" width="9.42578125" style="220" bestFit="1" customWidth="1"/>
    <col min="4614" max="4614" width="13.42578125" style="220" customWidth="1"/>
    <col min="4615" max="4615" width="6.42578125" style="220" customWidth="1"/>
    <col min="4616" max="4616" width="37" style="220" customWidth="1"/>
    <col min="4617" max="4864" width="8.85546875" style="220"/>
    <col min="4865" max="4865" width="42.42578125" style="220" customWidth="1"/>
    <col min="4866" max="4866" width="12.85546875" style="220" bestFit="1" customWidth="1"/>
    <col min="4867" max="4868" width="11.42578125" style="220" bestFit="1" customWidth="1"/>
    <col min="4869" max="4869" width="9.42578125" style="220" bestFit="1" customWidth="1"/>
    <col min="4870" max="4870" width="13.42578125" style="220" customWidth="1"/>
    <col min="4871" max="4871" width="6.42578125" style="220" customWidth="1"/>
    <col min="4872" max="4872" width="37" style="220" customWidth="1"/>
    <col min="4873" max="5120" width="8.85546875" style="220"/>
    <col min="5121" max="5121" width="42.42578125" style="220" customWidth="1"/>
    <col min="5122" max="5122" width="12.85546875" style="220" bestFit="1" customWidth="1"/>
    <col min="5123" max="5124" width="11.42578125" style="220" bestFit="1" customWidth="1"/>
    <col min="5125" max="5125" width="9.42578125" style="220" bestFit="1" customWidth="1"/>
    <col min="5126" max="5126" width="13.42578125" style="220" customWidth="1"/>
    <col min="5127" max="5127" width="6.42578125" style="220" customWidth="1"/>
    <col min="5128" max="5128" width="37" style="220" customWidth="1"/>
    <col min="5129" max="5376" width="8.85546875" style="220"/>
    <col min="5377" max="5377" width="42.42578125" style="220" customWidth="1"/>
    <col min="5378" max="5378" width="12.85546875" style="220" bestFit="1" customWidth="1"/>
    <col min="5379" max="5380" width="11.42578125" style="220" bestFit="1" customWidth="1"/>
    <col min="5381" max="5381" width="9.42578125" style="220" bestFit="1" customWidth="1"/>
    <col min="5382" max="5382" width="13.42578125" style="220" customWidth="1"/>
    <col min="5383" max="5383" width="6.42578125" style="220" customWidth="1"/>
    <col min="5384" max="5384" width="37" style="220" customWidth="1"/>
    <col min="5385" max="5632" width="8.85546875" style="220"/>
    <col min="5633" max="5633" width="42.42578125" style="220" customWidth="1"/>
    <col min="5634" max="5634" width="12.85546875" style="220" bestFit="1" customWidth="1"/>
    <col min="5635" max="5636" width="11.42578125" style="220" bestFit="1" customWidth="1"/>
    <col min="5637" max="5637" width="9.42578125" style="220" bestFit="1" customWidth="1"/>
    <col min="5638" max="5638" width="13.42578125" style="220" customWidth="1"/>
    <col min="5639" max="5639" width="6.42578125" style="220" customWidth="1"/>
    <col min="5640" max="5640" width="37" style="220" customWidth="1"/>
    <col min="5641" max="5888" width="8.85546875" style="220"/>
    <col min="5889" max="5889" width="42.42578125" style="220" customWidth="1"/>
    <col min="5890" max="5890" width="12.85546875" style="220" bestFit="1" customWidth="1"/>
    <col min="5891" max="5892" width="11.42578125" style="220" bestFit="1" customWidth="1"/>
    <col min="5893" max="5893" width="9.42578125" style="220" bestFit="1" customWidth="1"/>
    <col min="5894" max="5894" width="13.42578125" style="220" customWidth="1"/>
    <col min="5895" max="5895" width="6.42578125" style="220" customWidth="1"/>
    <col min="5896" max="5896" width="37" style="220" customWidth="1"/>
    <col min="5897" max="6144" width="8.85546875" style="220"/>
    <col min="6145" max="6145" width="42.42578125" style="220" customWidth="1"/>
    <col min="6146" max="6146" width="12.85546875" style="220" bestFit="1" customWidth="1"/>
    <col min="6147" max="6148" width="11.42578125" style="220" bestFit="1" customWidth="1"/>
    <col min="6149" max="6149" width="9.42578125" style="220" bestFit="1" customWidth="1"/>
    <col min="6150" max="6150" width="13.42578125" style="220" customWidth="1"/>
    <col min="6151" max="6151" width="6.42578125" style="220" customWidth="1"/>
    <col min="6152" max="6152" width="37" style="220" customWidth="1"/>
    <col min="6153" max="6400" width="8.85546875" style="220"/>
    <col min="6401" max="6401" width="42.42578125" style="220" customWidth="1"/>
    <col min="6402" max="6402" width="12.85546875" style="220" bestFit="1" customWidth="1"/>
    <col min="6403" max="6404" width="11.42578125" style="220" bestFit="1" customWidth="1"/>
    <col min="6405" max="6405" width="9.42578125" style="220" bestFit="1" customWidth="1"/>
    <col min="6406" max="6406" width="13.42578125" style="220" customWidth="1"/>
    <col min="6407" max="6407" width="6.42578125" style="220" customWidth="1"/>
    <col min="6408" max="6408" width="37" style="220" customWidth="1"/>
    <col min="6409" max="6656" width="8.85546875" style="220"/>
    <col min="6657" max="6657" width="42.42578125" style="220" customWidth="1"/>
    <col min="6658" max="6658" width="12.85546875" style="220" bestFit="1" customWidth="1"/>
    <col min="6659" max="6660" width="11.42578125" style="220" bestFit="1" customWidth="1"/>
    <col min="6661" max="6661" width="9.42578125" style="220" bestFit="1" customWidth="1"/>
    <col min="6662" max="6662" width="13.42578125" style="220" customWidth="1"/>
    <col min="6663" max="6663" width="6.42578125" style="220" customWidth="1"/>
    <col min="6664" max="6664" width="37" style="220" customWidth="1"/>
    <col min="6665" max="6912" width="8.85546875" style="220"/>
    <col min="6913" max="6913" width="42.42578125" style="220" customWidth="1"/>
    <col min="6914" max="6914" width="12.85546875" style="220" bestFit="1" customWidth="1"/>
    <col min="6915" max="6916" width="11.42578125" style="220" bestFit="1" customWidth="1"/>
    <col min="6917" max="6917" width="9.42578125" style="220" bestFit="1" customWidth="1"/>
    <col min="6918" max="6918" width="13.42578125" style="220" customWidth="1"/>
    <col min="6919" max="6919" width="6.42578125" style="220" customWidth="1"/>
    <col min="6920" max="6920" width="37" style="220" customWidth="1"/>
    <col min="6921" max="7168" width="8.85546875" style="220"/>
    <col min="7169" max="7169" width="42.42578125" style="220" customWidth="1"/>
    <col min="7170" max="7170" width="12.85546875" style="220" bestFit="1" customWidth="1"/>
    <col min="7171" max="7172" width="11.42578125" style="220" bestFit="1" customWidth="1"/>
    <col min="7173" max="7173" width="9.42578125" style="220" bestFit="1" customWidth="1"/>
    <col min="7174" max="7174" width="13.42578125" style="220" customWidth="1"/>
    <col min="7175" max="7175" width="6.42578125" style="220" customWidth="1"/>
    <col min="7176" max="7176" width="37" style="220" customWidth="1"/>
    <col min="7177" max="7424" width="8.85546875" style="220"/>
    <col min="7425" max="7425" width="42.42578125" style="220" customWidth="1"/>
    <col min="7426" max="7426" width="12.85546875" style="220" bestFit="1" customWidth="1"/>
    <col min="7427" max="7428" width="11.42578125" style="220" bestFit="1" customWidth="1"/>
    <col min="7429" max="7429" width="9.42578125" style="220" bestFit="1" customWidth="1"/>
    <col min="7430" max="7430" width="13.42578125" style="220" customWidth="1"/>
    <col min="7431" max="7431" width="6.42578125" style="220" customWidth="1"/>
    <col min="7432" max="7432" width="37" style="220" customWidth="1"/>
    <col min="7433" max="7680" width="8.85546875" style="220"/>
    <col min="7681" max="7681" width="42.42578125" style="220" customWidth="1"/>
    <col min="7682" max="7682" width="12.85546875" style="220" bestFit="1" customWidth="1"/>
    <col min="7683" max="7684" width="11.42578125" style="220" bestFit="1" customWidth="1"/>
    <col min="7685" max="7685" width="9.42578125" style="220" bestFit="1" customWidth="1"/>
    <col min="7686" max="7686" width="13.42578125" style="220" customWidth="1"/>
    <col min="7687" max="7687" width="6.42578125" style="220" customWidth="1"/>
    <col min="7688" max="7688" width="37" style="220" customWidth="1"/>
    <col min="7689" max="7936" width="8.85546875" style="220"/>
    <col min="7937" max="7937" width="42.42578125" style="220" customWidth="1"/>
    <col min="7938" max="7938" width="12.85546875" style="220" bestFit="1" customWidth="1"/>
    <col min="7939" max="7940" width="11.42578125" style="220" bestFit="1" customWidth="1"/>
    <col min="7941" max="7941" width="9.42578125" style="220" bestFit="1" customWidth="1"/>
    <col min="7942" max="7942" width="13.42578125" style="220" customWidth="1"/>
    <col min="7943" max="7943" width="6.42578125" style="220" customWidth="1"/>
    <col min="7944" max="7944" width="37" style="220" customWidth="1"/>
    <col min="7945" max="8192" width="8.85546875" style="220"/>
    <col min="8193" max="8193" width="42.42578125" style="220" customWidth="1"/>
    <col min="8194" max="8194" width="12.85546875" style="220" bestFit="1" customWidth="1"/>
    <col min="8195" max="8196" width="11.42578125" style="220" bestFit="1" customWidth="1"/>
    <col min="8197" max="8197" width="9.42578125" style="220" bestFit="1" customWidth="1"/>
    <col min="8198" max="8198" width="13.42578125" style="220" customWidth="1"/>
    <col min="8199" max="8199" width="6.42578125" style="220" customWidth="1"/>
    <col min="8200" max="8200" width="37" style="220" customWidth="1"/>
    <col min="8201" max="8448" width="8.85546875" style="220"/>
    <col min="8449" max="8449" width="42.42578125" style="220" customWidth="1"/>
    <col min="8450" max="8450" width="12.85546875" style="220" bestFit="1" customWidth="1"/>
    <col min="8451" max="8452" width="11.42578125" style="220" bestFit="1" customWidth="1"/>
    <col min="8453" max="8453" width="9.42578125" style="220" bestFit="1" customWidth="1"/>
    <col min="8454" max="8454" width="13.42578125" style="220" customWidth="1"/>
    <col min="8455" max="8455" width="6.42578125" style="220" customWidth="1"/>
    <col min="8456" max="8456" width="37" style="220" customWidth="1"/>
    <col min="8457" max="8704" width="8.85546875" style="220"/>
    <col min="8705" max="8705" width="42.42578125" style="220" customWidth="1"/>
    <col min="8706" max="8706" width="12.85546875" style="220" bestFit="1" customWidth="1"/>
    <col min="8707" max="8708" width="11.42578125" style="220" bestFit="1" customWidth="1"/>
    <col min="8709" max="8709" width="9.42578125" style="220" bestFit="1" customWidth="1"/>
    <col min="8710" max="8710" width="13.42578125" style="220" customWidth="1"/>
    <col min="8711" max="8711" width="6.42578125" style="220" customWidth="1"/>
    <col min="8712" max="8712" width="37" style="220" customWidth="1"/>
    <col min="8713" max="8960" width="8.85546875" style="220"/>
    <col min="8961" max="8961" width="42.42578125" style="220" customWidth="1"/>
    <col min="8962" max="8962" width="12.85546875" style="220" bestFit="1" customWidth="1"/>
    <col min="8963" max="8964" width="11.42578125" style="220" bestFit="1" customWidth="1"/>
    <col min="8965" max="8965" width="9.42578125" style="220" bestFit="1" customWidth="1"/>
    <col min="8966" max="8966" width="13.42578125" style="220" customWidth="1"/>
    <col min="8967" max="8967" width="6.42578125" style="220" customWidth="1"/>
    <col min="8968" max="8968" width="37" style="220" customWidth="1"/>
    <col min="8969" max="9216" width="8.85546875" style="220"/>
    <col min="9217" max="9217" width="42.42578125" style="220" customWidth="1"/>
    <col min="9218" max="9218" width="12.85546875" style="220" bestFit="1" customWidth="1"/>
    <col min="9219" max="9220" width="11.42578125" style="220" bestFit="1" customWidth="1"/>
    <col min="9221" max="9221" width="9.42578125" style="220" bestFit="1" customWidth="1"/>
    <col min="9222" max="9222" width="13.42578125" style="220" customWidth="1"/>
    <col min="9223" max="9223" width="6.42578125" style="220" customWidth="1"/>
    <col min="9224" max="9224" width="37" style="220" customWidth="1"/>
    <col min="9225" max="9472" width="8.85546875" style="220"/>
    <col min="9473" max="9473" width="42.42578125" style="220" customWidth="1"/>
    <col min="9474" max="9474" width="12.85546875" style="220" bestFit="1" customWidth="1"/>
    <col min="9475" max="9476" width="11.42578125" style="220" bestFit="1" customWidth="1"/>
    <col min="9477" max="9477" width="9.42578125" style="220" bestFit="1" customWidth="1"/>
    <col min="9478" max="9478" width="13.42578125" style="220" customWidth="1"/>
    <col min="9479" max="9479" width="6.42578125" style="220" customWidth="1"/>
    <col min="9480" max="9480" width="37" style="220" customWidth="1"/>
    <col min="9481" max="9728" width="8.85546875" style="220"/>
    <col min="9729" max="9729" width="42.42578125" style="220" customWidth="1"/>
    <col min="9730" max="9730" width="12.85546875" style="220" bestFit="1" customWidth="1"/>
    <col min="9731" max="9732" width="11.42578125" style="220" bestFit="1" customWidth="1"/>
    <col min="9733" max="9733" width="9.42578125" style="220" bestFit="1" customWidth="1"/>
    <col min="9734" max="9734" width="13.42578125" style="220" customWidth="1"/>
    <col min="9735" max="9735" width="6.42578125" style="220" customWidth="1"/>
    <col min="9736" max="9736" width="37" style="220" customWidth="1"/>
    <col min="9737" max="9984" width="8.85546875" style="220"/>
    <col min="9985" max="9985" width="42.42578125" style="220" customWidth="1"/>
    <col min="9986" max="9986" width="12.85546875" style="220" bestFit="1" customWidth="1"/>
    <col min="9987" max="9988" width="11.42578125" style="220" bestFit="1" customWidth="1"/>
    <col min="9989" max="9989" width="9.42578125" style="220" bestFit="1" customWidth="1"/>
    <col min="9990" max="9990" width="13.42578125" style="220" customWidth="1"/>
    <col min="9991" max="9991" width="6.42578125" style="220" customWidth="1"/>
    <col min="9992" max="9992" width="37" style="220" customWidth="1"/>
    <col min="9993" max="10240" width="8.85546875" style="220"/>
    <col min="10241" max="10241" width="42.42578125" style="220" customWidth="1"/>
    <col min="10242" max="10242" width="12.85546875" style="220" bestFit="1" customWidth="1"/>
    <col min="10243" max="10244" width="11.42578125" style="220" bestFit="1" customWidth="1"/>
    <col min="10245" max="10245" width="9.42578125" style="220" bestFit="1" customWidth="1"/>
    <col min="10246" max="10246" width="13.42578125" style="220" customWidth="1"/>
    <col min="10247" max="10247" width="6.42578125" style="220" customWidth="1"/>
    <col min="10248" max="10248" width="37" style="220" customWidth="1"/>
    <col min="10249" max="10496" width="8.85546875" style="220"/>
    <col min="10497" max="10497" width="42.42578125" style="220" customWidth="1"/>
    <col min="10498" max="10498" width="12.85546875" style="220" bestFit="1" customWidth="1"/>
    <col min="10499" max="10500" width="11.42578125" style="220" bestFit="1" customWidth="1"/>
    <col min="10501" max="10501" width="9.42578125" style="220" bestFit="1" customWidth="1"/>
    <col min="10502" max="10502" width="13.42578125" style="220" customWidth="1"/>
    <col min="10503" max="10503" width="6.42578125" style="220" customWidth="1"/>
    <col min="10504" max="10504" width="37" style="220" customWidth="1"/>
    <col min="10505" max="10752" width="8.85546875" style="220"/>
    <col min="10753" max="10753" width="42.42578125" style="220" customWidth="1"/>
    <col min="10754" max="10754" width="12.85546875" style="220" bestFit="1" customWidth="1"/>
    <col min="10755" max="10756" width="11.42578125" style="220" bestFit="1" customWidth="1"/>
    <col min="10757" max="10757" width="9.42578125" style="220" bestFit="1" customWidth="1"/>
    <col min="10758" max="10758" width="13.42578125" style="220" customWidth="1"/>
    <col min="10759" max="10759" width="6.42578125" style="220" customWidth="1"/>
    <col min="10760" max="10760" width="37" style="220" customWidth="1"/>
    <col min="10761" max="11008" width="8.85546875" style="220"/>
    <col min="11009" max="11009" width="42.42578125" style="220" customWidth="1"/>
    <col min="11010" max="11010" width="12.85546875" style="220" bestFit="1" customWidth="1"/>
    <col min="11011" max="11012" width="11.42578125" style="220" bestFit="1" customWidth="1"/>
    <col min="11013" max="11013" width="9.42578125" style="220" bestFit="1" customWidth="1"/>
    <col min="11014" max="11014" width="13.42578125" style="220" customWidth="1"/>
    <col min="11015" max="11015" width="6.42578125" style="220" customWidth="1"/>
    <col min="11016" max="11016" width="37" style="220" customWidth="1"/>
    <col min="11017" max="11264" width="8.85546875" style="220"/>
    <col min="11265" max="11265" width="42.42578125" style="220" customWidth="1"/>
    <col min="11266" max="11266" width="12.85546875" style="220" bestFit="1" customWidth="1"/>
    <col min="11267" max="11268" width="11.42578125" style="220" bestFit="1" customWidth="1"/>
    <col min="11269" max="11269" width="9.42578125" style="220" bestFit="1" customWidth="1"/>
    <col min="11270" max="11270" width="13.42578125" style="220" customWidth="1"/>
    <col min="11271" max="11271" width="6.42578125" style="220" customWidth="1"/>
    <col min="11272" max="11272" width="37" style="220" customWidth="1"/>
    <col min="11273" max="11520" width="8.85546875" style="220"/>
    <col min="11521" max="11521" width="42.42578125" style="220" customWidth="1"/>
    <col min="11522" max="11522" width="12.85546875" style="220" bestFit="1" customWidth="1"/>
    <col min="11523" max="11524" width="11.42578125" style="220" bestFit="1" customWidth="1"/>
    <col min="11525" max="11525" width="9.42578125" style="220" bestFit="1" customWidth="1"/>
    <col min="11526" max="11526" width="13.42578125" style="220" customWidth="1"/>
    <col min="11527" max="11527" width="6.42578125" style="220" customWidth="1"/>
    <col min="11528" max="11528" width="37" style="220" customWidth="1"/>
    <col min="11529" max="11776" width="8.85546875" style="220"/>
    <col min="11777" max="11777" width="42.42578125" style="220" customWidth="1"/>
    <col min="11778" max="11778" width="12.85546875" style="220" bestFit="1" customWidth="1"/>
    <col min="11779" max="11780" width="11.42578125" style="220" bestFit="1" customWidth="1"/>
    <col min="11781" max="11781" width="9.42578125" style="220" bestFit="1" customWidth="1"/>
    <col min="11782" max="11782" width="13.42578125" style="220" customWidth="1"/>
    <col min="11783" max="11783" width="6.42578125" style="220" customWidth="1"/>
    <col min="11784" max="11784" width="37" style="220" customWidth="1"/>
    <col min="11785" max="12032" width="8.85546875" style="220"/>
    <col min="12033" max="12033" width="42.42578125" style="220" customWidth="1"/>
    <col min="12034" max="12034" width="12.85546875" style="220" bestFit="1" customWidth="1"/>
    <col min="12035" max="12036" width="11.42578125" style="220" bestFit="1" customWidth="1"/>
    <col min="12037" max="12037" width="9.42578125" style="220" bestFit="1" customWidth="1"/>
    <col min="12038" max="12038" width="13.42578125" style="220" customWidth="1"/>
    <col min="12039" max="12039" width="6.42578125" style="220" customWidth="1"/>
    <col min="12040" max="12040" width="37" style="220" customWidth="1"/>
    <col min="12041" max="12288" width="8.85546875" style="220"/>
    <col min="12289" max="12289" width="42.42578125" style="220" customWidth="1"/>
    <col min="12290" max="12290" width="12.85546875" style="220" bestFit="1" customWidth="1"/>
    <col min="12291" max="12292" width="11.42578125" style="220" bestFit="1" customWidth="1"/>
    <col min="12293" max="12293" width="9.42578125" style="220" bestFit="1" customWidth="1"/>
    <col min="12294" max="12294" width="13.42578125" style="220" customWidth="1"/>
    <col min="12295" max="12295" width="6.42578125" style="220" customWidth="1"/>
    <col min="12296" max="12296" width="37" style="220" customWidth="1"/>
    <col min="12297" max="12544" width="8.85546875" style="220"/>
    <col min="12545" max="12545" width="42.42578125" style="220" customWidth="1"/>
    <col min="12546" max="12546" width="12.85546875" style="220" bestFit="1" customWidth="1"/>
    <col min="12547" max="12548" width="11.42578125" style="220" bestFit="1" customWidth="1"/>
    <col min="12549" max="12549" width="9.42578125" style="220" bestFit="1" customWidth="1"/>
    <col min="12550" max="12550" width="13.42578125" style="220" customWidth="1"/>
    <col min="12551" max="12551" width="6.42578125" style="220" customWidth="1"/>
    <col min="12552" max="12552" width="37" style="220" customWidth="1"/>
    <col min="12553" max="12800" width="8.85546875" style="220"/>
    <col min="12801" max="12801" width="42.42578125" style="220" customWidth="1"/>
    <col min="12802" max="12802" width="12.85546875" style="220" bestFit="1" customWidth="1"/>
    <col min="12803" max="12804" width="11.42578125" style="220" bestFit="1" customWidth="1"/>
    <col min="12805" max="12805" width="9.42578125" style="220" bestFit="1" customWidth="1"/>
    <col min="12806" max="12806" width="13.42578125" style="220" customWidth="1"/>
    <col min="12807" max="12807" width="6.42578125" style="220" customWidth="1"/>
    <col min="12808" max="12808" width="37" style="220" customWidth="1"/>
    <col min="12809" max="13056" width="8.85546875" style="220"/>
    <col min="13057" max="13057" width="42.42578125" style="220" customWidth="1"/>
    <col min="13058" max="13058" width="12.85546875" style="220" bestFit="1" customWidth="1"/>
    <col min="13059" max="13060" width="11.42578125" style="220" bestFit="1" customWidth="1"/>
    <col min="13061" max="13061" width="9.42578125" style="220" bestFit="1" customWidth="1"/>
    <col min="13062" max="13062" width="13.42578125" style="220" customWidth="1"/>
    <col min="13063" max="13063" width="6.42578125" style="220" customWidth="1"/>
    <col min="13064" max="13064" width="37" style="220" customWidth="1"/>
    <col min="13065" max="13312" width="8.85546875" style="220"/>
    <col min="13313" max="13313" width="42.42578125" style="220" customWidth="1"/>
    <col min="13314" max="13314" width="12.85546875" style="220" bestFit="1" customWidth="1"/>
    <col min="13315" max="13316" width="11.42578125" style="220" bestFit="1" customWidth="1"/>
    <col min="13317" max="13317" width="9.42578125" style="220" bestFit="1" customWidth="1"/>
    <col min="13318" max="13318" width="13.42578125" style="220" customWidth="1"/>
    <col min="13319" max="13319" width="6.42578125" style="220" customWidth="1"/>
    <col min="13320" max="13320" width="37" style="220" customWidth="1"/>
    <col min="13321" max="13568" width="8.85546875" style="220"/>
    <col min="13569" max="13569" width="42.42578125" style="220" customWidth="1"/>
    <col min="13570" max="13570" width="12.85546875" style="220" bestFit="1" customWidth="1"/>
    <col min="13571" max="13572" width="11.42578125" style="220" bestFit="1" customWidth="1"/>
    <col min="13573" max="13573" width="9.42578125" style="220" bestFit="1" customWidth="1"/>
    <col min="13574" max="13574" width="13.42578125" style="220" customWidth="1"/>
    <col min="13575" max="13575" width="6.42578125" style="220" customWidth="1"/>
    <col min="13576" max="13576" width="37" style="220" customWidth="1"/>
    <col min="13577" max="13824" width="8.85546875" style="220"/>
    <col min="13825" max="13825" width="42.42578125" style="220" customWidth="1"/>
    <col min="13826" max="13826" width="12.85546875" style="220" bestFit="1" customWidth="1"/>
    <col min="13827" max="13828" width="11.42578125" style="220" bestFit="1" customWidth="1"/>
    <col min="13829" max="13829" width="9.42578125" style="220" bestFit="1" customWidth="1"/>
    <col min="13830" max="13830" width="13.42578125" style="220" customWidth="1"/>
    <col min="13831" max="13831" width="6.42578125" style="220" customWidth="1"/>
    <col min="13832" max="13832" width="37" style="220" customWidth="1"/>
    <col min="13833" max="14080" width="8.85546875" style="220"/>
    <col min="14081" max="14081" width="42.42578125" style="220" customWidth="1"/>
    <col min="14082" max="14082" width="12.85546875" style="220" bestFit="1" customWidth="1"/>
    <col min="14083" max="14084" width="11.42578125" style="220" bestFit="1" customWidth="1"/>
    <col min="14085" max="14085" width="9.42578125" style="220" bestFit="1" customWidth="1"/>
    <col min="14086" max="14086" width="13.42578125" style="220" customWidth="1"/>
    <col min="14087" max="14087" width="6.42578125" style="220" customWidth="1"/>
    <col min="14088" max="14088" width="37" style="220" customWidth="1"/>
    <col min="14089" max="14336" width="8.85546875" style="220"/>
    <col min="14337" max="14337" width="42.42578125" style="220" customWidth="1"/>
    <col min="14338" max="14338" width="12.85546875" style="220" bestFit="1" customWidth="1"/>
    <col min="14339" max="14340" width="11.42578125" style="220" bestFit="1" customWidth="1"/>
    <col min="14341" max="14341" width="9.42578125" style="220" bestFit="1" customWidth="1"/>
    <col min="14342" max="14342" width="13.42578125" style="220" customWidth="1"/>
    <col min="14343" max="14343" width="6.42578125" style="220" customWidth="1"/>
    <col min="14344" max="14344" width="37" style="220" customWidth="1"/>
    <col min="14345" max="14592" width="8.85546875" style="220"/>
    <col min="14593" max="14593" width="42.42578125" style="220" customWidth="1"/>
    <col min="14594" max="14594" width="12.85546875" style="220" bestFit="1" customWidth="1"/>
    <col min="14595" max="14596" width="11.42578125" style="220" bestFit="1" customWidth="1"/>
    <col min="14597" max="14597" width="9.42578125" style="220" bestFit="1" customWidth="1"/>
    <col min="14598" max="14598" width="13.42578125" style="220" customWidth="1"/>
    <col min="14599" max="14599" width="6.42578125" style="220" customWidth="1"/>
    <col min="14600" max="14600" width="37" style="220" customWidth="1"/>
    <col min="14601" max="14848" width="8.85546875" style="220"/>
    <col min="14849" max="14849" width="42.42578125" style="220" customWidth="1"/>
    <col min="14850" max="14850" width="12.85546875" style="220" bestFit="1" customWidth="1"/>
    <col min="14851" max="14852" width="11.42578125" style="220" bestFit="1" customWidth="1"/>
    <col min="14853" max="14853" width="9.42578125" style="220" bestFit="1" customWidth="1"/>
    <col min="14854" max="14854" width="13.42578125" style="220" customWidth="1"/>
    <col min="14855" max="14855" width="6.42578125" style="220" customWidth="1"/>
    <col min="14856" max="14856" width="37" style="220" customWidth="1"/>
    <col min="14857" max="15104" width="8.85546875" style="220"/>
    <col min="15105" max="15105" width="42.42578125" style="220" customWidth="1"/>
    <col min="15106" max="15106" width="12.85546875" style="220" bestFit="1" customWidth="1"/>
    <col min="15107" max="15108" width="11.42578125" style="220" bestFit="1" customWidth="1"/>
    <col min="15109" max="15109" width="9.42578125" style="220" bestFit="1" customWidth="1"/>
    <col min="15110" max="15110" width="13.42578125" style="220" customWidth="1"/>
    <col min="15111" max="15111" width="6.42578125" style="220" customWidth="1"/>
    <col min="15112" max="15112" width="37" style="220" customWidth="1"/>
    <col min="15113" max="15360" width="8.85546875" style="220"/>
    <col min="15361" max="15361" width="42.42578125" style="220" customWidth="1"/>
    <col min="15362" max="15362" width="12.85546875" style="220" bestFit="1" customWidth="1"/>
    <col min="15363" max="15364" width="11.42578125" style="220" bestFit="1" customWidth="1"/>
    <col min="15365" max="15365" width="9.42578125" style="220" bestFit="1" customWidth="1"/>
    <col min="15366" max="15366" width="13.42578125" style="220" customWidth="1"/>
    <col min="15367" max="15367" width="6.42578125" style="220" customWidth="1"/>
    <col min="15368" max="15368" width="37" style="220" customWidth="1"/>
    <col min="15369" max="15616" width="8.85546875" style="220"/>
    <col min="15617" max="15617" width="42.42578125" style="220" customWidth="1"/>
    <col min="15618" max="15618" width="12.85546875" style="220" bestFit="1" customWidth="1"/>
    <col min="15619" max="15620" width="11.42578125" style="220" bestFit="1" customWidth="1"/>
    <col min="15621" max="15621" width="9.42578125" style="220" bestFit="1" customWidth="1"/>
    <col min="15622" max="15622" width="13.42578125" style="220" customWidth="1"/>
    <col min="15623" max="15623" width="6.42578125" style="220" customWidth="1"/>
    <col min="15624" max="15624" width="37" style="220" customWidth="1"/>
    <col min="15625" max="15872" width="8.85546875" style="220"/>
    <col min="15873" max="15873" width="42.42578125" style="220" customWidth="1"/>
    <col min="15874" max="15874" width="12.85546875" style="220" bestFit="1" customWidth="1"/>
    <col min="15875" max="15876" width="11.42578125" style="220" bestFit="1" customWidth="1"/>
    <col min="15877" max="15877" width="9.42578125" style="220" bestFit="1" customWidth="1"/>
    <col min="15878" max="15878" width="13.42578125" style="220" customWidth="1"/>
    <col min="15879" max="15879" width="6.42578125" style="220" customWidth="1"/>
    <col min="15880" max="15880" width="37" style="220" customWidth="1"/>
    <col min="15881" max="16128" width="8.85546875" style="220"/>
    <col min="16129" max="16129" width="42.42578125" style="220" customWidth="1"/>
    <col min="16130" max="16130" width="12.85546875" style="220" bestFit="1" customWidth="1"/>
    <col min="16131" max="16132" width="11.42578125" style="220" bestFit="1" customWidth="1"/>
    <col min="16133" max="16133" width="9.42578125" style="220" bestFit="1" customWidth="1"/>
    <col min="16134" max="16134" width="13.42578125" style="220" customWidth="1"/>
    <col min="16135" max="16135" width="6.42578125" style="220" customWidth="1"/>
    <col min="16136" max="16136" width="37" style="220" customWidth="1"/>
    <col min="16137" max="16384" width="8.85546875" style="220"/>
  </cols>
  <sheetData>
    <row r="1" spans="1:10" s="218" customFormat="1" ht="18.95" x14ac:dyDescent="0.25">
      <c r="A1" s="218" t="s">
        <v>1108</v>
      </c>
      <c r="B1" s="219"/>
      <c r="C1" s="219"/>
      <c r="D1" s="219"/>
      <c r="E1" s="219"/>
      <c r="F1" s="219"/>
    </row>
    <row r="2" spans="1:10" ht="14.1" thickBot="1" x14ac:dyDescent="0.2"/>
    <row r="3" spans="1:10" ht="15.95" thickBot="1" x14ac:dyDescent="0.25">
      <c r="A3" s="222">
        <v>42238.02</v>
      </c>
      <c r="B3" s="223" t="s">
        <v>1109</v>
      </c>
      <c r="C3" s="223"/>
      <c r="D3" s="223"/>
      <c r="E3" s="223"/>
      <c r="F3" s="224"/>
    </row>
    <row r="5" spans="1:10" s="225" customFormat="1" ht="12.95" x14ac:dyDescent="0.15">
      <c r="B5" s="226" t="s">
        <v>1110</v>
      </c>
      <c r="C5" s="227" t="s">
        <v>1111</v>
      </c>
      <c r="D5" s="227" t="s">
        <v>1112</v>
      </c>
      <c r="E5" s="227" t="s">
        <v>1113</v>
      </c>
      <c r="F5" s="226" t="s">
        <v>696</v>
      </c>
      <c r="G5" s="228" t="s">
        <v>921</v>
      </c>
      <c r="H5" s="228" t="s">
        <v>922</v>
      </c>
      <c r="I5" s="228" t="s">
        <v>923</v>
      </c>
      <c r="J5" s="228" t="s">
        <v>1107</v>
      </c>
    </row>
    <row r="6" spans="1:10" ht="12.95" x14ac:dyDescent="0.15">
      <c r="A6" s="220" t="s">
        <v>1114</v>
      </c>
      <c r="B6" s="229">
        <f>'Student Info'!D60</f>
        <v>187.10999999999999</v>
      </c>
      <c r="C6" s="229">
        <f>'Student Info'!D61</f>
        <v>119.07</v>
      </c>
      <c r="D6" s="229">
        <f>'Student Info'!D62</f>
        <v>51.03</v>
      </c>
      <c r="E6" s="229">
        <f>'Student Info'!D63</f>
        <v>6.5110499999999991</v>
      </c>
      <c r="F6" s="230">
        <f>SUM(B6:E6)</f>
        <v>363.72104999999993</v>
      </c>
      <c r="G6" s="220">
        <f>'Student Info'!E64</f>
        <v>329.12</v>
      </c>
      <c r="H6" s="220">
        <f>'Student Info'!F64</f>
        <v>378</v>
      </c>
      <c r="I6" s="220">
        <f>'Student Info'!G64</f>
        <v>378</v>
      </c>
      <c r="J6" s="220">
        <f>'Student Info'!H64</f>
        <v>378</v>
      </c>
    </row>
    <row r="7" spans="1:10" ht="12.95" x14ac:dyDescent="0.15">
      <c r="A7" s="220" t="s">
        <v>1115</v>
      </c>
      <c r="B7" s="231"/>
      <c r="C7" s="231"/>
      <c r="D7" s="231"/>
      <c r="E7" s="232"/>
      <c r="F7" s="233">
        <f>'Student Info'!D23</f>
        <v>384.89</v>
      </c>
      <c r="H7" s="220" t="s">
        <v>1116</v>
      </c>
      <c r="I7" s="220" t="s">
        <v>1117</v>
      </c>
    </row>
    <row r="8" spans="1:10" ht="12.95" x14ac:dyDescent="0.15">
      <c r="A8" s="220" t="s">
        <v>1118</v>
      </c>
      <c r="B8" s="234"/>
      <c r="C8" s="234"/>
      <c r="D8" s="234"/>
      <c r="E8" s="235"/>
      <c r="F8" s="233" t="e">
        <f>'Student Info'!D71+0.1*'Student Info'!D75</f>
        <v>#VALUE!</v>
      </c>
      <c r="G8" s="220" t="s">
        <v>1071</v>
      </c>
      <c r="H8" s="220" t="s">
        <v>1119</v>
      </c>
      <c r="I8" s="220" t="s">
        <v>1117</v>
      </c>
    </row>
    <row r="9" spans="1:10" ht="12.95" x14ac:dyDescent="0.15">
      <c r="A9" s="220" t="s">
        <v>1120</v>
      </c>
      <c r="B9" s="234"/>
      <c r="C9" s="234"/>
      <c r="D9" s="234"/>
      <c r="E9" s="234"/>
      <c r="F9" s="286">
        <v>0.66</v>
      </c>
    </row>
    <row r="11" spans="1:10" ht="12.95" x14ac:dyDescent="0.15">
      <c r="A11" s="220" t="s">
        <v>1121</v>
      </c>
      <c r="B11" s="237">
        <v>6845</v>
      </c>
      <c r="C11" s="237">
        <v>6947</v>
      </c>
      <c r="D11" s="237">
        <v>7154</v>
      </c>
      <c r="E11" s="237">
        <v>8289</v>
      </c>
      <c r="G11" s="220" t="s">
        <v>1197</v>
      </c>
    </row>
    <row r="12" spans="1:10" ht="12.95" x14ac:dyDescent="0.15">
      <c r="A12" s="220" t="s">
        <v>1122</v>
      </c>
      <c r="B12" s="238">
        <v>1.0156499999999999</v>
      </c>
      <c r="C12" s="239">
        <f>+B12</f>
        <v>1.0156499999999999</v>
      </c>
      <c r="D12" s="239">
        <f>+B12</f>
        <v>1.0156499999999999</v>
      </c>
      <c r="E12" s="239">
        <f>+B12</f>
        <v>1.0156499999999999</v>
      </c>
      <c r="G12" s="220" t="s">
        <v>1197</v>
      </c>
    </row>
    <row r="13" spans="1:10" ht="12.95" x14ac:dyDescent="0.15">
      <c r="A13" s="220" t="s">
        <v>1123</v>
      </c>
      <c r="B13" s="240">
        <f>+ROUND(B11*B12,0)</f>
        <v>6952</v>
      </c>
      <c r="C13" s="240">
        <f>+ROUND(C11*C12,0)</f>
        <v>7056</v>
      </c>
      <c r="D13" s="240">
        <f>+ROUND(D11*D12,0)</f>
        <v>7266</v>
      </c>
      <c r="E13" s="240">
        <f>+ROUND(E11*E12,0)</f>
        <v>8419</v>
      </c>
      <c r="G13" s="220" t="s">
        <v>1197</v>
      </c>
    </row>
    <row r="14" spans="1:10" ht="12.95" x14ac:dyDescent="0.15">
      <c r="A14" s="220" t="s">
        <v>1124</v>
      </c>
      <c r="B14" s="241">
        <f>IF(B6="",0,B13*B6)</f>
        <v>1300788.72</v>
      </c>
      <c r="C14" s="241">
        <f>IF(C6="",0,C13*C6)</f>
        <v>840157.91999999993</v>
      </c>
      <c r="D14" s="241">
        <f>IF(D6="",0,D13*D6)</f>
        <v>370783.98</v>
      </c>
      <c r="E14" s="241">
        <f>IF(E6="",0,E13*E6)</f>
        <v>54816.529949999989</v>
      </c>
      <c r="G14" s="240"/>
    </row>
    <row r="15" spans="1:10" ht="12.95" x14ac:dyDescent="0.15">
      <c r="B15" s="240"/>
      <c r="C15" s="240"/>
      <c r="D15" s="240"/>
      <c r="E15" s="240"/>
    </row>
    <row r="16" spans="1:10" ht="12.95" x14ac:dyDescent="0.15">
      <c r="A16" s="220" t="s">
        <v>1125</v>
      </c>
      <c r="B16" s="240">
        <f>+ROUND(B14*0.104,0)</f>
        <v>135282</v>
      </c>
      <c r="C16" s="240"/>
      <c r="D16" s="240"/>
      <c r="E16" s="240">
        <f>+ROUND(E14*0.026,0)</f>
        <v>1425</v>
      </c>
      <c r="G16" s="220" t="s">
        <v>1197</v>
      </c>
    </row>
    <row r="17" spans="1:6" ht="15" x14ac:dyDescent="0.2">
      <c r="A17" s="220" t="s">
        <v>1126</v>
      </c>
      <c r="B17" s="242">
        <f>+B14+B16</f>
        <v>1436070.72</v>
      </c>
      <c r="C17" s="242">
        <f>+C14+C16</f>
        <v>840157.91999999993</v>
      </c>
      <c r="D17" s="242">
        <f>+D14+D16</f>
        <v>370783.98</v>
      </c>
      <c r="E17" s="242">
        <f>+E14+E16</f>
        <v>56241.529949999989</v>
      </c>
      <c r="F17" s="242">
        <f>SUM(B17:E17)</f>
        <v>2703254.1499499995</v>
      </c>
    </row>
    <row r="19" spans="1:6" ht="12.95" x14ac:dyDescent="0.15">
      <c r="A19" s="220" t="s">
        <v>1127</v>
      </c>
      <c r="B19" s="221">
        <v>0.2</v>
      </c>
      <c r="C19" s="221">
        <v>0.2</v>
      </c>
      <c r="D19" s="221">
        <v>0.2</v>
      </c>
      <c r="E19" s="221">
        <v>0.2</v>
      </c>
    </row>
    <row r="20" spans="1:6" ht="12.95" x14ac:dyDescent="0.15">
      <c r="A20" s="220" t="s">
        <v>1128</v>
      </c>
      <c r="B20" s="243" t="e">
        <f>IF($F7=0,0,$F8/$F7)</f>
        <v>#VALUE!</v>
      </c>
      <c r="C20" s="243" t="e">
        <f>IF($F7=0,0,$F8/$F7)</f>
        <v>#VALUE!</v>
      </c>
      <c r="D20" s="243" t="e">
        <f>IF($F7=0,0,$F8/$F7)</f>
        <v>#VALUE!</v>
      </c>
      <c r="E20" s="243" t="e">
        <f>IF($F7=0,0,$F8/$F7)</f>
        <v>#VALUE!</v>
      </c>
    </row>
    <row r="21" spans="1:6" ht="15" x14ac:dyDescent="0.2">
      <c r="A21" s="220" t="s">
        <v>1129</v>
      </c>
      <c r="B21" s="242" t="e">
        <f>+ROUND(B19*B20*B$17,0)</f>
        <v>#VALUE!</v>
      </c>
      <c r="C21" s="242" t="e">
        <f>+ROUND(C19*C20*C$17,0)</f>
        <v>#VALUE!</v>
      </c>
      <c r="D21" s="242" t="e">
        <f>+ROUND(D19*D20*D$17,0)</f>
        <v>#VALUE!</v>
      </c>
      <c r="E21" s="242" t="e">
        <f>+ROUND(E19*E20*E$17,0)</f>
        <v>#VALUE!</v>
      </c>
      <c r="F21" s="242" t="e">
        <f>SUM(B21:E21)</f>
        <v>#VALUE!</v>
      </c>
    </row>
    <row r="23" spans="1:6" ht="12.95" x14ac:dyDescent="0.15">
      <c r="A23" s="220" t="s">
        <v>1130</v>
      </c>
      <c r="B23" s="221">
        <v>0.5</v>
      </c>
      <c r="C23" s="221">
        <v>0.5</v>
      </c>
      <c r="D23" s="221">
        <v>0.5</v>
      </c>
      <c r="E23" s="221">
        <v>0.5</v>
      </c>
    </row>
    <row r="24" spans="1:6" ht="12.95" x14ac:dyDescent="0.15">
      <c r="A24" s="220" t="s">
        <v>1128</v>
      </c>
      <c r="B24" s="243" t="e">
        <f>MAX(0,MIN(B20-0.55,$F$9-0.55))</f>
        <v>#VALUE!</v>
      </c>
      <c r="C24" s="243" t="e">
        <f>MAX(0,MIN(C20-0.55,$F$9-0.55))</f>
        <v>#VALUE!</v>
      </c>
      <c r="D24" s="243" t="e">
        <f>MAX(0,MIN(D20-0.55,$F$9-0.55))</f>
        <v>#VALUE!</v>
      </c>
      <c r="E24" s="243" t="e">
        <f>MAX(0,MIN(E20-0.55,$F$9-0.55))</f>
        <v>#VALUE!</v>
      </c>
    </row>
    <row r="25" spans="1:6" ht="15" x14ac:dyDescent="0.2">
      <c r="A25" s="220" t="s">
        <v>1131</v>
      </c>
      <c r="B25" s="242" t="e">
        <f>+ROUND(B23*B24*B$17,0)</f>
        <v>#VALUE!</v>
      </c>
      <c r="C25" s="242" t="e">
        <f>+ROUND(C23*C24*C$17,0)</f>
        <v>#VALUE!</v>
      </c>
      <c r="D25" s="242" t="e">
        <f>+ROUND(D23*D24*D$17,0)</f>
        <v>#VALUE!</v>
      </c>
      <c r="E25" s="242" t="e">
        <f>+ROUND(E23*E24*E$17,0)</f>
        <v>#VALUE!</v>
      </c>
      <c r="F25" s="242" t="e">
        <f>SUM(B25:E25)</f>
        <v>#VALUE!</v>
      </c>
    </row>
    <row r="27" spans="1:6" ht="12.95" x14ac:dyDescent="0.15">
      <c r="A27" s="220" t="s">
        <v>1132</v>
      </c>
      <c r="F27" s="233">
        <v>0</v>
      </c>
    </row>
    <row r="28" spans="1:6" ht="12.95" x14ac:dyDescent="0.15">
      <c r="A28" s="220" t="s">
        <v>1133</v>
      </c>
      <c r="F28" s="233">
        <v>0</v>
      </c>
    </row>
    <row r="30" spans="1:6" s="247" customFormat="1" ht="30" customHeight="1" x14ac:dyDescent="0.2">
      <c r="A30" s="244" t="s">
        <v>1019</v>
      </c>
      <c r="B30" s="245"/>
      <c r="C30" s="245"/>
      <c r="D30" s="245"/>
      <c r="E30" s="245"/>
      <c r="F30" s="246" t="e">
        <f>SUM(F17:F28)</f>
        <v>#VALUE!</v>
      </c>
    </row>
    <row r="31" spans="1:6" s="247" customFormat="1" ht="15" x14ac:dyDescent="0.2">
      <c r="A31" s="247" t="s">
        <v>1020</v>
      </c>
      <c r="B31" s="248"/>
      <c r="C31" s="248"/>
      <c r="D31" s="248"/>
      <c r="E31" s="248"/>
      <c r="F31" s="249" t="e">
        <f>+F30/F6</f>
        <v>#VALUE!</v>
      </c>
    </row>
    <row r="32" spans="1:6" ht="14.1" thickBot="1" x14ac:dyDescent="0.2"/>
    <row r="33" spans="1:8" ht="15.95" thickBot="1" x14ac:dyDescent="0.25">
      <c r="A33" s="250">
        <v>42238.025000000001</v>
      </c>
      <c r="B33" s="251" t="s">
        <v>1021</v>
      </c>
      <c r="C33" s="251"/>
      <c r="D33" s="251"/>
      <c r="E33" s="251"/>
      <c r="F33" s="252"/>
    </row>
    <row r="35" spans="1:8" ht="12.95" x14ac:dyDescent="0.15">
      <c r="A35" s="220" t="s">
        <v>1022</v>
      </c>
      <c r="F35" s="284">
        <v>507382</v>
      </c>
      <c r="G35" s="220" t="s">
        <v>1198</v>
      </c>
    </row>
    <row r="36" spans="1:8" ht="12.95" x14ac:dyDescent="0.15">
      <c r="A36" s="220" t="s">
        <v>1023</v>
      </c>
      <c r="F36" s="289">
        <v>94.44</v>
      </c>
      <c r="G36" s="220" t="s">
        <v>1198</v>
      </c>
    </row>
    <row r="37" spans="1:8" ht="12.95" x14ac:dyDescent="0.15">
      <c r="A37" s="220" t="s">
        <v>1140</v>
      </c>
      <c r="B37" s="221" t="s">
        <v>1141</v>
      </c>
      <c r="F37" s="253">
        <f>+E12</f>
        <v>1.0156499999999999</v>
      </c>
      <c r="H37" s="220" t="s">
        <v>1142</v>
      </c>
    </row>
    <row r="38" spans="1:8" ht="12.95" x14ac:dyDescent="0.15">
      <c r="A38" s="220" t="s">
        <v>1143</v>
      </c>
      <c r="F38" s="254">
        <v>0.18997</v>
      </c>
    </row>
    <row r="39" spans="1:8" ht="15" x14ac:dyDescent="0.2">
      <c r="A39" s="220" t="s">
        <v>1144</v>
      </c>
      <c r="F39" s="242">
        <f>+ROUND(SUM(F35:F35)/(1-F38)*F37,0)</f>
        <v>636177</v>
      </c>
    </row>
    <row r="41" spans="1:8" ht="26.1" x14ac:dyDescent="0.15">
      <c r="A41" s="255" t="s">
        <v>1145</v>
      </c>
      <c r="B41" s="256" t="s">
        <v>1146</v>
      </c>
      <c r="C41" s="256" t="s">
        <v>1147</v>
      </c>
      <c r="D41" s="256" t="s">
        <v>1148</v>
      </c>
    </row>
    <row r="42" spans="1:8" ht="12.95" x14ac:dyDescent="0.15">
      <c r="A42" s="220" t="s">
        <v>1149</v>
      </c>
      <c r="B42" s="284">
        <f>44614-B43</f>
        <v>26768.399999999998</v>
      </c>
      <c r="C42" s="257">
        <f>1-0.8233</f>
        <v>0.17669999999999997</v>
      </c>
      <c r="D42" s="240">
        <f>+ROUND(B42/(1-C42),0)</f>
        <v>32514</v>
      </c>
    </row>
    <row r="43" spans="1:8" ht="12.95" x14ac:dyDescent="0.15">
      <c r="A43" s="220" t="s">
        <v>1150</v>
      </c>
      <c r="B43" s="284">
        <f>44614*0.4</f>
        <v>17845.600000000002</v>
      </c>
      <c r="C43" s="257">
        <v>0</v>
      </c>
      <c r="D43" s="240">
        <f t="shared" ref="D43:D52" si="0">+ROUND(B43/(1-C43),0)</f>
        <v>17846</v>
      </c>
    </row>
    <row r="44" spans="1:8" ht="12.95" x14ac:dyDescent="0.15">
      <c r="A44" s="220" t="s">
        <v>1151</v>
      </c>
      <c r="B44" s="284">
        <v>0</v>
      </c>
      <c r="C44" s="257">
        <v>0.2</v>
      </c>
      <c r="D44" s="240">
        <f>IF(B44="",0,ROUND(B44/(1-C44),0))</f>
        <v>0</v>
      </c>
    </row>
    <row r="45" spans="1:8" ht="12.95" x14ac:dyDescent="0.15">
      <c r="A45" s="220" t="s">
        <v>1152</v>
      </c>
      <c r="B45" s="284">
        <v>0</v>
      </c>
      <c r="C45" s="257">
        <v>0.19800000000000001</v>
      </c>
      <c r="D45" s="240">
        <f t="shared" si="0"/>
        <v>0</v>
      </c>
    </row>
    <row r="46" spans="1:8" ht="29.25" customHeight="1" x14ac:dyDescent="0.15">
      <c r="A46" s="220" t="s">
        <v>1153</v>
      </c>
      <c r="B46" s="285">
        <v>0</v>
      </c>
      <c r="C46" s="257">
        <v>0.19800000000000001</v>
      </c>
      <c r="D46" s="240">
        <f t="shared" si="0"/>
        <v>0</v>
      </c>
      <c r="H46" s="220" t="s">
        <v>1154</v>
      </c>
    </row>
    <row r="47" spans="1:8" ht="12.95" x14ac:dyDescent="0.15">
      <c r="A47" s="220" t="s">
        <v>1155</v>
      </c>
      <c r="B47" s="285">
        <v>0</v>
      </c>
      <c r="C47" s="257">
        <v>0.19800000000000001</v>
      </c>
      <c r="D47" s="240">
        <f t="shared" si="0"/>
        <v>0</v>
      </c>
    </row>
    <row r="48" spans="1:8" ht="12.95" x14ac:dyDescent="0.15">
      <c r="A48" s="220" t="s">
        <v>1156</v>
      </c>
      <c r="B48" s="285">
        <v>0</v>
      </c>
      <c r="C48" s="257">
        <v>0.19800000000000001</v>
      </c>
      <c r="D48" s="240">
        <f t="shared" si="0"/>
        <v>0</v>
      </c>
    </row>
    <row r="49" spans="1:6" ht="12.95" x14ac:dyDescent="0.15">
      <c r="A49" s="220" t="s">
        <v>1157</v>
      </c>
      <c r="B49" s="285">
        <v>0</v>
      </c>
      <c r="C49" s="257">
        <v>0.19800000000000001</v>
      </c>
      <c r="D49" s="240">
        <f t="shared" si="0"/>
        <v>0</v>
      </c>
    </row>
    <row r="50" spans="1:6" ht="12.95" x14ac:dyDescent="0.15">
      <c r="A50" s="220" t="s">
        <v>1158</v>
      </c>
      <c r="B50" s="285">
        <v>11530</v>
      </c>
      <c r="C50" s="257">
        <v>0.19800000000000001</v>
      </c>
      <c r="D50" s="240">
        <f t="shared" si="0"/>
        <v>14377</v>
      </c>
    </row>
    <row r="51" spans="1:6" ht="12.95" x14ac:dyDescent="0.15">
      <c r="A51" s="220" t="s">
        <v>1158</v>
      </c>
      <c r="B51" s="285">
        <v>0</v>
      </c>
      <c r="C51" s="257">
        <v>0.19800000000000001</v>
      </c>
      <c r="D51" s="240">
        <f t="shared" si="0"/>
        <v>0</v>
      </c>
    </row>
    <row r="52" spans="1:6" ht="12.95" x14ac:dyDescent="0.15">
      <c r="A52" s="220" t="s">
        <v>1158</v>
      </c>
      <c r="B52" s="285">
        <v>0</v>
      </c>
      <c r="C52" s="257">
        <v>0.19800000000000001</v>
      </c>
      <c r="D52" s="240">
        <f t="shared" si="0"/>
        <v>0</v>
      </c>
    </row>
    <row r="54" spans="1:6" ht="15" x14ac:dyDescent="0.2">
      <c r="A54" s="220" t="s">
        <v>1159</v>
      </c>
      <c r="F54" s="242">
        <f>SUM(D42:D52)</f>
        <v>64737</v>
      </c>
    </row>
    <row r="56" spans="1:6" s="261" customFormat="1" ht="15" x14ac:dyDescent="0.2">
      <c r="A56" s="258" t="s">
        <v>1160</v>
      </c>
      <c r="B56" s="259"/>
      <c r="C56" s="259"/>
      <c r="D56" s="259"/>
      <c r="E56" s="259"/>
      <c r="F56" s="260">
        <f>+F39+F54</f>
        <v>700914</v>
      </c>
    </row>
    <row r="57" spans="1:6" ht="12.95" x14ac:dyDescent="0.15">
      <c r="A57" s="262" t="s">
        <v>1161</v>
      </c>
      <c r="F57" s="221">
        <f>+F56/F36</f>
        <v>7421.7916137229986</v>
      </c>
    </row>
    <row r="58" spans="1:6" ht="12.95" x14ac:dyDescent="0.15">
      <c r="A58" s="262" t="s">
        <v>1162</v>
      </c>
      <c r="F58" s="221" t="e">
        <f>IF(F57&gt;F31,"YES","NO")</f>
        <v>#VALUE!</v>
      </c>
    </row>
    <row r="59" spans="1:6" ht="12.95" x14ac:dyDescent="0.15">
      <c r="A59" s="263" t="s">
        <v>1163</v>
      </c>
      <c r="F59" s="221">
        <v>1</v>
      </c>
    </row>
    <row r="60" spans="1:6" ht="15" x14ac:dyDescent="0.2">
      <c r="A60" s="264" t="s">
        <v>1164</v>
      </c>
      <c r="B60" s="245"/>
      <c r="C60" s="245"/>
      <c r="D60" s="245"/>
      <c r="E60" s="245"/>
      <c r="F60" s="246" t="e">
        <f>MAX(0,(F57-F31)/8*F59)</f>
        <v>#VALUE!</v>
      </c>
    </row>
    <row r="61" spans="1:6" ht="14.1" thickBot="1" x14ac:dyDescent="0.2"/>
    <row r="62" spans="1:6" ht="15.95" thickBot="1" x14ac:dyDescent="0.25">
      <c r="A62" s="250">
        <v>42238.03</v>
      </c>
      <c r="B62" s="251" t="s">
        <v>1165</v>
      </c>
      <c r="C62" s="251"/>
      <c r="D62" s="251"/>
      <c r="E62" s="251"/>
      <c r="F62" s="252"/>
    </row>
    <row r="64" spans="1:6" ht="15" x14ac:dyDescent="0.2">
      <c r="A64" s="261" t="s">
        <v>1166</v>
      </c>
    </row>
    <row r="65" spans="1:7" ht="12.95" x14ac:dyDescent="0.15">
      <c r="A65" s="220" t="s">
        <v>1167</v>
      </c>
      <c r="F65" s="233">
        <v>0</v>
      </c>
    </row>
    <row r="66" spans="1:7" ht="12.95" x14ac:dyDescent="0.15">
      <c r="A66" s="220" t="s">
        <v>1168</v>
      </c>
      <c r="F66" s="240">
        <f>+F65*E12</f>
        <v>0</v>
      </c>
    </row>
    <row r="67" spans="1:7" s="261" customFormat="1" ht="15" x14ac:dyDescent="0.2">
      <c r="A67" s="261" t="s">
        <v>1169</v>
      </c>
      <c r="B67" s="265" t="s">
        <v>1170</v>
      </c>
      <c r="C67" s="265"/>
      <c r="D67" s="265"/>
      <c r="E67" s="265"/>
      <c r="F67" s="266">
        <f>+F66*F6</f>
        <v>0</v>
      </c>
    </row>
    <row r="68" spans="1:7" ht="12.95" x14ac:dyDescent="0.15">
      <c r="A68" s="220" t="s">
        <v>1171</v>
      </c>
    </row>
    <row r="69" spans="1:7" ht="12.75" customHeight="1" x14ac:dyDescent="0.15"/>
    <row r="71" spans="1:7" ht="15" x14ac:dyDescent="0.2">
      <c r="A71" s="220" t="s">
        <v>1172</v>
      </c>
      <c r="F71" s="242">
        <f>IF(F67&gt;0,"N/A",F35)</f>
        <v>507382</v>
      </c>
    </row>
    <row r="72" spans="1:7" ht="12.75" customHeight="1" x14ac:dyDescent="0.2">
      <c r="A72" s="220" t="s">
        <v>1173</v>
      </c>
      <c r="F72" s="242">
        <f>IF(F68&gt;0,"N/A",B42)</f>
        <v>26768.399999999998</v>
      </c>
    </row>
    <row r="73" spans="1:7" ht="15" x14ac:dyDescent="0.2">
      <c r="A73" s="220" t="s">
        <v>1174</v>
      </c>
      <c r="F73" s="242">
        <f>+B43</f>
        <v>17845.600000000002</v>
      </c>
    </row>
    <row r="74" spans="1:7" ht="15" x14ac:dyDescent="0.2">
      <c r="A74" s="220" t="s">
        <v>1175</v>
      </c>
      <c r="F74" s="242">
        <f>SUM(F71:F73)</f>
        <v>551996</v>
      </c>
    </row>
    <row r="75" spans="1:7" ht="12.95" x14ac:dyDescent="0.15">
      <c r="F75" s="240"/>
    </row>
    <row r="76" spans="1:7" ht="12.95" x14ac:dyDescent="0.15">
      <c r="A76" s="220" t="s">
        <v>1176</v>
      </c>
      <c r="F76" s="240">
        <f>IF(F67&gt;0,"N/A",ROUND(F74/F36,0))</f>
        <v>5845</v>
      </c>
    </row>
    <row r="77" spans="1:7" ht="15" x14ac:dyDescent="0.2">
      <c r="A77" s="220" t="s">
        <v>1177</v>
      </c>
      <c r="F77" s="242">
        <f>IF(F67&gt;0,"N/A",F76*F6)</f>
        <v>2125949.5372499996</v>
      </c>
      <c r="G77" s="267">
        <f>+F77/F81</f>
        <v>0.99460579631333734</v>
      </c>
    </row>
    <row r="79" spans="1:7" ht="15" x14ac:dyDescent="0.2">
      <c r="A79" s="220" t="s">
        <v>1178</v>
      </c>
      <c r="F79" s="242">
        <f>+SUM(B44:B52)</f>
        <v>11530</v>
      </c>
      <c r="G79" s="267" t="e">
        <f>+F79/F83</f>
        <v>#VALUE!</v>
      </c>
    </row>
    <row r="81" spans="1:10" x14ac:dyDescent="0.2">
      <c r="A81" s="220" t="s">
        <v>1179</v>
      </c>
      <c r="F81" s="268">
        <f>+F77+F79</f>
        <v>2137479.5372499996</v>
      </c>
    </row>
    <row r="83" spans="1:10" ht="15" x14ac:dyDescent="0.25">
      <c r="A83" s="220" t="s">
        <v>1180</v>
      </c>
      <c r="F83" s="242" t="e">
        <f>+F30</f>
        <v>#VALUE!</v>
      </c>
    </row>
    <row r="84" spans="1:10" ht="15" x14ac:dyDescent="0.25">
      <c r="A84" s="220" t="s">
        <v>1181</v>
      </c>
      <c r="F84" s="242" t="e">
        <f>+F83-F81</f>
        <v>#VALUE!</v>
      </c>
      <c r="G84" s="228" t="s">
        <v>921</v>
      </c>
      <c r="H84" s="228" t="s">
        <v>922</v>
      </c>
      <c r="I84" s="228" t="s">
        <v>923</v>
      </c>
      <c r="J84" s="228" t="s">
        <v>1107</v>
      </c>
    </row>
    <row r="85" spans="1:10" x14ac:dyDescent="0.2">
      <c r="A85" s="269" t="s">
        <v>1182</v>
      </c>
      <c r="F85" s="236">
        <v>0.12</v>
      </c>
      <c r="G85" s="236">
        <f>2*$F$85</f>
        <v>0.24</v>
      </c>
      <c r="H85" s="236">
        <f>3*$F$85</f>
        <v>0.36</v>
      </c>
      <c r="I85" s="236">
        <f>4*$F$85</f>
        <v>0.48</v>
      </c>
      <c r="J85" s="236">
        <f>5*$F$85</f>
        <v>0.6</v>
      </c>
    </row>
    <row r="86" spans="1:10" x14ac:dyDescent="0.2">
      <c r="A86" s="269"/>
      <c r="F86" s="243"/>
      <c r="G86" s="270" t="e">
        <f>(G85*($F$31-$D$95))+$D$95</f>
        <v>#VALUE!</v>
      </c>
      <c r="H86" s="270" t="e">
        <f>(H85*($F$31-$D$95))+$D$95</f>
        <v>#VALUE!</v>
      </c>
      <c r="I86" s="270" t="e">
        <f>(I85*($F$31-$D$95))+$D$95</f>
        <v>#VALUE!</v>
      </c>
      <c r="J86" s="270" t="e">
        <f>(J85*($F$31-$D$95))+$D$95</f>
        <v>#VALUE!</v>
      </c>
    </row>
    <row r="87" spans="1:10" ht="15" x14ac:dyDescent="0.25">
      <c r="A87" s="244" t="s">
        <v>1183</v>
      </c>
      <c r="B87" s="245"/>
      <c r="C87" s="245"/>
      <c r="D87" s="245"/>
      <c r="E87" s="245"/>
      <c r="F87" s="246" t="e">
        <f>ROUND(F84*F85,0)</f>
        <v>#VALUE!</v>
      </c>
      <c r="G87" s="271"/>
      <c r="H87" s="271"/>
      <c r="I87" s="271"/>
      <c r="J87" s="271"/>
    </row>
    <row r="89" spans="1:10" ht="15" x14ac:dyDescent="0.25">
      <c r="A89" s="244" t="s">
        <v>1184</v>
      </c>
      <c r="B89" s="245"/>
      <c r="C89" s="245"/>
      <c r="D89" s="245"/>
      <c r="E89" s="245"/>
      <c r="F89" s="246" t="e">
        <f>+$F$81+F87+F60</f>
        <v>#VALUE!</v>
      </c>
      <c r="G89" s="246" t="e">
        <f>G86*G6</f>
        <v>#VALUE!</v>
      </c>
      <c r="H89" s="246" t="e">
        <f>H86*H6</f>
        <v>#VALUE!</v>
      </c>
      <c r="I89" s="246" t="e">
        <f>I86*I6</f>
        <v>#VALUE!</v>
      </c>
      <c r="J89" s="246" t="e">
        <f>J86*J6</f>
        <v>#VALUE!</v>
      </c>
    </row>
    <row r="91" spans="1:10" x14ac:dyDescent="0.2">
      <c r="A91" s="220" t="s">
        <v>1185</v>
      </c>
      <c r="F91" s="268" t="e">
        <f>+ROUND(F89*G77,0)-B43</f>
        <v>#VALUE!</v>
      </c>
    </row>
    <row r="92" spans="1:10" x14ac:dyDescent="0.2">
      <c r="A92" s="220" t="s">
        <v>1186</v>
      </c>
      <c r="F92" s="268" t="e">
        <f>+F89-F91</f>
        <v>#VALUE!</v>
      </c>
    </row>
    <row r="94" spans="1:10" x14ac:dyDescent="0.2">
      <c r="C94" s="221" t="s">
        <v>1187</v>
      </c>
      <c r="D94" s="221" t="s">
        <v>1188</v>
      </c>
    </row>
    <row r="95" spans="1:10" ht="15" x14ac:dyDescent="0.25">
      <c r="A95" s="220" t="s">
        <v>1189</v>
      </c>
      <c r="C95" s="221">
        <f>+F36</f>
        <v>94.44</v>
      </c>
      <c r="D95" s="268">
        <f>+F95/C95</f>
        <v>5967.0266836086403</v>
      </c>
      <c r="F95" s="272">
        <f>+F74+F79</f>
        <v>563526</v>
      </c>
    </row>
    <row r="96" spans="1:10" ht="15" x14ac:dyDescent="0.25">
      <c r="A96" s="220" t="s">
        <v>1069</v>
      </c>
      <c r="C96" s="221">
        <f>+F6</f>
        <v>363.72104999999993</v>
      </c>
      <c r="D96" s="268" t="e">
        <f>+F96/C96</f>
        <v>#VALUE!</v>
      </c>
      <c r="F96" s="272" t="e">
        <f>+F89</f>
        <v>#VALUE!</v>
      </c>
    </row>
    <row r="97" spans="1:6" ht="15" x14ac:dyDescent="0.25">
      <c r="F97" s="272"/>
    </row>
    <row r="98" spans="1:6" ht="15" x14ac:dyDescent="0.25">
      <c r="A98" s="220" t="s">
        <v>1070</v>
      </c>
      <c r="F98" s="272" t="e">
        <f>+F96-F95</f>
        <v>#VALUE!</v>
      </c>
    </row>
  </sheetData>
  <customSheetViews>
    <customSheetView guid="{4EB13151-49F2-48E5-8912-358F31E4FF0D}" scale="80" state="hidden" topLeftCell="A40">
      <selection activeCell="B51" sqref="B51"/>
      <pageMargins left="0.7" right="0.7" top="0.75" bottom="0.75" header="0.3" footer="0.3"/>
    </customSheetView>
    <customSheetView guid="{9376E736-6BC6-F744-8C65-D2B2C92BC104}" scale="80" state="hidden" topLeftCell="A40">
      <selection activeCell="B51" sqref="B51"/>
      <pageMargins left="0.7" right="0.7" top="0.75" bottom="0.75" header="0.3" footer="0.3"/>
    </customSheetView>
  </customSheetViews>
  <phoneticPr fontId="53"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249977111117893"/>
    <pageSetUpPr fitToPage="1"/>
  </sheetPr>
  <dimension ref="A1:S172"/>
  <sheetViews>
    <sheetView zoomScale="75" zoomScaleNormal="75" zoomScalePageLayoutView="75" workbookViewId="0">
      <pane xSplit="3" ySplit="6" topLeftCell="D7" activePane="bottomRight" state="frozenSplit"/>
      <selection pane="topRight" activeCell="D1" sqref="D1"/>
      <selection pane="bottomLeft" activeCell="A7" sqref="A7"/>
      <selection pane="bottomRight" activeCell="E12" sqref="E12:P12"/>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Info'!G7</f>
        <v>2020-21</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f>IF('Revenue Input'!$G8="","",IF('Cash Flow %s Yr4'!D12="","",'Cash Flow %s Yr4'!D12*'Revenue Input'!$G8))</f>
        <v>0</v>
      </c>
      <c r="E12" s="64">
        <f>IF('Revenue Input'!$G8="","",IF('Cash Flow %s Yr4'!E12="","",'Cash Flow %s Yr4'!E12*'Revenue Input'!$G8))</f>
        <v>108690.85</v>
      </c>
      <c r="F12" s="64">
        <f>IF('Revenue Input'!$G8="","",IF('Cash Flow %s Yr4'!F12="","",'Cash Flow %s Yr4'!F12*'Revenue Input'!$G8))</f>
        <v>108690.85</v>
      </c>
      <c r="G12" s="64">
        <f>IF('Revenue Input'!$G8="","",IF('Cash Flow %s Yr4'!G12="","",'Cash Flow %s Yr4'!G12*'Revenue Input'!$G8))</f>
        <v>195643.53</v>
      </c>
      <c r="H12" s="64">
        <f>IF('Revenue Input'!$G8="","",IF('Cash Flow %s Yr4'!H12="","",'Cash Flow %s Yr4'!H12*'Revenue Input'!$G8))</f>
        <v>195643.53</v>
      </c>
      <c r="I12" s="64">
        <f>IF('Revenue Input'!$G8="","",IF('Cash Flow %s Yr4'!I12="","",'Cash Flow %s Yr4'!I12*'Revenue Input'!$G8))</f>
        <v>195643.53</v>
      </c>
      <c r="J12" s="64">
        <f>IF('Revenue Input'!$G8="","",IF('Cash Flow %s Yr4'!J12="","",'Cash Flow %s Yr4'!J12*'Revenue Input'!$G8))</f>
        <v>195643.53</v>
      </c>
      <c r="K12" s="64">
        <f>IF('Revenue Input'!$G8="","",IF('Cash Flow %s Yr4'!K12="","",'Cash Flow %s Yr4'!K12*'Revenue Input'!$G8))</f>
        <v>195643.53</v>
      </c>
      <c r="L12" s="64">
        <f>IF('Revenue Input'!$G8="","",IF('Cash Flow %s Yr4'!L12="","",'Cash Flow %s Yr4'!L12*'Revenue Input'!$G8))</f>
        <v>195643.53</v>
      </c>
      <c r="M12" s="64">
        <f>IF('Revenue Input'!$G8="","",IF('Cash Flow %s Yr4'!M12="","",'Cash Flow %s Yr4'!M12*'Revenue Input'!$G8))</f>
        <v>195643.53</v>
      </c>
      <c r="N12" s="64">
        <f>IF('Revenue Input'!$G8="","",IF('Cash Flow %s Yr4'!N12="","",'Cash Flow %s Yr4'!N12*'Revenue Input'!$G8))</f>
        <v>195643.53</v>
      </c>
      <c r="O12" s="64">
        <f>IF('Revenue Input'!$G8="","",IF('Cash Flow %s Yr4'!O12="","",'Cash Flow %s Yr4'!O12*'Revenue Input'!$G8))</f>
        <v>195643.53</v>
      </c>
      <c r="P12" s="64">
        <f>IF('Revenue Input'!$G8="","",IF('Cash Flow %s Yr4'!P12="","",'Cash Flow %s Yr4'!P12*'Revenue Input'!$G8))</f>
        <v>195643.53</v>
      </c>
      <c r="Q12" s="64">
        <f>IF('Revenue Input'!$G8="","",IF('Cash Flow %s Yr4'!Q12="","",'Cash Flow %s Yr4'!Q12*'Revenue Input'!$G8))</f>
        <v>0</v>
      </c>
      <c r="R12" s="64">
        <f>IF('Revenue Input'!$G8="","",IF('Cash Flow %s Yr4'!R12="","",'Cash Flow %s Yr4'!R12*'Revenue Input'!$G8))</f>
        <v>0</v>
      </c>
      <c r="S12" s="111">
        <f>IF(SUM(D12:R12)&gt;0,SUM(D12:R12)/'Revenue Input'!$G8,"")</f>
        <v>1</v>
      </c>
    </row>
    <row r="13" spans="1:19" s="31" customFormat="1" x14ac:dyDescent="0.25">
      <c r="A13" s="50"/>
      <c r="B13" s="65" t="str">
        <f>'Revenue Input'!B9</f>
        <v>8012</v>
      </c>
      <c r="C13" s="65" t="str">
        <f>'Revenue Input'!C9</f>
        <v>LCFF for all grades; EPA portion</v>
      </c>
      <c r="D13" s="64">
        <f>IF('Revenue Input'!$G9="","",IF('Cash Flow %s Yr4'!D13="","",'Cash Flow %s Yr4'!D13*'Revenue Input'!$G9))</f>
        <v>0</v>
      </c>
      <c r="E13" s="64">
        <f>IF('Revenue Input'!$G9="","",IF('Cash Flow %s Yr4'!E13="","",'Cash Flow %s Yr4'!E13*'Revenue Input'!$G9))</f>
        <v>0</v>
      </c>
      <c r="F13" s="64">
        <f>IF('Revenue Input'!$G9="","",IF('Cash Flow %s Yr4'!F13="","",'Cash Flow %s Yr4'!F13*'Revenue Input'!$G9))</f>
        <v>0</v>
      </c>
      <c r="G13" s="64">
        <f>IF('Revenue Input'!$G9="","",IF('Cash Flow %s Yr4'!G13="","",'Cash Flow %s Yr4'!G13*'Revenue Input'!$G9))</f>
        <v>109854.5</v>
      </c>
      <c r="H13" s="64">
        <f>IF('Revenue Input'!$G9="","",IF('Cash Flow %s Yr4'!H13="","",'Cash Flow %s Yr4'!H13*'Revenue Input'!$G9))</f>
        <v>0</v>
      </c>
      <c r="I13" s="64">
        <f>IF('Revenue Input'!$G9="","",IF('Cash Flow %s Yr4'!I13="","",'Cash Flow %s Yr4'!I13*'Revenue Input'!$G9))</f>
        <v>0</v>
      </c>
      <c r="J13" s="64">
        <f>IF('Revenue Input'!$G9="","",IF('Cash Flow %s Yr4'!J13="","",'Cash Flow %s Yr4'!J13*'Revenue Input'!$G9))</f>
        <v>109854.5</v>
      </c>
      <c r="K13" s="64">
        <f>IF('Revenue Input'!$G9="","",IF('Cash Flow %s Yr4'!K13="","",'Cash Flow %s Yr4'!K13*'Revenue Input'!$G9))</f>
        <v>0</v>
      </c>
      <c r="L13" s="64">
        <f>IF('Revenue Input'!$G9="","",IF('Cash Flow %s Yr4'!L13="","",'Cash Flow %s Yr4'!L13*'Revenue Input'!$G9))</f>
        <v>0</v>
      </c>
      <c r="M13" s="64">
        <f>IF('Revenue Input'!$G9="","",IF('Cash Flow %s Yr4'!M13="","",'Cash Flow %s Yr4'!M13*'Revenue Input'!$G9))</f>
        <v>109854.5</v>
      </c>
      <c r="N13" s="64">
        <f>IF('Revenue Input'!$G9="","",IF('Cash Flow %s Yr4'!N13="","",'Cash Flow %s Yr4'!N13*'Revenue Input'!$G9))</f>
        <v>0</v>
      </c>
      <c r="O13" s="64">
        <f>IF('Revenue Input'!$G9="","",IF('Cash Flow %s Yr4'!O13="","",'Cash Flow %s Yr4'!O13*'Revenue Input'!$G9))</f>
        <v>0</v>
      </c>
      <c r="P13" s="64">
        <f>IF('Revenue Input'!$G9="","",IF('Cash Flow %s Yr4'!P13="","",'Cash Flow %s Yr4'!P13*'Revenue Input'!$G9))</f>
        <v>109854.5</v>
      </c>
      <c r="Q13" s="64">
        <f>IF('Revenue Input'!$G9="","",IF('Cash Flow %s Yr4'!Q13="","",'Cash Flow %s Yr4'!Q13*'Revenue Input'!$G9))</f>
        <v>0</v>
      </c>
      <c r="R13" s="64">
        <f>IF('Revenue Input'!$G9="","",IF('Cash Flow %s Yr4'!R13="","",'Cash Flow %s Yr4'!R13*'Revenue Input'!$G9))</f>
        <v>0</v>
      </c>
      <c r="S13" s="111">
        <f>IF(SUM(D13:R13)&gt;0,SUM(D13:R13)/'Revenue Input'!$G9,"")</f>
        <v>1</v>
      </c>
    </row>
    <row r="14" spans="1:19" s="31" customFormat="1" x14ac:dyDescent="0.25">
      <c r="A14" s="50"/>
      <c r="B14" s="65" t="str">
        <f>'Revenue Input'!B10</f>
        <v>8096</v>
      </c>
      <c r="C14" s="65" t="str">
        <f>'Revenue Input'!C10</f>
        <v>In-Lieu of Property Taxes, all grades</v>
      </c>
      <c r="D14" s="64">
        <f>IF('Revenue Input'!$G10="","",IF('Cash Flow %s Yr4'!D14="","",'Cash Flow %s Yr4'!D14*'Revenue Input'!$G10))</f>
        <v>0</v>
      </c>
      <c r="E14" s="64">
        <f>IF('Revenue Input'!$G10="","",IF('Cash Flow %s Yr4'!E14="","",'Cash Flow %s Yr4'!E14*'Revenue Input'!$G10))</f>
        <v>53229.96</v>
      </c>
      <c r="F14" s="64">
        <f>IF('Revenue Input'!$G10="","",IF('Cash Flow %s Yr4'!F14="","",'Cash Flow %s Yr4'!F14*'Revenue Input'!$G10))</f>
        <v>106459.92</v>
      </c>
      <c r="G14" s="64">
        <f>IF('Revenue Input'!$G10="","",IF('Cash Flow %s Yr4'!G14="","",'Cash Flow %s Yr4'!G14*'Revenue Input'!$G10))</f>
        <v>70973.279999999999</v>
      </c>
      <c r="H14" s="64">
        <f>IF('Revenue Input'!$G10="","",IF('Cash Flow %s Yr4'!H14="","",'Cash Flow %s Yr4'!H14*'Revenue Input'!$G10))</f>
        <v>70973.279999999999</v>
      </c>
      <c r="I14" s="64">
        <f>IF('Revenue Input'!$G10="","",IF('Cash Flow %s Yr4'!I14="","",'Cash Flow %s Yr4'!I14*'Revenue Input'!$G10))</f>
        <v>70973.279999999999</v>
      </c>
      <c r="J14" s="64">
        <f>IF('Revenue Input'!$G10="","",IF('Cash Flow %s Yr4'!J14="","",'Cash Flow %s Yr4'!J14*'Revenue Input'!$G10))</f>
        <v>70973.279999999999</v>
      </c>
      <c r="K14" s="64">
        <f>IF('Revenue Input'!$G10="","",IF('Cash Flow %s Yr4'!K14="","",'Cash Flow %s Yr4'!K14*'Revenue Input'!$G10))</f>
        <v>70973.279999999999</v>
      </c>
      <c r="L14" s="64">
        <f>IF('Revenue Input'!$G10="","",IF('Cash Flow %s Yr4'!L14="","",'Cash Flow %s Yr4'!L14*'Revenue Input'!$G10))</f>
        <v>124203.24</v>
      </c>
      <c r="M14" s="64">
        <f>IF('Revenue Input'!$G10="","",IF('Cash Flow %s Yr4'!M14="","",'Cash Flow %s Yr4'!M14*'Revenue Input'!$G10))</f>
        <v>62101.62</v>
      </c>
      <c r="N14" s="64">
        <f>IF('Revenue Input'!$G10="","",IF('Cash Flow %s Yr4'!N14="","",'Cash Flow %s Yr4'!N14*'Revenue Input'!$G10))</f>
        <v>62101.62</v>
      </c>
      <c r="O14" s="64">
        <f>IF('Revenue Input'!$G10="","",IF('Cash Flow %s Yr4'!O14="","",'Cash Flow %s Yr4'!O14*'Revenue Input'!$G10))</f>
        <v>62101.62</v>
      </c>
      <c r="P14" s="64">
        <f>IF('Revenue Input'!$G10="","",IF('Cash Flow %s Yr4'!P14="","",'Cash Flow %s Yr4'!P14*'Revenue Input'!$G10))</f>
        <v>62101.62</v>
      </c>
      <c r="Q14" s="64">
        <f>IF('Revenue Input'!$G10="","",IF('Cash Flow %s Yr4'!Q14="","",'Cash Flow %s Yr4'!Q14*'Revenue Input'!$G10))</f>
        <v>0</v>
      </c>
      <c r="R14" s="64">
        <f>IF('Revenue Input'!$G10="","",IF('Cash Flow %s Yr4'!R14="","",'Cash Flow %s Yr4'!R14*'Revenue Input'!$G10))</f>
        <v>0</v>
      </c>
      <c r="S14" s="111">
        <f>IF(SUM(D14:R14)&gt;0,SUM(D14:R14)/'Revenue Input'!$G10,"")</f>
        <v>1</v>
      </c>
    </row>
    <row r="15" spans="1:19" s="31" customFormat="1" x14ac:dyDescent="0.25">
      <c r="A15" s="50"/>
      <c r="B15" s="65" t="str">
        <f>'Revenue Input'!B11</f>
        <v>8019</v>
      </c>
      <c r="C15" s="65" t="str">
        <f>'Revenue Input'!C11</f>
        <v xml:space="preserve">Prior Year Income / Adjustments </v>
      </c>
      <c r="D15" s="64">
        <f>'Cash Flow $s Yr3'!P159</f>
        <v>351568.63</v>
      </c>
      <c r="E15" s="64">
        <f>'Cash Flow $s Yr3'!Q159</f>
        <v>0</v>
      </c>
      <c r="F15" s="64">
        <f>'Cash Flow $s Yr3'!R159</f>
        <v>0</v>
      </c>
      <c r="G15" s="64" t="str">
        <f>IF('Revenue Input'!$G11="","",IF('Cash Flow %s Yr4'!G15="","",'Cash Flow %s Yr4'!G15*'Revenue Input'!$G11))</f>
        <v/>
      </c>
      <c r="H15" s="64" t="str">
        <f>IF('Revenue Input'!$G11="","",IF('Cash Flow %s Yr4'!H15="","",'Cash Flow %s Yr4'!H15*'Revenue Input'!$G11))</f>
        <v/>
      </c>
      <c r="I15" s="64" t="str">
        <f>IF('Revenue Input'!$G11="","",IF('Cash Flow %s Yr4'!I15="","",'Cash Flow %s Yr4'!I15*'Revenue Input'!$G11))</f>
        <v/>
      </c>
      <c r="J15" s="64" t="str">
        <f>IF('Revenue Input'!$G11="","",IF('Cash Flow %s Yr4'!J15="","",'Cash Flow %s Yr4'!J15*'Revenue Input'!$G11))</f>
        <v/>
      </c>
      <c r="K15" s="64" t="str">
        <f>IF('Revenue Input'!$G11="","",IF('Cash Flow %s Yr4'!K15="","",'Cash Flow %s Yr4'!K15*'Revenue Input'!$G11))</f>
        <v/>
      </c>
      <c r="L15" s="64" t="str">
        <f>IF('Revenue Input'!$G11="","",IF('Cash Flow %s Yr4'!L15="","",'Cash Flow %s Yr4'!L15*'Revenue Input'!$G11))</f>
        <v/>
      </c>
      <c r="M15" s="64" t="str">
        <f>IF('Revenue Input'!$G11="","",IF('Cash Flow %s Yr4'!M15="","",'Cash Flow %s Yr4'!M15*'Revenue Input'!$G11))</f>
        <v/>
      </c>
      <c r="N15" s="64" t="str">
        <f>IF('Revenue Input'!$G11="","",IF('Cash Flow %s Yr4'!N15="","",'Cash Flow %s Yr4'!N15*'Revenue Input'!$G11))</f>
        <v/>
      </c>
      <c r="O15" s="64" t="str">
        <f>IF('Revenue Input'!$G11="","",IF('Cash Flow %s Yr4'!O15="","",'Cash Flow %s Yr4'!O15*'Revenue Input'!$G11))</f>
        <v/>
      </c>
      <c r="P15" s="64" t="str">
        <f>IF('Revenue Input'!$G11="","",IF('Cash Flow %s Yr4'!P15="","",'Cash Flow %s Yr4'!P15*'Revenue Input'!$G11))</f>
        <v/>
      </c>
      <c r="Q15" s="64" t="str">
        <f>IF('Revenue Input'!$G11="","",IF('Cash Flow %s Yr4'!Q15="","",'Cash Flow %s Yr4'!Q15*'Revenue Input'!$G11))</f>
        <v/>
      </c>
      <c r="R15" s="64" t="str">
        <f>IF('Revenue Input'!$G11="","",IF('Cash Flow %s Yr4'!R15="","",'Cash Flow %s Yr4'!R15*'Revenue Input'!$G11))</f>
        <v/>
      </c>
      <c r="S15" s="111" t="e">
        <f>IF(SUM(D15:R15)&gt;0,SUM(D15:R15)/'Revenue Input'!$G11,"")</f>
        <v>#DIV/0!</v>
      </c>
    </row>
    <row r="16" spans="1:19" s="31" customFormat="1" x14ac:dyDescent="0.25">
      <c r="A16" s="50"/>
      <c r="B16" s="65" t="str">
        <f>'Revenue Input'!B12</f>
        <v>8181</v>
      </c>
      <c r="C16" s="65" t="str">
        <f>'Revenue Input'!C12</f>
        <v>Special Education</v>
      </c>
      <c r="D16" s="64">
        <f>IF('Revenue Input'!$G12="","",IF('Cash Flow %s Yr4'!D16="","",'Cash Flow %s Yr4'!D16*'Revenue Input'!$G12))</f>
        <v>2203.1</v>
      </c>
      <c r="E16" s="64">
        <f>IF('Revenue Input'!$G12="","",IF('Cash Flow %s Yr4'!E16="","",'Cash Flow %s Yr4'!E16*'Revenue Input'!$G12))</f>
        <v>2203.1</v>
      </c>
      <c r="F16" s="64">
        <f>IF('Revenue Input'!$G12="","",IF('Cash Flow %s Yr4'!F16="","",'Cash Flow %s Yr4'!F16*'Revenue Input'!$G12))</f>
        <v>3965.58</v>
      </c>
      <c r="G16" s="64">
        <f>IF('Revenue Input'!$G12="","",IF('Cash Flow %s Yr4'!G16="","",'Cash Flow %s Yr4'!G16*'Revenue Input'!$G12))</f>
        <v>3965.58</v>
      </c>
      <c r="H16" s="64">
        <f>IF('Revenue Input'!$G12="","",IF('Cash Flow %s Yr4'!H16="","",'Cash Flow %s Yr4'!H16*'Revenue Input'!$G12))</f>
        <v>3965.58</v>
      </c>
      <c r="I16" s="64">
        <f>IF('Revenue Input'!$G12="","",IF('Cash Flow %s Yr4'!I16="","",'Cash Flow %s Yr4'!I16*'Revenue Input'!$G12))</f>
        <v>3965.58</v>
      </c>
      <c r="J16" s="64">
        <f>IF('Revenue Input'!$G12="","",IF('Cash Flow %s Yr4'!J16="","",'Cash Flow %s Yr4'!J16*'Revenue Input'!$G12))</f>
        <v>3965.58</v>
      </c>
      <c r="K16" s="64">
        <f>IF('Revenue Input'!$G12="","",IF('Cash Flow %s Yr4'!K16="","",'Cash Flow %s Yr4'!K16*'Revenue Input'!$G12))</f>
        <v>3965.58</v>
      </c>
      <c r="L16" s="64">
        <f>IF('Revenue Input'!$G12="","",IF('Cash Flow %s Yr4'!L16="","",'Cash Flow %s Yr4'!L16*'Revenue Input'!$G12))</f>
        <v>3965.58</v>
      </c>
      <c r="M16" s="64">
        <f>IF('Revenue Input'!$G12="","",IF('Cash Flow %s Yr4'!M16="","",'Cash Flow %s Yr4'!M16*'Revenue Input'!$G12))</f>
        <v>3965.58</v>
      </c>
      <c r="N16" s="64">
        <f>IF('Revenue Input'!$G12="","",IF('Cash Flow %s Yr4'!N16="","",'Cash Flow %s Yr4'!N16*'Revenue Input'!$G12))</f>
        <v>3965.58</v>
      </c>
      <c r="O16" s="64">
        <f>IF('Revenue Input'!$G12="","",IF('Cash Flow %s Yr4'!O16="","",'Cash Flow %s Yr4'!O16*'Revenue Input'!$G12))</f>
        <v>2643.72</v>
      </c>
      <c r="P16" s="64">
        <f>IF('Revenue Input'!$G12="","",IF('Cash Flow %s Yr4'!P16="","",'Cash Flow %s Yr4'!P16*'Revenue Input'!$G12))</f>
        <v>1321.86</v>
      </c>
      <c r="Q16" s="64">
        <f>IF('Revenue Input'!$G12="","",IF('Cash Flow %s Yr4'!Q16="","",'Cash Flow %s Yr4'!Q16*'Revenue Input'!$G12))</f>
        <v>0</v>
      </c>
      <c r="R16" s="64">
        <f>IF('Revenue Input'!$G12="","",IF('Cash Flow %s Yr4'!R16="","",'Cash Flow %s Yr4'!R16*'Revenue Input'!$G12))</f>
        <v>0</v>
      </c>
      <c r="S16" s="111">
        <f>IF(SUM(D16:R16)&gt;0,SUM(D16:R16)/'Revenue Input'!$G12,"")</f>
        <v>1.0000000000000002</v>
      </c>
    </row>
    <row r="17" spans="1:19" s="31" customFormat="1" x14ac:dyDescent="0.25">
      <c r="A17" s="50"/>
      <c r="B17" s="65" t="str">
        <f>'Revenue Input'!B13</f>
        <v>8560</v>
      </c>
      <c r="C17" s="65" t="str">
        <f>'Revenue Input'!C13</f>
        <v>Lottery</v>
      </c>
      <c r="D17" s="64">
        <f>IF('Revenue Input'!$G13="","",IF('Cash Flow %s Yr4'!D17="","",'Cash Flow %s Yr4'!D17*'Revenue Input'!$G13))</f>
        <v>0</v>
      </c>
      <c r="E17" s="64">
        <f>IF('Revenue Input'!$G13="","",IF('Cash Flow %s Yr4'!E17="","",'Cash Flow %s Yr4'!E17*'Revenue Input'!$G13))</f>
        <v>0</v>
      </c>
      <c r="F17" s="64">
        <f>IF('Revenue Input'!$G13="","",IF('Cash Flow %s Yr4'!F17="","",'Cash Flow %s Yr4'!F17*'Revenue Input'!$G13))</f>
        <v>0</v>
      </c>
      <c r="G17" s="64">
        <f>IF('Revenue Input'!$G13="","",IF('Cash Flow %s Yr4'!G17="","",'Cash Flow %s Yr4'!G17*'Revenue Input'!$G13))</f>
        <v>0</v>
      </c>
      <c r="H17" s="64">
        <f>IF('Revenue Input'!$G13="","",IF('Cash Flow %s Yr4'!H17="","",'Cash Flow %s Yr4'!H17*'Revenue Input'!$G13))</f>
        <v>0</v>
      </c>
      <c r="I17" s="64">
        <f>IF('Revenue Input'!$G13="","",IF('Cash Flow %s Yr4'!I17="","",'Cash Flow %s Yr4'!I17*'Revenue Input'!$G13))</f>
        <v>18333</v>
      </c>
      <c r="J17" s="64">
        <f>IF('Revenue Input'!$G13="","",IF('Cash Flow %s Yr4'!J17="","",'Cash Flow %s Yr4'!J17*'Revenue Input'!$G13))</f>
        <v>0</v>
      </c>
      <c r="K17" s="64">
        <f>IF('Revenue Input'!$G13="","",IF('Cash Flow %s Yr4'!K17="","",'Cash Flow %s Yr4'!K17*'Revenue Input'!$G13))</f>
        <v>0</v>
      </c>
      <c r="L17" s="64">
        <f>IF('Revenue Input'!$G13="","",IF('Cash Flow %s Yr4'!L17="","",'Cash Flow %s Yr4'!L17*'Revenue Input'!$G13))</f>
        <v>18333</v>
      </c>
      <c r="M17" s="64">
        <f>IF('Revenue Input'!$G13="","",IF('Cash Flow %s Yr4'!M17="","",'Cash Flow %s Yr4'!M17*'Revenue Input'!$G13))</f>
        <v>0</v>
      </c>
      <c r="N17" s="64">
        <f>IF('Revenue Input'!$G13="","",IF('Cash Flow %s Yr4'!N17="","",'Cash Flow %s Yr4'!N17*'Revenue Input'!$G13))</f>
        <v>0</v>
      </c>
      <c r="O17" s="64">
        <f>IF('Revenue Input'!$G13="","",IF('Cash Flow %s Yr4'!O17="","",'Cash Flow %s Yr4'!O17*'Revenue Input'!$G13))</f>
        <v>36666</v>
      </c>
      <c r="P17" s="64">
        <f>IF('Revenue Input'!$G13="","",IF('Cash Flow %s Yr4'!P17="","",'Cash Flow %s Yr4'!P17*'Revenue Input'!$G13))</f>
        <v>0</v>
      </c>
      <c r="Q17" s="64">
        <f>IF('Revenue Input'!$G13="","",IF('Cash Flow %s Yr4'!Q17="","",'Cash Flow %s Yr4'!Q17*'Revenue Input'!$G13))</f>
        <v>0</v>
      </c>
      <c r="R17" s="64">
        <f>IF('Revenue Input'!$G13="","",IF('Cash Flow %s Yr4'!R17="","",'Cash Flow %s Yr4'!R17*'Revenue Input'!$G13))</f>
        <v>0</v>
      </c>
      <c r="S17" s="111">
        <f>IF(SUM(D17:R17)&gt;0,SUM(D17:R17)/'Revenue Input'!$G13,"")</f>
        <v>1</v>
      </c>
    </row>
    <row r="18" spans="1:19" s="31" customFormat="1" x14ac:dyDescent="0.25">
      <c r="A18" s="49"/>
      <c r="B18" s="65" t="str">
        <f>'Revenue Input'!B14</f>
        <v>8520</v>
      </c>
      <c r="C18" s="65" t="str">
        <f>'Revenue Input'!C14</f>
        <v>State Child Nutrition program</v>
      </c>
      <c r="D18" s="64" t="str">
        <f>IF('Revenue Input'!$G14="","",IF('Cash Flow %s Yr4'!D18="","",'Cash Flow %s Yr4'!D18*'Revenue Input'!$G14))</f>
        <v/>
      </c>
      <c r="E18" s="64" t="str">
        <f>IF('Revenue Input'!$G14="","",IF('Cash Flow %s Yr4'!E18="","",'Cash Flow %s Yr4'!E18*'Revenue Input'!$G14))</f>
        <v/>
      </c>
      <c r="F18" s="64" t="str">
        <f>IF('Revenue Input'!$G14="","",IF('Cash Flow %s Yr4'!F18="","",'Cash Flow %s Yr4'!F18*'Revenue Input'!$G14))</f>
        <v/>
      </c>
      <c r="G18" s="64" t="str">
        <f>IF('Revenue Input'!$G14="","",IF('Cash Flow %s Yr4'!G18="","",'Cash Flow %s Yr4'!G18*'Revenue Input'!$G14))</f>
        <v/>
      </c>
      <c r="H18" s="64" t="str">
        <f>IF('Revenue Input'!$G14="","",IF('Cash Flow %s Yr4'!H18="","",'Cash Flow %s Yr4'!H18*'Revenue Input'!$G14))</f>
        <v/>
      </c>
      <c r="I18" s="64" t="str">
        <f>IF('Revenue Input'!$G14="","",IF('Cash Flow %s Yr4'!I18="","",'Cash Flow %s Yr4'!I18*'Revenue Input'!$G14))</f>
        <v/>
      </c>
      <c r="J18" s="64" t="str">
        <f>IF('Revenue Input'!$G14="","",IF('Cash Flow %s Yr4'!J18="","",'Cash Flow %s Yr4'!J18*'Revenue Input'!$G14))</f>
        <v/>
      </c>
      <c r="K18" s="64" t="str">
        <f>IF('Revenue Input'!$G14="","",IF('Cash Flow %s Yr4'!K18="","",'Cash Flow %s Yr4'!K18*'Revenue Input'!$G14))</f>
        <v/>
      </c>
      <c r="L18" s="64" t="str">
        <f>IF('Revenue Input'!$G14="","",IF('Cash Flow %s Yr4'!L18="","",'Cash Flow %s Yr4'!L18*'Revenue Input'!$G14))</f>
        <v/>
      </c>
      <c r="M18" s="64" t="str">
        <f>IF('Revenue Input'!$G14="","",IF('Cash Flow %s Yr4'!M18="","",'Cash Flow %s Yr4'!M18*'Revenue Input'!$G14))</f>
        <v/>
      </c>
      <c r="N18" s="64" t="str">
        <f>IF('Revenue Input'!$G14="","",IF('Cash Flow %s Yr4'!N18="","",'Cash Flow %s Yr4'!N18*'Revenue Input'!$G14))</f>
        <v/>
      </c>
      <c r="O18" s="64" t="str">
        <f>IF('Revenue Input'!$G14="","",IF('Cash Flow %s Yr4'!O18="","",'Cash Flow %s Yr4'!O18*'Revenue Input'!$G14))</f>
        <v/>
      </c>
      <c r="P18" s="64" t="str">
        <f>IF('Revenue Input'!$G14="","",IF('Cash Flow %s Yr4'!P18="","",'Cash Flow %s Yr4'!P18*'Revenue Input'!$G14))</f>
        <v/>
      </c>
      <c r="Q18" s="64" t="str">
        <f>IF('Revenue Input'!$G14="","",IF('Cash Flow %s Yr4'!Q18="","",'Cash Flow %s Yr4'!Q18*'Revenue Input'!$G14))</f>
        <v/>
      </c>
      <c r="R18" s="64" t="str">
        <f>IF('Revenue Input'!$G14="","",IF('Cash Flow %s Yr4'!R18="","",'Cash Flow %s Yr4'!R18*'Revenue Input'!$G14))</f>
        <v/>
      </c>
      <c r="S18" s="111" t="str">
        <f>IF(SUM(D18:R18)&gt;0,SUM(D18:R18)/'Revenue Input'!$G14,"")</f>
        <v/>
      </c>
    </row>
    <row r="19" spans="1:19" s="31" customFormat="1" x14ac:dyDescent="0.25">
      <c r="A19" s="50"/>
      <c r="B19" s="65" t="str">
        <f>'Revenue Input'!B15</f>
        <v>8591</v>
      </c>
      <c r="C19" s="65" t="str">
        <f>'Revenue Input'!C15</f>
        <v>SB 740 Rent re-imbursement program</v>
      </c>
      <c r="D19" s="64">
        <f>IF('Revenue Input'!$G15="","",IF('Cash Flow %s Yr4'!D19="","",'Cash Flow %s Yr4'!D19*'Revenue Input'!$G15))</f>
        <v>0</v>
      </c>
      <c r="E19" s="64">
        <f>IF('Revenue Input'!$G15="","",IF('Cash Flow %s Yr4'!E19="","",'Cash Flow %s Yr4'!E19*'Revenue Input'!$G15))</f>
        <v>0</v>
      </c>
      <c r="F19" s="64">
        <f>IF('Revenue Input'!$G15="","",IF('Cash Flow %s Yr4'!F19="","",'Cash Flow %s Yr4'!F19*'Revenue Input'!$G15))</f>
        <v>0</v>
      </c>
      <c r="G19" s="64">
        <f>IF('Revenue Input'!$G15="","",IF('Cash Flow %s Yr4'!G19="","",'Cash Flow %s Yr4'!G19*'Revenue Input'!$G15))</f>
        <v>0</v>
      </c>
      <c r="H19" s="64">
        <f>IF('Revenue Input'!$G15="","",IF('Cash Flow %s Yr4'!H19="","",'Cash Flow %s Yr4'!H19*'Revenue Input'!$G15))</f>
        <v>105556.5</v>
      </c>
      <c r="I19" s="64">
        <f>IF('Revenue Input'!$G15="","",IF('Cash Flow %s Yr4'!I19="","",'Cash Flow %s Yr4'!I19*'Revenue Input'!$G15))</f>
        <v>0</v>
      </c>
      <c r="J19" s="64">
        <f>IF('Revenue Input'!$G15="","",IF('Cash Flow %s Yr4'!J19="","",'Cash Flow %s Yr4'!J19*'Revenue Input'!$G15))</f>
        <v>0</v>
      </c>
      <c r="K19" s="64">
        <f>IF('Revenue Input'!$G15="","",IF('Cash Flow %s Yr4'!K19="","",'Cash Flow %s Yr4'!K19*'Revenue Input'!$G15))</f>
        <v>105556.5</v>
      </c>
      <c r="L19" s="64">
        <f>IF('Revenue Input'!$G15="","",IF('Cash Flow %s Yr4'!L19="","",'Cash Flow %s Yr4'!L19*'Revenue Input'!$G15))</f>
        <v>0</v>
      </c>
      <c r="M19" s="64">
        <f>IF('Revenue Input'!$G15="","",IF('Cash Flow %s Yr4'!M19="","",'Cash Flow %s Yr4'!M19*'Revenue Input'!$G15))</f>
        <v>0</v>
      </c>
      <c r="N19" s="64">
        <f>IF('Revenue Input'!$G15="","",IF('Cash Flow %s Yr4'!N19="","",'Cash Flow %s Yr4'!N19*'Revenue Input'!$G15))</f>
        <v>105556.5</v>
      </c>
      <c r="O19" s="64">
        <f>IF('Revenue Input'!$G15="","",IF('Cash Flow %s Yr4'!O19="","",'Cash Flow %s Yr4'!O19*'Revenue Input'!$G15))</f>
        <v>105556.5</v>
      </c>
      <c r="P19" s="64">
        <f>IF('Revenue Input'!$G15="","",IF('Cash Flow %s Yr4'!P19="","",'Cash Flow %s Yr4'!P19*'Revenue Input'!$G15))</f>
        <v>0</v>
      </c>
      <c r="Q19" s="64">
        <f>IF('Revenue Input'!$G15="","",IF('Cash Flow %s Yr4'!Q19="","",'Cash Flow %s Yr4'!Q19*'Revenue Input'!$G15))</f>
        <v>0</v>
      </c>
      <c r="R19" s="64">
        <f>IF('Revenue Input'!$G15="","",IF('Cash Flow %s Yr4'!R19="","",'Cash Flow %s Yr4'!R19*'Revenue Input'!$G15))</f>
        <v>0</v>
      </c>
      <c r="S19" s="111">
        <f>IF(SUM(D19:R19)&gt;0,SUM(D19:R19)/'Revenue Input'!$G15,"")</f>
        <v>1</v>
      </c>
    </row>
    <row r="20" spans="1:19" s="31" customFormat="1" ht="18.75" x14ac:dyDescent="0.3">
      <c r="A20" s="47"/>
      <c r="B20" s="65" t="str">
        <f>'Revenue Input'!B16</f>
        <v xml:space="preserve">8594 </v>
      </c>
      <c r="C20" s="65" t="str">
        <f>'Revenue Input'!C16</f>
        <v>Prop 39 (Clean Energy)</v>
      </c>
      <c r="D20" s="64" t="str">
        <f>IF('Revenue Input'!$G16="","",IF('Cash Flow %s Yr4'!D20="","",'Cash Flow %s Yr4'!D20*'Revenue Input'!$G16))</f>
        <v/>
      </c>
      <c r="E20" s="64" t="str">
        <f>IF('Revenue Input'!$G16="","",IF('Cash Flow %s Yr4'!E20="","",'Cash Flow %s Yr4'!E20*'Revenue Input'!$G16))</f>
        <v/>
      </c>
      <c r="F20" s="64" t="str">
        <f>IF('Revenue Input'!$G16="","",IF('Cash Flow %s Yr4'!F20="","",'Cash Flow %s Yr4'!F20*'Revenue Input'!$G16))</f>
        <v/>
      </c>
      <c r="G20" s="64" t="str">
        <f>IF('Revenue Input'!$G16="","",IF('Cash Flow %s Yr4'!G20="","",'Cash Flow %s Yr4'!G20*'Revenue Input'!$G16))</f>
        <v/>
      </c>
      <c r="H20" s="64" t="str">
        <f>IF('Revenue Input'!$G16="","",IF('Cash Flow %s Yr4'!H20="","",'Cash Flow %s Yr4'!H20*'Revenue Input'!$G16))</f>
        <v/>
      </c>
      <c r="I20" s="64" t="str">
        <f>IF('Revenue Input'!$G16="","",IF('Cash Flow %s Yr4'!I20="","",'Cash Flow %s Yr4'!I20*'Revenue Input'!$G16))</f>
        <v/>
      </c>
      <c r="J20" s="64" t="str">
        <f>IF('Revenue Input'!$G16="","",IF('Cash Flow %s Yr4'!J20="","",'Cash Flow %s Yr4'!J20*'Revenue Input'!$G16))</f>
        <v/>
      </c>
      <c r="K20" s="64" t="str">
        <f>IF('Revenue Input'!$G16="","",IF('Cash Flow %s Yr4'!K20="","",'Cash Flow %s Yr4'!K20*'Revenue Input'!$G16))</f>
        <v/>
      </c>
      <c r="L20" s="64" t="str">
        <f>IF('Revenue Input'!$G16="","",IF('Cash Flow %s Yr4'!L20="","",'Cash Flow %s Yr4'!L20*'Revenue Input'!$G16))</f>
        <v/>
      </c>
      <c r="M20" s="64" t="str">
        <f>IF('Revenue Input'!$G16="","",IF('Cash Flow %s Yr4'!M20="","",'Cash Flow %s Yr4'!M20*'Revenue Input'!$G16))</f>
        <v/>
      </c>
      <c r="N20" s="64" t="str">
        <f>IF('Revenue Input'!$G16="","",IF('Cash Flow %s Yr4'!N20="","",'Cash Flow %s Yr4'!N20*'Revenue Input'!$G16))</f>
        <v/>
      </c>
      <c r="O20" s="64" t="str">
        <f>IF('Revenue Input'!$G16="","",IF('Cash Flow %s Yr4'!O20="","",'Cash Flow %s Yr4'!O20*'Revenue Input'!$G16))</f>
        <v/>
      </c>
      <c r="P20" s="64" t="str">
        <f>IF('Revenue Input'!$G16="","",IF('Cash Flow %s Yr4'!P20="","",'Cash Flow %s Yr4'!P20*'Revenue Input'!$G16))</f>
        <v/>
      </c>
      <c r="Q20" s="64" t="str">
        <f>IF('Revenue Input'!$G16="","",IF('Cash Flow %s Yr4'!Q20="","",'Cash Flow %s Yr4'!Q20*'Revenue Input'!$G16))</f>
        <v/>
      </c>
      <c r="R20" s="64" t="str">
        <f>IF('Revenue Input'!$G16="","",IF('Cash Flow %s Yr4'!R20="","",'Cash Flow %s Yr4'!R20*'Revenue Input'!$G16))</f>
        <v/>
      </c>
      <c r="S20" s="111" t="str">
        <f>IF(SUM(D20:R20)&gt;0,SUM(D20:R20)/'Revenue Input'!$G16,"")</f>
        <v/>
      </c>
    </row>
    <row r="21" spans="1:19" s="31" customFormat="1" ht="18.75" x14ac:dyDescent="0.3">
      <c r="A21" s="47"/>
      <c r="B21" s="65" t="str">
        <f>'Revenue Input'!B17</f>
        <v>8550</v>
      </c>
      <c r="C21" s="65" t="str">
        <f>'Revenue Input'!C17</f>
        <v>Mandate Block Grant</v>
      </c>
      <c r="D21" s="64">
        <f>IF('Revenue Input'!$G17="","",IF('Cash Flow %s Yr4'!D22="","",'Cash Flow %s Yr4'!D22*'Revenue Input'!$G17))</f>
        <v>0</v>
      </c>
      <c r="E21" s="64">
        <f>IF('Revenue Input'!$G17="","",IF('Cash Flow %s Yr4'!E22="","",'Cash Flow %s Yr4'!E22*'Revenue Input'!$G17))</f>
        <v>0</v>
      </c>
      <c r="F21" s="64">
        <f>IF('Revenue Input'!$G17="","",IF('Cash Flow %s Yr4'!F22="","",'Cash Flow %s Yr4'!F22*'Revenue Input'!$G17))</f>
        <v>0</v>
      </c>
      <c r="G21" s="64">
        <f>IF('Revenue Input'!$G17="","",IF('Cash Flow %s Yr4'!G22="","",'Cash Flow %s Yr4'!G22*'Revenue Input'!$G17))</f>
        <v>0</v>
      </c>
      <c r="H21" s="64">
        <f>IF('Revenue Input'!$G17="","",IF('Cash Flow %s Yr4'!H22="","",'Cash Flow %s Yr4'!H22*'Revenue Input'!$G17))</f>
        <v>0</v>
      </c>
      <c r="I21" s="64">
        <f>IF('Revenue Input'!$G17="","",IF('Cash Flow %s Yr4'!I22="","",'Cash Flow %s Yr4'!I22*'Revenue Input'!$G17))</f>
        <v>0</v>
      </c>
      <c r="J21" s="64">
        <f>IF('Revenue Input'!$G17="","",IF('Cash Flow %s Yr4'!J22="","",'Cash Flow %s Yr4'!J22*'Revenue Input'!$G17))</f>
        <v>2116.8000000000002</v>
      </c>
      <c r="K21" s="64">
        <f>IF('Revenue Input'!$G17="","",IF('Cash Flow %s Yr4'!K22="","",'Cash Flow %s Yr4'!K22*'Revenue Input'!$G17))</f>
        <v>0</v>
      </c>
      <c r="L21" s="64">
        <f>IF('Revenue Input'!$G17="","",IF('Cash Flow %s Yr4'!L22="","",'Cash Flow %s Yr4'!L22*'Revenue Input'!$G17))</f>
        <v>0</v>
      </c>
      <c r="M21" s="64">
        <f>IF('Revenue Input'!$G17="","",IF('Cash Flow %s Yr4'!M22="","",'Cash Flow %s Yr4'!M22*'Revenue Input'!$G17))</f>
        <v>2116.8000000000002</v>
      </c>
      <c r="N21" s="64">
        <f>IF('Revenue Input'!$G17="","",IF('Cash Flow %s Yr4'!N22="","",'Cash Flow %s Yr4'!N22*'Revenue Input'!$G17))</f>
        <v>0</v>
      </c>
      <c r="O21" s="64">
        <f>IF('Revenue Input'!$G17="","",IF('Cash Flow %s Yr4'!O22="","",'Cash Flow %s Yr4'!O22*'Revenue Input'!$G17))</f>
        <v>1058.4000000000001</v>
      </c>
      <c r="P21" s="64">
        <f>IF('Revenue Input'!$G17="","",IF('Cash Flow %s Yr4'!P22="","",'Cash Flow %s Yr4'!P22*'Revenue Input'!$G17))</f>
        <v>0</v>
      </c>
      <c r="Q21" s="64">
        <f>IF('Revenue Input'!$G17="","",IF('Cash Flow %s Yr4'!Q22="","",'Cash Flow %s Yr4'!Q22*'Revenue Input'!$G17))</f>
        <v>0</v>
      </c>
      <c r="R21" s="64">
        <f>IF('Revenue Input'!$G17="","",IF('Cash Flow %s Yr4'!R22="","",'Cash Flow %s Yr4'!R22*'Revenue Input'!$G17))</f>
        <v>0</v>
      </c>
      <c r="S21" s="111">
        <f>IF(SUM(D21:R21)&gt;0,SUM(D21:R21)/'Revenue Input'!$G17,"")</f>
        <v>1</v>
      </c>
    </row>
    <row r="22" spans="1:19" s="31" customFormat="1" ht="18.75" x14ac:dyDescent="0.3">
      <c r="A22" s="47"/>
      <c r="B22" s="65" t="str">
        <f>'Revenue Input'!B18</f>
        <v>8590</v>
      </c>
      <c r="C22" s="65" t="str">
        <f>'Revenue Input'!C18</f>
        <v>One Time Funds / Teacher Effectiveness</v>
      </c>
      <c r="D22" s="64">
        <f>IF('Revenue Input'!$G18="","",IF('Cash Flow %s Yr4'!D22="","",'Cash Flow %s Yr4'!D22*'Revenue Input'!$G18))</f>
        <v>0</v>
      </c>
      <c r="E22" s="64">
        <f>IF('Revenue Input'!$G18="","",IF('Cash Flow %s Yr4'!E22="","",'Cash Flow %s Yr4'!E22*'Revenue Input'!$G18))</f>
        <v>0</v>
      </c>
      <c r="F22" s="64">
        <f>IF('Revenue Input'!$G18="","",IF('Cash Flow %s Yr4'!F22="","",'Cash Flow %s Yr4'!F22*'Revenue Input'!$G18))</f>
        <v>0</v>
      </c>
      <c r="G22" s="64">
        <f>IF('Revenue Input'!$G18="","",IF('Cash Flow %s Yr4'!G22="","",'Cash Flow %s Yr4'!G22*'Revenue Input'!$G18))</f>
        <v>0</v>
      </c>
      <c r="H22" s="64">
        <f>IF('Revenue Input'!$G18="","",IF('Cash Flow %s Yr4'!H22="","",'Cash Flow %s Yr4'!H22*'Revenue Input'!$G18))</f>
        <v>0</v>
      </c>
      <c r="I22" s="64">
        <f>IF('Revenue Input'!$G18="","",IF('Cash Flow %s Yr4'!I22="","",'Cash Flow %s Yr4'!I22*'Revenue Input'!$G18))</f>
        <v>0</v>
      </c>
      <c r="J22" s="64">
        <f>IF('Revenue Input'!$G18="","",IF('Cash Flow %s Yr4'!J22="","",'Cash Flow %s Yr4'!J22*'Revenue Input'!$G18))</f>
        <v>0</v>
      </c>
      <c r="K22" s="64">
        <f>IF('Revenue Input'!$G18="","",IF('Cash Flow %s Yr4'!K22="","",'Cash Flow %s Yr4'!K22*'Revenue Input'!$G18))</f>
        <v>0</v>
      </c>
      <c r="L22" s="64">
        <f>IF('Revenue Input'!$G18="","",IF('Cash Flow %s Yr4'!L22="","",'Cash Flow %s Yr4'!L22*'Revenue Input'!$G18))</f>
        <v>0</v>
      </c>
      <c r="M22" s="64">
        <f>IF('Revenue Input'!$G18="","",IF('Cash Flow %s Yr4'!M22="","",'Cash Flow %s Yr4'!M22*'Revenue Input'!$G18))</f>
        <v>0</v>
      </c>
      <c r="N22" s="64">
        <f>IF('Revenue Input'!$G18="","",IF('Cash Flow %s Yr4'!N22="","",'Cash Flow %s Yr4'!N22*'Revenue Input'!$G18))</f>
        <v>0</v>
      </c>
      <c r="O22" s="64">
        <f>IF('Revenue Input'!$G18="","",IF('Cash Flow %s Yr4'!O22="","",'Cash Flow %s Yr4'!O22*'Revenue Input'!$G18))</f>
        <v>0</v>
      </c>
      <c r="P22" s="64">
        <f>IF('Revenue Input'!$G18="","",IF('Cash Flow %s Yr4'!P22="","",'Cash Flow %s Yr4'!P22*'Revenue Input'!$G18))</f>
        <v>0</v>
      </c>
      <c r="Q22" s="64">
        <f>IF('Revenue Input'!$G18="","",IF('Cash Flow %s Yr4'!Q22="","",'Cash Flow %s Yr4'!Q22*'Revenue Input'!$G18))</f>
        <v>0</v>
      </c>
      <c r="R22" s="64">
        <f>IF('Revenue Input'!$G18="","",IF('Cash Flow %s Yr4'!R22="","",'Cash Flow %s Yr4'!R22*'Revenue Input'!$G18))</f>
        <v>0</v>
      </c>
      <c r="S22" s="111" t="str">
        <f>IF(SUM(D22:R22)&gt;0,SUM(D22:R22)/'Revenue Input'!$G18,"")</f>
        <v/>
      </c>
    </row>
    <row r="23" spans="1:19" s="31" customFormat="1" ht="18.75" x14ac:dyDescent="0.3">
      <c r="A23" s="47"/>
      <c r="B23" s="73"/>
      <c r="C23" s="34" t="s">
        <v>740</v>
      </c>
      <c r="D23" s="173">
        <f>SUM(D12:D22)</f>
        <v>353771.73</v>
      </c>
      <c r="E23" s="173">
        <f t="shared" ref="E23:R23" si="0">SUM(E12:E22)</f>
        <v>164123.91</v>
      </c>
      <c r="F23" s="173">
        <f t="shared" si="0"/>
        <v>219116.35</v>
      </c>
      <c r="G23" s="173">
        <f t="shared" si="0"/>
        <v>380436.89000000007</v>
      </c>
      <c r="H23" s="173">
        <f t="shared" si="0"/>
        <v>376138.89</v>
      </c>
      <c r="I23" s="173">
        <f t="shared" si="0"/>
        <v>288915.39</v>
      </c>
      <c r="J23" s="173">
        <f t="shared" si="0"/>
        <v>382553.69000000006</v>
      </c>
      <c r="K23" s="173">
        <f t="shared" si="0"/>
        <v>376138.89</v>
      </c>
      <c r="L23" s="173">
        <f t="shared" si="0"/>
        <v>342145.35000000003</v>
      </c>
      <c r="M23" s="173">
        <f t="shared" si="0"/>
        <v>373682.03</v>
      </c>
      <c r="N23" s="173">
        <f t="shared" si="0"/>
        <v>367267.23</v>
      </c>
      <c r="O23" s="173">
        <f t="shared" si="0"/>
        <v>403669.77</v>
      </c>
      <c r="P23" s="173">
        <f t="shared" si="0"/>
        <v>368921.51</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Input'!$G22="","",IF('Cash Flow %s Yr4'!D26="","",'Cash Flow %s Yr4'!D26*'Revenue Input'!$G22))</f>
        <v/>
      </c>
      <c r="E26" s="64" t="str">
        <f>IF('Revenue Input'!$G22="","",IF('Cash Flow %s Yr4'!E26="","",'Cash Flow %s Yr4'!E26*'Revenue Input'!$G22))</f>
        <v/>
      </c>
      <c r="F26" s="64" t="str">
        <f>IF('Revenue Input'!$G22="","",IF('Cash Flow %s Yr4'!F26="","",'Cash Flow %s Yr4'!F26*'Revenue Input'!$G22))</f>
        <v/>
      </c>
      <c r="G26" s="64" t="str">
        <f>IF('Revenue Input'!$G22="","",IF('Cash Flow %s Yr4'!G26="","",'Cash Flow %s Yr4'!G26*'Revenue Input'!$G22))</f>
        <v/>
      </c>
      <c r="H26" s="64" t="str">
        <f>IF('Revenue Input'!$G22="","",IF('Cash Flow %s Yr4'!H26="","",'Cash Flow %s Yr4'!H26*'Revenue Input'!$G22))</f>
        <v/>
      </c>
      <c r="I26" s="64" t="str">
        <f>IF('Revenue Input'!$G22="","",IF('Cash Flow %s Yr4'!I26="","",'Cash Flow %s Yr4'!I26*'Revenue Input'!$G22))</f>
        <v/>
      </c>
      <c r="J26" s="64" t="str">
        <f>IF('Revenue Input'!$G22="","",IF('Cash Flow %s Yr4'!J26="","",'Cash Flow %s Yr4'!J26*'Revenue Input'!$G22))</f>
        <v/>
      </c>
      <c r="K26" s="64" t="str">
        <f>IF('Revenue Input'!$G22="","",IF('Cash Flow %s Yr4'!K26="","",'Cash Flow %s Yr4'!K26*'Revenue Input'!$G22))</f>
        <v/>
      </c>
      <c r="L26" s="64" t="str">
        <f>IF('Revenue Input'!$G22="","",IF('Cash Flow %s Yr4'!L26="","",'Cash Flow %s Yr4'!L26*'Revenue Input'!$G22))</f>
        <v/>
      </c>
      <c r="M26" s="64" t="str">
        <f>IF('Revenue Input'!$G22="","",IF('Cash Flow %s Yr4'!M26="","",'Cash Flow %s Yr4'!M26*'Revenue Input'!$G22))</f>
        <v/>
      </c>
      <c r="N26" s="64" t="str">
        <f>IF('Revenue Input'!$G22="","",IF('Cash Flow %s Yr4'!N26="","",'Cash Flow %s Yr4'!N26*'Revenue Input'!$G22))</f>
        <v/>
      </c>
      <c r="O26" s="64" t="str">
        <f>IF('Revenue Input'!$G22="","",IF('Cash Flow %s Yr4'!O26="","",'Cash Flow %s Yr4'!O26*'Revenue Input'!$G22))</f>
        <v/>
      </c>
      <c r="P26" s="64" t="str">
        <f>IF('Revenue Input'!$G22="","",IF('Cash Flow %s Yr4'!P26="","",'Cash Flow %s Yr4'!P26*'Revenue Input'!$G22))</f>
        <v/>
      </c>
      <c r="Q26" s="64" t="str">
        <f>IF('Revenue Input'!$G22="","",IF('Cash Flow %s Yr4'!Q26="","",'Cash Flow %s Yr4'!Q26*'Revenue Input'!$G22))</f>
        <v/>
      </c>
      <c r="R26" s="64" t="str">
        <f>IF('Revenue Input'!$G22="","",IF('Cash Flow %s Yr4'!R26="","",'Cash Flow %s Yr4'!R26*'Revenue Input'!$G22))</f>
        <v/>
      </c>
      <c r="S26" s="111" t="str">
        <f>IF(SUM(D26:R26)&gt;0,SUM(D26:R26)/'Revenue Input'!$G22,"")</f>
        <v/>
      </c>
    </row>
    <row r="27" spans="1:19" s="31" customFormat="1" ht="18.75" x14ac:dyDescent="0.3">
      <c r="A27" s="47"/>
      <c r="B27" s="65" t="str">
        <f>'Revenue Input'!B23</f>
        <v>8290</v>
      </c>
      <c r="C27" s="65" t="str">
        <f>'Revenue Input'!C23</f>
        <v>All Other Federal Revenue, inc Facilities Incentive Grants program</v>
      </c>
      <c r="D27" s="64" t="str">
        <f>IF('Revenue Input'!$G23="","",IF('Cash Flow %s Yr4'!D27="","",'Cash Flow %s Yr4'!D27*'Revenue Input'!$G23))</f>
        <v/>
      </c>
      <c r="E27" s="64" t="str">
        <f>IF('Revenue Input'!$G23="","",IF('Cash Flow %s Yr4'!E27="","",'Cash Flow %s Yr4'!E27*'Revenue Input'!$G23))</f>
        <v/>
      </c>
      <c r="F27" s="64" t="str">
        <f>IF('Revenue Input'!$G23="","",IF('Cash Flow %s Yr4'!F27="","",'Cash Flow %s Yr4'!F27*'Revenue Input'!$G23))</f>
        <v/>
      </c>
      <c r="G27" s="64" t="str">
        <f>IF('Revenue Input'!$G23="","",IF('Cash Flow %s Yr4'!G27="","",'Cash Flow %s Yr4'!G27*'Revenue Input'!$G23))</f>
        <v/>
      </c>
      <c r="H27" s="64" t="str">
        <f>IF('Revenue Input'!$G23="","",IF('Cash Flow %s Yr4'!H27="","",'Cash Flow %s Yr4'!H27*'Revenue Input'!$G23))</f>
        <v/>
      </c>
      <c r="I27" s="64" t="str">
        <f>IF('Revenue Input'!$G23="","",IF('Cash Flow %s Yr4'!I27="","",'Cash Flow %s Yr4'!I27*'Revenue Input'!$G23))</f>
        <v/>
      </c>
      <c r="J27" s="64" t="str">
        <f>IF('Revenue Input'!$G23="","",IF('Cash Flow %s Yr4'!J27="","",'Cash Flow %s Yr4'!J27*'Revenue Input'!$G23))</f>
        <v/>
      </c>
      <c r="K27" s="64" t="str">
        <f>IF('Revenue Input'!$G23="","",IF('Cash Flow %s Yr4'!K27="","",'Cash Flow %s Yr4'!K27*'Revenue Input'!$G23))</f>
        <v/>
      </c>
      <c r="L27" s="64" t="str">
        <f>IF('Revenue Input'!$G23="","",IF('Cash Flow %s Yr4'!L27="","",'Cash Flow %s Yr4'!L27*'Revenue Input'!$G23))</f>
        <v/>
      </c>
      <c r="M27" s="64" t="str">
        <f>IF('Revenue Input'!$G23="","",IF('Cash Flow %s Yr4'!M27="","",'Cash Flow %s Yr4'!M27*'Revenue Input'!$G23))</f>
        <v/>
      </c>
      <c r="N27" s="64" t="str">
        <f>IF('Revenue Input'!$G23="","",IF('Cash Flow %s Yr4'!N27="","",'Cash Flow %s Yr4'!N27*'Revenue Input'!$G23))</f>
        <v/>
      </c>
      <c r="O27" s="64" t="str">
        <f>IF('Revenue Input'!$G23="","",IF('Cash Flow %s Yr4'!O27="","",'Cash Flow %s Yr4'!O27*'Revenue Input'!$G23))</f>
        <v/>
      </c>
      <c r="P27" s="64" t="str">
        <f>IF('Revenue Input'!$G23="","",IF('Cash Flow %s Yr4'!P27="","",'Cash Flow %s Yr4'!P27*'Revenue Input'!$G23))</f>
        <v/>
      </c>
      <c r="Q27" s="64" t="str">
        <f>IF('Revenue Input'!$G23="","",IF('Cash Flow %s Yr4'!Q27="","",'Cash Flow %s Yr4'!Q27*'Revenue Input'!$G23))</f>
        <v/>
      </c>
      <c r="R27" s="64" t="str">
        <f>IF('Revenue Input'!$G23="","",IF('Cash Flow %s Yr4'!R27="","",'Cash Flow %s Yr4'!R27*'Revenue Input'!$G23))</f>
        <v/>
      </c>
      <c r="S27" s="111" t="str">
        <f>IF(SUM(D27:R27)&gt;0,SUM(D27:R27)/'Revenue Input'!$G23,"")</f>
        <v/>
      </c>
    </row>
    <row r="28" spans="1:19" s="31" customFormat="1" ht="18.75" x14ac:dyDescent="0.3">
      <c r="A28" s="47"/>
      <c r="B28" s="65" t="str">
        <f>'Revenue Input'!B24</f>
        <v>8291</v>
      </c>
      <c r="C28" s="65" t="str">
        <f>'Revenue Input'!C24</f>
        <v>Title I</v>
      </c>
      <c r="D28" s="64">
        <f>IF('Revenue Input'!$G24="","",IF('Cash Flow %s Yr4'!D28="","",'Cash Flow %s Yr4'!D28*'Revenue Input'!$G24))</f>
        <v>0</v>
      </c>
      <c r="E28" s="64">
        <f>IF('Revenue Input'!$G24="","",IF('Cash Flow %s Yr4'!E28="","",'Cash Flow %s Yr4'!E28*'Revenue Input'!$G24))</f>
        <v>0</v>
      </c>
      <c r="F28" s="64">
        <f>IF('Revenue Input'!$G24="","",IF('Cash Flow %s Yr4'!F28="","",'Cash Flow %s Yr4'!F28*'Revenue Input'!$G24))</f>
        <v>0</v>
      </c>
      <c r="G28" s="64">
        <f>IF('Revenue Input'!$G24="","",IF('Cash Flow %s Yr4'!G28="","",'Cash Flow %s Yr4'!G28*'Revenue Input'!$G24))</f>
        <v>0</v>
      </c>
      <c r="H28" s="64">
        <f>IF('Revenue Input'!$G24="","",IF('Cash Flow %s Yr4'!H28="","",'Cash Flow %s Yr4'!H28*'Revenue Input'!$G24))</f>
        <v>0</v>
      </c>
      <c r="I28" s="64">
        <f>IF('Revenue Input'!$G24="","",IF('Cash Flow %s Yr4'!I28="","",'Cash Flow %s Yr4'!I28*'Revenue Input'!$G24))</f>
        <v>0</v>
      </c>
      <c r="J28" s="64">
        <f>IF('Revenue Input'!$G24="","",IF('Cash Flow %s Yr4'!J28="","",'Cash Flow %s Yr4'!J28*'Revenue Input'!$G24))</f>
        <v>21334.5</v>
      </c>
      <c r="K28" s="64">
        <f>IF('Revenue Input'!$G24="","",IF('Cash Flow %s Yr4'!K28="","",'Cash Flow %s Yr4'!K28*'Revenue Input'!$G24))</f>
        <v>0</v>
      </c>
      <c r="L28" s="64">
        <f>IF('Revenue Input'!$G24="","",IF('Cash Flow %s Yr4'!L28="","",'Cash Flow %s Yr4'!L28*'Revenue Input'!$G24))</f>
        <v>0</v>
      </c>
      <c r="M28" s="64">
        <f>IF('Revenue Input'!$G24="","",IF('Cash Flow %s Yr4'!M28="","",'Cash Flow %s Yr4'!M28*'Revenue Input'!$G24))</f>
        <v>42669</v>
      </c>
      <c r="N28" s="64">
        <f>IF('Revenue Input'!$G24="","",IF('Cash Flow %s Yr4'!N28="","",'Cash Flow %s Yr4'!N28*'Revenue Input'!$G24))</f>
        <v>0</v>
      </c>
      <c r="O28" s="64">
        <f>IF('Revenue Input'!$G24="","",IF('Cash Flow %s Yr4'!O28="","",'Cash Flow %s Yr4'!O28*'Revenue Input'!$G24))</f>
        <v>21334.5</v>
      </c>
      <c r="P28" s="64">
        <f>IF('Revenue Input'!$G24="","",IF('Cash Flow %s Yr4'!P28="","",'Cash Flow %s Yr4'!P28*'Revenue Input'!$G24))</f>
        <v>0</v>
      </c>
      <c r="Q28" s="64">
        <f>IF('Revenue Input'!$G24="","",IF('Cash Flow %s Yr4'!Q28="","",'Cash Flow %s Yr4'!Q28*'Revenue Input'!$G24))</f>
        <v>0</v>
      </c>
      <c r="R28" s="64">
        <f>IF('Revenue Input'!$G24="","",IF('Cash Flow %s Yr4'!R28="","",'Cash Flow %s Yr4'!R28*'Revenue Input'!$G24))</f>
        <v>0</v>
      </c>
      <c r="S28" s="111">
        <f>IF(SUM(D28:R28)&gt;0,SUM(D28:R28)/'Revenue Input'!$G24,"")</f>
        <v>1</v>
      </c>
    </row>
    <row r="29" spans="1:19" s="31" customFormat="1" ht="18.75" x14ac:dyDescent="0.3">
      <c r="A29" s="47"/>
      <c r="B29" s="65" t="str">
        <f>'Revenue Input'!B25</f>
        <v>8292</v>
      </c>
      <c r="C29" s="65" t="str">
        <f>'Revenue Input'!C25</f>
        <v>Title II</v>
      </c>
      <c r="D29" s="64">
        <f>IF('Revenue Input'!$G25="","",IF('Cash Flow %s Yr4'!D29="","",'Cash Flow %s Yr4'!D29*'Revenue Input'!$G25))</f>
        <v>0</v>
      </c>
      <c r="E29" s="64">
        <f>IF('Revenue Input'!$G25="","",IF('Cash Flow %s Yr4'!E29="","",'Cash Flow %s Yr4'!E29*'Revenue Input'!$G25))</f>
        <v>0</v>
      </c>
      <c r="F29" s="64">
        <f>IF('Revenue Input'!$G25="","",IF('Cash Flow %s Yr4'!F29="","",'Cash Flow %s Yr4'!F29*'Revenue Input'!$G25))</f>
        <v>0</v>
      </c>
      <c r="G29" s="64">
        <f>IF('Revenue Input'!$G25="","",IF('Cash Flow %s Yr4'!G29="","",'Cash Flow %s Yr4'!G29*'Revenue Input'!$G25))</f>
        <v>0</v>
      </c>
      <c r="H29" s="64">
        <f>IF('Revenue Input'!$G25="","",IF('Cash Flow %s Yr4'!H29="","",'Cash Flow %s Yr4'!H29*'Revenue Input'!$G25))</f>
        <v>0</v>
      </c>
      <c r="I29" s="64">
        <f>IF('Revenue Input'!$G25="","",IF('Cash Flow %s Yr4'!I29="","",'Cash Flow %s Yr4'!I29*'Revenue Input'!$G25))</f>
        <v>0</v>
      </c>
      <c r="J29" s="64">
        <f>IF('Revenue Input'!$G25="","",IF('Cash Flow %s Yr4'!J29="","",'Cash Flow %s Yr4'!J29*'Revenue Input'!$G25))</f>
        <v>2636</v>
      </c>
      <c r="K29" s="64">
        <f>IF('Revenue Input'!$G25="","",IF('Cash Flow %s Yr4'!K29="","",'Cash Flow %s Yr4'!K29*'Revenue Input'!$G25))</f>
        <v>0</v>
      </c>
      <c r="L29" s="64">
        <f>IF('Revenue Input'!$G25="","",IF('Cash Flow %s Yr4'!L29="","",'Cash Flow %s Yr4'!L29*'Revenue Input'!$G25))</f>
        <v>0</v>
      </c>
      <c r="M29" s="64">
        <f>IF('Revenue Input'!$G25="","",IF('Cash Flow %s Yr4'!M29="","",'Cash Flow %s Yr4'!M29*'Revenue Input'!$G25))</f>
        <v>5272</v>
      </c>
      <c r="N29" s="64">
        <f>IF('Revenue Input'!$G25="","",IF('Cash Flow %s Yr4'!N29="","",'Cash Flow %s Yr4'!N29*'Revenue Input'!$G25))</f>
        <v>0</v>
      </c>
      <c r="O29" s="64">
        <f>IF('Revenue Input'!$G25="","",IF('Cash Flow %s Yr4'!O29="","",'Cash Flow %s Yr4'!O29*'Revenue Input'!$G25))</f>
        <v>2636</v>
      </c>
      <c r="P29" s="64">
        <f>IF('Revenue Input'!$G25="","",IF('Cash Flow %s Yr4'!P29="","",'Cash Flow %s Yr4'!P29*'Revenue Input'!$G25))</f>
        <v>0</v>
      </c>
      <c r="Q29" s="64">
        <f>IF('Revenue Input'!$G25="","",IF('Cash Flow %s Yr4'!Q29="","",'Cash Flow %s Yr4'!Q29*'Revenue Input'!$G25))</f>
        <v>0</v>
      </c>
      <c r="R29" s="64">
        <f>IF('Revenue Input'!$G25="","",IF('Cash Flow %s Yr4'!R29="","",'Cash Flow %s Yr4'!R29*'Revenue Input'!$G25))</f>
        <v>0</v>
      </c>
      <c r="S29" s="111">
        <f>IF(SUM(D29:R29)&gt;0,SUM(D29:R29)/'Revenue Input'!$G25,"")</f>
        <v>1</v>
      </c>
    </row>
    <row r="30" spans="1:19" s="31" customFormat="1" ht="18.75" x14ac:dyDescent="0.3">
      <c r="A30" s="47"/>
      <c r="B30" s="65" t="str">
        <f>'Revenue Input'!B26</f>
        <v>8293</v>
      </c>
      <c r="C30" s="65" t="str">
        <f>'Revenue Input'!C26</f>
        <v>Title III</v>
      </c>
      <c r="D30" s="64" t="str">
        <f>IF('Revenue Input'!$G26="","",IF('Cash Flow %s Yr4'!D30="","",'Cash Flow %s Yr4'!D30*'Revenue Input'!$G26))</f>
        <v/>
      </c>
      <c r="E30" s="64" t="str">
        <f>IF('Revenue Input'!$G26="","",IF('Cash Flow %s Yr4'!E30="","",'Cash Flow %s Yr4'!E30*'Revenue Input'!$G26))</f>
        <v/>
      </c>
      <c r="F30" s="64" t="str">
        <f>IF('Revenue Input'!$G26="","",IF('Cash Flow %s Yr4'!F30="","",'Cash Flow %s Yr4'!F30*'Revenue Input'!$G26))</f>
        <v/>
      </c>
      <c r="G30" s="64" t="str">
        <f>IF('Revenue Input'!$G26="","",IF('Cash Flow %s Yr4'!G30="","",'Cash Flow %s Yr4'!G30*'Revenue Input'!$G26))</f>
        <v/>
      </c>
      <c r="H30" s="64" t="str">
        <f>IF('Revenue Input'!$G26="","",IF('Cash Flow %s Yr4'!H30="","",'Cash Flow %s Yr4'!H30*'Revenue Input'!$G26))</f>
        <v/>
      </c>
      <c r="I30" s="64" t="str">
        <f>IF('Revenue Input'!$G26="","",IF('Cash Flow %s Yr4'!I30="","",'Cash Flow %s Yr4'!I30*'Revenue Input'!$G26))</f>
        <v/>
      </c>
      <c r="J30" s="64" t="str">
        <f>IF('Revenue Input'!$G26="","",IF('Cash Flow %s Yr4'!J30="","",'Cash Flow %s Yr4'!J30*'Revenue Input'!$G26))</f>
        <v/>
      </c>
      <c r="K30" s="64" t="str">
        <f>IF('Revenue Input'!$G26="","",IF('Cash Flow %s Yr4'!K30="","",'Cash Flow %s Yr4'!K30*'Revenue Input'!$G26))</f>
        <v/>
      </c>
      <c r="L30" s="64" t="str">
        <f>IF('Revenue Input'!$G26="","",IF('Cash Flow %s Yr4'!L30="","",'Cash Flow %s Yr4'!L30*'Revenue Input'!$G26))</f>
        <v/>
      </c>
      <c r="M30" s="64" t="str">
        <f>IF('Revenue Input'!$G26="","",IF('Cash Flow %s Yr4'!M30="","",'Cash Flow %s Yr4'!M30*'Revenue Input'!$G26))</f>
        <v/>
      </c>
      <c r="N30" s="64" t="str">
        <f>IF('Revenue Input'!$G26="","",IF('Cash Flow %s Yr4'!N30="","",'Cash Flow %s Yr4'!N30*'Revenue Input'!$G26))</f>
        <v/>
      </c>
      <c r="O30" s="64" t="str">
        <f>IF('Revenue Input'!$G26="","",IF('Cash Flow %s Yr4'!O30="","",'Cash Flow %s Yr4'!O30*'Revenue Input'!$G26))</f>
        <v/>
      </c>
      <c r="P30" s="64" t="str">
        <f>IF('Revenue Input'!$G26="","",IF('Cash Flow %s Yr4'!P30="","",'Cash Flow %s Yr4'!P30*'Revenue Input'!$G26))</f>
        <v/>
      </c>
      <c r="Q30" s="64" t="str">
        <f>IF('Revenue Input'!$G26="","",IF('Cash Flow %s Yr4'!Q30="","",'Cash Flow %s Yr4'!Q30*'Revenue Input'!$G26))</f>
        <v/>
      </c>
      <c r="R30" s="64" t="str">
        <f>IF('Revenue Input'!$G26="","",IF('Cash Flow %s Yr4'!R30="","",'Cash Flow %s Yr4'!R30*'Revenue Input'!$G26))</f>
        <v/>
      </c>
      <c r="S30" s="111" t="str">
        <f>IF(SUM(D30:R30)&gt;0,SUM(D30:R30)/'Revenue Input'!$G26,"")</f>
        <v/>
      </c>
    </row>
    <row r="31" spans="1:19" s="31" customFormat="1" ht="18.75" x14ac:dyDescent="0.3">
      <c r="A31" s="47"/>
      <c r="B31" s="65" t="str">
        <f>'Revenue Input'!B27</f>
        <v>8294</v>
      </c>
      <c r="C31" s="65" t="str">
        <f>'Revenue Input'!C27</f>
        <v>Title IV</v>
      </c>
      <c r="D31" s="64" t="str">
        <f>IF('Revenue Input'!$G27="","",IF('Cash Flow %s Yr4'!D31="","",'Cash Flow %s Yr4'!D31*'Revenue Input'!$G27))</f>
        <v/>
      </c>
      <c r="E31" s="64" t="str">
        <f>IF('Revenue Input'!$G27="","",IF('Cash Flow %s Yr4'!E31="","",'Cash Flow %s Yr4'!E31*'Revenue Input'!$G27))</f>
        <v/>
      </c>
      <c r="F31" s="64" t="str">
        <f>IF('Revenue Input'!$G27="","",IF('Cash Flow %s Yr4'!F31="","",'Cash Flow %s Yr4'!F31*'Revenue Input'!$G27))</f>
        <v/>
      </c>
      <c r="G31" s="64" t="str">
        <f>IF('Revenue Input'!$G27="","",IF('Cash Flow %s Yr4'!G31="","",'Cash Flow %s Yr4'!G31*'Revenue Input'!$G27))</f>
        <v/>
      </c>
      <c r="H31" s="64" t="str">
        <f>IF('Revenue Input'!$G27="","",IF('Cash Flow %s Yr4'!H31="","",'Cash Flow %s Yr4'!H31*'Revenue Input'!$G27))</f>
        <v/>
      </c>
      <c r="I31" s="64" t="str">
        <f>IF('Revenue Input'!$G27="","",IF('Cash Flow %s Yr4'!I31="","",'Cash Flow %s Yr4'!I31*'Revenue Input'!$G27))</f>
        <v/>
      </c>
      <c r="J31" s="64" t="str">
        <f>IF('Revenue Input'!$G27="","",IF('Cash Flow %s Yr4'!J31="","",'Cash Flow %s Yr4'!J31*'Revenue Input'!$G27))</f>
        <v/>
      </c>
      <c r="K31" s="64" t="str">
        <f>IF('Revenue Input'!$G27="","",IF('Cash Flow %s Yr4'!K31="","",'Cash Flow %s Yr4'!K31*'Revenue Input'!$G27))</f>
        <v/>
      </c>
      <c r="L31" s="64" t="str">
        <f>IF('Revenue Input'!$G27="","",IF('Cash Flow %s Yr4'!L31="","",'Cash Flow %s Yr4'!L31*'Revenue Input'!$G27))</f>
        <v/>
      </c>
      <c r="M31" s="64" t="str">
        <f>IF('Revenue Input'!$G27="","",IF('Cash Flow %s Yr4'!M31="","",'Cash Flow %s Yr4'!M31*'Revenue Input'!$G27))</f>
        <v/>
      </c>
      <c r="N31" s="64" t="str">
        <f>IF('Revenue Input'!$G27="","",IF('Cash Flow %s Yr4'!N31="","",'Cash Flow %s Yr4'!N31*'Revenue Input'!$G27))</f>
        <v/>
      </c>
      <c r="O31" s="64" t="str">
        <f>IF('Revenue Input'!$G27="","",IF('Cash Flow %s Yr4'!O31="","",'Cash Flow %s Yr4'!O31*'Revenue Input'!$G27))</f>
        <v/>
      </c>
      <c r="P31" s="64" t="str">
        <f>IF('Revenue Input'!$G27="","",IF('Cash Flow %s Yr4'!P31="","",'Cash Flow %s Yr4'!P31*'Revenue Input'!$G27))</f>
        <v/>
      </c>
      <c r="Q31" s="64" t="str">
        <f>IF('Revenue Input'!$G27="","",IF('Cash Flow %s Yr4'!Q31="","",'Cash Flow %s Yr4'!Q31*'Revenue Input'!$G27))</f>
        <v/>
      </c>
      <c r="R31" s="64" t="str">
        <f>IF('Revenue Input'!$G27="","",IF('Cash Flow %s Yr4'!R31="","",'Cash Flow %s Yr4'!R31*'Revenue Input'!$G27))</f>
        <v/>
      </c>
      <c r="S31" s="111" t="str">
        <f>IF(SUM(D31:R31)&gt;0,SUM(D31:R31)/'Revenue Input'!$G27,"")</f>
        <v/>
      </c>
    </row>
    <row r="32" spans="1:19" s="31" customFormat="1" ht="18.75" x14ac:dyDescent="0.3">
      <c r="A32" s="47"/>
      <c r="B32" s="65" t="str">
        <f>'Revenue Input'!B28</f>
        <v>8295</v>
      </c>
      <c r="C32" s="65" t="str">
        <f>'Revenue Input'!C28</f>
        <v>Title V</v>
      </c>
      <c r="D32" s="64" t="str">
        <f>IF('Revenue Input'!$G28="","",IF('Cash Flow %s Yr4'!D32="","",'Cash Flow %s Yr4'!D32*'Revenue Input'!$G28))</f>
        <v/>
      </c>
      <c r="E32" s="64" t="str">
        <f>IF('Revenue Input'!$G28="","",IF('Cash Flow %s Yr4'!E32="","",'Cash Flow %s Yr4'!E32*'Revenue Input'!$G28))</f>
        <v/>
      </c>
      <c r="F32" s="64" t="str">
        <f>IF('Revenue Input'!$G28="","",IF('Cash Flow %s Yr4'!F32="","",'Cash Flow %s Yr4'!F32*'Revenue Input'!$G28))</f>
        <v/>
      </c>
      <c r="G32" s="64" t="str">
        <f>IF('Revenue Input'!$G28="","",IF('Cash Flow %s Yr4'!G32="","",'Cash Flow %s Yr4'!G32*'Revenue Input'!$G28))</f>
        <v/>
      </c>
      <c r="H32" s="64" t="str">
        <f>IF('Revenue Input'!$G28="","",IF('Cash Flow %s Yr4'!H32="","",'Cash Flow %s Yr4'!H32*'Revenue Input'!$G28))</f>
        <v/>
      </c>
      <c r="I32" s="64" t="str">
        <f>IF('Revenue Input'!$G28="","",IF('Cash Flow %s Yr4'!I32="","",'Cash Flow %s Yr4'!I32*'Revenue Input'!$G28))</f>
        <v/>
      </c>
      <c r="J32" s="64" t="str">
        <f>IF('Revenue Input'!$G28="","",IF('Cash Flow %s Yr4'!J32="","",'Cash Flow %s Yr4'!J32*'Revenue Input'!$G28))</f>
        <v/>
      </c>
      <c r="K32" s="64" t="str">
        <f>IF('Revenue Input'!$G28="","",IF('Cash Flow %s Yr4'!K32="","",'Cash Flow %s Yr4'!K32*'Revenue Input'!$G28))</f>
        <v/>
      </c>
      <c r="L32" s="64" t="str">
        <f>IF('Revenue Input'!$G28="","",IF('Cash Flow %s Yr4'!L32="","",'Cash Flow %s Yr4'!L32*'Revenue Input'!$G28))</f>
        <v/>
      </c>
      <c r="M32" s="64" t="str">
        <f>IF('Revenue Input'!$G28="","",IF('Cash Flow %s Yr4'!M32="","",'Cash Flow %s Yr4'!M32*'Revenue Input'!$G28))</f>
        <v/>
      </c>
      <c r="N32" s="64" t="str">
        <f>IF('Revenue Input'!$G28="","",IF('Cash Flow %s Yr4'!N32="","",'Cash Flow %s Yr4'!N32*'Revenue Input'!$G28))</f>
        <v/>
      </c>
      <c r="O32" s="64" t="str">
        <f>IF('Revenue Input'!$G28="","",IF('Cash Flow %s Yr4'!O32="","",'Cash Flow %s Yr4'!O32*'Revenue Input'!$G28))</f>
        <v/>
      </c>
      <c r="P32" s="64" t="str">
        <f>IF('Revenue Input'!$G28="","",IF('Cash Flow %s Yr4'!P32="","",'Cash Flow %s Yr4'!P32*'Revenue Input'!$G28))</f>
        <v/>
      </c>
      <c r="Q32" s="64" t="str">
        <f>IF('Revenue Input'!$G28="","",IF('Cash Flow %s Yr4'!Q32="","",'Cash Flow %s Yr4'!Q32*'Revenue Input'!$G28))</f>
        <v/>
      </c>
      <c r="R32" s="64" t="str">
        <f>IF('Revenue Input'!$G28="","",IF('Cash Flow %s Yr4'!R32="","",'Cash Flow %s Yr4'!R32*'Revenue Input'!$G28))</f>
        <v/>
      </c>
      <c r="S32" s="111" t="str">
        <f>IF(SUM(D32:R32)&gt;0,SUM(D32:R32)/'Revenue Input'!$G28,"")</f>
        <v/>
      </c>
    </row>
    <row r="33" spans="1:19" s="31" customFormat="1" ht="18.75" x14ac:dyDescent="0.3">
      <c r="A33" s="47"/>
      <c r="B33" s="65" t="str">
        <f>'Revenue Input'!B29</f>
        <v>8299</v>
      </c>
      <c r="C33" s="65" t="str">
        <f>'Revenue Input'!C29</f>
        <v>Prior Year Federal Revenue</v>
      </c>
      <c r="D33" s="64" t="str">
        <f>IF('Revenue Input'!$G29="","",IF('Cash Flow %s Yr4'!D33="","",'Cash Flow %s Yr4'!D33*'Revenue Input'!$G29))</f>
        <v/>
      </c>
      <c r="E33" s="64" t="str">
        <f>IF('Revenue Input'!$G29="","",IF('Cash Flow %s Yr4'!E33="","",'Cash Flow %s Yr4'!E33*'Revenue Input'!$G29))</f>
        <v/>
      </c>
      <c r="F33" s="64" t="str">
        <f>IF('Revenue Input'!$G29="","",IF('Cash Flow %s Yr4'!F33="","",'Cash Flow %s Yr4'!F33*'Revenue Input'!$G29))</f>
        <v/>
      </c>
      <c r="G33" s="64" t="str">
        <f>IF('Revenue Input'!$G29="","",IF('Cash Flow %s Yr4'!G33="","",'Cash Flow %s Yr4'!G33*'Revenue Input'!$G29))</f>
        <v/>
      </c>
      <c r="H33" s="64" t="str">
        <f>IF('Revenue Input'!$G29="","",IF('Cash Flow %s Yr4'!H33="","",'Cash Flow %s Yr4'!H33*'Revenue Input'!$G29))</f>
        <v/>
      </c>
      <c r="I33" s="64" t="str">
        <f>IF('Revenue Input'!$G29="","",IF('Cash Flow %s Yr4'!I33="","",'Cash Flow %s Yr4'!I33*'Revenue Input'!$G29))</f>
        <v/>
      </c>
      <c r="J33" s="64" t="str">
        <f>IF('Revenue Input'!$G29="","",IF('Cash Flow %s Yr4'!J33="","",'Cash Flow %s Yr4'!J33*'Revenue Input'!$G29))</f>
        <v/>
      </c>
      <c r="K33" s="64" t="str">
        <f>IF('Revenue Input'!$G29="","",IF('Cash Flow %s Yr4'!K33="","",'Cash Flow %s Yr4'!K33*'Revenue Input'!$G29))</f>
        <v/>
      </c>
      <c r="L33" s="64" t="str">
        <f>IF('Revenue Input'!$G29="","",IF('Cash Flow %s Yr4'!L33="","",'Cash Flow %s Yr4'!L33*'Revenue Input'!$G29))</f>
        <v/>
      </c>
      <c r="M33" s="64" t="str">
        <f>IF('Revenue Input'!$G29="","",IF('Cash Flow %s Yr4'!M33="","",'Cash Flow %s Yr4'!M33*'Revenue Input'!$G29))</f>
        <v/>
      </c>
      <c r="N33" s="64" t="str">
        <f>IF('Revenue Input'!$G29="","",IF('Cash Flow %s Yr4'!N33="","",'Cash Flow %s Yr4'!N33*'Revenue Input'!$G29))</f>
        <v/>
      </c>
      <c r="O33" s="64" t="str">
        <f>IF('Revenue Input'!$G29="","",IF('Cash Flow %s Yr4'!O33="","",'Cash Flow %s Yr4'!O33*'Revenue Input'!$G29))</f>
        <v/>
      </c>
      <c r="P33" s="64" t="str">
        <f>IF('Revenue Input'!$G29="","",IF('Cash Flow %s Yr4'!P33="","",'Cash Flow %s Yr4'!P33*'Revenue Input'!$G29))</f>
        <v/>
      </c>
      <c r="Q33" s="64" t="str">
        <f>IF('Revenue Input'!$G29="","",IF('Cash Flow %s Yr4'!Q33="","",'Cash Flow %s Yr4'!Q33*'Revenue Input'!$G29))</f>
        <v/>
      </c>
      <c r="R33" s="64" t="str">
        <f>IF('Revenue Input'!$G29="","",IF('Cash Flow %s Yr4'!R33="","",'Cash Flow %s Yr4'!R33*'Revenue Input'!$G29))</f>
        <v/>
      </c>
      <c r="S33" s="111" t="str">
        <f>IF(SUM(D33:R33)&gt;0,SUM(D33:R33)/'Revenue Input'!$G29,"")</f>
        <v/>
      </c>
    </row>
    <row r="34" spans="1:19" s="31" customFormat="1" ht="18.75" x14ac:dyDescent="0.3">
      <c r="A34" s="47"/>
      <c r="B34" s="73"/>
      <c r="C34" s="34" t="s">
        <v>740</v>
      </c>
      <c r="D34" s="173">
        <f>SUM(D26:D33)</f>
        <v>0</v>
      </c>
      <c r="E34" s="173">
        <f t="shared" ref="E34:R34" si="1">SUM(E26:E33)</f>
        <v>0</v>
      </c>
      <c r="F34" s="173">
        <f t="shared" si="1"/>
        <v>0</v>
      </c>
      <c r="G34" s="173">
        <f t="shared" si="1"/>
        <v>0</v>
      </c>
      <c r="H34" s="173">
        <f t="shared" si="1"/>
        <v>0</v>
      </c>
      <c r="I34" s="173">
        <f t="shared" si="1"/>
        <v>0</v>
      </c>
      <c r="J34" s="173">
        <f t="shared" si="1"/>
        <v>23970.5</v>
      </c>
      <c r="K34" s="173">
        <f t="shared" si="1"/>
        <v>0</v>
      </c>
      <c r="L34" s="173">
        <f t="shared" si="1"/>
        <v>0</v>
      </c>
      <c r="M34" s="173">
        <f t="shared" si="1"/>
        <v>47941</v>
      </c>
      <c r="N34" s="173">
        <f t="shared" si="1"/>
        <v>0</v>
      </c>
      <c r="O34" s="173">
        <f t="shared" si="1"/>
        <v>23970.5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Input'!$G33="","",IF('Cash Flow %s Yr4'!D37="","",'Cash Flow %s Yr4'!D37*'Revenue Input'!$G33))</f>
        <v/>
      </c>
      <c r="E37" s="64" t="str">
        <f>IF('Revenue Input'!$G33="","",IF('Cash Flow %s Yr4'!E37="","",'Cash Flow %s Yr4'!E37*'Revenue Input'!$G33))</f>
        <v/>
      </c>
      <c r="F37" s="64" t="str">
        <f>IF('Revenue Input'!$G33="","",IF('Cash Flow %s Yr4'!F37="","",'Cash Flow %s Yr4'!F37*'Revenue Input'!$G33))</f>
        <v/>
      </c>
      <c r="G37" s="64" t="str">
        <f>IF('Revenue Input'!$G33="","",IF('Cash Flow %s Yr4'!G37="","",'Cash Flow %s Yr4'!G37*'Revenue Input'!$G33))</f>
        <v/>
      </c>
      <c r="H37" s="64" t="str">
        <f>IF('Revenue Input'!$G33="","",IF('Cash Flow %s Yr4'!H37="","",'Cash Flow %s Yr4'!H37*'Revenue Input'!$G33))</f>
        <v/>
      </c>
      <c r="I37" s="64" t="str">
        <f>IF('Revenue Input'!$G33="","",IF('Cash Flow %s Yr4'!I37="","",'Cash Flow %s Yr4'!I37*'Revenue Input'!$G33))</f>
        <v/>
      </c>
      <c r="J37" s="64" t="str">
        <f>IF('Revenue Input'!$G33="","",IF('Cash Flow %s Yr4'!J37="","",'Cash Flow %s Yr4'!J37*'Revenue Input'!$G33))</f>
        <v/>
      </c>
      <c r="K37" s="64" t="str">
        <f>IF('Revenue Input'!$G33="","",IF('Cash Flow %s Yr4'!K37="","",'Cash Flow %s Yr4'!K37*'Revenue Input'!$G33))</f>
        <v/>
      </c>
      <c r="L37" s="64" t="str">
        <f>IF('Revenue Input'!$G33="","",IF('Cash Flow %s Yr4'!L37="","",'Cash Flow %s Yr4'!L37*'Revenue Input'!$G33))</f>
        <v/>
      </c>
      <c r="M37" s="64" t="str">
        <f>IF('Revenue Input'!$G33="","",IF('Cash Flow %s Yr4'!M37="","",'Cash Flow %s Yr4'!M37*'Revenue Input'!$G33))</f>
        <v/>
      </c>
      <c r="N37" s="64" t="str">
        <f>IF('Revenue Input'!$G33="","",IF('Cash Flow %s Yr4'!N37="","",'Cash Flow %s Yr4'!N37*'Revenue Input'!$G33))</f>
        <v/>
      </c>
      <c r="O37" s="64" t="str">
        <f>IF('Revenue Input'!$G33="","",IF('Cash Flow %s Yr4'!O37="","",'Cash Flow %s Yr4'!O37*'Revenue Input'!$G33))</f>
        <v/>
      </c>
      <c r="P37" s="64" t="str">
        <f>IF('Revenue Input'!$G33="","",IF('Cash Flow %s Yr4'!P37="","",'Cash Flow %s Yr4'!P37*'Revenue Input'!$G33))</f>
        <v/>
      </c>
      <c r="Q37" s="64" t="str">
        <f>IF('Revenue Input'!$G33="","",IF('Cash Flow %s Yr4'!Q37="","",'Cash Flow %s Yr4'!Q37*'Revenue Input'!$G33))</f>
        <v/>
      </c>
      <c r="R37" s="64" t="str">
        <f>IF('Revenue Input'!$G33="","",IF('Cash Flow %s Yr4'!R37="","",'Cash Flow %s Yr4'!R37*'Revenue Input'!$G33))</f>
        <v/>
      </c>
      <c r="S37" s="111" t="str">
        <f>IF(SUM(D37:R37)&gt;0,SUM(D37:R37)/'Revenue Input'!$G33,"")</f>
        <v/>
      </c>
    </row>
    <row r="38" spans="1:19" s="31" customFormat="1" ht="18.75" x14ac:dyDescent="0.3">
      <c r="A38" s="47"/>
      <c r="B38" s="65" t="str">
        <f>'Revenue Input'!B34</f>
        <v>8782</v>
      </c>
      <c r="C38" s="65" t="str">
        <f>'Revenue Input'!C34</f>
        <v>All Other Transfers from County Offices</v>
      </c>
      <c r="D38" s="64" t="str">
        <f>IF('Revenue Input'!$G34="","",IF('Cash Flow %s Yr4'!D38="","",'Cash Flow %s Yr4'!D38*'Revenue Input'!$G34))</f>
        <v/>
      </c>
      <c r="E38" s="64" t="str">
        <f>IF('Revenue Input'!$G34="","",IF('Cash Flow %s Yr4'!E38="","",'Cash Flow %s Yr4'!E38*'Revenue Input'!$G34))</f>
        <v/>
      </c>
      <c r="F38" s="64" t="str">
        <f>IF('Revenue Input'!$G34="","",IF('Cash Flow %s Yr4'!F38="","",'Cash Flow %s Yr4'!F38*'Revenue Input'!$G34))</f>
        <v/>
      </c>
      <c r="G38" s="64" t="str">
        <f>IF('Revenue Input'!$G34="","",IF('Cash Flow %s Yr4'!G38="","",'Cash Flow %s Yr4'!G38*'Revenue Input'!$G34))</f>
        <v/>
      </c>
      <c r="H38" s="64" t="str">
        <f>IF('Revenue Input'!$G34="","",IF('Cash Flow %s Yr4'!H38="","",'Cash Flow %s Yr4'!H38*'Revenue Input'!$G34))</f>
        <v/>
      </c>
      <c r="I38" s="64" t="str">
        <f>IF('Revenue Input'!$G34="","",IF('Cash Flow %s Yr4'!I38="","",'Cash Flow %s Yr4'!I38*'Revenue Input'!$G34))</f>
        <v/>
      </c>
      <c r="J38" s="64" t="str">
        <f>IF('Revenue Input'!$G34="","",IF('Cash Flow %s Yr4'!J38="","",'Cash Flow %s Yr4'!J38*'Revenue Input'!$G34))</f>
        <v/>
      </c>
      <c r="K38" s="64" t="str">
        <f>IF('Revenue Input'!$G34="","",IF('Cash Flow %s Yr4'!K38="","",'Cash Flow %s Yr4'!K38*'Revenue Input'!$G34))</f>
        <v/>
      </c>
      <c r="L38" s="64" t="str">
        <f>IF('Revenue Input'!$G34="","",IF('Cash Flow %s Yr4'!L38="","",'Cash Flow %s Yr4'!L38*'Revenue Input'!$G34))</f>
        <v/>
      </c>
      <c r="M38" s="64" t="str">
        <f>IF('Revenue Input'!$G34="","",IF('Cash Flow %s Yr4'!M38="","",'Cash Flow %s Yr4'!M38*'Revenue Input'!$G34))</f>
        <v/>
      </c>
      <c r="N38" s="64" t="str">
        <f>IF('Revenue Input'!$G34="","",IF('Cash Flow %s Yr4'!N38="","",'Cash Flow %s Yr4'!N38*'Revenue Input'!$G34))</f>
        <v/>
      </c>
      <c r="O38" s="64" t="str">
        <f>IF('Revenue Input'!$G34="","",IF('Cash Flow %s Yr4'!O38="","",'Cash Flow %s Yr4'!O38*'Revenue Input'!$G34))</f>
        <v/>
      </c>
      <c r="P38" s="64" t="str">
        <f>IF('Revenue Input'!$G34="","",IF('Cash Flow %s Yr4'!P38="","",'Cash Flow %s Yr4'!P38*'Revenue Input'!$G34))</f>
        <v/>
      </c>
      <c r="Q38" s="64" t="str">
        <f>IF('Revenue Input'!$G34="","",IF('Cash Flow %s Yr4'!Q38="","",'Cash Flow %s Yr4'!Q38*'Revenue Input'!$G34))</f>
        <v/>
      </c>
      <c r="R38" s="64" t="str">
        <f>IF('Revenue Input'!$G34="","",IF('Cash Flow %s Yr4'!R38="","",'Cash Flow %s Yr4'!R38*'Revenue Input'!$G34))</f>
        <v/>
      </c>
      <c r="S38" s="111" t="str">
        <f>IF(SUM(D38:R38)&gt;0,SUM(D38:R38)/'Revenue Input'!$G34,"")</f>
        <v/>
      </c>
    </row>
    <row r="39" spans="1:19" s="31" customFormat="1" ht="18.75" x14ac:dyDescent="0.3">
      <c r="A39" s="47"/>
      <c r="B39" s="65" t="str">
        <f>'Revenue Input'!B35</f>
        <v>8784</v>
      </c>
      <c r="C39" s="65" t="str">
        <f>'Revenue Input'!C35</f>
        <v>All Other Transfers from Other Locations</v>
      </c>
      <c r="D39" s="64" t="str">
        <f>IF('Revenue Input'!$G35="","",IF('Cash Flow %s Yr4'!D39="","",'Cash Flow %s Yr4'!D39*'Revenue Input'!$G35))</f>
        <v/>
      </c>
      <c r="E39" s="64" t="str">
        <f>IF('Revenue Input'!$G35="","",IF('Cash Flow %s Yr4'!E39="","",'Cash Flow %s Yr4'!E39*'Revenue Input'!$G35))</f>
        <v/>
      </c>
      <c r="F39" s="64" t="str">
        <f>IF('Revenue Input'!$G35="","",IF('Cash Flow %s Yr4'!F39="","",'Cash Flow %s Yr4'!F39*'Revenue Input'!$G35))</f>
        <v/>
      </c>
      <c r="G39" s="64" t="str">
        <f>IF('Revenue Input'!$G35="","",IF('Cash Flow %s Yr4'!G39="","",'Cash Flow %s Yr4'!G39*'Revenue Input'!$G35))</f>
        <v/>
      </c>
      <c r="H39" s="64" t="str">
        <f>IF('Revenue Input'!$G35="","",IF('Cash Flow %s Yr4'!H39="","",'Cash Flow %s Yr4'!H39*'Revenue Input'!$G35))</f>
        <v/>
      </c>
      <c r="I39" s="64" t="str">
        <f>IF('Revenue Input'!$G35="","",IF('Cash Flow %s Yr4'!I39="","",'Cash Flow %s Yr4'!I39*'Revenue Input'!$G35))</f>
        <v/>
      </c>
      <c r="J39" s="64" t="str">
        <f>IF('Revenue Input'!$G35="","",IF('Cash Flow %s Yr4'!J39="","",'Cash Flow %s Yr4'!J39*'Revenue Input'!$G35))</f>
        <v/>
      </c>
      <c r="K39" s="64" t="str">
        <f>IF('Revenue Input'!$G35="","",IF('Cash Flow %s Yr4'!K39="","",'Cash Flow %s Yr4'!K39*'Revenue Input'!$G35))</f>
        <v/>
      </c>
      <c r="L39" s="64" t="str">
        <f>IF('Revenue Input'!$G35="","",IF('Cash Flow %s Yr4'!L39="","",'Cash Flow %s Yr4'!L39*'Revenue Input'!$G35))</f>
        <v/>
      </c>
      <c r="M39" s="64" t="str">
        <f>IF('Revenue Input'!$G35="","",IF('Cash Flow %s Yr4'!M39="","",'Cash Flow %s Yr4'!M39*'Revenue Input'!$G35))</f>
        <v/>
      </c>
      <c r="N39" s="64" t="str">
        <f>IF('Revenue Input'!$G35="","",IF('Cash Flow %s Yr4'!N39="","",'Cash Flow %s Yr4'!N39*'Revenue Input'!$G35))</f>
        <v/>
      </c>
      <c r="O39" s="64" t="str">
        <f>IF('Revenue Input'!$G35="","",IF('Cash Flow %s Yr4'!O39="","",'Cash Flow %s Yr4'!O39*'Revenue Input'!$G35))</f>
        <v/>
      </c>
      <c r="P39" s="64" t="str">
        <f>IF('Revenue Input'!$G35="","",IF('Cash Flow %s Yr4'!P39="","",'Cash Flow %s Yr4'!P39*'Revenue Input'!$G35))</f>
        <v/>
      </c>
      <c r="Q39" s="64" t="str">
        <f>IF('Revenue Input'!$G35="","",IF('Cash Flow %s Yr4'!Q39="","",'Cash Flow %s Yr4'!Q39*'Revenue Input'!$G35))</f>
        <v/>
      </c>
      <c r="R39" s="64" t="str">
        <f>IF('Revenue Input'!$G35="","",IF('Cash Flow %s Yr4'!R39="","",'Cash Flow %s Yr4'!R39*'Revenue Input'!$G35))</f>
        <v/>
      </c>
      <c r="S39" s="111" t="str">
        <f>IF(SUM(D39:R39)&gt;0,SUM(D39:R39)/'Revenue Input'!$G35,"")</f>
        <v/>
      </c>
    </row>
    <row r="40" spans="1:19" s="31" customFormat="1" x14ac:dyDescent="0.25">
      <c r="A40" s="49"/>
      <c r="B40" s="65" t="str">
        <f>'Revenue Input'!B36</f>
        <v>8785</v>
      </c>
      <c r="C40" s="65" t="str">
        <f>'Revenue Input'!C36</f>
        <v>CMO Management fee</v>
      </c>
      <c r="D40" s="64" t="str">
        <f>IF('Revenue Input'!$G36="","",IF('Cash Flow %s Yr4'!D40="","",'Cash Flow %s Yr4'!D40*'Revenue Input'!$G36))</f>
        <v/>
      </c>
      <c r="E40" s="64" t="str">
        <f>IF('Revenue Input'!$G36="","",IF('Cash Flow %s Yr4'!E40="","",'Cash Flow %s Yr4'!E40*'Revenue Input'!$G36))</f>
        <v/>
      </c>
      <c r="F40" s="64" t="str">
        <f>IF('Revenue Input'!$G36="","",IF('Cash Flow %s Yr4'!F40="","",'Cash Flow %s Yr4'!F40*'Revenue Input'!$G36))</f>
        <v/>
      </c>
      <c r="G40" s="64" t="str">
        <f>IF('Revenue Input'!$G36="","",IF('Cash Flow %s Yr4'!G40="","",'Cash Flow %s Yr4'!G40*'Revenue Input'!$G36))</f>
        <v/>
      </c>
      <c r="H40" s="64" t="str">
        <f>IF('Revenue Input'!$G36="","",IF('Cash Flow %s Yr4'!H40="","",'Cash Flow %s Yr4'!H40*'Revenue Input'!$G36))</f>
        <v/>
      </c>
      <c r="I40" s="64" t="str">
        <f>IF('Revenue Input'!$G36="","",IF('Cash Flow %s Yr4'!I40="","",'Cash Flow %s Yr4'!I40*'Revenue Input'!$G36))</f>
        <v/>
      </c>
      <c r="J40" s="64" t="str">
        <f>IF('Revenue Input'!$G36="","",IF('Cash Flow %s Yr4'!J40="","",'Cash Flow %s Yr4'!J40*'Revenue Input'!$G36))</f>
        <v/>
      </c>
      <c r="K40" s="64" t="str">
        <f>IF('Revenue Input'!$G36="","",IF('Cash Flow %s Yr4'!K40="","",'Cash Flow %s Yr4'!K40*'Revenue Input'!$G36))</f>
        <v/>
      </c>
      <c r="L40" s="64" t="str">
        <f>IF('Revenue Input'!$G36="","",IF('Cash Flow %s Yr4'!L40="","",'Cash Flow %s Yr4'!L40*'Revenue Input'!$G36))</f>
        <v/>
      </c>
      <c r="M40" s="64" t="str">
        <f>IF('Revenue Input'!$G36="","",IF('Cash Flow %s Yr4'!M40="","",'Cash Flow %s Yr4'!M40*'Revenue Input'!$G36))</f>
        <v/>
      </c>
      <c r="N40" s="64" t="str">
        <f>IF('Revenue Input'!$G36="","",IF('Cash Flow %s Yr4'!N40="","",'Cash Flow %s Yr4'!N40*'Revenue Input'!$G36))</f>
        <v/>
      </c>
      <c r="O40" s="64" t="str">
        <f>IF('Revenue Input'!$G36="","",IF('Cash Flow %s Yr4'!O40="","",'Cash Flow %s Yr4'!O40*'Revenue Input'!$G36))</f>
        <v/>
      </c>
      <c r="P40" s="64" t="str">
        <f>IF('Revenue Input'!$G36="","",IF('Cash Flow %s Yr4'!P40="","",'Cash Flow %s Yr4'!P40*'Revenue Input'!$G36))</f>
        <v/>
      </c>
      <c r="Q40" s="64" t="str">
        <f>IF('Revenue Input'!$G36="","",IF('Cash Flow %s Yr4'!Q40="","",'Cash Flow %s Yr4'!Q40*'Revenue Input'!$G36))</f>
        <v/>
      </c>
      <c r="R40" s="64" t="str">
        <f>IF('Revenue Input'!$G36="","",IF('Cash Flow %s Yr4'!R40="","",'Cash Flow %s Yr4'!R40*'Revenue Input'!$G36))</f>
        <v/>
      </c>
      <c r="S40" s="111" t="str">
        <f>IF(SUM(D40:R40)&gt;0,SUM(D40:R40)/'Revenue Input'!$G36,"")</f>
        <v/>
      </c>
    </row>
    <row r="41" spans="1:19" s="31" customFormat="1" x14ac:dyDescent="0.25">
      <c r="A41" s="50"/>
      <c r="B41" s="65" t="str">
        <f>'Revenue Input'!B37</f>
        <v>8792</v>
      </c>
      <c r="C41" s="65" t="str">
        <f>'Revenue Input'!C37</f>
        <v>Special Ed - AB 602</v>
      </c>
      <c r="D41" s="64">
        <f>IF('Revenue Input'!$G37="","",IF('Cash Flow %s Yr4'!D41="","",'Cash Flow %s Yr4'!D41*'Revenue Input'!$G37))</f>
        <v>0</v>
      </c>
      <c r="E41" s="64">
        <f>IF('Revenue Input'!$G37="","",IF('Cash Flow %s Yr4'!E41="","",'Cash Flow %s Yr4'!E41*'Revenue Input'!$G37))</f>
        <v>0</v>
      </c>
      <c r="F41" s="64">
        <f>IF('Revenue Input'!$G37="","",IF('Cash Flow %s Yr4'!F41="","",'Cash Flow %s Yr4'!F41*'Revenue Input'!$G37))</f>
        <v>17213.8</v>
      </c>
      <c r="G41" s="64">
        <f>IF('Revenue Input'!$G37="","",IF('Cash Flow %s Yr4'!G41="","",'Cash Flow %s Yr4'!G41*'Revenue Input'!$G37))</f>
        <v>17213.8</v>
      </c>
      <c r="H41" s="64">
        <f>IF('Revenue Input'!$G37="","",IF('Cash Flow %s Yr4'!H41="","",'Cash Flow %s Yr4'!H41*'Revenue Input'!$G37))</f>
        <v>17213.8</v>
      </c>
      <c r="I41" s="64">
        <f>IF('Revenue Input'!$G37="","",IF('Cash Flow %s Yr4'!I41="","",'Cash Flow %s Yr4'!I41*'Revenue Input'!$G37))</f>
        <v>17213.8</v>
      </c>
      <c r="J41" s="64">
        <f>IF('Revenue Input'!$G37="","",IF('Cash Flow %s Yr4'!J41="","",'Cash Flow %s Yr4'!J41*'Revenue Input'!$G37))</f>
        <v>17213.8</v>
      </c>
      <c r="K41" s="64">
        <f>IF('Revenue Input'!$G37="","",IF('Cash Flow %s Yr4'!K41="","",'Cash Flow %s Yr4'!K41*'Revenue Input'!$G37))</f>
        <v>17213.8</v>
      </c>
      <c r="L41" s="64">
        <f>IF('Revenue Input'!$G37="","",IF('Cash Flow %s Yr4'!L41="","",'Cash Flow %s Yr4'!L41*'Revenue Input'!$G37))</f>
        <v>17213.8</v>
      </c>
      <c r="M41" s="64">
        <f>IF('Revenue Input'!$G37="","",IF('Cash Flow %s Yr4'!M41="","",'Cash Flow %s Yr4'!M41*'Revenue Input'!$G37))</f>
        <v>17213.8</v>
      </c>
      <c r="N41" s="64">
        <f>IF('Revenue Input'!$G37="","",IF('Cash Flow %s Yr4'!N41="","",'Cash Flow %s Yr4'!N41*'Revenue Input'!$G37))</f>
        <v>17213.8</v>
      </c>
      <c r="O41" s="64">
        <f>IF('Revenue Input'!$G37="","",IF('Cash Flow %s Yr4'!O41="","",'Cash Flow %s Yr4'!O41*'Revenue Input'!$G37))</f>
        <v>17213.8</v>
      </c>
      <c r="P41" s="64">
        <f>IF('Revenue Input'!$G37="","",IF('Cash Flow %s Yr4'!P41="","",'Cash Flow %s Yr4'!P41*'Revenue Input'!$G37))</f>
        <v>0</v>
      </c>
      <c r="Q41" s="64">
        <f>IF('Revenue Input'!$G37="","",IF('Cash Flow %s Yr4'!Q41="","",'Cash Flow %s Yr4'!Q41*'Revenue Input'!$G37))</f>
        <v>0</v>
      </c>
      <c r="R41" s="64">
        <f>IF('Revenue Input'!$G37="","",IF('Cash Flow %s Yr4'!R41="","",'Cash Flow %s Yr4'!R41*'Revenue Input'!$G37))</f>
        <v>0</v>
      </c>
      <c r="S41" s="111">
        <f>IF(SUM(D41:R41)&gt;0,SUM(D41:R41)/'Revenue Input'!$G37,"")</f>
        <v>0.99999999999999978</v>
      </c>
    </row>
    <row r="42" spans="1:19" s="31" customFormat="1" ht="18.75" x14ac:dyDescent="0.3">
      <c r="A42" s="47"/>
      <c r="B42" s="65" t="str">
        <f>'Revenue Input'!B38</f>
        <v>8980</v>
      </c>
      <c r="C42" s="65" t="str">
        <f>'Revenue Input'!C38</f>
        <v>Student Lunch Revenue</v>
      </c>
      <c r="D42" s="64" t="str">
        <f>IF('Revenue Input'!$G38="","",IF('Cash Flow %s Yr4'!D42="","",'Cash Flow %s Yr4'!D42*'Revenue Input'!$G38))</f>
        <v/>
      </c>
      <c r="E42" s="64" t="str">
        <f>IF('Revenue Input'!$G38="","",IF('Cash Flow %s Yr4'!E42="","",'Cash Flow %s Yr4'!E42*'Revenue Input'!$G38))</f>
        <v/>
      </c>
      <c r="F42" s="64" t="str">
        <f>IF('Revenue Input'!$G38="","",IF('Cash Flow %s Yr4'!F42="","",'Cash Flow %s Yr4'!F42*'Revenue Input'!$G38))</f>
        <v/>
      </c>
      <c r="G42" s="64" t="str">
        <f>IF('Revenue Input'!$G38="","",IF('Cash Flow %s Yr4'!G42="","",'Cash Flow %s Yr4'!G42*'Revenue Input'!$G38))</f>
        <v/>
      </c>
      <c r="H42" s="64" t="str">
        <f>IF('Revenue Input'!$G38="","",IF('Cash Flow %s Yr4'!H42="","",'Cash Flow %s Yr4'!H42*'Revenue Input'!$G38))</f>
        <v/>
      </c>
      <c r="I42" s="64" t="str">
        <f>IF('Revenue Input'!$G38="","",IF('Cash Flow %s Yr4'!I42="","",'Cash Flow %s Yr4'!I42*'Revenue Input'!$G38))</f>
        <v/>
      </c>
      <c r="J42" s="64" t="str">
        <f>IF('Revenue Input'!$G38="","",IF('Cash Flow %s Yr4'!J42="","",'Cash Flow %s Yr4'!J42*'Revenue Input'!$G38))</f>
        <v/>
      </c>
      <c r="K42" s="64" t="str">
        <f>IF('Revenue Input'!$G38="","",IF('Cash Flow %s Yr4'!K42="","",'Cash Flow %s Yr4'!K42*'Revenue Input'!$G38))</f>
        <v/>
      </c>
      <c r="L42" s="64" t="str">
        <f>IF('Revenue Input'!$G38="","",IF('Cash Flow %s Yr4'!L42="","",'Cash Flow %s Yr4'!L42*'Revenue Input'!$G38))</f>
        <v/>
      </c>
      <c r="M42" s="64" t="str">
        <f>IF('Revenue Input'!$G38="","",IF('Cash Flow %s Yr4'!M42="","",'Cash Flow %s Yr4'!M42*'Revenue Input'!$G38))</f>
        <v/>
      </c>
      <c r="N42" s="64" t="str">
        <f>IF('Revenue Input'!$G38="","",IF('Cash Flow %s Yr4'!N42="","",'Cash Flow %s Yr4'!N42*'Revenue Input'!$G38))</f>
        <v/>
      </c>
      <c r="O42" s="64" t="str">
        <f>IF('Revenue Input'!$G38="","",IF('Cash Flow %s Yr4'!O42="","",'Cash Flow %s Yr4'!O42*'Revenue Input'!$G38))</f>
        <v/>
      </c>
      <c r="P42" s="64" t="str">
        <f>IF('Revenue Input'!$G38="","",IF('Cash Flow %s Yr4'!P42="","",'Cash Flow %s Yr4'!P42*'Revenue Input'!$G38))</f>
        <v/>
      </c>
      <c r="Q42" s="64" t="str">
        <f>IF('Revenue Input'!$G38="","",IF('Cash Flow %s Yr4'!Q42="","",'Cash Flow %s Yr4'!Q42*'Revenue Input'!$G38))</f>
        <v/>
      </c>
      <c r="R42" s="64" t="str">
        <f>IF('Revenue Input'!$G38="","",IF('Cash Flow %s Yr4'!R42="","",'Cash Flow %s Yr4'!R42*'Revenue Input'!$G38))</f>
        <v/>
      </c>
      <c r="S42" s="111" t="str">
        <f>IF(SUM(D42:R42)&gt;0,SUM(D42:R42)/'Revenue Input'!$G38,"")</f>
        <v/>
      </c>
    </row>
    <row r="43" spans="1:19" s="31" customFormat="1" ht="18.75" x14ac:dyDescent="0.3">
      <c r="A43" s="47"/>
      <c r="B43" s="65" t="str">
        <f>'Revenue Input'!B39</f>
        <v>8982</v>
      </c>
      <c r="C43" s="65" t="str">
        <f>'Revenue Input'!C39</f>
        <v>Foundation Grants</v>
      </c>
      <c r="D43" s="64">
        <f>IF('Revenue Input'!$G39="","",IF('Cash Flow %s Yr4'!D43="","",'Cash Flow %s Yr4'!D43*'Revenue Input'!$G39))</f>
        <v>0</v>
      </c>
      <c r="E43" s="64">
        <f>IF('Revenue Input'!$G39="","",IF('Cash Flow %s Yr4'!E43="","",'Cash Flow %s Yr4'!E43*'Revenue Input'!$G39))</f>
        <v>0</v>
      </c>
      <c r="F43" s="64">
        <f>IF('Revenue Input'!$G39="","",IF('Cash Flow %s Yr4'!F43="","",'Cash Flow %s Yr4'!F43*'Revenue Input'!$G39))</f>
        <v>0</v>
      </c>
      <c r="G43" s="64">
        <f>IF('Revenue Input'!$G39="","",IF('Cash Flow %s Yr4'!G43="","",'Cash Flow %s Yr4'!G43*'Revenue Input'!$G39))</f>
        <v>0</v>
      </c>
      <c r="H43" s="64">
        <f>IF('Revenue Input'!$G39="","",IF('Cash Flow %s Yr4'!H43="","",'Cash Flow %s Yr4'!H43*'Revenue Input'!$G39))</f>
        <v>0</v>
      </c>
      <c r="I43" s="64">
        <f>IF('Revenue Input'!$G39="","",IF('Cash Flow %s Yr4'!I43="","",'Cash Flow %s Yr4'!I43*'Revenue Input'!$G39))</f>
        <v>0</v>
      </c>
      <c r="J43" s="64">
        <f>IF('Revenue Input'!$G39="","",IF('Cash Flow %s Yr4'!J43="","",'Cash Flow %s Yr4'!J43*'Revenue Input'!$G39))</f>
        <v>0</v>
      </c>
      <c r="K43" s="64">
        <f>IF('Revenue Input'!$G39="","",IF('Cash Flow %s Yr4'!K43="","",'Cash Flow %s Yr4'!K43*'Revenue Input'!$G39))</f>
        <v>0</v>
      </c>
      <c r="L43" s="64">
        <f>IF('Revenue Input'!$G39="","",IF('Cash Flow %s Yr4'!L43="","",'Cash Flow %s Yr4'!L43*'Revenue Input'!$G39))</f>
        <v>0</v>
      </c>
      <c r="M43" s="64">
        <f>IF('Revenue Input'!$G39="","",IF('Cash Flow %s Yr4'!M43="","",'Cash Flow %s Yr4'!M43*'Revenue Input'!$G39))</f>
        <v>0</v>
      </c>
      <c r="N43" s="64">
        <f>IF('Revenue Input'!$G39="","",IF('Cash Flow %s Yr4'!N43="","",'Cash Flow %s Yr4'!N43*'Revenue Input'!$G39))</f>
        <v>0</v>
      </c>
      <c r="O43" s="64">
        <f>IF('Revenue Input'!$G39="","",IF('Cash Flow %s Yr4'!O43="","",'Cash Flow %s Yr4'!O43*'Revenue Input'!$G39))</f>
        <v>0</v>
      </c>
      <c r="P43" s="64">
        <f>IF('Revenue Input'!$G39="","",IF('Cash Flow %s Yr4'!P43="","",'Cash Flow %s Yr4'!P43*'Revenue Input'!$G39))</f>
        <v>0</v>
      </c>
      <c r="Q43" s="64">
        <f>IF('Revenue Input'!$G39="","",IF('Cash Flow %s Yr4'!Q43="","",'Cash Flow %s Yr4'!Q43*'Revenue Input'!$G39))</f>
        <v>0</v>
      </c>
      <c r="R43" s="64">
        <f>IF('Revenue Input'!$G39="","",IF('Cash Flow %s Yr4'!R43="","",'Cash Flow %s Yr4'!R43*'Revenue Input'!$G39))</f>
        <v>0</v>
      </c>
      <c r="S43" s="111" t="str">
        <f>IF(SUM(D43:R43)&gt;0,SUM(D43:R43)/'Revenue Input'!$G39,"")</f>
        <v/>
      </c>
    </row>
    <row r="44" spans="1:19" s="31" customFormat="1" ht="18.75" x14ac:dyDescent="0.3">
      <c r="A44" s="47"/>
      <c r="B44" s="65" t="str">
        <f>'Revenue Input'!B40</f>
        <v>8983</v>
      </c>
      <c r="C44" s="65" t="str">
        <f>'Revenue Input'!C40</f>
        <v>All Other Local Revenue</v>
      </c>
      <c r="D44" s="64">
        <f>IF('Revenue Input'!$G40="","",IF('Cash Flow %s Yr4'!D44="","",'Cash Flow %s Yr4'!D44*'Revenue Input'!$G40))</f>
        <v>2906.72</v>
      </c>
      <c r="E44" s="64">
        <f>IF('Revenue Input'!$G40="","",IF('Cash Flow %s Yr4'!E44="","",'Cash Flow %s Yr4'!E44*'Revenue Input'!$G40))</f>
        <v>314.24</v>
      </c>
      <c r="F44" s="64">
        <f>IF('Revenue Input'!$G40="","",IF('Cash Flow %s Yr4'!F44="","",'Cash Flow %s Yr4'!F44*'Revenue Input'!$G40))</f>
        <v>0</v>
      </c>
      <c r="G44" s="64">
        <f>IF('Revenue Input'!$G40="","",IF('Cash Flow %s Yr4'!G44="","",'Cash Flow %s Yr4'!G44*'Revenue Input'!$G40))</f>
        <v>15633.44</v>
      </c>
      <c r="H44" s="64">
        <f>IF('Revenue Input'!$G40="","",IF('Cash Flow %s Yr4'!H44="","",'Cash Flow %s Yr4'!H44*'Revenue Input'!$G40))</f>
        <v>2906.72</v>
      </c>
      <c r="I44" s="64">
        <f>IF('Revenue Input'!$G40="","",IF('Cash Flow %s Yr4'!I44="","",'Cash Flow %s Yr4'!I44*'Revenue Input'!$G40))</f>
        <v>9427.1999999999989</v>
      </c>
      <c r="J44" s="64">
        <f>IF('Revenue Input'!$G40="","",IF('Cash Flow %s Yr4'!J44="","",'Cash Flow %s Yr4'!J44*'Revenue Input'!$G40))</f>
        <v>9427.1999999999989</v>
      </c>
      <c r="K44" s="64">
        <f>IF('Revenue Input'!$G40="","",IF('Cash Flow %s Yr4'!K44="","",'Cash Flow %s Yr4'!K44*'Revenue Input'!$G40))</f>
        <v>9427.1999999999989</v>
      </c>
      <c r="L44" s="64">
        <f>IF('Revenue Input'!$G40="","",IF('Cash Flow %s Yr4'!L44="","",'Cash Flow %s Yr4'!L44*'Revenue Input'!$G40))</f>
        <v>9427.1999999999989</v>
      </c>
      <c r="M44" s="64">
        <f>IF('Revenue Input'!$G40="","",IF('Cash Flow %s Yr4'!M44="","",'Cash Flow %s Yr4'!M44*'Revenue Input'!$G40))</f>
        <v>9427.1999999999989</v>
      </c>
      <c r="N44" s="64">
        <f>IF('Revenue Input'!$G40="","",IF('Cash Flow %s Yr4'!N44="","",'Cash Flow %s Yr4'!N44*'Revenue Input'!$G40))</f>
        <v>9427.1999999999989</v>
      </c>
      <c r="O44" s="64">
        <f>IF('Revenue Input'!$G40="","",IF('Cash Flow %s Yr4'!O44="","",'Cash Flow %s Yr4'!O44*'Revenue Input'!$G40))</f>
        <v>235.68</v>
      </c>
      <c r="P44" s="64">
        <f>IF('Revenue Input'!$G40="","",IF('Cash Flow %s Yr4'!P44="","",'Cash Flow %s Yr4'!P44*'Revenue Input'!$G40))</f>
        <v>0</v>
      </c>
      <c r="Q44" s="64">
        <f>IF('Revenue Input'!$G40="","",IF('Cash Flow %s Yr4'!Q44="","",'Cash Flow %s Yr4'!Q44*'Revenue Input'!$G40))</f>
        <v>0</v>
      </c>
      <c r="R44" s="64">
        <f>IF('Revenue Input'!$G40="","",IF('Cash Flow %s Yr4'!R44="","",'Cash Flow %s Yr4'!R44*'Revenue Input'!$G40))</f>
        <v>0</v>
      </c>
      <c r="S44" s="111">
        <f>IF(SUM(D44:R44)&gt;0,SUM(D44:R44)/'Revenue Input'!$G40,"")</f>
        <v>0.99999999999999978</v>
      </c>
    </row>
    <row r="45" spans="1:19" s="31" customFormat="1" ht="18.75" x14ac:dyDescent="0.3">
      <c r="A45" s="47"/>
      <c r="B45" s="65" t="str">
        <f>'Revenue Input'!B41</f>
        <v>8984</v>
      </c>
      <c r="C45" s="65" t="str">
        <f>'Revenue Input'!C41</f>
        <v>Field Trip Revenue</v>
      </c>
      <c r="D45" s="64">
        <f>IF('Revenue Input'!$G41="","",IF('Cash Flow %s Yr4'!D45="","",'Cash Flow %s Yr4'!D45*'Revenue Input'!$G41))</f>
        <v>0</v>
      </c>
      <c r="E45" s="64">
        <f>IF('Revenue Input'!$G41="","",IF('Cash Flow %s Yr4'!E45="","",'Cash Flow %s Yr4'!E45*'Revenue Input'!$G41))</f>
        <v>0</v>
      </c>
      <c r="F45" s="64">
        <f>IF('Revenue Input'!$G41="","",IF('Cash Flow %s Yr4'!F45="","",'Cash Flow %s Yr4'!F45*'Revenue Input'!$G41))</f>
        <v>0</v>
      </c>
      <c r="G45" s="64">
        <f>IF('Revenue Input'!$G41="","",IF('Cash Flow %s Yr4'!G45="","",'Cash Flow %s Yr4'!G45*'Revenue Input'!$G41))</f>
        <v>0</v>
      </c>
      <c r="H45" s="64">
        <f>IF('Revenue Input'!$G41="","",IF('Cash Flow %s Yr4'!H45="","",'Cash Flow %s Yr4'!H45*'Revenue Input'!$G41))</f>
        <v>0</v>
      </c>
      <c r="I45" s="64">
        <f>IF('Revenue Input'!$G41="","",IF('Cash Flow %s Yr4'!I45="","",'Cash Flow %s Yr4'!I45*'Revenue Input'!$G41))</f>
        <v>0</v>
      </c>
      <c r="J45" s="64">
        <f>IF('Revenue Input'!$G41="","",IF('Cash Flow %s Yr4'!J45="","",'Cash Flow %s Yr4'!J45*'Revenue Input'!$G41))</f>
        <v>0</v>
      </c>
      <c r="K45" s="64">
        <f>IF('Revenue Input'!$G41="","",IF('Cash Flow %s Yr4'!K45="","",'Cash Flow %s Yr4'!K45*'Revenue Input'!$G41))</f>
        <v>0</v>
      </c>
      <c r="L45" s="64">
        <f>IF('Revenue Input'!$G41="","",IF('Cash Flow %s Yr4'!L45="","",'Cash Flow %s Yr4'!L45*'Revenue Input'!$G41))</f>
        <v>0</v>
      </c>
      <c r="M45" s="64">
        <f>IF('Revenue Input'!$G41="","",IF('Cash Flow %s Yr4'!M45="","",'Cash Flow %s Yr4'!M45*'Revenue Input'!$G41))</f>
        <v>0</v>
      </c>
      <c r="N45" s="64">
        <f>IF('Revenue Input'!$G41="","",IF('Cash Flow %s Yr4'!N45="","",'Cash Flow %s Yr4'!N45*'Revenue Input'!$G41))</f>
        <v>0</v>
      </c>
      <c r="O45" s="64">
        <f>IF('Revenue Input'!$G41="","",IF('Cash Flow %s Yr4'!O45="","",'Cash Flow %s Yr4'!O45*'Revenue Input'!$G41))</f>
        <v>0</v>
      </c>
      <c r="P45" s="64">
        <f>IF('Revenue Input'!$G41="","",IF('Cash Flow %s Yr4'!P45="","",'Cash Flow %s Yr4'!P45*'Revenue Input'!$G41))</f>
        <v>0</v>
      </c>
      <c r="Q45" s="64">
        <f>IF('Revenue Input'!$G41="","",IF('Cash Flow %s Yr4'!Q45="","",'Cash Flow %s Yr4'!Q45*'Revenue Input'!$G41))</f>
        <v>0</v>
      </c>
      <c r="R45" s="64">
        <f>IF('Revenue Input'!$G41="","",IF('Cash Flow %s Yr4'!R45="","",'Cash Flow %s Yr4'!R45*'Revenue Input'!$G41))</f>
        <v>0</v>
      </c>
      <c r="S45" s="111" t="str">
        <f>IF(SUM(D45:R45)&gt;0,SUM(D45:R45)/'Revenue Input'!$G41,"")</f>
        <v/>
      </c>
    </row>
    <row r="46" spans="1:19" s="31" customFormat="1" ht="18.75" x14ac:dyDescent="0.3">
      <c r="A46" s="47"/>
      <c r="B46" s="65" t="str">
        <f>'Revenue Input'!B42</f>
        <v>8985</v>
      </c>
      <c r="C46" s="65" t="str">
        <f>'Revenue Input'!C42</f>
        <v>School Site Fundraising</v>
      </c>
      <c r="D46" s="64">
        <f>IF('Revenue Input'!$G42="","",IF('Cash Flow %s Yr4'!D49="","",'Cash Flow %s Yr4'!D49*'Revenue Input'!$G42))</f>
        <v>0</v>
      </c>
      <c r="E46" s="64">
        <f>IF('Revenue Input'!$G42="","",IF('Cash Flow %s Yr4'!E49="","",'Cash Flow %s Yr4'!E49*'Revenue Input'!$G42))</f>
        <v>0</v>
      </c>
      <c r="F46" s="64">
        <f>IF('Revenue Input'!$G42="","",IF('Cash Flow %s Yr4'!F49="","",'Cash Flow %s Yr4'!F49*'Revenue Input'!$G42))</f>
        <v>0</v>
      </c>
      <c r="G46" s="64">
        <f>IF('Revenue Input'!$G42="","",IF('Cash Flow %s Yr4'!G49="","",'Cash Flow %s Yr4'!G49*'Revenue Input'!$G42))</f>
        <v>0</v>
      </c>
      <c r="H46" s="64">
        <f>IF('Revenue Input'!$G42="","",IF('Cash Flow %s Yr4'!H49="","",'Cash Flow %s Yr4'!H49*'Revenue Input'!$G42))</f>
        <v>0</v>
      </c>
      <c r="I46" s="64">
        <f>IF('Revenue Input'!$G42="","",IF('Cash Flow %s Yr4'!I49="","",'Cash Flow %s Yr4'!I49*'Revenue Input'!$G42))</f>
        <v>0</v>
      </c>
      <c r="J46" s="64">
        <f>IF('Revenue Input'!$G42="","",IF('Cash Flow %s Yr4'!J49="","",'Cash Flow %s Yr4'!J49*'Revenue Input'!$G42))</f>
        <v>0</v>
      </c>
      <c r="K46" s="64">
        <f>IF('Revenue Input'!$G42="","",IF('Cash Flow %s Yr4'!K49="","",'Cash Flow %s Yr4'!K49*'Revenue Input'!$G42))</f>
        <v>0</v>
      </c>
      <c r="L46" s="64">
        <f>IF('Revenue Input'!$G42="","",IF('Cash Flow %s Yr4'!L49="","",'Cash Flow %s Yr4'!L49*'Revenue Input'!$G42))</f>
        <v>0</v>
      </c>
      <c r="M46" s="64">
        <f>IF('Revenue Input'!$G42="","",IF('Cash Flow %s Yr4'!M49="","",'Cash Flow %s Yr4'!M49*'Revenue Input'!$G42))</f>
        <v>0</v>
      </c>
      <c r="N46" s="64">
        <f>IF('Revenue Input'!$G42="","",IF('Cash Flow %s Yr4'!N49="","",'Cash Flow %s Yr4'!N49*'Revenue Input'!$G42))</f>
        <v>0</v>
      </c>
      <c r="O46" s="64">
        <f>IF('Revenue Input'!$G42="","",IF('Cash Flow %s Yr4'!O49="","",'Cash Flow %s Yr4'!O49*'Revenue Input'!$G42))</f>
        <v>0</v>
      </c>
      <c r="P46" s="64">
        <f>IF('Revenue Input'!$G42="","",IF('Cash Flow %s Yr4'!P49="","",'Cash Flow %s Yr4'!P49*'Revenue Input'!$G42))</f>
        <v>0</v>
      </c>
      <c r="Q46" s="64">
        <f>IF('Revenue Input'!$G42="","",IF('Cash Flow %s Yr4'!Q49="","",'Cash Flow %s Yr4'!Q49*'Revenue Input'!$G42))</f>
        <v>0</v>
      </c>
      <c r="R46" s="64">
        <f>IF('Revenue Input'!$G42="","",IF('Cash Flow %s Yr4'!R49="","",'Cash Flow %s Yr4'!R49*'Revenue Input'!$G42))</f>
        <v>0</v>
      </c>
      <c r="S46" s="111" t="str">
        <f>IF(SUM(D46:R46)&gt;0,SUM(D46:R46)/'Revenue Input'!$G42,"")</f>
        <v/>
      </c>
    </row>
    <row r="47" spans="1:19" s="31" customFormat="1" ht="18.75" x14ac:dyDescent="0.3">
      <c r="A47" s="47"/>
      <c r="B47" s="65" t="str">
        <f>'Revenue Input'!B43</f>
        <v>8986</v>
      </c>
      <c r="C47" s="65" t="str">
        <f>'Revenue Input'!C43</f>
        <v>Rental Income</v>
      </c>
      <c r="D47" s="64" t="str">
        <f>IF('Revenue Input'!$G43="","",IF('Cash Flow %s Yr4'!D50="","",'Cash Flow %s Yr4'!D50*'Revenue Input'!$G43))</f>
        <v/>
      </c>
      <c r="E47" s="64" t="str">
        <f>IF('Revenue Input'!$G43="","",IF('Cash Flow %s Yr4'!E50="","",'Cash Flow %s Yr4'!E50*'Revenue Input'!$G43))</f>
        <v/>
      </c>
      <c r="F47" s="64" t="str">
        <f>IF('Revenue Input'!$G43="","",IF('Cash Flow %s Yr4'!F50="","",'Cash Flow %s Yr4'!F50*'Revenue Input'!$G43))</f>
        <v/>
      </c>
      <c r="G47" s="64" t="str">
        <f>IF('Revenue Input'!$G43="","",IF('Cash Flow %s Yr4'!G50="","",'Cash Flow %s Yr4'!G50*'Revenue Input'!$G43))</f>
        <v/>
      </c>
      <c r="H47" s="64" t="str">
        <f>IF('Revenue Input'!$G43="","",IF('Cash Flow %s Yr4'!H50="","",'Cash Flow %s Yr4'!H50*'Revenue Input'!$G43))</f>
        <v/>
      </c>
      <c r="I47" s="64" t="str">
        <f>IF('Revenue Input'!$G43="","",IF('Cash Flow %s Yr4'!I50="","",'Cash Flow %s Yr4'!I50*'Revenue Input'!$G43))</f>
        <v/>
      </c>
      <c r="J47" s="64" t="str">
        <f>IF('Revenue Input'!$G43="","",IF('Cash Flow %s Yr4'!J50="","",'Cash Flow %s Yr4'!J50*'Revenue Input'!$G43))</f>
        <v/>
      </c>
      <c r="K47" s="64" t="str">
        <f>IF('Revenue Input'!$G43="","",IF('Cash Flow %s Yr4'!K50="","",'Cash Flow %s Yr4'!K50*'Revenue Input'!$G43))</f>
        <v/>
      </c>
      <c r="L47" s="64" t="str">
        <f>IF('Revenue Input'!$G43="","",IF('Cash Flow %s Yr4'!L50="","",'Cash Flow %s Yr4'!L50*'Revenue Input'!$G43))</f>
        <v/>
      </c>
      <c r="M47" s="64" t="str">
        <f>IF('Revenue Input'!$G43="","",IF('Cash Flow %s Yr4'!M50="","",'Cash Flow %s Yr4'!M50*'Revenue Input'!$G43))</f>
        <v/>
      </c>
      <c r="N47" s="64" t="str">
        <f>IF('Revenue Input'!$G43="","",IF('Cash Flow %s Yr4'!N50="","",'Cash Flow %s Yr4'!N50*'Revenue Input'!$G43))</f>
        <v/>
      </c>
      <c r="O47" s="64" t="str">
        <f>IF('Revenue Input'!$G43="","",IF('Cash Flow %s Yr4'!O50="","",'Cash Flow %s Yr4'!O50*'Revenue Input'!$G43))</f>
        <v/>
      </c>
      <c r="P47" s="64" t="str">
        <f>IF('Revenue Input'!$G43="","",IF('Cash Flow %s Yr4'!P50="","",'Cash Flow %s Yr4'!P50*'Revenue Input'!$G43))</f>
        <v/>
      </c>
      <c r="Q47" s="64" t="str">
        <f>IF('Revenue Input'!$G43="","",IF('Cash Flow %s Yr4'!Q50="","",'Cash Flow %s Yr4'!Q50*'Revenue Input'!$G43))</f>
        <v/>
      </c>
      <c r="R47" s="64" t="str">
        <f>IF('Revenue Input'!$G43="","",IF('Cash Flow %s Yr4'!R50="","",'Cash Flow %s Yr4'!R50*'Revenue Input'!$G43))</f>
        <v/>
      </c>
      <c r="S47" s="111" t="str">
        <f>IF(SUM(D47:R47)&gt;0,SUM(D47:R47)/'Revenue Input'!$G43,"")</f>
        <v/>
      </c>
    </row>
    <row r="48" spans="1:19" s="31" customFormat="1" ht="18.75" x14ac:dyDescent="0.3">
      <c r="A48" s="47"/>
      <c r="B48" s="65" t="str">
        <f>'Revenue Input'!B44</f>
        <v>8989</v>
      </c>
      <c r="C48" s="65" t="str">
        <f>'Revenue Input'!C44</f>
        <v>Fees for Service</v>
      </c>
      <c r="D48" s="64" t="str">
        <f>IF('Revenue Input'!$G44="","",IF('Cash Flow %s Yr4'!D51="","",'Cash Flow %s Yr4'!D51*'Revenue Input'!$G44))</f>
        <v/>
      </c>
      <c r="E48" s="64" t="str">
        <f>IF('Revenue Input'!$G44="","",IF('Cash Flow %s Yr4'!E51="","",'Cash Flow %s Yr4'!E51*'Revenue Input'!$G44))</f>
        <v/>
      </c>
      <c r="F48" s="64" t="str">
        <f>IF('Revenue Input'!$G44="","",IF('Cash Flow %s Yr4'!F51="","",'Cash Flow %s Yr4'!F51*'Revenue Input'!$G44))</f>
        <v/>
      </c>
      <c r="G48" s="64" t="str">
        <f>IF('Revenue Input'!$G44="","",IF('Cash Flow %s Yr4'!G51="","",'Cash Flow %s Yr4'!G51*'Revenue Input'!$G44))</f>
        <v/>
      </c>
      <c r="H48" s="64" t="str">
        <f>IF('Revenue Input'!$G44="","",IF('Cash Flow %s Yr4'!H51="","",'Cash Flow %s Yr4'!H51*'Revenue Input'!$G44))</f>
        <v/>
      </c>
      <c r="I48" s="64" t="str">
        <f>IF('Revenue Input'!$G44="","",IF('Cash Flow %s Yr4'!I51="","",'Cash Flow %s Yr4'!I51*'Revenue Input'!$G44))</f>
        <v/>
      </c>
      <c r="J48" s="64" t="str">
        <f>IF('Revenue Input'!$G44="","",IF('Cash Flow %s Yr4'!J51="","",'Cash Flow %s Yr4'!J51*'Revenue Input'!$G44))</f>
        <v/>
      </c>
      <c r="K48" s="64" t="str">
        <f>IF('Revenue Input'!$G44="","",IF('Cash Flow %s Yr4'!K51="","",'Cash Flow %s Yr4'!K51*'Revenue Input'!$G44))</f>
        <v/>
      </c>
      <c r="L48" s="64" t="str">
        <f>IF('Revenue Input'!$G44="","",IF('Cash Flow %s Yr4'!L51="","",'Cash Flow %s Yr4'!L51*'Revenue Input'!$G44))</f>
        <v/>
      </c>
      <c r="M48" s="64" t="str">
        <f>IF('Revenue Input'!$G44="","",IF('Cash Flow %s Yr4'!M51="","",'Cash Flow %s Yr4'!M51*'Revenue Input'!$G44))</f>
        <v/>
      </c>
      <c r="N48" s="64" t="str">
        <f>IF('Revenue Input'!$G44="","",IF('Cash Flow %s Yr4'!N51="","",'Cash Flow %s Yr4'!N51*'Revenue Input'!$G44))</f>
        <v/>
      </c>
      <c r="O48" s="64" t="str">
        <f>IF('Revenue Input'!$G44="","",IF('Cash Flow %s Yr4'!O51="","",'Cash Flow %s Yr4'!O51*'Revenue Input'!$G44))</f>
        <v/>
      </c>
      <c r="P48" s="64" t="str">
        <f>IF('Revenue Input'!$G44="","",IF('Cash Flow %s Yr4'!P51="","",'Cash Flow %s Yr4'!P51*'Revenue Input'!$G44))</f>
        <v/>
      </c>
      <c r="Q48" s="64" t="str">
        <f>IF('Revenue Input'!$G44="","",IF('Cash Flow %s Yr4'!Q51="","",'Cash Flow %s Yr4'!Q51*'Revenue Input'!$G44))</f>
        <v/>
      </c>
      <c r="R48" s="64" t="str">
        <f>IF('Revenue Input'!$G44="","",IF('Cash Flow %s Yr4'!R51="","",'Cash Flow %s Yr4'!R51*'Revenue Input'!$G44))</f>
        <v/>
      </c>
      <c r="S48" s="111" t="str">
        <f>IF(SUM(D48:R48)&gt;0,SUM(D48:R48)/'Revenue Input'!$G44,"")</f>
        <v/>
      </c>
    </row>
    <row r="49" spans="1:19" s="31" customFormat="1" ht="18.75" x14ac:dyDescent="0.3">
      <c r="A49" s="47"/>
      <c r="B49" s="65" t="str">
        <f>'Revenue Input'!B45</f>
        <v>8999</v>
      </c>
      <c r="C49" s="65" t="str">
        <f>'Revenue Input'!C45</f>
        <v>Revenue Suspense</v>
      </c>
      <c r="D49" s="64" t="str">
        <f>IF('Revenue Input'!$G45="","",IF('Cash Flow %s Yr4'!D52="","",'Cash Flow %s Yr4'!D52*'Revenue Input'!$G45))</f>
        <v/>
      </c>
      <c r="E49" s="64" t="str">
        <f>IF('Revenue Input'!$G45="","",IF('Cash Flow %s Yr4'!E52="","",'Cash Flow %s Yr4'!E52*'Revenue Input'!$G45))</f>
        <v/>
      </c>
      <c r="F49" s="64" t="str">
        <f>IF('Revenue Input'!$G45="","",IF('Cash Flow %s Yr4'!F52="","",'Cash Flow %s Yr4'!F52*'Revenue Input'!$G45))</f>
        <v/>
      </c>
      <c r="G49" s="64" t="str">
        <f>IF('Revenue Input'!$G45="","",IF('Cash Flow %s Yr4'!G52="","",'Cash Flow %s Yr4'!G52*'Revenue Input'!$G45))</f>
        <v/>
      </c>
      <c r="H49" s="64" t="str">
        <f>IF('Revenue Input'!$G45="","",IF('Cash Flow %s Yr4'!H52="","",'Cash Flow %s Yr4'!H52*'Revenue Input'!$G45))</f>
        <v/>
      </c>
      <c r="I49" s="64" t="str">
        <f>IF('Revenue Input'!$G45="","",IF('Cash Flow %s Yr4'!I52="","",'Cash Flow %s Yr4'!I52*'Revenue Input'!$G45))</f>
        <v/>
      </c>
      <c r="J49" s="64" t="str">
        <f>IF('Revenue Input'!$G45="","",IF('Cash Flow %s Yr4'!J52="","",'Cash Flow %s Yr4'!J52*'Revenue Input'!$G45))</f>
        <v/>
      </c>
      <c r="K49" s="64" t="str">
        <f>IF('Revenue Input'!$G45="","",IF('Cash Flow %s Yr4'!K52="","",'Cash Flow %s Yr4'!K52*'Revenue Input'!$G45))</f>
        <v/>
      </c>
      <c r="L49" s="64" t="str">
        <f>IF('Revenue Input'!$G45="","",IF('Cash Flow %s Yr4'!L52="","",'Cash Flow %s Yr4'!L52*'Revenue Input'!$G45))</f>
        <v/>
      </c>
      <c r="M49" s="64" t="str">
        <f>IF('Revenue Input'!$G45="","",IF('Cash Flow %s Yr4'!M52="","",'Cash Flow %s Yr4'!M52*'Revenue Input'!$G45))</f>
        <v/>
      </c>
      <c r="N49" s="64" t="str">
        <f>IF('Revenue Input'!$G45="","",IF('Cash Flow %s Yr4'!N52="","",'Cash Flow %s Yr4'!N52*'Revenue Input'!$G45))</f>
        <v/>
      </c>
      <c r="O49" s="64" t="str">
        <f>IF('Revenue Input'!$G45="","",IF('Cash Flow %s Yr4'!O52="","",'Cash Flow %s Yr4'!O52*'Revenue Input'!$G45))</f>
        <v/>
      </c>
      <c r="P49" s="64" t="str">
        <f>IF('Revenue Input'!$G45="","",IF('Cash Flow %s Yr4'!P52="","",'Cash Flow %s Yr4'!P52*'Revenue Input'!$G45))</f>
        <v/>
      </c>
      <c r="Q49" s="64" t="str">
        <f>IF('Revenue Input'!$G45="","",IF('Cash Flow %s Yr4'!Q52="","",'Cash Flow %s Yr4'!Q52*'Revenue Input'!$G45))</f>
        <v/>
      </c>
      <c r="R49" s="64" t="str">
        <f>IF('Revenue Input'!$G45="","",IF('Cash Flow %s Yr4'!R52="","",'Cash Flow %s Yr4'!R52*'Revenue Input'!$G45))</f>
        <v/>
      </c>
      <c r="S49" s="111" t="str">
        <f>IF(SUM(D49:R49)&gt;0,SUM(D49:R49)/'Revenue Input'!$G45,"")</f>
        <v/>
      </c>
    </row>
    <row r="50" spans="1:19" s="31" customFormat="1" ht="18.75" x14ac:dyDescent="0.3">
      <c r="A50" s="47"/>
      <c r="B50" s="72"/>
      <c r="C50" s="34" t="s">
        <v>740</v>
      </c>
      <c r="D50" s="187">
        <f t="shared" ref="D50:R50" si="2">SUM(D37:D49)</f>
        <v>2906.72</v>
      </c>
      <c r="E50" s="187">
        <f t="shared" si="2"/>
        <v>314.24</v>
      </c>
      <c r="F50" s="187">
        <f t="shared" si="2"/>
        <v>17213.8</v>
      </c>
      <c r="G50" s="187">
        <f t="shared" si="2"/>
        <v>32847.24</v>
      </c>
      <c r="H50" s="187">
        <f t="shared" si="2"/>
        <v>20120.52</v>
      </c>
      <c r="I50" s="187">
        <f t="shared" si="2"/>
        <v>26641</v>
      </c>
      <c r="J50" s="187">
        <f t="shared" si="2"/>
        <v>26641</v>
      </c>
      <c r="K50" s="187">
        <f t="shared" si="2"/>
        <v>26641</v>
      </c>
      <c r="L50" s="187">
        <f t="shared" si="2"/>
        <v>26641</v>
      </c>
      <c r="M50" s="187">
        <f t="shared" si="2"/>
        <v>26641</v>
      </c>
      <c r="N50" s="187">
        <f t="shared" si="2"/>
        <v>26641</v>
      </c>
      <c r="O50" s="187">
        <f t="shared" si="2"/>
        <v>17449.48</v>
      </c>
      <c r="P50" s="187">
        <f t="shared" si="2"/>
        <v>0</v>
      </c>
      <c r="Q50" s="187">
        <f t="shared" si="2"/>
        <v>0</v>
      </c>
      <c r="R50" s="187">
        <f t="shared" si="2"/>
        <v>0</v>
      </c>
      <c r="S50" s="107"/>
    </row>
    <row r="51" spans="1:19" s="31" customFormat="1" ht="18.75" x14ac:dyDescent="0.3">
      <c r="A51" s="47"/>
      <c r="B51" s="49" t="s">
        <v>696</v>
      </c>
      <c r="C51" s="50"/>
      <c r="D51" s="188">
        <f t="shared" ref="D51:R51" si="3">SUM(D50,D34,D23)</f>
        <v>356678.44999999995</v>
      </c>
      <c r="E51" s="188">
        <f t="shared" si="3"/>
        <v>164438.15</v>
      </c>
      <c r="F51" s="188">
        <f t="shared" si="3"/>
        <v>236330.15</v>
      </c>
      <c r="G51" s="188">
        <f t="shared" si="3"/>
        <v>413284.13000000006</v>
      </c>
      <c r="H51" s="188">
        <f t="shared" si="3"/>
        <v>396259.41000000003</v>
      </c>
      <c r="I51" s="188">
        <f t="shared" si="3"/>
        <v>315556.39</v>
      </c>
      <c r="J51" s="188">
        <f t="shared" si="3"/>
        <v>433165.19000000006</v>
      </c>
      <c r="K51" s="188">
        <f t="shared" si="3"/>
        <v>402779.89</v>
      </c>
      <c r="L51" s="188">
        <f t="shared" si="3"/>
        <v>368786.35000000003</v>
      </c>
      <c r="M51" s="188">
        <f t="shared" si="3"/>
        <v>448264.03</v>
      </c>
      <c r="N51" s="188">
        <f t="shared" si="3"/>
        <v>393908.23</v>
      </c>
      <c r="O51" s="188">
        <f t="shared" si="3"/>
        <v>445089.75</v>
      </c>
      <c r="P51" s="188">
        <f t="shared" si="3"/>
        <v>368921.51</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Summary'!$G8="","",IF('Cash Flow %s Yr4'!D55="","",'Cash Flow %s Yr4'!D55*'Expenses Summary'!$G8))</f>
        <v>0</v>
      </c>
      <c r="E55" s="64">
        <f>IF('Expenses Summary'!$G8="","",IF('Cash Flow %s Yr4'!E55="","",'Cash Flow %s Yr4'!E55*'Expenses Summary'!$G8))</f>
        <v>0</v>
      </c>
      <c r="F55" s="64">
        <f>IF('Expenses Summary'!$G8="","",IF('Cash Flow %s Yr4'!F55="","",'Cash Flow %s Yr4'!F55*'Expenses Summary'!$G8))</f>
        <v>108187.263288</v>
      </c>
      <c r="G55" s="64">
        <f>IF('Expenses Summary'!$G8="","",IF('Cash Flow %s Yr4'!G55="","",'Cash Flow %s Yr4'!G55*'Expenses Summary'!$G8))</f>
        <v>108187.263288</v>
      </c>
      <c r="H55" s="64">
        <f>IF('Expenses Summary'!$G8="","",IF('Cash Flow %s Yr4'!H55="","",'Cash Flow %s Yr4'!H55*'Expenses Summary'!$G8))</f>
        <v>108187.263288</v>
      </c>
      <c r="I55" s="64">
        <f>IF('Expenses Summary'!$G8="","",IF('Cash Flow %s Yr4'!I55="","",'Cash Flow %s Yr4'!I55*'Expenses Summary'!$G8))</f>
        <v>108187.263288</v>
      </c>
      <c r="J55" s="64">
        <f>IF('Expenses Summary'!$G8="","",IF('Cash Flow %s Yr4'!J55="","",'Cash Flow %s Yr4'!J55*'Expenses Summary'!$G8))</f>
        <v>108187.263288</v>
      </c>
      <c r="K55" s="64">
        <f>IF('Expenses Summary'!$G8="","",IF('Cash Flow %s Yr4'!K55="","",'Cash Flow %s Yr4'!K55*'Expenses Summary'!$G8))</f>
        <v>108187.263288</v>
      </c>
      <c r="L55" s="64">
        <f>IF('Expenses Summary'!$G8="","",IF('Cash Flow %s Yr4'!L55="","",'Cash Flow %s Yr4'!L55*'Expenses Summary'!$G8))</f>
        <v>108187.263288</v>
      </c>
      <c r="M55" s="64">
        <f>IF('Expenses Summary'!$G8="","",IF('Cash Flow %s Yr4'!M55="","",'Cash Flow %s Yr4'!M55*'Expenses Summary'!$G8))</f>
        <v>108187.263288</v>
      </c>
      <c r="N55" s="64">
        <f>IF('Expenses Summary'!$G8="","",IF('Cash Flow %s Yr4'!N55="","",'Cash Flow %s Yr4'!N55*'Expenses Summary'!$G8))</f>
        <v>108187.263288</v>
      </c>
      <c r="O55" s="64">
        <f>IF('Expenses Summary'!$G8="","",IF('Cash Flow %s Yr4'!O55="","",'Cash Flow %s Yr4'!O55*'Expenses Summary'!$G8))</f>
        <v>108187.263288</v>
      </c>
      <c r="P55" s="129"/>
      <c r="Q55" s="129"/>
      <c r="R55" s="129"/>
      <c r="S55" s="111">
        <f>IF(SUM(D55:R55)&gt;0,SUM(D55:R55)/'Expenses Summary'!$G8,"")</f>
        <v>0.91999999999999993</v>
      </c>
    </row>
    <row r="56" spans="1:19" x14ac:dyDescent="0.25">
      <c r="A56" s="36"/>
      <c r="B56" s="67" t="str">
        <f>'Expenses Summary'!B9</f>
        <v>1105</v>
      </c>
      <c r="C56" s="67" t="str">
        <f>'Expenses Summary'!C9</f>
        <v>Teachers'  Salaries - Extra Duty Pay</v>
      </c>
      <c r="D56" s="64">
        <f>IF('Expenses Summary'!$G9="","",IF('Cash Flow %s Yr4'!D56="","",'Cash Flow %s Yr4'!D56*'Expenses Summary'!$G9))</f>
        <v>0</v>
      </c>
      <c r="E56" s="64">
        <f>IF('Expenses Summary'!$G9="","",IF('Cash Flow %s Yr4'!E56="","",'Cash Flow %s Yr4'!E56*'Expenses Summary'!$G9))</f>
        <v>0</v>
      </c>
      <c r="F56" s="64">
        <f>IF('Expenses Summary'!$G9="","",IF('Cash Flow %s Yr4'!F56="","",'Cash Flow %s Yr4'!F56*'Expenses Summary'!$G9))</f>
        <v>0</v>
      </c>
      <c r="G56" s="64">
        <f>IF('Expenses Summary'!$G9="","",IF('Cash Flow %s Yr4'!G56="","",'Cash Flow %s Yr4'!G56*'Expenses Summary'!$G9))</f>
        <v>0</v>
      </c>
      <c r="H56" s="64">
        <f>IF('Expenses Summary'!$G9="","",IF('Cash Flow %s Yr4'!H56="","",'Cash Flow %s Yr4'!H56*'Expenses Summary'!$G9))</f>
        <v>0</v>
      </c>
      <c r="I56" s="64">
        <f>IF('Expenses Summary'!$G9="","",IF('Cash Flow %s Yr4'!I56="","",'Cash Flow %s Yr4'!I56*'Expenses Summary'!$G9))</f>
        <v>10924.2</v>
      </c>
      <c r="J56" s="64">
        <f>IF('Expenses Summary'!$G9="","",IF('Cash Flow %s Yr4'!J56="","",'Cash Flow %s Yr4'!J56*'Expenses Summary'!$G9))</f>
        <v>0</v>
      </c>
      <c r="K56" s="64">
        <f>IF('Expenses Summary'!$G9="","",IF('Cash Flow %s Yr4'!K56="","",'Cash Flow %s Yr4'!K56*'Expenses Summary'!$G9))</f>
        <v>0</v>
      </c>
      <c r="L56" s="64">
        <f>IF('Expenses Summary'!$G9="","",IF('Cash Flow %s Yr4'!L56="","",'Cash Flow %s Yr4'!L56*'Expenses Summary'!$G9))</f>
        <v>0</v>
      </c>
      <c r="M56" s="64">
        <f>IF('Expenses Summary'!$G9="","",IF('Cash Flow %s Yr4'!M56="","",'Cash Flow %s Yr4'!M56*'Expenses Summary'!$G9))</f>
        <v>0</v>
      </c>
      <c r="N56" s="64">
        <f>IF('Expenses Summary'!$G9="","",IF('Cash Flow %s Yr4'!N56="","",'Cash Flow %s Yr4'!N56*'Expenses Summary'!$G9))</f>
        <v>0</v>
      </c>
      <c r="O56" s="64">
        <f>IF('Expenses Summary'!$G9="","",IF('Cash Flow %s Yr4'!O56="","",'Cash Flow %s Yr4'!O56*'Expenses Summary'!$G9))</f>
        <v>0</v>
      </c>
      <c r="P56" s="129"/>
      <c r="Q56" s="129"/>
      <c r="R56" s="129"/>
      <c r="S56" s="111">
        <f>IF(SUM(D56:R56)&gt;0,SUM(D56:R56)/'Expenses Summary'!$G9,"")</f>
        <v>1</v>
      </c>
    </row>
    <row r="57" spans="1:19" x14ac:dyDescent="0.25">
      <c r="A57" s="36"/>
      <c r="B57" s="67" t="str">
        <f>'Expenses Summary'!B10</f>
        <v>1120</v>
      </c>
      <c r="C57" s="67" t="str">
        <f>'Expenses Summary'!C10</f>
        <v>Substitute Expense</v>
      </c>
      <c r="D57" s="64">
        <f>IF('Expenses Summary'!$G10="","",IF('Cash Flow %s Yr4'!D57="","",'Cash Flow %s Yr4'!D57*'Expenses Summary'!$G10))</f>
        <v>0</v>
      </c>
      <c r="E57" s="64">
        <f>IF('Expenses Summary'!$G10="","",IF('Cash Flow %s Yr4'!E57="","",'Cash Flow %s Yr4'!E57*'Expenses Summary'!$G10))</f>
        <v>1591.8120000000001</v>
      </c>
      <c r="F57" s="64">
        <f>IF('Expenses Summary'!$G10="","",IF('Cash Flow %s Yr4'!F57="","",'Cash Flow %s Yr4'!F57*'Expenses Summary'!$G10))</f>
        <v>3183.6240000000003</v>
      </c>
      <c r="G57" s="64">
        <f>IF('Expenses Summary'!$G10="","",IF('Cash Flow %s Yr4'!G57="","",'Cash Flow %s Yr4'!G57*'Expenses Summary'!$G10))</f>
        <v>3183.6240000000003</v>
      </c>
      <c r="H57" s="64">
        <f>IF('Expenses Summary'!$G10="","",IF('Cash Flow %s Yr4'!H57="","",'Cash Flow %s Yr4'!H57*'Expenses Summary'!$G10))</f>
        <v>3183.6240000000003</v>
      </c>
      <c r="I57" s="64">
        <f>IF('Expenses Summary'!$G10="","",IF('Cash Flow %s Yr4'!I57="","",'Cash Flow %s Yr4'!I57*'Expenses Summary'!$G10))</f>
        <v>3183.6240000000003</v>
      </c>
      <c r="J57" s="64">
        <f>IF('Expenses Summary'!$G10="","",IF('Cash Flow %s Yr4'!J57="","",'Cash Flow %s Yr4'!J57*'Expenses Summary'!$G10))</f>
        <v>3183.6240000000003</v>
      </c>
      <c r="K57" s="64">
        <f>IF('Expenses Summary'!$G10="","",IF('Cash Flow %s Yr4'!K57="","",'Cash Flow %s Yr4'!K57*'Expenses Summary'!$G10))</f>
        <v>3183.6240000000003</v>
      </c>
      <c r="L57" s="64">
        <f>IF('Expenses Summary'!$G10="","",IF('Cash Flow %s Yr4'!L57="","",'Cash Flow %s Yr4'!L57*'Expenses Summary'!$G10))</f>
        <v>3183.6240000000003</v>
      </c>
      <c r="M57" s="64">
        <f>IF('Expenses Summary'!$G10="","",IF('Cash Flow %s Yr4'!M57="","",'Cash Flow %s Yr4'!M57*'Expenses Summary'!$G10))</f>
        <v>3183.6240000000003</v>
      </c>
      <c r="N57" s="64">
        <f>IF('Expenses Summary'!$G10="","",IF('Cash Flow %s Yr4'!N57="","",'Cash Flow %s Yr4'!N57*'Expenses Summary'!$G10))</f>
        <v>3183.6240000000003</v>
      </c>
      <c r="O57" s="64">
        <f>IF('Expenses Summary'!$G10="","",IF('Cash Flow %s Yr4'!O57="","",'Cash Flow %s Yr4'!O57*'Expenses Summary'!$G10))</f>
        <v>1591.8120000000001</v>
      </c>
      <c r="P57" s="129"/>
      <c r="Q57" s="129"/>
      <c r="R57" s="129"/>
      <c r="S57" s="111">
        <f>IF(SUM(D57:R57)&gt;0,SUM(D57:R57)/'Expenses Summary'!$G10,"")</f>
        <v>1</v>
      </c>
    </row>
    <row r="58" spans="1:19" x14ac:dyDescent="0.25">
      <c r="A58" s="36"/>
      <c r="B58" s="67" t="str">
        <f>'Expenses Summary'!B11</f>
        <v>1200</v>
      </c>
      <c r="C58" s="67" t="str">
        <f>'Expenses Summary'!C11</f>
        <v>Certificated Pupil Support Salaries</v>
      </c>
      <c r="D58" s="64" t="str">
        <f>IF('Expenses Summary'!$G11="","",IF('Cash Flow %s Yr4'!D58="","",'Cash Flow %s Yr4'!D58*'Expenses Summary'!$G11))</f>
        <v/>
      </c>
      <c r="E58" s="64" t="str">
        <f>IF('Expenses Summary'!$G11="","",IF('Cash Flow %s Yr4'!E58="","",'Cash Flow %s Yr4'!E58*'Expenses Summary'!$G11))</f>
        <v/>
      </c>
      <c r="F58" s="64" t="str">
        <f>IF('Expenses Summary'!$G11="","",IF('Cash Flow %s Yr4'!F58="","",'Cash Flow %s Yr4'!F58*'Expenses Summary'!$G11))</f>
        <v/>
      </c>
      <c r="G58" s="64" t="str">
        <f>IF('Expenses Summary'!$G11="","",IF('Cash Flow %s Yr4'!G58="","",'Cash Flow %s Yr4'!G58*'Expenses Summary'!$G11))</f>
        <v/>
      </c>
      <c r="H58" s="64" t="str">
        <f>IF('Expenses Summary'!$G11="","",IF('Cash Flow %s Yr4'!H58="","",'Cash Flow %s Yr4'!H58*'Expenses Summary'!$G11))</f>
        <v/>
      </c>
      <c r="I58" s="64" t="str">
        <f>IF('Expenses Summary'!$G11="","",IF('Cash Flow %s Yr4'!I58="","",'Cash Flow %s Yr4'!I58*'Expenses Summary'!$G11))</f>
        <v/>
      </c>
      <c r="J58" s="64" t="str">
        <f>IF('Expenses Summary'!$G11="","",IF('Cash Flow %s Yr4'!J58="","",'Cash Flow %s Yr4'!J58*'Expenses Summary'!$G11))</f>
        <v/>
      </c>
      <c r="K58" s="64" t="str">
        <f>IF('Expenses Summary'!$G11="","",IF('Cash Flow %s Yr4'!K58="","",'Cash Flow %s Yr4'!K58*'Expenses Summary'!$G11))</f>
        <v/>
      </c>
      <c r="L58" s="64" t="str">
        <f>IF('Expenses Summary'!$G11="","",IF('Cash Flow %s Yr4'!L58="","",'Cash Flow %s Yr4'!L58*'Expenses Summary'!$G11))</f>
        <v/>
      </c>
      <c r="M58" s="64" t="str">
        <f>IF('Expenses Summary'!$G11="","",IF('Cash Flow %s Yr4'!M58="","",'Cash Flow %s Yr4'!M58*'Expenses Summary'!$G11))</f>
        <v/>
      </c>
      <c r="N58" s="64" t="str">
        <f>IF('Expenses Summary'!$G11="","",IF('Cash Flow %s Yr4'!N58="","",'Cash Flow %s Yr4'!N58*'Expenses Summary'!$G11))</f>
        <v/>
      </c>
      <c r="O58" s="64" t="str">
        <f>IF('Expenses Summary'!$G11="","",IF('Cash Flow %s Yr4'!O58="","",'Cash Flow %s Yr4'!O58*'Expenses Summary'!$G11))</f>
        <v/>
      </c>
      <c r="P58" s="129"/>
      <c r="Q58" s="129"/>
      <c r="R58" s="129"/>
      <c r="S58" s="111" t="str">
        <f>IF(SUM(D58:R58)&gt;0,SUM(D58:R58)/'Expenses Summary'!$G11,"")</f>
        <v/>
      </c>
    </row>
    <row r="59" spans="1:19" x14ac:dyDescent="0.25">
      <c r="A59" s="36"/>
      <c r="B59" s="67" t="str">
        <f>'Expenses Summary'!B13</f>
        <v>1300</v>
      </c>
      <c r="C59" s="67" t="str">
        <f>'Expenses Summary'!C13</f>
        <v>Certificated Supervisor and Administrator Salaries</v>
      </c>
      <c r="D59" s="64">
        <f>IF('Expenses Summary'!$G13="","",IF('Cash Flow %s Yr4'!D59="","",'Cash Flow %s Yr4'!D59*'Expenses Summary'!$G13))</f>
        <v>18947.964556800001</v>
      </c>
      <c r="E59" s="64">
        <f>IF('Expenses Summary'!$G13="","",IF('Cash Flow %s Yr4'!E59="","",'Cash Flow %s Yr4'!E59*'Expenses Summary'!$G13))</f>
        <v>18947.964556800001</v>
      </c>
      <c r="F59" s="64">
        <f>IF('Expenses Summary'!$G13="","",IF('Cash Flow %s Yr4'!F59="","",'Cash Flow %s Yr4'!F59*'Expenses Summary'!$G13))</f>
        <v>18947.964556800001</v>
      </c>
      <c r="G59" s="64">
        <f>IF('Expenses Summary'!$G13="","",IF('Cash Flow %s Yr4'!G59="","",'Cash Flow %s Yr4'!G59*'Expenses Summary'!$G13))</f>
        <v>18947.964556800001</v>
      </c>
      <c r="H59" s="64">
        <f>IF('Expenses Summary'!$G13="","",IF('Cash Flow %s Yr4'!H59="","",'Cash Flow %s Yr4'!H59*'Expenses Summary'!$G13))</f>
        <v>18947.964556800001</v>
      </c>
      <c r="I59" s="64">
        <f>IF('Expenses Summary'!$G13="","",IF('Cash Flow %s Yr4'!I59="","",'Cash Flow %s Yr4'!I59*'Expenses Summary'!$G13))</f>
        <v>18947.964556800001</v>
      </c>
      <c r="J59" s="64">
        <f>IF('Expenses Summary'!$G13="","",IF('Cash Flow %s Yr4'!J59="","",'Cash Flow %s Yr4'!J59*'Expenses Summary'!$G13))</f>
        <v>18947.964556800001</v>
      </c>
      <c r="K59" s="64">
        <f>IF('Expenses Summary'!$G13="","",IF('Cash Flow %s Yr4'!K59="","",'Cash Flow %s Yr4'!K59*'Expenses Summary'!$G13))</f>
        <v>18947.964556800001</v>
      </c>
      <c r="L59" s="64">
        <f>IF('Expenses Summary'!$G13="","",IF('Cash Flow %s Yr4'!L59="","",'Cash Flow %s Yr4'!L59*'Expenses Summary'!$G13))</f>
        <v>19176.253286400002</v>
      </c>
      <c r="M59" s="64">
        <f>IF('Expenses Summary'!$G13="","",IF('Cash Flow %s Yr4'!M59="","",'Cash Flow %s Yr4'!M59*'Expenses Summary'!$G13))</f>
        <v>19176.253286400002</v>
      </c>
      <c r="N59" s="64">
        <f>IF('Expenses Summary'!$G13="","",IF('Cash Flow %s Yr4'!N59="","",'Cash Flow %s Yr4'!N59*'Expenses Summary'!$G13))</f>
        <v>19176.253286400002</v>
      </c>
      <c r="O59" s="64">
        <f>IF('Expenses Summary'!$G13="","",IF('Cash Flow %s Yr4'!O59="","",'Cash Flow %s Yr4'!O59*'Expenses Summary'!$G13))</f>
        <v>19176.253286400002</v>
      </c>
      <c r="P59" s="129"/>
      <c r="Q59" s="129"/>
      <c r="R59" s="129"/>
      <c r="S59" s="111">
        <f>IF(SUM(D59:R59)&gt;0,SUM(D59:R59)/'Expenses Summary'!$G13,"")</f>
        <v>0.99999999999999989</v>
      </c>
    </row>
    <row r="60" spans="1:19" x14ac:dyDescent="0.25">
      <c r="A60" s="36"/>
      <c r="B60" s="67" t="str">
        <f>'Expenses Summary'!B14</f>
        <v>1305</v>
      </c>
      <c r="C60" s="67" t="str">
        <f>'Expenses Summary'!C14</f>
        <v>Certificated Supervisor and Administrator Extra Duty</v>
      </c>
      <c r="D60" s="64" t="str">
        <f>IF('Expenses Summary'!$G14="","",IF('Cash Flow %s Yr4'!D60="","",'Cash Flow %s Yr4'!D60*'Expenses Summary'!$G14))</f>
        <v/>
      </c>
      <c r="E60" s="64" t="str">
        <f>IF('Expenses Summary'!$G14="","",IF('Cash Flow %s Yr4'!E60="","",'Cash Flow %s Yr4'!E60*'Expenses Summary'!$G14))</f>
        <v/>
      </c>
      <c r="F60" s="64" t="str">
        <f>IF('Expenses Summary'!$G14="","",IF('Cash Flow %s Yr4'!F60="","",'Cash Flow %s Yr4'!F60*'Expenses Summary'!$G14))</f>
        <v/>
      </c>
      <c r="G60" s="64" t="str">
        <f>IF('Expenses Summary'!$G14="","",IF('Cash Flow %s Yr4'!G60="","",'Cash Flow %s Yr4'!G60*'Expenses Summary'!$G14))</f>
        <v/>
      </c>
      <c r="H60" s="64" t="str">
        <f>IF('Expenses Summary'!$G14="","",IF('Cash Flow %s Yr4'!H60="","",'Cash Flow %s Yr4'!H60*'Expenses Summary'!$G14))</f>
        <v/>
      </c>
      <c r="I60" s="64" t="str">
        <f>IF('Expenses Summary'!$G14="","",IF('Cash Flow %s Yr4'!I60="","",'Cash Flow %s Yr4'!I60*'Expenses Summary'!$G14))</f>
        <v/>
      </c>
      <c r="J60" s="64" t="str">
        <f>IF('Expenses Summary'!$G14="","",IF('Cash Flow %s Yr4'!J60="","",'Cash Flow %s Yr4'!J60*'Expenses Summary'!$G14))</f>
        <v/>
      </c>
      <c r="K60" s="64" t="str">
        <f>IF('Expenses Summary'!$G14="","",IF('Cash Flow %s Yr4'!K60="","",'Cash Flow %s Yr4'!K60*'Expenses Summary'!$G14))</f>
        <v/>
      </c>
      <c r="L60" s="64" t="str">
        <f>IF('Expenses Summary'!$G14="","",IF('Cash Flow %s Yr4'!L60="","",'Cash Flow %s Yr4'!L60*'Expenses Summary'!$G14))</f>
        <v/>
      </c>
      <c r="M60" s="64" t="str">
        <f>IF('Expenses Summary'!$G14="","",IF('Cash Flow %s Yr4'!M60="","",'Cash Flow %s Yr4'!M60*'Expenses Summary'!$G14))</f>
        <v/>
      </c>
      <c r="N60" s="64" t="str">
        <f>IF('Expenses Summary'!$G14="","",IF('Cash Flow %s Yr4'!N60="","",'Cash Flow %s Yr4'!N60*'Expenses Summary'!$G14))</f>
        <v/>
      </c>
      <c r="O60" s="64" t="str">
        <f>IF('Expenses Summary'!$G14="","",IF('Cash Flow %s Yr4'!O60="","",'Cash Flow %s Yr4'!O60*'Expenses Summary'!$G14))</f>
        <v/>
      </c>
      <c r="P60" s="129"/>
      <c r="Q60" s="129"/>
      <c r="R60" s="129"/>
      <c r="S60" s="111" t="str">
        <f>IF(SUM(D60:R60)&gt;0,SUM(D60:R60)/'Expenses Summary'!$G14,"")</f>
        <v/>
      </c>
    </row>
    <row r="61" spans="1:19" x14ac:dyDescent="0.25">
      <c r="A61" s="36"/>
      <c r="B61" s="67" t="str">
        <f>'Expenses Summary'!B15</f>
        <v>1900</v>
      </c>
      <c r="C61" s="67" t="str">
        <f>'Expenses Summary'!C15</f>
        <v>Other Certificated Salaries</v>
      </c>
      <c r="D61" s="64">
        <f>IF('Expenses Summary'!$G15="","",IF('Cash Flow %s Yr4'!D61="","",'Cash Flow %s Yr4'!D61*'Expenses Summary'!$G15))</f>
        <v>0</v>
      </c>
      <c r="E61" s="64">
        <f>IF('Expenses Summary'!$G15="","",IF('Cash Flow %s Yr4'!E61="","",'Cash Flow %s Yr4'!E61*'Expenses Summary'!$G15))</f>
        <v>0</v>
      </c>
      <c r="F61" s="64">
        <f>IF('Expenses Summary'!$G15="","",IF('Cash Flow %s Yr4'!F61="","",'Cash Flow %s Yr4'!F61*'Expenses Summary'!$G15))</f>
        <v>0</v>
      </c>
      <c r="G61" s="64">
        <f>IF('Expenses Summary'!$G15="","",IF('Cash Flow %s Yr4'!G61="","",'Cash Flow %s Yr4'!G61*'Expenses Summary'!$G15))</f>
        <v>0</v>
      </c>
      <c r="H61" s="64">
        <f>IF('Expenses Summary'!$G15="","",IF('Cash Flow %s Yr4'!H61="","",'Cash Flow %s Yr4'!H61*'Expenses Summary'!$G15))</f>
        <v>0</v>
      </c>
      <c r="I61" s="64">
        <f>IF('Expenses Summary'!$G15="","",IF('Cash Flow %s Yr4'!I61="","",'Cash Flow %s Yr4'!I61*'Expenses Summary'!$G15))</f>
        <v>0</v>
      </c>
      <c r="J61" s="64">
        <f>IF('Expenses Summary'!$G15="","",IF('Cash Flow %s Yr4'!J61="","",'Cash Flow %s Yr4'!J61*'Expenses Summary'!$G15))</f>
        <v>0</v>
      </c>
      <c r="K61" s="64">
        <f>IF('Expenses Summary'!$G15="","",IF('Cash Flow %s Yr4'!K61="","",'Cash Flow %s Yr4'!K61*'Expenses Summary'!$G15))</f>
        <v>0</v>
      </c>
      <c r="L61" s="64">
        <f>IF('Expenses Summary'!$G15="","",IF('Cash Flow %s Yr4'!L61="","",'Cash Flow %s Yr4'!L61*'Expenses Summary'!$G15))</f>
        <v>0</v>
      </c>
      <c r="M61" s="64">
        <f>IF('Expenses Summary'!$G15="","",IF('Cash Flow %s Yr4'!M61="","",'Cash Flow %s Yr4'!M61*'Expenses Summary'!$G15))</f>
        <v>0</v>
      </c>
      <c r="N61" s="64">
        <f>IF('Expenses Summary'!$G15="","",IF('Cash Flow %s Yr4'!N61="","",'Cash Flow %s Yr4'!N61*'Expenses Summary'!$G15))</f>
        <v>0</v>
      </c>
      <c r="O61" s="64">
        <f>IF('Expenses Summary'!$G15="","",IF('Cash Flow %s Yr4'!O61="","",'Cash Flow %s Yr4'!O61*'Expenses Summary'!$G15))</f>
        <v>0</v>
      </c>
      <c r="P61" s="129"/>
      <c r="Q61" s="129"/>
      <c r="R61" s="129"/>
      <c r="S61" s="111" t="str">
        <f>IF(SUM(D61:R61)&gt;0,SUM(D61:R61)/'Expenses Summary'!$G15,"")</f>
        <v/>
      </c>
    </row>
    <row r="62" spans="1:19" x14ac:dyDescent="0.25">
      <c r="A62" s="36"/>
      <c r="B62" s="67" t="str">
        <f>'Expenses Summary'!B16</f>
        <v>1910</v>
      </c>
      <c r="C62" s="67" t="str">
        <f>'Expenses Summary'!C16</f>
        <v>Other Certificated Overtime</v>
      </c>
      <c r="D62" s="64">
        <f>IF('Expenses Summary'!$G16="","",IF('Cash Flow %s Yr4'!D62="","",'Cash Flow %s Yr4'!D62*'Expenses Summary'!$G16))</f>
        <v>0</v>
      </c>
      <c r="E62" s="64">
        <f>IF('Expenses Summary'!$G16="","",IF('Cash Flow %s Yr4'!E62="","",'Cash Flow %s Yr4'!E62*'Expenses Summary'!$G16))</f>
        <v>0</v>
      </c>
      <c r="F62" s="64">
        <f>IF('Expenses Summary'!$G16="","",IF('Cash Flow %s Yr4'!F62="","",'Cash Flow %s Yr4'!F62*'Expenses Summary'!$G16))</f>
        <v>0</v>
      </c>
      <c r="G62" s="64">
        <f>IF('Expenses Summary'!$G16="","",IF('Cash Flow %s Yr4'!G62="","",'Cash Flow %s Yr4'!G62*'Expenses Summary'!$G16))</f>
        <v>0</v>
      </c>
      <c r="H62" s="64">
        <f>IF('Expenses Summary'!$G16="","",IF('Cash Flow %s Yr4'!H62="","",'Cash Flow %s Yr4'!H62*'Expenses Summary'!$G16))</f>
        <v>0</v>
      </c>
      <c r="I62" s="64">
        <f>IF('Expenses Summary'!$G16="","",IF('Cash Flow %s Yr4'!I62="","",'Cash Flow %s Yr4'!I62*'Expenses Summary'!$G16))</f>
        <v>0</v>
      </c>
      <c r="J62" s="64">
        <f>IF('Expenses Summary'!$G16="","",IF('Cash Flow %s Yr4'!J62="","",'Cash Flow %s Yr4'!J62*'Expenses Summary'!$G16))</f>
        <v>0</v>
      </c>
      <c r="K62" s="64">
        <f>IF('Expenses Summary'!$G16="","",IF('Cash Flow %s Yr4'!K62="","",'Cash Flow %s Yr4'!K62*'Expenses Summary'!$G16))</f>
        <v>0</v>
      </c>
      <c r="L62" s="64">
        <f>IF('Expenses Summary'!$G16="","",IF('Cash Flow %s Yr4'!L62="","",'Cash Flow %s Yr4'!L62*'Expenses Summary'!$G16))</f>
        <v>0</v>
      </c>
      <c r="M62" s="64">
        <f>IF('Expenses Summary'!$G16="","",IF('Cash Flow %s Yr4'!M62="","",'Cash Flow %s Yr4'!M62*'Expenses Summary'!$G16))</f>
        <v>0</v>
      </c>
      <c r="N62" s="64">
        <f>IF('Expenses Summary'!$G16="","",IF('Cash Flow %s Yr4'!N62="","",'Cash Flow %s Yr4'!N62*'Expenses Summary'!$G16))</f>
        <v>0</v>
      </c>
      <c r="O62" s="64">
        <f>IF('Expenses Summary'!$G16="","",IF('Cash Flow %s Yr4'!O62="","",'Cash Flow %s Yr4'!O62*'Expenses Summary'!$G16))</f>
        <v>0</v>
      </c>
      <c r="P62" s="129"/>
      <c r="Q62" s="129"/>
      <c r="R62" s="129"/>
      <c r="S62" s="111" t="str">
        <f>IF(SUM(D62:R62)&gt;0,SUM(D62:R62)/'Expenses Summary'!$G16,"")</f>
        <v/>
      </c>
    </row>
    <row r="63" spans="1:19" x14ac:dyDescent="0.25">
      <c r="A63" s="36"/>
      <c r="B63" s="36" t="s">
        <v>563</v>
      </c>
      <c r="C63" s="34" t="s">
        <v>740</v>
      </c>
      <c r="D63" s="173">
        <f t="shared" ref="D63:I63" si="4">IF(SUM(D54:D62)&gt;0,SUM(D54:D62),"")</f>
        <v>18947.964556800001</v>
      </c>
      <c r="E63" s="173">
        <f t="shared" si="4"/>
        <v>20539.776556800003</v>
      </c>
      <c r="F63" s="173">
        <f t="shared" si="4"/>
        <v>130318.8518448</v>
      </c>
      <c r="G63" s="173">
        <f t="shared" si="4"/>
        <v>130318.8518448</v>
      </c>
      <c r="H63" s="173">
        <f t="shared" si="4"/>
        <v>130318.8518448</v>
      </c>
      <c r="I63" s="173">
        <f t="shared" si="4"/>
        <v>141243.05184480001</v>
      </c>
      <c r="J63" s="173">
        <f t="shared" ref="J63:O63" si="5">IF(SUM(J54:J62)&gt;0,SUM(J54:J62),"")</f>
        <v>130318.8518448</v>
      </c>
      <c r="K63" s="173">
        <f t="shared" si="5"/>
        <v>130318.8518448</v>
      </c>
      <c r="L63" s="173">
        <f t="shared" si="5"/>
        <v>130547.14057439999</v>
      </c>
      <c r="M63" s="173">
        <f t="shared" si="5"/>
        <v>130547.14057439999</v>
      </c>
      <c r="N63" s="173">
        <f t="shared" si="5"/>
        <v>130547.14057439999</v>
      </c>
      <c r="O63" s="173">
        <f t="shared" si="5"/>
        <v>128955.32857440002</v>
      </c>
      <c r="P63" s="127"/>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Summary'!$G20="","",IF('Cash Flow %s Yr4'!D66="","",'Cash Flow %s Yr4'!D66*'Expenses Summary'!$G20))</f>
        <v>694.89148320000004</v>
      </c>
      <c r="E66" s="64">
        <f>IF('Expenses Summary'!$G20="","",IF('Cash Flow %s Yr4'!E66="","",'Cash Flow %s Yr4'!E66*'Expenses Summary'!$G20))</f>
        <v>0</v>
      </c>
      <c r="F66" s="64">
        <f>IF('Expenses Summary'!$G20="","",IF('Cash Flow %s Yr4'!F66="","",'Cash Flow %s Yr4'!F66*'Expenses Summary'!$G20))</f>
        <v>17372.287080000002</v>
      </c>
      <c r="G66" s="64">
        <f>IF('Expenses Summary'!$G20="","",IF('Cash Flow %s Yr4'!G66="","",'Cash Flow %s Yr4'!G66*'Expenses Summary'!$G20))</f>
        <v>17372.287080000002</v>
      </c>
      <c r="H66" s="64">
        <f>IF('Expenses Summary'!$G20="","",IF('Cash Flow %s Yr4'!H66="","",'Cash Flow %s Yr4'!H66*'Expenses Summary'!$G20))</f>
        <v>17372.287080000002</v>
      </c>
      <c r="I66" s="64">
        <f>IF('Expenses Summary'!$G20="","",IF('Cash Flow %s Yr4'!I66="","",'Cash Flow %s Yr4'!I66*'Expenses Summary'!$G20))</f>
        <v>17372.287080000002</v>
      </c>
      <c r="J66" s="64">
        <f>IF('Expenses Summary'!$G20="","",IF('Cash Flow %s Yr4'!J66="","",'Cash Flow %s Yr4'!J66*'Expenses Summary'!$G20))</f>
        <v>17372.287080000002</v>
      </c>
      <c r="K66" s="64">
        <f>IF('Expenses Summary'!$G20="","",IF('Cash Flow %s Yr4'!K66="","",'Cash Flow %s Yr4'!K66*'Expenses Summary'!$G20))</f>
        <v>17372.287080000002</v>
      </c>
      <c r="L66" s="64">
        <f>IF('Expenses Summary'!$G20="","",IF('Cash Flow %s Yr4'!L66="","",'Cash Flow %s Yr4'!L66*'Expenses Summary'!$G20))</f>
        <v>17372.287080000002</v>
      </c>
      <c r="M66" s="64">
        <f>IF('Expenses Summary'!$G20="","",IF('Cash Flow %s Yr4'!M66="","",'Cash Flow %s Yr4'!M66*'Expenses Summary'!$G20))</f>
        <v>17372.287080000002</v>
      </c>
      <c r="N66" s="64">
        <f>IF('Expenses Summary'!$G20="","",IF('Cash Flow %s Yr4'!N66="","",'Cash Flow %s Yr4'!N66*'Expenses Summary'!$G20))</f>
        <v>17372.287080000002</v>
      </c>
      <c r="O66" s="64">
        <f>IF('Expenses Summary'!$G20="","",IF('Cash Flow %s Yr4'!O66="","",'Cash Flow %s Yr4'!O66*'Expenses Summary'!$G20))</f>
        <v>16677.395596800001</v>
      </c>
      <c r="P66" s="129"/>
      <c r="Q66" s="129"/>
      <c r="R66" s="129"/>
      <c r="S66" s="111">
        <f>IF(SUM(D66:R66)&gt;0,SUM(D66:R66)/'Expenses Summary'!$G20,"")</f>
        <v>1.0000000000000002</v>
      </c>
    </row>
    <row r="67" spans="1:19" s="31" customFormat="1" x14ac:dyDescent="0.25">
      <c r="A67" s="36"/>
      <c r="B67" s="67" t="str">
        <f>'Expenses Summary'!B21</f>
        <v>2110</v>
      </c>
      <c r="C67" s="67" t="str">
        <f>'Expenses Summary'!C21</f>
        <v>Instructional Aide Salaries</v>
      </c>
      <c r="D67" s="64">
        <f>IF('Expenses Summary'!$G21="","",IF('Cash Flow %s Yr4'!D67="","",'Cash Flow %s Yr4'!D67*'Expenses Summary'!$G21))</f>
        <v>0</v>
      </c>
      <c r="E67" s="64">
        <f>IF('Expenses Summary'!$G21="","",IF('Cash Flow %s Yr4'!E67="","",'Cash Flow %s Yr4'!E67*'Expenses Summary'!$G21))</f>
        <v>0</v>
      </c>
      <c r="F67" s="64">
        <f>IF('Expenses Summary'!$G21="","",IF('Cash Flow %s Yr4'!F67="","",'Cash Flow %s Yr4'!F67*'Expenses Summary'!$G21))</f>
        <v>0</v>
      </c>
      <c r="G67" s="64">
        <f>IF('Expenses Summary'!$G21="","",IF('Cash Flow %s Yr4'!G67="","",'Cash Flow %s Yr4'!G67*'Expenses Summary'!$G21))</f>
        <v>0</v>
      </c>
      <c r="H67" s="64">
        <f>IF('Expenses Summary'!$G21="","",IF('Cash Flow %s Yr4'!H67="","",'Cash Flow %s Yr4'!H67*'Expenses Summary'!$G21))</f>
        <v>0</v>
      </c>
      <c r="I67" s="64">
        <f>IF('Expenses Summary'!$G21="","",IF('Cash Flow %s Yr4'!I67="","",'Cash Flow %s Yr4'!I67*'Expenses Summary'!$G21))</f>
        <v>0</v>
      </c>
      <c r="J67" s="64">
        <f>IF('Expenses Summary'!$G21="","",IF('Cash Flow %s Yr4'!J67="","",'Cash Flow %s Yr4'!J67*'Expenses Summary'!$G21))</f>
        <v>0</v>
      </c>
      <c r="K67" s="64">
        <f>IF('Expenses Summary'!$G21="","",IF('Cash Flow %s Yr4'!K67="","",'Cash Flow %s Yr4'!K67*'Expenses Summary'!$G21))</f>
        <v>0</v>
      </c>
      <c r="L67" s="64">
        <f>IF('Expenses Summary'!$G21="","",IF('Cash Flow %s Yr4'!L67="","",'Cash Flow %s Yr4'!L67*'Expenses Summary'!$G21))</f>
        <v>0</v>
      </c>
      <c r="M67" s="64">
        <f>IF('Expenses Summary'!$G21="","",IF('Cash Flow %s Yr4'!M67="","",'Cash Flow %s Yr4'!M67*'Expenses Summary'!$G21))</f>
        <v>0</v>
      </c>
      <c r="N67" s="64">
        <f>IF('Expenses Summary'!$G21="","",IF('Cash Flow %s Yr4'!N67="","",'Cash Flow %s Yr4'!N67*'Expenses Summary'!$G21))</f>
        <v>0</v>
      </c>
      <c r="O67" s="64">
        <f>IF('Expenses Summary'!$G21="","",IF('Cash Flow %s Yr4'!O67="","",'Cash Flow %s Yr4'!O67*'Expenses Summary'!$G21))</f>
        <v>0</v>
      </c>
      <c r="P67" s="129"/>
      <c r="Q67" s="129"/>
      <c r="R67" s="129"/>
      <c r="S67" s="111" t="str">
        <f>IF(SUM(D67:R67)&gt;0,SUM(D67:R67)/'Expenses Summary'!$G21,"")</f>
        <v/>
      </c>
    </row>
    <row r="68" spans="1:19" s="31" customFormat="1" x14ac:dyDescent="0.25">
      <c r="A68" s="36"/>
      <c r="B68" s="67" t="str">
        <f>'Expenses Summary'!B22</f>
        <v>2200</v>
      </c>
      <c r="C68" s="67" t="str">
        <f>'Expenses Summary'!C22</f>
        <v>Classified Support Salaries</v>
      </c>
      <c r="D68" s="64">
        <f>IF('Expenses Summary'!$G22="","",IF('Cash Flow %s Yr4'!D68="","",'Cash Flow %s Yr4'!D68*'Expenses Summary'!$G22))</f>
        <v>0</v>
      </c>
      <c r="E68" s="64">
        <f>IF('Expenses Summary'!$G22="","",IF('Cash Flow %s Yr4'!E68="","",'Cash Flow %s Yr4'!E68*'Expenses Summary'!$G22))</f>
        <v>0</v>
      </c>
      <c r="F68" s="64">
        <f>IF('Expenses Summary'!$G22="","",IF('Cash Flow %s Yr4'!F68="","",'Cash Flow %s Yr4'!F68*'Expenses Summary'!$G22))</f>
        <v>5916.7548000000006</v>
      </c>
      <c r="G68" s="64">
        <f>IF('Expenses Summary'!$G22="","",IF('Cash Flow %s Yr4'!G68="","",'Cash Flow %s Yr4'!G68*'Expenses Summary'!$G22))</f>
        <v>5916.7548000000006</v>
      </c>
      <c r="H68" s="64">
        <f>IF('Expenses Summary'!$G22="","",IF('Cash Flow %s Yr4'!H68="","",'Cash Flow %s Yr4'!H68*'Expenses Summary'!$G22))</f>
        <v>5916.7548000000006</v>
      </c>
      <c r="I68" s="64">
        <f>IF('Expenses Summary'!$G22="","",IF('Cash Flow %s Yr4'!I68="","",'Cash Flow %s Yr4'!I68*'Expenses Summary'!$G22))</f>
        <v>5916.7548000000006</v>
      </c>
      <c r="J68" s="64">
        <f>IF('Expenses Summary'!$G22="","",IF('Cash Flow %s Yr4'!J68="","",'Cash Flow %s Yr4'!J68*'Expenses Summary'!$G22))</f>
        <v>5916.7548000000006</v>
      </c>
      <c r="K68" s="64">
        <f>IF('Expenses Summary'!$G22="","",IF('Cash Flow %s Yr4'!K68="","",'Cash Flow %s Yr4'!K68*'Expenses Summary'!$G22))</f>
        <v>5916.7548000000006</v>
      </c>
      <c r="L68" s="64">
        <f>IF('Expenses Summary'!$G22="","",IF('Cash Flow %s Yr4'!L68="","",'Cash Flow %s Yr4'!L68*'Expenses Summary'!$G22))</f>
        <v>5916.7548000000006</v>
      </c>
      <c r="M68" s="64">
        <f>IF('Expenses Summary'!$G22="","",IF('Cash Flow %s Yr4'!M68="","",'Cash Flow %s Yr4'!M68*'Expenses Summary'!$G22))</f>
        <v>5916.7548000000006</v>
      </c>
      <c r="N68" s="64">
        <f>IF('Expenses Summary'!$G22="","",IF('Cash Flow %s Yr4'!N68="","",'Cash Flow %s Yr4'!N68*'Expenses Summary'!$G22))</f>
        <v>5916.7548000000006</v>
      </c>
      <c r="O68" s="64">
        <f>IF('Expenses Summary'!$G22="","",IF('Cash Flow %s Yr4'!O68="","",'Cash Flow %s Yr4'!O68*'Expenses Summary'!$G22))</f>
        <v>5916.7548000000006</v>
      </c>
      <c r="P68" s="129"/>
      <c r="Q68" s="129"/>
      <c r="R68" s="129"/>
      <c r="S68" s="111">
        <f>IF(SUM(D68:R68)&gt;0,SUM(D68:R68)/'Expenses Summary'!$G22,"")</f>
        <v>1.0000000000000002</v>
      </c>
    </row>
    <row r="69" spans="1:19" s="31" customFormat="1" x14ac:dyDescent="0.25">
      <c r="A69" s="36"/>
      <c r="B69" s="67" t="str">
        <f>'Expenses Summary'!B23</f>
        <v>2200</v>
      </c>
      <c r="C69" s="67" t="str">
        <f>'Expenses Summary'!C23</f>
        <v>Classified Support Salaries</v>
      </c>
      <c r="D69" s="64" t="str">
        <f>IF('Expenses Summary'!$G23="","",IF('Cash Flow %s Yr4'!D69="","",'Cash Flow %s Yr4'!D69*'Expenses Summary'!$G23))</f>
        <v/>
      </c>
      <c r="E69" s="64" t="str">
        <f>IF('Expenses Summary'!$G23="","",IF('Cash Flow %s Yr4'!E69="","",'Cash Flow %s Yr4'!E69*'Expenses Summary'!$G23))</f>
        <v/>
      </c>
      <c r="F69" s="64" t="str">
        <f>IF('Expenses Summary'!$G23="","",IF('Cash Flow %s Yr4'!F69="","",'Cash Flow %s Yr4'!F69*'Expenses Summary'!$G23))</f>
        <v/>
      </c>
      <c r="G69" s="64" t="str">
        <f>IF('Expenses Summary'!$G23="","",IF('Cash Flow %s Yr4'!G69="","",'Cash Flow %s Yr4'!G69*'Expenses Summary'!$G23))</f>
        <v/>
      </c>
      <c r="H69" s="64" t="str">
        <f>IF('Expenses Summary'!$G23="","",IF('Cash Flow %s Yr4'!H69="","",'Cash Flow %s Yr4'!H69*'Expenses Summary'!$G23))</f>
        <v/>
      </c>
      <c r="I69" s="64" t="str">
        <f>IF('Expenses Summary'!$G23="","",IF('Cash Flow %s Yr4'!I69="","",'Cash Flow %s Yr4'!I69*'Expenses Summary'!$G23))</f>
        <v/>
      </c>
      <c r="J69" s="64" t="str">
        <f>IF('Expenses Summary'!$G23="","",IF('Cash Flow %s Yr4'!J69="","",'Cash Flow %s Yr4'!J69*'Expenses Summary'!$G23))</f>
        <v/>
      </c>
      <c r="K69" s="64" t="str">
        <f>IF('Expenses Summary'!$G23="","",IF('Cash Flow %s Yr4'!K69="","",'Cash Flow %s Yr4'!K69*'Expenses Summary'!$G23))</f>
        <v/>
      </c>
      <c r="L69" s="64" t="str">
        <f>IF('Expenses Summary'!$G23="","",IF('Cash Flow %s Yr4'!L69="","",'Cash Flow %s Yr4'!L69*'Expenses Summary'!$G23))</f>
        <v/>
      </c>
      <c r="M69" s="64" t="str">
        <f>IF('Expenses Summary'!$G23="","",IF('Cash Flow %s Yr4'!M69="","",'Cash Flow %s Yr4'!M69*'Expenses Summary'!$G23))</f>
        <v/>
      </c>
      <c r="N69" s="64" t="str">
        <f>IF('Expenses Summary'!$G23="","",IF('Cash Flow %s Yr4'!N69="","",'Cash Flow %s Yr4'!N69*'Expenses Summary'!$G23))</f>
        <v/>
      </c>
      <c r="O69" s="64" t="str">
        <f>IF('Expenses Summary'!$G23="","",IF('Cash Flow %s Yr4'!O69="","",'Cash Flow %s Yr4'!O69*'Expenses Summary'!$G23))</f>
        <v/>
      </c>
      <c r="P69" s="129"/>
      <c r="Q69" s="129"/>
      <c r="R69" s="129"/>
      <c r="S69" s="111" t="str">
        <f>IF(SUM(D69:R69)&gt;0,SUM(D69:R69)/'Expenses Summary'!$G23,"")</f>
        <v/>
      </c>
    </row>
    <row r="70" spans="1:19" s="31" customFormat="1" x14ac:dyDescent="0.25">
      <c r="A70" s="36"/>
      <c r="B70" s="67" t="str">
        <f>'Expenses Summary'!B24</f>
        <v>2300</v>
      </c>
      <c r="C70" s="67" t="str">
        <f>'Expenses Summary'!C24</f>
        <v>Classified Supervisor and Administrator Salaries</v>
      </c>
      <c r="D70" s="64">
        <f>IF('Expenses Summary'!$G24="","",IF('Cash Flow %s Yr4'!D70="","",'Cash Flow %s Yr4'!D70*'Expenses Summary'!$G24))</f>
        <v>0</v>
      </c>
      <c r="E70" s="64">
        <f>IF('Expenses Summary'!$G24="","",IF('Cash Flow %s Yr4'!E70="","",'Cash Flow %s Yr4'!E70*'Expenses Summary'!$G24))</f>
        <v>0</v>
      </c>
      <c r="F70" s="64">
        <f>IF('Expenses Summary'!$G24="","",IF('Cash Flow %s Yr4'!F70="","",'Cash Flow %s Yr4'!F70*'Expenses Summary'!$G24))</f>
        <v>0</v>
      </c>
      <c r="G70" s="64">
        <f>IF('Expenses Summary'!$G24="","",IF('Cash Flow %s Yr4'!G70="","",'Cash Flow %s Yr4'!G70*'Expenses Summary'!$G24))</f>
        <v>0</v>
      </c>
      <c r="H70" s="64">
        <f>IF('Expenses Summary'!$G24="","",IF('Cash Flow %s Yr4'!H70="","",'Cash Flow %s Yr4'!H70*'Expenses Summary'!$G24))</f>
        <v>0</v>
      </c>
      <c r="I70" s="64">
        <f>IF('Expenses Summary'!$G24="","",IF('Cash Flow %s Yr4'!I70="","",'Cash Flow %s Yr4'!I70*'Expenses Summary'!$G24))</f>
        <v>0</v>
      </c>
      <c r="J70" s="64">
        <f>IF('Expenses Summary'!$G24="","",IF('Cash Flow %s Yr4'!J70="","",'Cash Flow %s Yr4'!J70*'Expenses Summary'!$G24))</f>
        <v>0</v>
      </c>
      <c r="K70" s="64">
        <f>IF('Expenses Summary'!$G24="","",IF('Cash Flow %s Yr4'!K70="","",'Cash Flow %s Yr4'!K70*'Expenses Summary'!$G24))</f>
        <v>0</v>
      </c>
      <c r="L70" s="64">
        <f>IF('Expenses Summary'!$G24="","",IF('Cash Flow %s Yr4'!L70="","",'Cash Flow %s Yr4'!L70*'Expenses Summary'!$G24))</f>
        <v>0</v>
      </c>
      <c r="M70" s="64">
        <f>IF('Expenses Summary'!$G24="","",IF('Cash Flow %s Yr4'!M70="","",'Cash Flow %s Yr4'!M70*'Expenses Summary'!$G24))</f>
        <v>0</v>
      </c>
      <c r="N70" s="64">
        <f>IF('Expenses Summary'!$G24="","",IF('Cash Flow %s Yr4'!N70="","",'Cash Flow %s Yr4'!N70*'Expenses Summary'!$G24))</f>
        <v>0</v>
      </c>
      <c r="O70" s="64">
        <f>IF('Expenses Summary'!$G24="","",IF('Cash Flow %s Yr4'!O70="","",'Cash Flow %s Yr4'!O70*'Expenses Summary'!$G24))</f>
        <v>0</v>
      </c>
      <c r="P70" s="129"/>
      <c r="Q70" s="129"/>
      <c r="R70" s="129"/>
      <c r="S70" s="111" t="str">
        <f>IF(SUM(D70:R70)&gt;0,SUM(D70:R70)/'Expenses Summary'!$G24,"")</f>
        <v/>
      </c>
    </row>
    <row r="71" spans="1:19" s="31" customFormat="1" x14ac:dyDescent="0.25">
      <c r="A71" s="36"/>
      <c r="B71" s="67" t="str">
        <f>'Expenses Summary'!B25</f>
        <v>2400</v>
      </c>
      <c r="C71" s="67" t="str">
        <f>'Expenses Summary'!C25</f>
        <v>Clerical, Technical, and Office Staff Salaries</v>
      </c>
      <c r="D71" s="64">
        <f>IF('Expenses Summary'!$G25="","",IF('Cash Flow %s Yr4'!D71="","",'Cash Flow %s Yr4'!D71*'Expenses Summary'!$G25))</f>
        <v>7239.7191167999999</v>
      </c>
      <c r="E71" s="64">
        <f>IF('Expenses Summary'!$G25="","",IF('Cash Flow %s Yr4'!E71="","",'Cash Flow %s Yr4'!E71*'Expenses Summary'!$G25))</f>
        <v>7239.7191167999999</v>
      </c>
      <c r="F71" s="64">
        <f>IF('Expenses Summary'!$G25="","",IF('Cash Flow %s Yr4'!F71="","",'Cash Flow %s Yr4'!F71*'Expenses Summary'!$G25))</f>
        <v>10293.9756192</v>
      </c>
      <c r="G71" s="64">
        <f>IF('Expenses Summary'!$G25="","",IF('Cash Flow %s Yr4'!G71="","",'Cash Flow %s Yr4'!G71*'Expenses Summary'!$G25))</f>
        <v>10520.2168416</v>
      </c>
      <c r="H71" s="64">
        <f>IF('Expenses Summary'!$G25="","",IF('Cash Flow %s Yr4'!H71="","",'Cash Flow %s Yr4'!H71*'Expenses Summary'!$G25))</f>
        <v>10746.458064</v>
      </c>
      <c r="I71" s="64">
        <f>IF('Expenses Summary'!$G25="","",IF('Cash Flow %s Yr4'!I71="","",'Cash Flow %s Yr4'!I71*'Expenses Summary'!$G25))</f>
        <v>11764.5435648</v>
      </c>
      <c r="J71" s="64">
        <f>IF('Expenses Summary'!$G25="","",IF('Cash Flow %s Yr4'!J71="","",'Cash Flow %s Yr4'!J71*'Expenses Summary'!$G25))</f>
        <v>9219.3298128000006</v>
      </c>
      <c r="K71" s="64">
        <f>IF('Expenses Summary'!$G25="","",IF('Cash Flow %s Yr4'!K71="","",'Cash Flow %s Yr4'!K71*'Expenses Summary'!$G25))</f>
        <v>9219.3298128000006</v>
      </c>
      <c r="L71" s="64">
        <f>IF('Expenses Summary'!$G25="","",IF('Cash Flow %s Yr4'!L71="","",'Cash Flow %s Yr4'!L71*'Expenses Summary'!$G25))</f>
        <v>9219.3298128000006</v>
      </c>
      <c r="M71" s="64">
        <f>IF('Expenses Summary'!$G25="","",IF('Cash Flow %s Yr4'!M71="","",'Cash Flow %s Yr4'!M71*'Expenses Summary'!$G25))</f>
        <v>9219.3298128000006</v>
      </c>
      <c r="N71" s="64">
        <f>IF('Expenses Summary'!$G25="","",IF('Cash Flow %s Yr4'!N71="","",'Cash Flow %s Yr4'!N71*'Expenses Summary'!$G25))</f>
        <v>9219.3298128000006</v>
      </c>
      <c r="O71" s="64">
        <f>IF('Expenses Summary'!$G25="","",IF('Cash Flow %s Yr4'!O71="","",'Cash Flow %s Yr4'!O71*'Expenses Summary'!$G25))</f>
        <v>9219.3298128000006</v>
      </c>
      <c r="P71" s="129"/>
      <c r="Q71" s="129"/>
      <c r="R71" s="129"/>
      <c r="S71" s="111">
        <f>IF(SUM(D71:R71)&gt;0,SUM(D71:R71)/'Expenses Summary'!$G25,"")</f>
        <v>1.0000000000000002</v>
      </c>
    </row>
    <row r="72" spans="1:19" s="31" customFormat="1" x14ac:dyDescent="0.25">
      <c r="A72" s="36"/>
      <c r="B72" s="67" t="str">
        <f>'Expenses Summary'!B26</f>
        <v>2400</v>
      </c>
      <c r="C72" s="67" t="str">
        <f>'Expenses Summary'!C26</f>
        <v xml:space="preserve">Clerical, Technical, and Office Staff </v>
      </c>
      <c r="D72" s="64" t="str">
        <f>IF('Expenses Summary'!$G26="","",IF('Cash Flow %s Yr4'!D72="","",'Cash Flow %s Yr4'!D72*'Expenses Summary'!$G26))</f>
        <v/>
      </c>
      <c r="E72" s="64" t="str">
        <f>IF('Expenses Summary'!$G26="","",IF('Cash Flow %s Yr4'!E72="","",'Cash Flow %s Yr4'!E72*'Expenses Summary'!$G26))</f>
        <v/>
      </c>
      <c r="F72" s="64" t="str">
        <f>IF('Expenses Summary'!$G26="","",IF('Cash Flow %s Yr4'!F72="","",'Cash Flow %s Yr4'!F72*'Expenses Summary'!$G26))</f>
        <v/>
      </c>
      <c r="G72" s="64" t="str">
        <f>IF('Expenses Summary'!$G26="","",IF('Cash Flow %s Yr4'!G72="","",'Cash Flow %s Yr4'!G72*'Expenses Summary'!$G26))</f>
        <v/>
      </c>
      <c r="H72" s="64" t="str">
        <f>IF('Expenses Summary'!$G26="","",IF('Cash Flow %s Yr4'!H72="","",'Cash Flow %s Yr4'!H72*'Expenses Summary'!$G26))</f>
        <v/>
      </c>
      <c r="I72" s="64" t="str">
        <f>IF('Expenses Summary'!$G26="","",IF('Cash Flow %s Yr4'!I72="","",'Cash Flow %s Yr4'!I72*'Expenses Summary'!$G26))</f>
        <v/>
      </c>
      <c r="J72" s="64" t="str">
        <f>IF('Expenses Summary'!$G26="","",IF('Cash Flow %s Yr4'!J72="","",'Cash Flow %s Yr4'!J72*'Expenses Summary'!$G26))</f>
        <v/>
      </c>
      <c r="K72" s="64" t="str">
        <f>IF('Expenses Summary'!$G26="","",IF('Cash Flow %s Yr4'!K72="","",'Cash Flow %s Yr4'!K72*'Expenses Summary'!$G26))</f>
        <v/>
      </c>
      <c r="L72" s="64" t="str">
        <f>IF('Expenses Summary'!$G26="","",IF('Cash Flow %s Yr4'!L72="","",'Cash Flow %s Yr4'!L72*'Expenses Summary'!$G26))</f>
        <v/>
      </c>
      <c r="M72" s="64" t="str">
        <f>IF('Expenses Summary'!$G26="","",IF('Cash Flow %s Yr4'!M72="","",'Cash Flow %s Yr4'!M72*'Expenses Summary'!$G26))</f>
        <v/>
      </c>
      <c r="N72" s="64" t="str">
        <f>IF('Expenses Summary'!$G26="","",IF('Cash Flow %s Yr4'!N72="","",'Cash Flow %s Yr4'!N72*'Expenses Summary'!$G26))</f>
        <v/>
      </c>
      <c r="O72" s="64" t="str">
        <f>IF('Expenses Summary'!$G26="","",IF('Cash Flow %s Yr4'!O72="","",'Cash Flow %s Yr4'!O72*'Expenses Summary'!$G26))</f>
        <v/>
      </c>
      <c r="P72" s="129"/>
      <c r="Q72" s="129"/>
      <c r="R72" s="129"/>
      <c r="S72" s="111" t="str">
        <f>IF(SUM(D72:R72)&gt;0,SUM(D72:R72)/'Expenses Summary'!$G26,"")</f>
        <v/>
      </c>
    </row>
    <row r="73" spans="1:19" s="31" customFormat="1" x14ac:dyDescent="0.25">
      <c r="A73" s="36"/>
      <c r="B73" s="67" t="str">
        <f>'Expenses Summary'!B27</f>
        <v>2900</v>
      </c>
      <c r="C73" s="67" t="str">
        <f>'Expenses Summary'!C27</f>
        <v>Other Classified Salaries</v>
      </c>
      <c r="D73" s="64">
        <f>IF('Expenses Summary'!$G27="","",IF('Cash Flow %s Yr4'!D73="","",'Cash Flow %s Yr4'!D73*'Expenses Summary'!$G27))</f>
        <v>1535.5804608000001</v>
      </c>
      <c r="E73" s="64">
        <f>IF('Expenses Summary'!$G27="","",IF('Cash Flow %s Yr4'!E73="","",'Cash Flow %s Yr4'!E73*'Expenses Summary'!$G27))</f>
        <v>0</v>
      </c>
      <c r="F73" s="64">
        <f>IF('Expenses Summary'!$G27="","",IF('Cash Flow %s Yr4'!F73="","",'Cash Flow %s Yr4'!F73*'Expenses Summary'!$G27))</f>
        <v>10557.115668</v>
      </c>
      <c r="G73" s="64">
        <f>IF('Expenses Summary'!$G27="","",IF('Cash Flow %s Yr4'!G73="","",'Cash Flow %s Yr4'!G73*'Expenses Summary'!$G27))</f>
        <v>10557.115668</v>
      </c>
      <c r="H73" s="64">
        <f>IF('Expenses Summary'!$G27="","",IF('Cash Flow %s Yr4'!H73="","",'Cash Flow %s Yr4'!H73*'Expenses Summary'!$G27))</f>
        <v>10269.1943316</v>
      </c>
      <c r="I73" s="64">
        <f>IF('Expenses Summary'!$G27="","",IF('Cash Flow %s Yr4'!I73="","",'Cash Flow %s Yr4'!I73*'Expenses Summary'!$G27))</f>
        <v>5278.5578340000002</v>
      </c>
      <c r="J73" s="64">
        <f>IF('Expenses Summary'!$G27="","",IF('Cash Flow %s Yr4'!J73="","",'Cash Flow %s Yr4'!J73*'Expenses Summary'!$G27))</f>
        <v>9597.37788</v>
      </c>
      <c r="K73" s="64">
        <f>IF('Expenses Summary'!$G27="","",IF('Cash Flow %s Yr4'!K73="","",'Cash Flow %s Yr4'!K73*'Expenses Summary'!$G27))</f>
        <v>9597.37788</v>
      </c>
      <c r="L73" s="64">
        <f>IF('Expenses Summary'!$G27="","",IF('Cash Flow %s Yr4'!L73="","",'Cash Flow %s Yr4'!L73*'Expenses Summary'!$G27))</f>
        <v>9597.37788</v>
      </c>
      <c r="M73" s="64">
        <f>IF('Expenses Summary'!$G27="","",IF('Cash Flow %s Yr4'!M73="","",'Cash Flow %s Yr4'!M73*'Expenses Summary'!$G27))</f>
        <v>9597.37788</v>
      </c>
      <c r="N73" s="64">
        <f>IF('Expenses Summary'!$G27="","",IF('Cash Flow %s Yr4'!N73="","",'Cash Flow %s Yr4'!N73*'Expenses Summary'!$G27))</f>
        <v>9597.37788</v>
      </c>
      <c r="O73" s="64">
        <f>IF('Expenses Summary'!$G27="","",IF('Cash Flow %s Yr4'!O73="","",'Cash Flow %s Yr4'!O73*'Expenses Summary'!$G27))</f>
        <v>9789.3254375999986</v>
      </c>
      <c r="P73" s="129"/>
      <c r="Q73" s="129"/>
      <c r="R73" s="129"/>
      <c r="S73" s="111">
        <f>IF(SUM(D73:R73)&gt;0,SUM(D73:R73)/'Expenses Summary'!$G27,"")</f>
        <v>1</v>
      </c>
    </row>
    <row r="74" spans="1:19" s="31" customFormat="1" x14ac:dyDescent="0.25">
      <c r="A74" s="36"/>
      <c r="B74" s="67" t="str">
        <f>'Expenses Summary'!B28</f>
        <v>2905</v>
      </c>
      <c r="C74" s="67" t="str">
        <f>'Expenses Summary'!C28</f>
        <v>Other Stipends</v>
      </c>
      <c r="D74" s="64">
        <f>IF('Expenses Summary'!$G28="","",IF('Cash Flow %s Yr4'!D74="","",'Cash Flow %s Yr4'!D74*'Expenses Summary'!$G28))</f>
        <v>0</v>
      </c>
      <c r="E74" s="64">
        <f>IF('Expenses Summary'!$G28="","",IF('Cash Flow %s Yr4'!E74="","",'Cash Flow %s Yr4'!E74*'Expenses Summary'!$G28))</f>
        <v>0</v>
      </c>
      <c r="F74" s="64">
        <f>IF('Expenses Summary'!$G28="","",IF('Cash Flow %s Yr4'!F74="","",'Cash Flow %s Yr4'!F74*'Expenses Summary'!$G28))</f>
        <v>0</v>
      </c>
      <c r="G74" s="64">
        <f>IF('Expenses Summary'!$G28="","",IF('Cash Flow %s Yr4'!G74="","",'Cash Flow %s Yr4'!G74*'Expenses Summary'!$G28))</f>
        <v>0</v>
      </c>
      <c r="H74" s="64">
        <f>IF('Expenses Summary'!$G28="","",IF('Cash Flow %s Yr4'!H74="","",'Cash Flow %s Yr4'!H74*'Expenses Summary'!$G28))</f>
        <v>0</v>
      </c>
      <c r="I74" s="64">
        <f>IF('Expenses Summary'!$G28="","",IF('Cash Flow %s Yr4'!I74="","",'Cash Flow %s Yr4'!I74*'Expenses Summary'!$G28))</f>
        <v>0</v>
      </c>
      <c r="J74" s="64">
        <f>IF('Expenses Summary'!$G28="","",IF('Cash Flow %s Yr4'!J74="","",'Cash Flow %s Yr4'!J74*'Expenses Summary'!$G28))</f>
        <v>0</v>
      </c>
      <c r="K74" s="64">
        <f>IF('Expenses Summary'!$G28="","",IF('Cash Flow %s Yr4'!K74="","",'Cash Flow %s Yr4'!K74*'Expenses Summary'!$G28))</f>
        <v>0</v>
      </c>
      <c r="L74" s="64">
        <f>IF('Expenses Summary'!$G28="","",IF('Cash Flow %s Yr4'!L74="","",'Cash Flow %s Yr4'!L74*'Expenses Summary'!$G28))</f>
        <v>0</v>
      </c>
      <c r="M74" s="64">
        <f>IF('Expenses Summary'!$G28="","",IF('Cash Flow %s Yr4'!M74="","",'Cash Flow %s Yr4'!M74*'Expenses Summary'!$G28))</f>
        <v>0</v>
      </c>
      <c r="N74" s="64">
        <f>IF('Expenses Summary'!$G28="","",IF('Cash Flow %s Yr4'!N74="","",'Cash Flow %s Yr4'!N74*'Expenses Summary'!$G28))</f>
        <v>0</v>
      </c>
      <c r="O74" s="64">
        <f>IF('Expenses Summary'!$G28="","",IF('Cash Flow %s Yr4'!O74="","",'Cash Flow %s Yr4'!O74*'Expenses Summary'!$G28))</f>
        <v>0</v>
      </c>
      <c r="P74" s="129"/>
      <c r="Q74" s="129"/>
      <c r="R74" s="129"/>
      <c r="S74" s="111" t="str">
        <f>IF(SUM(D74:R74)&gt;0,SUM(D74:R74)/'Expenses Summary'!$G28,"")</f>
        <v/>
      </c>
    </row>
    <row r="75" spans="1:19" s="31" customFormat="1" x14ac:dyDescent="0.25">
      <c r="A75" s="36"/>
      <c r="B75" s="67" t="str">
        <f>'Expenses Summary'!B29</f>
        <v>2910</v>
      </c>
      <c r="C75" s="67" t="str">
        <f>'Expenses Summary'!C29</f>
        <v>Other Classified Overtime</v>
      </c>
      <c r="D75" s="64">
        <f>IF('Expenses Summary'!$G29="","",IF('Cash Flow %s Yr4'!D75="","",'Cash Flow %s Yr4'!D75*'Expenses Summary'!$G29))</f>
        <v>0</v>
      </c>
      <c r="E75" s="64">
        <f>IF('Expenses Summary'!$G29="","",IF('Cash Flow %s Yr4'!E75="","",'Cash Flow %s Yr4'!E75*'Expenses Summary'!$G29))</f>
        <v>0</v>
      </c>
      <c r="F75" s="64">
        <f>IF('Expenses Summary'!$G29="","",IF('Cash Flow %s Yr4'!F75="","",'Cash Flow %s Yr4'!F75*'Expenses Summary'!$G29))</f>
        <v>0</v>
      </c>
      <c r="G75" s="64">
        <f>IF('Expenses Summary'!$G29="","",IF('Cash Flow %s Yr4'!G75="","",'Cash Flow %s Yr4'!G75*'Expenses Summary'!$G29))</f>
        <v>0</v>
      </c>
      <c r="H75" s="64">
        <f>IF('Expenses Summary'!$G29="","",IF('Cash Flow %s Yr4'!H75="","",'Cash Flow %s Yr4'!H75*'Expenses Summary'!$G29))</f>
        <v>0</v>
      </c>
      <c r="I75" s="64">
        <f>IF('Expenses Summary'!$G29="","",IF('Cash Flow %s Yr4'!I75="","",'Cash Flow %s Yr4'!I75*'Expenses Summary'!$G29))</f>
        <v>0</v>
      </c>
      <c r="J75" s="64">
        <f>IF('Expenses Summary'!$G29="","",IF('Cash Flow %s Yr4'!J75="","",'Cash Flow %s Yr4'!J75*'Expenses Summary'!$G29))</f>
        <v>0</v>
      </c>
      <c r="K75" s="64">
        <f>IF('Expenses Summary'!$G29="","",IF('Cash Flow %s Yr4'!K75="","",'Cash Flow %s Yr4'!K75*'Expenses Summary'!$G29))</f>
        <v>0</v>
      </c>
      <c r="L75" s="64">
        <f>IF('Expenses Summary'!$G29="","",IF('Cash Flow %s Yr4'!L75="","",'Cash Flow %s Yr4'!L75*'Expenses Summary'!$G29))</f>
        <v>0</v>
      </c>
      <c r="M75" s="64">
        <f>IF('Expenses Summary'!$G29="","",IF('Cash Flow %s Yr4'!M75="","",'Cash Flow %s Yr4'!M75*'Expenses Summary'!$G29))</f>
        <v>0</v>
      </c>
      <c r="N75" s="64">
        <f>IF('Expenses Summary'!$G29="","",IF('Cash Flow %s Yr4'!N75="","",'Cash Flow %s Yr4'!N75*'Expenses Summary'!$G29))</f>
        <v>0</v>
      </c>
      <c r="O75" s="64">
        <f>IF('Expenses Summary'!$G29="","",IF('Cash Flow %s Yr4'!O75="","",'Cash Flow %s Yr4'!O75*'Expenses Summary'!$G29))</f>
        <v>0</v>
      </c>
      <c r="P75" s="129"/>
      <c r="Q75" s="129"/>
      <c r="R75" s="129"/>
      <c r="S75" s="111" t="str">
        <f>IF(SUM(D75:R75)&gt;0,SUM(D75:R75)/'Expenses Summary'!$G29,"")</f>
        <v/>
      </c>
    </row>
    <row r="76" spans="1:19" s="31" customFormat="1" x14ac:dyDescent="0.25">
      <c r="A76" s="36"/>
      <c r="B76" s="43" t="s">
        <v>757</v>
      </c>
      <c r="C76" s="34" t="s">
        <v>740</v>
      </c>
      <c r="D76" s="173">
        <f t="shared" ref="D76:I76" si="6">IF(SUM(D65:D75)&gt;0,SUM(D65:D75),"")</f>
        <v>9470.1910607999998</v>
      </c>
      <c r="E76" s="173">
        <f t="shared" si="6"/>
        <v>7239.7191167999999</v>
      </c>
      <c r="F76" s="173">
        <f t="shared" si="6"/>
        <v>44140.133167200001</v>
      </c>
      <c r="G76" s="173">
        <f t="shared" si="6"/>
        <v>44366.374389600001</v>
      </c>
      <c r="H76" s="173">
        <f t="shared" si="6"/>
        <v>44304.694275600006</v>
      </c>
      <c r="I76" s="173">
        <f t="shared" si="6"/>
        <v>40332.143278800002</v>
      </c>
      <c r="J76" s="173">
        <f t="shared" ref="J76:O76" si="7">IF(SUM(J65:J75)&gt;0,SUM(J65:J75),"")</f>
        <v>42105.749572800007</v>
      </c>
      <c r="K76" s="173">
        <f t="shared" si="7"/>
        <v>42105.749572800007</v>
      </c>
      <c r="L76" s="173">
        <f t="shared" si="7"/>
        <v>42105.749572800007</v>
      </c>
      <c r="M76" s="173">
        <f t="shared" si="7"/>
        <v>42105.749572800007</v>
      </c>
      <c r="N76" s="173">
        <f t="shared" si="7"/>
        <v>42105.749572800007</v>
      </c>
      <c r="O76" s="173">
        <f t="shared" si="7"/>
        <v>41602.805647200003</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Summary'!$G33="","",IF('Cash Flow %s Yr4'!D79="","",'Cash Flow %s Yr4'!D79*'Expenses Summary'!$G33))</f>
        <v>21984.044000000002</v>
      </c>
      <c r="E79" s="64">
        <f>IF('Expenses Summary'!$G33="","",IF('Cash Flow %s Yr4'!E79="","",'Cash Flow %s Yr4'!E79*'Expenses Summary'!$G33))</f>
        <v>21984.044000000002</v>
      </c>
      <c r="F79" s="64">
        <f>IF('Expenses Summary'!$G33="","",IF('Cash Flow %s Yr4'!F79="","",'Cash Flow %s Yr4'!F79*'Expenses Summary'!$G33))</f>
        <v>21984.044000000002</v>
      </c>
      <c r="G79" s="64">
        <f>IF('Expenses Summary'!$G33="","",IF('Cash Flow %s Yr4'!G79="","",'Cash Flow %s Yr4'!G79*'Expenses Summary'!$G33))</f>
        <v>21984.044000000002</v>
      </c>
      <c r="H79" s="64">
        <f>IF('Expenses Summary'!$G33="","",IF('Cash Flow %s Yr4'!H79="","",'Cash Flow %s Yr4'!H79*'Expenses Summary'!$G33))</f>
        <v>21984.044000000002</v>
      </c>
      <c r="I79" s="64">
        <f>IF('Expenses Summary'!$G33="","",IF('Cash Flow %s Yr4'!I79="","",'Cash Flow %s Yr4'!I79*'Expenses Summary'!$G33))</f>
        <v>21984.044000000002</v>
      </c>
      <c r="J79" s="64">
        <f>IF('Expenses Summary'!$G33="","",IF('Cash Flow %s Yr4'!J79="","",'Cash Flow %s Yr4'!J79*'Expenses Summary'!$G33))</f>
        <v>21984.044000000002</v>
      </c>
      <c r="K79" s="64">
        <f>IF('Expenses Summary'!$G33="","",IF('Cash Flow %s Yr4'!K79="","",'Cash Flow %s Yr4'!K79*'Expenses Summary'!$G33))</f>
        <v>21984.044000000002</v>
      </c>
      <c r="L79" s="64">
        <f>IF('Expenses Summary'!$G33="","",IF('Cash Flow %s Yr4'!L79="","",'Cash Flow %s Yr4'!L79*'Expenses Summary'!$G33))</f>
        <v>22248.912</v>
      </c>
      <c r="M79" s="64">
        <f>IF('Expenses Summary'!$G33="","",IF('Cash Flow %s Yr4'!M79="","",'Cash Flow %s Yr4'!M79*'Expenses Summary'!$G33))</f>
        <v>22248.912</v>
      </c>
      <c r="N79" s="64">
        <f>IF('Expenses Summary'!$G33="","",IF('Cash Flow %s Yr4'!N79="","",'Cash Flow %s Yr4'!N79*'Expenses Summary'!$G33))</f>
        <v>22248.912</v>
      </c>
      <c r="O79" s="64">
        <f>IF('Expenses Summary'!$G33="","",IF('Cash Flow %s Yr4'!O79="","",'Cash Flow %s Yr4'!O79*'Expenses Summary'!$G33))</f>
        <v>22248.912</v>
      </c>
      <c r="P79" s="129"/>
      <c r="Q79" s="129"/>
      <c r="R79" s="129"/>
      <c r="S79" s="111">
        <f>IF(SUM(D79:R79)&gt;0,SUM(D79:R79)/'Expenses Summary'!$G33,"")</f>
        <v>1</v>
      </c>
    </row>
    <row r="80" spans="1:19" s="31" customFormat="1" x14ac:dyDescent="0.25">
      <c r="A80" s="36"/>
      <c r="B80" s="67" t="str">
        <f>'Expenses Summary'!B34</f>
        <v>3202</v>
      </c>
      <c r="C80" s="67" t="str">
        <f>'Expenses Summary'!C34</f>
        <v>Public Employees' Retirement System, classified positions</v>
      </c>
      <c r="D80" s="64">
        <f>IF('Expenses Summary'!$G34="","",IF('Cash Flow %s Yr4'!D80="","",'Cash Flow %s Yr4'!D80*'Expenses Summary'!$G34))</f>
        <v>7156.3487436000014</v>
      </c>
      <c r="E80" s="64">
        <f>IF('Expenses Summary'!$G34="","",IF('Cash Flow %s Yr4'!E80="","",'Cash Flow %s Yr4'!E80*'Expenses Summary'!$G34))</f>
        <v>7156.3487436000014</v>
      </c>
      <c r="F80" s="64">
        <f>IF('Expenses Summary'!$G34="","",IF('Cash Flow %s Yr4'!F80="","",'Cash Flow %s Yr4'!F80*'Expenses Summary'!$G34))</f>
        <v>7156.3487436000014</v>
      </c>
      <c r="G80" s="64">
        <f>IF('Expenses Summary'!$G34="","",IF('Cash Flow %s Yr4'!G80="","",'Cash Flow %s Yr4'!G80*'Expenses Summary'!$G34))</f>
        <v>7156.3487436000014</v>
      </c>
      <c r="H80" s="64">
        <f>IF('Expenses Summary'!$G34="","",IF('Cash Flow %s Yr4'!H80="","",'Cash Flow %s Yr4'!H80*'Expenses Summary'!$G34))</f>
        <v>7156.3487436000014</v>
      </c>
      <c r="I80" s="64">
        <f>IF('Expenses Summary'!$G34="","",IF('Cash Flow %s Yr4'!I80="","",'Cash Flow %s Yr4'!I80*'Expenses Summary'!$G34))</f>
        <v>7156.3487436000014</v>
      </c>
      <c r="J80" s="64">
        <f>IF('Expenses Summary'!$G34="","",IF('Cash Flow %s Yr4'!J80="","",'Cash Flow %s Yr4'!J80*'Expenses Summary'!$G34))</f>
        <v>7156.3487436000014</v>
      </c>
      <c r="K80" s="64">
        <f>IF('Expenses Summary'!$G34="","",IF('Cash Flow %s Yr4'!K80="","",'Cash Flow %s Yr4'!K80*'Expenses Summary'!$G34))</f>
        <v>7156.3487436000014</v>
      </c>
      <c r="L80" s="64">
        <f>IF('Expenses Summary'!$G34="","",IF('Cash Flow %s Yr4'!L80="","",'Cash Flow %s Yr4'!L80*'Expenses Summary'!$G34))</f>
        <v>7242.5698128000013</v>
      </c>
      <c r="M80" s="64">
        <f>IF('Expenses Summary'!$G34="","",IF('Cash Flow %s Yr4'!M80="","",'Cash Flow %s Yr4'!M80*'Expenses Summary'!$G34))</f>
        <v>7242.5698128000013</v>
      </c>
      <c r="N80" s="64">
        <f>IF('Expenses Summary'!$G34="","",IF('Cash Flow %s Yr4'!N80="","",'Cash Flow %s Yr4'!N80*'Expenses Summary'!$G34))</f>
        <v>7242.5698128000013</v>
      </c>
      <c r="O80" s="64">
        <f>IF('Expenses Summary'!$G34="","",IF('Cash Flow %s Yr4'!O80="","",'Cash Flow %s Yr4'!O80*'Expenses Summary'!$G34))</f>
        <v>7242.5698128000013</v>
      </c>
      <c r="P80" s="129"/>
      <c r="Q80" s="129"/>
      <c r="R80" s="129"/>
      <c r="S80" s="111">
        <f>IF(SUM(D80:R80)&gt;0,SUM(D80:R80)/'Expenses Summary'!$G34,"")</f>
        <v>1.0000000000000002</v>
      </c>
    </row>
    <row r="81" spans="1:19" s="31" customFormat="1" x14ac:dyDescent="0.25">
      <c r="A81" s="36"/>
      <c r="B81" s="67" t="str">
        <f>'Expenses Summary'!B35</f>
        <v>3313</v>
      </c>
      <c r="C81" s="67" t="str">
        <f>'Expenses Summary'!C35</f>
        <v>OASDI</v>
      </c>
      <c r="D81" s="64">
        <f>IF('Expenses Summary'!$G35="","",IF('Cash Flow %s Yr4'!D81="","",'Cash Flow %s Yr4'!D81*'Expenses Summary'!$G35))</f>
        <v>2675.3084892000002</v>
      </c>
      <c r="E81" s="64">
        <f>IF('Expenses Summary'!$G35="","",IF('Cash Flow %s Yr4'!E81="","",'Cash Flow %s Yr4'!E81*'Expenses Summary'!$G35))</f>
        <v>2675.3084892000002</v>
      </c>
      <c r="F81" s="64">
        <f>IF('Expenses Summary'!$G35="","",IF('Cash Flow %s Yr4'!F81="","",'Cash Flow %s Yr4'!F81*'Expenses Summary'!$G35))</f>
        <v>2675.3084892000002</v>
      </c>
      <c r="G81" s="64">
        <f>IF('Expenses Summary'!$G35="","",IF('Cash Flow %s Yr4'!G81="","",'Cash Flow %s Yr4'!G81*'Expenses Summary'!$G35))</f>
        <v>2675.3084892000002</v>
      </c>
      <c r="H81" s="64">
        <f>IF('Expenses Summary'!$G35="","",IF('Cash Flow %s Yr4'!H81="","",'Cash Flow %s Yr4'!H81*'Expenses Summary'!$G35))</f>
        <v>2675.3084892000002</v>
      </c>
      <c r="I81" s="64">
        <f>IF('Expenses Summary'!$G35="","",IF('Cash Flow %s Yr4'!I81="","",'Cash Flow %s Yr4'!I81*'Expenses Summary'!$G35))</f>
        <v>2675.3084892000002</v>
      </c>
      <c r="J81" s="64">
        <f>IF('Expenses Summary'!$G35="","",IF('Cash Flow %s Yr4'!J81="","",'Cash Flow %s Yr4'!J81*'Expenses Summary'!$G35))</f>
        <v>2675.3084892000002</v>
      </c>
      <c r="K81" s="64">
        <f>IF('Expenses Summary'!$G35="","",IF('Cash Flow %s Yr4'!K81="","",'Cash Flow %s Yr4'!K81*'Expenses Summary'!$G35))</f>
        <v>2675.3084892000002</v>
      </c>
      <c r="L81" s="64">
        <f>IF('Expenses Summary'!$G35="","",IF('Cash Flow %s Yr4'!L81="","",'Cash Flow %s Yr4'!L81*'Expenses Summary'!$G35))</f>
        <v>2707.5411216000002</v>
      </c>
      <c r="M81" s="64">
        <f>IF('Expenses Summary'!$G35="","",IF('Cash Flow %s Yr4'!M81="","",'Cash Flow %s Yr4'!M81*'Expenses Summary'!$G35))</f>
        <v>2707.5411216000002</v>
      </c>
      <c r="N81" s="64">
        <f>IF('Expenses Summary'!$G35="","",IF('Cash Flow %s Yr4'!N81="","",'Cash Flow %s Yr4'!N81*'Expenses Summary'!$G35))</f>
        <v>2707.5411216000002</v>
      </c>
      <c r="O81" s="64">
        <f>IF('Expenses Summary'!$G35="","",IF('Cash Flow %s Yr4'!O81="","",'Cash Flow %s Yr4'!O81*'Expenses Summary'!$G35))</f>
        <v>2707.5411216000002</v>
      </c>
      <c r="P81" s="129"/>
      <c r="Q81" s="129"/>
      <c r="R81" s="129"/>
      <c r="S81" s="111">
        <f>IF(SUM(D81:R81)&gt;0,SUM(D81:R81)/'Expenses Summary'!$G35,"")</f>
        <v>1</v>
      </c>
    </row>
    <row r="82" spans="1:19" s="31" customFormat="1" x14ac:dyDescent="0.25">
      <c r="A82" s="36"/>
      <c r="B82" s="67" t="str">
        <f>'Expenses Summary'!B36</f>
        <v>3323</v>
      </c>
      <c r="C82" s="67" t="str">
        <f>'Expenses Summary'!C36</f>
        <v>Medicare</v>
      </c>
      <c r="D82" s="64">
        <f>IF('Expenses Summary'!$G36="","",IF('Cash Flow %s Yr4'!D82="","",'Cash Flow %s Yr4'!D82*'Expenses Summary'!$G36))</f>
        <v>2260.2086568</v>
      </c>
      <c r="E82" s="64">
        <f>IF('Expenses Summary'!$G36="","",IF('Cash Flow %s Yr4'!E82="","",'Cash Flow %s Yr4'!E82*'Expenses Summary'!$G36))</f>
        <v>2260.2086568</v>
      </c>
      <c r="F82" s="64">
        <f>IF('Expenses Summary'!$G36="","",IF('Cash Flow %s Yr4'!F82="","",'Cash Flow %s Yr4'!F82*'Expenses Summary'!$G36))</f>
        <v>2260.2086568</v>
      </c>
      <c r="G82" s="64">
        <f>IF('Expenses Summary'!$G36="","",IF('Cash Flow %s Yr4'!G82="","",'Cash Flow %s Yr4'!G82*'Expenses Summary'!$G36))</f>
        <v>2260.2086568</v>
      </c>
      <c r="H82" s="64">
        <f>IF('Expenses Summary'!$G36="","",IF('Cash Flow %s Yr4'!H82="","",'Cash Flow %s Yr4'!H82*'Expenses Summary'!$G36))</f>
        <v>2260.2086568</v>
      </c>
      <c r="I82" s="64">
        <f>IF('Expenses Summary'!$G36="","",IF('Cash Flow %s Yr4'!I82="","",'Cash Flow %s Yr4'!I82*'Expenses Summary'!$G36))</f>
        <v>2260.2086568</v>
      </c>
      <c r="J82" s="64">
        <f>IF('Expenses Summary'!$G36="","",IF('Cash Flow %s Yr4'!J82="","",'Cash Flow %s Yr4'!J82*'Expenses Summary'!$G36))</f>
        <v>2260.2086568</v>
      </c>
      <c r="K82" s="64">
        <f>IF('Expenses Summary'!$G36="","",IF('Cash Flow %s Yr4'!K82="","",'Cash Flow %s Yr4'!K82*'Expenses Summary'!$G36))</f>
        <v>2260.2086568</v>
      </c>
      <c r="L82" s="64">
        <f>IF('Expenses Summary'!$G36="","",IF('Cash Flow %s Yr4'!L82="","",'Cash Flow %s Yr4'!L82*'Expenses Summary'!$G36))</f>
        <v>2287.4400863999999</v>
      </c>
      <c r="M82" s="64">
        <f>IF('Expenses Summary'!$G36="","",IF('Cash Flow %s Yr4'!M82="","",'Cash Flow %s Yr4'!M82*'Expenses Summary'!$G36))</f>
        <v>2287.4400863999999</v>
      </c>
      <c r="N82" s="64">
        <f>IF('Expenses Summary'!$G36="","",IF('Cash Flow %s Yr4'!N82="","",'Cash Flow %s Yr4'!N82*'Expenses Summary'!$G36))</f>
        <v>2287.4400863999999</v>
      </c>
      <c r="O82" s="64">
        <f>IF('Expenses Summary'!$G36="","",IF('Cash Flow %s Yr4'!O82="","",'Cash Flow %s Yr4'!O82*'Expenses Summary'!$G36))</f>
        <v>2287.4400863999999</v>
      </c>
      <c r="P82" s="129"/>
      <c r="Q82" s="129"/>
      <c r="R82" s="129"/>
      <c r="S82" s="111">
        <f>IF(SUM(D82:R82)&gt;0,SUM(D82:R82)/'Expenses Summary'!$G36,"")</f>
        <v>0.99999999999999989</v>
      </c>
    </row>
    <row r="83" spans="1:19" s="31" customFormat="1" x14ac:dyDescent="0.25">
      <c r="A83" s="36"/>
      <c r="B83" s="67" t="str">
        <f>'Expenses Summary'!B37</f>
        <v>3403</v>
      </c>
      <c r="C83" s="67" t="str">
        <f>'Expenses Summary'!C37</f>
        <v>Health &amp; Welfare Benefits</v>
      </c>
      <c r="D83" s="64">
        <f>IF('Expenses Summary'!$G37="","",IF('Cash Flow %s Yr4'!D83="","",'Cash Flow %s Yr4'!D83*'Expenses Summary'!$G37))</f>
        <v>17423.230853826</v>
      </c>
      <c r="E83" s="64">
        <f>IF('Expenses Summary'!$G37="","",IF('Cash Flow %s Yr4'!E83="","",'Cash Flow %s Yr4'!E83*'Expenses Summary'!$G37))</f>
        <v>17423.230853826</v>
      </c>
      <c r="F83" s="64">
        <f>IF('Expenses Summary'!$G37="","",IF('Cash Flow %s Yr4'!F83="","",'Cash Flow %s Yr4'!F83*'Expenses Summary'!$G37))</f>
        <v>17423.230853826</v>
      </c>
      <c r="G83" s="64">
        <f>IF('Expenses Summary'!$G37="","",IF('Cash Flow %s Yr4'!G83="","",'Cash Flow %s Yr4'!G83*'Expenses Summary'!$G37))</f>
        <v>17423.230853826</v>
      </c>
      <c r="H83" s="64">
        <f>IF('Expenses Summary'!$G37="","",IF('Cash Flow %s Yr4'!H83="","",'Cash Flow %s Yr4'!H83*'Expenses Summary'!$G37))</f>
        <v>17423.230853826</v>
      </c>
      <c r="I83" s="64">
        <f>IF('Expenses Summary'!$G37="","",IF('Cash Flow %s Yr4'!I83="","",'Cash Flow %s Yr4'!I83*'Expenses Summary'!$G37))</f>
        <v>17423.230853826</v>
      </c>
      <c r="J83" s="64">
        <f>IF('Expenses Summary'!$G37="","",IF('Cash Flow %s Yr4'!J83="","",'Cash Flow %s Yr4'!J83*'Expenses Summary'!$G37))</f>
        <v>17423.230853826</v>
      </c>
      <c r="K83" s="64">
        <f>IF('Expenses Summary'!$G37="","",IF('Cash Flow %s Yr4'!K83="","",'Cash Flow %s Yr4'!K83*'Expenses Summary'!$G37))</f>
        <v>17423.230853826</v>
      </c>
      <c r="L83" s="64">
        <f>IF('Expenses Summary'!$G37="","",IF('Cash Flow %s Yr4'!L83="","",'Cash Flow %s Yr4'!L83*'Expenses Summary'!$G37))</f>
        <v>17633.149297847998</v>
      </c>
      <c r="M83" s="64">
        <f>IF('Expenses Summary'!$G37="","",IF('Cash Flow %s Yr4'!M83="","",'Cash Flow %s Yr4'!M83*'Expenses Summary'!$G37))</f>
        <v>17633.149297847998</v>
      </c>
      <c r="N83" s="64">
        <f>IF('Expenses Summary'!$G37="","",IF('Cash Flow %s Yr4'!N83="","",'Cash Flow %s Yr4'!N83*'Expenses Summary'!$G37))</f>
        <v>17633.149297847998</v>
      </c>
      <c r="O83" s="64">
        <f>IF('Expenses Summary'!$G37="","",IF('Cash Flow %s Yr4'!O83="","",'Cash Flow %s Yr4'!O83*'Expenses Summary'!$G37))</f>
        <v>17633.149297847998</v>
      </c>
      <c r="P83" s="129"/>
      <c r="Q83" s="129"/>
      <c r="R83" s="129"/>
      <c r="S83" s="111">
        <f>IF(SUM(D83:R83)&gt;0,SUM(D83:R83)/'Expenses Summary'!$G37,"")</f>
        <v>1</v>
      </c>
    </row>
    <row r="84" spans="1:19" s="31" customFormat="1" x14ac:dyDescent="0.25">
      <c r="A84" s="36"/>
      <c r="B84" s="67" t="str">
        <f>'Expenses Summary'!B38</f>
        <v>3503</v>
      </c>
      <c r="C84" s="67" t="str">
        <f>'Expenses Summary'!C38</f>
        <v>State Unemployment Insurance</v>
      </c>
      <c r="D84" s="64">
        <f>IF('Expenses Summary'!$G38="","",IF('Cash Flow %s Yr4'!D84="","",'Cash Flow %s Yr4'!D84*'Expenses Summary'!$G38))</f>
        <v>743.58740519999992</v>
      </c>
      <c r="E84" s="64">
        <f>IF('Expenses Summary'!$G38="","",IF('Cash Flow %s Yr4'!E84="","",'Cash Flow %s Yr4'!E84*'Expenses Summary'!$G38))</f>
        <v>743.58740519999992</v>
      </c>
      <c r="F84" s="64">
        <f>IF('Expenses Summary'!$G38="","",IF('Cash Flow %s Yr4'!F84="","",'Cash Flow %s Yr4'!F84*'Expenses Summary'!$G38))</f>
        <v>743.58740519999992</v>
      </c>
      <c r="G84" s="64">
        <f>IF('Expenses Summary'!$G38="","",IF('Cash Flow %s Yr4'!G84="","",'Cash Flow %s Yr4'!G84*'Expenses Summary'!$G38))</f>
        <v>743.58740519999992</v>
      </c>
      <c r="H84" s="64">
        <f>IF('Expenses Summary'!$G38="","",IF('Cash Flow %s Yr4'!H84="","",'Cash Flow %s Yr4'!H84*'Expenses Summary'!$G38))</f>
        <v>743.58740519999992</v>
      </c>
      <c r="I84" s="64">
        <f>IF('Expenses Summary'!$G38="","",IF('Cash Flow %s Yr4'!I84="","",'Cash Flow %s Yr4'!I84*'Expenses Summary'!$G38))</f>
        <v>743.58740519999992</v>
      </c>
      <c r="J84" s="64">
        <f>IF('Expenses Summary'!$G38="","",IF('Cash Flow %s Yr4'!J84="","",'Cash Flow %s Yr4'!J84*'Expenses Summary'!$G38))</f>
        <v>743.58740519999992</v>
      </c>
      <c r="K84" s="64">
        <f>IF('Expenses Summary'!$G38="","",IF('Cash Flow %s Yr4'!K84="","",'Cash Flow %s Yr4'!K84*'Expenses Summary'!$G38))</f>
        <v>743.58740519999992</v>
      </c>
      <c r="L84" s="64">
        <f>IF('Expenses Summary'!$G38="","",IF('Cash Flow %s Yr4'!L84="","",'Cash Flow %s Yr4'!L84*'Expenses Summary'!$G38))</f>
        <v>752.54628959999991</v>
      </c>
      <c r="M84" s="64">
        <f>IF('Expenses Summary'!$G38="","",IF('Cash Flow %s Yr4'!M84="","",'Cash Flow %s Yr4'!M84*'Expenses Summary'!$G38))</f>
        <v>752.54628959999991</v>
      </c>
      <c r="N84" s="64">
        <f>IF('Expenses Summary'!$G38="","",IF('Cash Flow %s Yr4'!N84="","",'Cash Flow %s Yr4'!N84*'Expenses Summary'!$G38))</f>
        <v>752.54628959999991</v>
      </c>
      <c r="O84" s="64">
        <f>IF('Expenses Summary'!$G38="","",IF('Cash Flow %s Yr4'!O84="","",'Cash Flow %s Yr4'!O84*'Expenses Summary'!$G38))</f>
        <v>752.54628959999991</v>
      </c>
      <c r="P84" s="129"/>
      <c r="Q84" s="129"/>
      <c r="R84" s="129"/>
      <c r="S84" s="111">
        <f>IF(SUM(D84:R84)&gt;0,SUM(D84:R84)/'Expenses Summary'!$G38,"")</f>
        <v>1</v>
      </c>
    </row>
    <row r="85" spans="1:19" s="31" customFormat="1" x14ac:dyDescent="0.25">
      <c r="A85" s="36"/>
      <c r="B85" s="67" t="str">
        <f>'Expenses Summary'!B39</f>
        <v>3603</v>
      </c>
      <c r="C85" s="67" t="str">
        <f>'Expenses Summary'!C39</f>
        <v>Worker Compensation Insurance</v>
      </c>
      <c r="D85" s="64">
        <f>IF('Expenses Summary'!$G39="","",IF('Cash Flow %s Yr4'!D85="","",'Cash Flow %s Yr4'!D85*'Expenses Summary'!$G39))</f>
        <v>2338.1855964000001</v>
      </c>
      <c r="E85" s="64">
        <f>IF('Expenses Summary'!$G39="","",IF('Cash Flow %s Yr4'!E85="","",'Cash Flow %s Yr4'!E85*'Expenses Summary'!$G39))</f>
        <v>2338.1855964000001</v>
      </c>
      <c r="F85" s="64">
        <f>IF('Expenses Summary'!$G39="","",IF('Cash Flow %s Yr4'!F85="","",'Cash Flow %s Yr4'!F85*'Expenses Summary'!$G39))</f>
        <v>2338.1855964000001</v>
      </c>
      <c r="G85" s="64">
        <f>IF('Expenses Summary'!$G39="","",IF('Cash Flow %s Yr4'!G85="","",'Cash Flow %s Yr4'!G85*'Expenses Summary'!$G39))</f>
        <v>2338.1855964000001</v>
      </c>
      <c r="H85" s="64">
        <f>IF('Expenses Summary'!$G39="","",IF('Cash Flow %s Yr4'!H85="","",'Cash Flow %s Yr4'!H85*'Expenses Summary'!$G39))</f>
        <v>2338.1855964000001</v>
      </c>
      <c r="I85" s="64">
        <f>IF('Expenses Summary'!$G39="","",IF('Cash Flow %s Yr4'!I85="","",'Cash Flow %s Yr4'!I85*'Expenses Summary'!$G39))</f>
        <v>2338.1855964000001</v>
      </c>
      <c r="J85" s="64">
        <f>IF('Expenses Summary'!$G39="","",IF('Cash Flow %s Yr4'!J85="","",'Cash Flow %s Yr4'!J85*'Expenses Summary'!$G39))</f>
        <v>2338.1855964000001</v>
      </c>
      <c r="K85" s="64">
        <f>IF('Expenses Summary'!$G39="","",IF('Cash Flow %s Yr4'!K85="","",'Cash Flow %s Yr4'!K85*'Expenses Summary'!$G39))</f>
        <v>2338.1855964000001</v>
      </c>
      <c r="L85" s="64">
        <f>IF('Expenses Summary'!$G39="","",IF('Cash Flow %s Yr4'!L85="","",'Cash Flow %s Yr4'!L85*'Expenses Summary'!$G39))</f>
        <v>2366.3565072000001</v>
      </c>
      <c r="M85" s="64">
        <f>IF('Expenses Summary'!$G39="","",IF('Cash Flow %s Yr4'!M85="","",'Cash Flow %s Yr4'!M85*'Expenses Summary'!$G39))</f>
        <v>2366.3565072000001</v>
      </c>
      <c r="N85" s="64">
        <f>IF('Expenses Summary'!$G39="","",IF('Cash Flow %s Yr4'!N85="","",'Cash Flow %s Yr4'!N85*'Expenses Summary'!$G39))</f>
        <v>2366.3565072000001</v>
      </c>
      <c r="O85" s="64">
        <f>IF('Expenses Summary'!$G39="","",IF('Cash Flow %s Yr4'!O85="","",'Cash Flow %s Yr4'!O85*'Expenses Summary'!$G39))</f>
        <v>2366.3565072000001</v>
      </c>
      <c r="P85" s="129"/>
      <c r="Q85" s="129"/>
      <c r="R85" s="129"/>
      <c r="S85" s="111">
        <f>IF(SUM(D85:R85)&gt;0,SUM(D85:R85)/'Expenses Summary'!$G39,"")</f>
        <v>0.99999999999999989</v>
      </c>
    </row>
    <row r="86" spans="1:19" s="31" customFormat="1" x14ac:dyDescent="0.25">
      <c r="A86" s="36"/>
      <c r="B86" s="67" t="str">
        <f>'Expenses Summary'!B40</f>
        <v>3703</v>
      </c>
      <c r="C86" s="67" t="str">
        <f>'Expenses Summary'!C40</f>
        <v>Other Post Employement Benefits</v>
      </c>
      <c r="D86" s="64" t="str">
        <f>IF('Expenses Summary'!$G40="","",IF('Cash Flow %s Yr4'!D86="","",'Cash Flow %s Yr4'!D86*'Expenses Summary'!$G40))</f>
        <v/>
      </c>
      <c r="E86" s="64" t="str">
        <f>IF('Expenses Summary'!$G40="","",IF('Cash Flow %s Yr4'!E86="","",'Cash Flow %s Yr4'!E86*'Expenses Summary'!$G40))</f>
        <v/>
      </c>
      <c r="F86" s="64" t="str">
        <f>IF('Expenses Summary'!$G40="","",IF('Cash Flow %s Yr4'!F86="","",'Cash Flow %s Yr4'!F86*'Expenses Summary'!$G40))</f>
        <v/>
      </c>
      <c r="G86" s="64" t="str">
        <f>IF('Expenses Summary'!$G40="","",IF('Cash Flow %s Yr4'!G86="","",'Cash Flow %s Yr4'!G86*'Expenses Summary'!$G40))</f>
        <v/>
      </c>
      <c r="H86" s="64" t="str">
        <f>IF('Expenses Summary'!$G40="","",IF('Cash Flow %s Yr4'!H86="","",'Cash Flow %s Yr4'!H86*'Expenses Summary'!$G40))</f>
        <v/>
      </c>
      <c r="I86" s="64" t="str">
        <f>IF('Expenses Summary'!$G40="","",IF('Cash Flow %s Yr4'!I86="","",'Cash Flow %s Yr4'!I86*'Expenses Summary'!$G40))</f>
        <v/>
      </c>
      <c r="J86" s="64" t="str">
        <f>IF('Expenses Summary'!$G40="","",IF('Cash Flow %s Yr4'!J86="","",'Cash Flow %s Yr4'!J86*'Expenses Summary'!$G40))</f>
        <v/>
      </c>
      <c r="K86" s="64" t="str">
        <f>IF('Expenses Summary'!$G40="","",IF('Cash Flow %s Yr4'!K86="","",'Cash Flow %s Yr4'!K86*'Expenses Summary'!$G40))</f>
        <v/>
      </c>
      <c r="L86" s="64" t="str">
        <f>IF('Expenses Summary'!$G40="","",IF('Cash Flow %s Yr4'!L86="","",'Cash Flow %s Yr4'!L86*'Expenses Summary'!$G40))</f>
        <v/>
      </c>
      <c r="M86" s="64" t="str">
        <f>IF('Expenses Summary'!$G40="","",IF('Cash Flow %s Yr4'!M86="","",'Cash Flow %s Yr4'!M86*'Expenses Summary'!$G40))</f>
        <v/>
      </c>
      <c r="N86" s="64" t="str">
        <f>IF('Expenses Summary'!$G40="","",IF('Cash Flow %s Yr4'!N86="","",'Cash Flow %s Yr4'!N86*'Expenses Summary'!$G40))</f>
        <v/>
      </c>
      <c r="O86" s="64" t="str">
        <f>IF('Expenses Summary'!$G40="","",IF('Cash Flow %s Yr4'!O86="","",'Cash Flow %s Yr4'!O86*'Expenses Summary'!$G40))</f>
        <v/>
      </c>
      <c r="P86" s="129"/>
      <c r="Q86" s="129"/>
      <c r="R86" s="129"/>
      <c r="S86" s="111" t="str">
        <f>IF(SUM(D86:R86)&gt;0,SUM(D86:R86)/'Expenses Summary'!$G40,"")</f>
        <v/>
      </c>
    </row>
    <row r="87" spans="1:19" s="31" customFormat="1" x14ac:dyDescent="0.25">
      <c r="A87" s="36"/>
      <c r="B87" s="67" t="str">
        <f>'Expenses Summary'!B41</f>
        <v>3903</v>
      </c>
      <c r="C87" s="67" t="str">
        <f>'Expenses Summary'!C41</f>
        <v>Other Benefits</v>
      </c>
      <c r="D87" s="64" t="str">
        <f>IF('Expenses Summary'!$G41="","",IF('Cash Flow %s Yr4'!D87="","",'Cash Flow %s Yr4'!D87*'Expenses Summary'!$G41))</f>
        <v/>
      </c>
      <c r="E87" s="64" t="str">
        <f>IF('Expenses Summary'!$G41="","",IF('Cash Flow %s Yr4'!E87="","",'Cash Flow %s Yr4'!E87*'Expenses Summary'!$G41))</f>
        <v/>
      </c>
      <c r="F87" s="64" t="str">
        <f>IF('Expenses Summary'!$G41="","",IF('Cash Flow %s Yr4'!F87="","",'Cash Flow %s Yr4'!F87*'Expenses Summary'!$G41))</f>
        <v/>
      </c>
      <c r="G87" s="64" t="str">
        <f>IF('Expenses Summary'!$G41="","",IF('Cash Flow %s Yr4'!G87="","",'Cash Flow %s Yr4'!G87*'Expenses Summary'!$G41))</f>
        <v/>
      </c>
      <c r="H87" s="64" t="str">
        <f>IF('Expenses Summary'!$G41="","",IF('Cash Flow %s Yr4'!H87="","",'Cash Flow %s Yr4'!H87*'Expenses Summary'!$G41))</f>
        <v/>
      </c>
      <c r="I87" s="64" t="str">
        <f>IF('Expenses Summary'!$G41="","",IF('Cash Flow %s Yr4'!I87="","",'Cash Flow %s Yr4'!I87*'Expenses Summary'!$G41))</f>
        <v/>
      </c>
      <c r="J87" s="64" t="str">
        <f>IF('Expenses Summary'!$G41="","",IF('Cash Flow %s Yr4'!J87="","",'Cash Flow %s Yr4'!J87*'Expenses Summary'!$G41))</f>
        <v/>
      </c>
      <c r="K87" s="64" t="str">
        <f>IF('Expenses Summary'!$G41="","",IF('Cash Flow %s Yr4'!K87="","",'Cash Flow %s Yr4'!K87*'Expenses Summary'!$G41))</f>
        <v/>
      </c>
      <c r="L87" s="64" t="str">
        <f>IF('Expenses Summary'!$G41="","",IF('Cash Flow %s Yr4'!L87="","",'Cash Flow %s Yr4'!L87*'Expenses Summary'!$G41))</f>
        <v/>
      </c>
      <c r="M87" s="64" t="str">
        <f>IF('Expenses Summary'!$G41="","",IF('Cash Flow %s Yr4'!M87="","",'Cash Flow %s Yr4'!M87*'Expenses Summary'!$G41))</f>
        <v/>
      </c>
      <c r="N87" s="64" t="str">
        <f>IF('Expenses Summary'!$G41="","",IF('Cash Flow %s Yr4'!N87="","",'Cash Flow %s Yr4'!N87*'Expenses Summary'!$G41))</f>
        <v/>
      </c>
      <c r="O87" s="64" t="str">
        <f>IF('Expenses Summary'!$G41="","",IF('Cash Flow %s Yr4'!O87="","",'Cash Flow %s Yr4'!O87*'Expenses Summary'!$G41))</f>
        <v/>
      </c>
      <c r="P87" s="129"/>
      <c r="Q87" s="129"/>
      <c r="R87" s="129"/>
      <c r="S87" s="111" t="str">
        <f>IF(SUM(D87:R87)&gt;0,SUM(D87:R87)/'Expenses Summary'!$G41,"")</f>
        <v/>
      </c>
    </row>
    <row r="88" spans="1:19" s="31" customFormat="1" x14ac:dyDescent="0.25">
      <c r="A88" s="36"/>
      <c r="B88" s="43" t="s">
        <v>758</v>
      </c>
      <c r="C88" s="34" t="s">
        <v>740</v>
      </c>
      <c r="D88" s="173">
        <f t="shared" ref="D88:O88" si="8">IF(SUM(D78:D87)&gt;0,SUM(D78:D87),"")</f>
        <v>54580.913745026002</v>
      </c>
      <c r="E88" s="173">
        <f t="shared" si="8"/>
        <v>54580.913745026002</v>
      </c>
      <c r="F88" s="173">
        <f t="shared" si="8"/>
        <v>54580.913745026002</v>
      </c>
      <c r="G88" s="173">
        <f t="shared" si="8"/>
        <v>54580.913745026002</v>
      </c>
      <c r="H88" s="173">
        <f t="shared" si="8"/>
        <v>54580.913745026002</v>
      </c>
      <c r="I88" s="173">
        <f t="shared" si="8"/>
        <v>54580.913745026002</v>
      </c>
      <c r="J88" s="173">
        <f t="shared" si="8"/>
        <v>54580.913745026002</v>
      </c>
      <c r="K88" s="173">
        <f t="shared" si="8"/>
        <v>54580.913745026002</v>
      </c>
      <c r="L88" s="173">
        <f t="shared" si="8"/>
        <v>55238.515115447997</v>
      </c>
      <c r="M88" s="173">
        <f t="shared" si="8"/>
        <v>55238.515115447997</v>
      </c>
      <c r="N88" s="173">
        <f t="shared" si="8"/>
        <v>55238.515115447997</v>
      </c>
      <c r="O88" s="173">
        <f t="shared" si="8"/>
        <v>55238.515115447997</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f>IF('Expenses Summary'!$G47="","",IF('Cash Flow %s Yr4'!D91="","",'Cash Flow %s Yr4'!D91*'Expenses Summary'!$G47))</f>
        <v>0</v>
      </c>
      <c r="E91" s="64">
        <f>IF('Expenses Summary'!$G47="","",IF('Cash Flow %s Yr4'!E91="","",'Cash Flow %s Yr4'!E91*'Expenses Summary'!$G47))</f>
        <v>11490.648188666695</v>
      </c>
      <c r="F91" s="64">
        <f>IF('Expenses Summary'!$G47="","",IF('Cash Flow %s Yr4'!F91="","",'Cash Flow %s Yr4'!F91*'Expenses Summary'!$G47))</f>
        <v>7875.6128034681833</v>
      </c>
      <c r="G91" s="64">
        <f>IF('Expenses Summary'!$G47="","",IF('Cash Flow %s Yr4'!G91="","",'Cash Flow %s Yr4'!G91*'Expenses Summary'!$G47))</f>
        <v>0</v>
      </c>
      <c r="H91" s="64">
        <f>IF('Expenses Summary'!$G47="","",IF('Cash Flow %s Yr4'!H91="","",'Cash Flow %s Yr4'!H91*'Expenses Summary'!$G47))</f>
        <v>19366.260992134878</v>
      </c>
      <c r="I91" s="64">
        <f>IF('Expenses Summary'!$G47="","",IF('Cash Flow %s Yr4'!I91="","",'Cash Flow %s Yr4'!I91*'Expenses Summary'!$G47))</f>
        <v>0</v>
      </c>
      <c r="J91" s="64">
        <f>IF('Expenses Summary'!$G47="","",IF('Cash Flow %s Yr4'!J91="","",'Cash Flow %s Yr4'!J91*'Expenses Summary'!$G47))</f>
        <v>0</v>
      </c>
      <c r="K91" s="64">
        <f>IF('Expenses Summary'!$G47="","",IF('Cash Flow %s Yr4'!K91="","",'Cash Flow %s Yr4'!K91*'Expenses Summary'!$G47))</f>
        <v>4303.6135538077506</v>
      </c>
      <c r="L91" s="64">
        <f>IF('Expenses Summary'!$G47="","",IF('Cash Flow %s Yr4'!L91="","",'Cash Flow %s Yr4'!L91*'Expenses Summary'!$G47))</f>
        <v>0</v>
      </c>
      <c r="M91" s="64">
        <f>IF('Expenses Summary'!$G47="","",IF('Cash Flow %s Yr4'!M91="","",'Cash Flow %s Yr4'!M91*'Expenses Summary'!$G47))</f>
        <v>0</v>
      </c>
      <c r="N91" s="64">
        <f>IF('Expenses Summary'!$G47="","",IF('Cash Flow %s Yr4'!N91="","",'Cash Flow %s Yr4'!N91*'Expenses Summary'!$G47))</f>
        <v>0</v>
      </c>
      <c r="O91" s="64">
        <f>IF('Expenses Summary'!$G47="","",IF('Cash Flow %s Yr4'!O91="","",'Cash Flow %s Yr4'!O91*'Expenses Summary'!$G47))</f>
        <v>0</v>
      </c>
      <c r="P91" s="129"/>
      <c r="Q91" s="129"/>
      <c r="R91" s="129"/>
      <c r="S91" s="111">
        <f>IF(SUM(D91:R91)&gt;0,SUM(D91:R91)/'Expenses Summary'!$G47,"")</f>
        <v>1</v>
      </c>
    </row>
    <row r="92" spans="1:19" x14ac:dyDescent="0.25">
      <c r="A92" s="36"/>
      <c r="B92" s="139" t="str">
        <f>'Expenses Summary'!B48</f>
        <v>4200</v>
      </c>
      <c r="C92" s="139" t="str">
        <f>'Expenses Summary'!C48</f>
        <v>Books and Other Reference Materials</v>
      </c>
      <c r="D92" s="64">
        <f>IF('Expenses Summary'!$G48="","",IF('Cash Flow %s Yr4'!D92="","",'Cash Flow %s Yr4'!D92*'Expenses Summary'!$G48))</f>
        <v>0</v>
      </c>
      <c r="E92" s="64">
        <f>IF('Expenses Summary'!$G48="","",IF('Cash Flow %s Yr4'!E92="","",'Cash Flow %s Yr4'!E92*'Expenses Summary'!$G48))</f>
        <v>40.62347610018751</v>
      </c>
      <c r="F92" s="64">
        <f>IF('Expenses Summary'!$G48="","",IF('Cash Flow %s Yr4'!F92="","",'Cash Flow %s Yr4'!F92*'Expenses Summary'!$G48))</f>
        <v>0</v>
      </c>
      <c r="G92" s="64">
        <f>IF('Expenses Summary'!$G48="","",IF('Cash Flow %s Yr4'!G92="","",'Cash Flow %s Yr4'!G92*'Expenses Summary'!$G48))</f>
        <v>72.309787458333759</v>
      </c>
      <c r="H92" s="64">
        <f>IF('Expenses Summary'!$G48="","",IF('Cash Flow %s Yr4'!H92="","",'Cash Flow %s Yr4'!H92*'Expenses Summary'!$G48))</f>
        <v>29.248902792135002</v>
      </c>
      <c r="I92" s="64">
        <f>IF('Expenses Summary'!$G48="","",IF('Cash Flow %s Yr4'!I92="","",'Cash Flow %s Yr4'!I92*'Expenses Summary'!$G48))</f>
        <v>111.71455927551565</v>
      </c>
      <c r="J92" s="64">
        <f>IF('Expenses Summary'!$G48="","",IF('Cash Flow %s Yr4'!J92="","",'Cash Flow %s Yr4'!J92*'Expenses Summary'!$G48))</f>
        <v>111.71455927551565</v>
      </c>
      <c r="K92" s="64">
        <f>IF('Expenses Summary'!$G48="","",IF('Cash Flow %s Yr4'!K92="","",'Cash Flow %s Yr4'!K92*'Expenses Summary'!$G48))</f>
        <v>111.71455927551565</v>
      </c>
      <c r="L92" s="64">
        <f>IF('Expenses Summary'!$G48="","",IF('Cash Flow %s Yr4'!L92="","",'Cash Flow %s Yr4'!L92*'Expenses Summary'!$G48))</f>
        <v>111.71455927551565</v>
      </c>
      <c r="M92" s="64">
        <f>IF('Expenses Summary'!$G48="","",IF('Cash Flow %s Yr4'!M92="","",'Cash Flow %s Yr4'!M92*'Expenses Summary'!$G48))</f>
        <v>111.71455927551565</v>
      </c>
      <c r="N92" s="64">
        <f>IF('Expenses Summary'!$G48="","",IF('Cash Flow %s Yr4'!N92="","",'Cash Flow %s Yr4'!N92*'Expenses Summary'!$G48))</f>
        <v>111.71455927551565</v>
      </c>
      <c r="O92" s="64">
        <f>IF('Expenses Summary'!$G48="","",IF('Cash Flow %s Yr4'!O92="","",'Cash Flow %s Yr4'!O92*'Expenses Summary'!$G48))</f>
        <v>0</v>
      </c>
      <c r="P92" s="129"/>
      <c r="Q92" s="129"/>
      <c r="R92" s="129"/>
      <c r="S92" s="111">
        <f>IF(SUM(D92:R92)&gt;0,SUM(D92:R92)/'Expenses Summary'!$G48,"")</f>
        <v>0.99999999999999989</v>
      </c>
    </row>
    <row r="93" spans="1:19" x14ac:dyDescent="0.25">
      <c r="A93" s="36"/>
      <c r="B93" s="139" t="str">
        <f>'Expenses Summary'!B49</f>
        <v>4300</v>
      </c>
      <c r="C93" s="139" t="str">
        <f>'Expenses Summary'!C49</f>
        <v>Materials and Supplies</v>
      </c>
      <c r="D93" s="64">
        <f>IF('Expenses Summary'!$G49="","",IF('Cash Flow %s Yr4'!D93="","",'Cash Flow %s Yr4'!D93*'Expenses Summary'!$G49))</f>
        <v>963.26386528764613</v>
      </c>
      <c r="E93" s="64">
        <f>IF('Expenses Summary'!$G49="","",IF('Cash Flow %s Yr4'!E93="","",'Cash Flow %s Yr4'!E93*'Expenses Summary'!$G49))</f>
        <v>2281.4144177865305</v>
      </c>
      <c r="F93" s="64">
        <f>IF('Expenses Summary'!$G49="","",IF('Cash Flow %s Yr4'!F93="","",'Cash Flow %s Yr4'!F93*'Expenses Summary'!$G49))</f>
        <v>1295.6180644219801</v>
      </c>
      <c r="G93" s="64">
        <f>IF('Expenses Summary'!$G49="","",IF('Cash Flow %s Yr4'!G93="","",'Cash Flow %s Yr4'!G93*'Expenses Summary'!$G49))</f>
        <v>267.57329591323503</v>
      </c>
      <c r="H93" s="64">
        <f>IF('Expenses Summary'!$G49="","",IF('Cash Flow %s Yr4'!H93="","",'Cash Flow %s Yr4'!H93*'Expenses Summary'!$G49))</f>
        <v>84.496830288390015</v>
      </c>
      <c r="I93" s="64">
        <f>IF('Expenses Summary'!$G49="","",IF('Cash Flow %s Yr4'!I93="","",'Cash Flow %s Yr4'!I93*'Expenses Summary'!$G49))</f>
        <v>1531.7867050780303</v>
      </c>
      <c r="J93" s="64">
        <f>IF('Expenses Summary'!$G49="","",IF('Cash Flow %s Yr4'!J93="","",'Cash Flow %s Yr4'!J93*'Expenses Summary'!$G49))</f>
        <v>1531.7867050780303</v>
      </c>
      <c r="K93" s="64">
        <f>IF('Expenses Summary'!$G49="","",IF('Cash Flow %s Yr4'!K93="","",'Cash Flow %s Yr4'!K93*'Expenses Summary'!$G49))</f>
        <v>1531.7867050780303</v>
      </c>
      <c r="L93" s="64">
        <f>IF('Expenses Summary'!$G49="","",IF('Cash Flow %s Yr4'!L93="","",'Cash Flow %s Yr4'!L93*'Expenses Summary'!$G49))</f>
        <v>1531.7867050780303</v>
      </c>
      <c r="M93" s="64">
        <f>IF('Expenses Summary'!$G49="","",IF('Cash Flow %s Yr4'!M93="","",'Cash Flow %s Yr4'!M93*'Expenses Summary'!$G49))</f>
        <v>1531.7867050780303</v>
      </c>
      <c r="N93" s="64">
        <f>IF('Expenses Summary'!$G49="","",IF('Cash Flow %s Yr4'!N93="","",'Cash Flow %s Yr4'!N93*'Expenses Summary'!$G49))</f>
        <v>1531.505048977069</v>
      </c>
      <c r="O93" s="64">
        <f>IF('Expenses Summary'!$G49="","",IF('Cash Flow %s Yr4'!O93="","",'Cash Flow %s Yr4'!O93*'Expenses Summary'!$G49))</f>
        <v>0</v>
      </c>
      <c r="P93" s="129"/>
      <c r="Q93" s="129"/>
      <c r="R93" s="129"/>
      <c r="S93" s="111">
        <f>IF(SUM(D93:R93)&gt;0,SUM(D93:R93)/'Expenses Summary'!$G49,"")</f>
        <v>1</v>
      </c>
    </row>
    <row r="94" spans="1:19" x14ac:dyDescent="0.25">
      <c r="A94" s="36"/>
      <c r="B94" s="139" t="str">
        <f>'Expenses Summary'!B50</f>
        <v>4315</v>
      </c>
      <c r="C94" s="139" t="str">
        <f>'Expenses Summary'!C50</f>
        <v>Classroom Materials and Supplies</v>
      </c>
      <c r="D94" s="64">
        <f>IF('Expenses Summary'!$G50="","",IF('Cash Flow %s Yr4'!D94="","",'Cash Flow %s Yr4'!D94*'Expenses Summary'!$G50))</f>
        <v>0</v>
      </c>
      <c r="E94" s="64">
        <f>IF('Expenses Summary'!$G50="","",IF('Cash Flow %s Yr4'!E94="","",'Cash Flow %s Yr4'!E94*'Expenses Summary'!$G50))</f>
        <v>0</v>
      </c>
      <c r="F94" s="64">
        <f>IF('Expenses Summary'!$G50="","",IF('Cash Flow %s Yr4'!F94="","",'Cash Flow %s Yr4'!F94*'Expenses Summary'!$G50))</f>
        <v>3358.2073576155003</v>
      </c>
      <c r="G94" s="64">
        <f>IF('Expenses Summary'!$G50="","",IF('Cash Flow %s Yr4'!G94="","",'Cash Flow %s Yr4'!G94*'Expenses Summary'!$G50))</f>
        <v>3358.2073576155003</v>
      </c>
      <c r="H94" s="64">
        <f>IF('Expenses Summary'!$G50="","",IF('Cash Flow %s Yr4'!H94="","",'Cash Flow %s Yr4'!H94*'Expenses Summary'!$G50))</f>
        <v>6716.4147152310006</v>
      </c>
      <c r="I94" s="64">
        <f>IF('Expenses Summary'!$G50="","",IF('Cash Flow %s Yr4'!I94="","",'Cash Flow %s Yr4'!I94*'Expenses Summary'!$G50))</f>
        <v>3358.2073576155003</v>
      </c>
      <c r="J94" s="64">
        <f>IF('Expenses Summary'!$G50="","",IF('Cash Flow %s Yr4'!J94="","",'Cash Flow %s Yr4'!J94*'Expenses Summary'!$G50))</f>
        <v>6716.4147152310006</v>
      </c>
      <c r="K94" s="64">
        <f>IF('Expenses Summary'!$G50="","",IF('Cash Flow %s Yr4'!K94="","",'Cash Flow %s Yr4'!K94*'Expenses Summary'!$G50))</f>
        <v>3358.2073576155003</v>
      </c>
      <c r="L94" s="64">
        <f>IF('Expenses Summary'!$G50="","",IF('Cash Flow %s Yr4'!L94="","",'Cash Flow %s Yr4'!L94*'Expenses Summary'!$G50))</f>
        <v>3358.2073576155003</v>
      </c>
      <c r="M94" s="64">
        <f>IF('Expenses Summary'!$G50="","",IF('Cash Flow %s Yr4'!M94="","",'Cash Flow %s Yr4'!M94*'Expenses Summary'!$G50))</f>
        <v>3358.2073576155003</v>
      </c>
      <c r="N94" s="64">
        <f>IF('Expenses Summary'!$G50="","",IF('Cash Flow %s Yr4'!N94="","",'Cash Flow %s Yr4'!N94*'Expenses Summary'!$G50))</f>
        <v>0</v>
      </c>
      <c r="O94" s="64">
        <f>IF('Expenses Summary'!$G50="","",IF('Cash Flow %s Yr4'!O94="","",'Cash Flow %s Yr4'!O94*'Expenses Summary'!$G50))</f>
        <v>0</v>
      </c>
      <c r="P94" s="129"/>
      <c r="Q94" s="129"/>
      <c r="R94" s="129"/>
      <c r="S94" s="111">
        <f>IF(SUM(D94:R94)&gt;0,SUM(D94:R94)/'Expenses Summary'!$G50,"")</f>
        <v>1</v>
      </c>
    </row>
    <row r="95" spans="1:19" x14ac:dyDescent="0.25">
      <c r="A95" s="36"/>
      <c r="B95" s="139" t="str">
        <f>'Expenses Summary'!B51</f>
        <v>4400</v>
      </c>
      <c r="C95" s="139" t="str">
        <f>'Expenses Summary'!C51</f>
        <v>Noncapitalized Equipment</v>
      </c>
      <c r="D95" s="64">
        <f>IF('Expenses Summary'!$G51="","",IF('Cash Flow %s Yr4'!D95="","",'Cash Flow %s Yr4'!D95*'Expenses Summary'!$G51))</f>
        <v>0</v>
      </c>
      <c r="E95" s="64">
        <f>IF('Expenses Summary'!$G51="","",IF('Cash Flow %s Yr4'!E95="","",'Cash Flow %s Yr4'!E95*'Expenses Summary'!$G51))</f>
        <v>1958.5931943770404</v>
      </c>
      <c r="F95" s="64">
        <f>IF('Expenses Summary'!$G51="","",IF('Cash Flow %s Yr4'!F95="","",'Cash Flow %s Yr4'!F95*'Expenses Summary'!$G51))</f>
        <v>23.832439312110001</v>
      </c>
      <c r="G95" s="64">
        <f>IF('Expenses Summary'!$G51="","",IF('Cash Flow %s Yr4'!G95="","",'Cash Flow %s Yr4'!G95*'Expenses Summary'!$G51))</f>
        <v>0</v>
      </c>
      <c r="H95" s="64">
        <f>IF('Expenses Summary'!$G51="","",IF('Cash Flow %s Yr4'!H95="","",'Cash Flow %s Yr4'!H95*'Expenses Summary'!$G51))</f>
        <v>0</v>
      </c>
      <c r="I95" s="64">
        <f>IF('Expenses Summary'!$G51="","",IF('Cash Flow %s Yr4'!I95="","",'Cash Flow %s Yr4'!I95*'Expenses Summary'!$G51))</f>
        <v>0</v>
      </c>
      <c r="J95" s="64">
        <f>IF('Expenses Summary'!$G51="","",IF('Cash Flow %s Yr4'!J95="","",'Cash Flow %s Yr4'!J95*'Expenses Summary'!$G51))</f>
        <v>0</v>
      </c>
      <c r="K95" s="64">
        <f>IF('Expenses Summary'!$G51="","",IF('Cash Flow %s Yr4'!K95="","",'Cash Flow %s Yr4'!K95*'Expenses Summary'!$G51))</f>
        <v>0</v>
      </c>
      <c r="L95" s="64">
        <f>IF('Expenses Summary'!$G51="","",IF('Cash Flow %s Yr4'!L95="","",'Cash Flow %s Yr4'!L95*'Expenses Summary'!$G51))</f>
        <v>184.15975832085005</v>
      </c>
      <c r="M95" s="64">
        <f>IF('Expenses Summary'!$G51="","",IF('Cash Flow %s Yr4'!M95="","",'Cash Flow %s Yr4'!M95*'Expenses Summary'!$G51))</f>
        <v>0</v>
      </c>
      <c r="N95" s="64">
        <f>IF('Expenses Summary'!$G51="","",IF('Cash Flow %s Yr4'!N95="","",'Cash Flow %s Yr4'!N95*'Expenses Summary'!$G51))</f>
        <v>0</v>
      </c>
      <c r="O95" s="64">
        <f>IF('Expenses Summary'!$G51="","",IF('Cash Flow %s Yr4'!O95="","",'Cash Flow %s Yr4'!O95*'Expenses Summary'!$G51))</f>
        <v>0</v>
      </c>
      <c r="P95" s="129"/>
      <c r="Q95" s="129"/>
      <c r="R95" s="129"/>
      <c r="S95" s="111">
        <f>IF(SUM(D95:R95)&gt;0,SUM(D95:R95)/'Expenses Summary'!$G51,"")</f>
        <v>1</v>
      </c>
    </row>
    <row r="96" spans="1:19" x14ac:dyDescent="0.25">
      <c r="A96" s="36"/>
      <c r="B96" s="139" t="str">
        <f>'Expenses Summary'!B52</f>
        <v>4430</v>
      </c>
      <c r="C96" s="139" t="str">
        <f>'Expenses Summary'!C52</f>
        <v>General Student Equipment</v>
      </c>
      <c r="D96" s="64">
        <f>IF('Expenses Summary'!$G52="","",IF('Cash Flow %s Yr4'!D96="","",'Cash Flow %s Yr4'!D96*'Expenses Summary'!$G52))</f>
        <v>0</v>
      </c>
      <c r="E96" s="64">
        <f>IF('Expenses Summary'!$G52="","",IF('Cash Flow %s Yr4'!E96="","",'Cash Flow %s Yr4'!E96*'Expenses Summary'!$G52))</f>
        <v>0</v>
      </c>
      <c r="F96" s="64">
        <f>IF('Expenses Summary'!$G52="","",IF('Cash Flow %s Yr4'!F96="","",'Cash Flow %s Yr4'!F96*'Expenses Summary'!$G52))</f>
        <v>0</v>
      </c>
      <c r="G96" s="64">
        <f>IF('Expenses Summary'!$G52="","",IF('Cash Flow %s Yr4'!G96="","",'Cash Flow %s Yr4'!G96*'Expenses Summary'!$G52))</f>
        <v>0</v>
      </c>
      <c r="H96" s="64">
        <f>IF('Expenses Summary'!$G52="","",IF('Cash Flow %s Yr4'!H96="","",'Cash Flow %s Yr4'!H96*'Expenses Summary'!$G52))</f>
        <v>0</v>
      </c>
      <c r="I96" s="64">
        <f>IF('Expenses Summary'!$G52="","",IF('Cash Flow %s Yr4'!I96="","",'Cash Flow %s Yr4'!I96*'Expenses Summary'!$G52))</f>
        <v>0</v>
      </c>
      <c r="J96" s="64">
        <f>IF('Expenses Summary'!$G52="","",IF('Cash Flow %s Yr4'!J96="","",'Cash Flow %s Yr4'!J96*'Expenses Summary'!$G52))</f>
        <v>0</v>
      </c>
      <c r="K96" s="64">
        <f>IF('Expenses Summary'!$G52="","",IF('Cash Flow %s Yr4'!K96="","",'Cash Flow %s Yr4'!K96*'Expenses Summary'!$G52))</f>
        <v>0</v>
      </c>
      <c r="L96" s="64">
        <f>IF('Expenses Summary'!$G52="","",IF('Cash Flow %s Yr4'!L96="","",'Cash Flow %s Yr4'!L96*'Expenses Summary'!$G52))</f>
        <v>0</v>
      </c>
      <c r="M96" s="64">
        <f>IF('Expenses Summary'!$G52="","",IF('Cash Flow %s Yr4'!M96="","",'Cash Flow %s Yr4'!M96*'Expenses Summary'!$G52))</f>
        <v>0</v>
      </c>
      <c r="N96" s="64">
        <f>IF('Expenses Summary'!$G52="","",IF('Cash Flow %s Yr4'!N96="","",'Cash Flow %s Yr4'!N96*'Expenses Summary'!$G52))</f>
        <v>0</v>
      </c>
      <c r="O96" s="64">
        <f>IF('Expenses Summary'!$G52="","",IF('Cash Flow %s Yr4'!O96="","",'Cash Flow %s Yr4'!O96*'Expenses Summary'!$G52))</f>
        <v>0</v>
      </c>
      <c r="P96" s="129"/>
      <c r="Q96" s="129"/>
      <c r="R96" s="129"/>
      <c r="S96" s="111" t="str">
        <f>IF(SUM(D96:R96)&gt;0,SUM(D96:R96)/'Expenses Summary'!$G52,"")</f>
        <v/>
      </c>
    </row>
    <row r="97" spans="1:19" hidden="1" outlineLevel="1" x14ac:dyDescent="0.25">
      <c r="A97" s="36"/>
      <c r="B97" s="139">
        <f>'Expenses Summary'!B53</f>
        <v>4381</v>
      </c>
      <c r="C97" s="139" t="str">
        <f>'Expenses Summary'!C53</f>
        <v>Materials for Plant Maintenance</v>
      </c>
      <c r="D97" s="64">
        <f>IF('Expenses Summary'!$G53="","",IF('Cash Flow %s Yr4'!D97="","",'Cash Flow %s Yr4'!D97*'Expenses Summary'!$G53))</f>
        <v>0</v>
      </c>
      <c r="E97" s="64">
        <f>IF('Expenses Summary'!$G53="","",IF('Cash Flow %s Yr4'!E97="","",'Cash Flow %s Yr4'!E97*'Expenses Summary'!$G53))</f>
        <v>0</v>
      </c>
      <c r="F97" s="64">
        <f>IF('Expenses Summary'!$G53="","",IF('Cash Flow %s Yr4'!F97="","",'Cash Flow %s Yr4'!F97*'Expenses Summary'!$G53))</f>
        <v>433.31707840200011</v>
      </c>
      <c r="G97" s="64">
        <f>IF('Expenses Summary'!$G53="","",IF('Cash Flow %s Yr4'!G97="","",'Cash Flow %s Yr4'!G97*'Expenses Summary'!$G53))</f>
        <v>433.31707840200011</v>
      </c>
      <c r="H97" s="64">
        <f>IF('Expenses Summary'!$G53="","",IF('Cash Flow %s Yr4'!H97="","",'Cash Flow %s Yr4'!H97*'Expenses Summary'!$G53))</f>
        <v>433.31707840200011</v>
      </c>
      <c r="I97" s="64">
        <f>IF('Expenses Summary'!$G53="","",IF('Cash Flow %s Yr4'!I97="","",'Cash Flow %s Yr4'!I97*'Expenses Summary'!$G53))</f>
        <v>433.31707840200011</v>
      </c>
      <c r="J97" s="64">
        <f>IF('Expenses Summary'!$G53="","",IF('Cash Flow %s Yr4'!J97="","",'Cash Flow %s Yr4'!J97*'Expenses Summary'!$G53))</f>
        <v>433.31707840200011</v>
      </c>
      <c r="K97" s="64">
        <f>IF('Expenses Summary'!$G53="","",IF('Cash Flow %s Yr4'!K97="","",'Cash Flow %s Yr4'!K97*'Expenses Summary'!$G53))</f>
        <v>433.31707840200011</v>
      </c>
      <c r="L97" s="64">
        <f>IF('Expenses Summary'!$G53="","",IF('Cash Flow %s Yr4'!L97="","",'Cash Flow %s Yr4'!L97*'Expenses Summary'!$G53))</f>
        <v>433.31707840200011</v>
      </c>
      <c r="M97" s="64">
        <f>IF('Expenses Summary'!$G53="","",IF('Cash Flow %s Yr4'!M97="","",'Cash Flow %s Yr4'!M97*'Expenses Summary'!$G53))</f>
        <v>433.31707840200011</v>
      </c>
      <c r="N97" s="64">
        <f>IF('Expenses Summary'!$G53="","",IF('Cash Flow %s Yr4'!N97="","",'Cash Flow %s Yr4'!N97*'Expenses Summary'!$G53))</f>
        <v>433.31707840200011</v>
      </c>
      <c r="O97" s="64">
        <f>IF('Expenses Summary'!$G53="","",IF('Cash Flow %s Yr4'!O97="","",'Cash Flow %s Yr4'!O97*'Expenses Summary'!$G53))</f>
        <v>433.31707840200011</v>
      </c>
      <c r="P97" s="129"/>
      <c r="Q97" s="129"/>
      <c r="R97" s="129"/>
      <c r="S97" s="111"/>
    </row>
    <row r="98" spans="1:19" hidden="1" outlineLevel="1" x14ac:dyDescent="0.25">
      <c r="A98" s="36"/>
      <c r="B98" s="139">
        <f>'Expenses Summary'!B54</f>
        <v>0</v>
      </c>
      <c r="C98" s="139">
        <f>'Expenses Summary'!C54</f>
        <v>0</v>
      </c>
      <c r="D98" s="64" t="str">
        <f>IF('Expenses Summary'!$G54="","",IF('Cash Flow %s Yr4'!D98="","",'Cash Flow %s Yr4'!D98*'Expenses Summary'!$G54))</f>
        <v/>
      </c>
      <c r="E98" s="64" t="str">
        <f>IF('Expenses Summary'!$G54="","",IF('Cash Flow %s Yr4'!E98="","",'Cash Flow %s Yr4'!E98*'Expenses Summary'!$G54))</f>
        <v/>
      </c>
      <c r="F98" s="64" t="str">
        <f>IF('Expenses Summary'!$G54="","",IF('Cash Flow %s Yr4'!F98="","",'Cash Flow %s Yr4'!F98*'Expenses Summary'!$G54))</f>
        <v/>
      </c>
      <c r="G98" s="64" t="str">
        <f>IF('Expenses Summary'!$G54="","",IF('Cash Flow %s Yr4'!G98="","",'Cash Flow %s Yr4'!G98*'Expenses Summary'!$G54))</f>
        <v/>
      </c>
      <c r="H98" s="64" t="str">
        <f>IF('Expenses Summary'!$G54="","",IF('Cash Flow %s Yr4'!H98="","",'Cash Flow %s Yr4'!H98*'Expenses Summary'!$G54))</f>
        <v/>
      </c>
      <c r="I98" s="64" t="str">
        <f>IF('Expenses Summary'!$G54="","",IF('Cash Flow %s Yr4'!I98="","",'Cash Flow %s Yr4'!I98*'Expenses Summary'!$G54))</f>
        <v/>
      </c>
      <c r="J98" s="64" t="str">
        <f>IF('Expenses Summary'!$G54="","",IF('Cash Flow %s Yr4'!J98="","",'Cash Flow %s Yr4'!J98*'Expenses Summary'!$G54))</f>
        <v/>
      </c>
      <c r="K98" s="64" t="str">
        <f>IF('Expenses Summary'!$G54="","",IF('Cash Flow %s Yr4'!K98="","",'Cash Flow %s Yr4'!K98*'Expenses Summary'!$G54))</f>
        <v/>
      </c>
      <c r="L98" s="64" t="str">
        <f>IF('Expenses Summary'!$G54="","",IF('Cash Flow %s Yr4'!L98="","",'Cash Flow %s Yr4'!L98*'Expenses Summary'!$G54))</f>
        <v/>
      </c>
      <c r="M98" s="64" t="str">
        <f>IF('Expenses Summary'!$G54="","",IF('Cash Flow %s Yr4'!M98="","",'Cash Flow %s Yr4'!M98*'Expenses Summary'!$G54))</f>
        <v/>
      </c>
      <c r="N98" s="64" t="str">
        <f>IF('Expenses Summary'!$G54="","",IF('Cash Flow %s Yr4'!N98="","",'Cash Flow %s Yr4'!N98*'Expenses Summary'!$G54))</f>
        <v/>
      </c>
      <c r="O98" s="64" t="str">
        <f>IF('Expenses Summary'!$G54="","",IF('Cash Flow %s Yr4'!O98="","",'Cash Flow %s Yr4'!O98*'Expenses Summary'!$G54))</f>
        <v/>
      </c>
      <c r="P98" s="129"/>
      <c r="Q98" s="129"/>
      <c r="R98" s="129"/>
      <c r="S98" s="111"/>
    </row>
    <row r="99" spans="1:19" hidden="1" outlineLevel="1" x14ac:dyDescent="0.25">
      <c r="A99" s="36"/>
      <c r="B99" s="139">
        <f>'Expenses Summary'!B55</f>
        <v>0</v>
      </c>
      <c r="C99" s="139">
        <f>'Expenses Summary'!C55</f>
        <v>0</v>
      </c>
      <c r="D99" s="64" t="str">
        <f>IF('Expenses Summary'!$G55="","",IF('Cash Flow %s Yr4'!D99="","",'Cash Flow %s Yr4'!D99*'Expenses Summary'!$G55))</f>
        <v/>
      </c>
      <c r="E99" s="64" t="str">
        <f>IF('Expenses Summary'!$G55="","",IF('Cash Flow %s Yr4'!E99="","",'Cash Flow %s Yr4'!E99*'Expenses Summary'!$G55))</f>
        <v/>
      </c>
      <c r="F99" s="64" t="str">
        <f>IF('Expenses Summary'!$G55="","",IF('Cash Flow %s Yr4'!F99="","",'Cash Flow %s Yr4'!F99*'Expenses Summary'!$G55))</f>
        <v/>
      </c>
      <c r="G99" s="64" t="str">
        <f>IF('Expenses Summary'!$G55="","",IF('Cash Flow %s Yr4'!G99="","",'Cash Flow %s Yr4'!G99*'Expenses Summary'!$G55))</f>
        <v/>
      </c>
      <c r="H99" s="64" t="str">
        <f>IF('Expenses Summary'!$G55="","",IF('Cash Flow %s Yr4'!H99="","",'Cash Flow %s Yr4'!H99*'Expenses Summary'!$G55))</f>
        <v/>
      </c>
      <c r="I99" s="64" t="str">
        <f>IF('Expenses Summary'!$G55="","",IF('Cash Flow %s Yr4'!I99="","",'Cash Flow %s Yr4'!I99*'Expenses Summary'!$G55))</f>
        <v/>
      </c>
      <c r="J99" s="64" t="str">
        <f>IF('Expenses Summary'!$G55="","",IF('Cash Flow %s Yr4'!J99="","",'Cash Flow %s Yr4'!J99*'Expenses Summary'!$G55))</f>
        <v/>
      </c>
      <c r="K99" s="64" t="str">
        <f>IF('Expenses Summary'!$G55="","",IF('Cash Flow %s Yr4'!K99="","",'Cash Flow %s Yr4'!K99*'Expenses Summary'!$G55))</f>
        <v/>
      </c>
      <c r="L99" s="64" t="str">
        <f>IF('Expenses Summary'!$G55="","",IF('Cash Flow %s Yr4'!L99="","",'Cash Flow %s Yr4'!L99*'Expenses Summary'!$G55))</f>
        <v/>
      </c>
      <c r="M99" s="64" t="str">
        <f>IF('Expenses Summary'!$G55="","",IF('Cash Flow %s Yr4'!M99="","",'Cash Flow %s Yr4'!M99*'Expenses Summary'!$G55))</f>
        <v/>
      </c>
      <c r="N99" s="64" t="str">
        <f>IF('Expenses Summary'!$G55="","",IF('Cash Flow %s Yr4'!N99="","",'Cash Flow %s Yr4'!N99*'Expenses Summary'!$G55))</f>
        <v/>
      </c>
      <c r="O99" s="64" t="str">
        <f>IF('Expenses Summary'!$G55="","",IF('Cash Flow %s Yr4'!O99="","",'Cash Flow %s Yr4'!O99*'Expenses Summary'!$G55))</f>
        <v/>
      </c>
      <c r="P99" s="129"/>
      <c r="Q99" s="129"/>
      <c r="R99" s="129"/>
      <c r="S99" s="111"/>
    </row>
    <row r="100" spans="1:19" hidden="1" outlineLevel="1" x14ac:dyDescent="0.25">
      <c r="A100" s="36"/>
      <c r="B100" s="139">
        <f>'Expenses Summary'!B56</f>
        <v>0</v>
      </c>
      <c r="C100" s="139">
        <f>'Expenses Summary'!C56</f>
        <v>0</v>
      </c>
      <c r="D100" s="64" t="str">
        <f>IF('Expenses Summary'!$G56="","",IF('Cash Flow %s Yr4'!D100="","",'Cash Flow %s Yr4'!D100*'Expenses Summary'!$G56))</f>
        <v/>
      </c>
      <c r="E100" s="64" t="str">
        <f>IF('Expenses Summary'!$G56="","",IF('Cash Flow %s Yr4'!E100="","",'Cash Flow %s Yr4'!E100*'Expenses Summary'!$G56))</f>
        <v/>
      </c>
      <c r="F100" s="64" t="str">
        <f>IF('Expenses Summary'!$G56="","",IF('Cash Flow %s Yr4'!F100="","",'Cash Flow %s Yr4'!F100*'Expenses Summary'!$G56))</f>
        <v/>
      </c>
      <c r="G100" s="64" t="str">
        <f>IF('Expenses Summary'!$G56="","",IF('Cash Flow %s Yr4'!G100="","",'Cash Flow %s Yr4'!G100*'Expenses Summary'!$G56))</f>
        <v/>
      </c>
      <c r="H100" s="64" t="str">
        <f>IF('Expenses Summary'!$G56="","",IF('Cash Flow %s Yr4'!H100="","",'Cash Flow %s Yr4'!H100*'Expenses Summary'!$G56))</f>
        <v/>
      </c>
      <c r="I100" s="64" t="str">
        <f>IF('Expenses Summary'!$G56="","",IF('Cash Flow %s Yr4'!I100="","",'Cash Flow %s Yr4'!I100*'Expenses Summary'!$G56))</f>
        <v/>
      </c>
      <c r="J100" s="64" t="str">
        <f>IF('Expenses Summary'!$G56="","",IF('Cash Flow %s Yr4'!J100="","",'Cash Flow %s Yr4'!J100*'Expenses Summary'!$G56))</f>
        <v/>
      </c>
      <c r="K100" s="64" t="str">
        <f>IF('Expenses Summary'!$G56="","",IF('Cash Flow %s Yr4'!K100="","",'Cash Flow %s Yr4'!K100*'Expenses Summary'!$G56))</f>
        <v/>
      </c>
      <c r="L100" s="64" t="str">
        <f>IF('Expenses Summary'!$G56="","",IF('Cash Flow %s Yr4'!L100="","",'Cash Flow %s Yr4'!L100*'Expenses Summary'!$G56))</f>
        <v/>
      </c>
      <c r="M100" s="64" t="str">
        <f>IF('Expenses Summary'!$G56="","",IF('Cash Flow %s Yr4'!M100="","",'Cash Flow %s Yr4'!M100*'Expenses Summary'!$G56))</f>
        <v/>
      </c>
      <c r="N100" s="64" t="str">
        <f>IF('Expenses Summary'!$G56="","",IF('Cash Flow %s Yr4'!N100="","",'Cash Flow %s Yr4'!N100*'Expenses Summary'!$G56))</f>
        <v/>
      </c>
      <c r="O100" s="64" t="str">
        <f>IF('Expenses Summary'!$G56="","",IF('Cash Flow %s Yr4'!O100="","",'Cash Flow %s Yr4'!O100*'Expenses Summary'!$G56))</f>
        <v/>
      </c>
      <c r="P100" s="129"/>
      <c r="Q100" s="129"/>
      <c r="R100" s="129"/>
      <c r="S100" s="111"/>
    </row>
    <row r="101" spans="1:19" hidden="1" outlineLevel="1" x14ac:dyDescent="0.25">
      <c r="A101" s="36"/>
      <c r="B101" s="139">
        <f>'Expenses Summary'!B57</f>
        <v>0</v>
      </c>
      <c r="C101" s="139">
        <f>'Expenses Summary'!C57</f>
        <v>0</v>
      </c>
      <c r="D101" s="64" t="str">
        <f>IF('Expenses Summary'!$G57="","",IF('Cash Flow %s Yr4'!D101="","",'Cash Flow %s Yr4'!D101*'Expenses Summary'!$G57))</f>
        <v/>
      </c>
      <c r="E101" s="64" t="str">
        <f>IF('Expenses Summary'!$G57="","",IF('Cash Flow %s Yr4'!E101="","",'Cash Flow %s Yr4'!E101*'Expenses Summary'!$G57))</f>
        <v/>
      </c>
      <c r="F101" s="64" t="str">
        <f>IF('Expenses Summary'!$G57="","",IF('Cash Flow %s Yr4'!F101="","",'Cash Flow %s Yr4'!F101*'Expenses Summary'!$G57))</f>
        <v/>
      </c>
      <c r="G101" s="64" t="str">
        <f>IF('Expenses Summary'!$G57="","",IF('Cash Flow %s Yr4'!G101="","",'Cash Flow %s Yr4'!G101*'Expenses Summary'!$G57))</f>
        <v/>
      </c>
      <c r="H101" s="64" t="str">
        <f>IF('Expenses Summary'!$G57="","",IF('Cash Flow %s Yr4'!H101="","",'Cash Flow %s Yr4'!H101*'Expenses Summary'!$G57))</f>
        <v/>
      </c>
      <c r="I101" s="64" t="str">
        <f>IF('Expenses Summary'!$G57="","",IF('Cash Flow %s Yr4'!I101="","",'Cash Flow %s Yr4'!I101*'Expenses Summary'!$G57))</f>
        <v/>
      </c>
      <c r="J101" s="64" t="str">
        <f>IF('Expenses Summary'!$G57="","",IF('Cash Flow %s Yr4'!J101="","",'Cash Flow %s Yr4'!J101*'Expenses Summary'!$G57))</f>
        <v/>
      </c>
      <c r="K101" s="64" t="str">
        <f>IF('Expenses Summary'!$G57="","",IF('Cash Flow %s Yr4'!K101="","",'Cash Flow %s Yr4'!K101*'Expenses Summary'!$G57))</f>
        <v/>
      </c>
      <c r="L101" s="64" t="str">
        <f>IF('Expenses Summary'!$G57="","",IF('Cash Flow %s Yr4'!L101="","",'Cash Flow %s Yr4'!L101*'Expenses Summary'!$G57))</f>
        <v/>
      </c>
      <c r="M101" s="64" t="str">
        <f>IF('Expenses Summary'!$G57="","",IF('Cash Flow %s Yr4'!M101="","",'Cash Flow %s Yr4'!M101*'Expenses Summary'!$G57))</f>
        <v/>
      </c>
      <c r="N101" s="64" t="str">
        <f>IF('Expenses Summary'!$G57="","",IF('Cash Flow %s Yr4'!N101="","",'Cash Flow %s Yr4'!N101*'Expenses Summary'!$G57))</f>
        <v/>
      </c>
      <c r="O101" s="64" t="str">
        <f>IF('Expenses Summary'!$G57="","",IF('Cash Flow %s Yr4'!O101="","",'Cash Flow %s Yr4'!O101*'Expenses Summary'!$G57))</f>
        <v/>
      </c>
      <c r="P101" s="129"/>
      <c r="Q101" s="129"/>
      <c r="R101" s="129"/>
      <c r="S101" s="111"/>
    </row>
    <row r="102" spans="1:19" hidden="1" outlineLevel="1" x14ac:dyDescent="0.25">
      <c r="A102" s="36"/>
      <c r="B102" s="139">
        <f>'Expenses Summary'!B58</f>
        <v>0</v>
      </c>
      <c r="C102" s="139">
        <f>'Expenses Summary'!C58</f>
        <v>0</v>
      </c>
      <c r="D102" s="64" t="str">
        <f>IF('Expenses Summary'!$G58="","",IF('Cash Flow %s Yr4'!D102="","",'Cash Flow %s Yr4'!D102*'Expenses Summary'!$G58))</f>
        <v/>
      </c>
      <c r="E102" s="64" t="str">
        <f>IF('Expenses Summary'!$G58="","",IF('Cash Flow %s Yr4'!E102="","",'Cash Flow %s Yr4'!E102*'Expenses Summary'!$G58))</f>
        <v/>
      </c>
      <c r="F102" s="64" t="str">
        <f>IF('Expenses Summary'!$G58="","",IF('Cash Flow %s Yr4'!F102="","",'Cash Flow %s Yr4'!F102*'Expenses Summary'!$G58))</f>
        <v/>
      </c>
      <c r="G102" s="64" t="str">
        <f>IF('Expenses Summary'!$G58="","",IF('Cash Flow %s Yr4'!G102="","",'Cash Flow %s Yr4'!G102*'Expenses Summary'!$G58))</f>
        <v/>
      </c>
      <c r="H102" s="64" t="str">
        <f>IF('Expenses Summary'!$G58="","",IF('Cash Flow %s Yr4'!H102="","",'Cash Flow %s Yr4'!H102*'Expenses Summary'!$G58))</f>
        <v/>
      </c>
      <c r="I102" s="64" t="str">
        <f>IF('Expenses Summary'!$G58="","",IF('Cash Flow %s Yr4'!I102="","",'Cash Flow %s Yr4'!I102*'Expenses Summary'!$G58))</f>
        <v/>
      </c>
      <c r="J102" s="64" t="str">
        <f>IF('Expenses Summary'!$G58="","",IF('Cash Flow %s Yr4'!J102="","",'Cash Flow %s Yr4'!J102*'Expenses Summary'!$G58))</f>
        <v/>
      </c>
      <c r="K102" s="64" t="str">
        <f>IF('Expenses Summary'!$G58="","",IF('Cash Flow %s Yr4'!K102="","",'Cash Flow %s Yr4'!K102*'Expenses Summary'!$G58))</f>
        <v/>
      </c>
      <c r="L102" s="64" t="str">
        <f>IF('Expenses Summary'!$G58="","",IF('Cash Flow %s Yr4'!L102="","",'Cash Flow %s Yr4'!L102*'Expenses Summary'!$G58))</f>
        <v/>
      </c>
      <c r="M102" s="64" t="str">
        <f>IF('Expenses Summary'!$G58="","",IF('Cash Flow %s Yr4'!M102="","",'Cash Flow %s Yr4'!M102*'Expenses Summary'!$G58))</f>
        <v/>
      </c>
      <c r="N102" s="64" t="str">
        <f>IF('Expenses Summary'!$G58="","",IF('Cash Flow %s Yr4'!N102="","",'Cash Flow %s Yr4'!N102*'Expenses Summary'!$G58))</f>
        <v/>
      </c>
      <c r="O102" s="64" t="str">
        <f>IF('Expenses Summary'!$G58="","",IF('Cash Flow %s Yr4'!O102="","",'Cash Flow %s Yr4'!O102*'Expenses Summary'!$G58))</f>
        <v/>
      </c>
      <c r="P102" s="129"/>
      <c r="Q102" s="129"/>
      <c r="R102" s="129"/>
      <c r="S102" s="111"/>
    </row>
    <row r="103" spans="1:19" hidden="1" outlineLevel="1" x14ac:dyDescent="0.25">
      <c r="A103" s="36"/>
      <c r="B103" s="139">
        <f>'Expenses Summary'!B59</f>
        <v>0</v>
      </c>
      <c r="C103" s="139">
        <f>'Expenses Summary'!C59</f>
        <v>0</v>
      </c>
      <c r="D103" s="64" t="str">
        <f>IF('Expenses Summary'!$G59="","",IF('Cash Flow %s Yr4'!D103="","",'Cash Flow %s Yr4'!D103*'Expenses Summary'!$G59))</f>
        <v/>
      </c>
      <c r="E103" s="64" t="str">
        <f>IF('Expenses Summary'!$G59="","",IF('Cash Flow %s Yr4'!E103="","",'Cash Flow %s Yr4'!E103*'Expenses Summary'!$G59))</f>
        <v/>
      </c>
      <c r="F103" s="64" t="str">
        <f>IF('Expenses Summary'!$G59="","",IF('Cash Flow %s Yr4'!F103="","",'Cash Flow %s Yr4'!F103*'Expenses Summary'!$G59))</f>
        <v/>
      </c>
      <c r="G103" s="64" t="str">
        <f>IF('Expenses Summary'!$G59="","",IF('Cash Flow %s Yr4'!G103="","",'Cash Flow %s Yr4'!G103*'Expenses Summary'!$G59))</f>
        <v/>
      </c>
      <c r="H103" s="64" t="str">
        <f>IF('Expenses Summary'!$G59="","",IF('Cash Flow %s Yr4'!H103="","",'Cash Flow %s Yr4'!H103*'Expenses Summary'!$G59))</f>
        <v/>
      </c>
      <c r="I103" s="64" t="str">
        <f>IF('Expenses Summary'!$G59="","",IF('Cash Flow %s Yr4'!I103="","",'Cash Flow %s Yr4'!I103*'Expenses Summary'!$G59))</f>
        <v/>
      </c>
      <c r="J103" s="64" t="str">
        <f>IF('Expenses Summary'!$G59="","",IF('Cash Flow %s Yr4'!J103="","",'Cash Flow %s Yr4'!J103*'Expenses Summary'!$G59))</f>
        <v/>
      </c>
      <c r="K103" s="64" t="str">
        <f>IF('Expenses Summary'!$G59="","",IF('Cash Flow %s Yr4'!K103="","",'Cash Flow %s Yr4'!K103*'Expenses Summary'!$G59))</f>
        <v/>
      </c>
      <c r="L103" s="64" t="str">
        <f>IF('Expenses Summary'!$G59="","",IF('Cash Flow %s Yr4'!L103="","",'Cash Flow %s Yr4'!L103*'Expenses Summary'!$G59))</f>
        <v/>
      </c>
      <c r="M103" s="64" t="str">
        <f>IF('Expenses Summary'!$G59="","",IF('Cash Flow %s Yr4'!M103="","",'Cash Flow %s Yr4'!M103*'Expenses Summary'!$G59))</f>
        <v/>
      </c>
      <c r="N103" s="64" t="str">
        <f>IF('Expenses Summary'!$G59="","",IF('Cash Flow %s Yr4'!N103="","",'Cash Flow %s Yr4'!N103*'Expenses Summary'!$G59))</f>
        <v/>
      </c>
      <c r="O103" s="64" t="str">
        <f>IF('Expenses Summary'!$G59="","",IF('Cash Flow %s Yr4'!O103="","",'Cash Flow %s Yr4'!O103*'Expenses Summary'!$G59))</f>
        <v/>
      </c>
      <c r="P103" s="129"/>
      <c r="Q103" s="129"/>
      <c r="R103" s="129"/>
      <c r="S103" s="111"/>
    </row>
    <row r="104" spans="1:19" hidden="1" outlineLevel="1" x14ac:dyDescent="0.25">
      <c r="A104" s="36"/>
      <c r="B104" s="139">
        <f>'Expenses Summary'!B60</f>
        <v>0</v>
      </c>
      <c r="C104" s="139">
        <f>'Expenses Summary'!C60</f>
        <v>0</v>
      </c>
      <c r="D104" s="64" t="str">
        <f>IF('Expenses Summary'!$G60="","",IF('Cash Flow %s Yr4'!D104="","",'Cash Flow %s Yr4'!D104*'Expenses Summary'!$G60))</f>
        <v/>
      </c>
      <c r="E104" s="64" t="str">
        <f>IF('Expenses Summary'!$G60="","",IF('Cash Flow %s Yr4'!E104="","",'Cash Flow %s Yr4'!E104*'Expenses Summary'!$G60))</f>
        <v/>
      </c>
      <c r="F104" s="64" t="str">
        <f>IF('Expenses Summary'!$G60="","",IF('Cash Flow %s Yr4'!F104="","",'Cash Flow %s Yr4'!F104*'Expenses Summary'!$G60))</f>
        <v/>
      </c>
      <c r="G104" s="64" t="str">
        <f>IF('Expenses Summary'!$G60="","",IF('Cash Flow %s Yr4'!G104="","",'Cash Flow %s Yr4'!G104*'Expenses Summary'!$G60))</f>
        <v/>
      </c>
      <c r="H104" s="64" t="str">
        <f>IF('Expenses Summary'!$G60="","",IF('Cash Flow %s Yr4'!H104="","",'Cash Flow %s Yr4'!H104*'Expenses Summary'!$G60))</f>
        <v/>
      </c>
      <c r="I104" s="64" t="str">
        <f>IF('Expenses Summary'!$G60="","",IF('Cash Flow %s Yr4'!I104="","",'Cash Flow %s Yr4'!I104*'Expenses Summary'!$G60))</f>
        <v/>
      </c>
      <c r="J104" s="64" t="str">
        <f>IF('Expenses Summary'!$G60="","",IF('Cash Flow %s Yr4'!J104="","",'Cash Flow %s Yr4'!J104*'Expenses Summary'!$G60))</f>
        <v/>
      </c>
      <c r="K104" s="64" t="str">
        <f>IF('Expenses Summary'!$G60="","",IF('Cash Flow %s Yr4'!K104="","",'Cash Flow %s Yr4'!K104*'Expenses Summary'!$G60))</f>
        <v/>
      </c>
      <c r="L104" s="64" t="str">
        <f>IF('Expenses Summary'!$G60="","",IF('Cash Flow %s Yr4'!L104="","",'Cash Flow %s Yr4'!L104*'Expenses Summary'!$G60))</f>
        <v/>
      </c>
      <c r="M104" s="64" t="str">
        <f>IF('Expenses Summary'!$G60="","",IF('Cash Flow %s Yr4'!M104="","",'Cash Flow %s Yr4'!M104*'Expenses Summary'!$G60))</f>
        <v/>
      </c>
      <c r="N104" s="64" t="str">
        <f>IF('Expenses Summary'!$G60="","",IF('Cash Flow %s Yr4'!N104="","",'Cash Flow %s Yr4'!N104*'Expenses Summary'!$G60))</f>
        <v/>
      </c>
      <c r="O104" s="64" t="str">
        <f>IF('Expenses Summary'!$G60="","",IF('Cash Flow %s Yr4'!O104="","",'Cash Flow %s Yr4'!O104*'Expenses Summary'!$G60))</f>
        <v/>
      </c>
      <c r="P104" s="129"/>
      <c r="Q104" s="129"/>
      <c r="R104" s="129"/>
      <c r="S104" s="111"/>
    </row>
    <row r="105" spans="1:19" hidden="1" outlineLevel="1" x14ac:dyDescent="0.25">
      <c r="A105" s="36"/>
      <c r="B105" s="139">
        <f>'Expenses Summary'!B61</f>
        <v>0</v>
      </c>
      <c r="C105" s="139">
        <f>'Expenses Summary'!C61</f>
        <v>0</v>
      </c>
      <c r="D105" s="64" t="str">
        <f>IF('Expenses Summary'!$G61="","",IF('Cash Flow %s Yr4'!D105="","",'Cash Flow %s Yr4'!D105*'Expenses Summary'!$G61))</f>
        <v/>
      </c>
      <c r="E105" s="64" t="str">
        <f>IF('Expenses Summary'!$G61="","",IF('Cash Flow %s Yr4'!E105="","",'Cash Flow %s Yr4'!E105*'Expenses Summary'!$G61))</f>
        <v/>
      </c>
      <c r="F105" s="64" t="str">
        <f>IF('Expenses Summary'!$G61="","",IF('Cash Flow %s Yr4'!F105="","",'Cash Flow %s Yr4'!F105*'Expenses Summary'!$G61))</f>
        <v/>
      </c>
      <c r="G105" s="64" t="str">
        <f>IF('Expenses Summary'!$G61="","",IF('Cash Flow %s Yr4'!G105="","",'Cash Flow %s Yr4'!G105*'Expenses Summary'!$G61))</f>
        <v/>
      </c>
      <c r="H105" s="64" t="str">
        <f>IF('Expenses Summary'!$G61="","",IF('Cash Flow %s Yr4'!H105="","",'Cash Flow %s Yr4'!H105*'Expenses Summary'!$G61))</f>
        <v/>
      </c>
      <c r="I105" s="64" t="str">
        <f>IF('Expenses Summary'!$G61="","",IF('Cash Flow %s Yr4'!I105="","",'Cash Flow %s Yr4'!I105*'Expenses Summary'!$G61))</f>
        <v/>
      </c>
      <c r="J105" s="64" t="str">
        <f>IF('Expenses Summary'!$G61="","",IF('Cash Flow %s Yr4'!J105="","",'Cash Flow %s Yr4'!J105*'Expenses Summary'!$G61))</f>
        <v/>
      </c>
      <c r="K105" s="64" t="str">
        <f>IF('Expenses Summary'!$G61="","",IF('Cash Flow %s Yr4'!K105="","",'Cash Flow %s Yr4'!K105*'Expenses Summary'!$G61))</f>
        <v/>
      </c>
      <c r="L105" s="64" t="str">
        <f>IF('Expenses Summary'!$G61="","",IF('Cash Flow %s Yr4'!L105="","",'Cash Flow %s Yr4'!L105*'Expenses Summary'!$G61))</f>
        <v/>
      </c>
      <c r="M105" s="64" t="str">
        <f>IF('Expenses Summary'!$G61="","",IF('Cash Flow %s Yr4'!M105="","",'Cash Flow %s Yr4'!M105*'Expenses Summary'!$G61))</f>
        <v/>
      </c>
      <c r="N105" s="64" t="str">
        <f>IF('Expenses Summary'!$G61="","",IF('Cash Flow %s Yr4'!N105="","",'Cash Flow %s Yr4'!N105*'Expenses Summary'!$G61))</f>
        <v/>
      </c>
      <c r="O105" s="64" t="str">
        <f>IF('Expenses Summary'!$G61="","",IF('Cash Flow %s Yr4'!O105="","",'Cash Flow %s Yr4'!O105*'Expenses Summary'!$G61))</f>
        <v/>
      </c>
      <c r="P105" s="129"/>
      <c r="Q105" s="129"/>
      <c r="R105" s="129"/>
      <c r="S105" s="111"/>
    </row>
    <row r="106" spans="1:19" hidden="1" outlineLevel="1" x14ac:dyDescent="0.25">
      <c r="A106" s="36"/>
      <c r="B106" s="139">
        <f>'Expenses Summary'!B62</f>
        <v>0</v>
      </c>
      <c r="C106" s="139">
        <f>'Expenses Summary'!C62</f>
        <v>0</v>
      </c>
      <c r="D106" s="64" t="str">
        <f>IF('Expenses Summary'!$G62="","",IF('Cash Flow %s Yr4'!D106="","",'Cash Flow %s Yr4'!D106*'Expenses Summary'!$G62))</f>
        <v/>
      </c>
      <c r="E106" s="64" t="str">
        <f>IF('Expenses Summary'!$G62="","",IF('Cash Flow %s Yr4'!E106="","",'Cash Flow %s Yr4'!E106*'Expenses Summary'!$G62))</f>
        <v/>
      </c>
      <c r="F106" s="64" t="str">
        <f>IF('Expenses Summary'!$G62="","",IF('Cash Flow %s Yr4'!F106="","",'Cash Flow %s Yr4'!F106*'Expenses Summary'!$G62))</f>
        <v/>
      </c>
      <c r="G106" s="64" t="str">
        <f>IF('Expenses Summary'!$G62="","",IF('Cash Flow %s Yr4'!G106="","",'Cash Flow %s Yr4'!G106*'Expenses Summary'!$G62))</f>
        <v/>
      </c>
      <c r="H106" s="64" t="str">
        <f>IF('Expenses Summary'!$G62="","",IF('Cash Flow %s Yr4'!H106="","",'Cash Flow %s Yr4'!H106*'Expenses Summary'!$G62))</f>
        <v/>
      </c>
      <c r="I106" s="64" t="str">
        <f>IF('Expenses Summary'!$G62="","",IF('Cash Flow %s Yr4'!I106="","",'Cash Flow %s Yr4'!I106*'Expenses Summary'!$G62))</f>
        <v/>
      </c>
      <c r="J106" s="64" t="str">
        <f>IF('Expenses Summary'!$G62="","",IF('Cash Flow %s Yr4'!J106="","",'Cash Flow %s Yr4'!J106*'Expenses Summary'!$G62))</f>
        <v/>
      </c>
      <c r="K106" s="64" t="str">
        <f>IF('Expenses Summary'!$G62="","",IF('Cash Flow %s Yr4'!K106="","",'Cash Flow %s Yr4'!K106*'Expenses Summary'!$G62))</f>
        <v/>
      </c>
      <c r="L106" s="64" t="str">
        <f>IF('Expenses Summary'!$G62="","",IF('Cash Flow %s Yr4'!L106="","",'Cash Flow %s Yr4'!L106*'Expenses Summary'!$G62))</f>
        <v/>
      </c>
      <c r="M106" s="64" t="str">
        <f>IF('Expenses Summary'!$G62="","",IF('Cash Flow %s Yr4'!M106="","",'Cash Flow %s Yr4'!M106*'Expenses Summary'!$G62))</f>
        <v/>
      </c>
      <c r="N106" s="64" t="str">
        <f>IF('Expenses Summary'!$G62="","",IF('Cash Flow %s Yr4'!N106="","",'Cash Flow %s Yr4'!N106*'Expenses Summary'!$G62))</f>
        <v/>
      </c>
      <c r="O106" s="64" t="str">
        <f>IF('Expenses Summary'!$G62="","",IF('Cash Flow %s Yr4'!O106="","",'Cash Flow %s Yr4'!O106*'Expenses Summary'!$G62))</f>
        <v/>
      </c>
      <c r="P106" s="129"/>
      <c r="Q106" s="129"/>
      <c r="R106" s="129"/>
      <c r="S106" s="111"/>
    </row>
    <row r="107" spans="1:19" s="31" customFormat="1" collapsed="1" x14ac:dyDescent="0.25">
      <c r="A107" s="36"/>
      <c r="B107" s="139" t="str">
        <f>'Expenses Summary'!B63</f>
        <v>4700</v>
      </c>
      <c r="C107" s="139" t="str">
        <f>'Expenses Summary'!C63</f>
        <v>Food and Food Supplies</v>
      </c>
      <c r="D107" s="64" t="str">
        <f>IF('Expenses Summary'!$G63="","",IF('Cash Flow %s Yr4'!D107="","",'Cash Flow %s Yr4'!D107*'Expenses Summary'!$G63))</f>
        <v/>
      </c>
      <c r="E107" s="64" t="str">
        <f>IF('Expenses Summary'!$G63="","",IF('Cash Flow %s Yr4'!E107="","",'Cash Flow %s Yr4'!E107*'Expenses Summary'!$G63))</f>
        <v/>
      </c>
      <c r="F107" s="64" t="str">
        <f>IF('Expenses Summary'!$G63="","",IF('Cash Flow %s Yr4'!F107="","",'Cash Flow %s Yr4'!F107*'Expenses Summary'!$G63))</f>
        <v/>
      </c>
      <c r="G107" s="64" t="str">
        <f>IF('Expenses Summary'!$G63="","",IF('Cash Flow %s Yr4'!G107="","",'Cash Flow %s Yr4'!G107*'Expenses Summary'!$G63))</f>
        <v/>
      </c>
      <c r="H107" s="64" t="str">
        <f>IF('Expenses Summary'!$G63="","",IF('Cash Flow %s Yr4'!H107="","",'Cash Flow %s Yr4'!H107*'Expenses Summary'!$G63))</f>
        <v/>
      </c>
      <c r="I107" s="64" t="str">
        <f>IF('Expenses Summary'!$G63="","",IF('Cash Flow %s Yr4'!I107="","",'Cash Flow %s Yr4'!I107*'Expenses Summary'!$G63))</f>
        <v/>
      </c>
      <c r="J107" s="64" t="str">
        <f>IF('Expenses Summary'!$G63="","",IF('Cash Flow %s Yr4'!J107="","",'Cash Flow %s Yr4'!J107*'Expenses Summary'!$G63))</f>
        <v/>
      </c>
      <c r="K107" s="64" t="str">
        <f>IF('Expenses Summary'!$G63="","",IF('Cash Flow %s Yr4'!K107="","",'Cash Flow %s Yr4'!K107*'Expenses Summary'!$G63))</f>
        <v/>
      </c>
      <c r="L107" s="64" t="str">
        <f>IF('Expenses Summary'!$G63="","",IF('Cash Flow %s Yr4'!L107="","",'Cash Flow %s Yr4'!L107*'Expenses Summary'!$G63))</f>
        <v/>
      </c>
      <c r="M107" s="64" t="str">
        <f>IF('Expenses Summary'!$G63="","",IF('Cash Flow %s Yr4'!M107="","",'Cash Flow %s Yr4'!M107*'Expenses Summary'!$G63))</f>
        <v/>
      </c>
      <c r="N107" s="64" t="str">
        <f>IF('Expenses Summary'!$G63="","",IF('Cash Flow %s Yr4'!N107="","",'Cash Flow %s Yr4'!N107*'Expenses Summary'!$G63))</f>
        <v/>
      </c>
      <c r="O107" s="64" t="str">
        <f>IF('Expenses Summary'!$G63="","",IF('Cash Flow %s Yr4'!O107="","",'Cash Flow %s Yr4'!O107*'Expenses Summary'!$G63))</f>
        <v/>
      </c>
      <c r="P107" s="129"/>
      <c r="Q107" s="129"/>
      <c r="R107" s="129"/>
      <c r="S107" s="111" t="str">
        <f>IF(SUM(D107:R107)&gt;0,SUM(D107:R107)/'Expenses Summary'!$G63,"")</f>
        <v/>
      </c>
    </row>
    <row r="108" spans="1:19" s="31" customFormat="1" x14ac:dyDescent="0.25">
      <c r="A108" s="36"/>
      <c r="B108" s="33" t="s">
        <v>566</v>
      </c>
      <c r="C108" s="34" t="s">
        <v>740</v>
      </c>
      <c r="D108" s="173">
        <f t="shared" ref="D108:O108" si="9">IF(SUM(D90:D107)&gt;0,SUM(D90:D107),"")</f>
        <v>963.26386528764613</v>
      </c>
      <c r="E108" s="173">
        <f t="shared" si="9"/>
        <v>15771.279276930454</v>
      </c>
      <c r="F108" s="173">
        <f t="shared" si="9"/>
        <v>12986.587743219772</v>
      </c>
      <c r="G108" s="173">
        <f t="shared" si="9"/>
        <v>4131.4075193890694</v>
      </c>
      <c r="H108" s="173">
        <f t="shared" si="9"/>
        <v>26629.738518848404</v>
      </c>
      <c r="I108" s="173">
        <f t="shared" si="9"/>
        <v>5435.0257003710467</v>
      </c>
      <c r="J108" s="173">
        <f t="shared" si="9"/>
        <v>8793.2330579865466</v>
      </c>
      <c r="K108" s="173">
        <f t="shared" si="9"/>
        <v>9738.6392541787973</v>
      </c>
      <c r="L108" s="173">
        <f t="shared" si="9"/>
        <v>5619.1854586918971</v>
      </c>
      <c r="M108" s="173">
        <f t="shared" si="9"/>
        <v>5435.0257003710467</v>
      </c>
      <c r="N108" s="173">
        <f t="shared" si="9"/>
        <v>2076.5366866545846</v>
      </c>
      <c r="O108" s="173">
        <f t="shared" si="9"/>
        <v>433.31707840200011</v>
      </c>
      <c r="P108" s="108"/>
      <c r="Q108" s="108"/>
      <c r="R108" s="108"/>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t="str">
        <f>IF('Expenses Summary'!$G67="","",IF('Cash Flow %s Yr4'!D111="","",'Cash Flow %s Yr4'!D111*'Expenses Summary'!$G67))</f>
        <v/>
      </c>
      <c r="E111" s="64" t="str">
        <f>IF('Expenses Summary'!$G67="","",IF('Cash Flow %s Yr4'!E111="","",'Cash Flow %s Yr4'!E111*'Expenses Summary'!$G67))</f>
        <v/>
      </c>
      <c r="F111" s="64" t="str">
        <f>IF('Expenses Summary'!$G67="","",IF('Cash Flow %s Yr4'!F111="","",'Cash Flow %s Yr4'!F111*'Expenses Summary'!$G67))</f>
        <v/>
      </c>
      <c r="G111" s="64" t="str">
        <f>IF('Expenses Summary'!$G67="","",IF('Cash Flow %s Yr4'!G111="","",'Cash Flow %s Yr4'!G111*'Expenses Summary'!$G67))</f>
        <v/>
      </c>
      <c r="H111" s="64" t="str">
        <f>IF('Expenses Summary'!$G67="","",IF('Cash Flow %s Yr4'!H111="","",'Cash Flow %s Yr4'!H111*'Expenses Summary'!$G67))</f>
        <v/>
      </c>
      <c r="I111" s="64" t="str">
        <f>IF('Expenses Summary'!$G67="","",IF('Cash Flow %s Yr4'!I111="","",'Cash Flow %s Yr4'!I111*'Expenses Summary'!$G67))</f>
        <v/>
      </c>
      <c r="J111" s="64" t="str">
        <f>IF('Expenses Summary'!$G67="","",IF('Cash Flow %s Yr4'!J111="","",'Cash Flow %s Yr4'!J111*'Expenses Summary'!$G67))</f>
        <v/>
      </c>
      <c r="K111" s="64" t="str">
        <f>IF('Expenses Summary'!$G67="","",IF('Cash Flow %s Yr4'!K111="","",'Cash Flow %s Yr4'!K111*'Expenses Summary'!$G67))</f>
        <v/>
      </c>
      <c r="L111" s="64" t="str">
        <f>IF('Expenses Summary'!$G67="","",IF('Cash Flow %s Yr4'!L111="","",'Cash Flow %s Yr4'!L111*'Expenses Summary'!$G67))</f>
        <v/>
      </c>
      <c r="M111" s="64" t="str">
        <f>IF('Expenses Summary'!$G67="","",IF('Cash Flow %s Yr4'!M111="","",'Cash Flow %s Yr4'!M111*'Expenses Summary'!$G67))</f>
        <v/>
      </c>
      <c r="N111" s="64" t="str">
        <f>IF('Expenses Summary'!$G67="","",IF('Cash Flow %s Yr4'!N111="","",'Cash Flow %s Yr4'!N111*'Expenses Summary'!$G67))</f>
        <v/>
      </c>
      <c r="O111" s="64" t="str">
        <f>IF('Expenses Summary'!$G67="","",IF('Cash Flow %s Yr4'!O111="","",'Cash Flow %s Yr4'!O111*'Expenses Summary'!$G67))</f>
        <v/>
      </c>
      <c r="P111" s="129"/>
      <c r="Q111" s="129"/>
      <c r="R111" s="129"/>
      <c r="S111" s="111" t="str">
        <f>IF(SUM(D111:R111)&gt;0,SUM(D111:R111)/'Expenses Summary'!$G67,"")</f>
        <v/>
      </c>
    </row>
    <row r="112" spans="1:19" s="31" customFormat="1" x14ac:dyDescent="0.25">
      <c r="A112" s="36"/>
      <c r="B112" s="139" t="str">
        <f>'Expenses Summary'!B68</f>
        <v>5210</v>
      </c>
      <c r="C112" s="139" t="str">
        <f>'Expenses Summary'!C68</f>
        <v>Training and Development Expense</v>
      </c>
      <c r="D112" s="64">
        <f>IF('Expenses Summary'!$G68="","",IF('Cash Flow %s Yr4'!D112="","",'Cash Flow %s Yr4'!D112*'Expenses Summary'!$G68))</f>
        <v>0</v>
      </c>
      <c r="E112" s="64">
        <f>IF('Expenses Summary'!$G68="","",IF('Cash Flow %s Yr4'!E112="","",'Cash Flow %s Yr4'!E112*'Expenses Summary'!$G68))</f>
        <v>6051.2340798000005</v>
      </c>
      <c r="F112" s="64">
        <f>IF('Expenses Summary'!$G68="","",IF('Cash Flow %s Yr4'!F112="","",'Cash Flow %s Yr4'!F112*'Expenses Summary'!$G68))</f>
        <v>2138.4060282</v>
      </c>
      <c r="G112" s="64">
        <f>IF('Expenses Summary'!$G68="","",IF('Cash Flow %s Yr4'!G112="","",'Cash Flow %s Yr4'!G112*'Expenses Summary'!$G68))</f>
        <v>454.980006</v>
      </c>
      <c r="H112" s="64">
        <f>IF('Expenses Summary'!$G68="","",IF('Cash Flow %s Yr4'!H112="","",'Cash Flow %s Yr4'!H112*'Expenses Summary'!$G68))</f>
        <v>0</v>
      </c>
      <c r="I112" s="64">
        <f>IF('Expenses Summary'!$G68="","",IF('Cash Flow %s Yr4'!I112="","",'Cash Flow %s Yr4'!I112*'Expenses Summary'!$G68))</f>
        <v>0</v>
      </c>
      <c r="J112" s="64">
        <f>IF('Expenses Summary'!$G68="","",IF('Cash Flow %s Yr4'!J112="","",'Cash Flow %s Yr4'!J112*'Expenses Summary'!$G68))</f>
        <v>2820.8760372000002</v>
      </c>
      <c r="K112" s="64">
        <f>IF('Expenses Summary'!$G68="","",IF('Cash Flow %s Yr4'!K112="","",'Cash Flow %s Yr4'!K112*'Expenses Summary'!$G68))</f>
        <v>2820.8760372000002</v>
      </c>
      <c r="L112" s="64">
        <f>IF('Expenses Summary'!$G68="","",IF('Cash Flow %s Yr4'!L112="","",'Cash Flow %s Yr4'!L112*'Expenses Summary'!$G68))</f>
        <v>2820.8760372000002</v>
      </c>
      <c r="M112" s="64">
        <f>IF('Expenses Summary'!$G68="","",IF('Cash Flow %s Yr4'!M112="","",'Cash Flow %s Yr4'!M112*'Expenses Summary'!$G68))</f>
        <v>2820.8760372000002</v>
      </c>
      <c r="N112" s="64">
        <f>IF('Expenses Summary'!$G68="","",IF('Cash Flow %s Yr4'!N112="","",'Cash Flow %s Yr4'!N112*'Expenses Summary'!$G68))</f>
        <v>2820.8760372000002</v>
      </c>
      <c r="O112" s="64">
        <f>IF('Expenses Summary'!$G68="","",IF('Cash Flow %s Yr4'!O112="","",'Cash Flow %s Yr4'!O112*'Expenses Summary'!$G68))</f>
        <v>0</v>
      </c>
      <c r="P112" s="129"/>
      <c r="Q112" s="129"/>
      <c r="R112" s="129"/>
      <c r="S112" s="111">
        <f>IF(SUM(D112:R112)&gt;0,SUM(D112:R112)/'Expenses Summary'!$G68,"")</f>
        <v>1</v>
      </c>
    </row>
    <row r="113" spans="1:19" s="31" customFormat="1" x14ac:dyDescent="0.25">
      <c r="A113" s="36"/>
      <c r="B113" s="139" t="str">
        <f>'Expenses Summary'!B69</f>
        <v>5300</v>
      </c>
      <c r="C113" s="139" t="str">
        <f>'Expenses Summary'!C69</f>
        <v>Dues and Memberships</v>
      </c>
      <c r="D113" s="64">
        <f>IF('Expenses Summary'!$G69="","",IF('Cash Flow %s Yr4'!D113="","",'Cash Flow %s Yr4'!D113*'Expenses Summary'!$G69))</f>
        <v>0</v>
      </c>
      <c r="E113" s="64">
        <f>IF('Expenses Summary'!$G69="","",IF('Cash Flow %s Yr4'!E113="","",'Cash Flow %s Yr4'!E113*'Expenses Summary'!$G69))</f>
        <v>0</v>
      </c>
      <c r="F113" s="64">
        <f>IF('Expenses Summary'!$G69="","",IF('Cash Flow %s Yr4'!F113="","",'Cash Flow %s Yr4'!F113*'Expenses Summary'!$G69))</f>
        <v>1102.2941475000002</v>
      </c>
      <c r="G113" s="64">
        <f>IF('Expenses Summary'!$G69="","",IF('Cash Flow %s Yr4'!G113="","",'Cash Flow %s Yr4'!G113*'Expenses Summary'!$G69))</f>
        <v>367.4313825000001</v>
      </c>
      <c r="H113" s="64">
        <f>IF('Expenses Summary'!$G69="","",IF('Cash Flow %s Yr4'!H113="","",'Cash Flow %s Yr4'!H113*'Expenses Summary'!$G69))</f>
        <v>367.4313825000001</v>
      </c>
      <c r="I113" s="64">
        <f>IF('Expenses Summary'!$G69="","",IF('Cash Flow %s Yr4'!I113="","",'Cash Flow %s Yr4'!I113*'Expenses Summary'!$G69))</f>
        <v>367.4313825000001</v>
      </c>
      <c r="J113" s="64">
        <f>IF('Expenses Summary'!$G69="","",IF('Cash Flow %s Yr4'!J113="","",'Cash Flow %s Yr4'!J113*'Expenses Summary'!$G69))</f>
        <v>367.4313825000001</v>
      </c>
      <c r="K113" s="64">
        <f>IF('Expenses Summary'!$G69="","",IF('Cash Flow %s Yr4'!K113="","",'Cash Flow %s Yr4'!K113*'Expenses Summary'!$G69))</f>
        <v>367.4313825000001</v>
      </c>
      <c r="L113" s="64">
        <f>IF('Expenses Summary'!$G69="","",IF('Cash Flow %s Yr4'!L113="","",'Cash Flow %s Yr4'!L113*'Expenses Summary'!$G69))</f>
        <v>367.4313825000001</v>
      </c>
      <c r="M113" s="64">
        <f>IF('Expenses Summary'!$G69="","",IF('Cash Flow %s Yr4'!M113="","",'Cash Flow %s Yr4'!M113*'Expenses Summary'!$G69))</f>
        <v>367.4313825000001</v>
      </c>
      <c r="N113" s="64">
        <f>IF('Expenses Summary'!$G69="","",IF('Cash Flow %s Yr4'!N113="","",'Cash Flow %s Yr4'!N113*'Expenses Summary'!$G69))</f>
        <v>0</v>
      </c>
      <c r="O113" s="64">
        <f>IF('Expenses Summary'!$G69="","",IF('Cash Flow %s Yr4'!O113="","",'Cash Flow %s Yr4'!O113*'Expenses Summary'!$G69))</f>
        <v>0</v>
      </c>
      <c r="P113" s="129"/>
      <c r="Q113" s="129"/>
      <c r="R113" s="129"/>
      <c r="S113" s="111">
        <f>IF(SUM(D113:R113)&gt;0,SUM(D113:R113)/'Expenses Summary'!$G69,"")</f>
        <v>0.99999999999999989</v>
      </c>
    </row>
    <row r="114" spans="1:19" s="31" customFormat="1" x14ac:dyDescent="0.25">
      <c r="A114" s="36"/>
      <c r="B114" s="139" t="str">
        <f>'Expenses Summary'!B70</f>
        <v>5400</v>
      </c>
      <c r="C114" s="139" t="str">
        <f>'Expenses Summary'!C70</f>
        <v>Insurance</v>
      </c>
      <c r="D114" s="64">
        <f>IF('Expenses Summary'!$G70="","",IF('Cash Flow %s Yr4'!D114="","",'Cash Flow %s Yr4'!D114*'Expenses Summary'!$G70))</f>
        <v>0</v>
      </c>
      <c r="E114" s="64">
        <f>IF('Expenses Summary'!$G70="","",IF('Cash Flow %s Yr4'!E114="","",'Cash Flow %s Yr4'!E114*'Expenses Summary'!$G70))</f>
        <v>0</v>
      </c>
      <c r="F114" s="64">
        <f>IF('Expenses Summary'!$G70="","",IF('Cash Flow %s Yr4'!F114="","",'Cash Flow %s Yr4'!F114*'Expenses Summary'!$G70))</f>
        <v>9501.3435781206554</v>
      </c>
      <c r="G114" s="64">
        <f>IF('Expenses Summary'!$G70="","",IF('Cash Flow %s Yr4'!G114="","",'Cash Flow %s Yr4'!G114*'Expenses Summary'!$G70))</f>
        <v>3167.1145260402191</v>
      </c>
      <c r="H114" s="64">
        <f>IF('Expenses Summary'!$G70="","",IF('Cash Flow %s Yr4'!H114="","",'Cash Flow %s Yr4'!H114*'Expenses Summary'!$G70))</f>
        <v>3167.1145260402191</v>
      </c>
      <c r="I114" s="64">
        <f>IF('Expenses Summary'!$G70="","",IF('Cash Flow %s Yr4'!I114="","",'Cash Flow %s Yr4'!I114*'Expenses Summary'!$G70))</f>
        <v>3167.1145260402191</v>
      </c>
      <c r="J114" s="64">
        <f>IF('Expenses Summary'!$G70="","",IF('Cash Flow %s Yr4'!J114="","",'Cash Flow %s Yr4'!J114*'Expenses Summary'!$G70))</f>
        <v>3167.1145260402191</v>
      </c>
      <c r="K114" s="64">
        <f>IF('Expenses Summary'!$G70="","",IF('Cash Flow %s Yr4'!K114="","",'Cash Flow %s Yr4'!K114*'Expenses Summary'!$G70))</f>
        <v>3167.1145260402191</v>
      </c>
      <c r="L114" s="64">
        <f>IF('Expenses Summary'!$G70="","",IF('Cash Flow %s Yr4'!L114="","",'Cash Flow %s Yr4'!L114*'Expenses Summary'!$G70))</f>
        <v>3167.1145260402191</v>
      </c>
      <c r="M114" s="64">
        <f>IF('Expenses Summary'!$G70="","",IF('Cash Flow %s Yr4'!M114="","",'Cash Flow %s Yr4'!M114*'Expenses Summary'!$G70))</f>
        <v>3167.1145260402191</v>
      </c>
      <c r="N114" s="64">
        <f>IF('Expenses Summary'!$G70="","",IF('Cash Flow %s Yr4'!N114="","",'Cash Flow %s Yr4'!N114*'Expenses Summary'!$G70))</f>
        <v>0</v>
      </c>
      <c r="O114" s="64">
        <f>IF('Expenses Summary'!$G70="","",IF('Cash Flow %s Yr4'!O114="","",'Cash Flow %s Yr4'!O114*'Expenses Summary'!$G70))</f>
        <v>0</v>
      </c>
      <c r="P114" s="129"/>
      <c r="Q114" s="129"/>
      <c r="R114" s="129"/>
      <c r="S114" s="111">
        <f>IF(SUM(D114:R114)&gt;0,SUM(D114:R114)/'Expenses Summary'!$G70,"")</f>
        <v>1.0000000000000002</v>
      </c>
    </row>
    <row r="115" spans="1:19" s="31" customFormat="1" x14ac:dyDescent="0.25">
      <c r="A115" s="36"/>
      <c r="B115" s="139" t="str">
        <f>'Expenses Summary'!B71</f>
        <v>5450</v>
      </c>
      <c r="C115" s="139" t="str">
        <f>'Expenses Summary'!C71</f>
        <v>Property Tax</v>
      </c>
      <c r="D115" s="64" t="str">
        <f>IF('Expenses Summary'!$G71="","",IF('Cash Flow %s Yr4'!D115="","",'Cash Flow %s Yr4'!D115*'Expenses Summary'!$G71))</f>
        <v/>
      </c>
      <c r="E115" s="64" t="str">
        <f>IF('Expenses Summary'!$G71="","",IF('Cash Flow %s Yr4'!E115="","",'Cash Flow %s Yr4'!E115*'Expenses Summary'!$G71))</f>
        <v/>
      </c>
      <c r="F115" s="64" t="str">
        <f>IF('Expenses Summary'!$G71="","",IF('Cash Flow %s Yr4'!F115="","",'Cash Flow %s Yr4'!F115*'Expenses Summary'!$G71))</f>
        <v/>
      </c>
      <c r="G115" s="64" t="str">
        <f>IF('Expenses Summary'!$G71="","",IF('Cash Flow %s Yr4'!G115="","",'Cash Flow %s Yr4'!G115*'Expenses Summary'!$G71))</f>
        <v/>
      </c>
      <c r="H115" s="64" t="str">
        <f>IF('Expenses Summary'!$G71="","",IF('Cash Flow %s Yr4'!H115="","",'Cash Flow %s Yr4'!H115*'Expenses Summary'!$G71))</f>
        <v/>
      </c>
      <c r="I115" s="64" t="str">
        <f>IF('Expenses Summary'!$G71="","",IF('Cash Flow %s Yr4'!I115="","",'Cash Flow %s Yr4'!I115*'Expenses Summary'!$G71))</f>
        <v/>
      </c>
      <c r="J115" s="64" t="str">
        <f>IF('Expenses Summary'!$G71="","",IF('Cash Flow %s Yr4'!J115="","",'Cash Flow %s Yr4'!J115*'Expenses Summary'!$G71))</f>
        <v/>
      </c>
      <c r="K115" s="64" t="str">
        <f>IF('Expenses Summary'!$G71="","",IF('Cash Flow %s Yr4'!K115="","",'Cash Flow %s Yr4'!K115*'Expenses Summary'!$G71))</f>
        <v/>
      </c>
      <c r="L115" s="64" t="str">
        <f>IF('Expenses Summary'!$G71="","",IF('Cash Flow %s Yr4'!L115="","",'Cash Flow %s Yr4'!L115*'Expenses Summary'!$G71))</f>
        <v/>
      </c>
      <c r="M115" s="64" t="str">
        <f>IF('Expenses Summary'!$G71="","",IF('Cash Flow %s Yr4'!M115="","",'Cash Flow %s Yr4'!M115*'Expenses Summary'!$G71))</f>
        <v/>
      </c>
      <c r="N115" s="64" t="str">
        <f>IF('Expenses Summary'!$G71="","",IF('Cash Flow %s Yr4'!N115="","",'Cash Flow %s Yr4'!N115*'Expenses Summary'!$G71))</f>
        <v/>
      </c>
      <c r="O115" s="64" t="str">
        <f>IF('Expenses Summary'!$G71="","",IF('Cash Flow %s Yr4'!O115="","",'Cash Flow %s Yr4'!O115*'Expenses Summary'!$G71))</f>
        <v/>
      </c>
      <c r="P115" s="129"/>
      <c r="Q115" s="129"/>
      <c r="R115" s="129"/>
      <c r="S115" s="111" t="str">
        <f>IF(SUM(D115:R115)&gt;0,SUM(D115:R115)/'Expenses Summary'!$G71,"")</f>
        <v/>
      </c>
    </row>
    <row r="116" spans="1:19" s="31" customFormat="1" x14ac:dyDescent="0.25">
      <c r="A116" s="36"/>
      <c r="B116" s="139" t="str">
        <f>'Expenses Summary'!B72</f>
        <v>5500</v>
      </c>
      <c r="C116" s="139" t="str">
        <f>'Expenses Summary'!C72</f>
        <v>Operation and Housekeeping Services/Supplies</v>
      </c>
      <c r="D116" s="64">
        <f>IF('Expenses Summary'!$G72="","",IF('Cash Flow %s Yr4'!D116="","",'Cash Flow %s Yr4'!D116*'Expenses Summary'!$G72))</f>
        <v>0</v>
      </c>
      <c r="E116" s="64">
        <f>IF('Expenses Summary'!$G72="","",IF('Cash Flow %s Yr4'!E116="","",'Cash Flow %s Yr4'!E116*'Expenses Summary'!$G72))</f>
        <v>2307.4134424906501</v>
      </c>
      <c r="F116" s="64">
        <f>IF('Expenses Summary'!$G72="","",IF('Cash Flow %s Yr4'!F116="","",'Cash Flow %s Yr4'!F116*'Expenses Summary'!$G72))</f>
        <v>560.60397018258766</v>
      </c>
      <c r="G116" s="64">
        <f>IF('Expenses Summary'!$G72="","",IF('Cash Flow %s Yr4'!G116="","",'Cash Flow %s Yr4'!G116*'Expenses Summary'!$G72))</f>
        <v>609.35214150281263</v>
      </c>
      <c r="H116" s="64">
        <f>IF('Expenses Summary'!$G72="","",IF('Cash Flow %s Yr4'!H116="","",'Cash Flow %s Yr4'!H116*'Expenses Summary'!$G72))</f>
        <v>609.35214150281263</v>
      </c>
      <c r="I116" s="64">
        <f>IF('Expenses Summary'!$G72="","",IF('Cash Flow %s Yr4'!I116="","",'Cash Flow %s Yr4'!I116*'Expenses Summary'!$G72))</f>
        <v>560.60397018258766</v>
      </c>
      <c r="J116" s="64">
        <f>IF('Expenses Summary'!$G72="","",IF('Cash Flow %s Yr4'!J116="","",'Cash Flow %s Yr4'!J116*'Expenses Summary'!$G72))</f>
        <v>579.53451004527506</v>
      </c>
      <c r="K116" s="64">
        <f>IF('Expenses Summary'!$G72="","",IF('Cash Flow %s Yr4'!K116="","",'Cash Flow %s Yr4'!K116*'Expenses Summary'!$G72))</f>
        <v>579.53451004527506</v>
      </c>
      <c r="L116" s="64">
        <f>IF('Expenses Summary'!$G72="","",IF('Cash Flow %s Yr4'!L116="","",'Cash Flow %s Yr4'!L116*'Expenses Summary'!$G72))</f>
        <v>579.53451004527506</v>
      </c>
      <c r="M116" s="64">
        <f>IF('Expenses Summary'!$G72="","",IF('Cash Flow %s Yr4'!M116="","",'Cash Flow %s Yr4'!M116*'Expenses Summary'!$G72))</f>
        <v>579.53451004527506</v>
      </c>
      <c r="N116" s="64">
        <f>IF('Expenses Summary'!$G72="","",IF('Cash Flow %s Yr4'!N116="","",'Cash Flow %s Yr4'!N116*'Expenses Summary'!$G72))</f>
        <v>579.53451004527506</v>
      </c>
      <c r="O116" s="64">
        <f>IF('Expenses Summary'!$G72="","",IF('Cash Flow %s Yr4'!O116="","",'Cash Flow %s Yr4'!O116*'Expenses Summary'!$G72))</f>
        <v>579.69700394967572</v>
      </c>
      <c r="P116" s="129"/>
      <c r="Q116" s="129"/>
      <c r="R116" s="129"/>
      <c r="S116" s="111">
        <f>IF(SUM(D116:R116)&gt;0,SUM(D116:R116)/'Expenses Summary'!$G72,"")</f>
        <v>1</v>
      </c>
    </row>
    <row r="117" spans="1:19" s="31" customFormat="1" x14ac:dyDescent="0.25">
      <c r="A117" s="36"/>
      <c r="B117" s="139" t="str">
        <f>'Expenses Summary'!B73</f>
        <v>5501</v>
      </c>
      <c r="C117" s="139" t="str">
        <f>'Expenses Summary'!C73</f>
        <v>Utilities</v>
      </c>
      <c r="D117" s="64">
        <f>IF('Expenses Summary'!$G73="","",IF('Cash Flow %s Yr4'!D117="","",'Cash Flow %s Yr4'!D117*'Expenses Summary'!$G73))</f>
        <v>5255.8434756750003</v>
      </c>
      <c r="E117" s="64">
        <f>IF('Expenses Summary'!$G73="","",IF('Cash Flow %s Yr4'!E117="","",'Cash Flow %s Yr4'!E117*'Expenses Summary'!$G73))</f>
        <v>0</v>
      </c>
      <c r="F117" s="64">
        <f>IF('Expenses Summary'!$G73="","",IF('Cash Flow %s Yr4'!F117="","",'Cash Flow %s Yr4'!F117*'Expenses Summary'!$G73))</f>
        <v>0</v>
      </c>
      <c r="G117" s="64">
        <f>IF('Expenses Summary'!$G73="","",IF('Cash Flow %s Yr4'!G117="","",'Cash Flow %s Yr4'!G117*'Expenses Summary'!$G73))</f>
        <v>18250.84167075</v>
      </c>
      <c r="H117" s="64">
        <f>IF('Expenses Summary'!$G73="","",IF('Cash Flow %s Yr4'!H117="","",'Cash Flow %s Yr4'!H117*'Expenses Summary'!$G73))</f>
        <v>9973.1375250000019</v>
      </c>
      <c r="I117" s="64">
        <f>IF('Expenses Summary'!$G73="","",IF('Cash Flow %s Yr4'!I117="","",'Cash Flow %s Yr4'!I117*'Expenses Summary'!$G73))</f>
        <v>9973.1375250000019</v>
      </c>
      <c r="J117" s="64">
        <f>IF('Expenses Summary'!$G73="","",IF('Cash Flow %s Yr4'!J117="","",'Cash Flow %s Yr4'!J117*'Expenses Summary'!$G73))</f>
        <v>9973.1375250000019</v>
      </c>
      <c r="K117" s="64">
        <f>IF('Expenses Summary'!$G73="","",IF('Cash Flow %s Yr4'!K117="","",'Cash Flow %s Yr4'!K117*'Expenses Summary'!$G73))</f>
        <v>9973.1375250000019</v>
      </c>
      <c r="L117" s="64">
        <f>IF('Expenses Summary'!$G73="","",IF('Cash Flow %s Yr4'!L117="","",'Cash Flow %s Yr4'!L117*'Expenses Summary'!$G73))</f>
        <v>9973.1375250000019</v>
      </c>
      <c r="M117" s="64">
        <f>IF('Expenses Summary'!$G73="","",IF('Cash Flow %s Yr4'!M117="","",'Cash Flow %s Yr4'!M117*'Expenses Summary'!$G73))</f>
        <v>9973.1375250000019</v>
      </c>
      <c r="N117" s="64">
        <f>IF('Expenses Summary'!$G73="","",IF('Cash Flow %s Yr4'!N117="","",'Cash Flow %s Yr4'!N117*'Expenses Summary'!$G73))</f>
        <v>9973.1375250000019</v>
      </c>
      <c r="O117" s="64">
        <f>IF('Expenses Summary'!$G73="","",IF('Cash Flow %s Yr4'!O117="","",'Cash Flow %s Yr4'!O117*'Expenses Summary'!$G73))</f>
        <v>6412.727428575</v>
      </c>
      <c r="P117" s="129"/>
      <c r="Q117" s="129"/>
      <c r="R117" s="129"/>
      <c r="S117" s="111">
        <f>IF(SUM(D117:R117)&gt;0,SUM(D117:R117)/'Expenses Summary'!$G73,"")</f>
        <v>0.99999999999999989</v>
      </c>
    </row>
    <row r="118" spans="1:19" s="31" customFormat="1" x14ac:dyDescent="0.25">
      <c r="A118" s="36"/>
      <c r="B118" s="139" t="str">
        <f>'Expenses Summary'!B74</f>
        <v>5811</v>
      </c>
      <c r="C118" s="139" t="str">
        <f>'Expenses Summary'!C74</f>
        <v>Student Transportation / Field Trips</v>
      </c>
      <c r="D118" s="64">
        <f>IF('Expenses Summary'!$G74="","",IF('Cash Flow %s Yr4'!D118="","",'Cash Flow %s Yr4'!D118*'Expenses Summary'!$G74))</f>
        <v>0</v>
      </c>
      <c r="E118" s="64">
        <f>IF('Expenses Summary'!$G74="","",IF('Cash Flow %s Yr4'!E118="","",'Cash Flow %s Yr4'!E118*'Expenses Summary'!$G74))</f>
        <v>5070.553078500001</v>
      </c>
      <c r="F118" s="64">
        <f>IF('Expenses Summary'!$G74="","",IF('Cash Flow %s Yr4'!F118="","",'Cash Flow %s Yr4'!F118*'Expenses Summary'!$G74))</f>
        <v>1102.2941475</v>
      </c>
      <c r="G118" s="64">
        <f>IF('Expenses Summary'!$G74="","",IF('Cash Flow %s Yr4'!G118="","",'Cash Flow %s Yr4'!G118*'Expenses Summary'!$G74))</f>
        <v>4850.0942490000007</v>
      </c>
      <c r="H118" s="64">
        <f>IF('Expenses Summary'!$G74="","",IF('Cash Flow %s Yr4'!H118="","",'Cash Flow %s Yr4'!H118*'Expenses Summary'!$G74))</f>
        <v>3215.024596875</v>
      </c>
      <c r="I118" s="64">
        <f>IF('Expenses Summary'!$G74="","",IF('Cash Flow %s Yr4'!I118="","",'Cash Flow %s Yr4'!I118*'Expenses Summary'!$G74))</f>
        <v>3215.024596875</v>
      </c>
      <c r="J118" s="64">
        <f>IF('Expenses Summary'!$G74="","",IF('Cash Flow %s Yr4'!J118="","",'Cash Flow %s Yr4'!J118*'Expenses Summary'!$G74))</f>
        <v>3215.024596875</v>
      </c>
      <c r="K118" s="64">
        <f>IF('Expenses Summary'!$G74="","",IF('Cash Flow %s Yr4'!K118="","",'Cash Flow %s Yr4'!K118*'Expenses Summary'!$G74))</f>
        <v>3215.024596875</v>
      </c>
      <c r="L118" s="64">
        <f>IF('Expenses Summary'!$G74="","",IF('Cash Flow %s Yr4'!L118="","",'Cash Flow %s Yr4'!L118*'Expenses Summary'!$G74))</f>
        <v>3215.024596875</v>
      </c>
      <c r="M118" s="64">
        <f>IF('Expenses Summary'!$G74="","",IF('Cash Flow %s Yr4'!M118="","",'Cash Flow %s Yr4'!M118*'Expenses Summary'!$G74))</f>
        <v>3215.024596875</v>
      </c>
      <c r="N118" s="64">
        <f>IF('Expenses Summary'!$G74="","",IF('Cash Flow %s Yr4'!N118="","",'Cash Flow %s Yr4'!N118*'Expenses Summary'!$G74))</f>
        <v>3215.024596875</v>
      </c>
      <c r="O118" s="64">
        <f>IF('Expenses Summary'!$G74="","",IF('Cash Flow %s Yr4'!O118="","",'Cash Flow %s Yr4'!O118*'Expenses Summary'!$G74))</f>
        <v>3215.024596875</v>
      </c>
      <c r="P118" s="129"/>
      <c r="Q118" s="129"/>
      <c r="R118" s="129"/>
      <c r="S118" s="111">
        <f>IF(SUM(D118:R118)&gt;0,SUM(D118:R118)/'Expenses Summary'!$G74,"")</f>
        <v>0.99999999999999978</v>
      </c>
    </row>
    <row r="119" spans="1:19" s="31" customFormat="1" x14ac:dyDescent="0.25">
      <c r="A119" s="36"/>
      <c r="B119" s="139" t="str">
        <f>'Expenses Summary'!B75</f>
        <v>5600</v>
      </c>
      <c r="C119" s="139" t="str">
        <f>'Expenses Summary'!C75</f>
        <v>Space Rental/Leases Expense</v>
      </c>
      <c r="D119" s="64">
        <f>IF('Expenses Summary'!$G75="","",IF('Cash Flow %s Yr4'!D119="","",'Cash Flow %s Yr4'!D119*'Expenses Summary'!$G75))</f>
        <v>47189.567000000003</v>
      </c>
      <c r="E119" s="64">
        <f>IF('Expenses Summary'!$G75="","",IF('Cash Flow %s Yr4'!E119="","",'Cash Flow %s Yr4'!E119*'Expenses Summary'!$G75))</f>
        <v>47189.567000000003</v>
      </c>
      <c r="F119" s="64">
        <f>IF('Expenses Summary'!$G75="","",IF('Cash Flow %s Yr4'!F119="","",'Cash Flow %s Yr4'!F119*'Expenses Summary'!$G75))</f>
        <v>47189.567000000003</v>
      </c>
      <c r="G119" s="64">
        <f>IF('Expenses Summary'!$G75="","",IF('Cash Flow %s Yr4'!G119="","",'Cash Flow %s Yr4'!G119*'Expenses Summary'!$G75))</f>
        <v>47189.567000000003</v>
      </c>
      <c r="H119" s="64">
        <f>IF('Expenses Summary'!$G75="","",IF('Cash Flow %s Yr4'!H119="","",'Cash Flow %s Yr4'!H119*'Expenses Summary'!$G75))</f>
        <v>47189.567000000003</v>
      </c>
      <c r="I119" s="64">
        <f>IF('Expenses Summary'!$G75="","",IF('Cash Flow %s Yr4'!I119="","",'Cash Flow %s Yr4'!I119*'Expenses Summary'!$G75))</f>
        <v>47189.567000000003</v>
      </c>
      <c r="J119" s="64">
        <f>IF('Expenses Summary'!$G75="","",IF('Cash Flow %s Yr4'!J119="","",'Cash Flow %s Yr4'!J119*'Expenses Summary'!$G75))</f>
        <v>47189.567000000003</v>
      </c>
      <c r="K119" s="64">
        <f>IF('Expenses Summary'!$G75="","",IF('Cash Flow %s Yr4'!K119="","",'Cash Flow %s Yr4'!K119*'Expenses Summary'!$G75))</f>
        <v>47189.567000000003</v>
      </c>
      <c r="L119" s="64">
        <f>IF('Expenses Summary'!$G75="","",IF('Cash Flow %s Yr4'!L119="","",'Cash Flow %s Yr4'!L119*'Expenses Summary'!$G75))</f>
        <v>47758.116000000002</v>
      </c>
      <c r="M119" s="64">
        <f>IF('Expenses Summary'!$G75="","",IF('Cash Flow %s Yr4'!M119="","",'Cash Flow %s Yr4'!M119*'Expenses Summary'!$G75))</f>
        <v>47758.116000000002</v>
      </c>
      <c r="N119" s="64">
        <f>IF('Expenses Summary'!$G75="","",IF('Cash Flow %s Yr4'!N119="","",'Cash Flow %s Yr4'!N119*'Expenses Summary'!$G75))</f>
        <v>47758.116000000002</v>
      </c>
      <c r="O119" s="64">
        <f>IF('Expenses Summary'!$G75="","",IF('Cash Flow %s Yr4'!O119="","",'Cash Flow %s Yr4'!O119*'Expenses Summary'!$G75))</f>
        <v>47758.116000000002</v>
      </c>
      <c r="P119" s="129"/>
      <c r="Q119" s="129"/>
      <c r="R119" s="129"/>
      <c r="S119" s="111">
        <f>IF(SUM(D119:R119)&gt;0,SUM(D119:R119)/'Expenses Summary'!$G75,"")</f>
        <v>0.99999999999999978</v>
      </c>
    </row>
    <row r="120" spans="1:19" s="31" customFormat="1" x14ac:dyDescent="0.25">
      <c r="A120" s="36"/>
      <c r="B120" s="139" t="str">
        <f>'Expenses Summary'!B76</f>
        <v>5601</v>
      </c>
      <c r="C120" s="139" t="str">
        <f>'Expenses Summary'!C76</f>
        <v>Building Maintenance</v>
      </c>
      <c r="D120" s="64">
        <f>IF('Expenses Summary'!$G76="","",IF('Cash Flow %s Yr4'!D120="","",'Cash Flow %s Yr4'!D120*'Expenses Summary'!$G76))</f>
        <v>764.26299703152756</v>
      </c>
      <c r="E120" s="64">
        <f>IF('Expenses Summary'!$G76="","",IF('Cash Flow %s Yr4'!E120="","",'Cash Flow %s Yr4'!E120*'Expenses Summary'!$G76))</f>
        <v>764.26299703152756</v>
      </c>
      <c r="F120" s="64">
        <f>IF('Expenses Summary'!$G76="","",IF('Cash Flow %s Yr4'!F120="","",'Cash Flow %s Yr4'!F120*'Expenses Summary'!$G76))</f>
        <v>764.26299703152756</v>
      </c>
      <c r="G120" s="64">
        <f>IF('Expenses Summary'!$G76="","",IF('Cash Flow %s Yr4'!G120="","",'Cash Flow %s Yr4'!G120*'Expenses Summary'!$G76))</f>
        <v>764.26299703152756</v>
      </c>
      <c r="H120" s="64">
        <f>IF('Expenses Summary'!$G76="","",IF('Cash Flow %s Yr4'!H120="","",'Cash Flow %s Yr4'!H120*'Expenses Summary'!$G76))</f>
        <v>764.26299703152756</v>
      </c>
      <c r="I120" s="64">
        <f>IF('Expenses Summary'!$G76="","",IF('Cash Flow %s Yr4'!I120="","",'Cash Flow %s Yr4'!I120*'Expenses Summary'!$G76))</f>
        <v>764.26299703152756</v>
      </c>
      <c r="J120" s="64">
        <f>IF('Expenses Summary'!$G76="","",IF('Cash Flow %s Yr4'!J120="","",'Cash Flow %s Yr4'!J120*'Expenses Summary'!$G76))</f>
        <v>764.26299703152756</v>
      </c>
      <c r="K120" s="64">
        <f>IF('Expenses Summary'!$G76="","",IF('Cash Flow %s Yr4'!K120="","",'Cash Flow %s Yr4'!K120*'Expenses Summary'!$G76))</f>
        <v>764.26299703152756</v>
      </c>
      <c r="L120" s="64">
        <f>IF('Expenses Summary'!$G76="","",IF('Cash Flow %s Yr4'!L120="","",'Cash Flow %s Yr4'!L120*'Expenses Summary'!$G76))</f>
        <v>773.47098494757006</v>
      </c>
      <c r="M120" s="64">
        <f>IF('Expenses Summary'!$G76="","",IF('Cash Flow %s Yr4'!M120="","",'Cash Flow %s Yr4'!M120*'Expenses Summary'!$G76))</f>
        <v>773.47098494757006</v>
      </c>
      <c r="N120" s="64">
        <f>IF('Expenses Summary'!$G76="","",IF('Cash Flow %s Yr4'!N120="","",'Cash Flow %s Yr4'!N120*'Expenses Summary'!$G76))</f>
        <v>773.47098494757006</v>
      </c>
      <c r="O120" s="64">
        <f>IF('Expenses Summary'!$G76="","",IF('Cash Flow %s Yr4'!O120="","",'Cash Flow %s Yr4'!O120*'Expenses Summary'!$G76))</f>
        <v>773.47098494757006</v>
      </c>
      <c r="P120" s="129"/>
      <c r="Q120" s="129"/>
      <c r="R120" s="129"/>
      <c r="S120" s="111">
        <f>IF(SUM(D120:R120)&gt;0,SUM(D120:R120)/'Expenses Summary'!$G76,"")</f>
        <v>1</v>
      </c>
    </row>
    <row r="121" spans="1:19" s="31" customFormat="1" x14ac:dyDescent="0.25">
      <c r="A121" s="36"/>
      <c r="B121" s="139" t="str">
        <f>'Expenses Summary'!B77</f>
        <v>5602</v>
      </c>
      <c r="C121" s="139" t="str">
        <f>'Expenses Summary'!C77</f>
        <v>Other Space Rental</v>
      </c>
      <c r="D121" s="64">
        <f>IF('Expenses Summary'!$G77="","",IF('Cash Flow %s Yr4'!D121="","",'Cash Flow %s Yr4'!D121*'Expenses Summary'!$G77))</f>
        <v>17.426745570000005</v>
      </c>
      <c r="E121" s="64">
        <f>IF('Expenses Summary'!$G77="","",IF('Cash Flow %s Yr4'!E121="","",'Cash Flow %s Yr4'!E121*'Expenses Summary'!$G77))</f>
        <v>17.426745570000005</v>
      </c>
      <c r="F121" s="64">
        <f>IF('Expenses Summary'!$G77="","",IF('Cash Flow %s Yr4'!F121="","",'Cash Flow %s Yr4'!F121*'Expenses Summary'!$G77))</f>
        <v>17.426745570000005</v>
      </c>
      <c r="G121" s="64">
        <f>IF('Expenses Summary'!$G77="","",IF('Cash Flow %s Yr4'!G121="","",'Cash Flow %s Yr4'!G121*'Expenses Summary'!$G77))</f>
        <v>17.426745570000005</v>
      </c>
      <c r="H121" s="64">
        <f>IF('Expenses Summary'!$G77="","",IF('Cash Flow %s Yr4'!H121="","",'Cash Flow %s Yr4'!H121*'Expenses Summary'!$G77))</f>
        <v>17.426745570000005</v>
      </c>
      <c r="I121" s="64">
        <f>IF('Expenses Summary'!$G77="","",IF('Cash Flow %s Yr4'!I121="","",'Cash Flow %s Yr4'!I121*'Expenses Summary'!$G77))</f>
        <v>17.426745570000005</v>
      </c>
      <c r="J121" s="64">
        <f>IF('Expenses Summary'!$G77="","",IF('Cash Flow %s Yr4'!J121="","",'Cash Flow %s Yr4'!J121*'Expenses Summary'!$G77))</f>
        <v>17.426745570000005</v>
      </c>
      <c r="K121" s="64">
        <f>IF('Expenses Summary'!$G77="","",IF('Cash Flow %s Yr4'!K121="","",'Cash Flow %s Yr4'!K121*'Expenses Summary'!$G77))</f>
        <v>17.426745570000005</v>
      </c>
      <c r="L121" s="64">
        <f>IF('Expenses Summary'!$G77="","",IF('Cash Flow %s Yr4'!L121="","",'Cash Flow %s Yr4'!L121*'Expenses Summary'!$G77))</f>
        <v>17.636706360000005</v>
      </c>
      <c r="M121" s="64">
        <f>IF('Expenses Summary'!$G77="","",IF('Cash Flow %s Yr4'!M121="","",'Cash Flow %s Yr4'!M121*'Expenses Summary'!$G77))</f>
        <v>17.636706360000005</v>
      </c>
      <c r="N121" s="64">
        <f>IF('Expenses Summary'!$G77="","",IF('Cash Flow %s Yr4'!N121="","",'Cash Flow %s Yr4'!N121*'Expenses Summary'!$G77))</f>
        <v>17.636706360000005</v>
      </c>
      <c r="O121" s="64">
        <f>IF('Expenses Summary'!$G77="","",IF('Cash Flow %s Yr4'!O121="","",'Cash Flow %s Yr4'!O121*'Expenses Summary'!$G77))</f>
        <v>17.636706360000005</v>
      </c>
      <c r="P121" s="129"/>
      <c r="Q121" s="129"/>
      <c r="R121" s="129"/>
      <c r="S121" s="111">
        <f>IF(SUM(D121:R121)&gt;0,SUM(D121:R121)/'Expenses Summary'!$G77,"")</f>
        <v>1.0000000000000002</v>
      </c>
    </row>
    <row r="122" spans="1:19" s="31" customFormat="1" x14ac:dyDescent="0.25">
      <c r="A122" s="36"/>
      <c r="B122" s="139" t="str">
        <f>'Expenses Summary'!B78</f>
        <v>5605</v>
      </c>
      <c r="C122" s="139" t="str">
        <f>'Expenses Summary'!C78</f>
        <v>Equipment Rental/Lease Expense</v>
      </c>
      <c r="D122" s="64">
        <f>IF('Expenses Summary'!$G78="","",IF('Cash Flow %s Yr4'!D122="","",'Cash Flow %s Yr4'!D122*'Expenses Summary'!$G78))</f>
        <v>1435.5019212299999</v>
      </c>
      <c r="E122" s="64">
        <f>IF('Expenses Summary'!$G78="","",IF('Cash Flow %s Yr4'!E122="","",'Cash Flow %s Yr4'!E122*'Expenses Summary'!$G78))</f>
        <v>1435.5019212299999</v>
      </c>
      <c r="F122" s="64">
        <f>IF('Expenses Summary'!$G78="","",IF('Cash Flow %s Yr4'!F122="","",'Cash Flow %s Yr4'!F122*'Expenses Summary'!$G78))</f>
        <v>367.22142171000002</v>
      </c>
      <c r="G122" s="64">
        <f>IF('Expenses Summary'!$G78="","",IF('Cash Flow %s Yr4'!G122="","",'Cash Flow %s Yr4'!G122*'Expenses Summary'!$G78))</f>
        <v>1468.8856868400001</v>
      </c>
      <c r="H122" s="64">
        <f>IF('Expenses Summary'!$G78="","",IF('Cash Flow %s Yr4'!H122="","",'Cash Flow %s Yr4'!H122*'Expenses Summary'!$G78))</f>
        <v>834.59414025000012</v>
      </c>
      <c r="I122" s="64">
        <f>IF('Expenses Summary'!$G78="","",IF('Cash Flow %s Yr4'!I122="","",'Cash Flow %s Yr4'!I122*'Expenses Summary'!$G78))</f>
        <v>1858.3073126806501</v>
      </c>
      <c r="J122" s="64">
        <f>IF('Expenses Summary'!$G78="","",IF('Cash Flow %s Yr4'!J122="","",'Cash Flow %s Yr4'!J122*'Expenses Summary'!$G78))</f>
        <v>1858.3073126806501</v>
      </c>
      <c r="K122" s="64">
        <f>IF('Expenses Summary'!$G78="","",IF('Cash Flow %s Yr4'!K122="","",'Cash Flow %s Yr4'!K122*'Expenses Summary'!$G78))</f>
        <v>1858.3073126806501</v>
      </c>
      <c r="L122" s="64">
        <f>IF('Expenses Summary'!$G78="","",IF('Cash Flow %s Yr4'!L122="","",'Cash Flow %s Yr4'!L122*'Expenses Summary'!$G78))</f>
        <v>1858.3073126806501</v>
      </c>
      <c r="M122" s="64">
        <f>IF('Expenses Summary'!$G78="","",IF('Cash Flow %s Yr4'!M122="","",'Cash Flow %s Yr4'!M122*'Expenses Summary'!$G78))</f>
        <v>1858.3073126806501</v>
      </c>
      <c r="N122" s="64">
        <f>IF('Expenses Summary'!$G78="","",IF('Cash Flow %s Yr4'!N122="","",'Cash Flow %s Yr4'!N122*'Expenses Summary'!$G78))</f>
        <v>1858.6411503367501</v>
      </c>
      <c r="O122" s="64">
        <f>IF('Expenses Summary'!$G78="","",IF('Cash Flow %s Yr4'!O122="","",'Cash Flow %s Yr4'!O122*'Expenses Summary'!$G78))</f>
        <v>0</v>
      </c>
      <c r="P122" s="129"/>
      <c r="Q122" s="129"/>
      <c r="R122" s="129"/>
      <c r="S122" s="111">
        <f>IF(SUM(D122:R122)&gt;0,SUM(D122:R122)/'Expenses Summary'!$G78,"")</f>
        <v>1</v>
      </c>
    </row>
    <row r="123" spans="1:19" s="31" customFormat="1" x14ac:dyDescent="0.25">
      <c r="A123" s="36"/>
      <c r="B123" s="139" t="str">
        <f>'Expenses Summary'!B79</f>
        <v>5610</v>
      </c>
      <c r="C123" s="139" t="str">
        <f>'Expenses Summary'!C79</f>
        <v>Equipment Repair</v>
      </c>
      <c r="D123" s="64">
        <f>IF('Expenses Summary'!$G79="","",IF('Cash Flow %s Yr4'!D123="","",'Cash Flow %s Yr4'!D123*'Expenses Summary'!$G79))</f>
        <v>0</v>
      </c>
      <c r="E123" s="64">
        <f>IF('Expenses Summary'!$G79="","",IF('Cash Flow %s Yr4'!E123="","",'Cash Flow %s Yr4'!E123*'Expenses Summary'!$G79))</f>
        <v>0</v>
      </c>
      <c r="F123" s="64">
        <f>IF('Expenses Summary'!$G79="","",IF('Cash Flow %s Yr4'!F123="","",'Cash Flow %s Yr4'!F123*'Expenses Summary'!$G79))</f>
        <v>0</v>
      </c>
      <c r="G123" s="64">
        <f>IF('Expenses Summary'!$G79="","",IF('Cash Flow %s Yr4'!G123="","",'Cash Flow %s Yr4'!G123*'Expenses Summary'!$G79))</f>
        <v>0</v>
      </c>
      <c r="H123" s="64">
        <f>IF('Expenses Summary'!$G79="","",IF('Cash Flow %s Yr4'!H123="","",'Cash Flow %s Yr4'!H123*'Expenses Summary'!$G79))</f>
        <v>0</v>
      </c>
      <c r="I123" s="64">
        <f>IF('Expenses Summary'!$G79="","",IF('Cash Flow %s Yr4'!I123="","",'Cash Flow %s Yr4'!I123*'Expenses Summary'!$G79))</f>
        <v>0</v>
      </c>
      <c r="J123" s="64">
        <f>IF('Expenses Summary'!$G79="","",IF('Cash Flow %s Yr4'!J123="","",'Cash Flow %s Yr4'!J123*'Expenses Summary'!$G79))</f>
        <v>0</v>
      </c>
      <c r="K123" s="64">
        <f>IF('Expenses Summary'!$G79="","",IF('Cash Flow %s Yr4'!K123="","",'Cash Flow %s Yr4'!K123*'Expenses Summary'!$G79))</f>
        <v>0</v>
      </c>
      <c r="L123" s="64">
        <f>IF('Expenses Summary'!$G79="","",IF('Cash Flow %s Yr4'!L123="","",'Cash Flow %s Yr4'!L123*'Expenses Summary'!$G79))</f>
        <v>0</v>
      </c>
      <c r="M123" s="64">
        <f>IF('Expenses Summary'!$G79="","",IF('Cash Flow %s Yr4'!M123="","",'Cash Flow %s Yr4'!M123*'Expenses Summary'!$G79))</f>
        <v>0</v>
      </c>
      <c r="N123" s="64">
        <f>IF('Expenses Summary'!$G79="","",IF('Cash Flow %s Yr4'!N123="","",'Cash Flow %s Yr4'!N123*'Expenses Summary'!$G79))</f>
        <v>0</v>
      </c>
      <c r="O123" s="64">
        <f>IF('Expenses Summary'!$G79="","",IF('Cash Flow %s Yr4'!O123="","",'Cash Flow %s Yr4'!O123*'Expenses Summary'!$G79))</f>
        <v>0</v>
      </c>
      <c r="P123" s="129"/>
      <c r="Q123" s="129"/>
      <c r="R123" s="129"/>
      <c r="S123" s="111" t="str">
        <f>IF(SUM(D123:R123)&gt;0,SUM(D123:R123)/'Expenses Summary'!$G79,"")</f>
        <v/>
      </c>
    </row>
    <row r="124" spans="1:19" s="31" customFormat="1" x14ac:dyDescent="0.25">
      <c r="A124" s="36"/>
      <c r="B124" s="139" t="str">
        <f>'Expenses Summary'!B80</f>
        <v>5800</v>
      </c>
      <c r="C124" s="139" t="str">
        <f>'Expenses Summary'!C80</f>
        <v>Professional/Consulting Services and Operating Expenditures</v>
      </c>
      <c r="D124" s="64">
        <f>IF('Expenses Summary'!$G80="","",IF('Cash Flow %s Yr4'!D124="","",'Cash Flow %s Yr4'!D124*'Expenses Summary'!$G80))</f>
        <v>661.37648850000005</v>
      </c>
      <c r="E124" s="64">
        <f>IF('Expenses Summary'!$G80="","",IF('Cash Flow %s Yr4'!E124="","",'Cash Flow %s Yr4'!E124*'Expenses Summary'!$G80))</f>
        <v>776.85492299999999</v>
      </c>
      <c r="F124" s="64">
        <f>IF('Expenses Summary'!$G80="","",IF('Cash Flow %s Yr4'!F124="","",'Cash Flow %s Yr4'!F124*'Expenses Summary'!$G80))</f>
        <v>661.37648850000005</v>
      </c>
      <c r="G124" s="64">
        <f>IF('Expenses Summary'!$G80="","",IF('Cash Flow %s Yr4'!G124="","",'Cash Flow %s Yr4'!G124*'Expenses Summary'!$G80))</f>
        <v>661.37648850000005</v>
      </c>
      <c r="H124" s="64">
        <f>IF('Expenses Summary'!$G80="","",IF('Cash Flow %s Yr4'!H124="","",'Cash Flow %s Yr4'!H124*'Expenses Summary'!$G80))</f>
        <v>850.34119950000013</v>
      </c>
      <c r="I124" s="64">
        <f>IF('Expenses Summary'!$G80="","",IF('Cash Flow %s Yr4'!I124="","",'Cash Flow %s Yr4'!I124*'Expenses Summary'!$G80))</f>
        <v>983.77128154500008</v>
      </c>
      <c r="J124" s="64">
        <f>IF('Expenses Summary'!$G80="","",IF('Cash Flow %s Yr4'!J124="","",'Cash Flow %s Yr4'!J124*'Expenses Summary'!$G80))</f>
        <v>983.77128154500008</v>
      </c>
      <c r="K124" s="64">
        <f>IF('Expenses Summary'!$G80="","",IF('Cash Flow %s Yr4'!K124="","",'Cash Flow %s Yr4'!K124*'Expenses Summary'!$G80))</f>
        <v>983.77128154500008</v>
      </c>
      <c r="L124" s="64">
        <f>IF('Expenses Summary'!$G80="","",IF('Cash Flow %s Yr4'!L124="","",'Cash Flow %s Yr4'!L124*'Expenses Summary'!$G80))</f>
        <v>983.77128154500008</v>
      </c>
      <c r="M124" s="64">
        <f>IF('Expenses Summary'!$G80="","",IF('Cash Flow %s Yr4'!M124="","",'Cash Flow %s Yr4'!M124*'Expenses Summary'!$G80))</f>
        <v>983.77128154500008</v>
      </c>
      <c r="N124" s="64">
        <f>IF('Expenses Summary'!$G80="","",IF('Cash Flow %s Yr4'!N124="","",'Cash Flow %s Yr4'!N124*'Expenses Summary'!$G80))</f>
        <v>983.77128154500008</v>
      </c>
      <c r="O124" s="64">
        <f>IF('Expenses Summary'!$G80="","",IF('Cash Flow %s Yr4'!O124="","",'Cash Flow %s Yr4'!O124*'Expenses Summary'!$G80))</f>
        <v>984.08622273000015</v>
      </c>
      <c r="P124" s="129"/>
      <c r="Q124" s="129"/>
      <c r="R124" s="129"/>
      <c r="S124" s="111">
        <f>IF(SUM(D124:R124)&gt;0,SUM(D124:R124)/'Expenses Summary'!$G80,"")</f>
        <v>1</v>
      </c>
    </row>
    <row r="125" spans="1:19" s="31" customFormat="1" x14ac:dyDescent="0.25">
      <c r="A125" s="36"/>
      <c r="B125" s="139" t="str">
        <f>'Expenses Summary'!B81</f>
        <v>5803</v>
      </c>
      <c r="C125" s="139" t="str">
        <f>'Expenses Summary'!C81</f>
        <v>Banking and Payroll Service Fees</v>
      </c>
      <c r="D125" s="64">
        <f>IF('Expenses Summary'!$G81="","",IF('Cash Flow %s Yr4'!D125="","",'Cash Flow %s Yr4'!D125*'Expenses Summary'!$G81))</f>
        <v>574.14512888265006</v>
      </c>
      <c r="E125" s="64">
        <f>IF('Expenses Summary'!$G81="","",IF('Cash Flow %s Yr4'!E125="","",'Cash Flow %s Yr4'!E125*'Expenses Summary'!$G81))</f>
        <v>574.14512888265006</v>
      </c>
      <c r="F125" s="64">
        <f>IF('Expenses Summary'!$G81="","",IF('Cash Flow %s Yr4'!F125="","",'Cash Flow %s Yr4'!F125*'Expenses Summary'!$G81))</f>
        <v>1033.4612319887701</v>
      </c>
      <c r="G125" s="64">
        <f>IF('Expenses Summary'!$G81="","",IF('Cash Flow %s Yr4'!G125="","",'Cash Flow %s Yr4'!G125*'Expenses Summary'!$G81))</f>
        <v>1033.4612319887701</v>
      </c>
      <c r="H125" s="64">
        <f>IF('Expenses Summary'!$G81="","",IF('Cash Flow %s Yr4'!H125="","",'Cash Flow %s Yr4'!H125*'Expenses Summary'!$G81))</f>
        <v>1033.4612319887701</v>
      </c>
      <c r="I125" s="64">
        <f>IF('Expenses Summary'!$G81="","",IF('Cash Flow %s Yr4'!I125="","",'Cash Flow %s Yr4'!I125*'Expenses Summary'!$G81))</f>
        <v>1033.4612319887701</v>
      </c>
      <c r="J125" s="64">
        <f>IF('Expenses Summary'!$G81="","",IF('Cash Flow %s Yr4'!J125="","",'Cash Flow %s Yr4'!J125*'Expenses Summary'!$G81))</f>
        <v>1033.4612319887701</v>
      </c>
      <c r="K125" s="64">
        <f>IF('Expenses Summary'!$G81="","",IF('Cash Flow %s Yr4'!K125="","",'Cash Flow %s Yr4'!K125*'Expenses Summary'!$G81))</f>
        <v>1033.4612319887701</v>
      </c>
      <c r="L125" s="64">
        <f>IF('Expenses Summary'!$G81="","",IF('Cash Flow %s Yr4'!L125="","",'Cash Flow %s Yr4'!L125*'Expenses Summary'!$G81))</f>
        <v>1033.4612319887701</v>
      </c>
      <c r="M125" s="64">
        <f>IF('Expenses Summary'!$G81="","",IF('Cash Flow %s Yr4'!M125="","",'Cash Flow %s Yr4'!M125*'Expenses Summary'!$G81))</f>
        <v>1033.4612319887701</v>
      </c>
      <c r="N125" s="64">
        <f>IF('Expenses Summary'!$G81="","",IF('Cash Flow %s Yr4'!N125="","",'Cash Flow %s Yr4'!N125*'Expenses Summary'!$G81))</f>
        <v>1033.4612319887701</v>
      </c>
      <c r="O125" s="64">
        <f>IF('Expenses Summary'!$G81="","",IF('Cash Flow %s Yr4'!O125="","",'Cash Flow %s Yr4'!O125*'Expenses Summary'!$G81))</f>
        <v>1033.4612319887701</v>
      </c>
      <c r="P125" s="129"/>
      <c r="Q125" s="129"/>
      <c r="R125" s="129"/>
      <c r="S125" s="111">
        <f>IF(SUM(D125:R125)&gt;0,SUM(D125:R125)/'Expenses Summary'!$G81,"")</f>
        <v>1.0000000000000002</v>
      </c>
    </row>
    <row r="126" spans="1:19" s="31" customFormat="1" x14ac:dyDescent="0.25">
      <c r="A126" s="36"/>
      <c r="B126" s="139">
        <f>'Expenses Summary'!B82</f>
        <v>5805</v>
      </c>
      <c r="C126" s="139" t="str">
        <f>'Expenses Summary'!C82</f>
        <v>Legal Services</v>
      </c>
      <c r="D126" s="64">
        <f>IF('Expenses Summary'!$G82="","",IF('Cash Flow %s Yr4'!D126="","",'Cash Flow %s Yr4'!D126*'Expenses Summary'!$G82))</f>
        <v>0</v>
      </c>
      <c r="E126" s="64">
        <f>IF('Expenses Summary'!$G82="","",IF('Cash Flow %s Yr4'!E126="","",'Cash Flow %s Yr4'!E126*'Expenses Summary'!$G82))</f>
        <v>0</v>
      </c>
      <c r="F126" s="64">
        <f>IF('Expenses Summary'!$G82="","",IF('Cash Flow %s Yr4'!F126="","",'Cash Flow %s Yr4'!F126*'Expenses Summary'!$G82))</f>
        <v>0</v>
      </c>
      <c r="G126" s="64">
        <f>IF('Expenses Summary'!$G82="","",IF('Cash Flow %s Yr4'!G126="","",'Cash Flow %s Yr4'!G126*'Expenses Summary'!$G82))</f>
        <v>0</v>
      </c>
      <c r="H126" s="64">
        <f>IF('Expenses Summary'!$G82="","",IF('Cash Flow %s Yr4'!H126="","",'Cash Flow %s Yr4'!H126*'Expenses Summary'!$G82))</f>
        <v>1574.7059250000002</v>
      </c>
      <c r="I126" s="64">
        <f>IF('Expenses Summary'!$G82="","",IF('Cash Flow %s Yr4'!I126="","",'Cash Flow %s Yr4'!I126*'Expenses Summary'!$G82))</f>
        <v>1574.7059250000002</v>
      </c>
      <c r="J126" s="64">
        <f>IF('Expenses Summary'!$G82="","",IF('Cash Flow %s Yr4'!J126="","",'Cash Flow %s Yr4'!J126*'Expenses Summary'!$G82))</f>
        <v>1574.7059250000002</v>
      </c>
      <c r="K126" s="64">
        <f>IF('Expenses Summary'!$G82="","",IF('Cash Flow %s Yr4'!K126="","",'Cash Flow %s Yr4'!K126*'Expenses Summary'!$G82))</f>
        <v>1574.7059250000002</v>
      </c>
      <c r="L126" s="64">
        <f>IF('Expenses Summary'!$G82="","",IF('Cash Flow %s Yr4'!L126="","",'Cash Flow %s Yr4'!L126*'Expenses Summary'!$G82))</f>
        <v>1574.7059250000002</v>
      </c>
      <c r="M126" s="64">
        <f>IF('Expenses Summary'!$G82="","",IF('Cash Flow %s Yr4'!M126="","",'Cash Flow %s Yr4'!M126*'Expenses Summary'!$G82))</f>
        <v>1574.7059250000002</v>
      </c>
      <c r="N126" s="64">
        <f>IF('Expenses Summary'!$G82="","",IF('Cash Flow %s Yr4'!N126="","",'Cash Flow %s Yr4'!N126*'Expenses Summary'!$G82))</f>
        <v>1574.7059250000002</v>
      </c>
      <c r="O126" s="64">
        <f>IF('Expenses Summary'!$G82="","",IF('Cash Flow %s Yr4'!O126="","",'Cash Flow %s Yr4'!O126*'Expenses Summary'!$G82))</f>
        <v>1574.7059250000002</v>
      </c>
      <c r="P126" s="129"/>
      <c r="Q126" s="129"/>
      <c r="R126" s="129"/>
      <c r="S126" s="111">
        <f>IF(SUM(D126:R126)&gt;0,SUM(D126:R126)/'Expenses Summary'!$G82,"")</f>
        <v>1</v>
      </c>
    </row>
    <row r="127" spans="1:19" s="31" customFormat="1" x14ac:dyDescent="0.25">
      <c r="A127" s="36"/>
      <c r="B127" s="139" t="str">
        <f>'Expenses Summary'!B84</f>
        <v>5810</v>
      </c>
      <c r="C127" s="139" t="str">
        <f>'Expenses Summary'!C84</f>
        <v>Educational Consultants</v>
      </c>
      <c r="D127" s="64">
        <f>IF('Expenses Summary'!$G84="","",IF('Cash Flow %s Yr4'!D127="","",'Cash Flow %s Yr4'!D127*'Expenses Summary'!$G84))</f>
        <v>0</v>
      </c>
      <c r="E127" s="64">
        <f>IF('Expenses Summary'!$G84="","",IF('Cash Flow %s Yr4'!E127="","",'Cash Flow %s Yr4'!E127*'Expenses Summary'!$G84))</f>
        <v>0</v>
      </c>
      <c r="F127" s="64">
        <f>IF('Expenses Summary'!$G84="","",IF('Cash Flow %s Yr4'!F127="","",'Cash Flow %s Yr4'!F127*'Expenses Summary'!$G84))</f>
        <v>2673.6459488797504</v>
      </c>
      <c r="G127" s="64">
        <f>IF('Expenses Summary'!$G84="","",IF('Cash Flow %s Yr4'!G127="","",'Cash Flow %s Yr4'!G127*'Expenses Summary'!$G84))</f>
        <v>9573.3774298597509</v>
      </c>
      <c r="H127" s="64">
        <f>IF('Expenses Summary'!$G84="","",IF('Cash Flow %s Yr4'!H127="","",'Cash Flow %s Yr4'!H127*'Expenses Summary'!$G84))</f>
        <v>9142.1442122985009</v>
      </c>
      <c r="I127" s="64">
        <f>IF('Expenses Summary'!$G84="","",IF('Cash Flow %s Yr4'!I127="","",'Cash Flow %s Yr4'!I127*'Expenses Summary'!$G84))</f>
        <v>9265.4769125210187</v>
      </c>
      <c r="J127" s="64">
        <f>IF('Expenses Summary'!$G84="","",IF('Cash Flow %s Yr4'!J127="","",'Cash Flow %s Yr4'!J127*'Expenses Summary'!$G84))</f>
        <v>9265.4769125210187</v>
      </c>
      <c r="K127" s="64">
        <f>IF('Expenses Summary'!$G84="","",IF('Cash Flow %s Yr4'!K127="","",'Cash Flow %s Yr4'!K127*'Expenses Summary'!$G84))</f>
        <v>9265.4769125210187</v>
      </c>
      <c r="L127" s="64">
        <f>IF('Expenses Summary'!$G84="","",IF('Cash Flow %s Yr4'!L127="","",'Cash Flow %s Yr4'!L127*'Expenses Summary'!$G84))</f>
        <v>9265.4769125210187</v>
      </c>
      <c r="M127" s="64">
        <f>IF('Expenses Summary'!$G84="","",IF('Cash Flow %s Yr4'!M127="","",'Cash Flow %s Yr4'!M127*'Expenses Summary'!$G84))</f>
        <v>9265.4769125210187</v>
      </c>
      <c r="N127" s="64">
        <f>IF('Expenses Summary'!$G84="","",IF('Cash Flow %s Yr4'!N127="","",'Cash Flow %s Yr4'!N127*'Expenses Summary'!$G84))</f>
        <v>9265.4769125210187</v>
      </c>
      <c r="O127" s="64">
        <f>IF('Expenses Summary'!$G84="","",IF('Cash Flow %s Yr4'!O127="","",'Cash Flow %s Yr4'!O127*'Expenses Summary'!$G84))</f>
        <v>9264.6144460858959</v>
      </c>
      <c r="P127" s="129"/>
      <c r="Q127" s="129"/>
      <c r="R127" s="129"/>
      <c r="S127" s="111">
        <f>IF(SUM(D127:R127)&gt;0,SUM(D127:R127)/'Expenses Summary'!$G84,"")</f>
        <v>0.99999999999999978</v>
      </c>
    </row>
    <row r="128" spans="1:19" s="31" customFormat="1" x14ac:dyDescent="0.25">
      <c r="A128" s="36"/>
      <c r="B128" s="139" t="str">
        <f>'Expenses Summary'!B85</f>
        <v>5815</v>
      </c>
      <c r="C128" s="139" t="str">
        <f>'Expenses Summary'!C85</f>
        <v>Advertising / Recruiting</v>
      </c>
      <c r="D128" s="64">
        <f>IF('Expenses Summary'!$G85="","",IF('Cash Flow %s Yr4'!D128="","",'Cash Flow %s Yr4'!D128*'Expenses Summary'!$G85))</f>
        <v>0</v>
      </c>
      <c r="E128" s="64">
        <f>IF('Expenses Summary'!$G85="","",IF('Cash Flow %s Yr4'!E128="","",'Cash Flow %s Yr4'!E128*'Expenses Summary'!$G85))</f>
        <v>0</v>
      </c>
      <c r="F128" s="64">
        <f>IF('Expenses Summary'!$G85="","",IF('Cash Flow %s Yr4'!F128="","",'Cash Flow %s Yr4'!F128*'Expenses Summary'!$G85))</f>
        <v>0</v>
      </c>
      <c r="G128" s="64">
        <f>IF('Expenses Summary'!$G85="","",IF('Cash Flow %s Yr4'!G128="","",'Cash Flow %s Yr4'!G128*'Expenses Summary'!$G85))</f>
        <v>0</v>
      </c>
      <c r="H128" s="64">
        <f>IF('Expenses Summary'!$G85="","",IF('Cash Flow %s Yr4'!H128="","",'Cash Flow %s Yr4'!H128*'Expenses Summary'!$G85))</f>
        <v>0</v>
      </c>
      <c r="I128" s="64">
        <f>IF('Expenses Summary'!$G85="","",IF('Cash Flow %s Yr4'!I128="","",'Cash Flow %s Yr4'!I128*'Expenses Summary'!$G85))</f>
        <v>0</v>
      </c>
      <c r="J128" s="64">
        <f>IF('Expenses Summary'!$G85="","",IF('Cash Flow %s Yr4'!J128="","",'Cash Flow %s Yr4'!J128*'Expenses Summary'!$G85))</f>
        <v>0</v>
      </c>
      <c r="K128" s="64">
        <f>IF('Expenses Summary'!$G85="","",IF('Cash Flow %s Yr4'!K128="","",'Cash Flow %s Yr4'!K128*'Expenses Summary'!$G85))</f>
        <v>0</v>
      </c>
      <c r="L128" s="64">
        <f>IF('Expenses Summary'!$G85="","",IF('Cash Flow %s Yr4'!L128="","",'Cash Flow %s Yr4'!L128*'Expenses Summary'!$G85))</f>
        <v>0</v>
      </c>
      <c r="M128" s="64">
        <f>IF('Expenses Summary'!$G85="","",IF('Cash Flow %s Yr4'!M128="","",'Cash Flow %s Yr4'!M128*'Expenses Summary'!$G85))</f>
        <v>0</v>
      </c>
      <c r="N128" s="64">
        <f>IF('Expenses Summary'!$G85="","",IF('Cash Flow %s Yr4'!N128="","",'Cash Flow %s Yr4'!N128*'Expenses Summary'!$G85))</f>
        <v>0</v>
      </c>
      <c r="O128" s="64">
        <f>IF('Expenses Summary'!$G85="","",IF('Cash Flow %s Yr4'!O128="","",'Cash Flow %s Yr4'!O128*'Expenses Summary'!$G85))</f>
        <v>1624.9390440075003</v>
      </c>
      <c r="P128" s="129"/>
      <c r="Q128" s="129"/>
      <c r="R128" s="129"/>
      <c r="S128" s="111">
        <f>IF(SUM(D128:R128)&gt;0,SUM(D128:R128)/'Expenses Summary'!$G85,"")</f>
        <v>1</v>
      </c>
    </row>
    <row r="129" spans="1:19" s="31" customFormat="1" x14ac:dyDescent="0.25">
      <c r="A129" s="36"/>
      <c r="B129" s="139" t="str">
        <f>'Expenses Summary'!B86</f>
        <v>5820</v>
      </c>
      <c r="C129" s="139" t="str">
        <f>'Expenses Summary'!C86</f>
        <v>Fundraising Expense</v>
      </c>
      <c r="D129" s="64">
        <f>IF('Expenses Summary'!$G86="","",IF('Cash Flow %s Yr4'!D129="","",'Cash Flow %s Yr4'!D129*'Expenses Summary'!$G86))</f>
        <v>0</v>
      </c>
      <c r="E129" s="64">
        <f>IF('Expenses Summary'!$G86="","",IF('Cash Flow %s Yr4'!E129="","",'Cash Flow %s Yr4'!E129*'Expenses Summary'!$G86))</f>
        <v>0</v>
      </c>
      <c r="F129" s="64">
        <f>IF('Expenses Summary'!$G86="","",IF('Cash Flow %s Yr4'!F129="","",'Cash Flow %s Yr4'!F129*'Expenses Summary'!$G86))</f>
        <v>12.999512352060002</v>
      </c>
      <c r="G129" s="64">
        <f>IF('Expenses Summary'!$G86="","",IF('Cash Flow %s Yr4'!G129="","",'Cash Flow %s Yr4'!G129*'Expenses Summary'!$G86))</f>
        <v>12.999512352060002</v>
      </c>
      <c r="H129" s="64">
        <f>IF('Expenses Summary'!$G86="","",IF('Cash Flow %s Yr4'!H129="","",'Cash Flow %s Yr4'!H129*'Expenses Summary'!$G86))</f>
        <v>12.999512352060002</v>
      </c>
      <c r="I129" s="64">
        <f>IF('Expenses Summary'!$G86="","",IF('Cash Flow %s Yr4'!I129="","",'Cash Flow %s Yr4'!I129*'Expenses Summary'!$G86))</f>
        <v>12.999512352060002</v>
      </c>
      <c r="J129" s="64">
        <f>IF('Expenses Summary'!$G86="","",IF('Cash Flow %s Yr4'!J129="","",'Cash Flow %s Yr4'!J129*'Expenses Summary'!$G86))</f>
        <v>12.999512352060002</v>
      </c>
      <c r="K129" s="64">
        <f>IF('Expenses Summary'!$G86="","",IF('Cash Flow %s Yr4'!K129="","",'Cash Flow %s Yr4'!K129*'Expenses Summary'!$G86))</f>
        <v>12.999512352060002</v>
      </c>
      <c r="L129" s="64">
        <f>IF('Expenses Summary'!$G86="","",IF('Cash Flow %s Yr4'!L129="","",'Cash Flow %s Yr4'!L129*'Expenses Summary'!$G86))</f>
        <v>12.999512352060002</v>
      </c>
      <c r="M129" s="64">
        <f>IF('Expenses Summary'!$G86="","",IF('Cash Flow %s Yr4'!M129="","",'Cash Flow %s Yr4'!M129*'Expenses Summary'!$G86))</f>
        <v>12.999512352060002</v>
      </c>
      <c r="N129" s="64">
        <f>IF('Expenses Summary'!$G86="","",IF('Cash Flow %s Yr4'!N129="","",'Cash Flow %s Yr4'!N129*'Expenses Summary'!$G86))</f>
        <v>12.999512352060002</v>
      </c>
      <c r="O129" s="64">
        <f>IF('Expenses Summary'!$G86="","",IF('Cash Flow %s Yr4'!O129="","",'Cash Flow %s Yr4'!O129*'Expenses Summary'!$G86))</f>
        <v>12.999512352060002</v>
      </c>
      <c r="P129" s="129"/>
      <c r="Q129" s="129"/>
      <c r="R129" s="129"/>
      <c r="S129" s="111">
        <f>IF(SUM(D129:R129)&gt;0,SUM(D129:R129)/'Expenses Summary'!$G86,"")</f>
        <v>1.0000000000000004</v>
      </c>
    </row>
    <row r="130" spans="1:19" s="31" customFormat="1" x14ac:dyDescent="0.25">
      <c r="A130" s="36"/>
      <c r="B130" s="139" t="str">
        <f>'Expenses Summary'!B87</f>
        <v>5875</v>
      </c>
      <c r="C130" s="139" t="str">
        <f>'Expenses Summary'!C87</f>
        <v>District Oversight Fee</v>
      </c>
      <c r="D130" s="64">
        <f>IF('Expenses Summary'!$G87="","",IF('Cash Flow %s Yr4'!D130="","",'Cash Flow %s Yr4'!D130*'Expenses Summary'!$G87))</f>
        <v>0</v>
      </c>
      <c r="E130" s="64">
        <f>IF('Expenses Summary'!$G87="","",IF('Cash Flow %s Yr4'!E130="","",'Cash Flow %s Yr4'!E130*'Expenses Summary'!$G87))</f>
        <v>0</v>
      </c>
      <c r="F130" s="64">
        <f>IF('Expenses Summary'!$G87="","",IF('Cash Flow %s Yr4'!F130="","",'Cash Flow %s Yr4'!F130*'Expenses Summary'!$G87))</f>
        <v>0</v>
      </c>
      <c r="G130" s="64">
        <f>IF('Expenses Summary'!$G87="","",IF('Cash Flow %s Yr4'!G130="","",'Cash Flow %s Yr4'!G130*'Expenses Summary'!$G87))</f>
        <v>0</v>
      </c>
      <c r="H130" s="64">
        <f>IF('Expenses Summary'!$G87="","",IF('Cash Flow %s Yr4'!H130="","",'Cash Flow %s Yr4'!H130*'Expenses Summary'!$G87))</f>
        <v>0</v>
      </c>
      <c r="I130" s="64">
        <f>IF('Expenses Summary'!$G87="","",IF('Cash Flow %s Yr4'!I130="","",'Cash Flow %s Yr4'!I130*'Expenses Summary'!$G87))</f>
        <v>0</v>
      </c>
      <c r="J130" s="64">
        <f>IF('Expenses Summary'!$G87="","",IF('Cash Flow %s Yr4'!J130="","",'Cash Flow %s Yr4'!J130*'Expenses Summary'!$G87))</f>
        <v>0</v>
      </c>
      <c r="K130" s="64">
        <f>IF('Expenses Summary'!$G87="","",IF('Cash Flow %s Yr4'!K130="","",'Cash Flow %s Yr4'!K130*'Expenses Summary'!$G87))</f>
        <v>0</v>
      </c>
      <c r="L130" s="64">
        <f>IF('Expenses Summary'!$G87="","",IF('Cash Flow %s Yr4'!L130="","",'Cash Flow %s Yr4'!L130*'Expenses Summary'!$G87))</f>
        <v>0</v>
      </c>
      <c r="M130" s="64">
        <f>IF('Expenses Summary'!$G87="","",IF('Cash Flow %s Yr4'!M130="","",'Cash Flow %s Yr4'!M130*'Expenses Summary'!$G87))</f>
        <v>0</v>
      </c>
      <c r="N130" s="64">
        <f>IF('Expenses Summary'!$G87="","",IF('Cash Flow %s Yr4'!N130="","",'Cash Flow %s Yr4'!N130*'Expenses Summary'!$G87))</f>
        <v>0</v>
      </c>
      <c r="O130" s="64">
        <f>IF('Expenses Summary'!$G87="","",IF('Cash Flow %s Yr4'!O130="","",'Cash Flow %s Yr4'!O130*'Expenses Summary'!$G87))</f>
        <v>30320.038758399005</v>
      </c>
      <c r="P130" s="129"/>
      <c r="Q130" s="129"/>
      <c r="R130" s="129"/>
      <c r="S130" s="111">
        <f>IF(SUM(D130:R130)&gt;0,SUM(D130:R130)/'Expenses Summary'!$G87,"")</f>
        <v>1</v>
      </c>
    </row>
    <row r="131" spans="1:19" s="31" customFormat="1" x14ac:dyDescent="0.25">
      <c r="A131" s="36"/>
      <c r="B131" s="139" t="str">
        <f>'Expenses Summary'!B88</f>
        <v>5890</v>
      </c>
      <c r="C131" s="139" t="str">
        <f>'Expenses Summary'!C88</f>
        <v>Interest Expense / Misc. Fees</v>
      </c>
      <c r="D131" s="64">
        <f>IF('Expenses Summary'!$G88="","",IF('Cash Flow %s Yr4'!D131="","",'Cash Flow %s Yr4'!D131*'Expenses Summary'!$G88))</f>
        <v>0</v>
      </c>
      <c r="E131" s="64">
        <f>IF('Expenses Summary'!$G88="","",IF('Cash Flow %s Yr4'!E131="","",'Cash Flow %s Yr4'!E131*'Expenses Summary'!$G88))</f>
        <v>0</v>
      </c>
      <c r="F131" s="64">
        <f>IF('Expenses Summary'!$G88="","",IF('Cash Flow %s Yr4'!F131="","",'Cash Flow %s Yr4'!F131*'Expenses Summary'!$G88))</f>
        <v>0</v>
      </c>
      <c r="G131" s="64">
        <f>IF('Expenses Summary'!$G88="","",IF('Cash Flow %s Yr4'!G131="","",'Cash Flow %s Yr4'!G131*'Expenses Summary'!$G88))</f>
        <v>0</v>
      </c>
      <c r="H131" s="64">
        <f>IF('Expenses Summary'!$G88="","",IF('Cash Flow %s Yr4'!H131="","",'Cash Flow %s Yr4'!H131*'Expenses Summary'!$G88))</f>
        <v>0</v>
      </c>
      <c r="I131" s="64">
        <f>IF('Expenses Summary'!$G88="","",IF('Cash Flow %s Yr4'!I131="","",'Cash Flow %s Yr4'!I131*'Expenses Summary'!$G88))</f>
        <v>0</v>
      </c>
      <c r="J131" s="64">
        <f>IF('Expenses Summary'!$G88="","",IF('Cash Flow %s Yr4'!J131="","",'Cash Flow %s Yr4'!J131*'Expenses Summary'!$G88))</f>
        <v>0</v>
      </c>
      <c r="K131" s="64">
        <f>IF('Expenses Summary'!$G88="","",IF('Cash Flow %s Yr4'!K131="","",'Cash Flow %s Yr4'!K131*'Expenses Summary'!$G88))</f>
        <v>0</v>
      </c>
      <c r="L131" s="64">
        <f>IF('Expenses Summary'!$G88="","",IF('Cash Flow %s Yr4'!L131="","",'Cash Flow %s Yr4'!L131*'Expenses Summary'!$G88))</f>
        <v>0</v>
      </c>
      <c r="M131" s="64">
        <f>IF('Expenses Summary'!$G88="","",IF('Cash Flow %s Yr4'!M131="","",'Cash Flow %s Yr4'!M131*'Expenses Summary'!$G88))</f>
        <v>0</v>
      </c>
      <c r="N131" s="64">
        <f>IF('Expenses Summary'!$G88="","",IF('Cash Flow %s Yr4'!N131="","",'Cash Flow %s Yr4'!N131*'Expenses Summary'!$G88))</f>
        <v>0</v>
      </c>
      <c r="O131" s="64">
        <f>IF('Expenses Summary'!$G88="","",IF('Cash Flow %s Yr4'!O131="","",'Cash Flow %s Yr4'!O131*'Expenses Summary'!$G88))</f>
        <v>1299.9512352060001</v>
      </c>
      <c r="P131" s="129"/>
      <c r="Q131" s="129"/>
      <c r="R131" s="129"/>
      <c r="S131" s="111">
        <f>IF(SUM(D131:R131)&gt;0,SUM(D131:R131)/'Expenses Summary'!$G88,"")</f>
        <v>1</v>
      </c>
    </row>
    <row r="132" spans="1:19" s="31" customFormat="1" x14ac:dyDescent="0.25">
      <c r="A132" s="36"/>
      <c r="B132" s="139" t="str">
        <f>'Expenses Summary'!B89</f>
        <v>5891</v>
      </c>
      <c r="C132" s="139" t="str">
        <f>'Expenses Summary'!C89</f>
        <v>Charter School Capital Fees</v>
      </c>
      <c r="D132" s="64" t="str">
        <f>IF('Expenses Summary'!$G89="","",IF('Cash Flow %s Yr4'!D132="","",'Cash Flow %s Yr4'!D132*'Expenses Summary'!$G89))</f>
        <v/>
      </c>
      <c r="E132" s="64" t="str">
        <f>IF('Expenses Summary'!$G89="","",IF('Cash Flow %s Yr4'!E132="","",'Cash Flow %s Yr4'!E132*'Expenses Summary'!$G89))</f>
        <v/>
      </c>
      <c r="F132" s="64" t="str">
        <f>IF('Expenses Summary'!$G89="","",IF('Cash Flow %s Yr4'!F132="","",'Cash Flow %s Yr4'!F132*'Expenses Summary'!$G89))</f>
        <v/>
      </c>
      <c r="G132" s="64" t="str">
        <f>IF('Expenses Summary'!$G89="","",IF('Cash Flow %s Yr4'!G132="","",'Cash Flow %s Yr4'!G132*'Expenses Summary'!$G89))</f>
        <v/>
      </c>
      <c r="H132" s="64" t="str">
        <f>IF('Expenses Summary'!$G89="","",IF('Cash Flow %s Yr4'!H132="","",'Cash Flow %s Yr4'!H132*'Expenses Summary'!$G89))</f>
        <v/>
      </c>
      <c r="I132" s="64" t="str">
        <f>IF('Expenses Summary'!$G89="","",IF('Cash Flow %s Yr4'!I132="","",'Cash Flow %s Yr4'!I132*'Expenses Summary'!$G89))</f>
        <v/>
      </c>
      <c r="J132" s="64" t="str">
        <f>IF('Expenses Summary'!$G89="","",IF('Cash Flow %s Yr4'!J132="","",'Cash Flow %s Yr4'!J132*'Expenses Summary'!$G89))</f>
        <v/>
      </c>
      <c r="K132" s="64" t="str">
        <f>IF('Expenses Summary'!$G89="","",IF('Cash Flow %s Yr4'!K132="","",'Cash Flow %s Yr4'!K132*'Expenses Summary'!$G89))</f>
        <v/>
      </c>
      <c r="L132" s="64" t="str">
        <f>IF('Expenses Summary'!$G89="","",IF('Cash Flow %s Yr4'!L132="","",'Cash Flow %s Yr4'!L132*'Expenses Summary'!$G89))</f>
        <v/>
      </c>
      <c r="M132" s="64" t="str">
        <f>IF('Expenses Summary'!$G89="","",IF('Cash Flow %s Yr4'!M132="","",'Cash Flow %s Yr4'!M132*'Expenses Summary'!$G89))</f>
        <v/>
      </c>
      <c r="N132" s="64" t="str">
        <f>IF('Expenses Summary'!$G89="","",IF('Cash Flow %s Yr4'!N132="","",'Cash Flow %s Yr4'!N132*'Expenses Summary'!$G89))</f>
        <v/>
      </c>
      <c r="O132" s="64" t="str">
        <f>IF('Expenses Summary'!$G89="","",IF('Cash Flow %s Yr4'!O132="","",'Cash Flow %s Yr4'!O132*'Expenses Summary'!$G89))</f>
        <v/>
      </c>
      <c r="P132" s="129"/>
      <c r="Q132" s="129"/>
      <c r="R132" s="129"/>
      <c r="S132" s="111" t="str">
        <f>IF(SUM(D132:R132)&gt;0,SUM(D132:R132)/'Expenses Summary'!$G89,"")</f>
        <v/>
      </c>
    </row>
    <row r="133" spans="1:19" s="31" customFormat="1" hidden="1" outlineLevel="1" x14ac:dyDescent="0.25">
      <c r="A133" s="36"/>
      <c r="B133" s="139" t="str">
        <f>'Expenses Summary'!B90</f>
        <v>5899</v>
      </c>
      <c r="C133" s="139" t="str">
        <f>'Expenses Summary'!C90</f>
        <v>Moving Expenses</v>
      </c>
      <c r="D133" s="64">
        <f>IF('Expenses Summary'!$G90="","",IF('Cash Flow %s Yr4'!D133="","",'Cash Flow %s Yr4'!D133*'Expenses Summary'!$G90))</f>
        <v>0</v>
      </c>
      <c r="E133" s="64">
        <f>IF('Expenses Summary'!$G90="","",IF('Cash Flow %s Yr4'!E133="","",'Cash Flow %s Yr4'!E133*'Expenses Summary'!$G90))</f>
        <v>0</v>
      </c>
      <c r="F133" s="64">
        <f>IF('Expenses Summary'!$G90="","",IF('Cash Flow %s Yr4'!F133="","",'Cash Flow %s Yr4'!F133*'Expenses Summary'!$G90))</f>
        <v>0</v>
      </c>
      <c r="G133" s="64">
        <f>IF('Expenses Summary'!$G90="","",IF('Cash Flow %s Yr4'!G133="","",'Cash Flow %s Yr4'!G133*'Expenses Summary'!$G90))</f>
        <v>0</v>
      </c>
      <c r="H133" s="64">
        <f>IF('Expenses Summary'!$G90="","",IF('Cash Flow %s Yr4'!H133="","",'Cash Flow %s Yr4'!H133*'Expenses Summary'!$G90))</f>
        <v>0</v>
      </c>
      <c r="I133" s="64">
        <f>IF('Expenses Summary'!$G90="","",IF('Cash Flow %s Yr4'!I133="","",'Cash Flow %s Yr4'!I133*'Expenses Summary'!$G90))</f>
        <v>0</v>
      </c>
      <c r="J133" s="64">
        <f>IF('Expenses Summary'!$G90="","",IF('Cash Flow %s Yr4'!J133="","",'Cash Flow %s Yr4'!J133*'Expenses Summary'!$G90))</f>
        <v>0</v>
      </c>
      <c r="K133" s="64">
        <f>IF('Expenses Summary'!$G90="","",IF('Cash Flow %s Yr4'!K133="","",'Cash Flow %s Yr4'!K133*'Expenses Summary'!$G90))</f>
        <v>0</v>
      </c>
      <c r="L133" s="64">
        <f>IF('Expenses Summary'!$G90="","",IF('Cash Flow %s Yr4'!L133="","",'Cash Flow %s Yr4'!L133*'Expenses Summary'!$G90))</f>
        <v>0</v>
      </c>
      <c r="M133" s="64">
        <f>IF('Expenses Summary'!$G90="","",IF('Cash Flow %s Yr4'!M133="","",'Cash Flow %s Yr4'!M133*'Expenses Summary'!$G90))</f>
        <v>0</v>
      </c>
      <c r="N133" s="64">
        <f>IF('Expenses Summary'!$G90="","",IF('Cash Flow %s Yr4'!N133="","",'Cash Flow %s Yr4'!N133*'Expenses Summary'!$G90))</f>
        <v>0</v>
      </c>
      <c r="O133" s="64">
        <f>IF('Expenses Summary'!$G90="","",IF('Cash Flow %s Yr4'!O133="","",'Cash Flow %s Yr4'!O133*'Expenses Summary'!$G90))</f>
        <v>0</v>
      </c>
      <c r="P133" s="129"/>
      <c r="Q133" s="129"/>
      <c r="R133" s="129"/>
      <c r="S133" s="111"/>
    </row>
    <row r="134" spans="1:19" s="31" customFormat="1" hidden="1" outlineLevel="1" x14ac:dyDescent="0.25">
      <c r="A134" s="36"/>
      <c r="B134" s="139" t="str">
        <f>'Expenses Summary'!B91</f>
        <v>5900</v>
      </c>
      <c r="C134" s="139" t="str">
        <f>'Expenses Summary'!C91</f>
        <v>Communications</v>
      </c>
      <c r="D134" s="64">
        <f>IF('Expenses Summary'!$G91="","",IF('Cash Flow %s Yr4'!D134="","",'Cash Flow %s Yr4'!D134*'Expenses Summary'!$G91))</f>
        <v>881.80025454807014</v>
      </c>
      <c r="E134" s="64">
        <f>IF('Expenses Summary'!$G91="","",IF('Cash Flow %s Yr4'!E134="","",'Cash Flow %s Yr4'!E134*'Expenses Summary'!$G91))</f>
        <v>631.55964177091505</v>
      </c>
      <c r="F134" s="64">
        <f>IF('Expenses Summary'!$G91="","",IF('Cash Flow %s Yr4'!F134="","",'Cash Flow %s Yr4'!F134*'Expenses Summary'!$G91))</f>
        <v>190.65951449688004</v>
      </c>
      <c r="G134" s="64">
        <f>IF('Expenses Summary'!$G91="","",IF('Cash Flow %s Yr4'!G134="","",'Cash Flow %s Yr4'!G134*'Expenses Summary'!$G91))</f>
        <v>5409.9637238489713</v>
      </c>
      <c r="H134" s="64">
        <f>IF('Expenses Summary'!$G91="","",IF('Cash Flow %s Yr4'!H134="","",'Cash Flow %s Yr4'!H134*'Expenses Summary'!$G91))</f>
        <v>600.33914627205104</v>
      </c>
      <c r="I134" s="64">
        <f>IF('Expenses Summary'!$G91="","",IF('Cash Flow %s Yr4'!I134="","",'Cash Flow %s Yr4'!I134*'Expenses Summary'!$G91))</f>
        <v>600.33914627205104</v>
      </c>
      <c r="J134" s="64">
        <f>IF('Expenses Summary'!$G91="","",IF('Cash Flow %s Yr4'!J134="","",'Cash Flow %s Yr4'!J134*'Expenses Summary'!$G91))</f>
        <v>600.33914627205104</v>
      </c>
      <c r="K134" s="64">
        <f>IF('Expenses Summary'!$G91="","",IF('Cash Flow %s Yr4'!K134="","",'Cash Flow %s Yr4'!K134*'Expenses Summary'!$G91))</f>
        <v>600.33914627205104</v>
      </c>
      <c r="L134" s="64">
        <f>IF('Expenses Summary'!$G91="","",IF('Cash Flow %s Yr4'!L134="","",'Cash Flow %s Yr4'!L134*'Expenses Summary'!$G91))</f>
        <v>600.33914627205104</v>
      </c>
      <c r="M134" s="64">
        <f>IF('Expenses Summary'!$G91="","",IF('Cash Flow %s Yr4'!M134="","",'Cash Flow %s Yr4'!M134*'Expenses Summary'!$G91))</f>
        <v>600.33914627205104</v>
      </c>
      <c r="N134" s="64">
        <f>IF('Expenses Summary'!$G91="","",IF('Cash Flow %s Yr4'!N134="","",'Cash Flow %s Yr4'!N134*'Expenses Summary'!$G91))</f>
        <v>600.33914627205104</v>
      </c>
      <c r="O134" s="64">
        <f>IF('Expenses Summary'!$G91="","",IF('Cash Flow %s Yr4'!O134="","",'Cash Flow %s Yr4'!O134*'Expenses Summary'!$G91))</f>
        <v>599.86249748580883</v>
      </c>
      <c r="P134" s="129"/>
      <c r="Q134" s="129"/>
      <c r="R134" s="129"/>
      <c r="S134" s="111"/>
    </row>
    <row r="135" spans="1:19" s="31" customFormat="1" hidden="1" outlineLevel="1" x14ac:dyDescent="0.25">
      <c r="A135" s="36"/>
      <c r="B135" s="139">
        <f>'Expenses Summary'!B92</f>
        <v>5873</v>
      </c>
      <c r="C135" s="139" t="str">
        <f>'Expenses Summary'!C92</f>
        <v>Financial Services - CSMC</v>
      </c>
      <c r="D135" s="64">
        <f>IF('Expenses Summary'!$G92="","",IF('Cash Flow %s Yr4'!D135="","",'Cash Flow %s Yr4'!D135*'Expenses Summary'!$G92))</f>
        <v>9617.2348999999995</v>
      </c>
      <c r="E135" s="64">
        <f>IF('Expenses Summary'!$G92="","",IF('Cash Flow %s Yr4'!E135="","",'Cash Flow %s Yr4'!E135*'Expenses Summary'!$G92))</f>
        <v>9617.2348999999995</v>
      </c>
      <c r="F135" s="64">
        <f>IF('Expenses Summary'!$G92="","",IF('Cash Flow %s Yr4'!F135="","",'Cash Flow %s Yr4'!F135*'Expenses Summary'!$G92))</f>
        <v>9617.2348999999995</v>
      </c>
      <c r="G135" s="64">
        <f>IF('Expenses Summary'!$G92="","",IF('Cash Flow %s Yr4'!G135="","",'Cash Flow %s Yr4'!G135*'Expenses Summary'!$G92))</f>
        <v>9617.2348999999995</v>
      </c>
      <c r="H135" s="64">
        <f>IF('Expenses Summary'!$G92="","",IF('Cash Flow %s Yr4'!H135="","",'Cash Flow %s Yr4'!H135*'Expenses Summary'!$G92))</f>
        <v>9617.2348999999995</v>
      </c>
      <c r="I135" s="64">
        <f>IF('Expenses Summary'!$G92="","",IF('Cash Flow %s Yr4'!I135="","",'Cash Flow %s Yr4'!I135*'Expenses Summary'!$G92))</f>
        <v>9617.2348999999995</v>
      </c>
      <c r="J135" s="64">
        <f>IF('Expenses Summary'!$G92="","",IF('Cash Flow %s Yr4'!J135="","",'Cash Flow %s Yr4'!J135*'Expenses Summary'!$G92))</f>
        <v>9617.2348999999995</v>
      </c>
      <c r="K135" s="64">
        <f>IF('Expenses Summary'!$G92="","",IF('Cash Flow %s Yr4'!K135="","",'Cash Flow %s Yr4'!K135*'Expenses Summary'!$G92))</f>
        <v>9617.2348999999995</v>
      </c>
      <c r="L135" s="64">
        <f>IF('Expenses Summary'!$G92="","",IF('Cash Flow %s Yr4'!L135="","",'Cash Flow %s Yr4'!L135*'Expenses Summary'!$G92))</f>
        <v>9617.2348999999995</v>
      </c>
      <c r="M135" s="64">
        <f>IF('Expenses Summary'!$G92="","",IF('Cash Flow %s Yr4'!M135="","",'Cash Flow %s Yr4'!M135*'Expenses Summary'!$G92))</f>
        <v>9617.2348999999995</v>
      </c>
      <c r="N135" s="64">
        <f>IF('Expenses Summary'!$G92="","",IF('Cash Flow %s Yr4'!N135="","",'Cash Flow %s Yr4'!N135*'Expenses Summary'!$G92))</f>
        <v>9617.2348999999995</v>
      </c>
      <c r="O135" s="64">
        <f>IF('Expenses Summary'!$G92="","",IF('Cash Flow %s Yr4'!O135="","",'Cash Flow %s Yr4'!O135*'Expenses Summary'!$G92))</f>
        <v>9663.4161000000004</v>
      </c>
      <c r="P135" s="129"/>
      <c r="Q135" s="129"/>
      <c r="R135" s="129"/>
      <c r="S135" s="111"/>
    </row>
    <row r="136" spans="1:19" s="31" customFormat="1" hidden="1" outlineLevel="1" x14ac:dyDescent="0.25">
      <c r="A136" s="36"/>
      <c r="B136" s="139">
        <f>'Expenses Summary'!B94</f>
        <v>5877</v>
      </c>
      <c r="C136" s="139" t="str">
        <f>'Expenses Summary'!C94</f>
        <v>IT Services</v>
      </c>
      <c r="D136" s="64">
        <f>IF('Expenses Summary'!$G94="","",IF('Cash Flow %s Yr4'!D136="","",'Cash Flow %s Yr4'!D136*'Expenses Summary'!$G94))</f>
        <v>0</v>
      </c>
      <c r="E136" s="64">
        <f>IF('Expenses Summary'!$G94="","",IF('Cash Flow %s Yr4'!E136="","",'Cash Flow %s Yr4'!E136*'Expenses Summary'!$G94))</f>
        <v>0</v>
      </c>
      <c r="F136" s="64">
        <f>IF('Expenses Summary'!$G94="","",IF('Cash Flow %s Yr4'!F136="","",'Cash Flow %s Yr4'!F136*'Expenses Summary'!$G94))</f>
        <v>1895.9459337000001</v>
      </c>
      <c r="G136" s="64">
        <f>IF('Expenses Summary'!$G94="","",IF('Cash Flow %s Yr4'!G136="","",'Cash Flow %s Yr4'!G136*'Expenses Summary'!$G94))</f>
        <v>1895.9459337000001</v>
      </c>
      <c r="H136" s="64">
        <f>IF('Expenses Summary'!$G94="","",IF('Cash Flow %s Yr4'!H136="","",'Cash Flow %s Yr4'!H136*'Expenses Summary'!$G94))</f>
        <v>1895.9459337000001</v>
      </c>
      <c r="I136" s="64">
        <f>IF('Expenses Summary'!$G94="","",IF('Cash Flow %s Yr4'!I136="","",'Cash Flow %s Yr4'!I136*'Expenses Summary'!$G94))</f>
        <v>1895.9459337000001</v>
      </c>
      <c r="J136" s="64">
        <f>IF('Expenses Summary'!$G94="","",IF('Cash Flow %s Yr4'!J136="","",'Cash Flow %s Yr4'!J136*'Expenses Summary'!$G94))</f>
        <v>1895.9459337000001</v>
      </c>
      <c r="K136" s="64">
        <f>IF('Expenses Summary'!$G94="","",IF('Cash Flow %s Yr4'!K136="","",'Cash Flow %s Yr4'!K136*'Expenses Summary'!$G94))</f>
        <v>1895.9459337000001</v>
      </c>
      <c r="L136" s="64">
        <f>IF('Expenses Summary'!$G94="","",IF('Cash Flow %s Yr4'!L136="","",'Cash Flow %s Yr4'!L136*'Expenses Summary'!$G94))</f>
        <v>1895.9459337000001</v>
      </c>
      <c r="M136" s="64">
        <f>IF('Expenses Summary'!$G94="","",IF('Cash Flow %s Yr4'!M136="","",'Cash Flow %s Yr4'!M136*'Expenses Summary'!$G94))</f>
        <v>1895.9459337000001</v>
      </c>
      <c r="N136" s="64">
        <f>IF('Expenses Summary'!$G94="","",IF('Cash Flow %s Yr4'!N136="","",'Cash Flow %s Yr4'!N136*'Expenses Summary'!$G94))</f>
        <v>1895.9459337000001</v>
      </c>
      <c r="O136" s="64">
        <f>IF('Expenses Summary'!$G94="","",IF('Cash Flow %s Yr4'!O136="","",'Cash Flow %s Yr4'!O136*'Expenses Summary'!$G94))</f>
        <v>1895.9459337000001</v>
      </c>
      <c r="P136" s="129"/>
      <c r="Q136" s="129"/>
      <c r="R136" s="129"/>
      <c r="S136" s="111"/>
    </row>
    <row r="137" spans="1:19" s="31" customFormat="1" hidden="1" outlineLevel="1" x14ac:dyDescent="0.25">
      <c r="A137" s="36"/>
      <c r="B137" s="139">
        <f>'Expenses Summary'!B95</f>
        <v>0</v>
      </c>
      <c r="C137" s="139">
        <f>'Expenses Summary'!C95</f>
        <v>0</v>
      </c>
      <c r="D137" s="64" t="str">
        <f>IF('Expenses Summary'!$G95="","",IF('Cash Flow %s Yr4'!D137="","",'Cash Flow %s Yr4'!D137*'Expenses Summary'!$G95))</f>
        <v/>
      </c>
      <c r="E137" s="64" t="str">
        <f>IF('Expenses Summary'!$G95="","",IF('Cash Flow %s Yr4'!E137="","",'Cash Flow %s Yr4'!E137*'Expenses Summary'!$G95))</f>
        <v/>
      </c>
      <c r="F137" s="64" t="str">
        <f>IF('Expenses Summary'!$G95="","",IF('Cash Flow %s Yr4'!F137="","",'Cash Flow %s Yr4'!F137*'Expenses Summary'!$G95))</f>
        <v/>
      </c>
      <c r="G137" s="64" t="str">
        <f>IF('Expenses Summary'!$G95="","",IF('Cash Flow %s Yr4'!G137="","",'Cash Flow %s Yr4'!G137*'Expenses Summary'!$G95))</f>
        <v/>
      </c>
      <c r="H137" s="64" t="str">
        <f>IF('Expenses Summary'!$G95="","",IF('Cash Flow %s Yr4'!H137="","",'Cash Flow %s Yr4'!H137*'Expenses Summary'!$G95))</f>
        <v/>
      </c>
      <c r="I137" s="64" t="str">
        <f>IF('Expenses Summary'!$G95="","",IF('Cash Flow %s Yr4'!I137="","",'Cash Flow %s Yr4'!I137*'Expenses Summary'!$G95))</f>
        <v/>
      </c>
      <c r="J137" s="64" t="str">
        <f>IF('Expenses Summary'!$G95="","",IF('Cash Flow %s Yr4'!J137="","",'Cash Flow %s Yr4'!J137*'Expenses Summary'!$G95))</f>
        <v/>
      </c>
      <c r="K137" s="64" t="str">
        <f>IF('Expenses Summary'!$G95="","",IF('Cash Flow %s Yr4'!K137="","",'Cash Flow %s Yr4'!K137*'Expenses Summary'!$G95))</f>
        <v/>
      </c>
      <c r="L137" s="64" t="str">
        <f>IF('Expenses Summary'!$G95="","",IF('Cash Flow %s Yr4'!L137="","",'Cash Flow %s Yr4'!L137*'Expenses Summary'!$G95))</f>
        <v/>
      </c>
      <c r="M137" s="64" t="str">
        <f>IF('Expenses Summary'!$G95="","",IF('Cash Flow %s Yr4'!M137="","",'Cash Flow %s Yr4'!M137*'Expenses Summary'!$G95))</f>
        <v/>
      </c>
      <c r="N137" s="64" t="str">
        <f>IF('Expenses Summary'!$G95="","",IF('Cash Flow %s Yr4'!N137="","",'Cash Flow %s Yr4'!N137*'Expenses Summary'!$G95))</f>
        <v/>
      </c>
      <c r="O137" s="64" t="str">
        <f>IF('Expenses Summary'!$G95="","",IF('Cash Flow %s Yr4'!O137="","",'Cash Flow %s Yr4'!O137*'Expenses Summary'!$G95))</f>
        <v/>
      </c>
      <c r="P137" s="129"/>
      <c r="Q137" s="129"/>
      <c r="R137" s="129"/>
      <c r="S137" s="111"/>
    </row>
    <row r="138" spans="1:19" s="31" customFormat="1" hidden="1" outlineLevel="1" x14ac:dyDescent="0.25">
      <c r="A138" s="36"/>
      <c r="B138" s="139">
        <f>'Expenses Summary'!B96</f>
        <v>0</v>
      </c>
      <c r="C138" s="139">
        <f>'Expenses Summary'!C96</f>
        <v>0</v>
      </c>
      <c r="D138" s="64" t="str">
        <f>IF('Expenses Summary'!$G96="","",IF('Cash Flow %s Yr4'!D138="","",'Cash Flow %s Yr4'!D138*'Expenses Summary'!$G96))</f>
        <v/>
      </c>
      <c r="E138" s="64" t="str">
        <f>IF('Expenses Summary'!$G96="","",IF('Cash Flow %s Yr4'!E138="","",'Cash Flow %s Yr4'!E138*'Expenses Summary'!$G96))</f>
        <v/>
      </c>
      <c r="F138" s="64" t="str">
        <f>IF('Expenses Summary'!$G96="","",IF('Cash Flow %s Yr4'!F138="","",'Cash Flow %s Yr4'!F138*'Expenses Summary'!$G96))</f>
        <v/>
      </c>
      <c r="G138" s="64" t="str">
        <f>IF('Expenses Summary'!$G96="","",IF('Cash Flow %s Yr4'!G138="","",'Cash Flow %s Yr4'!G138*'Expenses Summary'!$G96))</f>
        <v/>
      </c>
      <c r="H138" s="64" t="str">
        <f>IF('Expenses Summary'!$G96="","",IF('Cash Flow %s Yr4'!H138="","",'Cash Flow %s Yr4'!H138*'Expenses Summary'!$G96))</f>
        <v/>
      </c>
      <c r="I138" s="64" t="str">
        <f>IF('Expenses Summary'!$G96="","",IF('Cash Flow %s Yr4'!I138="","",'Cash Flow %s Yr4'!I138*'Expenses Summary'!$G96))</f>
        <v/>
      </c>
      <c r="J138" s="64" t="str">
        <f>IF('Expenses Summary'!$G96="","",IF('Cash Flow %s Yr4'!J138="","",'Cash Flow %s Yr4'!J138*'Expenses Summary'!$G96))</f>
        <v/>
      </c>
      <c r="K138" s="64" t="str">
        <f>IF('Expenses Summary'!$G96="","",IF('Cash Flow %s Yr4'!K138="","",'Cash Flow %s Yr4'!K138*'Expenses Summary'!$G96))</f>
        <v/>
      </c>
      <c r="L138" s="64" t="str">
        <f>IF('Expenses Summary'!$G96="","",IF('Cash Flow %s Yr4'!L138="","",'Cash Flow %s Yr4'!L138*'Expenses Summary'!$G96))</f>
        <v/>
      </c>
      <c r="M138" s="64" t="str">
        <f>IF('Expenses Summary'!$G96="","",IF('Cash Flow %s Yr4'!M138="","",'Cash Flow %s Yr4'!M138*'Expenses Summary'!$G96))</f>
        <v/>
      </c>
      <c r="N138" s="64" t="str">
        <f>IF('Expenses Summary'!$G96="","",IF('Cash Flow %s Yr4'!N138="","",'Cash Flow %s Yr4'!N138*'Expenses Summary'!$G96))</f>
        <v/>
      </c>
      <c r="O138" s="64" t="str">
        <f>IF('Expenses Summary'!$G96="","",IF('Cash Flow %s Yr4'!O138="","",'Cash Flow %s Yr4'!O138*'Expenses Summary'!$G96))</f>
        <v/>
      </c>
      <c r="P138" s="129"/>
      <c r="Q138" s="129"/>
      <c r="R138" s="129"/>
      <c r="S138" s="111"/>
    </row>
    <row r="139" spans="1:19" s="31" customFormat="1" hidden="1" outlineLevel="1" x14ac:dyDescent="0.25">
      <c r="A139" s="36"/>
      <c r="B139" s="139">
        <f>'Expenses Summary'!B97</f>
        <v>0</v>
      </c>
      <c r="C139" s="139">
        <f>'Expenses Summary'!C97</f>
        <v>0</v>
      </c>
      <c r="D139" s="64" t="str">
        <f>IF('Expenses Summary'!$G97="","",IF('Cash Flow %s Yr4'!D139="","",'Cash Flow %s Yr4'!D139*'Expenses Summary'!$G97))</f>
        <v/>
      </c>
      <c r="E139" s="64" t="str">
        <f>IF('Expenses Summary'!$G97="","",IF('Cash Flow %s Yr4'!E139="","",'Cash Flow %s Yr4'!E139*'Expenses Summary'!$G97))</f>
        <v/>
      </c>
      <c r="F139" s="64" t="str">
        <f>IF('Expenses Summary'!$G97="","",IF('Cash Flow %s Yr4'!F139="","",'Cash Flow %s Yr4'!F139*'Expenses Summary'!$G97))</f>
        <v/>
      </c>
      <c r="G139" s="64" t="str">
        <f>IF('Expenses Summary'!$G97="","",IF('Cash Flow %s Yr4'!G139="","",'Cash Flow %s Yr4'!G139*'Expenses Summary'!$G97))</f>
        <v/>
      </c>
      <c r="H139" s="64" t="str">
        <f>IF('Expenses Summary'!$G97="","",IF('Cash Flow %s Yr4'!H139="","",'Cash Flow %s Yr4'!H139*'Expenses Summary'!$G97))</f>
        <v/>
      </c>
      <c r="I139" s="64" t="str">
        <f>IF('Expenses Summary'!$G97="","",IF('Cash Flow %s Yr4'!I139="","",'Cash Flow %s Yr4'!I139*'Expenses Summary'!$G97))</f>
        <v/>
      </c>
      <c r="J139" s="64" t="str">
        <f>IF('Expenses Summary'!$G97="","",IF('Cash Flow %s Yr4'!J139="","",'Cash Flow %s Yr4'!J139*'Expenses Summary'!$G97))</f>
        <v/>
      </c>
      <c r="K139" s="64" t="str">
        <f>IF('Expenses Summary'!$G97="","",IF('Cash Flow %s Yr4'!K139="","",'Cash Flow %s Yr4'!K139*'Expenses Summary'!$G97))</f>
        <v/>
      </c>
      <c r="L139" s="64" t="str">
        <f>IF('Expenses Summary'!$G97="","",IF('Cash Flow %s Yr4'!L139="","",'Cash Flow %s Yr4'!L139*'Expenses Summary'!$G97))</f>
        <v/>
      </c>
      <c r="M139" s="64" t="str">
        <f>IF('Expenses Summary'!$G97="","",IF('Cash Flow %s Yr4'!M139="","",'Cash Flow %s Yr4'!M139*'Expenses Summary'!$G97))</f>
        <v/>
      </c>
      <c r="N139" s="64" t="str">
        <f>IF('Expenses Summary'!$G97="","",IF('Cash Flow %s Yr4'!N139="","",'Cash Flow %s Yr4'!N139*'Expenses Summary'!$G97))</f>
        <v/>
      </c>
      <c r="O139" s="64" t="str">
        <f>IF('Expenses Summary'!$G97="","",IF('Cash Flow %s Yr4'!O139="","",'Cash Flow %s Yr4'!O139*'Expenses Summary'!$G97))</f>
        <v/>
      </c>
      <c r="P139" s="129"/>
      <c r="Q139" s="129"/>
      <c r="R139" s="129"/>
      <c r="S139" s="111"/>
    </row>
    <row r="140" spans="1:19" s="31" customFormat="1" hidden="1" outlineLevel="1" x14ac:dyDescent="0.25">
      <c r="A140" s="36"/>
      <c r="B140" s="139">
        <f>'Expenses Summary'!B98</f>
        <v>0</v>
      </c>
      <c r="C140" s="139">
        <f>'Expenses Summary'!C98</f>
        <v>0</v>
      </c>
      <c r="D140" s="64" t="str">
        <f>IF('Expenses Summary'!$G98="","",IF('Cash Flow %s Yr4'!D140="","",'Cash Flow %s Yr4'!D140*'Expenses Summary'!$G98))</f>
        <v/>
      </c>
      <c r="E140" s="64" t="str">
        <f>IF('Expenses Summary'!$G98="","",IF('Cash Flow %s Yr4'!E140="","",'Cash Flow %s Yr4'!E140*'Expenses Summary'!$G98))</f>
        <v/>
      </c>
      <c r="F140" s="64" t="str">
        <f>IF('Expenses Summary'!$G98="","",IF('Cash Flow %s Yr4'!F140="","",'Cash Flow %s Yr4'!F140*'Expenses Summary'!$G98))</f>
        <v/>
      </c>
      <c r="G140" s="64" t="str">
        <f>IF('Expenses Summary'!$G98="","",IF('Cash Flow %s Yr4'!G140="","",'Cash Flow %s Yr4'!G140*'Expenses Summary'!$G98))</f>
        <v/>
      </c>
      <c r="H140" s="64" t="str">
        <f>IF('Expenses Summary'!$G98="","",IF('Cash Flow %s Yr4'!H140="","",'Cash Flow %s Yr4'!H140*'Expenses Summary'!$G98))</f>
        <v/>
      </c>
      <c r="I140" s="64" t="str">
        <f>IF('Expenses Summary'!$G98="","",IF('Cash Flow %s Yr4'!I140="","",'Cash Flow %s Yr4'!I140*'Expenses Summary'!$G98))</f>
        <v/>
      </c>
      <c r="J140" s="64" t="str">
        <f>IF('Expenses Summary'!$G98="","",IF('Cash Flow %s Yr4'!J140="","",'Cash Flow %s Yr4'!J140*'Expenses Summary'!$G98))</f>
        <v/>
      </c>
      <c r="K140" s="64" t="str">
        <f>IF('Expenses Summary'!$G98="","",IF('Cash Flow %s Yr4'!K140="","",'Cash Flow %s Yr4'!K140*'Expenses Summary'!$G98))</f>
        <v/>
      </c>
      <c r="L140" s="64" t="str">
        <f>IF('Expenses Summary'!$G98="","",IF('Cash Flow %s Yr4'!L140="","",'Cash Flow %s Yr4'!L140*'Expenses Summary'!$G98))</f>
        <v/>
      </c>
      <c r="M140" s="64" t="str">
        <f>IF('Expenses Summary'!$G98="","",IF('Cash Flow %s Yr4'!M140="","",'Cash Flow %s Yr4'!M140*'Expenses Summary'!$G98))</f>
        <v/>
      </c>
      <c r="N140" s="64" t="str">
        <f>IF('Expenses Summary'!$G98="","",IF('Cash Flow %s Yr4'!N140="","",'Cash Flow %s Yr4'!N140*'Expenses Summary'!$G98))</f>
        <v/>
      </c>
      <c r="O140" s="64" t="str">
        <f>IF('Expenses Summary'!$G98="","",IF('Cash Flow %s Yr4'!O140="","",'Cash Flow %s Yr4'!O140*'Expenses Summary'!$G98))</f>
        <v/>
      </c>
      <c r="P140" s="129"/>
      <c r="Q140" s="129"/>
      <c r="R140" s="129"/>
      <c r="S140" s="111"/>
    </row>
    <row r="141" spans="1:19" s="31" customFormat="1" hidden="1" outlineLevel="1" x14ac:dyDescent="0.25">
      <c r="A141" s="36"/>
      <c r="B141" s="139">
        <f>'Expenses Summary'!B99</f>
        <v>0</v>
      </c>
      <c r="C141" s="139">
        <f>'Expenses Summary'!C99</f>
        <v>0</v>
      </c>
      <c r="D141" s="64" t="str">
        <f>IF('Expenses Summary'!$G99="","",IF('Cash Flow %s Yr4'!D141="","",'Cash Flow %s Yr4'!D141*'Expenses Summary'!$G99))</f>
        <v/>
      </c>
      <c r="E141" s="64" t="str">
        <f>IF('Expenses Summary'!$G99="","",IF('Cash Flow %s Yr4'!E141="","",'Cash Flow %s Yr4'!E141*'Expenses Summary'!$G99))</f>
        <v/>
      </c>
      <c r="F141" s="64" t="str">
        <f>IF('Expenses Summary'!$G99="","",IF('Cash Flow %s Yr4'!F141="","",'Cash Flow %s Yr4'!F141*'Expenses Summary'!$G99))</f>
        <v/>
      </c>
      <c r="G141" s="64" t="str">
        <f>IF('Expenses Summary'!$G99="","",IF('Cash Flow %s Yr4'!G141="","",'Cash Flow %s Yr4'!G141*'Expenses Summary'!$G99))</f>
        <v/>
      </c>
      <c r="H141" s="64" t="str">
        <f>IF('Expenses Summary'!$G99="","",IF('Cash Flow %s Yr4'!H141="","",'Cash Flow %s Yr4'!H141*'Expenses Summary'!$G99))</f>
        <v/>
      </c>
      <c r="I141" s="64" t="str">
        <f>IF('Expenses Summary'!$G99="","",IF('Cash Flow %s Yr4'!I141="","",'Cash Flow %s Yr4'!I141*'Expenses Summary'!$G99))</f>
        <v/>
      </c>
      <c r="J141" s="64" t="str">
        <f>IF('Expenses Summary'!$G99="","",IF('Cash Flow %s Yr4'!J141="","",'Cash Flow %s Yr4'!J141*'Expenses Summary'!$G99))</f>
        <v/>
      </c>
      <c r="K141" s="64" t="str">
        <f>IF('Expenses Summary'!$G99="","",IF('Cash Flow %s Yr4'!K141="","",'Cash Flow %s Yr4'!K141*'Expenses Summary'!$G99))</f>
        <v/>
      </c>
      <c r="L141" s="64" t="str">
        <f>IF('Expenses Summary'!$G99="","",IF('Cash Flow %s Yr4'!L141="","",'Cash Flow %s Yr4'!L141*'Expenses Summary'!$G99))</f>
        <v/>
      </c>
      <c r="M141" s="64" t="str">
        <f>IF('Expenses Summary'!$G99="","",IF('Cash Flow %s Yr4'!M141="","",'Cash Flow %s Yr4'!M141*'Expenses Summary'!$G99))</f>
        <v/>
      </c>
      <c r="N141" s="64" t="str">
        <f>IF('Expenses Summary'!$G99="","",IF('Cash Flow %s Yr4'!N141="","",'Cash Flow %s Yr4'!N141*'Expenses Summary'!$G99))</f>
        <v/>
      </c>
      <c r="O141" s="64" t="str">
        <f>IF('Expenses Summary'!$G99="","",IF('Cash Flow %s Yr4'!O141="","",'Cash Flow %s Yr4'!O141*'Expenses Summary'!$G99))</f>
        <v/>
      </c>
      <c r="P141" s="129"/>
      <c r="Q141" s="129"/>
      <c r="R141" s="129"/>
      <c r="S141" s="111"/>
    </row>
    <row r="142" spans="1:19" s="31" customFormat="1" hidden="1" outlineLevel="1" x14ac:dyDescent="0.25">
      <c r="A142" s="36"/>
      <c r="B142" s="139">
        <f>'Expenses Summary'!B100</f>
        <v>0</v>
      </c>
      <c r="C142" s="139">
        <f>'Expenses Summary'!C100</f>
        <v>0</v>
      </c>
      <c r="D142" s="64" t="str">
        <f>IF('Expenses Summary'!$G100="","",IF('Cash Flow %s Yr4'!D142="","",'Cash Flow %s Yr4'!D142*'Expenses Summary'!$G100))</f>
        <v/>
      </c>
      <c r="E142" s="64" t="str">
        <f>IF('Expenses Summary'!$G100="","",IF('Cash Flow %s Yr4'!E142="","",'Cash Flow %s Yr4'!E142*'Expenses Summary'!$G100))</f>
        <v/>
      </c>
      <c r="F142" s="64" t="str">
        <f>IF('Expenses Summary'!$G100="","",IF('Cash Flow %s Yr4'!F142="","",'Cash Flow %s Yr4'!F142*'Expenses Summary'!$G100))</f>
        <v/>
      </c>
      <c r="G142" s="64" t="str">
        <f>IF('Expenses Summary'!$G100="","",IF('Cash Flow %s Yr4'!G142="","",'Cash Flow %s Yr4'!G142*'Expenses Summary'!$G100))</f>
        <v/>
      </c>
      <c r="H142" s="64" t="str">
        <f>IF('Expenses Summary'!$G100="","",IF('Cash Flow %s Yr4'!H142="","",'Cash Flow %s Yr4'!H142*'Expenses Summary'!$G100))</f>
        <v/>
      </c>
      <c r="I142" s="64" t="str">
        <f>IF('Expenses Summary'!$G100="","",IF('Cash Flow %s Yr4'!I142="","",'Cash Flow %s Yr4'!I142*'Expenses Summary'!$G100))</f>
        <v/>
      </c>
      <c r="J142" s="64" t="str">
        <f>IF('Expenses Summary'!$G100="","",IF('Cash Flow %s Yr4'!J142="","",'Cash Flow %s Yr4'!J142*'Expenses Summary'!$G100))</f>
        <v/>
      </c>
      <c r="K142" s="64" t="str">
        <f>IF('Expenses Summary'!$G100="","",IF('Cash Flow %s Yr4'!K142="","",'Cash Flow %s Yr4'!K142*'Expenses Summary'!$G100))</f>
        <v/>
      </c>
      <c r="L142" s="64" t="str">
        <f>IF('Expenses Summary'!$G100="","",IF('Cash Flow %s Yr4'!L142="","",'Cash Flow %s Yr4'!L142*'Expenses Summary'!$G100))</f>
        <v/>
      </c>
      <c r="M142" s="64" t="str">
        <f>IF('Expenses Summary'!$G100="","",IF('Cash Flow %s Yr4'!M142="","",'Cash Flow %s Yr4'!M142*'Expenses Summary'!$G100))</f>
        <v/>
      </c>
      <c r="N142" s="64" t="str">
        <f>IF('Expenses Summary'!$G100="","",IF('Cash Flow %s Yr4'!N142="","",'Cash Flow %s Yr4'!N142*'Expenses Summary'!$G100))</f>
        <v/>
      </c>
      <c r="O142" s="64" t="str">
        <f>IF('Expenses Summary'!$G100="","",IF('Cash Flow %s Yr4'!O142="","",'Cash Flow %s Yr4'!O142*'Expenses Summary'!$G100))</f>
        <v/>
      </c>
      <c r="P142" s="129"/>
      <c r="Q142" s="129"/>
      <c r="R142" s="129"/>
      <c r="S142" s="111" t="str">
        <f>IF(SUM(D142:R142)&gt;0,SUM(D142:R142)/'Expenses Summary'!$G100,"")</f>
        <v/>
      </c>
    </row>
    <row r="143" spans="1:19" s="31" customFormat="1" collapsed="1" x14ac:dyDescent="0.25">
      <c r="A143" s="36"/>
      <c r="B143" s="139" t="str">
        <f>'Expenses Summary'!B101</f>
        <v>5999</v>
      </c>
      <c r="C143" s="139" t="str">
        <f>'Expenses Summary'!C101</f>
        <v>Expense Suspense</v>
      </c>
      <c r="D143" s="64">
        <f>IF('Expenses Summary'!$G101="","",IF('Cash Flow %s Yr4'!D143="","",'Cash Flow %s Yr4'!D143*'Expenses Summary'!$G101))</f>
        <v>0</v>
      </c>
      <c r="E143" s="64">
        <f>IF('Expenses Summary'!$G101="","",IF('Cash Flow %s Yr4'!E143="","",'Cash Flow %s Yr4'!E143*'Expenses Summary'!$G101))</f>
        <v>0</v>
      </c>
      <c r="F143" s="64">
        <f>IF('Expenses Summary'!$G101="","",IF('Cash Flow %s Yr4'!F143="","",'Cash Flow %s Yr4'!F143*'Expenses Summary'!$G101))</f>
        <v>0</v>
      </c>
      <c r="G143" s="64">
        <f>IF('Expenses Summary'!$G101="","",IF('Cash Flow %s Yr4'!G143="","",'Cash Flow %s Yr4'!G143*'Expenses Summary'!$G101))</f>
        <v>0</v>
      </c>
      <c r="H143" s="64">
        <f>IF('Expenses Summary'!$G101="","",IF('Cash Flow %s Yr4'!H143="","",'Cash Flow %s Yr4'!H143*'Expenses Summary'!$G101))</f>
        <v>0</v>
      </c>
      <c r="I143" s="64">
        <f>IF('Expenses Summary'!$G101="","",IF('Cash Flow %s Yr4'!I143="","",'Cash Flow %s Yr4'!I143*'Expenses Summary'!$G101))</f>
        <v>0</v>
      </c>
      <c r="J143" s="64">
        <f>IF('Expenses Summary'!$G101="","",IF('Cash Flow %s Yr4'!J143="","",'Cash Flow %s Yr4'!J143*'Expenses Summary'!$G101))</f>
        <v>0</v>
      </c>
      <c r="K143" s="64">
        <f>IF('Expenses Summary'!$G101="","",IF('Cash Flow %s Yr4'!K143="","",'Cash Flow %s Yr4'!K143*'Expenses Summary'!$G101))</f>
        <v>0</v>
      </c>
      <c r="L143" s="64">
        <f>IF('Expenses Summary'!$G101="","",IF('Cash Flow %s Yr4'!L143="","",'Cash Flow %s Yr4'!L143*'Expenses Summary'!$G101))</f>
        <v>0</v>
      </c>
      <c r="M143" s="64">
        <f>IF('Expenses Summary'!$G101="","",IF('Cash Flow %s Yr4'!M143="","",'Cash Flow %s Yr4'!M143*'Expenses Summary'!$G101))</f>
        <v>0</v>
      </c>
      <c r="N143" s="64">
        <f>IF('Expenses Summary'!$G101="","",IF('Cash Flow %s Yr4'!N143="","",'Cash Flow %s Yr4'!N143*'Expenses Summary'!$G101))</f>
        <v>0</v>
      </c>
      <c r="O143" s="64">
        <f>IF('Expenses Summary'!$G101="","",IF('Cash Flow %s Yr4'!O143="","",'Cash Flow %s Yr4'!O143*'Expenses Summary'!$G101))</f>
        <v>0</v>
      </c>
      <c r="P143" s="129"/>
      <c r="Q143" s="129"/>
      <c r="R143" s="129"/>
      <c r="S143" s="111" t="str">
        <f>IF(SUM(D143:R143)&gt;0,SUM(D143:R143)/'Expenses Summary'!$G101,"")</f>
        <v/>
      </c>
    </row>
    <row r="144" spans="1:19" s="31" customFormat="1" x14ac:dyDescent="0.25">
      <c r="A144" s="36"/>
      <c r="B144" s="33" t="s">
        <v>567</v>
      </c>
      <c r="C144" s="34" t="s">
        <v>740</v>
      </c>
      <c r="D144" s="173">
        <f>IF(SUM(D110:D143)&gt;0,SUM(D110:D143),"")</f>
        <v>66397.158911437247</v>
      </c>
      <c r="E144" s="173">
        <f t="shared" ref="E144:O144" si="10">IF(SUM(E110:E143)&gt;0,SUM(E110:E143),"")</f>
        <v>74435.753858275755</v>
      </c>
      <c r="F144" s="173">
        <f t="shared" si="10"/>
        <v>78828.74356573222</v>
      </c>
      <c r="G144" s="173">
        <f t="shared" si="10"/>
        <v>105344.31562548412</v>
      </c>
      <c r="H144" s="173">
        <f t="shared" si="10"/>
        <v>90865.083115880945</v>
      </c>
      <c r="I144" s="173">
        <f t="shared" si="10"/>
        <v>92096.810899258882</v>
      </c>
      <c r="J144" s="173">
        <f t="shared" si="10"/>
        <v>94936.617476321582</v>
      </c>
      <c r="K144" s="173">
        <f t="shared" si="10"/>
        <v>94936.617476321582</v>
      </c>
      <c r="L144" s="173">
        <f t="shared" si="10"/>
        <v>95514.584425027628</v>
      </c>
      <c r="M144" s="173">
        <f t="shared" si="10"/>
        <v>95514.584425027628</v>
      </c>
      <c r="N144" s="173">
        <f t="shared" si="10"/>
        <v>91980.372354143503</v>
      </c>
      <c r="O144" s="173">
        <f t="shared" si="10"/>
        <v>117030.6936276623</v>
      </c>
      <c r="P144" s="108"/>
      <c r="Q144" s="108"/>
      <c r="R144" s="108"/>
      <c r="S144" s="107"/>
    </row>
    <row r="145" spans="1:19" s="31" customFormat="1" x14ac:dyDescent="0.25">
      <c r="A145" s="36"/>
      <c r="B145" s="4"/>
      <c r="C145" s="3"/>
      <c r="D145" s="95"/>
      <c r="E145" s="95"/>
      <c r="F145" s="95"/>
      <c r="G145" s="95"/>
      <c r="H145" s="95"/>
      <c r="I145" s="95"/>
      <c r="J145" s="95"/>
      <c r="K145" s="95"/>
      <c r="L145" s="95"/>
      <c r="M145" s="95"/>
      <c r="N145" s="95"/>
      <c r="O145" s="95"/>
      <c r="P145" s="95"/>
      <c r="Q145" s="95"/>
      <c r="R145" s="95"/>
    </row>
    <row r="146" spans="1:19" s="31" customFormat="1" x14ac:dyDescent="0.25">
      <c r="B146" s="34" t="s">
        <v>742</v>
      </c>
      <c r="C146" s="3"/>
      <c r="D146" s="95"/>
      <c r="E146" s="95"/>
      <c r="F146" s="95"/>
      <c r="G146" s="95"/>
      <c r="H146" s="95"/>
      <c r="I146" s="95"/>
      <c r="J146" s="95"/>
      <c r="K146" s="95"/>
      <c r="L146" s="95"/>
      <c r="M146" s="95"/>
      <c r="N146" s="95"/>
      <c r="O146" s="95"/>
      <c r="P146" s="95"/>
      <c r="Q146" s="95"/>
      <c r="R146" s="95"/>
    </row>
    <row r="147" spans="1:19" s="31" customFormat="1" x14ac:dyDescent="0.25">
      <c r="A147" s="36"/>
      <c r="B147" s="139" t="str">
        <f>'Expenses Summary'!B105</f>
        <v>6100</v>
      </c>
      <c r="C147" s="139" t="str">
        <f>'Expenses Summary'!C105</f>
        <v>Building Improvements</v>
      </c>
      <c r="D147" s="64">
        <f>IF('Expenses Summary'!$G105="","",IF('Cash Flow %s Yr4'!D147="","",'Cash Flow %s Yr4'!D147*'Expenses Summary'!$G105))</f>
        <v>0</v>
      </c>
      <c r="E147" s="64">
        <f>IF('Expenses Summary'!$G105="","",IF('Cash Flow %s Yr4'!E147="","",'Cash Flow %s Yr4'!E147*'Expenses Summary'!$G105))</f>
        <v>0</v>
      </c>
      <c r="F147" s="64">
        <f>IF('Expenses Summary'!$G105="","",IF('Cash Flow %s Yr4'!F147="","",'Cash Flow %s Yr4'!F147*'Expenses Summary'!$G105))</f>
        <v>0</v>
      </c>
      <c r="G147" s="64">
        <f>IF('Expenses Summary'!$G105="","",IF('Cash Flow %s Yr4'!G147="","",'Cash Flow %s Yr4'!G147*'Expenses Summary'!$G105))</f>
        <v>0</v>
      </c>
      <c r="H147" s="64">
        <f>IF('Expenses Summary'!$G105="","",IF('Cash Flow %s Yr4'!H147="","",'Cash Flow %s Yr4'!H147*'Expenses Summary'!$G105))</f>
        <v>0</v>
      </c>
      <c r="I147" s="64">
        <f>IF('Expenses Summary'!$G105="","",IF('Cash Flow %s Yr4'!I147="","",'Cash Flow %s Yr4'!I147*'Expenses Summary'!$G105))</f>
        <v>0</v>
      </c>
      <c r="J147" s="64">
        <f>IF('Expenses Summary'!$G105="","",IF('Cash Flow %s Yr4'!J147="","",'Cash Flow %s Yr4'!J147*'Expenses Summary'!$G105))</f>
        <v>0</v>
      </c>
      <c r="K147" s="64">
        <f>IF('Expenses Summary'!$G105="","",IF('Cash Flow %s Yr4'!K147="","",'Cash Flow %s Yr4'!K147*'Expenses Summary'!$G105))</f>
        <v>0</v>
      </c>
      <c r="L147" s="64">
        <f>IF('Expenses Summary'!$G105="","",IF('Cash Flow %s Yr4'!L147="","",'Cash Flow %s Yr4'!L147*'Expenses Summary'!$G105))</f>
        <v>0</v>
      </c>
      <c r="M147" s="64">
        <f>IF('Expenses Summary'!$G105="","",IF('Cash Flow %s Yr4'!M147="","",'Cash Flow %s Yr4'!M147*'Expenses Summary'!$G105))</f>
        <v>0</v>
      </c>
      <c r="N147" s="64">
        <f>IF('Expenses Summary'!$G105="","",IF('Cash Flow %s Yr4'!N147="","",'Cash Flow %s Yr4'!N147*'Expenses Summary'!$G105))</f>
        <v>0</v>
      </c>
      <c r="O147" s="64">
        <f>IF('Expenses Summary'!$G105="","",IF('Cash Flow %s Yr4'!O147="","",'Cash Flow %s Yr4'!O147*'Expenses Summary'!$G105))</f>
        <v>0</v>
      </c>
      <c r="P147" s="129"/>
      <c r="Q147" s="129"/>
      <c r="R147" s="129"/>
      <c r="S147" s="111" t="str">
        <f>IF(SUM(D147:R147)&gt;0,SUM(D147:R147)/'Expenses Summary'!$G105,"")</f>
        <v/>
      </c>
    </row>
    <row r="148" spans="1:19" s="31" customFormat="1" x14ac:dyDescent="0.25">
      <c r="A148" s="36"/>
      <c r="B148" s="33" t="s">
        <v>568</v>
      </c>
      <c r="C148" s="34" t="s">
        <v>740</v>
      </c>
      <c r="D148" s="173" t="str">
        <f t="shared" ref="D148:O148" si="11">IF(SUM(D146:D147)&gt;0,SUM(D146:D147),"")</f>
        <v/>
      </c>
      <c r="E148" s="173" t="str">
        <f t="shared" si="11"/>
        <v/>
      </c>
      <c r="F148" s="173" t="str">
        <f t="shared" si="11"/>
        <v/>
      </c>
      <c r="G148" s="173" t="str">
        <f t="shared" si="11"/>
        <v/>
      </c>
      <c r="H148" s="173" t="str">
        <f t="shared" si="11"/>
        <v/>
      </c>
      <c r="I148" s="173" t="str">
        <f t="shared" si="11"/>
        <v/>
      </c>
      <c r="J148" s="173" t="str">
        <f t="shared" si="11"/>
        <v/>
      </c>
      <c r="K148" s="173" t="str">
        <f t="shared" si="11"/>
        <v/>
      </c>
      <c r="L148" s="173" t="str">
        <f t="shared" si="11"/>
        <v/>
      </c>
      <c r="M148" s="173" t="str">
        <f t="shared" si="11"/>
        <v/>
      </c>
      <c r="N148" s="173" t="str">
        <f t="shared" si="11"/>
        <v/>
      </c>
      <c r="O148" s="173" t="str">
        <f t="shared" si="11"/>
        <v/>
      </c>
      <c r="P148" s="108"/>
      <c r="Q148" s="108"/>
      <c r="R148" s="108"/>
      <c r="S148" s="107"/>
    </row>
    <row r="149" spans="1:19" s="31" customFormat="1" x14ac:dyDescent="0.25">
      <c r="A149" s="36"/>
      <c r="B149" s="4"/>
      <c r="C149" s="3"/>
      <c r="D149" s="104"/>
      <c r="E149" s="104"/>
      <c r="F149" s="104"/>
      <c r="G149" s="95"/>
      <c r="H149" s="95"/>
      <c r="I149" s="95"/>
      <c r="J149" s="95"/>
      <c r="K149" s="95"/>
      <c r="L149" s="95"/>
      <c r="M149" s="95"/>
      <c r="N149" s="95"/>
      <c r="O149" s="95"/>
      <c r="P149" s="95"/>
      <c r="Q149" s="95"/>
      <c r="R149" s="95"/>
    </row>
    <row r="150" spans="1:19" s="31" customFormat="1" x14ac:dyDescent="0.25">
      <c r="B150" s="34" t="s">
        <v>743</v>
      </c>
      <c r="C150" s="3"/>
      <c r="D150" s="104"/>
      <c r="E150" s="104"/>
      <c r="F150" s="104"/>
      <c r="G150" s="95"/>
      <c r="H150" s="95"/>
      <c r="I150" s="95"/>
      <c r="J150" s="95"/>
      <c r="K150" s="95"/>
      <c r="L150" s="95"/>
      <c r="M150" s="95"/>
      <c r="N150" s="95"/>
      <c r="O150" s="95"/>
      <c r="P150" s="95"/>
      <c r="Q150" s="95"/>
      <c r="R150" s="95"/>
    </row>
    <row r="151" spans="1:19" s="31" customFormat="1" x14ac:dyDescent="0.25">
      <c r="A151" s="36"/>
      <c r="B151" s="139" t="str">
        <f>'Expenses Summary'!B109</f>
        <v>7000</v>
      </c>
      <c r="C151" s="139" t="str">
        <f>'Expenses Summary'!C109</f>
        <v xml:space="preserve">Miscellaneous Expense </v>
      </c>
      <c r="D151" s="64">
        <f>IF('Expenses Summary'!$G109="","",IF('Cash Flow %s Yr4'!D151="","",'Cash Flow %s Yr4'!D151*'Expenses Summary'!$G109))</f>
        <v>0</v>
      </c>
      <c r="E151" s="64">
        <f>IF('Expenses Summary'!$G109="","",IF('Cash Flow %s Yr4'!E151="","",'Cash Flow %s Yr4'!E151*'Expenses Summary'!$G109))</f>
        <v>0</v>
      </c>
      <c r="F151" s="64">
        <f>IF('Expenses Summary'!$G109="","",IF('Cash Flow %s Yr4'!F151="","",'Cash Flow %s Yr4'!F151*'Expenses Summary'!$G109))</f>
        <v>0</v>
      </c>
      <c r="G151" s="64">
        <f>IF('Expenses Summary'!$G109="","",IF('Cash Flow %s Yr4'!G151="","",'Cash Flow %s Yr4'!G151*'Expenses Summary'!$G109))</f>
        <v>0</v>
      </c>
      <c r="H151" s="64">
        <f>IF('Expenses Summary'!$G109="","",IF('Cash Flow %s Yr4'!H151="","",'Cash Flow %s Yr4'!H151*'Expenses Summary'!$G109))</f>
        <v>0</v>
      </c>
      <c r="I151" s="64">
        <f>IF('Expenses Summary'!$G109="","",IF('Cash Flow %s Yr4'!I151="","",'Cash Flow %s Yr4'!I151*'Expenses Summary'!$G109))</f>
        <v>0</v>
      </c>
      <c r="J151" s="64">
        <f>IF('Expenses Summary'!$G109="","",IF('Cash Flow %s Yr4'!J151="","",'Cash Flow %s Yr4'!J151*'Expenses Summary'!$G109))</f>
        <v>0</v>
      </c>
      <c r="K151" s="64">
        <f>IF('Expenses Summary'!$G109="","",IF('Cash Flow %s Yr4'!K151="","",'Cash Flow %s Yr4'!K151*'Expenses Summary'!$G109))</f>
        <v>0</v>
      </c>
      <c r="L151" s="64">
        <f>IF('Expenses Summary'!$G109="","",IF('Cash Flow %s Yr4'!L151="","",'Cash Flow %s Yr4'!L151*'Expenses Summary'!$G109))</f>
        <v>0</v>
      </c>
      <c r="M151" s="64">
        <f>IF('Expenses Summary'!$G109="","",IF('Cash Flow %s Yr4'!M151="","",'Cash Flow %s Yr4'!M151*'Expenses Summary'!$G109))</f>
        <v>0</v>
      </c>
      <c r="N151" s="64">
        <f>IF('Expenses Summary'!$G109="","",IF('Cash Flow %s Yr4'!N151="","",'Cash Flow %s Yr4'!N151*'Expenses Summary'!$G109))</f>
        <v>0</v>
      </c>
      <c r="O151" s="64">
        <f>IF('Expenses Summary'!$G109="","",IF('Cash Flow %s Yr4'!O151="","",'Cash Flow %s Yr4'!O151*'Expenses Summary'!$G109))</f>
        <v>0</v>
      </c>
      <c r="P151" s="129"/>
      <c r="Q151" s="129"/>
      <c r="R151" s="129"/>
      <c r="S151" s="111" t="str">
        <f>IF(SUM(D151:R151)&gt;0,SUM(D151:R151)/'Expenses Summary'!$G109,"")</f>
        <v/>
      </c>
    </row>
    <row r="152" spans="1:19" s="31" customFormat="1" x14ac:dyDescent="0.25">
      <c r="A152" s="36"/>
      <c r="B152" s="139" t="str">
        <f>'Expenses Summary'!B110</f>
        <v>7010</v>
      </c>
      <c r="C152" s="139" t="str">
        <f>'Expenses Summary'!C110</f>
        <v>Special Education Encroachment</v>
      </c>
      <c r="D152" s="64">
        <f>IF('Expenses Summary'!$G110="","",IF('Cash Flow %s Yr4'!D152="","",'Cash Flow %s Yr4'!D152*'Expenses Summary'!$G110))</f>
        <v>0</v>
      </c>
      <c r="E152" s="64">
        <f>IF('Expenses Summary'!$G110="","",IF('Cash Flow %s Yr4'!E152="","",'Cash Flow %s Yr4'!E152*'Expenses Summary'!$G110))</f>
        <v>0</v>
      </c>
      <c r="F152" s="64">
        <f>IF('Expenses Summary'!$G110="","",IF('Cash Flow %s Yr4'!F152="","",'Cash Flow %s Yr4'!F152*'Expenses Summary'!$G110))</f>
        <v>0</v>
      </c>
      <c r="G152" s="64">
        <f>IF('Expenses Summary'!$G110="","",IF('Cash Flow %s Yr4'!G152="","",'Cash Flow %s Yr4'!G152*'Expenses Summary'!$G110))</f>
        <v>0</v>
      </c>
      <c r="H152" s="64">
        <f>IF('Expenses Summary'!$G110="","",IF('Cash Flow %s Yr4'!H152="","",'Cash Flow %s Yr4'!H152*'Expenses Summary'!$G110))</f>
        <v>0</v>
      </c>
      <c r="I152" s="64">
        <f>IF('Expenses Summary'!$G110="","",IF('Cash Flow %s Yr4'!I152="","",'Cash Flow %s Yr4'!I152*'Expenses Summary'!$G110))</f>
        <v>0</v>
      </c>
      <c r="J152" s="64">
        <f>IF('Expenses Summary'!$G110="","",IF('Cash Flow %s Yr4'!J152="","",'Cash Flow %s Yr4'!J152*'Expenses Summary'!$G110))</f>
        <v>0</v>
      </c>
      <c r="K152" s="64">
        <f>IF('Expenses Summary'!$G110="","",IF('Cash Flow %s Yr4'!K152="","",'Cash Flow %s Yr4'!K152*'Expenses Summary'!$G110))</f>
        <v>0</v>
      </c>
      <c r="L152" s="64">
        <f>IF('Expenses Summary'!$G110="","",IF('Cash Flow %s Yr4'!L152="","",'Cash Flow %s Yr4'!L152*'Expenses Summary'!$G110))</f>
        <v>0</v>
      </c>
      <c r="M152" s="64">
        <f>IF('Expenses Summary'!$G110="","",IF('Cash Flow %s Yr4'!M152="","",'Cash Flow %s Yr4'!M152*'Expenses Summary'!$G110))</f>
        <v>0</v>
      </c>
      <c r="N152" s="64">
        <f>IF('Expenses Summary'!$G110="","",IF('Cash Flow %s Yr4'!N152="","",'Cash Flow %s Yr4'!N152*'Expenses Summary'!$G110))</f>
        <v>0</v>
      </c>
      <c r="O152" s="64">
        <f>IF('Expenses Summary'!$G110="","",IF('Cash Flow %s Yr4'!O152="","",'Cash Flow %s Yr4'!O152*'Expenses Summary'!$G110))</f>
        <v>0</v>
      </c>
      <c r="P152" s="129"/>
      <c r="Q152" s="129"/>
      <c r="R152" s="129"/>
      <c r="S152" s="111" t="str">
        <f>IF(SUM(D152:R152)&gt;0,SUM(D152:R152)/'Expenses Summary'!$G110,"")</f>
        <v/>
      </c>
    </row>
    <row r="153" spans="1:19" s="31" customFormat="1" x14ac:dyDescent="0.25">
      <c r="A153" s="36"/>
      <c r="B153" s="139" t="e">
        <f>'Expenses Summary'!#REF!</f>
        <v>#REF!</v>
      </c>
      <c r="C153" s="139" t="e">
        <f>'Expenses Summary'!#REF!</f>
        <v>#REF!</v>
      </c>
      <c r="D153" s="64" t="e">
        <f>IF('Expenses Summary'!#REF!="","",IF('Cash Flow %s Yr4'!#REF!="","",'Cash Flow %s Yr4'!#REF!*'Expenses Summary'!#REF!))</f>
        <v>#REF!</v>
      </c>
      <c r="E153" s="64" t="e">
        <f>IF('Expenses Summary'!#REF!="","",IF('Cash Flow %s Yr4'!#REF!="","",'Cash Flow %s Yr4'!#REF!*'Expenses Summary'!#REF!))</f>
        <v>#REF!</v>
      </c>
      <c r="F153" s="64" t="e">
        <f>IF('Expenses Summary'!#REF!="","",IF('Cash Flow %s Yr4'!#REF!="","",'Cash Flow %s Yr4'!#REF!*'Expenses Summary'!#REF!))</f>
        <v>#REF!</v>
      </c>
      <c r="G153" s="64" t="e">
        <f>IF('Expenses Summary'!#REF!="","",IF('Cash Flow %s Yr4'!#REF!="","",'Cash Flow %s Yr4'!#REF!*'Expenses Summary'!#REF!))</f>
        <v>#REF!</v>
      </c>
      <c r="H153" s="64" t="e">
        <f>IF('Expenses Summary'!#REF!="","",IF('Cash Flow %s Yr4'!#REF!="","",'Cash Flow %s Yr4'!#REF!*'Expenses Summary'!#REF!))</f>
        <v>#REF!</v>
      </c>
      <c r="I153" s="64" t="e">
        <f>IF('Expenses Summary'!#REF!="","",IF('Cash Flow %s Yr4'!#REF!="","",'Cash Flow %s Yr4'!#REF!*'Expenses Summary'!#REF!))</f>
        <v>#REF!</v>
      </c>
      <c r="J153" s="64" t="e">
        <f>IF('Expenses Summary'!#REF!="","",IF('Cash Flow %s Yr4'!#REF!="","",'Cash Flow %s Yr4'!#REF!*'Expenses Summary'!#REF!))</f>
        <v>#REF!</v>
      </c>
      <c r="K153" s="64" t="e">
        <f>IF('Expenses Summary'!#REF!="","",IF('Cash Flow %s Yr4'!#REF!="","",'Cash Flow %s Yr4'!#REF!*'Expenses Summary'!#REF!))</f>
        <v>#REF!</v>
      </c>
      <c r="L153" s="64" t="e">
        <f>IF('Expenses Summary'!#REF!="","",IF('Cash Flow %s Yr4'!#REF!="","",'Cash Flow %s Yr4'!#REF!*'Expenses Summary'!#REF!))</f>
        <v>#REF!</v>
      </c>
      <c r="M153" s="64" t="e">
        <f>IF('Expenses Summary'!#REF!="","",IF('Cash Flow %s Yr4'!#REF!="","",'Cash Flow %s Yr4'!#REF!*'Expenses Summary'!#REF!))</f>
        <v>#REF!</v>
      </c>
      <c r="N153" s="64" t="e">
        <f>IF('Expenses Summary'!#REF!="","",IF('Cash Flow %s Yr4'!#REF!="","",'Cash Flow %s Yr4'!#REF!*'Expenses Summary'!#REF!))</f>
        <v>#REF!</v>
      </c>
      <c r="O153" s="64" t="e">
        <f>IF('Expenses Summary'!#REF!="","",IF('Cash Flow %s Yr4'!#REF!="","",'Cash Flow %s Yr4'!#REF!*'Expenses Summary'!#REF!))</f>
        <v>#REF!</v>
      </c>
      <c r="P153" s="129"/>
      <c r="Q153" s="129"/>
      <c r="R153" s="129"/>
      <c r="S153" s="111" t="e">
        <f>IF(SUM(D153:R153)&gt;0,SUM(D153:R153)/'Expenses Summary'!#REF!,"")</f>
        <v>#REF!</v>
      </c>
    </row>
    <row r="154" spans="1:19" s="31" customFormat="1" x14ac:dyDescent="0.25">
      <c r="A154" s="36"/>
      <c r="B154" s="139" t="str">
        <f>'Expenses Summary'!B111</f>
        <v>7500</v>
      </c>
      <c r="C154" s="139" t="str">
        <f>'Expenses Summary'!C111</f>
        <v>District Oversight Fee</v>
      </c>
      <c r="D154" s="64">
        <f>IF('Expenses Summary'!$G111="","",IF('Cash Flow %s Yr4'!D153="","",'Cash Flow %s Yr4'!D153*'Expenses Summary'!$G111))</f>
        <v>0</v>
      </c>
      <c r="E154" s="64">
        <f>IF('Expenses Summary'!$G111="","",IF('Cash Flow %s Yr4'!E153="","",'Cash Flow %s Yr4'!E153*'Expenses Summary'!$G111))</f>
        <v>0</v>
      </c>
      <c r="F154" s="64">
        <f>IF('Expenses Summary'!$G111="","",IF('Cash Flow %s Yr4'!F153="","",'Cash Flow %s Yr4'!F153*'Expenses Summary'!$G111))</f>
        <v>0</v>
      </c>
      <c r="G154" s="64">
        <f>IF('Expenses Summary'!$G111="","",IF('Cash Flow %s Yr4'!G153="","",'Cash Flow %s Yr4'!G153*'Expenses Summary'!$G111))</f>
        <v>0</v>
      </c>
      <c r="H154" s="64">
        <f>IF('Expenses Summary'!$G111="","",IF('Cash Flow %s Yr4'!H153="","",'Cash Flow %s Yr4'!H153*'Expenses Summary'!$G111))</f>
        <v>0</v>
      </c>
      <c r="I154" s="64">
        <f>IF('Expenses Summary'!$G111="","",IF('Cash Flow %s Yr4'!I153="","",'Cash Flow %s Yr4'!I153*'Expenses Summary'!$G111))</f>
        <v>0</v>
      </c>
      <c r="J154" s="64">
        <f>IF('Expenses Summary'!$G111="","",IF('Cash Flow %s Yr4'!J153="","",'Cash Flow %s Yr4'!J153*'Expenses Summary'!$G111))</f>
        <v>0</v>
      </c>
      <c r="K154" s="64">
        <f>IF('Expenses Summary'!$G111="","",IF('Cash Flow %s Yr4'!K153="","",'Cash Flow %s Yr4'!K153*'Expenses Summary'!$G111))</f>
        <v>0</v>
      </c>
      <c r="L154" s="64">
        <f>IF('Expenses Summary'!$G111="","",IF('Cash Flow %s Yr4'!L153="","",'Cash Flow %s Yr4'!L153*'Expenses Summary'!$G111))</f>
        <v>0</v>
      </c>
      <c r="M154" s="64">
        <f>IF('Expenses Summary'!$G111="","",IF('Cash Flow %s Yr4'!M153="","",'Cash Flow %s Yr4'!M153*'Expenses Summary'!$G111))</f>
        <v>0</v>
      </c>
      <c r="N154" s="64">
        <f>IF('Expenses Summary'!$G111="","",IF('Cash Flow %s Yr4'!N153="","",'Cash Flow %s Yr4'!N153*'Expenses Summary'!$G111))</f>
        <v>0</v>
      </c>
      <c r="O154" s="64">
        <f>IF('Expenses Summary'!$G111="","",IF('Cash Flow %s Yr4'!O153="","",'Cash Flow %s Yr4'!O153*'Expenses Summary'!$G111))</f>
        <v>0</v>
      </c>
      <c r="P154" s="129"/>
      <c r="Q154" s="129"/>
      <c r="R154" s="129"/>
      <c r="S154" s="111" t="str">
        <f>IF(SUM(D154:R154)&gt;0,SUM(D154:R154)/'Expenses Summary'!$G111,"")</f>
        <v/>
      </c>
    </row>
    <row r="155" spans="1:19" s="31" customFormat="1" x14ac:dyDescent="0.25">
      <c r="A155" s="36"/>
      <c r="B155" s="33" t="s">
        <v>704</v>
      </c>
      <c r="C155" s="34" t="s">
        <v>744</v>
      </c>
      <c r="D155" s="187" t="e">
        <f t="shared" ref="D155:O155" si="12">IF(SUM(D150:D154)&gt;0,SUM(D150:D154),"")</f>
        <v>#REF!</v>
      </c>
      <c r="E155" s="187" t="e">
        <f t="shared" si="12"/>
        <v>#REF!</v>
      </c>
      <c r="F155" s="187" t="e">
        <f t="shared" si="12"/>
        <v>#REF!</v>
      </c>
      <c r="G155" s="187" t="e">
        <f t="shared" si="12"/>
        <v>#REF!</v>
      </c>
      <c r="H155" s="187" t="e">
        <f t="shared" si="12"/>
        <v>#REF!</v>
      </c>
      <c r="I155" s="187" t="e">
        <f t="shared" si="12"/>
        <v>#REF!</v>
      </c>
      <c r="J155" s="187" t="e">
        <f t="shared" si="12"/>
        <v>#REF!</v>
      </c>
      <c r="K155" s="187" t="e">
        <f t="shared" si="12"/>
        <v>#REF!</v>
      </c>
      <c r="L155" s="187" t="e">
        <f t="shared" si="12"/>
        <v>#REF!</v>
      </c>
      <c r="M155" s="187" t="e">
        <f t="shared" si="12"/>
        <v>#REF!</v>
      </c>
      <c r="N155" s="187" t="e">
        <f t="shared" si="12"/>
        <v>#REF!</v>
      </c>
      <c r="O155" s="187" t="e">
        <f t="shared" si="12"/>
        <v>#REF!</v>
      </c>
      <c r="P155" s="132"/>
      <c r="Q155" s="132"/>
      <c r="R155" s="132"/>
    </row>
    <row r="156" spans="1:19" s="31" customFormat="1" x14ac:dyDescent="0.25">
      <c r="A156" s="34" t="s">
        <v>751</v>
      </c>
      <c r="B156" s="4"/>
      <c r="C156" s="3"/>
      <c r="D156" s="173" t="e">
        <f t="shared" ref="D156:O156" si="13">IF(SUM(D155,D148,D144,D108,D88,D76,D63)&gt;0,SUM(D155,D148,D144,D108,D88,D76,D63),"")</f>
        <v>#REF!</v>
      </c>
      <c r="E156" s="173" t="e">
        <f t="shared" si="13"/>
        <v>#REF!</v>
      </c>
      <c r="F156" s="173" t="e">
        <f t="shared" si="13"/>
        <v>#REF!</v>
      </c>
      <c r="G156" s="173" t="e">
        <f t="shared" si="13"/>
        <v>#REF!</v>
      </c>
      <c r="H156" s="173" t="e">
        <f t="shared" si="13"/>
        <v>#REF!</v>
      </c>
      <c r="I156" s="173" t="e">
        <f t="shared" si="13"/>
        <v>#REF!</v>
      </c>
      <c r="J156" s="173" t="e">
        <f t="shared" si="13"/>
        <v>#REF!</v>
      </c>
      <c r="K156" s="173" t="e">
        <f t="shared" si="13"/>
        <v>#REF!</v>
      </c>
      <c r="L156" s="173" t="e">
        <f t="shared" si="13"/>
        <v>#REF!</v>
      </c>
      <c r="M156" s="173" t="e">
        <f t="shared" si="13"/>
        <v>#REF!</v>
      </c>
      <c r="N156" s="173" t="e">
        <f t="shared" si="13"/>
        <v>#REF!</v>
      </c>
      <c r="O156" s="173" t="e">
        <f t="shared" si="13"/>
        <v>#REF!</v>
      </c>
      <c r="P156" s="95"/>
      <c r="Q156" s="95"/>
      <c r="R156" s="95"/>
    </row>
    <row r="157" spans="1:19" s="31" customFormat="1" x14ac:dyDescent="0.25">
      <c r="A157" s="34"/>
      <c r="B157" s="4"/>
      <c r="C157" s="3"/>
      <c r="D157" s="46"/>
      <c r="E157" s="46"/>
      <c r="F157" s="46"/>
      <c r="G157" s="46"/>
      <c r="H157" s="46"/>
      <c r="I157" s="46"/>
      <c r="J157" s="46"/>
      <c r="K157" s="46"/>
      <c r="L157" s="46"/>
      <c r="M157" s="46"/>
      <c r="N157" s="46"/>
      <c r="O157" s="46"/>
      <c r="P157" s="95"/>
      <c r="Q157" s="95"/>
      <c r="R157" s="95"/>
    </row>
    <row r="158" spans="1:19" s="31" customFormat="1" x14ac:dyDescent="0.25">
      <c r="A158" s="36"/>
      <c r="B158" s="34" t="s">
        <v>666</v>
      </c>
      <c r="C158" s="3"/>
      <c r="D158" s="104"/>
      <c r="E158" s="104"/>
      <c r="F158" s="104"/>
      <c r="G158" s="95"/>
      <c r="H158" s="95"/>
      <c r="I158" s="95"/>
      <c r="J158" s="95"/>
      <c r="K158" s="95"/>
      <c r="L158" s="95"/>
      <c r="M158" s="95"/>
      <c r="N158" s="95"/>
      <c r="O158" s="95"/>
      <c r="P158" s="95"/>
      <c r="Q158" s="95"/>
      <c r="R158" s="95"/>
    </row>
    <row r="159" spans="1:19" s="31" customFormat="1" x14ac:dyDescent="0.25">
      <c r="A159" s="36"/>
      <c r="B159" s="66"/>
      <c r="C159" s="66" t="str">
        <f>'Cash Flow %s Yr4'!C157</f>
        <v>Cash balance at previous year end</v>
      </c>
      <c r="D159" s="64" t="e">
        <f>'Cash Flow $s Yr3'!O168</f>
        <v>#REF!</v>
      </c>
      <c r="E159" s="64">
        <f>'Cash Flow %s Yr4'!E157*'Cash Flow %s Yr4'!$W157</f>
        <v>0</v>
      </c>
      <c r="F159" s="64">
        <f>'Cash Flow %s Yr4'!F157*'Cash Flow %s Yr4'!$W157</f>
        <v>0</v>
      </c>
      <c r="G159" s="64">
        <f>'Cash Flow %s Yr4'!G157*'Cash Flow %s Yr4'!$W157</f>
        <v>0</v>
      </c>
      <c r="H159" s="64">
        <f>'Cash Flow %s Yr4'!H157*'Cash Flow %s Yr4'!$W157</f>
        <v>0</v>
      </c>
      <c r="I159" s="64">
        <f>'Cash Flow %s Yr4'!I157*'Cash Flow %s Yr4'!$W157</f>
        <v>0</v>
      </c>
      <c r="J159" s="64">
        <f>'Cash Flow %s Yr4'!J157*'Cash Flow %s Yr4'!$W157</f>
        <v>0</v>
      </c>
      <c r="K159" s="64">
        <f>'Cash Flow %s Yr4'!K157*'Cash Flow %s Yr4'!$W157</f>
        <v>0</v>
      </c>
      <c r="L159" s="64">
        <f>'Cash Flow %s Yr4'!L157*'Cash Flow %s Yr4'!$W157</f>
        <v>0</v>
      </c>
      <c r="M159" s="64">
        <f>'Cash Flow %s Yr4'!M157*'Cash Flow %s Yr4'!$W157</f>
        <v>0</v>
      </c>
      <c r="N159" s="64">
        <f>'Cash Flow %s Yr4'!N157*'Cash Flow %s Yr4'!$W157</f>
        <v>0</v>
      </c>
      <c r="O159" s="64">
        <f>'Cash Flow %s Yr4'!O157*'Cash Flow %s Yr4'!$W157</f>
        <v>0</v>
      </c>
      <c r="P159" s="103"/>
      <c r="Q159" s="103"/>
      <c r="R159" s="103"/>
    </row>
    <row r="160" spans="1:19" s="31" customFormat="1" x14ac:dyDescent="0.25">
      <c r="A160" s="36"/>
      <c r="B160" s="66"/>
      <c r="C160" s="135" t="str">
        <f>'Cash Flow %s Yr4'!C158</f>
        <v>Accounts Receivable</v>
      </c>
      <c r="D160" s="64">
        <f>'Cash Flow %s Yr4'!D158*'Cash Flow $s Yr3'!$O159</f>
        <v>0</v>
      </c>
      <c r="E160" s="64">
        <f>'Cash Flow %s Yr4'!E158*'Cash Flow $s Yr3'!$O159</f>
        <v>0</v>
      </c>
      <c r="F160" s="64">
        <f>'Cash Flow %s Yr4'!F158*'Cash Flow $s Yr3'!$O159</f>
        <v>0</v>
      </c>
      <c r="G160" s="64">
        <f>'Cash Flow %s Yr4'!G158*'Cash Flow $s Yr3'!$O159</f>
        <v>0</v>
      </c>
      <c r="H160" s="64">
        <f>'Cash Flow %s Yr4'!H158*'Cash Flow $s Yr3'!$O159</f>
        <v>0</v>
      </c>
      <c r="I160" s="64">
        <f>'Cash Flow %s Yr4'!I158*'Cash Flow $s Yr3'!$O159</f>
        <v>0</v>
      </c>
      <c r="J160" s="64">
        <f>'Cash Flow %s Yr4'!J158*'Cash Flow $s Yr3'!$O159</f>
        <v>0</v>
      </c>
      <c r="K160" s="64">
        <f>'Cash Flow %s Yr4'!K158*'Cash Flow $s Yr3'!$O159</f>
        <v>0</v>
      </c>
      <c r="L160" s="64">
        <f>'Cash Flow %s Yr4'!L158*'Cash Flow $s Yr3'!$O159</f>
        <v>0</v>
      </c>
      <c r="M160" s="64">
        <f>'Cash Flow %s Yr4'!M158*'Cash Flow $s Yr3'!$O159</f>
        <v>0</v>
      </c>
      <c r="N160" s="64">
        <f>'Cash Flow %s Yr4'!N158*'Cash Flow $s Yr3'!$O159</f>
        <v>0</v>
      </c>
      <c r="O160" s="64">
        <f>'Cash Flow %s Yr4'!O158*'Cash Flow $s Yr3'!$O159</f>
        <v>0</v>
      </c>
      <c r="P160" s="186">
        <f>P51</f>
        <v>368921.51</v>
      </c>
      <c r="Q160" s="186">
        <f>Q51</f>
        <v>0</v>
      </c>
      <c r="R160" s="186">
        <f>R51</f>
        <v>0</v>
      </c>
    </row>
    <row r="161" spans="1:18" s="31" customFormat="1" x14ac:dyDescent="0.25">
      <c r="A161" s="36"/>
      <c r="B161" s="66"/>
      <c r="C161" s="135" t="str">
        <f>'Cash Flow %s Yr4'!C159</f>
        <v>Accounts Payable</v>
      </c>
      <c r="D161" s="64">
        <f>'Cash Flow %s Yr4'!D159*'Cash Flow $s Yr3'!$O160</f>
        <v>0</v>
      </c>
      <c r="E161" s="64">
        <f>'Cash Flow %s Yr4'!E159*'Cash Flow $s Yr3'!$O160</f>
        <v>0</v>
      </c>
      <c r="F161" s="64">
        <f>'Cash Flow %s Yr4'!F159*'Cash Flow $s Yr3'!$O160</f>
        <v>0</v>
      </c>
      <c r="G161" s="64">
        <f>'Cash Flow %s Yr4'!G159*'Cash Flow $s Yr3'!$O160</f>
        <v>0</v>
      </c>
      <c r="H161" s="64">
        <f>'Cash Flow %s Yr4'!H159*'Cash Flow $s Yr3'!$O160</f>
        <v>0</v>
      </c>
      <c r="I161" s="64">
        <f>'Cash Flow %s Yr4'!I159*'Cash Flow $s Yr3'!$O160</f>
        <v>0</v>
      </c>
      <c r="J161" s="64">
        <f>'Cash Flow %s Yr4'!J159*'Cash Flow $s Yr3'!$O160</f>
        <v>0</v>
      </c>
      <c r="K161" s="64">
        <f>'Cash Flow %s Yr4'!K159*'Cash Flow $s Yr3'!$O160</f>
        <v>0</v>
      </c>
      <c r="L161" s="64">
        <f>'Cash Flow %s Yr4'!L159*'Cash Flow $s Yr3'!$O160</f>
        <v>0</v>
      </c>
      <c r="M161" s="64">
        <f>'Cash Flow %s Yr4'!M159*'Cash Flow $s Yr3'!$O160</f>
        <v>0</v>
      </c>
      <c r="N161" s="64">
        <f>'Cash Flow %s Yr4'!N159*'Cash Flow $s Yr3'!$O160</f>
        <v>0</v>
      </c>
      <c r="O161" s="64">
        <f>'Cash Flow %s Yr4'!O159*'Cash Flow $s Yr3'!$O160</f>
        <v>0</v>
      </c>
      <c r="P161" s="103"/>
      <c r="Q161" s="103"/>
      <c r="R161" s="103"/>
    </row>
    <row r="162" spans="1:18" s="31" customFormat="1" x14ac:dyDescent="0.25">
      <c r="A162" s="36"/>
      <c r="B162" s="66"/>
      <c r="C162" s="135" t="str">
        <f>'Cash Flow %s Yr4'!C160</f>
        <v>Loan Principal Payable</v>
      </c>
      <c r="D162" s="64"/>
      <c r="E162" s="64"/>
      <c r="F162" s="64"/>
      <c r="G162" s="64"/>
      <c r="H162" s="64"/>
      <c r="I162" s="64"/>
      <c r="J162" s="64"/>
      <c r="K162" s="64"/>
      <c r="L162" s="64"/>
      <c r="M162" s="64"/>
      <c r="N162" s="64"/>
      <c r="O162" s="64"/>
      <c r="P162" s="103"/>
      <c r="Q162" s="103"/>
      <c r="R162" s="103"/>
    </row>
    <row r="163" spans="1:18" s="31" customFormat="1" x14ac:dyDescent="0.25">
      <c r="A163" s="36"/>
      <c r="B163" s="124"/>
      <c r="C163" s="34" t="s">
        <v>744</v>
      </c>
      <c r="D163" s="85" t="e">
        <f>D159+D160-D161-D162</f>
        <v>#REF!</v>
      </c>
      <c r="E163" s="85">
        <f t="shared" ref="E163:O163" si="14">E159+E160-E161-E162</f>
        <v>0</v>
      </c>
      <c r="F163" s="85">
        <f t="shared" si="14"/>
        <v>0</v>
      </c>
      <c r="G163" s="85">
        <f t="shared" si="14"/>
        <v>0</v>
      </c>
      <c r="H163" s="85">
        <f t="shared" si="14"/>
        <v>0</v>
      </c>
      <c r="I163" s="85">
        <f t="shared" si="14"/>
        <v>0</v>
      </c>
      <c r="J163" s="85">
        <f t="shared" si="14"/>
        <v>0</v>
      </c>
      <c r="K163" s="85">
        <f t="shared" si="14"/>
        <v>0</v>
      </c>
      <c r="L163" s="85">
        <f t="shared" si="14"/>
        <v>0</v>
      </c>
      <c r="M163" s="85">
        <f t="shared" si="14"/>
        <v>0</v>
      </c>
      <c r="N163" s="85">
        <f t="shared" si="14"/>
        <v>0</v>
      </c>
      <c r="O163" s="85">
        <f t="shared" si="14"/>
        <v>0</v>
      </c>
      <c r="P163" s="108"/>
      <c r="Q163" s="108"/>
      <c r="R163" s="108"/>
    </row>
    <row r="164" spans="1:18" s="40" customFormat="1" ht="16.5" thickBot="1" x14ac:dyDescent="0.3">
      <c r="A164" s="36"/>
      <c r="C164" s="1"/>
      <c r="D164" s="95"/>
      <c r="E164" s="95"/>
      <c r="F164" s="95"/>
      <c r="G164" s="95"/>
      <c r="H164" s="95"/>
      <c r="I164" s="95"/>
      <c r="J164" s="95"/>
      <c r="K164" s="95"/>
      <c r="L164" s="95"/>
      <c r="M164" s="95"/>
      <c r="N164" s="95"/>
      <c r="O164" s="95"/>
      <c r="P164" s="95"/>
      <c r="Q164" s="95"/>
      <c r="R164" s="95"/>
    </row>
    <row r="165" spans="1:18" s="40" customFormat="1" ht="16.5" thickBot="1" x14ac:dyDescent="0.3">
      <c r="A165" s="74" t="s">
        <v>840</v>
      </c>
      <c r="B165" s="131"/>
      <c r="C165" s="75"/>
      <c r="D165" s="151" t="e">
        <f t="shared" ref="D165:O165" si="15">D51-D156</f>
        <v>#REF!</v>
      </c>
      <c r="E165" s="151" t="e">
        <f t="shared" si="15"/>
        <v>#REF!</v>
      </c>
      <c r="F165" s="151" t="e">
        <f t="shared" si="15"/>
        <v>#REF!</v>
      </c>
      <c r="G165" s="151" t="e">
        <f t="shared" si="15"/>
        <v>#REF!</v>
      </c>
      <c r="H165" s="151" t="e">
        <f t="shared" si="15"/>
        <v>#REF!</v>
      </c>
      <c r="I165" s="151" t="e">
        <f t="shared" si="15"/>
        <v>#REF!</v>
      </c>
      <c r="J165" s="151" t="e">
        <f t="shared" si="15"/>
        <v>#REF!</v>
      </c>
      <c r="K165" s="151" t="e">
        <f t="shared" si="15"/>
        <v>#REF!</v>
      </c>
      <c r="L165" s="151" t="e">
        <f t="shared" si="15"/>
        <v>#REF!</v>
      </c>
      <c r="M165" s="151" t="e">
        <f t="shared" si="15"/>
        <v>#REF!</v>
      </c>
      <c r="N165" s="151" t="e">
        <f t="shared" si="15"/>
        <v>#REF!</v>
      </c>
      <c r="O165" s="152" t="e">
        <f t="shared" si="15"/>
        <v>#REF!</v>
      </c>
      <c r="P165" s="95"/>
      <c r="Q165" s="95"/>
      <c r="R165" s="95"/>
    </row>
    <row r="166" spans="1:18" s="40" customFormat="1" ht="16.5" thickBot="1" x14ac:dyDescent="0.3">
      <c r="A166" s="36"/>
      <c r="C166" s="1"/>
      <c r="D166" s="153"/>
      <c r="E166" s="153"/>
      <c r="F166" s="153"/>
      <c r="G166" s="153"/>
      <c r="H166" s="153"/>
      <c r="I166" s="153"/>
      <c r="J166" s="153"/>
      <c r="K166" s="153"/>
      <c r="L166" s="153"/>
      <c r="M166" s="153"/>
      <c r="N166" s="153"/>
      <c r="O166" s="153"/>
      <c r="P166" s="95"/>
      <c r="Q166" s="95"/>
      <c r="R166" s="95"/>
    </row>
    <row r="167" spans="1:18" s="40" customFormat="1" ht="16.5" thickBot="1" x14ac:dyDescent="0.3">
      <c r="A167" s="74" t="s">
        <v>835</v>
      </c>
      <c r="B167" s="131"/>
      <c r="C167" s="75"/>
      <c r="D167" s="151" t="e">
        <f>D163+D165</f>
        <v>#REF!</v>
      </c>
      <c r="E167" s="151" t="e">
        <f t="shared" ref="E167:O167" si="16">E163+E165</f>
        <v>#REF!</v>
      </c>
      <c r="F167" s="151" t="e">
        <f t="shared" si="16"/>
        <v>#REF!</v>
      </c>
      <c r="G167" s="151" t="e">
        <f t="shared" si="16"/>
        <v>#REF!</v>
      </c>
      <c r="H167" s="151" t="e">
        <f t="shared" si="16"/>
        <v>#REF!</v>
      </c>
      <c r="I167" s="151" t="e">
        <f t="shared" si="16"/>
        <v>#REF!</v>
      </c>
      <c r="J167" s="151" t="e">
        <f t="shared" si="16"/>
        <v>#REF!</v>
      </c>
      <c r="K167" s="151" t="e">
        <f t="shared" si="16"/>
        <v>#REF!</v>
      </c>
      <c r="L167" s="151" t="e">
        <f t="shared" si="16"/>
        <v>#REF!</v>
      </c>
      <c r="M167" s="151" t="e">
        <f t="shared" si="16"/>
        <v>#REF!</v>
      </c>
      <c r="N167" s="151" t="e">
        <f t="shared" si="16"/>
        <v>#REF!</v>
      </c>
      <c r="O167" s="152" t="e">
        <f t="shared" si="16"/>
        <v>#REF!</v>
      </c>
      <c r="P167" s="95"/>
      <c r="Q167" s="95"/>
      <c r="R167" s="95"/>
    </row>
    <row r="168" spans="1:18" s="40" customFormat="1" ht="16.5" thickBot="1" x14ac:dyDescent="0.3">
      <c r="A168" s="36"/>
      <c r="C168" s="1"/>
      <c r="D168" s="95"/>
      <c r="E168" s="95"/>
      <c r="F168" s="95"/>
      <c r="G168" s="95"/>
      <c r="H168" s="95"/>
      <c r="I168" s="95"/>
      <c r="J168" s="95"/>
      <c r="K168" s="95"/>
      <c r="L168" s="95"/>
      <c r="M168" s="95"/>
      <c r="N168" s="95"/>
      <c r="O168" s="95"/>
      <c r="P168" s="95"/>
      <c r="Q168" s="95"/>
      <c r="R168" s="95"/>
    </row>
    <row r="169" spans="1:18" s="40" customFormat="1" ht="16.5" thickBot="1" x14ac:dyDescent="0.3">
      <c r="A169" s="74" t="s">
        <v>841</v>
      </c>
      <c r="B169" s="131"/>
      <c r="C169" s="75"/>
      <c r="D169" s="151" t="e">
        <f>D167</f>
        <v>#REF!</v>
      </c>
      <c r="E169" s="151" t="e">
        <f>D169+E167</f>
        <v>#REF!</v>
      </c>
      <c r="F169" s="151" t="e">
        <f t="shared" ref="F169:O169" si="17">E169+F167</f>
        <v>#REF!</v>
      </c>
      <c r="G169" s="151" t="e">
        <f t="shared" si="17"/>
        <v>#REF!</v>
      </c>
      <c r="H169" s="151" t="e">
        <f t="shared" si="17"/>
        <v>#REF!</v>
      </c>
      <c r="I169" s="151" t="e">
        <f t="shared" si="17"/>
        <v>#REF!</v>
      </c>
      <c r="J169" s="151" t="e">
        <f t="shared" si="17"/>
        <v>#REF!</v>
      </c>
      <c r="K169" s="151" t="e">
        <f t="shared" si="17"/>
        <v>#REF!</v>
      </c>
      <c r="L169" s="151" t="e">
        <f t="shared" si="17"/>
        <v>#REF!</v>
      </c>
      <c r="M169" s="151" t="e">
        <f t="shared" si="17"/>
        <v>#REF!</v>
      </c>
      <c r="N169" s="151" t="e">
        <f t="shared" si="17"/>
        <v>#REF!</v>
      </c>
      <c r="O169" s="152" t="e">
        <f t="shared" si="17"/>
        <v>#REF!</v>
      </c>
      <c r="P169" s="95"/>
      <c r="Q169" s="95"/>
      <c r="R169" s="95"/>
    </row>
    <row r="170" spans="1:18" s="40" customFormat="1" x14ac:dyDescent="0.25">
      <c r="A170" s="36"/>
      <c r="C170" s="1"/>
      <c r="D170" s="95"/>
      <c r="E170" s="95"/>
      <c r="F170" s="95"/>
      <c r="G170" s="95"/>
      <c r="H170" s="95"/>
      <c r="I170" s="95"/>
      <c r="J170" s="95"/>
      <c r="K170" s="95"/>
      <c r="L170" s="95"/>
      <c r="M170" s="95"/>
      <c r="N170" s="95"/>
      <c r="O170" s="95"/>
      <c r="P170" s="95"/>
      <c r="Q170" s="95"/>
      <c r="R170" s="95"/>
    </row>
    <row r="171" spans="1:18" s="40" customFormat="1" x14ac:dyDescent="0.25">
      <c r="A171" s="36"/>
      <c r="C171" s="1"/>
      <c r="D171" s="95"/>
      <c r="E171" s="95"/>
      <c r="F171" s="95"/>
      <c r="G171" s="95"/>
      <c r="H171" s="95"/>
      <c r="I171" s="95"/>
      <c r="J171" s="95"/>
      <c r="K171" s="95"/>
      <c r="L171" s="95"/>
      <c r="M171" s="95"/>
      <c r="N171" s="95"/>
      <c r="O171" s="95"/>
      <c r="P171" s="95"/>
      <c r="Q171" s="95"/>
      <c r="R171" s="95"/>
    </row>
    <row r="172" spans="1:18" s="40" customFormat="1" x14ac:dyDescent="0.25">
      <c r="A172" s="36"/>
      <c r="C172" s="1"/>
      <c r="D172" s="95"/>
      <c r="E172" s="95"/>
      <c r="F172" s="95"/>
      <c r="G172" s="95"/>
      <c r="H172" s="95"/>
      <c r="I172" s="95"/>
      <c r="J172" s="95"/>
      <c r="K172" s="95"/>
      <c r="L172" s="95"/>
      <c r="M172" s="95"/>
      <c r="N172" s="95"/>
      <c r="O172" s="95"/>
      <c r="P172" s="95"/>
      <c r="Q172" s="95"/>
      <c r="R172" s="95"/>
    </row>
  </sheetData>
  <customSheetViews>
    <customSheetView guid="{4EB13151-49F2-48E5-8912-358F31E4FF0D}" scale="75" fitToPage="1" hiddenRows="1" state="hidden">
      <pane xSplit="3" ySplit="6" topLeftCell="D7" activePane="bottomRight" state="frozenSplit"/>
      <selection pane="bottomRight" activeCell="E12" sqref="E12:P12"/>
      <pageMargins left="0.25" right="0.25" top="0.5" bottom="0.5" header="0.25" footer="0.25"/>
      <pageSetup scale="30" orientation="portrait" r:id="rId1"/>
      <headerFooter alignWithMargins="0">
        <oddHeader>&amp;A</oddHeader>
        <oddFooter>Page &amp;P</oddFooter>
      </headerFooter>
    </customSheetView>
    <customSheetView guid="{9376E736-6BC6-F744-8C65-D2B2C92BC104}" scale="75" fitToPage="1" hiddenRows="1" state="hidden">
      <pane xSplit="3" ySplit="6" topLeftCell="D148" activePane="bottomRight" state="frozenSplit"/>
      <selection pane="bottomRight" activeCell="D159" sqref="D159"/>
      <pageMargins left="0.25" right="0.25" top="0.5" bottom="0.5" header="0.25" footer="0.25"/>
      <pageSetup scale="30" orientation="portrait" r:id="rId2"/>
      <headerFooter alignWithMargins="0">
        <oddHeader>&amp;A</oddHeader>
        <oddFooter>Page &amp;P</oddFooter>
      </headerFooter>
    </customSheetView>
  </customSheetViews>
  <pageMargins left="0.25" right="0.25" top="0.5" bottom="0.5" header="0.25" footer="0.25"/>
  <pageSetup scale="30" orientation="portrait" r:id="rId3"/>
  <headerFooter alignWithMargins="0">
    <oddHeader>&amp;A</oddHeader>
    <oddFooter>Page &amp;P</oddFooter>
  </headerFooter>
  <drawing r:id="rId4"/>
  <legacy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XFD91"/>
  <sheetViews>
    <sheetView zoomScale="75" zoomScaleNormal="75" zoomScalePageLayoutView="75" workbookViewId="0">
      <pane xSplit="3" ySplit="6" topLeftCell="D7" activePane="bottomRight" state="frozenSplit"/>
      <selection pane="topRight" activeCell="D1" sqref="D1"/>
      <selection pane="bottomLeft" activeCell="A7" sqref="A7"/>
      <selection pane="bottomRight" activeCell="E44" sqref="E44"/>
    </sheetView>
  </sheetViews>
  <sheetFormatPr defaultColWidth="9.140625" defaultRowHeight="15.75" outlineLevelRow="2" x14ac:dyDescent="0.25"/>
  <cols>
    <col min="1" max="1" width="5.42578125" style="6" customWidth="1"/>
    <col min="2" max="2" width="6.42578125" style="7" bestFit="1" customWidth="1"/>
    <col min="3" max="3" width="21.140625" style="276" customWidth="1"/>
    <col min="4" max="4" width="11.42578125" style="276" customWidth="1"/>
    <col min="5" max="5" width="9.140625" style="276"/>
    <col min="6" max="6" width="9.140625" style="7"/>
    <col min="7" max="8" width="14.42578125" style="7" bestFit="1" customWidth="1"/>
    <col min="9" max="9" width="11.42578125" style="7" bestFit="1" customWidth="1"/>
    <col min="10" max="10" width="11.42578125" style="7" customWidth="1"/>
    <col min="11" max="11" width="14.42578125" style="6" bestFit="1" customWidth="1"/>
    <col min="12" max="12" width="17.42578125" style="7" bestFit="1" customWidth="1"/>
    <col min="13" max="13" width="17" style="6" bestFit="1" customWidth="1"/>
    <col min="14" max="16" width="12.140625" style="6" customWidth="1"/>
    <col min="17" max="17" width="12.140625" style="7" customWidth="1"/>
    <col min="18" max="19" width="15.42578125" style="6" customWidth="1"/>
    <col min="20" max="20" width="19.42578125" style="6" customWidth="1"/>
    <col min="21" max="21" width="18.42578125" style="6" customWidth="1"/>
    <col min="22" max="22" width="19.42578125" style="6" customWidth="1"/>
    <col min="23" max="24" width="15.42578125" style="6" customWidth="1"/>
    <col min="25" max="16384" width="9.140625" style="6"/>
  </cols>
  <sheetData>
    <row r="1" spans="1:24" ht="20.100000000000001" x14ac:dyDescent="0.2">
      <c r="A1" s="22" t="str">
        <f>'Student Info'!$A$1</f>
        <v>Blue Oak Charter School</v>
      </c>
      <c r="U1" s="6">
        <v>0</v>
      </c>
    </row>
    <row r="2" spans="1:24" ht="18" x14ac:dyDescent="0.2">
      <c r="A2" s="21" t="s">
        <v>745</v>
      </c>
      <c r="G2" s="383">
        <v>0</v>
      </c>
      <c r="H2" s="384" t="s">
        <v>933</v>
      </c>
      <c r="M2" s="8">
        <f>'Employee Input 20-21'!M2</f>
        <v>0.191</v>
      </c>
      <c r="N2" s="8">
        <f>'Employee Input 20-21'!N2</f>
        <v>0.13880000000000001</v>
      </c>
      <c r="O2" s="8">
        <f>'Employee Input 20-21'!O2</f>
        <v>6.25E-2</v>
      </c>
      <c r="P2" s="8">
        <f>'Employee Input 20-21'!P2</f>
        <v>1.4500000000000001E-2</v>
      </c>
      <c r="Q2" s="339">
        <f>+'Employee Input 17-18'!Q2</f>
        <v>1000</v>
      </c>
      <c r="S2" s="8">
        <f>'Employee Input 20-21'!S2</f>
        <v>6.2E-2</v>
      </c>
      <c r="T2" s="8">
        <f>'Employee Input 20-21'!T2</f>
        <v>2.7E-2</v>
      </c>
      <c r="V2" s="12">
        <f>(0.08*$K2/1000)+(0.025*$K2/1000)+(0.14%*$K2)+(0.05*$K2/10)</f>
        <v>0</v>
      </c>
    </row>
    <row r="3" spans="1:24" ht="18" x14ac:dyDescent="0.2">
      <c r="A3" s="21" t="str">
        <f>'Student Info'!H7</f>
        <v>2021-22</v>
      </c>
      <c r="M3" s="9" t="s">
        <v>570</v>
      </c>
      <c r="N3" s="9" t="s">
        <v>571</v>
      </c>
      <c r="O3" s="9" t="s">
        <v>938</v>
      </c>
      <c r="P3" s="9" t="s">
        <v>691</v>
      </c>
      <c r="Q3" s="9" t="s">
        <v>574</v>
      </c>
      <c r="R3" s="9"/>
      <c r="S3" s="9" t="s">
        <v>689</v>
      </c>
      <c r="T3" s="9" t="s">
        <v>690</v>
      </c>
      <c r="U3" s="9"/>
      <c r="V3" s="9" t="s">
        <v>945</v>
      </c>
    </row>
    <row r="4" spans="1:24" ht="27" customHeight="1" x14ac:dyDescent="0.2"/>
    <row r="5" spans="1:24" ht="15.95" x14ac:dyDescent="0.2">
      <c r="B5" s="13" t="s">
        <v>4</v>
      </c>
      <c r="H5" s="17" t="s">
        <v>696</v>
      </c>
      <c r="I5" s="13" t="s">
        <v>762</v>
      </c>
      <c r="J5" s="18"/>
      <c r="K5" s="17" t="s">
        <v>694</v>
      </c>
      <c r="L5" s="13" t="s">
        <v>749</v>
      </c>
      <c r="M5" s="44" t="s">
        <v>34</v>
      </c>
      <c r="N5" s="44" t="s">
        <v>42</v>
      </c>
      <c r="O5" s="44" t="s">
        <v>934</v>
      </c>
      <c r="P5" s="44" t="s">
        <v>936</v>
      </c>
      <c r="Q5" s="45" t="s">
        <v>572</v>
      </c>
      <c r="R5" s="44" t="s">
        <v>737</v>
      </c>
      <c r="S5" s="44" t="s">
        <v>738</v>
      </c>
      <c r="T5" s="44" t="s">
        <v>739</v>
      </c>
      <c r="U5" s="44" t="s">
        <v>943</v>
      </c>
      <c r="V5" s="44" t="s">
        <v>942</v>
      </c>
      <c r="W5" s="19" t="s">
        <v>692</v>
      </c>
      <c r="X5" s="17" t="s">
        <v>696</v>
      </c>
    </row>
    <row r="6" spans="1:24" ht="17.100000000000001" thickBot="1" x14ac:dyDescent="0.25">
      <c r="A6" s="23"/>
      <c r="B6" s="24"/>
      <c r="C6" s="25" t="s">
        <v>5</v>
      </c>
      <c r="D6" s="25" t="s">
        <v>6</v>
      </c>
      <c r="E6" s="25" t="s">
        <v>8</v>
      </c>
      <c r="F6" s="24" t="s">
        <v>7</v>
      </c>
      <c r="G6" s="24" t="s">
        <v>9</v>
      </c>
      <c r="H6" s="26" t="s">
        <v>759</v>
      </c>
      <c r="I6" s="24" t="s">
        <v>763</v>
      </c>
      <c r="J6" s="24" t="s">
        <v>761</v>
      </c>
      <c r="K6" s="26" t="s">
        <v>695</v>
      </c>
      <c r="L6" s="24" t="s">
        <v>750</v>
      </c>
      <c r="M6" s="27" t="s">
        <v>10</v>
      </c>
      <c r="N6" s="27" t="s">
        <v>11</v>
      </c>
      <c r="O6" s="195" t="s">
        <v>935</v>
      </c>
      <c r="P6" s="195" t="s">
        <v>937</v>
      </c>
      <c r="Q6" s="25" t="s">
        <v>573</v>
      </c>
      <c r="R6" s="27" t="s">
        <v>939</v>
      </c>
      <c r="S6" s="195" t="s">
        <v>940</v>
      </c>
      <c r="T6" s="195" t="s">
        <v>941</v>
      </c>
      <c r="U6" s="27" t="s">
        <v>944</v>
      </c>
      <c r="V6" s="195" t="s">
        <v>947</v>
      </c>
      <c r="W6" s="28" t="s">
        <v>693</v>
      </c>
      <c r="X6" s="26" t="s">
        <v>695</v>
      </c>
    </row>
    <row r="7" spans="1:24" ht="15.95" x14ac:dyDescent="0.2">
      <c r="A7" s="14">
        <f>IF('Employee Input 20-21'!A7="","",'Employee Input 20-21'!A7)</f>
        <v>0</v>
      </c>
      <c r="B7" s="14">
        <f>IF('Employee Input 20-21'!B7="","",'Employee Input 20-21'!B7)</f>
        <v>1100</v>
      </c>
      <c r="C7" s="14" t="str">
        <f>IF('Employee Input 20-21'!C7="","",'Employee Input 20-21'!C7)</f>
        <v>Brenda Rollins</v>
      </c>
      <c r="D7" s="14" t="str">
        <f>IF('Employee Input 20-21'!D7="","",'Employee Input 20-21'!D7)</f>
        <v>6-8</v>
      </c>
      <c r="E7" s="14" t="str">
        <f>IF('Employee Input 20-21'!E7="","",'Employee Input 20-21'!E7)</f>
        <v>Education</v>
      </c>
      <c r="F7" s="14">
        <f>IF('Employee Input 20-21'!F7="","",'Employee Input 20-21'!F7)</f>
        <v>1</v>
      </c>
      <c r="G7" s="292">
        <f>IF('Employee Input 20-21'!G7="","",'Employee Input 20-21'!G7*(1+$G$2))</f>
        <v>63000</v>
      </c>
      <c r="H7" s="10">
        <f t="shared" ref="H7:H16" si="0">IF(F7="","",F7*G7)</f>
        <v>63000</v>
      </c>
      <c r="I7" s="11">
        <f>IF('Employee Input 20-21'!I7="","",'Employee Input 20-21'!I7)</f>
        <v>0</v>
      </c>
      <c r="J7" s="11" t="str">
        <f>IF('Employee Input 20-21'!J7="","",'Employee Input 20-21'!J7)</f>
        <v/>
      </c>
      <c r="K7" s="10">
        <f>SUM(H7:J7)</f>
        <v>63000</v>
      </c>
      <c r="L7" s="16" t="str">
        <f>IF('Employee Input 20-21'!L7="","",'Employee Input 20-21'!L7)</f>
        <v>STRS</v>
      </c>
      <c r="M7" s="10">
        <f>IF($L7="STRS",$M$2*$K7,"")</f>
        <v>12033</v>
      </c>
      <c r="N7" s="10" t="str">
        <f>IF($L7="PERS",$N$2*$K7,"")</f>
        <v/>
      </c>
      <c r="O7" s="10" t="str">
        <f>IF($L7="STRS","",$O$2*$K7)</f>
        <v/>
      </c>
      <c r="P7" s="10">
        <f>$P$2*K7</f>
        <v>913.5</v>
      </c>
      <c r="Q7" s="340">
        <f>+$Q$2</f>
        <v>1000</v>
      </c>
      <c r="R7" s="12">
        <v>12000</v>
      </c>
      <c r="S7" s="12">
        <f>$S$2*7000</f>
        <v>434</v>
      </c>
      <c r="T7" s="12">
        <f>$T$2*$K7</f>
        <v>1701</v>
      </c>
      <c r="U7" s="12">
        <f>H7*U1</f>
        <v>0</v>
      </c>
      <c r="V7" s="12"/>
      <c r="W7" s="12">
        <f>SUM(R7:V7,M7:P7)</f>
        <v>27081.5</v>
      </c>
      <c r="X7" s="12">
        <f>W7+K7</f>
        <v>90081.5</v>
      </c>
    </row>
    <row r="8" spans="1:24" ht="15.95" x14ac:dyDescent="0.2">
      <c r="A8" s="14">
        <f>IF('Employee Input 20-21'!A8="","",'Employee Input 20-21'!A8)</f>
        <v>0</v>
      </c>
      <c r="B8" s="14">
        <f>IF('Employee Input 20-21'!B8="","",'Employee Input 20-21'!B8)</f>
        <v>1100</v>
      </c>
      <c r="C8" s="14" t="str">
        <f>IF('Employee Input 20-21'!C8="","",'Employee Input 20-21'!C8)</f>
        <v>Kristi McCullough</v>
      </c>
      <c r="D8" s="14" t="str">
        <f>IF('Employee Input 20-21'!D8="","",'Employee Input 20-21'!D8)</f>
        <v>2-3</v>
      </c>
      <c r="E8" s="14" t="str">
        <f>IF('Employee Input 20-21'!E8="","",'Employee Input 20-21'!E8)</f>
        <v>Education</v>
      </c>
      <c r="F8" s="14">
        <f>IF('Employee Input 20-21'!F8="","",'Employee Input 20-21'!F8)</f>
        <v>1</v>
      </c>
      <c r="G8" s="292">
        <f>IF('Employee Input 20-21'!G8="","",'Employee Input 20-21'!G8*(1+$G$2))</f>
        <v>57000</v>
      </c>
      <c r="H8" s="10">
        <f t="shared" si="0"/>
        <v>57000</v>
      </c>
      <c r="I8" s="11" t="str">
        <f>IF('Employee Input 20-21'!I8="","",'Employee Input 20-21'!I8)</f>
        <v/>
      </c>
      <c r="J8" s="11" t="str">
        <f>IF('Employee Input 20-21'!J8="","",'Employee Input 20-21'!J8)</f>
        <v/>
      </c>
      <c r="K8" s="10">
        <f t="shared" ref="K8:K17" si="1">SUM(H8:J8)</f>
        <v>57000</v>
      </c>
      <c r="L8" s="16" t="str">
        <f>IF('Employee Input 20-21'!L8="","",'Employee Input 20-21'!L8)</f>
        <v>STRS</v>
      </c>
      <c r="M8" s="10">
        <f t="shared" ref="M8:M28" si="2">IF($L8="STRS",$M$2*$K8,"")</f>
        <v>10887</v>
      </c>
      <c r="N8" s="10" t="str">
        <f t="shared" ref="N8:N28" si="3">IF($L8="PERS",$N$2*$K8,"")</f>
        <v/>
      </c>
      <c r="O8" s="10" t="str">
        <f t="shared" ref="O8:O28" si="4">IF($L8="STRS","",$O$2*$K8)</f>
        <v/>
      </c>
      <c r="P8" s="10">
        <f t="shared" ref="P8:P17" si="5">$P$2*K8</f>
        <v>826.5</v>
      </c>
      <c r="Q8" s="340">
        <f t="shared" ref="Q8:Q31" si="6">+$Q$2</f>
        <v>1000</v>
      </c>
      <c r="R8" s="12">
        <f>+Q8*12</f>
        <v>12000</v>
      </c>
      <c r="S8" s="12">
        <f t="shared" ref="S8:S16" si="7">$S$2*7000</f>
        <v>434</v>
      </c>
      <c r="T8" s="12">
        <f t="shared" ref="T8:T28" si="8">$T$2*$K8</f>
        <v>1539</v>
      </c>
      <c r="U8" s="12">
        <f>H8*U1</f>
        <v>0</v>
      </c>
      <c r="V8" s="12"/>
      <c r="W8" s="12">
        <f t="shared" ref="W8:W15" si="9">SUM(R8:V8,M8:P8)</f>
        <v>25686.5</v>
      </c>
      <c r="X8" s="12">
        <f t="shared" ref="X8:X15" si="10">W8+K8</f>
        <v>82686.5</v>
      </c>
    </row>
    <row r="9" spans="1:24" ht="15.95" x14ac:dyDescent="0.2">
      <c r="A9" s="14">
        <f>IF('Employee Input 20-21'!A9="","",'Employee Input 20-21'!A9)</f>
        <v>0</v>
      </c>
      <c r="B9" s="14">
        <f>IF('Employee Input 20-21'!B9="","",'Employee Input 20-21'!B9)</f>
        <v>1100</v>
      </c>
      <c r="C9" s="14" t="str">
        <f>IF('Employee Input 20-21'!C9="","",'Employee Input 20-21'!C9)</f>
        <v>Carolyn Corrigan</v>
      </c>
      <c r="D9" s="14" t="str">
        <f>IF('Employee Input 20-21'!D9="","",'Employee Input 20-21'!D9)</f>
        <v>4-5</v>
      </c>
      <c r="E9" s="14" t="str">
        <f>IF('Employee Input 20-21'!E9="","",'Employee Input 20-21'!E9)</f>
        <v>Education</v>
      </c>
      <c r="F9" s="14">
        <f>IF('Employee Input 20-21'!F9="","",'Employee Input 20-21'!F9)</f>
        <v>1</v>
      </c>
      <c r="G9" s="292">
        <f>IF('Employee Input 20-21'!G9="","",'Employee Input 20-21'!G9*(1+$G$2))</f>
        <v>60500</v>
      </c>
      <c r="H9" s="10">
        <f t="shared" si="0"/>
        <v>60500</v>
      </c>
      <c r="I9" s="11">
        <f>IF('Employee Input 20-21'!I9="","",'Employee Input 20-21'!I9)</f>
        <v>0</v>
      </c>
      <c r="J9" s="11" t="str">
        <f>IF('Employee Input 20-21'!J9="","",'Employee Input 20-21'!J9)</f>
        <v/>
      </c>
      <c r="K9" s="10">
        <f t="shared" si="1"/>
        <v>60500</v>
      </c>
      <c r="L9" s="16" t="str">
        <f>IF('Employee Input 20-21'!L9="","",'Employee Input 20-21'!L9)</f>
        <v>STRS</v>
      </c>
      <c r="M9" s="10">
        <f t="shared" si="2"/>
        <v>11555.5</v>
      </c>
      <c r="N9" s="10" t="str">
        <f t="shared" si="3"/>
        <v/>
      </c>
      <c r="O9" s="10" t="str">
        <f t="shared" si="4"/>
        <v/>
      </c>
      <c r="P9" s="10">
        <f t="shared" si="5"/>
        <v>877.25</v>
      </c>
      <c r="Q9" s="340">
        <f t="shared" si="6"/>
        <v>1000</v>
      </c>
      <c r="R9" s="12">
        <v>12000</v>
      </c>
      <c r="S9" s="12">
        <f t="shared" si="7"/>
        <v>434</v>
      </c>
      <c r="T9" s="12">
        <f t="shared" si="8"/>
        <v>1633.5</v>
      </c>
      <c r="U9" s="12">
        <f>H9*U1</f>
        <v>0</v>
      </c>
      <c r="V9" s="12"/>
      <c r="W9" s="12">
        <f t="shared" si="9"/>
        <v>26500.25</v>
      </c>
      <c r="X9" s="12">
        <f t="shared" si="10"/>
        <v>87000.25</v>
      </c>
    </row>
    <row r="10" spans="1:24" ht="15.95" x14ac:dyDescent="0.2">
      <c r="A10" s="14">
        <f>IF('Employee Input 20-21'!A10="","",'Employee Input 20-21'!A10)</f>
        <v>0</v>
      </c>
      <c r="B10" s="14">
        <f>IF('Employee Input 20-21'!B10="","",'Employee Input 20-21'!B10)</f>
        <v>1100</v>
      </c>
      <c r="C10" s="14" t="str">
        <f>IF('Employee Input 20-21'!C10="","",'Employee Input 20-21'!C10)</f>
        <v>Sue Green</v>
      </c>
      <c r="D10" s="14" t="str">
        <f>IF('Employee Input 20-21'!D10="","",'Employee Input 20-21'!D10)</f>
        <v>6-8</v>
      </c>
      <c r="E10" s="14" t="str">
        <f>IF('Employee Input 20-21'!E10="","",'Employee Input 20-21'!E10)</f>
        <v>Education</v>
      </c>
      <c r="F10" s="14">
        <f>IF('Employee Input 20-21'!F10="","",'Employee Input 20-21'!F10)</f>
        <v>1</v>
      </c>
      <c r="G10" s="292">
        <f>IF('Employee Input 20-21'!G10="","",'Employee Input 20-21'!G10*(1+$G$2))</f>
        <v>57000</v>
      </c>
      <c r="H10" s="10">
        <f t="shared" si="0"/>
        <v>57000</v>
      </c>
      <c r="I10" s="11" t="str">
        <f>IF('Employee Input 20-21'!I10="","",'Employee Input 20-21'!I10)</f>
        <v/>
      </c>
      <c r="J10" s="11" t="str">
        <f>IF('Employee Input 20-21'!J10="","",'Employee Input 20-21'!J10)</f>
        <v/>
      </c>
      <c r="K10" s="10">
        <f t="shared" si="1"/>
        <v>57000</v>
      </c>
      <c r="L10" s="16" t="str">
        <f>IF('Employee Input 20-21'!L10="","",'Employee Input 20-21'!L10)</f>
        <v>STRS</v>
      </c>
      <c r="M10" s="10">
        <f t="shared" si="2"/>
        <v>10887</v>
      </c>
      <c r="N10" s="10" t="str">
        <f t="shared" si="3"/>
        <v/>
      </c>
      <c r="O10" s="10" t="str">
        <f t="shared" si="4"/>
        <v/>
      </c>
      <c r="P10" s="10">
        <f t="shared" si="5"/>
        <v>826.5</v>
      </c>
      <c r="Q10" s="340">
        <f t="shared" si="6"/>
        <v>1000</v>
      </c>
      <c r="R10" s="12">
        <f>+Q10*12</f>
        <v>12000</v>
      </c>
      <c r="S10" s="12">
        <f t="shared" si="7"/>
        <v>434</v>
      </c>
      <c r="T10" s="12">
        <f t="shared" si="8"/>
        <v>1539</v>
      </c>
      <c r="U10" s="12">
        <f>H10*U1</f>
        <v>0</v>
      </c>
      <c r="V10" s="12"/>
      <c r="W10" s="12">
        <f t="shared" si="9"/>
        <v>25686.5</v>
      </c>
      <c r="X10" s="12">
        <f t="shared" si="10"/>
        <v>82686.5</v>
      </c>
    </row>
    <row r="11" spans="1:24" ht="15.95" x14ac:dyDescent="0.2">
      <c r="A11" s="14">
        <f>IF('Employee Input 20-21'!A11="","",'Employee Input 20-21'!A11)</f>
        <v>0</v>
      </c>
      <c r="B11" s="14">
        <f>IF('Employee Input 20-21'!B11="","",'Employee Input 20-21'!B11)</f>
        <v>1100</v>
      </c>
      <c r="C11" s="14" t="str">
        <f>IF('Employee Input 20-21'!C11="","",'Employee Input 20-21'!C11)</f>
        <v>Cyndi Chapman</v>
      </c>
      <c r="D11" s="14" t="str">
        <f>IF('Employee Input 20-21'!D11="","",'Employee Input 20-21'!D11)</f>
        <v>TK-1</v>
      </c>
      <c r="E11" s="14" t="str">
        <f>IF('Employee Input 20-21'!E11="","",'Employee Input 20-21'!E11)</f>
        <v>Education</v>
      </c>
      <c r="F11" s="14">
        <f>IF('Employee Input 20-21'!F11="","",'Employee Input 20-21'!F11)</f>
        <v>1</v>
      </c>
      <c r="G11" s="292">
        <f>IF('Employee Input 20-21'!G11="","",'Employee Input 20-21'!G11*(1+$G$2))</f>
        <v>51000</v>
      </c>
      <c r="H11" s="10">
        <f t="shared" si="0"/>
        <v>51000</v>
      </c>
      <c r="I11" s="11">
        <f>IF('Employee Input 20-21'!I11="","",'Employee Input 20-21'!I11)</f>
        <v>0</v>
      </c>
      <c r="J11" s="11">
        <f>IF('Employee Input 20-21'!J11="","",'Employee Input 20-21'!J11)</f>
        <v>0</v>
      </c>
      <c r="K11" s="10">
        <f t="shared" si="1"/>
        <v>51000</v>
      </c>
      <c r="L11" s="16" t="str">
        <f>IF('Employee Input 20-21'!L11="","",'Employee Input 20-21'!L11)</f>
        <v>STRS</v>
      </c>
      <c r="M11" s="10">
        <f t="shared" si="2"/>
        <v>9741</v>
      </c>
      <c r="N11" s="10" t="str">
        <f t="shared" si="3"/>
        <v/>
      </c>
      <c r="O11" s="10" t="str">
        <f t="shared" si="4"/>
        <v/>
      </c>
      <c r="P11" s="10">
        <f t="shared" si="5"/>
        <v>739.5</v>
      </c>
      <c r="Q11" s="340">
        <f t="shared" si="6"/>
        <v>1000</v>
      </c>
      <c r="R11" s="326">
        <f>+Q11*12</f>
        <v>12000</v>
      </c>
      <c r="S11" s="12">
        <f t="shared" si="7"/>
        <v>434</v>
      </c>
      <c r="T11" s="12">
        <f t="shared" si="8"/>
        <v>1377</v>
      </c>
      <c r="U11" s="12">
        <f>H11*U1</f>
        <v>0</v>
      </c>
      <c r="V11" s="12"/>
      <c r="W11" s="12">
        <f t="shared" si="9"/>
        <v>24291.5</v>
      </c>
      <c r="X11" s="12">
        <f t="shared" si="10"/>
        <v>75291.5</v>
      </c>
    </row>
    <row r="12" spans="1:24" ht="15.95" x14ac:dyDescent="0.2">
      <c r="A12" s="14">
        <f>IF('Employee Input 20-21'!A12="","",'Employee Input 20-21'!A12)</f>
        <v>0</v>
      </c>
      <c r="B12" s="14">
        <f>IF('Employee Input 20-21'!B12="","",'Employee Input 20-21'!B12)</f>
        <v>1100</v>
      </c>
      <c r="C12" s="14" t="str">
        <f>IF('Employee Input 20-21'!C12="","",'Employee Input 20-21'!C12)</f>
        <v>Substitue Teachers</v>
      </c>
      <c r="D12" s="14" t="str">
        <f>IF('Employee Input 20-21'!D12="","",'Employee Input 20-21'!D12)</f>
        <v>Subs</v>
      </c>
      <c r="E12" s="14" t="str">
        <f>IF('Employee Input 20-21'!E12="","",'Employee Input 20-21'!E12)</f>
        <v>Education</v>
      </c>
      <c r="F12" s="14">
        <f>IF('Employee Input 20-21'!F12="","",'Employee Input 20-21'!F12)</f>
        <v>1</v>
      </c>
      <c r="G12" s="292">
        <f>IF('Employee Input 20-21'!G12="","",'Employee Input 20-21'!G12*(1+$G$2))</f>
        <v>5000</v>
      </c>
      <c r="H12" s="10">
        <f t="shared" si="0"/>
        <v>5000</v>
      </c>
      <c r="I12" s="11">
        <f>IF('Employee Input 20-21'!I12="","",'Employee Input 20-21'!I12)</f>
        <v>0</v>
      </c>
      <c r="J12" s="11" t="str">
        <f>IF('Employee Input 20-21'!J12="","",'Employee Input 20-21'!J12)</f>
        <v/>
      </c>
      <c r="K12" s="10">
        <f t="shared" si="1"/>
        <v>5000</v>
      </c>
      <c r="L12" s="16" t="str">
        <f>IF('Employee Input 20-21'!L12="","",'Employee Input 20-21'!L12)</f>
        <v>STRS</v>
      </c>
      <c r="M12" s="10">
        <f t="shared" si="2"/>
        <v>955</v>
      </c>
      <c r="N12" s="10" t="str">
        <f t="shared" si="3"/>
        <v/>
      </c>
      <c r="O12" s="10" t="str">
        <f t="shared" si="4"/>
        <v/>
      </c>
      <c r="P12" s="10">
        <f t="shared" si="5"/>
        <v>72.5</v>
      </c>
      <c r="Q12" s="340">
        <f t="shared" si="6"/>
        <v>1000</v>
      </c>
      <c r="R12" s="12">
        <f>+Q12*0</f>
        <v>0</v>
      </c>
      <c r="S12" s="12">
        <f t="shared" si="7"/>
        <v>434</v>
      </c>
      <c r="T12" s="12">
        <f t="shared" si="8"/>
        <v>135</v>
      </c>
      <c r="U12" s="12">
        <f>H12*U1</f>
        <v>0</v>
      </c>
      <c r="V12" s="12"/>
      <c r="W12" s="12">
        <f t="shared" si="9"/>
        <v>1596.5</v>
      </c>
      <c r="X12" s="12">
        <f t="shared" si="10"/>
        <v>6596.5</v>
      </c>
    </row>
    <row r="13" spans="1:24" ht="15.95" x14ac:dyDescent="0.2">
      <c r="A13" s="14">
        <f>IF('Employee Input 20-21'!A13="","",'Employee Input 20-21'!A13)</f>
        <v>0</v>
      </c>
      <c r="B13" s="14">
        <f>IF('Employee Input 20-21'!B13="","",'Employee Input 20-21'!B13)</f>
        <v>1200</v>
      </c>
      <c r="C13" s="14" t="str">
        <f>IF('Employee Input 20-21'!C13="","",'Employee Input 20-21'!C13)</f>
        <v>Nurse</v>
      </c>
      <c r="D13" s="14" t="str">
        <f>IF('Employee Input 20-21'!D13="","",'Employee Input 20-21'!D13)</f>
        <v>Nurse</v>
      </c>
      <c r="E13" s="14" t="str">
        <f>IF('Employee Input 20-21'!E13="","",'Employee Input 20-21'!E13)</f>
        <v>Education</v>
      </c>
      <c r="F13" s="14">
        <f>IF('Employee Input 20-21'!F13="","",'Employee Input 20-21'!F13)</f>
        <v>1</v>
      </c>
      <c r="G13" s="292">
        <f>IF('Employee Input 20-21'!G13="","",'Employee Input 20-21'!G13*(1+$G$2))</f>
        <v>512.5</v>
      </c>
      <c r="H13" s="10">
        <f t="shared" si="0"/>
        <v>512.5</v>
      </c>
      <c r="I13" s="11">
        <f>IF('Employee Input 20-21'!I13="","",'Employee Input 20-21'!I13)</f>
        <v>0</v>
      </c>
      <c r="J13" s="11" t="str">
        <f>IF('Employee Input 20-21'!J13="","",'Employee Input 20-21'!J13)</f>
        <v/>
      </c>
      <c r="K13" s="10">
        <f t="shared" si="1"/>
        <v>512.5</v>
      </c>
      <c r="L13" s="16" t="str">
        <f>IF('Employee Input 20-21'!L13="","",'Employee Input 20-21'!L13)</f>
        <v/>
      </c>
      <c r="M13" s="10" t="str">
        <f t="shared" si="2"/>
        <v/>
      </c>
      <c r="N13" s="10" t="str">
        <f t="shared" si="3"/>
        <v/>
      </c>
      <c r="O13" s="10">
        <f t="shared" si="4"/>
        <v>32.03125</v>
      </c>
      <c r="P13" s="10">
        <f t="shared" si="5"/>
        <v>7.4312500000000004</v>
      </c>
      <c r="Q13" s="340">
        <f t="shared" si="6"/>
        <v>1000</v>
      </c>
      <c r="R13" s="12">
        <f>+Q13*0</f>
        <v>0</v>
      </c>
      <c r="S13" s="12">
        <f t="shared" si="7"/>
        <v>434</v>
      </c>
      <c r="T13" s="12">
        <f t="shared" si="8"/>
        <v>13.8375</v>
      </c>
      <c r="U13" s="12">
        <f>H13*U1</f>
        <v>0</v>
      </c>
      <c r="V13" s="12"/>
      <c r="W13" s="12">
        <f t="shared" si="9"/>
        <v>487.29999999999995</v>
      </c>
      <c r="X13" s="12">
        <f t="shared" si="10"/>
        <v>999.8</v>
      </c>
    </row>
    <row r="14" spans="1:24" ht="15.95" x14ac:dyDescent="0.2">
      <c r="A14" s="14">
        <f>IF('Employee Input 20-21'!A14="","",'Employee Input 20-21'!A14)</f>
        <v>0</v>
      </c>
      <c r="B14" s="14">
        <f>IF('Employee Input 20-21'!B14="","",'Employee Input 20-21'!B14)</f>
        <v>1300</v>
      </c>
      <c r="C14" s="14" t="str">
        <f>IF('Employee Input 20-21'!C14="","",'Employee Input 20-21'!C14)</f>
        <v xml:space="preserve">Cheryl Townsend </v>
      </c>
      <c r="D14" s="14" t="str">
        <f>IF('Employee Input 20-21'!D14="","",'Employee Input 20-21'!D14)</f>
        <v>Director</v>
      </c>
      <c r="E14" s="14" t="str">
        <f>IF('Employee Input 20-21'!E14="","",'Employee Input 20-21'!E14)</f>
        <v>Admin</v>
      </c>
      <c r="F14" s="14">
        <f>IF('Employee Input 20-21'!F14="","",'Employee Input 20-21'!F14)</f>
        <v>1</v>
      </c>
      <c r="G14" s="292">
        <f>IF('Employee Input 20-21'!G14="","",'Employee Input 20-21'!G14*(1+$G$2))</f>
        <v>102500</v>
      </c>
      <c r="H14" s="10">
        <f t="shared" si="0"/>
        <v>102500</v>
      </c>
      <c r="I14" s="11">
        <f>IF('Employee Input 20-21'!I14="","",'Employee Input 20-21'!I14)</f>
        <v>0</v>
      </c>
      <c r="J14" s="11" t="str">
        <f>IF('Employee Input 20-21'!J14="","",'Employee Input 20-21'!J14)</f>
        <v/>
      </c>
      <c r="K14" s="10">
        <f t="shared" si="1"/>
        <v>102500</v>
      </c>
      <c r="L14" s="16" t="str">
        <f>IF('Employee Input 20-21'!L14="","",'Employee Input 20-21'!L14)</f>
        <v>STRS</v>
      </c>
      <c r="M14" s="10">
        <f t="shared" si="2"/>
        <v>19577.5</v>
      </c>
      <c r="N14" s="10" t="str">
        <f t="shared" si="3"/>
        <v/>
      </c>
      <c r="O14" s="10" t="str">
        <f t="shared" si="4"/>
        <v/>
      </c>
      <c r="P14" s="10">
        <f t="shared" si="5"/>
        <v>1486.25</v>
      </c>
      <c r="Q14" s="340">
        <f t="shared" si="6"/>
        <v>1000</v>
      </c>
      <c r="R14" s="12">
        <v>12000</v>
      </c>
      <c r="S14" s="12">
        <f t="shared" si="7"/>
        <v>434</v>
      </c>
      <c r="T14" s="12">
        <f t="shared" si="8"/>
        <v>2767.5</v>
      </c>
      <c r="U14" s="12"/>
      <c r="V14" s="12"/>
      <c r="W14" s="12">
        <f t="shared" si="9"/>
        <v>36265.25</v>
      </c>
      <c r="X14" s="12">
        <f t="shared" si="10"/>
        <v>138765.25</v>
      </c>
    </row>
    <row r="15" spans="1:24" ht="15.95" x14ac:dyDescent="0.2">
      <c r="A15" s="14">
        <f>IF('Employee Input 20-21'!A15="","",'Employee Input 20-21'!A15)</f>
        <v>0</v>
      </c>
      <c r="B15" s="14">
        <f>IF('Employee Input 20-21'!B15="","",'Employee Input 20-21'!B15)</f>
        <v>2400</v>
      </c>
      <c r="C15" s="14" t="str">
        <f>IF('Employee Input 20-21'!C15="","",'Employee Input 20-21'!C15)</f>
        <v>Julie Heinsen</v>
      </c>
      <c r="D15" s="14" t="str">
        <f>IF('Employee Input 20-21'!D15="","",'Employee Input 20-21'!D15)</f>
        <v>Office Manager</v>
      </c>
      <c r="E15" s="14" t="str">
        <f>IF('Employee Input 20-21'!E15="","",'Employee Input 20-21'!E15)</f>
        <v>Admin</v>
      </c>
      <c r="F15" s="14">
        <f>IF('Employee Input 20-21'!F15="","",'Employee Input 20-21'!F15)</f>
        <v>1</v>
      </c>
      <c r="G15" s="292">
        <f>IF('Employee Input 20-21'!G15="","",'Employee Input 20-21'!G15*(1+$G$2))</f>
        <v>48790</v>
      </c>
      <c r="H15" s="10">
        <f t="shared" si="0"/>
        <v>48790</v>
      </c>
      <c r="I15" s="11">
        <f>IF('Employee Input 20-21'!I15="","",'Employee Input 20-21'!I15)</f>
        <v>0</v>
      </c>
      <c r="J15" s="11" t="str">
        <f>IF('Employee Input 20-21'!J15="","",'Employee Input 20-21'!J15)</f>
        <v/>
      </c>
      <c r="K15" s="10">
        <f t="shared" si="1"/>
        <v>48790</v>
      </c>
      <c r="L15" s="16" t="str">
        <f>IF('Employee Input 20-21'!L15="","",'Employee Input 20-21'!L15)</f>
        <v/>
      </c>
      <c r="M15" s="10" t="str">
        <f t="shared" si="2"/>
        <v/>
      </c>
      <c r="N15" s="10" t="str">
        <f t="shared" si="3"/>
        <v/>
      </c>
      <c r="O15" s="10">
        <f t="shared" si="4"/>
        <v>3049.375</v>
      </c>
      <c r="P15" s="10">
        <f t="shared" si="5"/>
        <v>707.45500000000004</v>
      </c>
      <c r="Q15" s="340">
        <f t="shared" si="6"/>
        <v>1000</v>
      </c>
      <c r="R15" s="326">
        <f>+Q15*12</f>
        <v>12000</v>
      </c>
      <c r="S15" s="12">
        <f t="shared" si="7"/>
        <v>434</v>
      </c>
      <c r="T15" s="12">
        <f t="shared" si="8"/>
        <v>1317.33</v>
      </c>
      <c r="U15" s="12"/>
      <c r="V15" s="12"/>
      <c r="W15" s="12">
        <f t="shared" si="9"/>
        <v>17508.160000000003</v>
      </c>
      <c r="X15" s="12">
        <f t="shared" si="10"/>
        <v>66298.16</v>
      </c>
    </row>
    <row r="16" spans="1:24" ht="15.95" x14ac:dyDescent="0.2">
      <c r="A16" s="14">
        <f>IF('Employee Input 20-21'!A16="","",'Employee Input 20-21'!A16)</f>
        <v>0</v>
      </c>
      <c r="B16" s="14">
        <f>IF('Employee Input 20-21'!B16="","",'Employee Input 20-21'!B16)</f>
        <v>2100</v>
      </c>
      <c r="C16" s="14" t="str">
        <f>IF('Employee Input 20-21'!C16="","",'Employee Input 20-21'!C16)</f>
        <v>Nydia Barone</v>
      </c>
      <c r="D16" s="14" t="str">
        <f>IF('Employee Input 20-21'!D16="","",'Employee Input 20-21'!D16)</f>
        <v>Aides - Celdt</v>
      </c>
      <c r="E16" s="14" t="str">
        <f>IF('Employee Input 20-21'!E16="","",'Employee Input 20-21'!E16)</f>
        <v>Education</v>
      </c>
      <c r="F16" s="14">
        <f>IF('Employee Input 20-21'!F16="","",'Employee Input 20-21'!F16)</f>
        <v>1</v>
      </c>
      <c r="G16" s="292">
        <f>IF('Employee Input 20-21'!G16="","",'Employee Input 20-21'!G16*(1+$G$2))</f>
        <v>1076.25</v>
      </c>
      <c r="H16" s="10">
        <f t="shared" si="0"/>
        <v>1076.25</v>
      </c>
      <c r="I16" s="11">
        <f>IF('Employee Input 20-21'!I16="","",'Employee Input 20-21'!I16)</f>
        <v>0</v>
      </c>
      <c r="J16" s="11" t="str">
        <f>IF('Employee Input 20-21'!J16="","",'Employee Input 20-21'!J16)</f>
        <v/>
      </c>
      <c r="K16" s="10">
        <f t="shared" si="1"/>
        <v>1076.25</v>
      </c>
      <c r="L16" s="16" t="str">
        <f>IF('Employee Input 20-21'!L16="","",'Employee Input 20-21'!L16)</f>
        <v/>
      </c>
      <c r="M16" s="10" t="str">
        <f t="shared" si="2"/>
        <v/>
      </c>
      <c r="N16" s="10" t="str">
        <f t="shared" si="3"/>
        <v/>
      </c>
      <c r="O16" s="10">
        <f t="shared" si="4"/>
        <v>67.265625</v>
      </c>
      <c r="P16" s="10">
        <f t="shared" si="5"/>
        <v>15.605625000000002</v>
      </c>
      <c r="Q16" s="340">
        <f t="shared" si="6"/>
        <v>1000</v>
      </c>
      <c r="R16" s="12">
        <f>+Q16*0</f>
        <v>0</v>
      </c>
      <c r="S16" s="12">
        <f t="shared" si="7"/>
        <v>434</v>
      </c>
      <c r="T16" s="12">
        <f t="shared" si="8"/>
        <v>29.05875</v>
      </c>
      <c r="U16" s="12"/>
      <c r="V16" s="12"/>
      <c r="W16" s="12">
        <f>SUM(R16:V16,M16:P16)</f>
        <v>545.92999999999995</v>
      </c>
      <c r="X16" s="12">
        <f>W16+K16</f>
        <v>1622.1799999999998</v>
      </c>
    </row>
    <row r="17" spans="1:16384" ht="15.95" x14ac:dyDescent="0.2">
      <c r="A17" s="14">
        <f>IF('Employee Input 20-21'!A17="","",'Employee Input 20-21'!A17)</f>
        <v>0</v>
      </c>
      <c r="B17" s="14">
        <f>IF('Employee Input 20-21'!B17="","",'Employee Input 20-21'!B17)</f>
        <v>1100</v>
      </c>
      <c r="C17" s="14" t="str">
        <f>IF('Employee Input 20-21'!C17="","",'Employee Input 20-21'!C17)</f>
        <v>Abigail Evans</v>
      </c>
      <c r="D17" s="14" t="str">
        <f>IF('Employee Input 20-21'!D17="","",'Employee Input 20-21'!D17)</f>
        <v>SPED</v>
      </c>
      <c r="E17" s="14" t="str">
        <f>IF('Employee Input 20-21'!E17="","",'Employee Input 20-21'!E17)</f>
        <v>Education</v>
      </c>
      <c r="F17" s="14">
        <f>IF('Employee Input 20-21'!F17="","",'Employee Input 20-21'!F17)</f>
        <v>1</v>
      </c>
      <c r="G17" s="292">
        <f>IF('Employee Input 20-21'!G17="","",'Employee Input 20-21'!G17*(1+$G$2))</f>
        <v>42000</v>
      </c>
      <c r="H17" s="10">
        <f>+F17*G17</f>
        <v>42000</v>
      </c>
      <c r="I17" s="11">
        <f>IF('Employee Input 20-21'!I17="","",'Employee Input 20-21'!I17)</f>
        <v>0</v>
      </c>
      <c r="J17" s="11" t="str">
        <f>IF('Employee Input 20-21'!J17="","",'Employee Input 20-21'!J17)</f>
        <v/>
      </c>
      <c r="K17" s="10">
        <f t="shared" si="1"/>
        <v>42000</v>
      </c>
      <c r="L17" s="16" t="str">
        <f>IF('Employee Input 20-21'!L17="","",'Employee Input 20-21'!L17)</f>
        <v>STRS</v>
      </c>
      <c r="M17" s="10">
        <f t="shared" si="2"/>
        <v>8022</v>
      </c>
      <c r="N17" s="10" t="str">
        <f t="shared" si="3"/>
        <v/>
      </c>
      <c r="O17" s="10" t="str">
        <f t="shared" si="4"/>
        <v/>
      </c>
      <c r="P17" s="10">
        <f t="shared" si="5"/>
        <v>609</v>
      </c>
      <c r="Q17" s="340">
        <f t="shared" si="6"/>
        <v>1000</v>
      </c>
      <c r="R17" s="12"/>
      <c r="S17" s="12"/>
      <c r="T17" s="12">
        <f t="shared" si="8"/>
        <v>1134</v>
      </c>
      <c r="U17" s="12">
        <f>H17*U1</f>
        <v>0</v>
      </c>
      <c r="V17" s="12"/>
      <c r="W17" s="12">
        <f>SUM(R17:V17,M17:P17)</f>
        <v>9765</v>
      </c>
      <c r="X17" s="12">
        <f>W17+K17</f>
        <v>51765</v>
      </c>
    </row>
    <row r="18" spans="1:16384" ht="15.95" x14ac:dyDescent="0.2">
      <c r="A18" s="14">
        <f>IF('Employee Input 20-21'!A18="","",'Employee Input 20-21'!A18)</f>
        <v>36</v>
      </c>
      <c r="B18" s="14">
        <f>IF('Employee Input 20-21'!B18="","",'Employee Input 20-21'!B18)</f>
        <v>2100</v>
      </c>
      <c r="C18" s="14" t="str">
        <f>IF('Employee Input 20-21'!C18="","",'Employee Input 20-21'!C18)</f>
        <v>Alex Moore</v>
      </c>
      <c r="D18" s="14" t="str">
        <f>IF('Employee Input 20-21'!D18="","",'Employee Input 20-21'!D18)</f>
        <v>Aide</v>
      </c>
      <c r="E18" s="14" t="str">
        <f>IF('Employee Input 20-21'!E18="","",'Employee Input 20-21'!E18)</f>
        <v>Education</v>
      </c>
      <c r="F18" s="14">
        <f>IF('Employee Input 20-21'!F18="","",'Employee Input 20-21'!F18)</f>
        <v>25</v>
      </c>
      <c r="G18" s="292">
        <f>IF('Employee Input 20-21'!G18="","",'Employee Input 20-21'!G18*(1+$G$2))</f>
        <v>21.53</v>
      </c>
      <c r="H18" s="10">
        <f t="shared" ref="H18:H23" si="11">+F18*G18*A18</f>
        <v>19377</v>
      </c>
      <c r="I18" s="11" t="str">
        <f>IF('Employee Input 20-21'!I18="","",'Employee Input 20-21'!I18)</f>
        <v/>
      </c>
      <c r="J18" s="11" t="str">
        <f>IF('Employee Input 20-21'!J18="","",'Employee Input 20-21'!J18)</f>
        <v/>
      </c>
      <c r="K18" s="10">
        <f t="shared" ref="K18:K23" si="12">SUM(H18:J18)</f>
        <v>19377</v>
      </c>
      <c r="L18" s="16" t="str">
        <f>IF('Employee Input 20-21'!L18="","",'Employee Input 20-21'!L18)</f>
        <v/>
      </c>
      <c r="M18" s="10" t="str">
        <f t="shared" si="2"/>
        <v/>
      </c>
      <c r="N18" s="10" t="str">
        <f t="shared" si="3"/>
        <v/>
      </c>
      <c r="O18" s="10">
        <f t="shared" si="4"/>
        <v>1211.0625</v>
      </c>
      <c r="P18" s="10">
        <f t="shared" ref="P18:P23" si="13">$P$2*K18</f>
        <v>280.9665</v>
      </c>
      <c r="Q18" s="340">
        <f t="shared" si="6"/>
        <v>1000</v>
      </c>
      <c r="R18" s="12"/>
      <c r="S18" s="12"/>
      <c r="T18" s="12">
        <f t="shared" si="8"/>
        <v>523.17899999999997</v>
      </c>
      <c r="U18" s="12">
        <f t="shared" ref="U18:U23" si="14">H18*U2</f>
        <v>0</v>
      </c>
      <c r="V18" s="12"/>
      <c r="W18" s="12">
        <f t="shared" ref="W18:W23" si="15">SUM(R18:V18,M18:P18)</f>
        <v>2015.2080000000001</v>
      </c>
      <c r="X18" s="12">
        <f t="shared" ref="X18:X23" si="16">W18+K18</f>
        <v>21392.207999999999</v>
      </c>
    </row>
    <row r="19" spans="1:16384" ht="15.95" x14ac:dyDescent="0.2">
      <c r="A19" s="14">
        <f>IF('Employee Input 20-21'!A19="","",'Employee Input 20-21'!A19)</f>
        <v>36</v>
      </c>
      <c r="B19" s="14">
        <f>IF('Employee Input 20-21'!B19="","",'Employee Input 20-21'!B19)</f>
        <v>2100</v>
      </c>
      <c r="C19" s="14" t="str">
        <f>IF('Employee Input 20-21'!C19="","",'Employee Input 20-21'!C19)</f>
        <v>TBD Playground</v>
      </c>
      <c r="D19" s="14" t="str">
        <f>IF('Employee Input 20-21'!D19="","",'Employee Input 20-21'!D19)</f>
        <v>Aide</v>
      </c>
      <c r="E19" s="14" t="str">
        <f>IF('Employee Input 20-21'!E19="","",'Employee Input 20-21'!E19)</f>
        <v>Education</v>
      </c>
      <c r="F19" s="14">
        <f>IF('Employee Input 20-21'!F19="","",'Employee Input 20-21'!F19)</f>
        <v>20</v>
      </c>
      <c r="G19" s="292">
        <f>IF('Employee Input 20-21'!G19="","",'Employee Input 20-21'!G19*(1+$G$2))</f>
        <v>14</v>
      </c>
      <c r="H19" s="10">
        <f t="shared" si="11"/>
        <v>10080</v>
      </c>
      <c r="I19" s="11" t="str">
        <f>IF('Employee Input 20-21'!I19="","",'Employee Input 20-21'!I19)</f>
        <v/>
      </c>
      <c r="J19" s="11" t="str">
        <f>IF('Employee Input 20-21'!J19="","",'Employee Input 20-21'!J19)</f>
        <v/>
      </c>
      <c r="K19" s="10">
        <f t="shared" si="12"/>
        <v>10080</v>
      </c>
      <c r="L19" s="16" t="str">
        <f>IF('Employee Input 20-21'!L19="","",'Employee Input 20-21'!L19)</f>
        <v/>
      </c>
      <c r="M19" s="10" t="str">
        <f t="shared" si="2"/>
        <v/>
      </c>
      <c r="N19" s="10" t="str">
        <f t="shared" si="3"/>
        <v/>
      </c>
      <c r="O19" s="10">
        <f t="shared" si="4"/>
        <v>630</v>
      </c>
      <c r="P19" s="10">
        <f t="shared" si="13"/>
        <v>146.16</v>
      </c>
      <c r="Q19" s="340">
        <f t="shared" si="6"/>
        <v>1000</v>
      </c>
      <c r="R19" s="12">
        <f>+Q19*0</f>
        <v>0</v>
      </c>
      <c r="S19" s="12"/>
      <c r="T19" s="12">
        <f t="shared" si="8"/>
        <v>272.16000000000003</v>
      </c>
      <c r="U19" s="12">
        <f t="shared" si="14"/>
        <v>0</v>
      </c>
      <c r="V19" s="12"/>
      <c r="W19" s="12">
        <f t="shared" si="15"/>
        <v>1048.3200000000002</v>
      </c>
      <c r="X19" s="12">
        <f t="shared" si="16"/>
        <v>11128.32</v>
      </c>
    </row>
    <row r="20" spans="1:16384" ht="15.95" x14ac:dyDescent="0.2">
      <c r="A20" s="14">
        <f>IF('Employee Input 20-21'!A20="","",'Employee Input 20-21'!A20)</f>
        <v>36</v>
      </c>
      <c r="B20" s="14">
        <f>IF('Employee Input 20-21'!B20="","",'Employee Input 20-21'!B20)</f>
        <v>2200</v>
      </c>
      <c r="C20" s="14" t="str">
        <f>IF('Employee Input 20-21'!C20="","",'Employee Input 20-21'!C20)</f>
        <v>Myriah Hensley-Volk</v>
      </c>
      <c r="D20" s="14" t="str">
        <f>IF('Employee Input 20-21'!D20="","",'Employee Input 20-21'!D20)</f>
        <v>Aide</v>
      </c>
      <c r="E20" s="14" t="str">
        <f>IF('Employee Input 20-21'!E20="","",'Employee Input 20-21'!E20)</f>
        <v>Education</v>
      </c>
      <c r="F20" s="14">
        <f>IF('Employee Input 20-21'!F20="","",'Employee Input 20-21'!F20)</f>
        <v>25</v>
      </c>
      <c r="G20" s="292">
        <f>IF('Employee Input 20-21'!G20="","",'Employee Input 20-21'!G20*(1+$G$2))</f>
        <v>26.91</v>
      </c>
      <c r="H20" s="10">
        <f t="shared" si="11"/>
        <v>24219</v>
      </c>
      <c r="I20" s="11">
        <f>IF('Employee Input 20-21'!I20="","",'Employee Input 20-21'!I20)</f>
        <v>0</v>
      </c>
      <c r="J20" s="11" t="str">
        <f>IF('Employee Input 20-21'!J20="","",'Employee Input 20-21'!J20)</f>
        <v/>
      </c>
      <c r="K20" s="10">
        <f t="shared" si="12"/>
        <v>24219</v>
      </c>
      <c r="L20" s="16" t="str">
        <f>IF('Employee Input 20-21'!L20="","",'Employee Input 20-21'!L20)</f>
        <v/>
      </c>
      <c r="M20" s="10" t="str">
        <f t="shared" si="2"/>
        <v/>
      </c>
      <c r="N20" s="10" t="str">
        <f t="shared" si="3"/>
        <v/>
      </c>
      <c r="O20" s="10">
        <f t="shared" si="4"/>
        <v>1513.6875</v>
      </c>
      <c r="P20" s="10">
        <f t="shared" si="13"/>
        <v>351.1755</v>
      </c>
      <c r="Q20" s="340">
        <f t="shared" si="6"/>
        <v>1000</v>
      </c>
      <c r="R20" s="12">
        <f>+Q20*0</f>
        <v>0</v>
      </c>
      <c r="S20" s="12"/>
      <c r="T20" s="12">
        <f t="shared" si="8"/>
        <v>653.91300000000001</v>
      </c>
      <c r="U20" s="12">
        <f t="shared" si="14"/>
        <v>0</v>
      </c>
      <c r="V20" s="12"/>
      <c r="W20" s="12">
        <f t="shared" si="15"/>
        <v>2518.7759999999998</v>
      </c>
      <c r="X20" s="12">
        <f t="shared" si="16"/>
        <v>26737.775999999998</v>
      </c>
    </row>
    <row r="21" spans="1:16384" ht="15.95" x14ac:dyDescent="0.2">
      <c r="A21" s="14">
        <f>IF('Employee Input 20-21'!A21="","",'Employee Input 20-21'!A21)</f>
        <v>0</v>
      </c>
      <c r="B21" s="14">
        <f>IF('Employee Input 20-21'!B21="","",'Employee Input 20-21'!B21)</f>
        <v>2400</v>
      </c>
      <c r="C21" s="14" t="str">
        <f>IF('Employee Input 20-21'!C21="","",'Employee Input 20-21'!C21)</f>
        <v>Lark Blair</v>
      </c>
      <c r="D21" s="14" t="str">
        <f>IF('Employee Input 20-21'!D21="","",'Employee Input 20-21'!D21)</f>
        <v>Aide</v>
      </c>
      <c r="E21" s="14" t="str">
        <f>IF('Employee Input 20-21'!E21="","",'Employee Input 20-21'!E21)</f>
        <v>Education</v>
      </c>
      <c r="F21" s="14">
        <f>IF('Employee Input 20-21'!F21="","",'Employee Input 20-21'!F21)</f>
        <v>1</v>
      </c>
      <c r="G21" s="292">
        <f>IF('Employee Input 20-21'!G21="","",'Employee Input 20-21'!G21*(1+$G$2))</f>
        <v>36000</v>
      </c>
      <c r="H21" s="10">
        <f>+F21*G21</f>
        <v>36000</v>
      </c>
      <c r="I21" s="11">
        <f>IF('Employee Input 20-21'!I21="","",'Employee Input 20-21'!I21)</f>
        <v>0</v>
      </c>
      <c r="J21" s="11" t="str">
        <f>IF('Employee Input 20-21'!J21="","",'Employee Input 20-21'!J21)</f>
        <v/>
      </c>
      <c r="K21" s="10">
        <f t="shared" si="12"/>
        <v>36000</v>
      </c>
      <c r="L21" s="16" t="str">
        <f>IF('Employee Input 20-21'!L21="","",'Employee Input 20-21'!L21)</f>
        <v/>
      </c>
      <c r="M21" s="10" t="str">
        <f t="shared" si="2"/>
        <v/>
      </c>
      <c r="N21" s="10" t="str">
        <f t="shared" si="3"/>
        <v/>
      </c>
      <c r="O21" s="10">
        <f t="shared" si="4"/>
        <v>2250</v>
      </c>
      <c r="P21" s="10">
        <f t="shared" si="13"/>
        <v>522</v>
      </c>
      <c r="Q21" s="340">
        <f t="shared" si="6"/>
        <v>1000</v>
      </c>
      <c r="R21" s="12">
        <v>12000</v>
      </c>
      <c r="S21" s="12"/>
      <c r="T21" s="12">
        <f t="shared" si="8"/>
        <v>972</v>
      </c>
      <c r="U21" s="12"/>
      <c r="V21" s="12"/>
      <c r="W21" s="12">
        <f t="shared" si="15"/>
        <v>15744</v>
      </c>
      <c r="X21" s="12">
        <f t="shared" si="16"/>
        <v>51744</v>
      </c>
    </row>
    <row r="22" spans="1:16384" ht="15.95" x14ac:dyDescent="0.2">
      <c r="A22" s="14">
        <f>IF('Employee Input 20-21'!A22="","",'Employee Input 20-21'!A22)</f>
        <v>36</v>
      </c>
      <c r="B22" s="14">
        <f>IF('Employee Input 20-21'!B22="","",'Employee Input 20-21'!B22)</f>
        <v>2900</v>
      </c>
      <c r="C22" s="14" t="str">
        <f>IF('Employee Input 20-21'!C22="","",'Employee Input 20-21'!C22)</f>
        <v xml:space="preserve">TBD </v>
      </c>
      <c r="D22" s="14" t="str">
        <f>IF('Employee Input 20-21'!D22="","",'Employee Input 20-21'!D22)</f>
        <v>After Care</v>
      </c>
      <c r="E22" s="14" t="str">
        <f>IF('Employee Input 20-21'!E22="","",'Employee Input 20-21'!E22)</f>
        <v>Education</v>
      </c>
      <c r="F22" s="14">
        <f>IF('Employee Input 20-21'!F22="","",'Employee Input 20-21'!F22)</f>
        <v>30</v>
      </c>
      <c r="G22" s="292">
        <f>IF('Employee Input 20-21'!G22="","",'Employee Input 20-21'!G22*(1+$G$2))</f>
        <v>15.38</v>
      </c>
      <c r="H22" s="10">
        <f t="shared" si="11"/>
        <v>16610.400000000001</v>
      </c>
      <c r="I22" s="11">
        <f>IF('Employee Input 20-21'!I22="","",'Employee Input 20-21'!I22)</f>
        <v>0</v>
      </c>
      <c r="J22" s="11" t="str">
        <f>IF('Employee Input 20-21'!J22="","",'Employee Input 20-21'!J22)</f>
        <v/>
      </c>
      <c r="K22" s="10">
        <f t="shared" si="12"/>
        <v>16610.400000000001</v>
      </c>
      <c r="L22" s="16" t="str">
        <f>IF('Employee Input 20-21'!L22="","",'Employee Input 20-21'!L22)</f>
        <v/>
      </c>
      <c r="M22" s="10" t="str">
        <f t="shared" si="2"/>
        <v/>
      </c>
      <c r="N22" s="10" t="str">
        <f t="shared" si="3"/>
        <v/>
      </c>
      <c r="O22" s="10">
        <f t="shared" si="4"/>
        <v>1038.1500000000001</v>
      </c>
      <c r="P22" s="10">
        <f t="shared" si="13"/>
        <v>240.85080000000002</v>
      </c>
      <c r="Q22" s="340">
        <f t="shared" si="6"/>
        <v>1000</v>
      </c>
      <c r="R22" s="12">
        <v>0</v>
      </c>
      <c r="S22" s="12"/>
      <c r="T22" s="12">
        <f t="shared" si="8"/>
        <v>448.48080000000004</v>
      </c>
      <c r="U22" s="12"/>
      <c r="V22" s="12"/>
      <c r="W22" s="12">
        <f t="shared" si="15"/>
        <v>1727.4816000000001</v>
      </c>
      <c r="X22" s="12">
        <f t="shared" si="16"/>
        <v>18337.881600000001</v>
      </c>
    </row>
    <row r="23" spans="1:16384" ht="15.95" x14ac:dyDescent="0.2">
      <c r="A23" s="14">
        <f>IF('Employee Input 20-21'!A23="","",'Employee Input 20-21'!A23)</f>
        <v>36</v>
      </c>
      <c r="B23" s="14">
        <f>IF('Employee Input 20-21'!B23="","",'Employee Input 20-21'!B23)</f>
        <v>2900</v>
      </c>
      <c r="C23" s="14" t="str">
        <f>IF('Employee Input 20-21'!C23="","",'Employee Input 20-21'!C23)</f>
        <v>TBD</v>
      </c>
      <c r="D23" s="14" t="str">
        <f>IF('Employee Input 20-21'!D23="","",'Employee Input 20-21'!D23)</f>
        <v>After Care</v>
      </c>
      <c r="E23" s="14" t="str">
        <f>IF('Employee Input 20-21'!E23="","",'Employee Input 20-21'!E23)</f>
        <v>Education</v>
      </c>
      <c r="F23" s="14">
        <f>IF('Employee Input 20-21'!F23="","",'Employee Input 20-21'!F23)</f>
        <v>30</v>
      </c>
      <c r="G23" s="292">
        <f>IF('Employee Input 20-21'!G23="","",'Employee Input 20-21'!G23*(1+$G$2))</f>
        <v>16.399999999999999</v>
      </c>
      <c r="H23" s="10">
        <f t="shared" si="11"/>
        <v>17711.999999999996</v>
      </c>
      <c r="I23" s="11">
        <f>IF('Employee Input 20-21'!I23="","",'Employee Input 20-21'!I23)</f>
        <v>0</v>
      </c>
      <c r="J23" s="11" t="str">
        <f>IF('Employee Input 20-21'!J23="","",'Employee Input 20-21'!J23)</f>
        <v/>
      </c>
      <c r="K23" s="10">
        <f t="shared" si="12"/>
        <v>17711.999999999996</v>
      </c>
      <c r="L23" s="16" t="str">
        <f>IF('Employee Input 20-21'!L23="","",'Employee Input 20-21'!L23)</f>
        <v/>
      </c>
      <c r="M23" s="10" t="str">
        <f t="shared" si="2"/>
        <v/>
      </c>
      <c r="N23" s="10" t="str">
        <f t="shared" si="3"/>
        <v/>
      </c>
      <c r="O23" s="10">
        <f t="shared" si="4"/>
        <v>1106.9999999999998</v>
      </c>
      <c r="P23" s="10">
        <f t="shared" si="13"/>
        <v>256.82399999999996</v>
      </c>
      <c r="Q23" s="340">
        <f t="shared" si="6"/>
        <v>1000</v>
      </c>
      <c r="R23" s="12">
        <v>0</v>
      </c>
      <c r="S23" s="12"/>
      <c r="T23" s="12">
        <f t="shared" si="8"/>
        <v>478.22399999999988</v>
      </c>
      <c r="U23" s="12">
        <f t="shared" si="14"/>
        <v>0</v>
      </c>
      <c r="V23" s="12"/>
      <c r="W23" s="12">
        <f t="shared" si="15"/>
        <v>1842.0479999999998</v>
      </c>
      <c r="X23" s="12">
        <f t="shared" si="16"/>
        <v>19554.047999999995</v>
      </c>
    </row>
    <row r="24" spans="1:16384" ht="15.95" x14ac:dyDescent="0.2">
      <c r="A24" s="14">
        <f>IF('Employee Input 20-21'!A24="","",'Employee Input 20-21'!A24)</f>
        <v>46</v>
      </c>
      <c r="B24" s="14">
        <f>IF('Employee Input 20-21'!B24="","",'Employee Input 20-21'!B24)</f>
        <v>2200</v>
      </c>
      <c r="C24" s="14" t="str">
        <f>IF('Employee Input 20-21'!C24="","",'Employee Input 20-21'!C24)</f>
        <v>Sean Loudagin</v>
      </c>
      <c r="D24" s="14" t="str">
        <f>IF('Employee Input 20-21'!D24="","",'Employee Input 20-21'!D24)</f>
        <v>Maintenance</v>
      </c>
      <c r="E24" s="14" t="str">
        <f>IF('Employee Input 20-21'!E24="","",'Employee Input 20-21'!E24)</f>
        <v>Education</v>
      </c>
      <c r="F24" s="14">
        <f>IF('Employee Input 20-21'!F24="","",'Employee Input 20-21'!F24)</f>
        <v>30</v>
      </c>
      <c r="G24" s="292">
        <f>IF('Employee Input 20-21'!G24="","",'Employee Input 20-21'!G24*(1+$G$2))</f>
        <v>25</v>
      </c>
      <c r="H24" s="10">
        <f>+F24*G24*A24</f>
        <v>34500</v>
      </c>
      <c r="I24" s="11">
        <f>IF('Employee Input 20-21'!I24="","",'Employee Input 20-21'!I24)</f>
        <v>0</v>
      </c>
      <c r="J24" s="11">
        <f>IF('Employee Input 20-21'!J24="","",'Employee Input 20-21'!J24)</f>
        <v>0</v>
      </c>
      <c r="K24" s="10">
        <f>SUM(H24:J24)</f>
        <v>34500</v>
      </c>
      <c r="L24" s="16" t="str">
        <f>IF('Employee Input 20-21'!L24="","",'Employee Input 20-21'!L24)</f>
        <v/>
      </c>
      <c r="M24" s="10" t="str">
        <f t="shared" si="2"/>
        <v/>
      </c>
      <c r="N24" s="10" t="str">
        <f t="shared" si="3"/>
        <v/>
      </c>
      <c r="O24" s="10">
        <f t="shared" si="4"/>
        <v>2156.25</v>
      </c>
      <c r="P24" s="10">
        <f>$P$2*K24</f>
        <v>500.25</v>
      </c>
      <c r="Q24" s="340">
        <f t="shared" si="6"/>
        <v>1000</v>
      </c>
      <c r="R24" s="12"/>
      <c r="S24" s="12"/>
      <c r="T24" s="12">
        <f t="shared" si="8"/>
        <v>931.5</v>
      </c>
      <c r="U24" s="12">
        <f>H24*U8</f>
        <v>0</v>
      </c>
      <c r="V24" s="12"/>
      <c r="W24" s="12">
        <f>SUM(R24:V24,M24:P24)</f>
        <v>3588</v>
      </c>
      <c r="X24" s="12">
        <f t="shared" ref="X24:X31" si="17">W24+K24</f>
        <v>38088</v>
      </c>
    </row>
    <row r="25" spans="1:16384" ht="15.95" x14ac:dyDescent="0.2">
      <c r="A25" s="14">
        <f>IF('Employee Input 20-21'!A25="","",'Employee Input 20-21'!A25)</f>
        <v>36</v>
      </c>
      <c r="B25" s="14">
        <f>IF('Employee Input 20-21'!B25="","",'Employee Input 20-21'!B25)</f>
        <v>2100</v>
      </c>
      <c r="C25" s="14" t="str">
        <f>IF('Employee Input 20-21'!C25="","",'Employee Input 20-21'!C25)</f>
        <v>Spanish Instruction</v>
      </c>
      <c r="D25" s="14" t="str">
        <f>IF('Employee Input 20-21'!D25="","",'Employee Input 20-21'!D25)</f>
        <v>Teacher</v>
      </c>
      <c r="E25" s="14" t="str">
        <f>IF('Employee Input 20-21'!E25="","",'Employee Input 20-21'!E25)</f>
        <v>Education</v>
      </c>
      <c r="F25" s="14">
        <f>IF('Employee Input 20-21'!F25="","",'Employee Input 20-21'!F25)</f>
        <v>20</v>
      </c>
      <c r="G25" s="292">
        <f>IF('Employee Input 20-21'!G25="","",'Employee Input 20-21'!G25*(1+$G$2))</f>
        <v>25</v>
      </c>
      <c r="H25" s="10">
        <f>+F25*G25*A25</f>
        <v>18000</v>
      </c>
      <c r="I25" s="11">
        <f>IF('Employee Input 20-21'!I25="","",'Employee Input 20-21'!I25)</f>
        <v>0</v>
      </c>
      <c r="J25" s="11" t="str">
        <f>IF('Employee Input 20-21'!J25="","",'Employee Input 20-21'!J25)</f>
        <v/>
      </c>
      <c r="K25" s="10">
        <f t="shared" ref="K25:K31" si="18">SUM(H25:J25)</f>
        <v>18000</v>
      </c>
      <c r="L25" s="16" t="str">
        <f>IF('Employee Input 20-21'!L25="","",'Employee Input 20-21'!L25)</f>
        <v>STRS</v>
      </c>
      <c r="M25" s="10">
        <f t="shared" si="2"/>
        <v>3438</v>
      </c>
      <c r="N25" s="10" t="str">
        <f t="shared" si="3"/>
        <v/>
      </c>
      <c r="O25" s="10" t="str">
        <f t="shared" si="4"/>
        <v/>
      </c>
      <c r="P25" s="10">
        <f>$P$2*K25</f>
        <v>261</v>
      </c>
      <c r="Q25" s="340">
        <f t="shared" si="6"/>
        <v>1000</v>
      </c>
      <c r="R25" s="12"/>
      <c r="S25" s="12"/>
      <c r="T25" s="12">
        <f t="shared" si="8"/>
        <v>486</v>
      </c>
      <c r="U25" s="12">
        <f>H25*U9</f>
        <v>0</v>
      </c>
      <c r="V25" s="12"/>
      <c r="W25" s="12">
        <f>SUM(R25:V25,M25:P25)</f>
        <v>4185</v>
      </c>
      <c r="X25" s="12">
        <f t="shared" si="17"/>
        <v>22185</v>
      </c>
    </row>
    <row r="26" spans="1:16384" ht="15.95" x14ac:dyDescent="0.2">
      <c r="A26" s="14">
        <f>IF('Employee Input 20-21'!A26="","",'Employee Input 20-21'!A26)</f>
        <v>0</v>
      </c>
      <c r="B26" s="14">
        <f>IF('Employee Input 20-21'!B26="","",'Employee Input 20-21'!B26)</f>
        <v>1100</v>
      </c>
      <c r="C26" s="14" t="str">
        <f>IF('Employee Input 20-21'!C26="","",'Employee Input 20-21'!C26)</f>
        <v>Francesca Doeding</v>
      </c>
      <c r="D26" s="14" t="str">
        <f>IF('Employee Input 20-21'!D26="","",'Employee Input 20-21'!D26)</f>
        <v>Teacher</v>
      </c>
      <c r="E26" s="14" t="str">
        <f>IF('Employee Input 20-21'!E26="","",'Employee Input 20-21'!E26)</f>
        <v>Education</v>
      </c>
      <c r="F26" s="14">
        <f>IF('Employee Input 20-21'!F26="","",'Employee Input 20-21'!F26)</f>
        <v>1</v>
      </c>
      <c r="G26" s="292">
        <f>IF('Employee Input 20-21'!G26="","",'Employee Input 20-21'!G26*(1+$G$2))</f>
        <v>45000</v>
      </c>
      <c r="H26" s="10">
        <f>+F26*G26</f>
        <v>45000</v>
      </c>
      <c r="I26" s="11">
        <f>IF('Employee Input 20-21'!I26="","",'Employee Input 20-21'!I26)</f>
        <v>0</v>
      </c>
      <c r="J26" s="11" t="str">
        <f>IF('Employee Input 20-21'!J26="","",'Employee Input 20-21'!J26)</f>
        <v/>
      </c>
      <c r="K26" s="10">
        <f t="shared" si="18"/>
        <v>45000</v>
      </c>
      <c r="L26" s="16" t="str">
        <f>IF('Employee Input 20-21'!L26="","",'Employee Input 20-21'!L26)</f>
        <v>STRS</v>
      </c>
      <c r="M26" s="10">
        <f t="shared" si="2"/>
        <v>8595</v>
      </c>
      <c r="N26" s="10" t="str">
        <f t="shared" si="3"/>
        <v/>
      </c>
      <c r="O26" s="10" t="str">
        <f t="shared" si="4"/>
        <v/>
      </c>
      <c r="P26" s="10">
        <f>$P$2*K26</f>
        <v>652.5</v>
      </c>
      <c r="Q26" s="340">
        <f t="shared" si="6"/>
        <v>1000</v>
      </c>
      <c r="R26" s="12">
        <v>12000</v>
      </c>
      <c r="S26" s="12"/>
      <c r="T26" s="12">
        <f t="shared" si="8"/>
        <v>1215</v>
      </c>
      <c r="U26" s="12">
        <f>H26*U10</f>
        <v>0</v>
      </c>
      <c r="V26" s="12"/>
      <c r="W26" s="12">
        <f>SUM(R26:V26,M26:P26)</f>
        <v>22462.5</v>
      </c>
      <c r="X26" s="12">
        <f t="shared" si="17"/>
        <v>67462.5</v>
      </c>
    </row>
    <row r="27" spans="1:16384" ht="15.95" x14ac:dyDescent="0.2">
      <c r="A27" s="14">
        <f>IF('Employee Input 20-21'!A27="","",'Employee Input 20-21'!A27)</f>
        <v>0</v>
      </c>
      <c r="B27" s="14">
        <f>IF('Employee Input 20-21'!B27="","",'Employee Input 20-21'!B27)</f>
        <v>1100</v>
      </c>
      <c r="C27" s="14" t="str">
        <f>IF('Employee Input 20-21'!C27="","",'Employee Input 20-21'!C27)</f>
        <v>Samuel Betty</v>
      </c>
      <c r="D27" s="14" t="str">
        <f>IF('Employee Input 20-21'!D27="","",'Employee Input 20-21'!D27)</f>
        <v>Teacher</v>
      </c>
      <c r="E27" s="14" t="str">
        <f>IF('Employee Input 20-21'!E27="","",'Employee Input 20-21'!E27)</f>
        <v>Education</v>
      </c>
      <c r="F27" s="14">
        <f>IF('Employee Input 20-21'!F27="","",'Employee Input 20-21'!F27)</f>
        <v>1</v>
      </c>
      <c r="G27" s="292">
        <f>IF('Employee Input 20-21'!G27="","",'Employee Input 20-21'!G27*(1+$G$2))</f>
        <v>45000</v>
      </c>
      <c r="H27" s="10">
        <f>+F27*G27</f>
        <v>45000</v>
      </c>
      <c r="I27" s="11">
        <f>IF('Employee Input 20-21'!I27="","",'Employee Input 20-21'!I27)</f>
        <v>0</v>
      </c>
      <c r="J27" s="11">
        <f>IF('Employee Input 20-21'!J27="","",'Employee Input 20-21'!J27)</f>
        <v>0</v>
      </c>
      <c r="K27" s="10">
        <f t="shared" si="18"/>
        <v>45000</v>
      </c>
      <c r="L27" s="16" t="str">
        <f>IF('Employee Input 20-21'!L27="","",'Employee Input 20-21'!L27)</f>
        <v>STRS</v>
      </c>
      <c r="M27" s="10">
        <f t="shared" si="2"/>
        <v>8595</v>
      </c>
      <c r="N27" s="10" t="str">
        <f t="shared" si="3"/>
        <v/>
      </c>
      <c r="O27" s="10" t="str">
        <f t="shared" si="4"/>
        <v/>
      </c>
      <c r="P27" s="10">
        <f>$P$2*K27</f>
        <v>652.5</v>
      </c>
      <c r="Q27" s="340">
        <f t="shared" si="6"/>
        <v>1000</v>
      </c>
      <c r="R27" s="12">
        <v>12000</v>
      </c>
      <c r="S27" s="12"/>
      <c r="T27" s="12">
        <f t="shared" si="8"/>
        <v>1215</v>
      </c>
      <c r="U27" s="12">
        <f>H27*U11</f>
        <v>0</v>
      </c>
      <c r="V27" s="12"/>
      <c r="W27" s="12">
        <f>SUM(R27:V27,M27:P27)</f>
        <v>22462.5</v>
      </c>
      <c r="X27" s="12">
        <f t="shared" si="17"/>
        <v>67462.5</v>
      </c>
    </row>
    <row r="28" spans="1:16384" ht="15.95" x14ac:dyDescent="0.2">
      <c r="A28" s="14">
        <f>IF('Employee Input 20-21'!A28="","",'Employee Input 20-21'!A28)</f>
        <v>36</v>
      </c>
      <c r="B28" s="14">
        <f>IF('Employee Input 20-21'!B28="","",'Employee Input 20-21'!B28)</f>
        <v>2100</v>
      </c>
      <c r="C28" s="14" t="str">
        <f>IF('Employee Input 20-21'!C28="","",'Employee Input 20-21'!C28)</f>
        <v>TBD</v>
      </c>
      <c r="D28" s="14" t="str">
        <f>IF('Employee Input 20-21'!D28="","",'Employee Input 20-21'!D28)</f>
        <v>Playground</v>
      </c>
      <c r="E28" s="14" t="str">
        <f>IF('Employee Input 20-21'!E28="","",'Employee Input 20-21'!E28)</f>
        <v>Education</v>
      </c>
      <c r="F28" s="14">
        <f>IF('Employee Input 20-21'!F28="","",'Employee Input 20-21'!F28)</f>
        <v>20</v>
      </c>
      <c r="G28" s="292">
        <f>IF('Employee Input 20-21'!G28="","",'Employee Input 20-21'!G28*(1+$G$2))</f>
        <v>14</v>
      </c>
      <c r="H28" s="10">
        <f>+F28*G28*A28</f>
        <v>10080</v>
      </c>
      <c r="I28" s="11">
        <f>IF('Employee Input 20-21'!I28="","",'Employee Input 20-21'!I28)</f>
        <v>0</v>
      </c>
      <c r="J28" s="11">
        <f>IF('Employee Input 20-21'!J28="","",'Employee Input 20-21'!J28)</f>
        <v>0</v>
      </c>
      <c r="K28" s="10">
        <f t="shared" si="18"/>
        <v>10080</v>
      </c>
      <c r="L28" s="16" t="str">
        <f>IF('Employee Input 20-21'!L28="","",'Employee Input 20-21'!L28)</f>
        <v>STRS</v>
      </c>
      <c r="M28" s="10">
        <f t="shared" si="2"/>
        <v>1925.28</v>
      </c>
      <c r="N28" s="10" t="str">
        <f t="shared" si="3"/>
        <v/>
      </c>
      <c r="O28" s="10" t="str">
        <f t="shared" si="4"/>
        <v/>
      </c>
      <c r="P28" s="10">
        <f>$P$2*K28</f>
        <v>146.16</v>
      </c>
      <c r="Q28" s="340">
        <f t="shared" si="6"/>
        <v>1000</v>
      </c>
      <c r="R28" s="12"/>
      <c r="S28" s="12"/>
      <c r="T28" s="12">
        <f t="shared" si="8"/>
        <v>272.16000000000003</v>
      </c>
      <c r="U28" s="12">
        <f>H28*U12</f>
        <v>0</v>
      </c>
      <c r="V28" s="12"/>
      <c r="W28" s="12">
        <f>SUM(R28:V28,M28:P28)</f>
        <v>2343.6</v>
      </c>
      <c r="X28" s="12">
        <f t="shared" si="17"/>
        <v>12423.6</v>
      </c>
    </row>
    <row r="29" spans="1:16384" ht="15.95" x14ac:dyDescent="0.2">
      <c r="A29" s="14">
        <f>IF('Employee Input 20-21'!A29="","",'Employee Input 20-21'!A29)</f>
        <v>36</v>
      </c>
      <c r="B29" s="14">
        <f>IF('Employee Input 20-21'!B29="","",'Employee Input 20-21'!B29)</f>
        <v>2100</v>
      </c>
      <c r="C29" s="14" t="str">
        <f>IF('Employee Input 20-21'!C29="","",'Employee Input 20-21'!C29)</f>
        <v>TBD</v>
      </c>
      <c r="D29" s="14" t="str">
        <f>IF('Employee Input 20-21'!D29="","",'Employee Input 20-21'!D29)</f>
        <v>Music Instruciton</v>
      </c>
      <c r="E29" s="14" t="str">
        <f>IF('Employee Input 20-21'!E29="","",'Employee Input 20-21'!E29)</f>
        <v>Education</v>
      </c>
      <c r="F29" s="14">
        <f>IF('Employee Input 20-21'!F29="","",'Employee Input 20-21'!F29)</f>
        <v>20</v>
      </c>
      <c r="G29" s="398">
        <f>IF('Employee Input 20-21'!G29="","",'Employee Input 20-21'!G29)</f>
        <v>25</v>
      </c>
      <c r="H29" s="404">
        <f>IF('Employee Input 20-21'!H29="","",'Employee Input 20-21'!H29)</f>
        <v>18000</v>
      </c>
      <c r="I29" s="404">
        <f>IF('Employee Input 20-21'!I29="","",'Employee Input 20-21'!I29)</f>
        <v>0</v>
      </c>
      <c r="J29" s="404">
        <f>IF('Employee Input 20-21'!J29="","",'Employee Input 20-21'!J29)</f>
        <v>0</v>
      </c>
      <c r="K29" s="10">
        <f t="shared" si="18"/>
        <v>18000</v>
      </c>
      <c r="L29" s="398" t="str">
        <f>IF('Employee Input 20-21'!L29="","",'Employee Input 20-21'!L29)</f>
        <v>STRS</v>
      </c>
      <c r="M29" s="404">
        <f>IF('Employee Input 20-21'!M29="","",'Employee Input 20-21'!M29)</f>
        <v>3438</v>
      </c>
      <c r="N29" s="404" t="str">
        <f>IF('Employee Input 20-21'!N29="","",'Employee Input 20-21'!N29)</f>
        <v/>
      </c>
      <c r="O29" s="404" t="str">
        <f>IF('Employee Input 20-21'!O29="","",'Employee Input 20-21'!O29)</f>
        <v/>
      </c>
      <c r="P29" s="404">
        <f>IF('Employee Input 20-21'!P29="","",'Employee Input 20-21'!P29)</f>
        <v>261</v>
      </c>
      <c r="Q29" s="340">
        <f t="shared" si="6"/>
        <v>1000</v>
      </c>
      <c r="R29" s="402"/>
      <c r="S29" s="400">
        <f>IF('Employee Input 20-21'!S29="","",'Employee Input 20-21'!S29)</f>
        <v>434</v>
      </c>
      <c r="T29" s="404">
        <f>IF('Employee Input 20-21'!T29="","",'Employee Input 20-21'!T29)</f>
        <v>486</v>
      </c>
      <c r="U29" s="404" t="str">
        <f>IF('Employee Input 20-21'!U29="","",'Employee Input 20-21'!U29)</f>
        <v/>
      </c>
      <c r="V29" s="404" t="str">
        <f>IF('Employee Input 20-21'!V29="","",'Employee Input 20-21'!V29)</f>
        <v/>
      </c>
      <c r="W29" s="404">
        <f>IF('Employee Input 20-21'!W29="","",'Employee Input 20-21'!W29)</f>
        <v>4619</v>
      </c>
      <c r="X29" s="12">
        <f t="shared" si="17"/>
        <v>22619</v>
      </c>
      <c r="Y29" s="14" t="str">
        <f>IF('Employee Input 20-21'!Y29="","",'Employee Input 20-21'!Y29)</f>
        <v/>
      </c>
      <c r="Z29" s="14" t="str">
        <f>IF('Employee Input 20-21'!Z29="","",'Employee Input 20-21'!Z29)</f>
        <v/>
      </c>
      <c r="AA29" s="14" t="str">
        <f>IF('Employee Input 20-21'!AA29="","",'Employee Input 20-21'!AA29)</f>
        <v/>
      </c>
      <c r="AB29" s="14" t="str">
        <f>IF('Employee Input 20-21'!AB29="","",'Employee Input 20-21'!AB29)</f>
        <v/>
      </c>
      <c r="AC29" s="14" t="str">
        <f>IF('Employee Input 20-21'!AC29="","",'Employee Input 20-21'!AC29)</f>
        <v/>
      </c>
      <c r="AD29" s="14" t="str">
        <f>IF('Employee Input 20-21'!AD29="","",'Employee Input 20-21'!AD29)</f>
        <v/>
      </c>
      <c r="AE29" s="14" t="str">
        <f>IF('Employee Input 20-21'!AE29="","",'Employee Input 20-21'!AE29)</f>
        <v/>
      </c>
      <c r="AF29" s="14" t="str">
        <f>IF('Employee Input 20-21'!AF29="","",'Employee Input 20-21'!AF29)</f>
        <v/>
      </c>
      <c r="AG29" s="14" t="str">
        <f>IF('Employee Input 20-21'!AG29="","",'Employee Input 20-21'!AG29)</f>
        <v/>
      </c>
      <c r="AH29" s="14" t="str">
        <f>IF('Employee Input 20-21'!AH29="","",'Employee Input 20-21'!AH29)</f>
        <v/>
      </c>
      <c r="AI29" s="14" t="str">
        <f>IF('Employee Input 20-21'!AI29="","",'Employee Input 20-21'!AI29)</f>
        <v/>
      </c>
      <c r="AJ29" s="14" t="str">
        <f>IF('Employee Input 20-21'!AJ29="","",'Employee Input 20-21'!AJ29)</f>
        <v/>
      </c>
      <c r="AK29" s="14" t="str">
        <f>IF('Employee Input 20-21'!AK29="","",'Employee Input 20-21'!AK29)</f>
        <v/>
      </c>
      <c r="AL29" s="14" t="str">
        <f>IF('Employee Input 20-21'!AL29="","",'Employee Input 20-21'!AL29)</f>
        <v/>
      </c>
      <c r="AM29" s="14" t="str">
        <f>IF('Employee Input 20-21'!AM29="","",'Employee Input 20-21'!AM29)</f>
        <v/>
      </c>
      <c r="AN29" s="14" t="str">
        <f>IF('Employee Input 20-21'!AN29="","",'Employee Input 20-21'!AN29)</f>
        <v/>
      </c>
      <c r="AO29" s="14" t="str">
        <f>IF('Employee Input 20-21'!AO29="","",'Employee Input 20-21'!AO29)</f>
        <v/>
      </c>
      <c r="AP29" s="14" t="str">
        <f>IF('Employee Input 20-21'!AP29="","",'Employee Input 20-21'!AP29)</f>
        <v/>
      </c>
      <c r="AQ29" s="14" t="str">
        <f>IF('Employee Input 20-21'!AQ29="","",'Employee Input 20-21'!AQ29)</f>
        <v/>
      </c>
      <c r="AR29" s="14" t="str">
        <f>IF('Employee Input 20-21'!AR29="","",'Employee Input 20-21'!AR29)</f>
        <v/>
      </c>
      <c r="AS29" s="14" t="str">
        <f>IF('Employee Input 20-21'!AS29="","",'Employee Input 20-21'!AS29)</f>
        <v/>
      </c>
      <c r="AT29" s="14" t="str">
        <f>IF('Employee Input 20-21'!AT29="","",'Employee Input 20-21'!AT29)</f>
        <v/>
      </c>
      <c r="AU29" s="14" t="str">
        <f>IF('Employee Input 20-21'!AU29="","",'Employee Input 20-21'!AU29)</f>
        <v/>
      </c>
      <c r="AV29" s="14" t="str">
        <f>IF('Employee Input 20-21'!AV29="","",'Employee Input 20-21'!AV29)</f>
        <v/>
      </c>
      <c r="AW29" s="14" t="str">
        <f>IF('Employee Input 20-21'!AW29="","",'Employee Input 20-21'!AW29)</f>
        <v/>
      </c>
      <c r="AX29" s="14" t="str">
        <f>IF('Employee Input 20-21'!AX29="","",'Employee Input 20-21'!AX29)</f>
        <v/>
      </c>
      <c r="AY29" s="14" t="str">
        <f>IF('Employee Input 20-21'!AY29="","",'Employee Input 20-21'!AY29)</f>
        <v/>
      </c>
      <c r="AZ29" s="14" t="str">
        <f>IF('Employee Input 20-21'!AZ29="","",'Employee Input 20-21'!AZ29)</f>
        <v/>
      </c>
      <c r="BA29" s="14" t="str">
        <f>IF('Employee Input 20-21'!BA29="","",'Employee Input 20-21'!BA29)</f>
        <v/>
      </c>
      <c r="BB29" s="14" t="str">
        <f>IF('Employee Input 20-21'!BB29="","",'Employee Input 20-21'!BB29)</f>
        <v/>
      </c>
      <c r="BC29" s="14" t="str">
        <f>IF('Employee Input 20-21'!BC29="","",'Employee Input 20-21'!BC29)</f>
        <v/>
      </c>
      <c r="BD29" s="14" t="str">
        <f>IF('Employee Input 20-21'!BD29="","",'Employee Input 20-21'!BD29)</f>
        <v/>
      </c>
      <c r="BE29" s="14" t="str">
        <f>IF('Employee Input 20-21'!BE29="","",'Employee Input 20-21'!BE29)</f>
        <v/>
      </c>
      <c r="BF29" s="14" t="str">
        <f>IF('Employee Input 20-21'!BF29="","",'Employee Input 20-21'!BF29)</f>
        <v/>
      </c>
      <c r="BG29" s="14" t="str">
        <f>IF('Employee Input 20-21'!BG29="","",'Employee Input 20-21'!BG29)</f>
        <v/>
      </c>
      <c r="BH29" s="14" t="str">
        <f>IF('Employee Input 20-21'!BH29="","",'Employee Input 20-21'!BH29)</f>
        <v/>
      </c>
      <c r="BI29" s="14" t="str">
        <f>IF('Employee Input 20-21'!BI29="","",'Employee Input 20-21'!BI29)</f>
        <v/>
      </c>
      <c r="BJ29" s="14" t="str">
        <f>IF('Employee Input 20-21'!BJ29="","",'Employee Input 20-21'!BJ29)</f>
        <v/>
      </c>
      <c r="BK29" s="14" t="str">
        <f>IF('Employee Input 20-21'!BK29="","",'Employee Input 20-21'!BK29)</f>
        <v/>
      </c>
      <c r="BL29" s="14" t="str">
        <f>IF('Employee Input 20-21'!BL29="","",'Employee Input 20-21'!BL29)</f>
        <v/>
      </c>
      <c r="BM29" s="14" t="str">
        <f>IF('Employee Input 20-21'!BM29="","",'Employee Input 20-21'!BM29)</f>
        <v/>
      </c>
      <c r="BN29" s="14" t="str">
        <f>IF('Employee Input 20-21'!BN29="","",'Employee Input 20-21'!BN29)</f>
        <v/>
      </c>
      <c r="BO29" s="14" t="str">
        <f>IF('Employee Input 20-21'!BO29="","",'Employee Input 20-21'!BO29)</f>
        <v/>
      </c>
      <c r="BP29" s="14" t="str">
        <f>IF('Employee Input 20-21'!BP29="","",'Employee Input 20-21'!BP29)</f>
        <v/>
      </c>
      <c r="BQ29" s="14" t="str">
        <f>IF('Employee Input 20-21'!BQ29="","",'Employee Input 20-21'!BQ29)</f>
        <v/>
      </c>
      <c r="BR29" s="14" t="str">
        <f>IF('Employee Input 20-21'!BR29="","",'Employee Input 20-21'!BR29)</f>
        <v/>
      </c>
      <c r="BS29" s="14" t="str">
        <f>IF('Employee Input 20-21'!BS29="","",'Employee Input 20-21'!BS29)</f>
        <v/>
      </c>
      <c r="BT29" s="14" t="str">
        <f>IF('Employee Input 20-21'!BT29="","",'Employee Input 20-21'!BT29)</f>
        <v/>
      </c>
      <c r="BU29" s="14" t="str">
        <f>IF('Employee Input 20-21'!BU29="","",'Employee Input 20-21'!BU29)</f>
        <v/>
      </c>
      <c r="BV29" s="14" t="str">
        <f>IF('Employee Input 20-21'!BV29="","",'Employee Input 20-21'!BV29)</f>
        <v/>
      </c>
      <c r="BW29" s="14" t="str">
        <f>IF('Employee Input 20-21'!BW29="","",'Employee Input 20-21'!BW29)</f>
        <v/>
      </c>
      <c r="BX29" s="14" t="str">
        <f>IF('Employee Input 20-21'!BX29="","",'Employee Input 20-21'!BX29)</f>
        <v/>
      </c>
      <c r="BY29" s="14" t="str">
        <f>IF('Employee Input 20-21'!BY29="","",'Employee Input 20-21'!BY29)</f>
        <v/>
      </c>
      <c r="BZ29" s="14" t="str">
        <f>IF('Employee Input 20-21'!BZ29="","",'Employee Input 20-21'!BZ29)</f>
        <v/>
      </c>
      <c r="CA29" s="14" t="str">
        <f>IF('Employee Input 20-21'!CA29="","",'Employee Input 20-21'!CA29)</f>
        <v/>
      </c>
      <c r="CB29" s="14" t="str">
        <f>IF('Employee Input 20-21'!CB29="","",'Employee Input 20-21'!CB29)</f>
        <v/>
      </c>
      <c r="CC29" s="14" t="str">
        <f>IF('Employee Input 20-21'!CC29="","",'Employee Input 20-21'!CC29)</f>
        <v/>
      </c>
      <c r="CD29" s="14" t="str">
        <f>IF('Employee Input 20-21'!CD29="","",'Employee Input 20-21'!CD29)</f>
        <v/>
      </c>
      <c r="CE29" s="14" t="str">
        <f>IF('Employee Input 20-21'!CE29="","",'Employee Input 20-21'!CE29)</f>
        <v/>
      </c>
      <c r="CF29" s="14" t="str">
        <f>IF('Employee Input 20-21'!CF29="","",'Employee Input 20-21'!CF29)</f>
        <v/>
      </c>
      <c r="CG29" s="14" t="str">
        <f>IF('Employee Input 20-21'!CG29="","",'Employee Input 20-21'!CG29)</f>
        <v/>
      </c>
      <c r="CH29" s="14" t="str">
        <f>IF('Employee Input 20-21'!CH29="","",'Employee Input 20-21'!CH29)</f>
        <v/>
      </c>
      <c r="CI29" s="14" t="str">
        <f>IF('Employee Input 20-21'!CI29="","",'Employee Input 20-21'!CI29)</f>
        <v/>
      </c>
      <c r="CJ29" s="14" t="str">
        <f>IF('Employee Input 20-21'!CJ29="","",'Employee Input 20-21'!CJ29)</f>
        <v/>
      </c>
      <c r="CK29" s="14" t="str">
        <f>IF('Employee Input 20-21'!CK29="","",'Employee Input 20-21'!CK29)</f>
        <v/>
      </c>
      <c r="CL29" s="14" t="str">
        <f>IF('Employee Input 20-21'!CL29="","",'Employee Input 20-21'!CL29)</f>
        <v/>
      </c>
      <c r="CM29" s="14" t="str">
        <f>IF('Employee Input 20-21'!CM29="","",'Employee Input 20-21'!CM29)</f>
        <v/>
      </c>
      <c r="CN29" s="14" t="str">
        <f>IF('Employee Input 20-21'!CN29="","",'Employee Input 20-21'!CN29)</f>
        <v/>
      </c>
      <c r="CO29" s="14" t="str">
        <f>IF('Employee Input 20-21'!CO29="","",'Employee Input 20-21'!CO29)</f>
        <v/>
      </c>
      <c r="CP29" s="14" t="str">
        <f>IF('Employee Input 20-21'!CP29="","",'Employee Input 20-21'!CP29)</f>
        <v/>
      </c>
      <c r="CQ29" s="14" t="str">
        <f>IF('Employee Input 20-21'!CQ29="","",'Employee Input 20-21'!CQ29)</f>
        <v/>
      </c>
      <c r="CR29" s="14" t="str">
        <f>IF('Employee Input 20-21'!CR29="","",'Employee Input 20-21'!CR29)</f>
        <v/>
      </c>
      <c r="CS29" s="14" t="str">
        <f>IF('Employee Input 20-21'!CS29="","",'Employee Input 20-21'!CS29)</f>
        <v/>
      </c>
      <c r="CT29" s="14" t="str">
        <f>IF('Employee Input 20-21'!CT29="","",'Employee Input 20-21'!CT29)</f>
        <v/>
      </c>
      <c r="CU29" s="14" t="str">
        <f>IF('Employee Input 20-21'!CU29="","",'Employee Input 20-21'!CU29)</f>
        <v/>
      </c>
      <c r="CV29" s="14" t="str">
        <f>IF('Employee Input 20-21'!CV29="","",'Employee Input 20-21'!CV29)</f>
        <v/>
      </c>
      <c r="CW29" s="14" t="str">
        <f>IF('Employee Input 20-21'!CW29="","",'Employee Input 20-21'!CW29)</f>
        <v/>
      </c>
      <c r="CX29" s="14" t="str">
        <f>IF('Employee Input 20-21'!CX29="","",'Employee Input 20-21'!CX29)</f>
        <v/>
      </c>
      <c r="CY29" s="14" t="str">
        <f>IF('Employee Input 20-21'!CY29="","",'Employee Input 20-21'!CY29)</f>
        <v/>
      </c>
      <c r="CZ29" s="14" t="str">
        <f>IF('Employee Input 20-21'!CZ29="","",'Employee Input 20-21'!CZ29)</f>
        <v/>
      </c>
      <c r="DA29" s="14" t="str">
        <f>IF('Employee Input 20-21'!DA29="","",'Employee Input 20-21'!DA29)</f>
        <v/>
      </c>
      <c r="DB29" s="14" t="str">
        <f>IF('Employee Input 20-21'!DB29="","",'Employee Input 20-21'!DB29)</f>
        <v/>
      </c>
      <c r="DC29" s="14" t="str">
        <f>IF('Employee Input 20-21'!DC29="","",'Employee Input 20-21'!DC29)</f>
        <v/>
      </c>
      <c r="DD29" s="14" t="str">
        <f>IF('Employee Input 20-21'!DD29="","",'Employee Input 20-21'!DD29)</f>
        <v/>
      </c>
      <c r="DE29" s="14" t="str">
        <f>IF('Employee Input 20-21'!DE29="","",'Employee Input 20-21'!DE29)</f>
        <v/>
      </c>
      <c r="DF29" s="14" t="str">
        <f>IF('Employee Input 20-21'!DF29="","",'Employee Input 20-21'!DF29)</f>
        <v/>
      </c>
      <c r="DG29" s="14" t="str">
        <f>IF('Employee Input 20-21'!DG29="","",'Employee Input 20-21'!DG29)</f>
        <v/>
      </c>
      <c r="DH29" s="14" t="str">
        <f>IF('Employee Input 20-21'!DH29="","",'Employee Input 20-21'!DH29)</f>
        <v/>
      </c>
      <c r="DI29" s="14" t="str">
        <f>IF('Employee Input 20-21'!DI29="","",'Employee Input 20-21'!DI29)</f>
        <v/>
      </c>
      <c r="DJ29" s="14" t="str">
        <f>IF('Employee Input 20-21'!DJ29="","",'Employee Input 20-21'!DJ29)</f>
        <v/>
      </c>
      <c r="DK29" s="14" t="str">
        <f>IF('Employee Input 20-21'!DK29="","",'Employee Input 20-21'!DK29)</f>
        <v/>
      </c>
      <c r="DL29" s="14" t="str">
        <f>IF('Employee Input 20-21'!DL29="","",'Employee Input 20-21'!DL29)</f>
        <v/>
      </c>
      <c r="DM29" s="14" t="str">
        <f>IF('Employee Input 20-21'!DM29="","",'Employee Input 20-21'!DM29)</f>
        <v/>
      </c>
      <c r="DN29" s="14" t="str">
        <f>IF('Employee Input 20-21'!DN29="","",'Employee Input 20-21'!DN29)</f>
        <v/>
      </c>
      <c r="DO29" s="14" t="str">
        <f>IF('Employee Input 20-21'!DO29="","",'Employee Input 20-21'!DO29)</f>
        <v/>
      </c>
      <c r="DP29" s="14" t="str">
        <f>IF('Employee Input 20-21'!DP29="","",'Employee Input 20-21'!DP29)</f>
        <v/>
      </c>
      <c r="DQ29" s="14" t="str">
        <f>IF('Employee Input 20-21'!DQ29="","",'Employee Input 20-21'!DQ29)</f>
        <v/>
      </c>
      <c r="DR29" s="14" t="str">
        <f>IF('Employee Input 20-21'!DR29="","",'Employee Input 20-21'!DR29)</f>
        <v/>
      </c>
      <c r="DS29" s="14" t="str">
        <f>IF('Employee Input 20-21'!DS29="","",'Employee Input 20-21'!DS29)</f>
        <v/>
      </c>
      <c r="DT29" s="14" t="str">
        <f>IF('Employee Input 20-21'!DT29="","",'Employee Input 20-21'!DT29)</f>
        <v/>
      </c>
      <c r="DU29" s="14" t="str">
        <f>IF('Employee Input 20-21'!DU29="","",'Employee Input 20-21'!DU29)</f>
        <v/>
      </c>
      <c r="DV29" s="14" t="str">
        <f>IF('Employee Input 20-21'!DV29="","",'Employee Input 20-21'!DV29)</f>
        <v/>
      </c>
      <c r="DW29" s="14" t="str">
        <f>IF('Employee Input 20-21'!DW29="","",'Employee Input 20-21'!DW29)</f>
        <v/>
      </c>
      <c r="DX29" s="14" t="str">
        <f>IF('Employee Input 20-21'!DX29="","",'Employee Input 20-21'!DX29)</f>
        <v/>
      </c>
      <c r="DY29" s="14" t="str">
        <f>IF('Employee Input 20-21'!DY29="","",'Employee Input 20-21'!DY29)</f>
        <v/>
      </c>
      <c r="DZ29" s="14" t="str">
        <f>IF('Employee Input 20-21'!DZ29="","",'Employee Input 20-21'!DZ29)</f>
        <v/>
      </c>
      <c r="EA29" s="14" t="str">
        <f>IF('Employee Input 20-21'!EA29="","",'Employee Input 20-21'!EA29)</f>
        <v/>
      </c>
      <c r="EB29" s="14" t="str">
        <f>IF('Employee Input 20-21'!EB29="","",'Employee Input 20-21'!EB29)</f>
        <v/>
      </c>
      <c r="EC29" s="14" t="str">
        <f>IF('Employee Input 20-21'!EC29="","",'Employee Input 20-21'!EC29)</f>
        <v/>
      </c>
      <c r="ED29" s="14" t="str">
        <f>IF('Employee Input 20-21'!ED29="","",'Employee Input 20-21'!ED29)</f>
        <v/>
      </c>
      <c r="EE29" s="14" t="str">
        <f>IF('Employee Input 20-21'!EE29="","",'Employee Input 20-21'!EE29)</f>
        <v/>
      </c>
      <c r="EF29" s="14" t="str">
        <f>IF('Employee Input 20-21'!EF29="","",'Employee Input 20-21'!EF29)</f>
        <v/>
      </c>
      <c r="EG29" s="14" t="str">
        <f>IF('Employee Input 20-21'!EG29="","",'Employee Input 20-21'!EG29)</f>
        <v/>
      </c>
      <c r="EH29" s="14" t="str">
        <f>IF('Employee Input 20-21'!EH29="","",'Employee Input 20-21'!EH29)</f>
        <v/>
      </c>
      <c r="EI29" s="14" t="str">
        <f>IF('Employee Input 20-21'!EI29="","",'Employee Input 20-21'!EI29)</f>
        <v/>
      </c>
      <c r="EJ29" s="14" t="str">
        <f>IF('Employee Input 20-21'!EJ29="","",'Employee Input 20-21'!EJ29)</f>
        <v/>
      </c>
      <c r="EK29" s="14" t="str">
        <f>IF('Employee Input 20-21'!EK29="","",'Employee Input 20-21'!EK29)</f>
        <v/>
      </c>
      <c r="EL29" s="14" t="str">
        <f>IF('Employee Input 20-21'!EL29="","",'Employee Input 20-21'!EL29)</f>
        <v/>
      </c>
      <c r="EM29" s="14" t="str">
        <f>IF('Employee Input 20-21'!EM29="","",'Employee Input 20-21'!EM29)</f>
        <v/>
      </c>
      <c r="EN29" s="14" t="str">
        <f>IF('Employee Input 20-21'!EN29="","",'Employee Input 20-21'!EN29)</f>
        <v/>
      </c>
      <c r="EO29" s="14" t="str">
        <f>IF('Employee Input 20-21'!EO29="","",'Employee Input 20-21'!EO29)</f>
        <v/>
      </c>
      <c r="EP29" s="14" t="str">
        <f>IF('Employee Input 20-21'!EP29="","",'Employee Input 20-21'!EP29)</f>
        <v/>
      </c>
      <c r="EQ29" s="14" t="str">
        <f>IF('Employee Input 20-21'!EQ29="","",'Employee Input 20-21'!EQ29)</f>
        <v/>
      </c>
      <c r="ER29" s="14" t="str">
        <f>IF('Employee Input 20-21'!ER29="","",'Employee Input 20-21'!ER29)</f>
        <v/>
      </c>
      <c r="ES29" s="14" t="str">
        <f>IF('Employee Input 20-21'!ES29="","",'Employee Input 20-21'!ES29)</f>
        <v/>
      </c>
      <c r="ET29" s="14" t="str">
        <f>IF('Employee Input 20-21'!ET29="","",'Employee Input 20-21'!ET29)</f>
        <v/>
      </c>
      <c r="EU29" s="14" t="str">
        <f>IF('Employee Input 20-21'!EU29="","",'Employee Input 20-21'!EU29)</f>
        <v/>
      </c>
      <c r="EV29" s="14" t="str">
        <f>IF('Employee Input 20-21'!EV29="","",'Employee Input 20-21'!EV29)</f>
        <v/>
      </c>
      <c r="EW29" s="14" t="str">
        <f>IF('Employee Input 20-21'!EW29="","",'Employee Input 20-21'!EW29)</f>
        <v/>
      </c>
      <c r="EX29" s="14" t="str">
        <f>IF('Employee Input 20-21'!EX29="","",'Employee Input 20-21'!EX29)</f>
        <v/>
      </c>
      <c r="EY29" s="14" t="str">
        <f>IF('Employee Input 20-21'!EY29="","",'Employee Input 20-21'!EY29)</f>
        <v/>
      </c>
      <c r="EZ29" s="14" t="str">
        <f>IF('Employee Input 20-21'!EZ29="","",'Employee Input 20-21'!EZ29)</f>
        <v/>
      </c>
      <c r="FA29" s="14" t="str">
        <f>IF('Employee Input 20-21'!FA29="","",'Employee Input 20-21'!FA29)</f>
        <v/>
      </c>
      <c r="FB29" s="14" t="str">
        <f>IF('Employee Input 20-21'!FB29="","",'Employee Input 20-21'!FB29)</f>
        <v/>
      </c>
      <c r="FC29" s="14" t="str">
        <f>IF('Employee Input 20-21'!FC29="","",'Employee Input 20-21'!FC29)</f>
        <v/>
      </c>
      <c r="FD29" s="14" t="str">
        <f>IF('Employee Input 20-21'!FD29="","",'Employee Input 20-21'!FD29)</f>
        <v/>
      </c>
      <c r="FE29" s="14" t="str">
        <f>IF('Employee Input 20-21'!FE29="","",'Employee Input 20-21'!FE29)</f>
        <v/>
      </c>
      <c r="FF29" s="14" t="str">
        <f>IF('Employee Input 20-21'!FF29="","",'Employee Input 20-21'!FF29)</f>
        <v/>
      </c>
      <c r="FG29" s="14" t="str">
        <f>IF('Employee Input 20-21'!FG29="","",'Employee Input 20-21'!FG29)</f>
        <v/>
      </c>
      <c r="FH29" s="14" t="str">
        <f>IF('Employee Input 20-21'!FH29="","",'Employee Input 20-21'!FH29)</f>
        <v/>
      </c>
      <c r="FI29" s="14" t="str">
        <f>IF('Employee Input 20-21'!FI29="","",'Employee Input 20-21'!FI29)</f>
        <v/>
      </c>
      <c r="FJ29" s="14" t="str">
        <f>IF('Employee Input 20-21'!FJ29="","",'Employee Input 20-21'!FJ29)</f>
        <v/>
      </c>
      <c r="FK29" s="14" t="str">
        <f>IF('Employee Input 20-21'!FK29="","",'Employee Input 20-21'!FK29)</f>
        <v/>
      </c>
      <c r="FL29" s="14" t="str">
        <f>IF('Employee Input 20-21'!FL29="","",'Employee Input 20-21'!FL29)</f>
        <v/>
      </c>
      <c r="FM29" s="14" t="str">
        <f>IF('Employee Input 20-21'!FM29="","",'Employee Input 20-21'!FM29)</f>
        <v/>
      </c>
      <c r="FN29" s="14" t="str">
        <f>IF('Employee Input 20-21'!FN29="","",'Employee Input 20-21'!FN29)</f>
        <v/>
      </c>
      <c r="FO29" s="14" t="str">
        <f>IF('Employee Input 20-21'!FO29="","",'Employee Input 20-21'!FO29)</f>
        <v/>
      </c>
      <c r="FP29" s="14" t="str">
        <f>IF('Employee Input 20-21'!FP29="","",'Employee Input 20-21'!FP29)</f>
        <v/>
      </c>
      <c r="FQ29" s="14" t="str">
        <f>IF('Employee Input 20-21'!FQ29="","",'Employee Input 20-21'!FQ29)</f>
        <v/>
      </c>
      <c r="FR29" s="14" t="str">
        <f>IF('Employee Input 20-21'!FR29="","",'Employee Input 20-21'!FR29)</f>
        <v/>
      </c>
      <c r="FS29" s="14" t="str">
        <f>IF('Employee Input 20-21'!FS29="","",'Employee Input 20-21'!FS29)</f>
        <v/>
      </c>
      <c r="FT29" s="14" t="str">
        <f>IF('Employee Input 20-21'!FT29="","",'Employee Input 20-21'!FT29)</f>
        <v/>
      </c>
      <c r="FU29" s="14" t="str">
        <f>IF('Employee Input 20-21'!FU29="","",'Employee Input 20-21'!FU29)</f>
        <v/>
      </c>
      <c r="FV29" s="14" t="str">
        <f>IF('Employee Input 20-21'!FV29="","",'Employee Input 20-21'!FV29)</f>
        <v/>
      </c>
      <c r="FW29" s="14" t="str">
        <f>IF('Employee Input 20-21'!FW29="","",'Employee Input 20-21'!FW29)</f>
        <v/>
      </c>
      <c r="FX29" s="14" t="str">
        <f>IF('Employee Input 20-21'!FX29="","",'Employee Input 20-21'!FX29)</f>
        <v/>
      </c>
      <c r="FY29" s="14" t="str">
        <f>IF('Employee Input 20-21'!FY29="","",'Employee Input 20-21'!FY29)</f>
        <v/>
      </c>
      <c r="FZ29" s="14" t="str">
        <f>IF('Employee Input 20-21'!FZ29="","",'Employee Input 20-21'!FZ29)</f>
        <v/>
      </c>
      <c r="GA29" s="14" t="str">
        <f>IF('Employee Input 20-21'!GA29="","",'Employee Input 20-21'!GA29)</f>
        <v/>
      </c>
      <c r="GB29" s="14" t="str">
        <f>IF('Employee Input 20-21'!GB29="","",'Employee Input 20-21'!GB29)</f>
        <v/>
      </c>
      <c r="GC29" s="14" t="str">
        <f>IF('Employee Input 20-21'!GC29="","",'Employee Input 20-21'!GC29)</f>
        <v/>
      </c>
      <c r="GD29" s="14" t="str">
        <f>IF('Employee Input 20-21'!GD29="","",'Employee Input 20-21'!GD29)</f>
        <v/>
      </c>
      <c r="GE29" s="14" t="str">
        <f>IF('Employee Input 20-21'!GE29="","",'Employee Input 20-21'!GE29)</f>
        <v/>
      </c>
      <c r="GF29" s="14" t="str">
        <f>IF('Employee Input 20-21'!GF29="","",'Employee Input 20-21'!GF29)</f>
        <v/>
      </c>
      <c r="GG29" s="14" t="str">
        <f>IF('Employee Input 20-21'!GG29="","",'Employee Input 20-21'!GG29)</f>
        <v/>
      </c>
      <c r="GH29" s="14" t="str">
        <f>IF('Employee Input 20-21'!GH29="","",'Employee Input 20-21'!GH29)</f>
        <v/>
      </c>
      <c r="GI29" s="14" t="str">
        <f>IF('Employee Input 20-21'!GI29="","",'Employee Input 20-21'!GI29)</f>
        <v/>
      </c>
      <c r="GJ29" s="14" t="str">
        <f>IF('Employee Input 20-21'!GJ29="","",'Employee Input 20-21'!GJ29)</f>
        <v/>
      </c>
      <c r="GK29" s="14" t="str">
        <f>IF('Employee Input 20-21'!GK29="","",'Employee Input 20-21'!GK29)</f>
        <v/>
      </c>
      <c r="GL29" s="14" t="str">
        <f>IF('Employee Input 20-21'!GL29="","",'Employee Input 20-21'!GL29)</f>
        <v/>
      </c>
      <c r="GM29" s="14" t="str">
        <f>IF('Employee Input 20-21'!GM29="","",'Employee Input 20-21'!GM29)</f>
        <v/>
      </c>
      <c r="GN29" s="14" t="str">
        <f>IF('Employee Input 20-21'!GN29="","",'Employee Input 20-21'!GN29)</f>
        <v/>
      </c>
      <c r="GO29" s="14" t="str">
        <f>IF('Employee Input 20-21'!GO29="","",'Employee Input 20-21'!GO29)</f>
        <v/>
      </c>
      <c r="GP29" s="14" t="str">
        <f>IF('Employee Input 20-21'!GP29="","",'Employee Input 20-21'!GP29)</f>
        <v/>
      </c>
      <c r="GQ29" s="14" t="str">
        <f>IF('Employee Input 20-21'!GQ29="","",'Employee Input 20-21'!GQ29)</f>
        <v/>
      </c>
      <c r="GR29" s="14" t="str">
        <f>IF('Employee Input 20-21'!GR29="","",'Employee Input 20-21'!GR29)</f>
        <v/>
      </c>
      <c r="GS29" s="14" t="str">
        <f>IF('Employee Input 20-21'!GS29="","",'Employee Input 20-21'!GS29)</f>
        <v/>
      </c>
      <c r="GT29" s="14" t="str">
        <f>IF('Employee Input 20-21'!GT29="","",'Employee Input 20-21'!GT29)</f>
        <v/>
      </c>
      <c r="GU29" s="14" t="str">
        <f>IF('Employee Input 20-21'!GU29="","",'Employee Input 20-21'!GU29)</f>
        <v/>
      </c>
      <c r="GV29" s="14" t="str">
        <f>IF('Employee Input 20-21'!GV29="","",'Employee Input 20-21'!GV29)</f>
        <v/>
      </c>
      <c r="GW29" s="14" t="str">
        <f>IF('Employee Input 20-21'!GW29="","",'Employee Input 20-21'!GW29)</f>
        <v/>
      </c>
      <c r="GX29" s="14" t="str">
        <f>IF('Employee Input 20-21'!GX29="","",'Employee Input 20-21'!GX29)</f>
        <v/>
      </c>
      <c r="GY29" s="14" t="str">
        <f>IF('Employee Input 20-21'!GY29="","",'Employee Input 20-21'!GY29)</f>
        <v/>
      </c>
      <c r="GZ29" s="14" t="str">
        <f>IF('Employee Input 20-21'!GZ29="","",'Employee Input 20-21'!GZ29)</f>
        <v/>
      </c>
      <c r="HA29" s="14" t="str">
        <f>IF('Employee Input 20-21'!HA29="","",'Employee Input 20-21'!HA29)</f>
        <v/>
      </c>
      <c r="HB29" s="14" t="str">
        <f>IF('Employee Input 20-21'!HB29="","",'Employee Input 20-21'!HB29)</f>
        <v/>
      </c>
      <c r="HC29" s="14" t="str">
        <f>IF('Employee Input 20-21'!HC29="","",'Employee Input 20-21'!HC29)</f>
        <v/>
      </c>
      <c r="HD29" s="14" t="str">
        <f>IF('Employee Input 20-21'!HD29="","",'Employee Input 20-21'!HD29)</f>
        <v/>
      </c>
      <c r="HE29" s="14" t="str">
        <f>IF('Employee Input 20-21'!HE29="","",'Employee Input 20-21'!HE29)</f>
        <v/>
      </c>
      <c r="HF29" s="14" t="str">
        <f>IF('Employee Input 20-21'!HF29="","",'Employee Input 20-21'!HF29)</f>
        <v/>
      </c>
      <c r="HG29" s="14" t="str">
        <f>IF('Employee Input 20-21'!HG29="","",'Employee Input 20-21'!HG29)</f>
        <v/>
      </c>
      <c r="HH29" s="14" t="str">
        <f>IF('Employee Input 20-21'!HH29="","",'Employee Input 20-21'!HH29)</f>
        <v/>
      </c>
      <c r="HI29" s="14" t="str">
        <f>IF('Employee Input 20-21'!HI29="","",'Employee Input 20-21'!HI29)</f>
        <v/>
      </c>
      <c r="HJ29" s="14" t="str">
        <f>IF('Employee Input 20-21'!HJ29="","",'Employee Input 20-21'!HJ29)</f>
        <v/>
      </c>
      <c r="HK29" s="14" t="str">
        <f>IF('Employee Input 20-21'!HK29="","",'Employee Input 20-21'!HK29)</f>
        <v/>
      </c>
      <c r="HL29" s="14" t="str">
        <f>IF('Employee Input 20-21'!HL29="","",'Employee Input 20-21'!HL29)</f>
        <v/>
      </c>
      <c r="HM29" s="14" t="str">
        <f>IF('Employee Input 20-21'!HM29="","",'Employee Input 20-21'!HM29)</f>
        <v/>
      </c>
      <c r="HN29" s="14" t="str">
        <f>IF('Employee Input 20-21'!HN29="","",'Employee Input 20-21'!HN29)</f>
        <v/>
      </c>
      <c r="HO29" s="14" t="str">
        <f>IF('Employee Input 20-21'!HO29="","",'Employee Input 20-21'!HO29)</f>
        <v/>
      </c>
      <c r="HP29" s="14" t="str">
        <f>IF('Employee Input 20-21'!HP29="","",'Employee Input 20-21'!HP29)</f>
        <v/>
      </c>
      <c r="HQ29" s="14" t="str">
        <f>IF('Employee Input 20-21'!HQ29="","",'Employee Input 20-21'!HQ29)</f>
        <v/>
      </c>
      <c r="HR29" s="14" t="str">
        <f>IF('Employee Input 20-21'!HR29="","",'Employee Input 20-21'!HR29)</f>
        <v/>
      </c>
      <c r="HS29" s="14" t="str">
        <f>IF('Employee Input 20-21'!HS29="","",'Employee Input 20-21'!HS29)</f>
        <v/>
      </c>
      <c r="HT29" s="14" t="str">
        <f>IF('Employee Input 20-21'!HT29="","",'Employee Input 20-21'!HT29)</f>
        <v/>
      </c>
      <c r="HU29" s="14" t="str">
        <f>IF('Employee Input 20-21'!HU29="","",'Employee Input 20-21'!HU29)</f>
        <v/>
      </c>
      <c r="HV29" s="14" t="str">
        <f>IF('Employee Input 20-21'!HV29="","",'Employee Input 20-21'!HV29)</f>
        <v/>
      </c>
      <c r="HW29" s="14" t="str">
        <f>IF('Employee Input 20-21'!HW29="","",'Employee Input 20-21'!HW29)</f>
        <v/>
      </c>
      <c r="HX29" s="14" t="str">
        <f>IF('Employee Input 20-21'!HX29="","",'Employee Input 20-21'!HX29)</f>
        <v/>
      </c>
      <c r="HY29" s="14" t="str">
        <f>IF('Employee Input 20-21'!HY29="","",'Employee Input 20-21'!HY29)</f>
        <v/>
      </c>
      <c r="HZ29" s="14" t="str">
        <f>IF('Employee Input 20-21'!HZ29="","",'Employee Input 20-21'!HZ29)</f>
        <v/>
      </c>
      <c r="IA29" s="14" t="str">
        <f>IF('Employee Input 20-21'!IA29="","",'Employee Input 20-21'!IA29)</f>
        <v/>
      </c>
      <c r="IB29" s="14" t="str">
        <f>IF('Employee Input 20-21'!IB29="","",'Employee Input 20-21'!IB29)</f>
        <v/>
      </c>
      <c r="IC29" s="14" t="str">
        <f>IF('Employee Input 20-21'!IC29="","",'Employee Input 20-21'!IC29)</f>
        <v/>
      </c>
      <c r="ID29" s="14" t="str">
        <f>IF('Employee Input 20-21'!ID29="","",'Employee Input 20-21'!ID29)</f>
        <v/>
      </c>
      <c r="IE29" s="14" t="str">
        <f>IF('Employee Input 20-21'!IE29="","",'Employee Input 20-21'!IE29)</f>
        <v/>
      </c>
      <c r="IF29" s="14" t="str">
        <f>IF('Employee Input 20-21'!IF29="","",'Employee Input 20-21'!IF29)</f>
        <v/>
      </c>
      <c r="IG29" s="14" t="str">
        <f>IF('Employee Input 20-21'!IG29="","",'Employee Input 20-21'!IG29)</f>
        <v/>
      </c>
      <c r="IH29" s="14" t="str">
        <f>IF('Employee Input 20-21'!IH29="","",'Employee Input 20-21'!IH29)</f>
        <v/>
      </c>
      <c r="II29" s="14" t="str">
        <f>IF('Employee Input 20-21'!II29="","",'Employee Input 20-21'!II29)</f>
        <v/>
      </c>
      <c r="IJ29" s="14" t="str">
        <f>IF('Employee Input 20-21'!IJ29="","",'Employee Input 20-21'!IJ29)</f>
        <v/>
      </c>
      <c r="IK29" s="14" t="str">
        <f>IF('Employee Input 20-21'!IK29="","",'Employee Input 20-21'!IK29)</f>
        <v/>
      </c>
      <c r="IL29" s="14" t="str">
        <f>IF('Employee Input 20-21'!IL29="","",'Employee Input 20-21'!IL29)</f>
        <v/>
      </c>
      <c r="IM29" s="14" t="str">
        <f>IF('Employee Input 20-21'!IM29="","",'Employee Input 20-21'!IM29)</f>
        <v/>
      </c>
      <c r="IN29" s="14" t="str">
        <f>IF('Employee Input 20-21'!IN29="","",'Employee Input 20-21'!IN29)</f>
        <v/>
      </c>
      <c r="IO29" s="14" t="str">
        <f>IF('Employee Input 20-21'!IO29="","",'Employee Input 20-21'!IO29)</f>
        <v/>
      </c>
      <c r="IP29" s="14" t="str">
        <f>IF('Employee Input 20-21'!IP29="","",'Employee Input 20-21'!IP29)</f>
        <v/>
      </c>
      <c r="IQ29" s="14" t="str">
        <f>IF('Employee Input 20-21'!IQ29="","",'Employee Input 20-21'!IQ29)</f>
        <v/>
      </c>
      <c r="IR29" s="14" t="str">
        <f>IF('Employee Input 20-21'!IR29="","",'Employee Input 20-21'!IR29)</f>
        <v/>
      </c>
      <c r="IS29" s="14" t="str">
        <f>IF('Employee Input 20-21'!IS29="","",'Employee Input 20-21'!IS29)</f>
        <v/>
      </c>
      <c r="IT29" s="14" t="str">
        <f>IF('Employee Input 20-21'!IT29="","",'Employee Input 20-21'!IT29)</f>
        <v/>
      </c>
      <c r="IU29" s="14" t="str">
        <f>IF('Employee Input 20-21'!IU29="","",'Employee Input 20-21'!IU29)</f>
        <v/>
      </c>
      <c r="IV29" s="14" t="str">
        <f>IF('Employee Input 20-21'!IV29="","",'Employee Input 20-21'!IV29)</f>
        <v/>
      </c>
      <c r="IW29" s="14" t="str">
        <f>IF('Employee Input 20-21'!IW29="","",'Employee Input 20-21'!IW29)</f>
        <v/>
      </c>
      <c r="IX29" s="14" t="str">
        <f>IF('Employee Input 20-21'!IX29="","",'Employee Input 20-21'!IX29)</f>
        <v/>
      </c>
      <c r="IY29" s="14" t="str">
        <f>IF('Employee Input 20-21'!IY29="","",'Employee Input 20-21'!IY29)</f>
        <v/>
      </c>
      <c r="IZ29" s="14" t="str">
        <f>IF('Employee Input 20-21'!IZ29="","",'Employee Input 20-21'!IZ29)</f>
        <v/>
      </c>
      <c r="JA29" s="14" t="str">
        <f>IF('Employee Input 20-21'!JA29="","",'Employee Input 20-21'!JA29)</f>
        <v/>
      </c>
      <c r="JB29" s="14" t="str">
        <f>IF('Employee Input 20-21'!JB29="","",'Employee Input 20-21'!JB29)</f>
        <v/>
      </c>
      <c r="JC29" s="14" t="str">
        <f>IF('Employee Input 20-21'!JC29="","",'Employee Input 20-21'!JC29)</f>
        <v/>
      </c>
      <c r="JD29" s="14" t="str">
        <f>IF('Employee Input 20-21'!JD29="","",'Employee Input 20-21'!JD29)</f>
        <v/>
      </c>
      <c r="JE29" s="14" t="str">
        <f>IF('Employee Input 20-21'!JE29="","",'Employee Input 20-21'!JE29)</f>
        <v/>
      </c>
      <c r="JF29" s="14" t="str">
        <f>IF('Employee Input 20-21'!JF29="","",'Employee Input 20-21'!JF29)</f>
        <v/>
      </c>
      <c r="JG29" s="14" t="str">
        <f>IF('Employee Input 20-21'!JG29="","",'Employee Input 20-21'!JG29)</f>
        <v/>
      </c>
      <c r="JH29" s="14" t="str">
        <f>IF('Employee Input 20-21'!JH29="","",'Employee Input 20-21'!JH29)</f>
        <v/>
      </c>
      <c r="JI29" s="14" t="str">
        <f>IF('Employee Input 20-21'!JI29="","",'Employee Input 20-21'!JI29)</f>
        <v/>
      </c>
      <c r="JJ29" s="14" t="str">
        <f>IF('Employee Input 20-21'!JJ29="","",'Employee Input 20-21'!JJ29)</f>
        <v/>
      </c>
      <c r="JK29" s="14" t="str">
        <f>IF('Employee Input 20-21'!JK29="","",'Employee Input 20-21'!JK29)</f>
        <v/>
      </c>
      <c r="JL29" s="14" t="str">
        <f>IF('Employee Input 20-21'!JL29="","",'Employee Input 20-21'!JL29)</f>
        <v/>
      </c>
      <c r="JM29" s="14" t="str">
        <f>IF('Employee Input 20-21'!JM29="","",'Employee Input 20-21'!JM29)</f>
        <v/>
      </c>
      <c r="JN29" s="14" t="str">
        <f>IF('Employee Input 20-21'!JN29="","",'Employee Input 20-21'!JN29)</f>
        <v/>
      </c>
      <c r="JO29" s="14" t="str">
        <f>IF('Employee Input 20-21'!JO29="","",'Employee Input 20-21'!JO29)</f>
        <v/>
      </c>
      <c r="JP29" s="14" t="str">
        <f>IF('Employee Input 20-21'!JP29="","",'Employee Input 20-21'!JP29)</f>
        <v/>
      </c>
      <c r="JQ29" s="14" t="str">
        <f>IF('Employee Input 20-21'!JQ29="","",'Employee Input 20-21'!JQ29)</f>
        <v/>
      </c>
      <c r="JR29" s="14" t="str">
        <f>IF('Employee Input 20-21'!JR29="","",'Employee Input 20-21'!JR29)</f>
        <v/>
      </c>
      <c r="JS29" s="14" t="str">
        <f>IF('Employee Input 20-21'!JS29="","",'Employee Input 20-21'!JS29)</f>
        <v/>
      </c>
      <c r="JT29" s="14" t="str">
        <f>IF('Employee Input 20-21'!JT29="","",'Employee Input 20-21'!JT29)</f>
        <v/>
      </c>
      <c r="JU29" s="14" t="str">
        <f>IF('Employee Input 20-21'!JU29="","",'Employee Input 20-21'!JU29)</f>
        <v/>
      </c>
      <c r="JV29" s="14" t="str">
        <f>IF('Employee Input 20-21'!JV29="","",'Employee Input 20-21'!JV29)</f>
        <v/>
      </c>
      <c r="JW29" s="14" t="str">
        <f>IF('Employee Input 20-21'!JW29="","",'Employee Input 20-21'!JW29)</f>
        <v/>
      </c>
      <c r="JX29" s="14" t="str">
        <f>IF('Employee Input 20-21'!JX29="","",'Employee Input 20-21'!JX29)</f>
        <v/>
      </c>
      <c r="JY29" s="14" t="str">
        <f>IF('Employee Input 20-21'!JY29="","",'Employee Input 20-21'!JY29)</f>
        <v/>
      </c>
      <c r="JZ29" s="14" t="str">
        <f>IF('Employee Input 20-21'!JZ29="","",'Employee Input 20-21'!JZ29)</f>
        <v/>
      </c>
      <c r="KA29" s="14" t="str">
        <f>IF('Employee Input 20-21'!KA29="","",'Employee Input 20-21'!KA29)</f>
        <v/>
      </c>
      <c r="KB29" s="14" t="str">
        <f>IF('Employee Input 20-21'!KB29="","",'Employee Input 20-21'!KB29)</f>
        <v/>
      </c>
      <c r="KC29" s="14" t="str">
        <f>IF('Employee Input 20-21'!KC29="","",'Employee Input 20-21'!KC29)</f>
        <v/>
      </c>
      <c r="KD29" s="14" t="str">
        <f>IF('Employee Input 20-21'!KD29="","",'Employee Input 20-21'!KD29)</f>
        <v/>
      </c>
      <c r="KE29" s="14" t="str">
        <f>IF('Employee Input 20-21'!KE29="","",'Employee Input 20-21'!KE29)</f>
        <v/>
      </c>
      <c r="KF29" s="14" t="str">
        <f>IF('Employee Input 20-21'!KF29="","",'Employee Input 20-21'!KF29)</f>
        <v/>
      </c>
      <c r="KG29" s="14" t="str">
        <f>IF('Employee Input 20-21'!KG29="","",'Employee Input 20-21'!KG29)</f>
        <v/>
      </c>
      <c r="KH29" s="14" t="str">
        <f>IF('Employee Input 20-21'!KH29="","",'Employee Input 20-21'!KH29)</f>
        <v/>
      </c>
      <c r="KI29" s="14" t="str">
        <f>IF('Employee Input 20-21'!KI29="","",'Employee Input 20-21'!KI29)</f>
        <v/>
      </c>
      <c r="KJ29" s="14" t="str">
        <f>IF('Employee Input 20-21'!KJ29="","",'Employee Input 20-21'!KJ29)</f>
        <v/>
      </c>
      <c r="KK29" s="14" t="str">
        <f>IF('Employee Input 20-21'!KK29="","",'Employee Input 20-21'!KK29)</f>
        <v/>
      </c>
      <c r="KL29" s="14" t="str">
        <f>IF('Employee Input 20-21'!KL29="","",'Employee Input 20-21'!KL29)</f>
        <v/>
      </c>
      <c r="KM29" s="14" t="str">
        <f>IF('Employee Input 20-21'!KM29="","",'Employee Input 20-21'!KM29)</f>
        <v/>
      </c>
      <c r="KN29" s="14" t="str">
        <f>IF('Employee Input 20-21'!KN29="","",'Employee Input 20-21'!KN29)</f>
        <v/>
      </c>
      <c r="KO29" s="14" t="str">
        <f>IF('Employee Input 20-21'!KO29="","",'Employee Input 20-21'!KO29)</f>
        <v/>
      </c>
      <c r="KP29" s="14" t="str">
        <f>IF('Employee Input 20-21'!KP29="","",'Employee Input 20-21'!KP29)</f>
        <v/>
      </c>
      <c r="KQ29" s="14" t="str">
        <f>IF('Employee Input 20-21'!KQ29="","",'Employee Input 20-21'!KQ29)</f>
        <v/>
      </c>
      <c r="KR29" s="14" t="str">
        <f>IF('Employee Input 20-21'!KR29="","",'Employee Input 20-21'!KR29)</f>
        <v/>
      </c>
      <c r="KS29" s="14" t="str">
        <f>IF('Employee Input 20-21'!KS29="","",'Employee Input 20-21'!KS29)</f>
        <v/>
      </c>
      <c r="KT29" s="14" t="str">
        <f>IF('Employee Input 20-21'!KT29="","",'Employee Input 20-21'!KT29)</f>
        <v/>
      </c>
      <c r="KU29" s="14" t="str">
        <f>IF('Employee Input 20-21'!KU29="","",'Employee Input 20-21'!KU29)</f>
        <v/>
      </c>
      <c r="KV29" s="14" t="str">
        <f>IF('Employee Input 20-21'!KV29="","",'Employee Input 20-21'!KV29)</f>
        <v/>
      </c>
      <c r="KW29" s="14" t="str">
        <f>IF('Employee Input 20-21'!KW29="","",'Employee Input 20-21'!KW29)</f>
        <v/>
      </c>
      <c r="KX29" s="14" t="str">
        <f>IF('Employee Input 20-21'!KX29="","",'Employee Input 20-21'!KX29)</f>
        <v/>
      </c>
      <c r="KY29" s="14" t="str">
        <f>IF('Employee Input 20-21'!KY29="","",'Employee Input 20-21'!KY29)</f>
        <v/>
      </c>
      <c r="KZ29" s="14" t="str">
        <f>IF('Employee Input 20-21'!KZ29="","",'Employee Input 20-21'!KZ29)</f>
        <v/>
      </c>
      <c r="LA29" s="14" t="str">
        <f>IF('Employee Input 20-21'!LA29="","",'Employee Input 20-21'!LA29)</f>
        <v/>
      </c>
      <c r="LB29" s="14" t="str">
        <f>IF('Employee Input 20-21'!LB29="","",'Employee Input 20-21'!LB29)</f>
        <v/>
      </c>
      <c r="LC29" s="14" t="str">
        <f>IF('Employee Input 20-21'!LC29="","",'Employee Input 20-21'!LC29)</f>
        <v/>
      </c>
      <c r="LD29" s="14" t="str">
        <f>IF('Employee Input 20-21'!LD29="","",'Employee Input 20-21'!LD29)</f>
        <v/>
      </c>
      <c r="LE29" s="14" t="str">
        <f>IF('Employee Input 20-21'!LE29="","",'Employee Input 20-21'!LE29)</f>
        <v/>
      </c>
      <c r="LF29" s="14" t="str">
        <f>IF('Employee Input 20-21'!LF29="","",'Employee Input 20-21'!LF29)</f>
        <v/>
      </c>
      <c r="LG29" s="14" t="str">
        <f>IF('Employee Input 20-21'!LG29="","",'Employee Input 20-21'!LG29)</f>
        <v/>
      </c>
      <c r="LH29" s="14" t="str">
        <f>IF('Employee Input 20-21'!LH29="","",'Employee Input 20-21'!LH29)</f>
        <v/>
      </c>
      <c r="LI29" s="14" t="str">
        <f>IF('Employee Input 20-21'!LI29="","",'Employee Input 20-21'!LI29)</f>
        <v/>
      </c>
      <c r="LJ29" s="14" t="str">
        <f>IF('Employee Input 20-21'!LJ29="","",'Employee Input 20-21'!LJ29)</f>
        <v/>
      </c>
      <c r="LK29" s="14" t="str">
        <f>IF('Employee Input 20-21'!LK29="","",'Employee Input 20-21'!LK29)</f>
        <v/>
      </c>
      <c r="LL29" s="14" t="str">
        <f>IF('Employee Input 20-21'!LL29="","",'Employee Input 20-21'!LL29)</f>
        <v/>
      </c>
      <c r="LM29" s="14" t="str">
        <f>IF('Employee Input 20-21'!LM29="","",'Employee Input 20-21'!LM29)</f>
        <v/>
      </c>
      <c r="LN29" s="14" t="str">
        <f>IF('Employee Input 20-21'!LN29="","",'Employee Input 20-21'!LN29)</f>
        <v/>
      </c>
      <c r="LO29" s="14" t="str">
        <f>IF('Employee Input 20-21'!LO29="","",'Employee Input 20-21'!LO29)</f>
        <v/>
      </c>
      <c r="LP29" s="14" t="str">
        <f>IF('Employee Input 20-21'!LP29="","",'Employee Input 20-21'!LP29)</f>
        <v/>
      </c>
      <c r="LQ29" s="14" t="str">
        <f>IF('Employee Input 20-21'!LQ29="","",'Employee Input 20-21'!LQ29)</f>
        <v/>
      </c>
      <c r="LR29" s="14" t="str">
        <f>IF('Employee Input 20-21'!LR29="","",'Employee Input 20-21'!LR29)</f>
        <v/>
      </c>
      <c r="LS29" s="14" t="str">
        <f>IF('Employee Input 20-21'!LS29="","",'Employee Input 20-21'!LS29)</f>
        <v/>
      </c>
      <c r="LT29" s="14" t="str">
        <f>IF('Employee Input 20-21'!LT29="","",'Employee Input 20-21'!LT29)</f>
        <v/>
      </c>
      <c r="LU29" s="14" t="str">
        <f>IF('Employee Input 20-21'!LU29="","",'Employee Input 20-21'!LU29)</f>
        <v/>
      </c>
      <c r="LV29" s="14" t="str">
        <f>IF('Employee Input 20-21'!LV29="","",'Employee Input 20-21'!LV29)</f>
        <v/>
      </c>
      <c r="LW29" s="14" t="str">
        <f>IF('Employee Input 20-21'!LW29="","",'Employee Input 20-21'!LW29)</f>
        <v/>
      </c>
      <c r="LX29" s="14" t="str">
        <f>IF('Employee Input 20-21'!LX29="","",'Employee Input 20-21'!LX29)</f>
        <v/>
      </c>
      <c r="LY29" s="14" t="str">
        <f>IF('Employee Input 20-21'!LY29="","",'Employee Input 20-21'!LY29)</f>
        <v/>
      </c>
      <c r="LZ29" s="14" t="str">
        <f>IF('Employee Input 20-21'!LZ29="","",'Employee Input 20-21'!LZ29)</f>
        <v/>
      </c>
      <c r="MA29" s="14" t="str">
        <f>IF('Employee Input 20-21'!MA29="","",'Employee Input 20-21'!MA29)</f>
        <v/>
      </c>
      <c r="MB29" s="14" t="str">
        <f>IF('Employee Input 20-21'!MB29="","",'Employee Input 20-21'!MB29)</f>
        <v/>
      </c>
      <c r="MC29" s="14" t="str">
        <f>IF('Employee Input 20-21'!MC29="","",'Employee Input 20-21'!MC29)</f>
        <v/>
      </c>
      <c r="MD29" s="14" t="str">
        <f>IF('Employee Input 20-21'!MD29="","",'Employee Input 20-21'!MD29)</f>
        <v/>
      </c>
      <c r="ME29" s="14" t="str">
        <f>IF('Employee Input 20-21'!ME29="","",'Employee Input 20-21'!ME29)</f>
        <v/>
      </c>
      <c r="MF29" s="14" t="str">
        <f>IF('Employee Input 20-21'!MF29="","",'Employee Input 20-21'!MF29)</f>
        <v/>
      </c>
      <c r="MG29" s="14" t="str">
        <f>IF('Employee Input 20-21'!MG29="","",'Employee Input 20-21'!MG29)</f>
        <v/>
      </c>
      <c r="MH29" s="14" t="str">
        <f>IF('Employee Input 20-21'!MH29="","",'Employee Input 20-21'!MH29)</f>
        <v/>
      </c>
      <c r="MI29" s="14" t="str">
        <f>IF('Employee Input 20-21'!MI29="","",'Employee Input 20-21'!MI29)</f>
        <v/>
      </c>
      <c r="MJ29" s="14" t="str">
        <f>IF('Employee Input 20-21'!MJ29="","",'Employee Input 20-21'!MJ29)</f>
        <v/>
      </c>
      <c r="MK29" s="14" t="str">
        <f>IF('Employee Input 20-21'!MK29="","",'Employee Input 20-21'!MK29)</f>
        <v/>
      </c>
      <c r="ML29" s="14" t="str">
        <f>IF('Employee Input 20-21'!ML29="","",'Employee Input 20-21'!ML29)</f>
        <v/>
      </c>
      <c r="MM29" s="14" t="str">
        <f>IF('Employee Input 20-21'!MM29="","",'Employee Input 20-21'!MM29)</f>
        <v/>
      </c>
      <c r="MN29" s="14" t="str">
        <f>IF('Employee Input 20-21'!MN29="","",'Employee Input 20-21'!MN29)</f>
        <v/>
      </c>
      <c r="MO29" s="14" t="str">
        <f>IF('Employee Input 20-21'!MO29="","",'Employee Input 20-21'!MO29)</f>
        <v/>
      </c>
      <c r="MP29" s="14" t="str">
        <f>IF('Employee Input 20-21'!MP29="","",'Employee Input 20-21'!MP29)</f>
        <v/>
      </c>
      <c r="MQ29" s="14" t="str">
        <f>IF('Employee Input 20-21'!MQ29="","",'Employee Input 20-21'!MQ29)</f>
        <v/>
      </c>
      <c r="MR29" s="14" t="str">
        <f>IF('Employee Input 20-21'!MR29="","",'Employee Input 20-21'!MR29)</f>
        <v/>
      </c>
      <c r="MS29" s="14" t="str">
        <f>IF('Employee Input 20-21'!MS29="","",'Employee Input 20-21'!MS29)</f>
        <v/>
      </c>
      <c r="MT29" s="14" t="str">
        <f>IF('Employee Input 20-21'!MT29="","",'Employee Input 20-21'!MT29)</f>
        <v/>
      </c>
      <c r="MU29" s="14" t="str">
        <f>IF('Employee Input 20-21'!MU29="","",'Employee Input 20-21'!MU29)</f>
        <v/>
      </c>
      <c r="MV29" s="14" t="str">
        <f>IF('Employee Input 20-21'!MV29="","",'Employee Input 20-21'!MV29)</f>
        <v/>
      </c>
      <c r="MW29" s="14" t="str">
        <f>IF('Employee Input 20-21'!MW29="","",'Employee Input 20-21'!MW29)</f>
        <v/>
      </c>
      <c r="MX29" s="14" t="str">
        <f>IF('Employee Input 20-21'!MX29="","",'Employee Input 20-21'!MX29)</f>
        <v/>
      </c>
      <c r="MY29" s="14" t="str">
        <f>IF('Employee Input 20-21'!MY29="","",'Employee Input 20-21'!MY29)</f>
        <v/>
      </c>
      <c r="MZ29" s="14" t="str">
        <f>IF('Employee Input 20-21'!MZ29="","",'Employee Input 20-21'!MZ29)</f>
        <v/>
      </c>
      <c r="NA29" s="14" t="str">
        <f>IF('Employee Input 20-21'!NA29="","",'Employee Input 20-21'!NA29)</f>
        <v/>
      </c>
      <c r="NB29" s="14" t="str">
        <f>IF('Employee Input 20-21'!NB29="","",'Employee Input 20-21'!NB29)</f>
        <v/>
      </c>
      <c r="NC29" s="14" t="str">
        <f>IF('Employee Input 20-21'!NC29="","",'Employee Input 20-21'!NC29)</f>
        <v/>
      </c>
      <c r="ND29" s="14" t="str">
        <f>IF('Employee Input 20-21'!ND29="","",'Employee Input 20-21'!ND29)</f>
        <v/>
      </c>
      <c r="NE29" s="14" t="str">
        <f>IF('Employee Input 20-21'!NE29="","",'Employee Input 20-21'!NE29)</f>
        <v/>
      </c>
      <c r="NF29" s="14" t="str">
        <f>IF('Employee Input 20-21'!NF29="","",'Employee Input 20-21'!NF29)</f>
        <v/>
      </c>
      <c r="NG29" s="14" t="str">
        <f>IF('Employee Input 20-21'!NG29="","",'Employee Input 20-21'!NG29)</f>
        <v/>
      </c>
      <c r="NH29" s="14" t="str">
        <f>IF('Employee Input 20-21'!NH29="","",'Employee Input 20-21'!NH29)</f>
        <v/>
      </c>
      <c r="NI29" s="14" t="str">
        <f>IF('Employee Input 20-21'!NI29="","",'Employee Input 20-21'!NI29)</f>
        <v/>
      </c>
      <c r="NJ29" s="14" t="str">
        <f>IF('Employee Input 20-21'!NJ29="","",'Employee Input 20-21'!NJ29)</f>
        <v/>
      </c>
      <c r="NK29" s="14" t="str">
        <f>IF('Employee Input 20-21'!NK29="","",'Employee Input 20-21'!NK29)</f>
        <v/>
      </c>
      <c r="NL29" s="14" t="str">
        <f>IF('Employee Input 20-21'!NL29="","",'Employee Input 20-21'!NL29)</f>
        <v/>
      </c>
      <c r="NM29" s="14" t="str">
        <f>IF('Employee Input 20-21'!NM29="","",'Employee Input 20-21'!NM29)</f>
        <v/>
      </c>
      <c r="NN29" s="14" t="str">
        <f>IF('Employee Input 20-21'!NN29="","",'Employee Input 20-21'!NN29)</f>
        <v/>
      </c>
      <c r="NO29" s="14" t="str">
        <f>IF('Employee Input 20-21'!NO29="","",'Employee Input 20-21'!NO29)</f>
        <v/>
      </c>
      <c r="NP29" s="14" t="str">
        <f>IF('Employee Input 20-21'!NP29="","",'Employee Input 20-21'!NP29)</f>
        <v/>
      </c>
      <c r="NQ29" s="14" t="str">
        <f>IF('Employee Input 20-21'!NQ29="","",'Employee Input 20-21'!NQ29)</f>
        <v/>
      </c>
      <c r="NR29" s="14" t="str">
        <f>IF('Employee Input 20-21'!NR29="","",'Employee Input 20-21'!NR29)</f>
        <v/>
      </c>
      <c r="NS29" s="14" t="str">
        <f>IF('Employee Input 20-21'!NS29="","",'Employee Input 20-21'!NS29)</f>
        <v/>
      </c>
      <c r="NT29" s="14" t="str">
        <f>IF('Employee Input 20-21'!NT29="","",'Employee Input 20-21'!NT29)</f>
        <v/>
      </c>
      <c r="NU29" s="14" t="str">
        <f>IF('Employee Input 20-21'!NU29="","",'Employee Input 20-21'!NU29)</f>
        <v/>
      </c>
      <c r="NV29" s="14" t="str">
        <f>IF('Employee Input 20-21'!NV29="","",'Employee Input 20-21'!NV29)</f>
        <v/>
      </c>
      <c r="NW29" s="14" t="str">
        <f>IF('Employee Input 20-21'!NW29="","",'Employee Input 20-21'!NW29)</f>
        <v/>
      </c>
      <c r="NX29" s="14" t="str">
        <f>IF('Employee Input 20-21'!NX29="","",'Employee Input 20-21'!NX29)</f>
        <v/>
      </c>
      <c r="NY29" s="14" t="str">
        <f>IF('Employee Input 20-21'!NY29="","",'Employee Input 20-21'!NY29)</f>
        <v/>
      </c>
      <c r="NZ29" s="14" t="str">
        <f>IF('Employee Input 20-21'!NZ29="","",'Employee Input 20-21'!NZ29)</f>
        <v/>
      </c>
      <c r="OA29" s="14" t="str">
        <f>IF('Employee Input 20-21'!OA29="","",'Employee Input 20-21'!OA29)</f>
        <v/>
      </c>
      <c r="OB29" s="14" t="str">
        <f>IF('Employee Input 20-21'!OB29="","",'Employee Input 20-21'!OB29)</f>
        <v/>
      </c>
      <c r="OC29" s="14" t="str">
        <f>IF('Employee Input 20-21'!OC29="","",'Employee Input 20-21'!OC29)</f>
        <v/>
      </c>
      <c r="OD29" s="14" t="str">
        <f>IF('Employee Input 20-21'!OD29="","",'Employee Input 20-21'!OD29)</f>
        <v/>
      </c>
      <c r="OE29" s="14" t="str">
        <f>IF('Employee Input 20-21'!OE29="","",'Employee Input 20-21'!OE29)</f>
        <v/>
      </c>
      <c r="OF29" s="14" t="str">
        <f>IF('Employee Input 20-21'!OF29="","",'Employee Input 20-21'!OF29)</f>
        <v/>
      </c>
      <c r="OG29" s="14" t="str">
        <f>IF('Employee Input 20-21'!OG29="","",'Employee Input 20-21'!OG29)</f>
        <v/>
      </c>
      <c r="OH29" s="14" t="str">
        <f>IF('Employee Input 20-21'!OH29="","",'Employee Input 20-21'!OH29)</f>
        <v/>
      </c>
      <c r="OI29" s="14" t="str">
        <f>IF('Employee Input 20-21'!OI29="","",'Employee Input 20-21'!OI29)</f>
        <v/>
      </c>
      <c r="OJ29" s="14" t="str">
        <f>IF('Employee Input 20-21'!OJ29="","",'Employee Input 20-21'!OJ29)</f>
        <v/>
      </c>
      <c r="OK29" s="14" t="str">
        <f>IF('Employee Input 20-21'!OK29="","",'Employee Input 20-21'!OK29)</f>
        <v/>
      </c>
      <c r="OL29" s="14" t="str">
        <f>IF('Employee Input 20-21'!OL29="","",'Employee Input 20-21'!OL29)</f>
        <v/>
      </c>
      <c r="OM29" s="14" t="str">
        <f>IF('Employee Input 20-21'!OM29="","",'Employee Input 20-21'!OM29)</f>
        <v/>
      </c>
      <c r="ON29" s="14" t="str">
        <f>IF('Employee Input 20-21'!ON29="","",'Employee Input 20-21'!ON29)</f>
        <v/>
      </c>
      <c r="OO29" s="14" t="str">
        <f>IF('Employee Input 20-21'!OO29="","",'Employee Input 20-21'!OO29)</f>
        <v/>
      </c>
      <c r="OP29" s="14" t="str">
        <f>IF('Employee Input 20-21'!OP29="","",'Employee Input 20-21'!OP29)</f>
        <v/>
      </c>
      <c r="OQ29" s="14" t="str">
        <f>IF('Employee Input 20-21'!OQ29="","",'Employee Input 20-21'!OQ29)</f>
        <v/>
      </c>
      <c r="OR29" s="14" t="str">
        <f>IF('Employee Input 20-21'!OR29="","",'Employee Input 20-21'!OR29)</f>
        <v/>
      </c>
      <c r="OS29" s="14" t="str">
        <f>IF('Employee Input 20-21'!OS29="","",'Employee Input 20-21'!OS29)</f>
        <v/>
      </c>
      <c r="OT29" s="14" t="str">
        <f>IF('Employee Input 20-21'!OT29="","",'Employee Input 20-21'!OT29)</f>
        <v/>
      </c>
      <c r="OU29" s="14" t="str">
        <f>IF('Employee Input 20-21'!OU29="","",'Employee Input 20-21'!OU29)</f>
        <v/>
      </c>
      <c r="OV29" s="14" t="str">
        <f>IF('Employee Input 20-21'!OV29="","",'Employee Input 20-21'!OV29)</f>
        <v/>
      </c>
      <c r="OW29" s="14" t="str">
        <f>IF('Employee Input 20-21'!OW29="","",'Employee Input 20-21'!OW29)</f>
        <v/>
      </c>
      <c r="OX29" s="14" t="str">
        <f>IF('Employee Input 20-21'!OX29="","",'Employee Input 20-21'!OX29)</f>
        <v/>
      </c>
      <c r="OY29" s="14" t="str">
        <f>IF('Employee Input 20-21'!OY29="","",'Employee Input 20-21'!OY29)</f>
        <v/>
      </c>
      <c r="OZ29" s="14" t="str">
        <f>IF('Employee Input 20-21'!OZ29="","",'Employee Input 20-21'!OZ29)</f>
        <v/>
      </c>
      <c r="PA29" s="14" t="str">
        <f>IF('Employee Input 20-21'!PA29="","",'Employee Input 20-21'!PA29)</f>
        <v/>
      </c>
      <c r="PB29" s="14" t="str">
        <f>IF('Employee Input 20-21'!PB29="","",'Employee Input 20-21'!PB29)</f>
        <v/>
      </c>
      <c r="PC29" s="14" t="str">
        <f>IF('Employee Input 20-21'!PC29="","",'Employee Input 20-21'!PC29)</f>
        <v/>
      </c>
      <c r="PD29" s="14" t="str">
        <f>IF('Employee Input 20-21'!PD29="","",'Employee Input 20-21'!PD29)</f>
        <v/>
      </c>
      <c r="PE29" s="14" t="str">
        <f>IF('Employee Input 20-21'!PE29="","",'Employee Input 20-21'!PE29)</f>
        <v/>
      </c>
      <c r="PF29" s="14" t="str">
        <f>IF('Employee Input 20-21'!PF29="","",'Employee Input 20-21'!PF29)</f>
        <v/>
      </c>
      <c r="PG29" s="14" t="str">
        <f>IF('Employee Input 20-21'!PG29="","",'Employee Input 20-21'!PG29)</f>
        <v/>
      </c>
      <c r="PH29" s="14" t="str">
        <f>IF('Employee Input 20-21'!PH29="","",'Employee Input 20-21'!PH29)</f>
        <v/>
      </c>
      <c r="PI29" s="14" t="str">
        <f>IF('Employee Input 20-21'!PI29="","",'Employee Input 20-21'!PI29)</f>
        <v/>
      </c>
      <c r="PJ29" s="14" t="str">
        <f>IF('Employee Input 20-21'!PJ29="","",'Employee Input 20-21'!PJ29)</f>
        <v/>
      </c>
      <c r="PK29" s="14" t="str">
        <f>IF('Employee Input 20-21'!PK29="","",'Employee Input 20-21'!PK29)</f>
        <v/>
      </c>
      <c r="PL29" s="14" t="str">
        <f>IF('Employee Input 20-21'!PL29="","",'Employee Input 20-21'!PL29)</f>
        <v/>
      </c>
      <c r="PM29" s="14" t="str">
        <f>IF('Employee Input 20-21'!PM29="","",'Employee Input 20-21'!PM29)</f>
        <v/>
      </c>
      <c r="PN29" s="14" t="str">
        <f>IF('Employee Input 20-21'!PN29="","",'Employee Input 20-21'!PN29)</f>
        <v/>
      </c>
      <c r="PO29" s="14" t="str">
        <f>IF('Employee Input 20-21'!PO29="","",'Employee Input 20-21'!PO29)</f>
        <v/>
      </c>
      <c r="PP29" s="14" t="str">
        <f>IF('Employee Input 20-21'!PP29="","",'Employee Input 20-21'!PP29)</f>
        <v/>
      </c>
      <c r="PQ29" s="14" t="str">
        <f>IF('Employee Input 20-21'!PQ29="","",'Employee Input 20-21'!PQ29)</f>
        <v/>
      </c>
      <c r="PR29" s="14" t="str">
        <f>IF('Employee Input 20-21'!PR29="","",'Employee Input 20-21'!PR29)</f>
        <v/>
      </c>
      <c r="PS29" s="14" t="str">
        <f>IF('Employee Input 20-21'!PS29="","",'Employee Input 20-21'!PS29)</f>
        <v/>
      </c>
      <c r="PT29" s="14" t="str">
        <f>IF('Employee Input 20-21'!PT29="","",'Employee Input 20-21'!PT29)</f>
        <v/>
      </c>
      <c r="PU29" s="14" t="str">
        <f>IF('Employee Input 20-21'!PU29="","",'Employee Input 20-21'!PU29)</f>
        <v/>
      </c>
      <c r="PV29" s="14" t="str">
        <f>IF('Employee Input 20-21'!PV29="","",'Employee Input 20-21'!PV29)</f>
        <v/>
      </c>
      <c r="PW29" s="14" t="str">
        <f>IF('Employee Input 20-21'!PW29="","",'Employee Input 20-21'!PW29)</f>
        <v/>
      </c>
      <c r="PX29" s="14" t="str">
        <f>IF('Employee Input 20-21'!PX29="","",'Employee Input 20-21'!PX29)</f>
        <v/>
      </c>
      <c r="PY29" s="14" t="str">
        <f>IF('Employee Input 20-21'!PY29="","",'Employee Input 20-21'!PY29)</f>
        <v/>
      </c>
      <c r="PZ29" s="14" t="str">
        <f>IF('Employee Input 20-21'!PZ29="","",'Employee Input 20-21'!PZ29)</f>
        <v/>
      </c>
      <c r="QA29" s="14" t="str">
        <f>IF('Employee Input 20-21'!QA29="","",'Employee Input 20-21'!QA29)</f>
        <v/>
      </c>
      <c r="QB29" s="14" t="str">
        <f>IF('Employee Input 20-21'!QB29="","",'Employee Input 20-21'!QB29)</f>
        <v/>
      </c>
      <c r="QC29" s="14" t="str">
        <f>IF('Employee Input 20-21'!QC29="","",'Employee Input 20-21'!QC29)</f>
        <v/>
      </c>
      <c r="QD29" s="14" t="str">
        <f>IF('Employee Input 20-21'!QD29="","",'Employee Input 20-21'!QD29)</f>
        <v/>
      </c>
      <c r="QE29" s="14" t="str">
        <f>IF('Employee Input 20-21'!QE29="","",'Employee Input 20-21'!QE29)</f>
        <v/>
      </c>
      <c r="QF29" s="14" t="str">
        <f>IF('Employee Input 20-21'!QF29="","",'Employee Input 20-21'!QF29)</f>
        <v/>
      </c>
      <c r="QG29" s="14" t="str">
        <f>IF('Employee Input 20-21'!QG29="","",'Employee Input 20-21'!QG29)</f>
        <v/>
      </c>
      <c r="QH29" s="14" t="str">
        <f>IF('Employee Input 20-21'!QH29="","",'Employee Input 20-21'!QH29)</f>
        <v/>
      </c>
      <c r="QI29" s="14" t="str">
        <f>IF('Employee Input 20-21'!QI29="","",'Employee Input 20-21'!QI29)</f>
        <v/>
      </c>
      <c r="QJ29" s="14" t="str">
        <f>IF('Employee Input 20-21'!QJ29="","",'Employee Input 20-21'!QJ29)</f>
        <v/>
      </c>
      <c r="QK29" s="14" t="str">
        <f>IF('Employee Input 20-21'!QK29="","",'Employee Input 20-21'!QK29)</f>
        <v/>
      </c>
      <c r="QL29" s="14" t="str">
        <f>IF('Employee Input 20-21'!QL29="","",'Employee Input 20-21'!QL29)</f>
        <v/>
      </c>
      <c r="QM29" s="14" t="str">
        <f>IF('Employee Input 20-21'!QM29="","",'Employee Input 20-21'!QM29)</f>
        <v/>
      </c>
      <c r="QN29" s="14" t="str">
        <f>IF('Employee Input 20-21'!QN29="","",'Employee Input 20-21'!QN29)</f>
        <v/>
      </c>
      <c r="QO29" s="14" t="str">
        <f>IF('Employee Input 20-21'!QO29="","",'Employee Input 20-21'!QO29)</f>
        <v/>
      </c>
      <c r="QP29" s="14" t="str">
        <f>IF('Employee Input 20-21'!QP29="","",'Employee Input 20-21'!QP29)</f>
        <v/>
      </c>
      <c r="QQ29" s="14" t="str">
        <f>IF('Employee Input 20-21'!QQ29="","",'Employee Input 20-21'!QQ29)</f>
        <v/>
      </c>
      <c r="QR29" s="14" t="str">
        <f>IF('Employee Input 20-21'!QR29="","",'Employee Input 20-21'!QR29)</f>
        <v/>
      </c>
      <c r="QS29" s="14" t="str">
        <f>IF('Employee Input 20-21'!QS29="","",'Employee Input 20-21'!QS29)</f>
        <v/>
      </c>
      <c r="QT29" s="14" t="str">
        <f>IF('Employee Input 20-21'!QT29="","",'Employee Input 20-21'!QT29)</f>
        <v/>
      </c>
      <c r="QU29" s="14" t="str">
        <f>IF('Employee Input 20-21'!QU29="","",'Employee Input 20-21'!QU29)</f>
        <v/>
      </c>
      <c r="QV29" s="14" t="str">
        <f>IF('Employee Input 20-21'!QV29="","",'Employee Input 20-21'!QV29)</f>
        <v/>
      </c>
      <c r="QW29" s="14" t="str">
        <f>IF('Employee Input 20-21'!QW29="","",'Employee Input 20-21'!QW29)</f>
        <v/>
      </c>
      <c r="QX29" s="14" t="str">
        <f>IF('Employee Input 20-21'!QX29="","",'Employee Input 20-21'!QX29)</f>
        <v/>
      </c>
      <c r="QY29" s="14" t="str">
        <f>IF('Employee Input 20-21'!QY29="","",'Employee Input 20-21'!QY29)</f>
        <v/>
      </c>
      <c r="QZ29" s="14" t="str">
        <f>IF('Employee Input 20-21'!QZ29="","",'Employee Input 20-21'!QZ29)</f>
        <v/>
      </c>
      <c r="RA29" s="14" t="str">
        <f>IF('Employee Input 20-21'!RA29="","",'Employee Input 20-21'!RA29)</f>
        <v/>
      </c>
      <c r="RB29" s="14" t="str">
        <f>IF('Employee Input 20-21'!RB29="","",'Employee Input 20-21'!RB29)</f>
        <v/>
      </c>
      <c r="RC29" s="14" t="str">
        <f>IF('Employee Input 20-21'!RC29="","",'Employee Input 20-21'!RC29)</f>
        <v/>
      </c>
      <c r="RD29" s="14" t="str">
        <f>IF('Employee Input 20-21'!RD29="","",'Employee Input 20-21'!RD29)</f>
        <v/>
      </c>
      <c r="RE29" s="14" t="str">
        <f>IF('Employee Input 20-21'!RE29="","",'Employee Input 20-21'!RE29)</f>
        <v/>
      </c>
      <c r="RF29" s="14" t="str">
        <f>IF('Employee Input 20-21'!RF29="","",'Employee Input 20-21'!RF29)</f>
        <v/>
      </c>
      <c r="RG29" s="14" t="str">
        <f>IF('Employee Input 20-21'!RG29="","",'Employee Input 20-21'!RG29)</f>
        <v/>
      </c>
      <c r="RH29" s="14" t="str">
        <f>IF('Employee Input 20-21'!RH29="","",'Employee Input 20-21'!RH29)</f>
        <v/>
      </c>
      <c r="RI29" s="14" t="str">
        <f>IF('Employee Input 20-21'!RI29="","",'Employee Input 20-21'!RI29)</f>
        <v/>
      </c>
      <c r="RJ29" s="14" t="str">
        <f>IF('Employee Input 20-21'!RJ29="","",'Employee Input 20-21'!RJ29)</f>
        <v/>
      </c>
      <c r="RK29" s="14" t="str">
        <f>IF('Employee Input 20-21'!RK29="","",'Employee Input 20-21'!RK29)</f>
        <v/>
      </c>
      <c r="RL29" s="14" t="str">
        <f>IF('Employee Input 20-21'!RL29="","",'Employee Input 20-21'!RL29)</f>
        <v/>
      </c>
      <c r="RM29" s="14" t="str">
        <f>IF('Employee Input 20-21'!RM29="","",'Employee Input 20-21'!RM29)</f>
        <v/>
      </c>
      <c r="RN29" s="14" t="str">
        <f>IF('Employee Input 20-21'!RN29="","",'Employee Input 20-21'!RN29)</f>
        <v/>
      </c>
      <c r="RO29" s="14" t="str">
        <f>IF('Employee Input 20-21'!RO29="","",'Employee Input 20-21'!RO29)</f>
        <v/>
      </c>
      <c r="RP29" s="14" t="str">
        <f>IF('Employee Input 20-21'!RP29="","",'Employee Input 20-21'!RP29)</f>
        <v/>
      </c>
      <c r="RQ29" s="14" t="str">
        <f>IF('Employee Input 20-21'!RQ29="","",'Employee Input 20-21'!RQ29)</f>
        <v/>
      </c>
      <c r="RR29" s="14" t="str">
        <f>IF('Employee Input 20-21'!RR29="","",'Employee Input 20-21'!RR29)</f>
        <v/>
      </c>
      <c r="RS29" s="14" t="str">
        <f>IF('Employee Input 20-21'!RS29="","",'Employee Input 20-21'!RS29)</f>
        <v/>
      </c>
      <c r="RT29" s="14" t="str">
        <f>IF('Employee Input 20-21'!RT29="","",'Employee Input 20-21'!RT29)</f>
        <v/>
      </c>
      <c r="RU29" s="14" t="str">
        <f>IF('Employee Input 20-21'!RU29="","",'Employee Input 20-21'!RU29)</f>
        <v/>
      </c>
      <c r="RV29" s="14" t="str">
        <f>IF('Employee Input 20-21'!RV29="","",'Employee Input 20-21'!RV29)</f>
        <v/>
      </c>
      <c r="RW29" s="14" t="str">
        <f>IF('Employee Input 20-21'!RW29="","",'Employee Input 20-21'!RW29)</f>
        <v/>
      </c>
      <c r="RX29" s="14" t="str">
        <f>IF('Employee Input 20-21'!RX29="","",'Employee Input 20-21'!RX29)</f>
        <v/>
      </c>
      <c r="RY29" s="14" t="str">
        <f>IF('Employee Input 20-21'!RY29="","",'Employee Input 20-21'!RY29)</f>
        <v/>
      </c>
      <c r="RZ29" s="14" t="str">
        <f>IF('Employee Input 20-21'!RZ29="","",'Employee Input 20-21'!RZ29)</f>
        <v/>
      </c>
      <c r="SA29" s="14" t="str">
        <f>IF('Employee Input 20-21'!SA29="","",'Employee Input 20-21'!SA29)</f>
        <v/>
      </c>
      <c r="SB29" s="14" t="str">
        <f>IF('Employee Input 20-21'!SB29="","",'Employee Input 20-21'!SB29)</f>
        <v/>
      </c>
      <c r="SC29" s="14" t="str">
        <f>IF('Employee Input 20-21'!SC29="","",'Employee Input 20-21'!SC29)</f>
        <v/>
      </c>
      <c r="SD29" s="14" t="str">
        <f>IF('Employee Input 20-21'!SD29="","",'Employee Input 20-21'!SD29)</f>
        <v/>
      </c>
      <c r="SE29" s="14" t="str">
        <f>IF('Employee Input 20-21'!SE29="","",'Employee Input 20-21'!SE29)</f>
        <v/>
      </c>
      <c r="SF29" s="14" t="str">
        <f>IF('Employee Input 20-21'!SF29="","",'Employee Input 20-21'!SF29)</f>
        <v/>
      </c>
      <c r="SG29" s="14" t="str">
        <f>IF('Employee Input 20-21'!SG29="","",'Employee Input 20-21'!SG29)</f>
        <v/>
      </c>
      <c r="SH29" s="14" t="str">
        <f>IF('Employee Input 20-21'!SH29="","",'Employee Input 20-21'!SH29)</f>
        <v/>
      </c>
      <c r="SI29" s="14" t="str">
        <f>IF('Employee Input 20-21'!SI29="","",'Employee Input 20-21'!SI29)</f>
        <v/>
      </c>
      <c r="SJ29" s="14" t="str">
        <f>IF('Employee Input 20-21'!SJ29="","",'Employee Input 20-21'!SJ29)</f>
        <v/>
      </c>
      <c r="SK29" s="14" t="str">
        <f>IF('Employee Input 20-21'!SK29="","",'Employee Input 20-21'!SK29)</f>
        <v/>
      </c>
      <c r="SL29" s="14" t="str">
        <f>IF('Employee Input 20-21'!SL29="","",'Employee Input 20-21'!SL29)</f>
        <v/>
      </c>
      <c r="SM29" s="14" t="str">
        <f>IF('Employee Input 20-21'!SM29="","",'Employee Input 20-21'!SM29)</f>
        <v/>
      </c>
      <c r="SN29" s="14" t="str">
        <f>IF('Employee Input 20-21'!SN29="","",'Employee Input 20-21'!SN29)</f>
        <v/>
      </c>
      <c r="SO29" s="14" t="str">
        <f>IF('Employee Input 20-21'!SO29="","",'Employee Input 20-21'!SO29)</f>
        <v/>
      </c>
      <c r="SP29" s="14" t="str">
        <f>IF('Employee Input 20-21'!SP29="","",'Employee Input 20-21'!SP29)</f>
        <v/>
      </c>
      <c r="SQ29" s="14" t="str">
        <f>IF('Employee Input 20-21'!SQ29="","",'Employee Input 20-21'!SQ29)</f>
        <v/>
      </c>
      <c r="SR29" s="14" t="str">
        <f>IF('Employee Input 20-21'!SR29="","",'Employee Input 20-21'!SR29)</f>
        <v/>
      </c>
      <c r="SS29" s="14" t="str">
        <f>IF('Employee Input 20-21'!SS29="","",'Employee Input 20-21'!SS29)</f>
        <v/>
      </c>
      <c r="ST29" s="14" t="str">
        <f>IF('Employee Input 20-21'!ST29="","",'Employee Input 20-21'!ST29)</f>
        <v/>
      </c>
      <c r="SU29" s="14" t="str">
        <f>IF('Employee Input 20-21'!SU29="","",'Employee Input 20-21'!SU29)</f>
        <v/>
      </c>
      <c r="SV29" s="14" t="str">
        <f>IF('Employee Input 20-21'!SV29="","",'Employee Input 20-21'!SV29)</f>
        <v/>
      </c>
      <c r="SW29" s="14" t="str">
        <f>IF('Employee Input 20-21'!SW29="","",'Employee Input 20-21'!SW29)</f>
        <v/>
      </c>
      <c r="SX29" s="14" t="str">
        <f>IF('Employee Input 20-21'!SX29="","",'Employee Input 20-21'!SX29)</f>
        <v/>
      </c>
      <c r="SY29" s="14" t="str">
        <f>IF('Employee Input 20-21'!SY29="","",'Employee Input 20-21'!SY29)</f>
        <v/>
      </c>
      <c r="SZ29" s="14" t="str">
        <f>IF('Employee Input 20-21'!SZ29="","",'Employee Input 20-21'!SZ29)</f>
        <v/>
      </c>
      <c r="TA29" s="14" t="str">
        <f>IF('Employee Input 20-21'!TA29="","",'Employee Input 20-21'!TA29)</f>
        <v/>
      </c>
      <c r="TB29" s="14" t="str">
        <f>IF('Employee Input 20-21'!TB29="","",'Employee Input 20-21'!TB29)</f>
        <v/>
      </c>
      <c r="TC29" s="14" t="str">
        <f>IF('Employee Input 20-21'!TC29="","",'Employee Input 20-21'!TC29)</f>
        <v/>
      </c>
      <c r="TD29" s="14" t="str">
        <f>IF('Employee Input 20-21'!TD29="","",'Employee Input 20-21'!TD29)</f>
        <v/>
      </c>
      <c r="TE29" s="14" t="str">
        <f>IF('Employee Input 20-21'!TE29="","",'Employee Input 20-21'!TE29)</f>
        <v/>
      </c>
      <c r="TF29" s="14" t="str">
        <f>IF('Employee Input 20-21'!TF29="","",'Employee Input 20-21'!TF29)</f>
        <v/>
      </c>
      <c r="TG29" s="14" t="str">
        <f>IF('Employee Input 20-21'!TG29="","",'Employee Input 20-21'!TG29)</f>
        <v/>
      </c>
      <c r="TH29" s="14" t="str">
        <f>IF('Employee Input 20-21'!TH29="","",'Employee Input 20-21'!TH29)</f>
        <v/>
      </c>
      <c r="TI29" s="14" t="str">
        <f>IF('Employee Input 20-21'!TI29="","",'Employee Input 20-21'!TI29)</f>
        <v/>
      </c>
      <c r="TJ29" s="14" t="str">
        <f>IF('Employee Input 20-21'!TJ29="","",'Employee Input 20-21'!TJ29)</f>
        <v/>
      </c>
      <c r="TK29" s="14" t="str">
        <f>IF('Employee Input 20-21'!TK29="","",'Employee Input 20-21'!TK29)</f>
        <v/>
      </c>
      <c r="TL29" s="14" t="str">
        <f>IF('Employee Input 20-21'!TL29="","",'Employee Input 20-21'!TL29)</f>
        <v/>
      </c>
      <c r="TM29" s="14" t="str">
        <f>IF('Employee Input 20-21'!TM29="","",'Employee Input 20-21'!TM29)</f>
        <v/>
      </c>
      <c r="TN29" s="14" t="str">
        <f>IF('Employee Input 20-21'!TN29="","",'Employee Input 20-21'!TN29)</f>
        <v/>
      </c>
      <c r="TO29" s="14" t="str">
        <f>IF('Employee Input 20-21'!TO29="","",'Employee Input 20-21'!TO29)</f>
        <v/>
      </c>
      <c r="TP29" s="14" t="str">
        <f>IF('Employee Input 20-21'!TP29="","",'Employee Input 20-21'!TP29)</f>
        <v/>
      </c>
      <c r="TQ29" s="14" t="str">
        <f>IF('Employee Input 20-21'!TQ29="","",'Employee Input 20-21'!TQ29)</f>
        <v/>
      </c>
      <c r="TR29" s="14" t="str">
        <f>IF('Employee Input 20-21'!TR29="","",'Employee Input 20-21'!TR29)</f>
        <v/>
      </c>
      <c r="TS29" s="14" t="str">
        <f>IF('Employee Input 20-21'!TS29="","",'Employee Input 20-21'!TS29)</f>
        <v/>
      </c>
      <c r="TT29" s="14" t="str">
        <f>IF('Employee Input 20-21'!TT29="","",'Employee Input 20-21'!TT29)</f>
        <v/>
      </c>
      <c r="TU29" s="14" t="str">
        <f>IF('Employee Input 20-21'!TU29="","",'Employee Input 20-21'!TU29)</f>
        <v/>
      </c>
      <c r="TV29" s="14" t="str">
        <f>IF('Employee Input 20-21'!TV29="","",'Employee Input 20-21'!TV29)</f>
        <v/>
      </c>
      <c r="TW29" s="14" t="str">
        <f>IF('Employee Input 20-21'!TW29="","",'Employee Input 20-21'!TW29)</f>
        <v/>
      </c>
      <c r="TX29" s="14" t="str">
        <f>IF('Employee Input 20-21'!TX29="","",'Employee Input 20-21'!TX29)</f>
        <v/>
      </c>
      <c r="TY29" s="14" t="str">
        <f>IF('Employee Input 20-21'!TY29="","",'Employee Input 20-21'!TY29)</f>
        <v/>
      </c>
      <c r="TZ29" s="14" t="str">
        <f>IF('Employee Input 20-21'!TZ29="","",'Employee Input 20-21'!TZ29)</f>
        <v/>
      </c>
      <c r="UA29" s="14" t="str">
        <f>IF('Employee Input 20-21'!UA29="","",'Employee Input 20-21'!UA29)</f>
        <v/>
      </c>
      <c r="UB29" s="14" t="str">
        <f>IF('Employee Input 20-21'!UB29="","",'Employee Input 20-21'!UB29)</f>
        <v/>
      </c>
      <c r="UC29" s="14" t="str">
        <f>IF('Employee Input 20-21'!UC29="","",'Employee Input 20-21'!UC29)</f>
        <v/>
      </c>
      <c r="UD29" s="14" t="str">
        <f>IF('Employee Input 20-21'!UD29="","",'Employee Input 20-21'!UD29)</f>
        <v/>
      </c>
      <c r="UE29" s="14" t="str">
        <f>IF('Employee Input 20-21'!UE29="","",'Employee Input 20-21'!UE29)</f>
        <v/>
      </c>
      <c r="UF29" s="14" t="str">
        <f>IF('Employee Input 20-21'!UF29="","",'Employee Input 20-21'!UF29)</f>
        <v/>
      </c>
      <c r="UG29" s="14" t="str">
        <f>IF('Employee Input 20-21'!UG29="","",'Employee Input 20-21'!UG29)</f>
        <v/>
      </c>
      <c r="UH29" s="14" t="str">
        <f>IF('Employee Input 20-21'!UH29="","",'Employee Input 20-21'!UH29)</f>
        <v/>
      </c>
      <c r="UI29" s="14" t="str">
        <f>IF('Employee Input 20-21'!UI29="","",'Employee Input 20-21'!UI29)</f>
        <v/>
      </c>
      <c r="UJ29" s="14" t="str">
        <f>IF('Employee Input 20-21'!UJ29="","",'Employee Input 20-21'!UJ29)</f>
        <v/>
      </c>
      <c r="UK29" s="14" t="str">
        <f>IF('Employee Input 20-21'!UK29="","",'Employee Input 20-21'!UK29)</f>
        <v/>
      </c>
      <c r="UL29" s="14" t="str">
        <f>IF('Employee Input 20-21'!UL29="","",'Employee Input 20-21'!UL29)</f>
        <v/>
      </c>
      <c r="UM29" s="14" t="str">
        <f>IF('Employee Input 20-21'!UM29="","",'Employee Input 20-21'!UM29)</f>
        <v/>
      </c>
      <c r="UN29" s="14" t="str">
        <f>IF('Employee Input 20-21'!UN29="","",'Employee Input 20-21'!UN29)</f>
        <v/>
      </c>
      <c r="UO29" s="14" t="str">
        <f>IF('Employee Input 20-21'!UO29="","",'Employee Input 20-21'!UO29)</f>
        <v/>
      </c>
      <c r="UP29" s="14" t="str">
        <f>IF('Employee Input 20-21'!UP29="","",'Employee Input 20-21'!UP29)</f>
        <v/>
      </c>
      <c r="UQ29" s="14" t="str">
        <f>IF('Employee Input 20-21'!UQ29="","",'Employee Input 20-21'!UQ29)</f>
        <v/>
      </c>
      <c r="UR29" s="14" t="str">
        <f>IF('Employee Input 20-21'!UR29="","",'Employee Input 20-21'!UR29)</f>
        <v/>
      </c>
      <c r="US29" s="14" t="str">
        <f>IF('Employee Input 20-21'!US29="","",'Employee Input 20-21'!US29)</f>
        <v/>
      </c>
      <c r="UT29" s="14" t="str">
        <f>IF('Employee Input 20-21'!UT29="","",'Employee Input 20-21'!UT29)</f>
        <v/>
      </c>
      <c r="UU29" s="14" t="str">
        <f>IF('Employee Input 20-21'!UU29="","",'Employee Input 20-21'!UU29)</f>
        <v/>
      </c>
      <c r="UV29" s="14" t="str">
        <f>IF('Employee Input 20-21'!UV29="","",'Employee Input 20-21'!UV29)</f>
        <v/>
      </c>
      <c r="UW29" s="14" t="str">
        <f>IF('Employee Input 20-21'!UW29="","",'Employee Input 20-21'!UW29)</f>
        <v/>
      </c>
      <c r="UX29" s="14" t="str">
        <f>IF('Employee Input 20-21'!UX29="","",'Employee Input 20-21'!UX29)</f>
        <v/>
      </c>
      <c r="UY29" s="14" t="str">
        <f>IF('Employee Input 20-21'!UY29="","",'Employee Input 20-21'!UY29)</f>
        <v/>
      </c>
      <c r="UZ29" s="14" t="str">
        <f>IF('Employee Input 20-21'!UZ29="","",'Employee Input 20-21'!UZ29)</f>
        <v/>
      </c>
      <c r="VA29" s="14" t="str">
        <f>IF('Employee Input 20-21'!VA29="","",'Employee Input 20-21'!VA29)</f>
        <v/>
      </c>
      <c r="VB29" s="14" t="str">
        <f>IF('Employee Input 20-21'!VB29="","",'Employee Input 20-21'!VB29)</f>
        <v/>
      </c>
      <c r="VC29" s="14" t="str">
        <f>IF('Employee Input 20-21'!VC29="","",'Employee Input 20-21'!VC29)</f>
        <v/>
      </c>
      <c r="VD29" s="14" t="str">
        <f>IF('Employee Input 20-21'!VD29="","",'Employee Input 20-21'!VD29)</f>
        <v/>
      </c>
      <c r="VE29" s="14" t="str">
        <f>IF('Employee Input 20-21'!VE29="","",'Employee Input 20-21'!VE29)</f>
        <v/>
      </c>
      <c r="VF29" s="14" t="str">
        <f>IF('Employee Input 20-21'!VF29="","",'Employee Input 20-21'!VF29)</f>
        <v/>
      </c>
      <c r="VG29" s="14" t="str">
        <f>IF('Employee Input 20-21'!VG29="","",'Employee Input 20-21'!VG29)</f>
        <v/>
      </c>
      <c r="VH29" s="14" t="str">
        <f>IF('Employee Input 20-21'!VH29="","",'Employee Input 20-21'!VH29)</f>
        <v/>
      </c>
      <c r="VI29" s="14" t="str">
        <f>IF('Employee Input 20-21'!VI29="","",'Employee Input 20-21'!VI29)</f>
        <v/>
      </c>
      <c r="VJ29" s="14" t="str">
        <f>IF('Employee Input 20-21'!VJ29="","",'Employee Input 20-21'!VJ29)</f>
        <v/>
      </c>
      <c r="VK29" s="14" t="str">
        <f>IF('Employee Input 20-21'!VK29="","",'Employee Input 20-21'!VK29)</f>
        <v/>
      </c>
      <c r="VL29" s="14" t="str">
        <f>IF('Employee Input 20-21'!VL29="","",'Employee Input 20-21'!VL29)</f>
        <v/>
      </c>
      <c r="VM29" s="14" t="str">
        <f>IF('Employee Input 20-21'!VM29="","",'Employee Input 20-21'!VM29)</f>
        <v/>
      </c>
      <c r="VN29" s="14" t="str">
        <f>IF('Employee Input 20-21'!VN29="","",'Employee Input 20-21'!VN29)</f>
        <v/>
      </c>
      <c r="VO29" s="14" t="str">
        <f>IF('Employee Input 20-21'!VO29="","",'Employee Input 20-21'!VO29)</f>
        <v/>
      </c>
      <c r="VP29" s="14" t="str">
        <f>IF('Employee Input 20-21'!VP29="","",'Employee Input 20-21'!VP29)</f>
        <v/>
      </c>
      <c r="VQ29" s="14" t="str">
        <f>IF('Employee Input 20-21'!VQ29="","",'Employee Input 20-21'!VQ29)</f>
        <v/>
      </c>
      <c r="VR29" s="14" t="str">
        <f>IF('Employee Input 20-21'!VR29="","",'Employee Input 20-21'!VR29)</f>
        <v/>
      </c>
      <c r="VS29" s="14" t="str">
        <f>IF('Employee Input 20-21'!VS29="","",'Employee Input 20-21'!VS29)</f>
        <v/>
      </c>
      <c r="VT29" s="14" t="str">
        <f>IF('Employee Input 20-21'!VT29="","",'Employee Input 20-21'!VT29)</f>
        <v/>
      </c>
      <c r="VU29" s="14" t="str">
        <f>IF('Employee Input 20-21'!VU29="","",'Employee Input 20-21'!VU29)</f>
        <v/>
      </c>
      <c r="VV29" s="14" t="str">
        <f>IF('Employee Input 20-21'!VV29="","",'Employee Input 20-21'!VV29)</f>
        <v/>
      </c>
      <c r="VW29" s="14" t="str">
        <f>IF('Employee Input 20-21'!VW29="","",'Employee Input 20-21'!VW29)</f>
        <v/>
      </c>
      <c r="VX29" s="14" t="str">
        <f>IF('Employee Input 20-21'!VX29="","",'Employee Input 20-21'!VX29)</f>
        <v/>
      </c>
      <c r="VY29" s="14" t="str">
        <f>IF('Employee Input 20-21'!VY29="","",'Employee Input 20-21'!VY29)</f>
        <v/>
      </c>
      <c r="VZ29" s="14" t="str">
        <f>IF('Employee Input 20-21'!VZ29="","",'Employee Input 20-21'!VZ29)</f>
        <v/>
      </c>
      <c r="WA29" s="14" t="str">
        <f>IF('Employee Input 20-21'!WA29="","",'Employee Input 20-21'!WA29)</f>
        <v/>
      </c>
      <c r="WB29" s="14" t="str">
        <f>IF('Employee Input 20-21'!WB29="","",'Employee Input 20-21'!WB29)</f>
        <v/>
      </c>
      <c r="WC29" s="14" t="str">
        <f>IF('Employee Input 20-21'!WC29="","",'Employee Input 20-21'!WC29)</f>
        <v/>
      </c>
      <c r="WD29" s="14" t="str">
        <f>IF('Employee Input 20-21'!WD29="","",'Employee Input 20-21'!WD29)</f>
        <v/>
      </c>
      <c r="WE29" s="14" t="str">
        <f>IF('Employee Input 20-21'!WE29="","",'Employee Input 20-21'!WE29)</f>
        <v/>
      </c>
      <c r="WF29" s="14" t="str">
        <f>IF('Employee Input 20-21'!WF29="","",'Employee Input 20-21'!WF29)</f>
        <v/>
      </c>
      <c r="WG29" s="14" t="str">
        <f>IF('Employee Input 20-21'!WG29="","",'Employee Input 20-21'!WG29)</f>
        <v/>
      </c>
      <c r="WH29" s="14" t="str">
        <f>IF('Employee Input 20-21'!WH29="","",'Employee Input 20-21'!WH29)</f>
        <v/>
      </c>
      <c r="WI29" s="14" t="str">
        <f>IF('Employee Input 20-21'!WI29="","",'Employee Input 20-21'!WI29)</f>
        <v/>
      </c>
      <c r="WJ29" s="14" t="str">
        <f>IF('Employee Input 20-21'!WJ29="","",'Employee Input 20-21'!WJ29)</f>
        <v/>
      </c>
      <c r="WK29" s="14" t="str">
        <f>IF('Employee Input 20-21'!WK29="","",'Employee Input 20-21'!WK29)</f>
        <v/>
      </c>
      <c r="WL29" s="14" t="str">
        <f>IF('Employee Input 20-21'!WL29="","",'Employee Input 20-21'!WL29)</f>
        <v/>
      </c>
      <c r="WM29" s="14" t="str">
        <f>IF('Employee Input 20-21'!WM29="","",'Employee Input 20-21'!WM29)</f>
        <v/>
      </c>
      <c r="WN29" s="14" t="str">
        <f>IF('Employee Input 20-21'!WN29="","",'Employee Input 20-21'!WN29)</f>
        <v/>
      </c>
      <c r="WO29" s="14" t="str">
        <f>IF('Employee Input 20-21'!WO29="","",'Employee Input 20-21'!WO29)</f>
        <v/>
      </c>
      <c r="WP29" s="14" t="str">
        <f>IF('Employee Input 20-21'!WP29="","",'Employee Input 20-21'!WP29)</f>
        <v/>
      </c>
      <c r="WQ29" s="14" t="str">
        <f>IF('Employee Input 20-21'!WQ29="","",'Employee Input 20-21'!WQ29)</f>
        <v/>
      </c>
      <c r="WR29" s="14" t="str">
        <f>IF('Employee Input 20-21'!WR29="","",'Employee Input 20-21'!WR29)</f>
        <v/>
      </c>
      <c r="WS29" s="14" t="str">
        <f>IF('Employee Input 20-21'!WS29="","",'Employee Input 20-21'!WS29)</f>
        <v/>
      </c>
      <c r="WT29" s="14" t="str">
        <f>IF('Employee Input 20-21'!WT29="","",'Employee Input 20-21'!WT29)</f>
        <v/>
      </c>
      <c r="WU29" s="14" t="str">
        <f>IF('Employee Input 20-21'!WU29="","",'Employee Input 20-21'!WU29)</f>
        <v/>
      </c>
      <c r="WV29" s="14" t="str">
        <f>IF('Employee Input 20-21'!WV29="","",'Employee Input 20-21'!WV29)</f>
        <v/>
      </c>
      <c r="WW29" s="14" t="str">
        <f>IF('Employee Input 20-21'!WW29="","",'Employee Input 20-21'!WW29)</f>
        <v/>
      </c>
      <c r="WX29" s="14" t="str">
        <f>IF('Employee Input 20-21'!WX29="","",'Employee Input 20-21'!WX29)</f>
        <v/>
      </c>
      <c r="WY29" s="14" t="str">
        <f>IF('Employee Input 20-21'!WY29="","",'Employee Input 20-21'!WY29)</f>
        <v/>
      </c>
      <c r="WZ29" s="14" t="str">
        <f>IF('Employee Input 20-21'!WZ29="","",'Employee Input 20-21'!WZ29)</f>
        <v/>
      </c>
      <c r="XA29" s="14" t="str">
        <f>IF('Employee Input 20-21'!XA29="","",'Employee Input 20-21'!XA29)</f>
        <v/>
      </c>
      <c r="XB29" s="14" t="str">
        <f>IF('Employee Input 20-21'!XB29="","",'Employee Input 20-21'!XB29)</f>
        <v/>
      </c>
      <c r="XC29" s="14" t="str">
        <f>IF('Employee Input 20-21'!XC29="","",'Employee Input 20-21'!XC29)</f>
        <v/>
      </c>
      <c r="XD29" s="14" t="str">
        <f>IF('Employee Input 20-21'!XD29="","",'Employee Input 20-21'!XD29)</f>
        <v/>
      </c>
      <c r="XE29" s="14" t="str">
        <f>IF('Employee Input 20-21'!XE29="","",'Employee Input 20-21'!XE29)</f>
        <v/>
      </c>
      <c r="XF29" s="14" t="str">
        <f>IF('Employee Input 20-21'!XF29="","",'Employee Input 20-21'!XF29)</f>
        <v/>
      </c>
      <c r="XG29" s="14" t="str">
        <f>IF('Employee Input 20-21'!XG29="","",'Employee Input 20-21'!XG29)</f>
        <v/>
      </c>
      <c r="XH29" s="14" t="str">
        <f>IF('Employee Input 20-21'!XH29="","",'Employee Input 20-21'!XH29)</f>
        <v/>
      </c>
      <c r="XI29" s="14" t="str">
        <f>IF('Employee Input 20-21'!XI29="","",'Employee Input 20-21'!XI29)</f>
        <v/>
      </c>
      <c r="XJ29" s="14" t="str">
        <f>IF('Employee Input 20-21'!XJ29="","",'Employee Input 20-21'!XJ29)</f>
        <v/>
      </c>
      <c r="XK29" s="14" t="str">
        <f>IF('Employee Input 20-21'!XK29="","",'Employee Input 20-21'!XK29)</f>
        <v/>
      </c>
      <c r="XL29" s="14" t="str">
        <f>IF('Employee Input 20-21'!XL29="","",'Employee Input 20-21'!XL29)</f>
        <v/>
      </c>
      <c r="XM29" s="14" t="str">
        <f>IF('Employee Input 20-21'!XM29="","",'Employee Input 20-21'!XM29)</f>
        <v/>
      </c>
      <c r="XN29" s="14" t="str">
        <f>IF('Employee Input 20-21'!XN29="","",'Employee Input 20-21'!XN29)</f>
        <v/>
      </c>
      <c r="XO29" s="14" t="str">
        <f>IF('Employee Input 20-21'!XO29="","",'Employee Input 20-21'!XO29)</f>
        <v/>
      </c>
      <c r="XP29" s="14" t="str">
        <f>IF('Employee Input 20-21'!XP29="","",'Employee Input 20-21'!XP29)</f>
        <v/>
      </c>
      <c r="XQ29" s="14" t="str">
        <f>IF('Employee Input 20-21'!XQ29="","",'Employee Input 20-21'!XQ29)</f>
        <v/>
      </c>
      <c r="XR29" s="14" t="str">
        <f>IF('Employee Input 20-21'!XR29="","",'Employee Input 20-21'!XR29)</f>
        <v/>
      </c>
      <c r="XS29" s="14" t="str">
        <f>IF('Employee Input 20-21'!XS29="","",'Employee Input 20-21'!XS29)</f>
        <v/>
      </c>
      <c r="XT29" s="14" t="str">
        <f>IF('Employee Input 20-21'!XT29="","",'Employee Input 20-21'!XT29)</f>
        <v/>
      </c>
      <c r="XU29" s="14" t="str">
        <f>IF('Employee Input 20-21'!XU29="","",'Employee Input 20-21'!XU29)</f>
        <v/>
      </c>
      <c r="XV29" s="14" t="str">
        <f>IF('Employee Input 20-21'!XV29="","",'Employee Input 20-21'!XV29)</f>
        <v/>
      </c>
      <c r="XW29" s="14" t="str">
        <f>IF('Employee Input 20-21'!XW29="","",'Employee Input 20-21'!XW29)</f>
        <v/>
      </c>
      <c r="XX29" s="14" t="str">
        <f>IF('Employee Input 20-21'!XX29="","",'Employee Input 20-21'!XX29)</f>
        <v/>
      </c>
      <c r="XY29" s="14" t="str">
        <f>IF('Employee Input 20-21'!XY29="","",'Employee Input 20-21'!XY29)</f>
        <v/>
      </c>
      <c r="XZ29" s="14" t="str">
        <f>IF('Employee Input 20-21'!XZ29="","",'Employee Input 20-21'!XZ29)</f>
        <v/>
      </c>
      <c r="YA29" s="14" t="str">
        <f>IF('Employee Input 20-21'!YA29="","",'Employee Input 20-21'!YA29)</f>
        <v/>
      </c>
      <c r="YB29" s="14" t="str">
        <f>IF('Employee Input 20-21'!YB29="","",'Employee Input 20-21'!YB29)</f>
        <v/>
      </c>
      <c r="YC29" s="14" t="str">
        <f>IF('Employee Input 20-21'!YC29="","",'Employee Input 20-21'!YC29)</f>
        <v/>
      </c>
      <c r="YD29" s="14" t="str">
        <f>IF('Employee Input 20-21'!YD29="","",'Employee Input 20-21'!YD29)</f>
        <v/>
      </c>
      <c r="YE29" s="14" t="str">
        <f>IF('Employee Input 20-21'!YE29="","",'Employee Input 20-21'!YE29)</f>
        <v/>
      </c>
      <c r="YF29" s="14" t="str">
        <f>IF('Employee Input 20-21'!YF29="","",'Employee Input 20-21'!YF29)</f>
        <v/>
      </c>
      <c r="YG29" s="14" t="str">
        <f>IF('Employee Input 20-21'!YG29="","",'Employee Input 20-21'!YG29)</f>
        <v/>
      </c>
      <c r="YH29" s="14" t="str">
        <f>IF('Employee Input 20-21'!YH29="","",'Employee Input 20-21'!YH29)</f>
        <v/>
      </c>
      <c r="YI29" s="14" t="str">
        <f>IF('Employee Input 20-21'!YI29="","",'Employee Input 20-21'!YI29)</f>
        <v/>
      </c>
      <c r="YJ29" s="14" t="str">
        <f>IF('Employee Input 20-21'!YJ29="","",'Employee Input 20-21'!YJ29)</f>
        <v/>
      </c>
      <c r="YK29" s="14" t="str">
        <f>IF('Employee Input 20-21'!YK29="","",'Employee Input 20-21'!YK29)</f>
        <v/>
      </c>
      <c r="YL29" s="14" t="str">
        <f>IF('Employee Input 20-21'!YL29="","",'Employee Input 20-21'!YL29)</f>
        <v/>
      </c>
      <c r="YM29" s="14" t="str">
        <f>IF('Employee Input 20-21'!YM29="","",'Employee Input 20-21'!YM29)</f>
        <v/>
      </c>
      <c r="YN29" s="14" t="str">
        <f>IF('Employee Input 20-21'!YN29="","",'Employee Input 20-21'!YN29)</f>
        <v/>
      </c>
      <c r="YO29" s="14" t="str">
        <f>IF('Employee Input 20-21'!YO29="","",'Employee Input 20-21'!YO29)</f>
        <v/>
      </c>
      <c r="YP29" s="14" t="str">
        <f>IF('Employee Input 20-21'!YP29="","",'Employee Input 20-21'!YP29)</f>
        <v/>
      </c>
      <c r="YQ29" s="14" t="str">
        <f>IF('Employee Input 20-21'!YQ29="","",'Employee Input 20-21'!YQ29)</f>
        <v/>
      </c>
      <c r="YR29" s="14" t="str">
        <f>IF('Employee Input 20-21'!YR29="","",'Employee Input 20-21'!YR29)</f>
        <v/>
      </c>
      <c r="YS29" s="14" t="str">
        <f>IF('Employee Input 20-21'!YS29="","",'Employee Input 20-21'!YS29)</f>
        <v/>
      </c>
      <c r="YT29" s="14" t="str">
        <f>IF('Employee Input 20-21'!YT29="","",'Employee Input 20-21'!YT29)</f>
        <v/>
      </c>
      <c r="YU29" s="14" t="str">
        <f>IF('Employee Input 20-21'!YU29="","",'Employee Input 20-21'!YU29)</f>
        <v/>
      </c>
      <c r="YV29" s="14" t="str">
        <f>IF('Employee Input 20-21'!YV29="","",'Employee Input 20-21'!YV29)</f>
        <v/>
      </c>
      <c r="YW29" s="14" t="str">
        <f>IF('Employee Input 20-21'!YW29="","",'Employee Input 20-21'!YW29)</f>
        <v/>
      </c>
      <c r="YX29" s="14" t="str">
        <f>IF('Employee Input 20-21'!YX29="","",'Employee Input 20-21'!YX29)</f>
        <v/>
      </c>
      <c r="YY29" s="14" t="str">
        <f>IF('Employee Input 20-21'!YY29="","",'Employee Input 20-21'!YY29)</f>
        <v/>
      </c>
      <c r="YZ29" s="14" t="str">
        <f>IF('Employee Input 20-21'!YZ29="","",'Employee Input 20-21'!YZ29)</f>
        <v/>
      </c>
      <c r="ZA29" s="14" t="str">
        <f>IF('Employee Input 20-21'!ZA29="","",'Employee Input 20-21'!ZA29)</f>
        <v/>
      </c>
      <c r="ZB29" s="14" t="str">
        <f>IF('Employee Input 20-21'!ZB29="","",'Employee Input 20-21'!ZB29)</f>
        <v/>
      </c>
      <c r="ZC29" s="14" t="str">
        <f>IF('Employee Input 20-21'!ZC29="","",'Employee Input 20-21'!ZC29)</f>
        <v/>
      </c>
      <c r="ZD29" s="14" t="str">
        <f>IF('Employee Input 20-21'!ZD29="","",'Employee Input 20-21'!ZD29)</f>
        <v/>
      </c>
      <c r="ZE29" s="14" t="str">
        <f>IF('Employee Input 20-21'!ZE29="","",'Employee Input 20-21'!ZE29)</f>
        <v/>
      </c>
      <c r="ZF29" s="14" t="str">
        <f>IF('Employee Input 20-21'!ZF29="","",'Employee Input 20-21'!ZF29)</f>
        <v/>
      </c>
      <c r="ZG29" s="14" t="str">
        <f>IF('Employee Input 20-21'!ZG29="","",'Employee Input 20-21'!ZG29)</f>
        <v/>
      </c>
      <c r="ZH29" s="14" t="str">
        <f>IF('Employee Input 20-21'!ZH29="","",'Employee Input 20-21'!ZH29)</f>
        <v/>
      </c>
      <c r="ZI29" s="14" t="str">
        <f>IF('Employee Input 20-21'!ZI29="","",'Employee Input 20-21'!ZI29)</f>
        <v/>
      </c>
      <c r="ZJ29" s="14" t="str">
        <f>IF('Employee Input 20-21'!ZJ29="","",'Employee Input 20-21'!ZJ29)</f>
        <v/>
      </c>
      <c r="ZK29" s="14" t="str">
        <f>IF('Employee Input 20-21'!ZK29="","",'Employee Input 20-21'!ZK29)</f>
        <v/>
      </c>
      <c r="ZL29" s="14" t="str">
        <f>IF('Employee Input 20-21'!ZL29="","",'Employee Input 20-21'!ZL29)</f>
        <v/>
      </c>
      <c r="ZM29" s="14" t="str">
        <f>IF('Employee Input 20-21'!ZM29="","",'Employee Input 20-21'!ZM29)</f>
        <v/>
      </c>
      <c r="ZN29" s="14" t="str">
        <f>IF('Employee Input 20-21'!ZN29="","",'Employee Input 20-21'!ZN29)</f>
        <v/>
      </c>
      <c r="ZO29" s="14" t="str">
        <f>IF('Employee Input 20-21'!ZO29="","",'Employee Input 20-21'!ZO29)</f>
        <v/>
      </c>
      <c r="ZP29" s="14" t="str">
        <f>IF('Employee Input 20-21'!ZP29="","",'Employee Input 20-21'!ZP29)</f>
        <v/>
      </c>
      <c r="ZQ29" s="14" t="str">
        <f>IF('Employee Input 20-21'!ZQ29="","",'Employee Input 20-21'!ZQ29)</f>
        <v/>
      </c>
      <c r="ZR29" s="14" t="str">
        <f>IF('Employee Input 20-21'!ZR29="","",'Employee Input 20-21'!ZR29)</f>
        <v/>
      </c>
      <c r="ZS29" s="14" t="str">
        <f>IF('Employee Input 20-21'!ZS29="","",'Employee Input 20-21'!ZS29)</f>
        <v/>
      </c>
      <c r="ZT29" s="14" t="str">
        <f>IF('Employee Input 20-21'!ZT29="","",'Employee Input 20-21'!ZT29)</f>
        <v/>
      </c>
      <c r="ZU29" s="14" t="str">
        <f>IF('Employee Input 20-21'!ZU29="","",'Employee Input 20-21'!ZU29)</f>
        <v/>
      </c>
      <c r="ZV29" s="14" t="str">
        <f>IF('Employee Input 20-21'!ZV29="","",'Employee Input 20-21'!ZV29)</f>
        <v/>
      </c>
      <c r="ZW29" s="14" t="str">
        <f>IF('Employee Input 20-21'!ZW29="","",'Employee Input 20-21'!ZW29)</f>
        <v/>
      </c>
      <c r="ZX29" s="14" t="str">
        <f>IF('Employee Input 20-21'!ZX29="","",'Employee Input 20-21'!ZX29)</f>
        <v/>
      </c>
      <c r="ZY29" s="14" t="str">
        <f>IF('Employee Input 20-21'!ZY29="","",'Employee Input 20-21'!ZY29)</f>
        <v/>
      </c>
      <c r="ZZ29" s="14" t="str">
        <f>IF('Employee Input 20-21'!ZZ29="","",'Employee Input 20-21'!ZZ29)</f>
        <v/>
      </c>
      <c r="AAA29" s="14" t="str">
        <f>IF('Employee Input 20-21'!AAA29="","",'Employee Input 20-21'!AAA29)</f>
        <v/>
      </c>
      <c r="AAB29" s="14" t="str">
        <f>IF('Employee Input 20-21'!AAB29="","",'Employee Input 20-21'!AAB29)</f>
        <v/>
      </c>
      <c r="AAC29" s="14" t="str">
        <f>IF('Employee Input 20-21'!AAC29="","",'Employee Input 20-21'!AAC29)</f>
        <v/>
      </c>
      <c r="AAD29" s="14" t="str">
        <f>IF('Employee Input 20-21'!AAD29="","",'Employee Input 20-21'!AAD29)</f>
        <v/>
      </c>
      <c r="AAE29" s="14" t="str">
        <f>IF('Employee Input 20-21'!AAE29="","",'Employee Input 20-21'!AAE29)</f>
        <v/>
      </c>
      <c r="AAF29" s="14" t="str">
        <f>IF('Employee Input 20-21'!AAF29="","",'Employee Input 20-21'!AAF29)</f>
        <v/>
      </c>
      <c r="AAG29" s="14" t="str">
        <f>IF('Employee Input 20-21'!AAG29="","",'Employee Input 20-21'!AAG29)</f>
        <v/>
      </c>
      <c r="AAH29" s="14" t="str">
        <f>IF('Employee Input 20-21'!AAH29="","",'Employee Input 20-21'!AAH29)</f>
        <v/>
      </c>
      <c r="AAI29" s="14" t="str">
        <f>IF('Employee Input 20-21'!AAI29="","",'Employee Input 20-21'!AAI29)</f>
        <v/>
      </c>
      <c r="AAJ29" s="14" t="str">
        <f>IF('Employee Input 20-21'!AAJ29="","",'Employee Input 20-21'!AAJ29)</f>
        <v/>
      </c>
      <c r="AAK29" s="14" t="str">
        <f>IF('Employee Input 20-21'!AAK29="","",'Employee Input 20-21'!AAK29)</f>
        <v/>
      </c>
      <c r="AAL29" s="14" t="str">
        <f>IF('Employee Input 20-21'!AAL29="","",'Employee Input 20-21'!AAL29)</f>
        <v/>
      </c>
      <c r="AAM29" s="14" t="str">
        <f>IF('Employee Input 20-21'!AAM29="","",'Employee Input 20-21'!AAM29)</f>
        <v/>
      </c>
      <c r="AAN29" s="14" t="str">
        <f>IF('Employee Input 20-21'!AAN29="","",'Employee Input 20-21'!AAN29)</f>
        <v/>
      </c>
      <c r="AAO29" s="14" t="str">
        <f>IF('Employee Input 20-21'!AAO29="","",'Employee Input 20-21'!AAO29)</f>
        <v/>
      </c>
      <c r="AAP29" s="14" t="str">
        <f>IF('Employee Input 20-21'!AAP29="","",'Employee Input 20-21'!AAP29)</f>
        <v/>
      </c>
      <c r="AAQ29" s="14" t="str">
        <f>IF('Employee Input 20-21'!AAQ29="","",'Employee Input 20-21'!AAQ29)</f>
        <v/>
      </c>
      <c r="AAR29" s="14" t="str">
        <f>IF('Employee Input 20-21'!AAR29="","",'Employee Input 20-21'!AAR29)</f>
        <v/>
      </c>
      <c r="AAS29" s="14" t="str">
        <f>IF('Employee Input 20-21'!AAS29="","",'Employee Input 20-21'!AAS29)</f>
        <v/>
      </c>
      <c r="AAT29" s="14" t="str">
        <f>IF('Employee Input 20-21'!AAT29="","",'Employee Input 20-21'!AAT29)</f>
        <v/>
      </c>
      <c r="AAU29" s="14" t="str">
        <f>IF('Employee Input 20-21'!AAU29="","",'Employee Input 20-21'!AAU29)</f>
        <v/>
      </c>
      <c r="AAV29" s="14" t="str">
        <f>IF('Employee Input 20-21'!AAV29="","",'Employee Input 20-21'!AAV29)</f>
        <v/>
      </c>
      <c r="AAW29" s="14" t="str">
        <f>IF('Employee Input 20-21'!AAW29="","",'Employee Input 20-21'!AAW29)</f>
        <v/>
      </c>
      <c r="AAX29" s="14" t="str">
        <f>IF('Employee Input 20-21'!AAX29="","",'Employee Input 20-21'!AAX29)</f>
        <v/>
      </c>
      <c r="AAY29" s="14" t="str">
        <f>IF('Employee Input 20-21'!AAY29="","",'Employee Input 20-21'!AAY29)</f>
        <v/>
      </c>
      <c r="AAZ29" s="14" t="str">
        <f>IF('Employee Input 20-21'!AAZ29="","",'Employee Input 20-21'!AAZ29)</f>
        <v/>
      </c>
      <c r="ABA29" s="14" t="str">
        <f>IF('Employee Input 20-21'!ABA29="","",'Employee Input 20-21'!ABA29)</f>
        <v/>
      </c>
      <c r="ABB29" s="14" t="str">
        <f>IF('Employee Input 20-21'!ABB29="","",'Employee Input 20-21'!ABB29)</f>
        <v/>
      </c>
      <c r="ABC29" s="14" t="str">
        <f>IF('Employee Input 20-21'!ABC29="","",'Employee Input 20-21'!ABC29)</f>
        <v/>
      </c>
      <c r="ABD29" s="14" t="str">
        <f>IF('Employee Input 20-21'!ABD29="","",'Employee Input 20-21'!ABD29)</f>
        <v/>
      </c>
      <c r="ABE29" s="14" t="str">
        <f>IF('Employee Input 20-21'!ABE29="","",'Employee Input 20-21'!ABE29)</f>
        <v/>
      </c>
      <c r="ABF29" s="14" t="str">
        <f>IF('Employee Input 20-21'!ABF29="","",'Employee Input 20-21'!ABF29)</f>
        <v/>
      </c>
      <c r="ABG29" s="14" t="str">
        <f>IF('Employee Input 20-21'!ABG29="","",'Employee Input 20-21'!ABG29)</f>
        <v/>
      </c>
      <c r="ABH29" s="14" t="str">
        <f>IF('Employee Input 20-21'!ABH29="","",'Employee Input 20-21'!ABH29)</f>
        <v/>
      </c>
      <c r="ABI29" s="14" t="str">
        <f>IF('Employee Input 20-21'!ABI29="","",'Employee Input 20-21'!ABI29)</f>
        <v/>
      </c>
      <c r="ABJ29" s="14" t="str">
        <f>IF('Employee Input 20-21'!ABJ29="","",'Employee Input 20-21'!ABJ29)</f>
        <v/>
      </c>
      <c r="ABK29" s="14" t="str">
        <f>IF('Employee Input 20-21'!ABK29="","",'Employee Input 20-21'!ABK29)</f>
        <v/>
      </c>
      <c r="ABL29" s="14" t="str">
        <f>IF('Employee Input 20-21'!ABL29="","",'Employee Input 20-21'!ABL29)</f>
        <v/>
      </c>
      <c r="ABM29" s="14" t="str">
        <f>IF('Employee Input 20-21'!ABM29="","",'Employee Input 20-21'!ABM29)</f>
        <v/>
      </c>
      <c r="ABN29" s="14" t="str">
        <f>IF('Employee Input 20-21'!ABN29="","",'Employee Input 20-21'!ABN29)</f>
        <v/>
      </c>
      <c r="ABO29" s="14" t="str">
        <f>IF('Employee Input 20-21'!ABO29="","",'Employee Input 20-21'!ABO29)</f>
        <v/>
      </c>
      <c r="ABP29" s="14" t="str">
        <f>IF('Employee Input 20-21'!ABP29="","",'Employee Input 20-21'!ABP29)</f>
        <v/>
      </c>
      <c r="ABQ29" s="14" t="str">
        <f>IF('Employee Input 20-21'!ABQ29="","",'Employee Input 20-21'!ABQ29)</f>
        <v/>
      </c>
      <c r="ABR29" s="14" t="str">
        <f>IF('Employee Input 20-21'!ABR29="","",'Employee Input 20-21'!ABR29)</f>
        <v/>
      </c>
      <c r="ABS29" s="14" t="str">
        <f>IF('Employee Input 20-21'!ABS29="","",'Employee Input 20-21'!ABS29)</f>
        <v/>
      </c>
      <c r="ABT29" s="14" t="str">
        <f>IF('Employee Input 20-21'!ABT29="","",'Employee Input 20-21'!ABT29)</f>
        <v/>
      </c>
      <c r="ABU29" s="14" t="str">
        <f>IF('Employee Input 20-21'!ABU29="","",'Employee Input 20-21'!ABU29)</f>
        <v/>
      </c>
      <c r="ABV29" s="14" t="str">
        <f>IF('Employee Input 20-21'!ABV29="","",'Employee Input 20-21'!ABV29)</f>
        <v/>
      </c>
      <c r="ABW29" s="14" t="str">
        <f>IF('Employee Input 20-21'!ABW29="","",'Employee Input 20-21'!ABW29)</f>
        <v/>
      </c>
      <c r="ABX29" s="14" t="str">
        <f>IF('Employee Input 20-21'!ABX29="","",'Employee Input 20-21'!ABX29)</f>
        <v/>
      </c>
      <c r="ABY29" s="14" t="str">
        <f>IF('Employee Input 20-21'!ABY29="","",'Employee Input 20-21'!ABY29)</f>
        <v/>
      </c>
      <c r="ABZ29" s="14" t="str">
        <f>IF('Employee Input 20-21'!ABZ29="","",'Employee Input 20-21'!ABZ29)</f>
        <v/>
      </c>
      <c r="ACA29" s="14" t="str">
        <f>IF('Employee Input 20-21'!ACA29="","",'Employee Input 20-21'!ACA29)</f>
        <v/>
      </c>
      <c r="ACB29" s="14" t="str">
        <f>IF('Employee Input 20-21'!ACB29="","",'Employee Input 20-21'!ACB29)</f>
        <v/>
      </c>
      <c r="ACC29" s="14" t="str">
        <f>IF('Employee Input 20-21'!ACC29="","",'Employee Input 20-21'!ACC29)</f>
        <v/>
      </c>
      <c r="ACD29" s="14" t="str">
        <f>IF('Employee Input 20-21'!ACD29="","",'Employee Input 20-21'!ACD29)</f>
        <v/>
      </c>
      <c r="ACE29" s="14" t="str">
        <f>IF('Employee Input 20-21'!ACE29="","",'Employee Input 20-21'!ACE29)</f>
        <v/>
      </c>
      <c r="ACF29" s="14" t="str">
        <f>IF('Employee Input 20-21'!ACF29="","",'Employee Input 20-21'!ACF29)</f>
        <v/>
      </c>
      <c r="ACG29" s="14" t="str">
        <f>IF('Employee Input 20-21'!ACG29="","",'Employee Input 20-21'!ACG29)</f>
        <v/>
      </c>
      <c r="ACH29" s="14" t="str">
        <f>IF('Employee Input 20-21'!ACH29="","",'Employee Input 20-21'!ACH29)</f>
        <v/>
      </c>
      <c r="ACI29" s="14" t="str">
        <f>IF('Employee Input 20-21'!ACI29="","",'Employee Input 20-21'!ACI29)</f>
        <v/>
      </c>
      <c r="ACJ29" s="14" t="str">
        <f>IF('Employee Input 20-21'!ACJ29="","",'Employee Input 20-21'!ACJ29)</f>
        <v/>
      </c>
      <c r="ACK29" s="14" t="str">
        <f>IF('Employee Input 20-21'!ACK29="","",'Employee Input 20-21'!ACK29)</f>
        <v/>
      </c>
      <c r="ACL29" s="14" t="str">
        <f>IF('Employee Input 20-21'!ACL29="","",'Employee Input 20-21'!ACL29)</f>
        <v/>
      </c>
      <c r="ACM29" s="14" t="str">
        <f>IF('Employee Input 20-21'!ACM29="","",'Employee Input 20-21'!ACM29)</f>
        <v/>
      </c>
      <c r="ACN29" s="14" t="str">
        <f>IF('Employee Input 20-21'!ACN29="","",'Employee Input 20-21'!ACN29)</f>
        <v/>
      </c>
      <c r="ACO29" s="14" t="str">
        <f>IF('Employee Input 20-21'!ACO29="","",'Employee Input 20-21'!ACO29)</f>
        <v/>
      </c>
      <c r="ACP29" s="14" t="str">
        <f>IF('Employee Input 20-21'!ACP29="","",'Employee Input 20-21'!ACP29)</f>
        <v/>
      </c>
      <c r="ACQ29" s="14" t="str">
        <f>IF('Employee Input 20-21'!ACQ29="","",'Employee Input 20-21'!ACQ29)</f>
        <v/>
      </c>
      <c r="ACR29" s="14" t="str">
        <f>IF('Employee Input 20-21'!ACR29="","",'Employee Input 20-21'!ACR29)</f>
        <v/>
      </c>
      <c r="ACS29" s="14" t="str">
        <f>IF('Employee Input 20-21'!ACS29="","",'Employee Input 20-21'!ACS29)</f>
        <v/>
      </c>
      <c r="ACT29" s="14" t="str">
        <f>IF('Employee Input 20-21'!ACT29="","",'Employee Input 20-21'!ACT29)</f>
        <v/>
      </c>
      <c r="ACU29" s="14" t="str">
        <f>IF('Employee Input 20-21'!ACU29="","",'Employee Input 20-21'!ACU29)</f>
        <v/>
      </c>
      <c r="ACV29" s="14" t="str">
        <f>IF('Employee Input 20-21'!ACV29="","",'Employee Input 20-21'!ACV29)</f>
        <v/>
      </c>
      <c r="ACW29" s="14" t="str">
        <f>IF('Employee Input 20-21'!ACW29="","",'Employee Input 20-21'!ACW29)</f>
        <v/>
      </c>
      <c r="ACX29" s="14" t="str">
        <f>IF('Employee Input 20-21'!ACX29="","",'Employee Input 20-21'!ACX29)</f>
        <v/>
      </c>
      <c r="ACY29" s="14" t="str">
        <f>IF('Employee Input 20-21'!ACY29="","",'Employee Input 20-21'!ACY29)</f>
        <v/>
      </c>
      <c r="ACZ29" s="14" t="str">
        <f>IF('Employee Input 20-21'!ACZ29="","",'Employee Input 20-21'!ACZ29)</f>
        <v/>
      </c>
      <c r="ADA29" s="14" t="str">
        <f>IF('Employee Input 20-21'!ADA29="","",'Employee Input 20-21'!ADA29)</f>
        <v/>
      </c>
      <c r="ADB29" s="14" t="str">
        <f>IF('Employee Input 20-21'!ADB29="","",'Employee Input 20-21'!ADB29)</f>
        <v/>
      </c>
      <c r="ADC29" s="14" t="str">
        <f>IF('Employee Input 20-21'!ADC29="","",'Employee Input 20-21'!ADC29)</f>
        <v/>
      </c>
      <c r="ADD29" s="14" t="str">
        <f>IF('Employee Input 20-21'!ADD29="","",'Employee Input 20-21'!ADD29)</f>
        <v/>
      </c>
      <c r="ADE29" s="14" t="str">
        <f>IF('Employee Input 20-21'!ADE29="","",'Employee Input 20-21'!ADE29)</f>
        <v/>
      </c>
      <c r="ADF29" s="14" t="str">
        <f>IF('Employee Input 20-21'!ADF29="","",'Employee Input 20-21'!ADF29)</f>
        <v/>
      </c>
      <c r="ADG29" s="14" t="str">
        <f>IF('Employee Input 20-21'!ADG29="","",'Employee Input 20-21'!ADG29)</f>
        <v/>
      </c>
      <c r="ADH29" s="14" t="str">
        <f>IF('Employee Input 20-21'!ADH29="","",'Employee Input 20-21'!ADH29)</f>
        <v/>
      </c>
      <c r="ADI29" s="14" t="str">
        <f>IF('Employee Input 20-21'!ADI29="","",'Employee Input 20-21'!ADI29)</f>
        <v/>
      </c>
      <c r="ADJ29" s="14" t="str">
        <f>IF('Employee Input 20-21'!ADJ29="","",'Employee Input 20-21'!ADJ29)</f>
        <v/>
      </c>
      <c r="ADK29" s="14" t="str">
        <f>IF('Employee Input 20-21'!ADK29="","",'Employee Input 20-21'!ADK29)</f>
        <v/>
      </c>
      <c r="ADL29" s="14" t="str">
        <f>IF('Employee Input 20-21'!ADL29="","",'Employee Input 20-21'!ADL29)</f>
        <v/>
      </c>
      <c r="ADM29" s="14" t="str">
        <f>IF('Employee Input 20-21'!ADM29="","",'Employee Input 20-21'!ADM29)</f>
        <v/>
      </c>
      <c r="ADN29" s="14" t="str">
        <f>IF('Employee Input 20-21'!ADN29="","",'Employee Input 20-21'!ADN29)</f>
        <v/>
      </c>
      <c r="ADO29" s="14" t="str">
        <f>IF('Employee Input 20-21'!ADO29="","",'Employee Input 20-21'!ADO29)</f>
        <v/>
      </c>
      <c r="ADP29" s="14" t="str">
        <f>IF('Employee Input 20-21'!ADP29="","",'Employee Input 20-21'!ADP29)</f>
        <v/>
      </c>
      <c r="ADQ29" s="14" t="str">
        <f>IF('Employee Input 20-21'!ADQ29="","",'Employee Input 20-21'!ADQ29)</f>
        <v/>
      </c>
      <c r="ADR29" s="14" t="str">
        <f>IF('Employee Input 20-21'!ADR29="","",'Employee Input 20-21'!ADR29)</f>
        <v/>
      </c>
      <c r="ADS29" s="14" t="str">
        <f>IF('Employee Input 20-21'!ADS29="","",'Employee Input 20-21'!ADS29)</f>
        <v/>
      </c>
      <c r="ADT29" s="14" t="str">
        <f>IF('Employee Input 20-21'!ADT29="","",'Employee Input 20-21'!ADT29)</f>
        <v/>
      </c>
      <c r="ADU29" s="14" t="str">
        <f>IF('Employee Input 20-21'!ADU29="","",'Employee Input 20-21'!ADU29)</f>
        <v/>
      </c>
      <c r="ADV29" s="14" t="str">
        <f>IF('Employee Input 20-21'!ADV29="","",'Employee Input 20-21'!ADV29)</f>
        <v/>
      </c>
      <c r="ADW29" s="14" t="str">
        <f>IF('Employee Input 20-21'!ADW29="","",'Employee Input 20-21'!ADW29)</f>
        <v/>
      </c>
      <c r="ADX29" s="14" t="str">
        <f>IF('Employee Input 20-21'!ADX29="","",'Employee Input 20-21'!ADX29)</f>
        <v/>
      </c>
      <c r="ADY29" s="14" t="str">
        <f>IF('Employee Input 20-21'!ADY29="","",'Employee Input 20-21'!ADY29)</f>
        <v/>
      </c>
      <c r="ADZ29" s="14" t="str">
        <f>IF('Employee Input 20-21'!ADZ29="","",'Employee Input 20-21'!ADZ29)</f>
        <v/>
      </c>
      <c r="AEA29" s="14" t="str">
        <f>IF('Employee Input 20-21'!AEA29="","",'Employee Input 20-21'!AEA29)</f>
        <v/>
      </c>
      <c r="AEB29" s="14" t="str">
        <f>IF('Employee Input 20-21'!AEB29="","",'Employee Input 20-21'!AEB29)</f>
        <v/>
      </c>
      <c r="AEC29" s="14" t="str">
        <f>IF('Employee Input 20-21'!AEC29="","",'Employee Input 20-21'!AEC29)</f>
        <v/>
      </c>
      <c r="AED29" s="14" t="str">
        <f>IF('Employee Input 20-21'!AED29="","",'Employee Input 20-21'!AED29)</f>
        <v/>
      </c>
      <c r="AEE29" s="14" t="str">
        <f>IF('Employee Input 20-21'!AEE29="","",'Employee Input 20-21'!AEE29)</f>
        <v/>
      </c>
      <c r="AEF29" s="14" t="str">
        <f>IF('Employee Input 20-21'!AEF29="","",'Employee Input 20-21'!AEF29)</f>
        <v/>
      </c>
      <c r="AEG29" s="14" t="str">
        <f>IF('Employee Input 20-21'!AEG29="","",'Employee Input 20-21'!AEG29)</f>
        <v/>
      </c>
      <c r="AEH29" s="14" t="str">
        <f>IF('Employee Input 20-21'!AEH29="","",'Employee Input 20-21'!AEH29)</f>
        <v/>
      </c>
      <c r="AEI29" s="14" t="str">
        <f>IF('Employee Input 20-21'!AEI29="","",'Employee Input 20-21'!AEI29)</f>
        <v/>
      </c>
      <c r="AEJ29" s="14" t="str">
        <f>IF('Employee Input 20-21'!AEJ29="","",'Employee Input 20-21'!AEJ29)</f>
        <v/>
      </c>
      <c r="AEK29" s="14" t="str">
        <f>IF('Employee Input 20-21'!AEK29="","",'Employee Input 20-21'!AEK29)</f>
        <v/>
      </c>
      <c r="AEL29" s="14" t="str">
        <f>IF('Employee Input 20-21'!AEL29="","",'Employee Input 20-21'!AEL29)</f>
        <v/>
      </c>
      <c r="AEM29" s="14" t="str">
        <f>IF('Employee Input 20-21'!AEM29="","",'Employee Input 20-21'!AEM29)</f>
        <v/>
      </c>
      <c r="AEN29" s="14" t="str">
        <f>IF('Employee Input 20-21'!AEN29="","",'Employee Input 20-21'!AEN29)</f>
        <v/>
      </c>
      <c r="AEO29" s="14" t="str">
        <f>IF('Employee Input 20-21'!AEO29="","",'Employee Input 20-21'!AEO29)</f>
        <v/>
      </c>
      <c r="AEP29" s="14" t="str">
        <f>IF('Employee Input 20-21'!AEP29="","",'Employee Input 20-21'!AEP29)</f>
        <v/>
      </c>
      <c r="AEQ29" s="14" t="str">
        <f>IF('Employee Input 20-21'!AEQ29="","",'Employee Input 20-21'!AEQ29)</f>
        <v/>
      </c>
      <c r="AER29" s="14" t="str">
        <f>IF('Employee Input 20-21'!AER29="","",'Employee Input 20-21'!AER29)</f>
        <v/>
      </c>
      <c r="AES29" s="14" t="str">
        <f>IF('Employee Input 20-21'!AES29="","",'Employee Input 20-21'!AES29)</f>
        <v/>
      </c>
      <c r="AET29" s="14" t="str">
        <f>IF('Employee Input 20-21'!AET29="","",'Employee Input 20-21'!AET29)</f>
        <v/>
      </c>
      <c r="AEU29" s="14" t="str">
        <f>IF('Employee Input 20-21'!AEU29="","",'Employee Input 20-21'!AEU29)</f>
        <v/>
      </c>
      <c r="AEV29" s="14" t="str">
        <f>IF('Employee Input 20-21'!AEV29="","",'Employee Input 20-21'!AEV29)</f>
        <v/>
      </c>
      <c r="AEW29" s="14" t="str">
        <f>IF('Employee Input 20-21'!AEW29="","",'Employee Input 20-21'!AEW29)</f>
        <v/>
      </c>
      <c r="AEX29" s="14" t="str">
        <f>IF('Employee Input 20-21'!AEX29="","",'Employee Input 20-21'!AEX29)</f>
        <v/>
      </c>
      <c r="AEY29" s="14" t="str">
        <f>IF('Employee Input 20-21'!AEY29="","",'Employee Input 20-21'!AEY29)</f>
        <v/>
      </c>
      <c r="AEZ29" s="14" t="str">
        <f>IF('Employee Input 20-21'!AEZ29="","",'Employee Input 20-21'!AEZ29)</f>
        <v/>
      </c>
      <c r="AFA29" s="14" t="str">
        <f>IF('Employee Input 20-21'!AFA29="","",'Employee Input 20-21'!AFA29)</f>
        <v/>
      </c>
      <c r="AFB29" s="14" t="str">
        <f>IF('Employee Input 20-21'!AFB29="","",'Employee Input 20-21'!AFB29)</f>
        <v/>
      </c>
      <c r="AFC29" s="14" t="str">
        <f>IF('Employee Input 20-21'!AFC29="","",'Employee Input 20-21'!AFC29)</f>
        <v/>
      </c>
      <c r="AFD29" s="14" t="str">
        <f>IF('Employee Input 20-21'!AFD29="","",'Employee Input 20-21'!AFD29)</f>
        <v/>
      </c>
      <c r="AFE29" s="14" t="str">
        <f>IF('Employee Input 20-21'!AFE29="","",'Employee Input 20-21'!AFE29)</f>
        <v/>
      </c>
      <c r="AFF29" s="14" t="str">
        <f>IF('Employee Input 20-21'!AFF29="","",'Employee Input 20-21'!AFF29)</f>
        <v/>
      </c>
      <c r="AFG29" s="14" t="str">
        <f>IF('Employee Input 20-21'!AFG29="","",'Employee Input 20-21'!AFG29)</f>
        <v/>
      </c>
      <c r="AFH29" s="14" t="str">
        <f>IF('Employee Input 20-21'!AFH29="","",'Employee Input 20-21'!AFH29)</f>
        <v/>
      </c>
      <c r="AFI29" s="14" t="str">
        <f>IF('Employee Input 20-21'!AFI29="","",'Employee Input 20-21'!AFI29)</f>
        <v/>
      </c>
      <c r="AFJ29" s="14" t="str">
        <f>IF('Employee Input 20-21'!AFJ29="","",'Employee Input 20-21'!AFJ29)</f>
        <v/>
      </c>
      <c r="AFK29" s="14" t="str">
        <f>IF('Employee Input 20-21'!AFK29="","",'Employee Input 20-21'!AFK29)</f>
        <v/>
      </c>
      <c r="AFL29" s="14" t="str">
        <f>IF('Employee Input 20-21'!AFL29="","",'Employee Input 20-21'!AFL29)</f>
        <v/>
      </c>
      <c r="AFM29" s="14" t="str">
        <f>IF('Employee Input 20-21'!AFM29="","",'Employee Input 20-21'!AFM29)</f>
        <v/>
      </c>
      <c r="AFN29" s="14" t="str">
        <f>IF('Employee Input 20-21'!AFN29="","",'Employee Input 20-21'!AFN29)</f>
        <v/>
      </c>
      <c r="AFO29" s="14" t="str">
        <f>IF('Employee Input 20-21'!AFO29="","",'Employee Input 20-21'!AFO29)</f>
        <v/>
      </c>
      <c r="AFP29" s="14" t="str">
        <f>IF('Employee Input 20-21'!AFP29="","",'Employee Input 20-21'!AFP29)</f>
        <v/>
      </c>
      <c r="AFQ29" s="14" t="str">
        <f>IF('Employee Input 20-21'!AFQ29="","",'Employee Input 20-21'!AFQ29)</f>
        <v/>
      </c>
      <c r="AFR29" s="14" t="str">
        <f>IF('Employee Input 20-21'!AFR29="","",'Employee Input 20-21'!AFR29)</f>
        <v/>
      </c>
      <c r="AFS29" s="14" t="str">
        <f>IF('Employee Input 20-21'!AFS29="","",'Employee Input 20-21'!AFS29)</f>
        <v/>
      </c>
      <c r="AFT29" s="14" t="str">
        <f>IF('Employee Input 20-21'!AFT29="","",'Employee Input 20-21'!AFT29)</f>
        <v/>
      </c>
      <c r="AFU29" s="14" t="str">
        <f>IF('Employee Input 20-21'!AFU29="","",'Employee Input 20-21'!AFU29)</f>
        <v/>
      </c>
      <c r="AFV29" s="14" t="str">
        <f>IF('Employee Input 20-21'!AFV29="","",'Employee Input 20-21'!AFV29)</f>
        <v/>
      </c>
      <c r="AFW29" s="14" t="str">
        <f>IF('Employee Input 20-21'!AFW29="","",'Employee Input 20-21'!AFW29)</f>
        <v/>
      </c>
      <c r="AFX29" s="14" t="str">
        <f>IF('Employee Input 20-21'!AFX29="","",'Employee Input 20-21'!AFX29)</f>
        <v/>
      </c>
      <c r="AFY29" s="14" t="str">
        <f>IF('Employee Input 20-21'!AFY29="","",'Employee Input 20-21'!AFY29)</f>
        <v/>
      </c>
      <c r="AFZ29" s="14" t="str">
        <f>IF('Employee Input 20-21'!AFZ29="","",'Employee Input 20-21'!AFZ29)</f>
        <v/>
      </c>
      <c r="AGA29" s="14" t="str">
        <f>IF('Employee Input 20-21'!AGA29="","",'Employee Input 20-21'!AGA29)</f>
        <v/>
      </c>
      <c r="AGB29" s="14" t="str">
        <f>IF('Employee Input 20-21'!AGB29="","",'Employee Input 20-21'!AGB29)</f>
        <v/>
      </c>
      <c r="AGC29" s="14" t="str">
        <f>IF('Employee Input 20-21'!AGC29="","",'Employee Input 20-21'!AGC29)</f>
        <v/>
      </c>
      <c r="AGD29" s="14" t="str">
        <f>IF('Employee Input 20-21'!AGD29="","",'Employee Input 20-21'!AGD29)</f>
        <v/>
      </c>
      <c r="AGE29" s="14" t="str">
        <f>IF('Employee Input 20-21'!AGE29="","",'Employee Input 20-21'!AGE29)</f>
        <v/>
      </c>
      <c r="AGF29" s="14" t="str">
        <f>IF('Employee Input 20-21'!AGF29="","",'Employee Input 20-21'!AGF29)</f>
        <v/>
      </c>
      <c r="AGG29" s="14" t="str">
        <f>IF('Employee Input 20-21'!AGG29="","",'Employee Input 20-21'!AGG29)</f>
        <v/>
      </c>
      <c r="AGH29" s="14" t="str">
        <f>IF('Employee Input 20-21'!AGH29="","",'Employee Input 20-21'!AGH29)</f>
        <v/>
      </c>
      <c r="AGI29" s="14" t="str">
        <f>IF('Employee Input 20-21'!AGI29="","",'Employee Input 20-21'!AGI29)</f>
        <v/>
      </c>
      <c r="AGJ29" s="14" t="str">
        <f>IF('Employee Input 20-21'!AGJ29="","",'Employee Input 20-21'!AGJ29)</f>
        <v/>
      </c>
      <c r="AGK29" s="14" t="str">
        <f>IF('Employee Input 20-21'!AGK29="","",'Employee Input 20-21'!AGK29)</f>
        <v/>
      </c>
      <c r="AGL29" s="14" t="str">
        <f>IF('Employee Input 20-21'!AGL29="","",'Employee Input 20-21'!AGL29)</f>
        <v/>
      </c>
      <c r="AGM29" s="14" t="str">
        <f>IF('Employee Input 20-21'!AGM29="","",'Employee Input 20-21'!AGM29)</f>
        <v/>
      </c>
      <c r="AGN29" s="14" t="str">
        <f>IF('Employee Input 20-21'!AGN29="","",'Employee Input 20-21'!AGN29)</f>
        <v/>
      </c>
      <c r="AGO29" s="14" t="str">
        <f>IF('Employee Input 20-21'!AGO29="","",'Employee Input 20-21'!AGO29)</f>
        <v/>
      </c>
      <c r="AGP29" s="14" t="str">
        <f>IF('Employee Input 20-21'!AGP29="","",'Employee Input 20-21'!AGP29)</f>
        <v/>
      </c>
      <c r="AGQ29" s="14" t="str">
        <f>IF('Employee Input 20-21'!AGQ29="","",'Employee Input 20-21'!AGQ29)</f>
        <v/>
      </c>
      <c r="AGR29" s="14" t="str">
        <f>IF('Employee Input 20-21'!AGR29="","",'Employee Input 20-21'!AGR29)</f>
        <v/>
      </c>
      <c r="AGS29" s="14" t="str">
        <f>IF('Employee Input 20-21'!AGS29="","",'Employee Input 20-21'!AGS29)</f>
        <v/>
      </c>
      <c r="AGT29" s="14" t="str">
        <f>IF('Employee Input 20-21'!AGT29="","",'Employee Input 20-21'!AGT29)</f>
        <v/>
      </c>
      <c r="AGU29" s="14" t="str">
        <f>IF('Employee Input 20-21'!AGU29="","",'Employee Input 20-21'!AGU29)</f>
        <v/>
      </c>
      <c r="AGV29" s="14" t="str">
        <f>IF('Employee Input 20-21'!AGV29="","",'Employee Input 20-21'!AGV29)</f>
        <v/>
      </c>
      <c r="AGW29" s="14" t="str">
        <f>IF('Employee Input 20-21'!AGW29="","",'Employee Input 20-21'!AGW29)</f>
        <v/>
      </c>
      <c r="AGX29" s="14" t="str">
        <f>IF('Employee Input 20-21'!AGX29="","",'Employee Input 20-21'!AGX29)</f>
        <v/>
      </c>
      <c r="AGY29" s="14" t="str">
        <f>IF('Employee Input 20-21'!AGY29="","",'Employee Input 20-21'!AGY29)</f>
        <v/>
      </c>
      <c r="AGZ29" s="14" t="str">
        <f>IF('Employee Input 20-21'!AGZ29="","",'Employee Input 20-21'!AGZ29)</f>
        <v/>
      </c>
      <c r="AHA29" s="14" t="str">
        <f>IF('Employee Input 20-21'!AHA29="","",'Employee Input 20-21'!AHA29)</f>
        <v/>
      </c>
      <c r="AHB29" s="14" t="str">
        <f>IF('Employee Input 20-21'!AHB29="","",'Employee Input 20-21'!AHB29)</f>
        <v/>
      </c>
      <c r="AHC29" s="14" t="str">
        <f>IF('Employee Input 20-21'!AHC29="","",'Employee Input 20-21'!AHC29)</f>
        <v/>
      </c>
      <c r="AHD29" s="14" t="str">
        <f>IF('Employee Input 20-21'!AHD29="","",'Employee Input 20-21'!AHD29)</f>
        <v/>
      </c>
      <c r="AHE29" s="14" t="str">
        <f>IF('Employee Input 20-21'!AHE29="","",'Employee Input 20-21'!AHE29)</f>
        <v/>
      </c>
      <c r="AHF29" s="14" t="str">
        <f>IF('Employee Input 20-21'!AHF29="","",'Employee Input 20-21'!AHF29)</f>
        <v/>
      </c>
      <c r="AHG29" s="14" t="str">
        <f>IF('Employee Input 20-21'!AHG29="","",'Employee Input 20-21'!AHG29)</f>
        <v/>
      </c>
      <c r="AHH29" s="14" t="str">
        <f>IF('Employee Input 20-21'!AHH29="","",'Employee Input 20-21'!AHH29)</f>
        <v/>
      </c>
      <c r="AHI29" s="14" t="str">
        <f>IF('Employee Input 20-21'!AHI29="","",'Employee Input 20-21'!AHI29)</f>
        <v/>
      </c>
      <c r="AHJ29" s="14" t="str">
        <f>IF('Employee Input 20-21'!AHJ29="","",'Employee Input 20-21'!AHJ29)</f>
        <v/>
      </c>
      <c r="AHK29" s="14" t="str">
        <f>IF('Employee Input 20-21'!AHK29="","",'Employee Input 20-21'!AHK29)</f>
        <v/>
      </c>
      <c r="AHL29" s="14" t="str">
        <f>IF('Employee Input 20-21'!AHL29="","",'Employee Input 20-21'!AHL29)</f>
        <v/>
      </c>
      <c r="AHM29" s="14" t="str">
        <f>IF('Employee Input 20-21'!AHM29="","",'Employee Input 20-21'!AHM29)</f>
        <v/>
      </c>
      <c r="AHN29" s="14" t="str">
        <f>IF('Employee Input 20-21'!AHN29="","",'Employee Input 20-21'!AHN29)</f>
        <v/>
      </c>
      <c r="AHO29" s="14" t="str">
        <f>IF('Employee Input 20-21'!AHO29="","",'Employee Input 20-21'!AHO29)</f>
        <v/>
      </c>
      <c r="AHP29" s="14" t="str">
        <f>IF('Employee Input 20-21'!AHP29="","",'Employee Input 20-21'!AHP29)</f>
        <v/>
      </c>
      <c r="AHQ29" s="14" t="str">
        <f>IF('Employee Input 20-21'!AHQ29="","",'Employee Input 20-21'!AHQ29)</f>
        <v/>
      </c>
      <c r="AHR29" s="14" t="str">
        <f>IF('Employee Input 20-21'!AHR29="","",'Employee Input 20-21'!AHR29)</f>
        <v/>
      </c>
      <c r="AHS29" s="14" t="str">
        <f>IF('Employee Input 20-21'!AHS29="","",'Employee Input 20-21'!AHS29)</f>
        <v/>
      </c>
      <c r="AHT29" s="14" t="str">
        <f>IF('Employee Input 20-21'!AHT29="","",'Employee Input 20-21'!AHT29)</f>
        <v/>
      </c>
      <c r="AHU29" s="14" t="str">
        <f>IF('Employee Input 20-21'!AHU29="","",'Employee Input 20-21'!AHU29)</f>
        <v/>
      </c>
      <c r="AHV29" s="14" t="str">
        <f>IF('Employee Input 20-21'!AHV29="","",'Employee Input 20-21'!AHV29)</f>
        <v/>
      </c>
      <c r="AHW29" s="14" t="str">
        <f>IF('Employee Input 20-21'!AHW29="","",'Employee Input 20-21'!AHW29)</f>
        <v/>
      </c>
      <c r="AHX29" s="14" t="str">
        <f>IF('Employee Input 20-21'!AHX29="","",'Employee Input 20-21'!AHX29)</f>
        <v/>
      </c>
      <c r="AHY29" s="14" t="str">
        <f>IF('Employee Input 20-21'!AHY29="","",'Employee Input 20-21'!AHY29)</f>
        <v/>
      </c>
      <c r="AHZ29" s="14" t="str">
        <f>IF('Employee Input 20-21'!AHZ29="","",'Employee Input 20-21'!AHZ29)</f>
        <v/>
      </c>
      <c r="AIA29" s="14" t="str">
        <f>IF('Employee Input 20-21'!AIA29="","",'Employee Input 20-21'!AIA29)</f>
        <v/>
      </c>
      <c r="AIB29" s="14" t="str">
        <f>IF('Employee Input 20-21'!AIB29="","",'Employee Input 20-21'!AIB29)</f>
        <v/>
      </c>
      <c r="AIC29" s="14" t="str">
        <f>IF('Employee Input 20-21'!AIC29="","",'Employee Input 20-21'!AIC29)</f>
        <v/>
      </c>
      <c r="AID29" s="14" t="str">
        <f>IF('Employee Input 20-21'!AID29="","",'Employee Input 20-21'!AID29)</f>
        <v/>
      </c>
      <c r="AIE29" s="14" t="str">
        <f>IF('Employee Input 20-21'!AIE29="","",'Employee Input 20-21'!AIE29)</f>
        <v/>
      </c>
      <c r="AIF29" s="14" t="str">
        <f>IF('Employee Input 20-21'!AIF29="","",'Employee Input 20-21'!AIF29)</f>
        <v/>
      </c>
      <c r="AIG29" s="14" t="str">
        <f>IF('Employee Input 20-21'!AIG29="","",'Employee Input 20-21'!AIG29)</f>
        <v/>
      </c>
      <c r="AIH29" s="14" t="str">
        <f>IF('Employee Input 20-21'!AIH29="","",'Employee Input 20-21'!AIH29)</f>
        <v/>
      </c>
      <c r="AII29" s="14" t="str">
        <f>IF('Employee Input 20-21'!AII29="","",'Employee Input 20-21'!AII29)</f>
        <v/>
      </c>
      <c r="AIJ29" s="14" t="str">
        <f>IF('Employee Input 20-21'!AIJ29="","",'Employee Input 20-21'!AIJ29)</f>
        <v/>
      </c>
      <c r="AIK29" s="14" t="str">
        <f>IF('Employee Input 20-21'!AIK29="","",'Employee Input 20-21'!AIK29)</f>
        <v/>
      </c>
      <c r="AIL29" s="14" t="str">
        <f>IF('Employee Input 20-21'!AIL29="","",'Employee Input 20-21'!AIL29)</f>
        <v/>
      </c>
      <c r="AIM29" s="14" t="str">
        <f>IF('Employee Input 20-21'!AIM29="","",'Employee Input 20-21'!AIM29)</f>
        <v/>
      </c>
      <c r="AIN29" s="14" t="str">
        <f>IF('Employee Input 20-21'!AIN29="","",'Employee Input 20-21'!AIN29)</f>
        <v/>
      </c>
      <c r="AIO29" s="14" t="str">
        <f>IF('Employee Input 20-21'!AIO29="","",'Employee Input 20-21'!AIO29)</f>
        <v/>
      </c>
      <c r="AIP29" s="14" t="str">
        <f>IF('Employee Input 20-21'!AIP29="","",'Employee Input 20-21'!AIP29)</f>
        <v/>
      </c>
      <c r="AIQ29" s="14" t="str">
        <f>IF('Employee Input 20-21'!AIQ29="","",'Employee Input 20-21'!AIQ29)</f>
        <v/>
      </c>
      <c r="AIR29" s="14" t="str">
        <f>IF('Employee Input 20-21'!AIR29="","",'Employee Input 20-21'!AIR29)</f>
        <v/>
      </c>
      <c r="AIS29" s="14" t="str">
        <f>IF('Employee Input 20-21'!AIS29="","",'Employee Input 20-21'!AIS29)</f>
        <v/>
      </c>
      <c r="AIT29" s="14" t="str">
        <f>IF('Employee Input 20-21'!AIT29="","",'Employee Input 20-21'!AIT29)</f>
        <v/>
      </c>
      <c r="AIU29" s="14" t="str">
        <f>IF('Employee Input 20-21'!AIU29="","",'Employee Input 20-21'!AIU29)</f>
        <v/>
      </c>
      <c r="AIV29" s="14" t="str">
        <f>IF('Employee Input 20-21'!AIV29="","",'Employee Input 20-21'!AIV29)</f>
        <v/>
      </c>
      <c r="AIW29" s="14" t="str">
        <f>IF('Employee Input 20-21'!AIW29="","",'Employee Input 20-21'!AIW29)</f>
        <v/>
      </c>
      <c r="AIX29" s="14" t="str">
        <f>IF('Employee Input 20-21'!AIX29="","",'Employee Input 20-21'!AIX29)</f>
        <v/>
      </c>
      <c r="AIY29" s="14" t="str">
        <f>IF('Employee Input 20-21'!AIY29="","",'Employee Input 20-21'!AIY29)</f>
        <v/>
      </c>
      <c r="AIZ29" s="14" t="str">
        <f>IF('Employee Input 20-21'!AIZ29="","",'Employee Input 20-21'!AIZ29)</f>
        <v/>
      </c>
      <c r="AJA29" s="14" t="str">
        <f>IF('Employee Input 20-21'!AJA29="","",'Employee Input 20-21'!AJA29)</f>
        <v/>
      </c>
      <c r="AJB29" s="14" t="str">
        <f>IF('Employee Input 20-21'!AJB29="","",'Employee Input 20-21'!AJB29)</f>
        <v/>
      </c>
      <c r="AJC29" s="14" t="str">
        <f>IF('Employee Input 20-21'!AJC29="","",'Employee Input 20-21'!AJC29)</f>
        <v/>
      </c>
      <c r="AJD29" s="14" t="str">
        <f>IF('Employee Input 20-21'!AJD29="","",'Employee Input 20-21'!AJD29)</f>
        <v/>
      </c>
      <c r="AJE29" s="14" t="str">
        <f>IF('Employee Input 20-21'!AJE29="","",'Employee Input 20-21'!AJE29)</f>
        <v/>
      </c>
      <c r="AJF29" s="14" t="str">
        <f>IF('Employee Input 20-21'!AJF29="","",'Employee Input 20-21'!AJF29)</f>
        <v/>
      </c>
      <c r="AJG29" s="14" t="str">
        <f>IF('Employee Input 20-21'!AJG29="","",'Employee Input 20-21'!AJG29)</f>
        <v/>
      </c>
      <c r="AJH29" s="14" t="str">
        <f>IF('Employee Input 20-21'!AJH29="","",'Employee Input 20-21'!AJH29)</f>
        <v/>
      </c>
      <c r="AJI29" s="14" t="str">
        <f>IF('Employee Input 20-21'!AJI29="","",'Employee Input 20-21'!AJI29)</f>
        <v/>
      </c>
      <c r="AJJ29" s="14" t="str">
        <f>IF('Employee Input 20-21'!AJJ29="","",'Employee Input 20-21'!AJJ29)</f>
        <v/>
      </c>
      <c r="AJK29" s="14" t="str">
        <f>IF('Employee Input 20-21'!AJK29="","",'Employee Input 20-21'!AJK29)</f>
        <v/>
      </c>
      <c r="AJL29" s="14" t="str">
        <f>IF('Employee Input 20-21'!AJL29="","",'Employee Input 20-21'!AJL29)</f>
        <v/>
      </c>
      <c r="AJM29" s="14" t="str">
        <f>IF('Employee Input 20-21'!AJM29="","",'Employee Input 20-21'!AJM29)</f>
        <v/>
      </c>
      <c r="AJN29" s="14" t="str">
        <f>IF('Employee Input 20-21'!AJN29="","",'Employee Input 20-21'!AJN29)</f>
        <v/>
      </c>
      <c r="AJO29" s="14" t="str">
        <f>IF('Employee Input 20-21'!AJO29="","",'Employee Input 20-21'!AJO29)</f>
        <v/>
      </c>
      <c r="AJP29" s="14" t="str">
        <f>IF('Employee Input 20-21'!AJP29="","",'Employee Input 20-21'!AJP29)</f>
        <v/>
      </c>
      <c r="AJQ29" s="14" t="str">
        <f>IF('Employee Input 20-21'!AJQ29="","",'Employee Input 20-21'!AJQ29)</f>
        <v/>
      </c>
      <c r="AJR29" s="14" t="str">
        <f>IF('Employee Input 20-21'!AJR29="","",'Employee Input 20-21'!AJR29)</f>
        <v/>
      </c>
      <c r="AJS29" s="14" t="str">
        <f>IF('Employee Input 20-21'!AJS29="","",'Employee Input 20-21'!AJS29)</f>
        <v/>
      </c>
      <c r="AJT29" s="14" t="str">
        <f>IF('Employee Input 20-21'!AJT29="","",'Employee Input 20-21'!AJT29)</f>
        <v/>
      </c>
      <c r="AJU29" s="14" t="str">
        <f>IF('Employee Input 20-21'!AJU29="","",'Employee Input 20-21'!AJU29)</f>
        <v/>
      </c>
      <c r="AJV29" s="14" t="str">
        <f>IF('Employee Input 20-21'!AJV29="","",'Employee Input 20-21'!AJV29)</f>
        <v/>
      </c>
      <c r="AJW29" s="14" t="str">
        <f>IF('Employee Input 20-21'!AJW29="","",'Employee Input 20-21'!AJW29)</f>
        <v/>
      </c>
      <c r="AJX29" s="14" t="str">
        <f>IF('Employee Input 20-21'!AJX29="","",'Employee Input 20-21'!AJX29)</f>
        <v/>
      </c>
      <c r="AJY29" s="14" t="str">
        <f>IF('Employee Input 20-21'!AJY29="","",'Employee Input 20-21'!AJY29)</f>
        <v/>
      </c>
      <c r="AJZ29" s="14" t="str">
        <f>IF('Employee Input 20-21'!AJZ29="","",'Employee Input 20-21'!AJZ29)</f>
        <v/>
      </c>
      <c r="AKA29" s="14" t="str">
        <f>IF('Employee Input 20-21'!AKA29="","",'Employee Input 20-21'!AKA29)</f>
        <v/>
      </c>
      <c r="AKB29" s="14" t="str">
        <f>IF('Employee Input 20-21'!AKB29="","",'Employee Input 20-21'!AKB29)</f>
        <v/>
      </c>
      <c r="AKC29" s="14" t="str">
        <f>IF('Employee Input 20-21'!AKC29="","",'Employee Input 20-21'!AKC29)</f>
        <v/>
      </c>
      <c r="AKD29" s="14" t="str">
        <f>IF('Employee Input 20-21'!AKD29="","",'Employee Input 20-21'!AKD29)</f>
        <v/>
      </c>
      <c r="AKE29" s="14" t="str">
        <f>IF('Employee Input 20-21'!AKE29="","",'Employee Input 20-21'!AKE29)</f>
        <v/>
      </c>
      <c r="AKF29" s="14" t="str">
        <f>IF('Employee Input 20-21'!AKF29="","",'Employee Input 20-21'!AKF29)</f>
        <v/>
      </c>
      <c r="AKG29" s="14" t="str">
        <f>IF('Employee Input 20-21'!AKG29="","",'Employee Input 20-21'!AKG29)</f>
        <v/>
      </c>
      <c r="AKH29" s="14" t="str">
        <f>IF('Employee Input 20-21'!AKH29="","",'Employee Input 20-21'!AKH29)</f>
        <v/>
      </c>
      <c r="AKI29" s="14" t="str">
        <f>IF('Employee Input 20-21'!AKI29="","",'Employee Input 20-21'!AKI29)</f>
        <v/>
      </c>
      <c r="AKJ29" s="14" t="str">
        <f>IF('Employee Input 20-21'!AKJ29="","",'Employee Input 20-21'!AKJ29)</f>
        <v/>
      </c>
      <c r="AKK29" s="14" t="str">
        <f>IF('Employee Input 20-21'!AKK29="","",'Employee Input 20-21'!AKK29)</f>
        <v/>
      </c>
      <c r="AKL29" s="14" t="str">
        <f>IF('Employee Input 20-21'!AKL29="","",'Employee Input 20-21'!AKL29)</f>
        <v/>
      </c>
      <c r="AKM29" s="14" t="str">
        <f>IF('Employee Input 20-21'!AKM29="","",'Employee Input 20-21'!AKM29)</f>
        <v/>
      </c>
      <c r="AKN29" s="14" t="str">
        <f>IF('Employee Input 20-21'!AKN29="","",'Employee Input 20-21'!AKN29)</f>
        <v/>
      </c>
      <c r="AKO29" s="14" t="str">
        <f>IF('Employee Input 20-21'!AKO29="","",'Employee Input 20-21'!AKO29)</f>
        <v/>
      </c>
      <c r="AKP29" s="14" t="str">
        <f>IF('Employee Input 20-21'!AKP29="","",'Employee Input 20-21'!AKP29)</f>
        <v/>
      </c>
      <c r="AKQ29" s="14" t="str">
        <f>IF('Employee Input 20-21'!AKQ29="","",'Employee Input 20-21'!AKQ29)</f>
        <v/>
      </c>
      <c r="AKR29" s="14" t="str">
        <f>IF('Employee Input 20-21'!AKR29="","",'Employee Input 20-21'!AKR29)</f>
        <v/>
      </c>
      <c r="AKS29" s="14" t="str">
        <f>IF('Employee Input 20-21'!AKS29="","",'Employee Input 20-21'!AKS29)</f>
        <v/>
      </c>
      <c r="AKT29" s="14" t="str">
        <f>IF('Employee Input 20-21'!AKT29="","",'Employee Input 20-21'!AKT29)</f>
        <v/>
      </c>
      <c r="AKU29" s="14" t="str">
        <f>IF('Employee Input 20-21'!AKU29="","",'Employee Input 20-21'!AKU29)</f>
        <v/>
      </c>
      <c r="AKV29" s="14" t="str">
        <f>IF('Employee Input 20-21'!AKV29="","",'Employee Input 20-21'!AKV29)</f>
        <v/>
      </c>
      <c r="AKW29" s="14" t="str">
        <f>IF('Employee Input 20-21'!AKW29="","",'Employee Input 20-21'!AKW29)</f>
        <v/>
      </c>
      <c r="AKX29" s="14" t="str">
        <f>IF('Employee Input 20-21'!AKX29="","",'Employee Input 20-21'!AKX29)</f>
        <v/>
      </c>
      <c r="AKY29" s="14" t="str">
        <f>IF('Employee Input 20-21'!AKY29="","",'Employee Input 20-21'!AKY29)</f>
        <v/>
      </c>
      <c r="AKZ29" s="14" t="str">
        <f>IF('Employee Input 20-21'!AKZ29="","",'Employee Input 20-21'!AKZ29)</f>
        <v/>
      </c>
      <c r="ALA29" s="14" t="str">
        <f>IF('Employee Input 20-21'!ALA29="","",'Employee Input 20-21'!ALA29)</f>
        <v/>
      </c>
      <c r="ALB29" s="14" t="str">
        <f>IF('Employee Input 20-21'!ALB29="","",'Employee Input 20-21'!ALB29)</f>
        <v/>
      </c>
      <c r="ALC29" s="14" t="str">
        <f>IF('Employee Input 20-21'!ALC29="","",'Employee Input 20-21'!ALC29)</f>
        <v/>
      </c>
      <c r="ALD29" s="14" t="str">
        <f>IF('Employee Input 20-21'!ALD29="","",'Employee Input 20-21'!ALD29)</f>
        <v/>
      </c>
      <c r="ALE29" s="14" t="str">
        <f>IF('Employee Input 20-21'!ALE29="","",'Employee Input 20-21'!ALE29)</f>
        <v/>
      </c>
      <c r="ALF29" s="14" t="str">
        <f>IF('Employee Input 20-21'!ALF29="","",'Employee Input 20-21'!ALF29)</f>
        <v/>
      </c>
      <c r="ALG29" s="14" t="str">
        <f>IF('Employee Input 20-21'!ALG29="","",'Employee Input 20-21'!ALG29)</f>
        <v/>
      </c>
      <c r="ALH29" s="14" t="str">
        <f>IF('Employee Input 20-21'!ALH29="","",'Employee Input 20-21'!ALH29)</f>
        <v/>
      </c>
      <c r="ALI29" s="14" t="str">
        <f>IF('Employee Input 20-21'!ALI29="","",'Employee Input 20-21'!ALI29)</f>
        <v/>
      </c>
      <c r="ALJ29" s="14" t="str">
        <f>IF('Employee Input 20-21'!ALJ29="","",'Employee Input 20-21'!ALJ29)</f>
        <v/>
      </c>
      <c r="ALK29" s="14" t="str">
        <f>IF('Employee Input 20-21'!ALK29="","",'Employee Input 20-21'!ALK29)</f>
        <v/>
      </c>
      <c r="ALL29" s="14" t="str">
        <f>IF('Employee Input 20-21'!ALL29="","",'Employee Input 20-21'!ALL29)</f>
        <v/>
      </c>
      <c r="ALM29" s="14" t="str">
        <f>IF('Employee Input 20-21'!ALM29="","",'Employee Input 20-21'!ALM29)</f>
        <v/>
      </c>
      <c r="ALN29" s="14" t="str">
        <f>IF('Employee Input 20-21'!ALN29="","",'Employee Input 20-21'!ALN29)</f>
        <v/>
      </c>
      <c r="ALO29" s="14" t="str">
        <f>IF('Employee Input 20-21'!ALO29="","",'Employee Input 20-21'!ALO29)</f>
        <v/>
      </c>
      <c r="ALP29" s="14" t="str">
        <f>IF('Employee Input 20-21'!ALP29="","",'Employee Input 20-21'!ALP29)</f>
        <v/>
      </c>
      <c r="ALQ29" s="14" t="str">
        <f>IF('Employee Input 20-21'!ALQ29="","",'Employee Input 20-21'!ALQ29)</f>
        <v/>
      </c>
      <c r="ALR29" s="14" t="str">
        <f>IF('Employee Input 20-21'!ALR29="","",'Employee Input 20-21'!ALR29)</f>
        <v/>
      </c>
      <c r="ALS29" s="14" t="str">
        <f>IF('Employee Input 20-21'!ALS29="","",'Employee Input 20-21'!ALS29)</f>
        <v/>
      </c>
      <c r="ALT29" s="14" t="str">
        <f>IF('Employee Input 20-21'!ALT29="","",'Employee Input 20-21'!ALT29)</f>
        <v/>
      </c>
      <c r="ALU29" s="14" t="str">
        <f>IF('Employee Input 20-21'!ALU29="","",'Employee Input 20-21'!ALU29)</f>
        <v/>
      </c>
      <c r="ALV29" s="14" t="str">
        <f>IF('Employee Input 20-21'!ALV29="","",'Employee Input 20-21'!ALV29)</f>
        <v/>
      </c>
      <c r="ALW29" s="14" t="str">
        <f>IF('Employee Input 20-21'!ALW29="","",'Employee Input 20-21'!ALW29)</f>
        <v/>
      </c>
      <c r="ALX29" s="14" t="str">
        <f>IF('Employee Input 20-21'!ALX29="","",'Employee Input 20-21'!ALX29)</f>
        <v/>
      </c>
      <c r="ALY29" s="14" t="str">
        <f>IF('Employee Input 20-21'!ALY29="","",'Employee Input 20-21'!ALY29)</f>
        <v/>
      </c>
      <c r="ALZ29" s="14" t="str">
        <f>IF('Employee Input 20-21'!ALZ29="","",'Employee Input 20-21'!ALZ29)</f>
        <v/>
      </c>
      <c r="AMA29" s="14" t="str">
        <f>IF('Employee Input 20-21'!AMA29="","",'Employee Input 20-21'!AMA29)</f>
        <v/>
      </c>
      <c r="AMB29" s="14" t="str">
        <f>IF('Employee Input 20-21'!AMB29="","",'Employee Input 20-21'!AMB29)</f>
        <v/>
      </c>
      <c r="AMC29" s="14" t="str">
        <f>IF('Employee Input 20-21'!AMC29="","",'Employee Input 20-21'!AMC29)</f>
        <v/>
      </c>
      <c r="AMD29" s="14" t="str">
        <f>IF('Employee Input 20-21'!AMD29="","",'Employee Input 20-21'!AMD29)</f>
        <v/>
      </c>
      <c r="AME29" s="14" t="str">
        <f>IF('Employee Input 20-21'!AME29="","",'Employee Input 20-21'!AME29)</f>
        <v/>
      </c>
      <c r="AMF29" s="14" t="str">
        <f>IF('Employee Input 20-21'!AMF29="","",'Employee Input 20-21'!AMF29)</f>
        <v/>
      </c>
      <c r="AMG29" s="14" t="str">
        <f>IF('Employee Input 20-21'!AMG29="","",'Employee Input 20-21'!AMG29)</f>
        <v/>
      </c>
      <c r="AMH29" s="14" t="str">
        <f>IF('Employee Input 20-21'!AMH29="","",'Employee Input 20-21'!AMH29)</f>
        <v/>
      </c>
      <c r="AMI29" s="14" t="str">
        <f>IF('Employee Input 20-21'!AMI29="","",'Employee Input 20-21'!AMI29)</f>
        <v/>
      </c>
      <c r="AMJ29" s="14" t="str">
        <f>IF('Employee Input 20-21'!AMJ29="","",'Employee Input 20-21'!AMJ29)</f>
        <v/>
      </c>
      <c r="AMK29" s="14" t="str">
        <f>IF('Employee Input 20-21'!AMK29="","",'Employee Input 20-21'!AMK29)</f>
        <v/>
      </c>
      <c r="AML29" s="14" t="str">
        <f>IF('Employee Input 20-21'!AML29="","",'Employee Input 20-21'!AML29)</f>
        <v/>
      </c>
      <c r="AMM29" s="14" t="str">
        <f>IF('Employee Input 20-21'!AMM29="","",'Employee Input 20-21'!AMM29)</f>
        <v/>
      </c>
      <c r="AMN29" s="14" t="str">
        <f>IF('Employee Input 20-21'!AMN29="","",'Employee Input 20-21'!AMN29)</f>
        <v/>
      </c>
      <c r="AMO29" s="14" t="str">
        <f>IF('Employee Input 20-21'!AMO29="","",'Employee Input 20-21'!AMO29)</f>
        <v/>
      </c>
      <c r="AMP29" s="14" t="str">
        <f>IF('Employee Input 20-21'!AMP29="","",'Employee Input 20-21'!AMP29)</f>
        <v/>
      </c>
      <c r="AMQ29" s="14" t="str">
        <f>IF('Employee Input 20-21'!AMQ29="","",'Employee Input 20-21'!AMQ29)</f>
        <v/>
      </c>
      <c r="AMR29" s="14" t="str">
        <f>IF('Employee Input 20-21'!AMR29="","",'Employee Input 20-21'!AMR29)</f>
        <v/>
      </c>
      <c r="AMS29" s="14" t="str">
        <f>IF('Employee Input 20-21'!AMS29="","",'Employee Input 20-21'!AMS29)</f>
        <v/>
      </c>
      <c r="AMT29" s="14" t="str">
        <f>IF('Employee Input 20-21'!AMT29="","",'Employee Input 20-21'!AMT29)</f>
        <v/>
      </c>
      <c r="AMU29" s="14" t="str">
        <f>IF('Employee Input 20-21'!AMU29="","",'Employee Input 20-21'!AMU29)</f>
        <v/>
      </c>
      <c r="AMV29" s="14" t="str">
        <f>IF('Employee Input 20-21'!AMV29="","",'Employee Input 20-21'!AMV29)</f>
        <v/>
      </c>
      <c r="AMW29" s="14" t="str">
        <f>IF('Employee Input 20-21'!AMW29="","",'Employee Input 20-21'!AMW29)</f>
        <v/>
      </c>
      <c r="AMX29" s="14" t="str">
        <f>IF('Employee Input 20-21'!AMX29="","",'Employee Input 20-21'!AMX29)</f>
        <v/>
      </c>
      <c r="AMY29" s="14" t="str">
        <f>IF('Employee Input 20-21'!AMY29="","",'Employee Input 20-21'!AMY29)</f>
        <v/>
      </c>
      <c r="AMZ29" s="14" t="str">
        <f>IF('Employee Input 20-21'!AMZ29="","",'Employee Input 20-21'!AMZ29)</f>
        <v/>
      </c>
      <c r="ANA29" s="14" t="str">
        <f>IF('Employee Input 20-21'!ANA29="","",'Employee Input 20-21'!ANA29)</f>
        <v/>
      </c>
      <c r="ANB29" s="14" t="str">
        <f>IF('Employee Input 20-21'!ANB29="","",'Employee Input 20-21'!ANB29)</f>
        <v/>
      </c>
      <c r="ANC29" s="14" t="str">
        <f>IF('Employee Input 20-21'!ANC29="","",'Employee Input 20-21'!ANC29)</f>
        <v/>
      </c>
      <c r="AND29" s="14" t="str">
        <f>IF('Employee Input 20-21'!AND29="","",'Employee Input 20-21'!AND29)</f>
        <v/>
      </c>
      <c r="ANE29" s="14" t="str">
        <f>IF('Employee Input 20-21'!ANE29="","",'Employee Input 20-21'!ANE29)</f>
        <v/>
      </c>
      <c r="ANF29" s="14" t="str">
        <f>IF('Employee Input 20-21'!ANF29="","",'Employee Input 20-21'!ANF29)</f>
        <v/>
      </c>
      <c r="ANG29" s="14" t="str">
        <f>IF('Employee Input 20-21'!ANG29="","",'Employee Input 20-21'!ANG29)</f>
        <v/>
      </c>
      <c r="ANH29" s="14" t="str">
        <f>IF('Employee Input 20-21'!ANH29="","",'Employee Input 20-21'!ANH29)</f>
        <v/>
      </c>
      <c r="ANI29" s="14" t="str">
        <f>IF('Employee Input 20-21'!ANI29="","",'Employee Input 20-21'!ANI29)</f>
        <v/>
      </c>
      <c r="ANJ29" s="14" t="str">
        <f>IF('Employee Input 20-21'!ANJ29="","",'Employee Input 20-21'!ANJ29)</f>
        <v/>
      </c>
      <c r="ANK29" s="14" t="str">
        <f>IF('Employee Input 20-21'!ANK29="","",'Employee Input 20-21'!ANK29)</f>
        <v/>
      </c>
      <c r="ANL29" s="14" t="str">
        <f>IF('Employee Input 20-21'!ANL29="","",'Employee Input 20-21'!ANL29)</f>
        <v/>
      </c>
      <c r="ANM29" s="14" t="str">
        <f>IF('Employee Input 20-21'!ANM29="","",'Employee Input 20-21'!ANM29)</f>
        <v/>
      </c>
      <c r="ANN29" s="14" t="str">
        <f>IF('Employee Input 20-21'!ANN29="","",'Employee Input 20-21'!ANN29)</f>
        <v/>
      </c>
      <c r="ANO29" s="14" t="str">
        <f>IF('Employee Input 20-21'!ANO29="","",'Employee Input 20-21'!ANO29)</f>
        <v/>
      </c>
      <c r="ANP29" s="14" t="str">
        <f>IF('Employee Input 20-21'!ANP29="","",'Employee Input 20-21'!ANP29)</f>
        <v/>
      </c>
      <c r="ANQ29" s="14" t="str">
        <f>IF('Employee Input 20-21'!ANQ29="","",'Employee Input 20-21'!ANQ29)</f>
        <v/>
      </c>
      <c r="ANR29" s="14" t="str">
        <f>IF('Employee Input 20-21'!ANR29="","",'Employee Input 20-21'!ANR29)</f>
        <v/>
      </c>
      <c r="ANS29" s="14" t="str">
        <f>IF('Employee Input 20-21'!ANS29="","",'Employee Input 20-21'!ANS29)</f>
        <v/>
      </c>
      <c r="ANT29" s="14" t="str">
        <f>IF('Employee Input 20-21'!ANT29="","",'Employee Input 20-21'!ANT29)</f>
        <v/>
      </c>
      <c r="ANU29" s="14" t="str">
        <f>IF('Employee Input 20-21'!ANU29="","",'Employee Input 20-21'!ANU29)</f>
        <v/>
      </c>
      <c r="ANV29" s="14" t="str">
        <f>IF('Employee Input 20-21'!ANV29="","",'Employee Input 20-21'!ANV29)</f>
        <v/>
      </c>
      <c r="ANW29" s="14" t="str">
        <f>IF('Employee Input 20-21'!ANW29="","",'Employee Input 20-21'!ANW29)</f>
        <v/>
      </c>
      <c r="ANX29" s="14" t="str">
        <f>IF('Employee Input 20-21'!ANX29="","",'Employee Input 20-21'!ANX29)</f>
        <v/>
      </c>
      <c r="ANY29" s="14" t="str">
        <f>IF('Employee Input 20-21'!ANY29="","",'Employee Input 20-21'!ANY29)</f>
        <v/>
      </c>
      <c r="ANZ29" s="14" t="str">
        <f>IF('Employee Input 20-21'!ANZ29="","",'Employee Input 20-21'!ANZ29)</f>
        <v/>
      </c>
      <c r="AOA29" s="14" t="str">
        <f>IF('Employee Input 20-21'!AOA29="","",'Employee Input 20-21'!AOA29)</f>
        <v/>
      </c>
      <c r="AOB29" s="14" t="str">
        <f>IF('Employee Input 20-21'!AOB29="","",'Employee Input 20-21'!AOB29)</f>
        <v/>
      </c>
      <c r="AOC29" s="14" t="str">
        <f>IF('Employee Input 20-21'!AOC29="","",'Employee Input 20-21'!AOC29)</f>
        <v/>
      </c>
      <c r="AOD29" s="14" t="str">
        <f>IF('Employee Input 20-21'!AOD29="","",'Employee Input 20-21'!AOD29)</f>
        <v/>
      </c>
      <c r="AOE29" s="14" t="str">
        <f>IF('Employee Input 20-21'!AOE29="","",'Employee Input 20-21'!AOE29)</f>
        <v/>
      </c>
      <c r="AOF29" s="14" t="str">
        <f>IF('Employee Input 20-21'!AOF29="","",'Employee Input 20-21'!AOF29)</f>
        <v/>
      </c>
      <c r="AOG29" s="14" t="str">
        <f>IF('Employee Input 20-21'!AOG29="","",'Employee Input 20-21'!AOG29)</f>
        <v/>
      </c>
      <c r="AOH29" s="14" t="str">
        <f>IF('Employee Input 20-21'!AOH29="","",'Employee Input 20-21'!AOH29)</f>
        <v/>
      </c>
      <c r="AOI29" s="14" t="str">
        <f>IF('Employee Input 20-21'!AOI29="","",'Employee Input 20-21'!AOI29)</f>
        <v/>
      </c>
      <c r="AOJ29" s="14" t="str">
        <f>IF('Employee Input 20-21'!AOJ29="","",'Employee Input 20-21'!AOJ29)</f>
        <v/>
      </c>
      <c r="AOK29" s="14" t="str">
        <f>IF('Employee Input 20-21'!AOK29="","",'Employee Input 20-21'!AOK29)</f>
        <v/>
      </c>
      <c r="AOL29" s="14" t="str">
        <f>IF('Employee Input 20-21'!AOL29="","",'Employee Input 20-21'!AOL29)</f>
        <v/>
      </c>
      <c r="AOM29" s="14" t="str">
        <f>IF('Employee Input 20-21'!AOM29="","",'Employee Input 20-21'!AOM29)</f>
        <v/>
      </c>
      <c r="AON29" s="14" t="str">
        <f>IF('Employee Input 20-21'!AON29="","",'Employee Input 20-21'!AON29)</f>
        <v/>
      </c>
      <c r="AOO29" s="14" t="str">
        <f>IF('Employee Input 20-21'!AOO29="","",'Employee Input 20-21'!AOO29)</f>
        <v/>
      </c>
      <c r="AOP29" s="14" t="str">
        <f>IF('Employee Input 20-21'!AOP29="","",'Employee Input 20-21'!AOP29)</f>
        <v/>
      </c>
      <c r="AOQ29" s="14" t="str">
        <f>IF('Employee Input 20-21'!AOQ29="","",'Employee Input 20-21'!AOQ29)</f>
        <v/>
      </c>
      <c r="AOR29" s="14" t="str">
        <f>IF('Employee Input 20-21'!AOR29="","",'Employee Input 20-21'!AOR29)</f>
        <v/>
      </c>
      <c r="AOS29" s="14" t="str">
        <f>IF('Employee Input 20-21'!AOS29="","",'Employee Input 20-21'!AOS29)</f>
        <v/>
      </c>
      <c r="AOT29" s="14" t="str">
        <f>IF('Employee Input 20-21'!AOT29="","",'Employee Input 20-21'!AOT29)</f>
        <v/>
      </c>
      <c r="AOU29" s="14" t="str">
        <f>IF('Employee Input 20-21'!AOU29="","",'Employee Input 20-21'!AOU29)</f>
        <v/>
      </c>
      <c r="AOV29" s="14" t="str">
        <f>IF('Employee Input 20-21'!AOV29="","",'Employee Input 20-21'!AOV29)</f>
        <v/>
      </c>
      <c r="AOW29" s="14" t="str">
        <f>IF('Employee Input 20-21'!AOW29="","",'Employee Input 20-21'!AOW29)</f>
        <v/>
      </c>
      <c r="AOX29" s="14" t="str">
        <f>IF('Employee Input 20-21'!AOX29="","",'Employee Input 20-21'!AOX29)</f>
        <v/>
      </c>
      <c r="AOY29" s="14" t="str">
        <f>IF('Employee Input 20-21'!AOY29="","",'Employee Input 20-21'!AOY29)</f>
        <v/>
      </c>
      <c r="AOZ29" s="14" t="str">
        <f>IF('Employee Input 20-21'!AOZ29="","",'Employee Input 20-21'!AOZ29)</f>
        <v/>
      </c>
      <c r="APA29" s="14" t="str">
        <f>IF('Employee Input 20-21'!APA29="","",'Employee Input 20-21'!APA29)</f>
        <v/>
      </c>
      <c r="APB29" s="14" t="str">
        <f>IF('Employee Input 20-21'!APB29="","",'Employee Input 20-21'!APB29)</f>
        <v/>
      </c>
      <c r="APC29" s="14" t="str">
        <f>IF('Employee Input 20-21'!APC29="","",'Employee Input 20-21'!APC29)</f>
        <v/>
      </c>
      <c r="APD29" s="14" t="str">
        <f>IF('Employee Input 20-21'!APD29="","",'Employee Input 20-21'!APD29)</f>
        <v/>
      </c>
      <c r="APE29" s="14" t="str">
        <f>IF('Employee Input 20-21'!APE29="","",'Employee Input 20-21'!APE29)</f>
        <v/>
      </c>
      <c r="APF29" s="14" t="str">
        <f>IF('Employee Input 20-21'!APF29="","",'Employee Input 20-21'!APF29)</f>
        <v/>
      </c>
      <c r="APG29" s="14" t="str">
        <f>IF('Employee Input 20-21'!APG29="","",'Employee Input 20-21'!APG29)</f>
        <v/>
      </c>
      <c r="APH29" s="14" t="str">
        <f>IF('Employee Input 20-21'!APH29="","",'Employee Input 20-21'!APH29)</f>
        <v/>
      </c>
      <c r="API29" s="14" t="str">
        <f>IF('Employee Input 20-21'!API29="","",'Employee Input 20-21'!API29)</f>
        <v/>
      </c>
      <c r="APJ29" s="14" t="str">
        <f>IF('Employee Input 20-21'!APJ29="","",'Employee Input 20-21'!APJ29)</f>
        <v/>
      </c>
      <c r="APK29" s="14" t="str">
        <f>IF('Employee Input 20-21'!APK29="","",'Employee Input 20-21'!APK29)</f>
        <v/>
      </c>
      <c r="APL29" s="14" t="str">
        <f>IF('Employee Input 20-21'!APL29="","",'Employee Input 20-21'!APL29)</f>
        <v/>
      </c>
      <c r="APM29" s="14" t="str">
        <f>IF('Employee Input 20-21'!APM29="","",'Employee Input 20-21'!APM29)</f>
        <v/>
      </c>
      <c r="APN29" s="14" t="str">
        <f>IF('Employee Input 20-21'!APN29="","",'Employee Input 20-21'!APN29)</f>
        <v/>
      </c>
      <c r="APO29" s="14" t="str">
        <f>IF('Employee Input 20-21'!APO29="","",'Employee Input 20-21'!APO29)</f>
        <v/>
      </c>
      <c r="APP29" s="14" t="str">
        <f>IF('Employee Input 20-21'!APP29="","",'Employee Input 20-21'!APP29)</f>
        <v/>
      </c>
      <c r="APQ29" s="14" t="str">
        <f>IF('Employee Input 20-21'!APQ29="","",'Employee Input 20-21'!APQ29)</f>
        <v/>
      </c>
      <c r="APR29" s="14" t="str">
        <f>IF('Employee Input 20-21'!APR29="","",'Employee Input 20-21'!APR29)</f>
        <v/>
      </c>
      <c r="APS29" s="14" t="str">
        <f>IF('Employee Input 20-21'!APS29="","",'Employee Input 20-21'!APS29)</f>
        <v/>
      </c>
      <c r="APT29" s="14" t="str">
        <f>IF('Employee Input 20-21'!APT29="","",'Employee Input 20-21'!APT29)</f>
        <v/>
      </c>
      <c r="APU29" s="14" t="str">
        <f>IF('Employee Input 20-21'!APU29="","",'Employee Input 20-21'!APU29)</f>
        <v/>
      </c>
      <c r="APV29" s="14" t="str">
        <f>IF('Employee Input 20-21'!APV29="","",'Employee Input 20-21'!APV29)</f>
        <v/>
      </c>
      <c r="APW29" s="14" t="str">
        <f>IF('Employee Input 20-21'!APW29="","",'Employee Input 20-21'!APW29)</f>
        <v/>
      </c>
      <c r="APX29" s="14" t="str">
        <f>IF('Employee Input 20-21'!APX29="","",'Employee Input 20-21'!APX29)</f>
        <v/>
      </c>
      <c r="APY29" s="14" t="str">
        <f>IF('Employee Input 20-21'!APY29="","",'Employee Input 20-21'!APY29)</f>
        <v/>
      </c>
      <c r="APZ29" s="14" t="str">
        <f>IF('Employee Input 20-21'!APZ29="","",'Employee Input 20-21'!APZ29)</f>
        <v/>
      </c>
      <c r="AQA29" s="14" t="str">
        <f>IF('Employee Input 20-21'!AQA29="","",'Employee Input 20-21'!AQA29)</f>
        <v/>
      </c>
      <c r="AQB29" s="14" t="str">
        <f>IF('Employee Input 20-21'!AQB29="","",'Employee Input 20-21'!AQB29)</f>
        <v/>
      </c>
      <c r="AQC29" s="14" t="str">
        <f>IF('Employee Input 20-21'!AQC29="","",'Employee Input 20-21'!AQC29)</f>
        <v/>
      </c>
      <c r="AQD29" s="14" t="str">
        <f>IF('Employee Input 20-21'!AQD29="","",'Employee Input 20-21'!AQD29)</f>
        <v/>
      </c>
      <c r="AQE29" s="14" t="str">
        <f>IF('Employee Input 20-21'!AQE29="","",'Employee Input 20-21'!AQE29)</f>
        <v/>
      </c>
      <c r="AQF29" s="14" t="str">
        <f>IF('Employee Input 20-21'!AQF29="","",'Employee Input 20-21'!AQF29)</f>
        <v/>
      </c>
      <c r="AQG29" s="14" t="str">
        <f>IF('Employee Input 20-21'!AQG29="","",'Employee Input 20-21'!AQG29)</f>
        <v/>
      </c>
      <c r="AQH29" s="14" t="str">
        <f>IF('Employee Input 20-21'!AQH29="","",'Employee Input 20-21'!AQH29)</f>
        <v/>
      </c>
      <c r="AQI29" s="14" t="str">
        <f>IF('Employee Input 20-21'!AQI29="","",'Employee Input 20-21'!AQI29)</f>
        <v/>
      </c>
      <c r="AQJ29" s="14" t="str">
        <f>IF('Employee Input 20-21'!AQJ29="","",'Employee Input 20-21'!AQJ29)</f>
        <v/>
      </c>
      <c r="AQK29" s="14" t="str">
        <f>IF('Employee Input 20-21'!AQK29="","",'Employee Input 20-21'!AQK29)</f>
        <v/>
      </c>
      <c r="AQL29" s="14" t="str">
        <f>IF('Employee Input 20-21'!AQL29="","",'Employee Input 20-21'!AQL29)</f>
        <v/>
      </c>
      <c r="AQM29" s="14" t="str">
        <f>IF('Employee Input 20-21'!AQM29="","",'Employee Input 20-21'!AQM29)</f>
        <v/>
      </c>
      <c r="AQN29" s="14" t="str">
        <f>IF('Employee Input 20-21'!AQN29="","",'Employee Input 20-21'!AQN29)</f>
        <v/>
      </c>
      <c r="AQO29" s="14" t="str">
        <f>IF('Employee Input 20-21'!AQO29="","",'Employee Input 20-21'!AQO29)</f>
        <v/>
      </c>
      <c r="AQP29" s="14" t="str">
        <f>IF('Employee Input 20-21'!AQP29="","",'Employee Input 20-21'!AQP29)</f>
        <v/>
      </c>
      <c r="AQQ29" s="14" t="str">
        <f>IF('Employee Input 20-21'!AQQ29="","",'Employee Input 20-21'!AQQ29)</f>
        <v/>
      </c>
      <c r="AQR29" s="14" t="str">
        <f>IF('Employee Input 20-21'!AQR29="","",'Employee Input 20-21'!AQR29)</f>
        <v/>
      </c>
      <c r="AQS29" s="14" t="str">
        <f>IF('Employee Input 20-21'!AQS29="","",'Employee Input 20-21'!AQS29)</f>
        <v/>
      </c>
      <c r="AQT29" s="14" t="str">
        <f>IF('Employee Input 20-21'!AQT29="","",'Employee Input 20-21'!AQT29)</f>
        <v/>
      </c>
      <c r="AQU29" s="14" t="str">
        <f>IF('Employee Input 20-21'!AQU29="","",'Employee Input 20-21'!AQU29)</f>
        <v/>
      </c>
      <c r="AQV29" s="14" t="str">
        <f>IF('Employee Input 20-21'!AQV29="","",'Employee Input 20-21'!AQV29)</f>
        <v/>
      </c>
      <c r="AQW29" s="14" t="str">
        <f>IF('Employee Input 20-21'!AQW29="","",'Employee Input 20-21'!AQW29)</f>
        <v/>
      </c>
      <c r="AQX29" s="14" t="str">
        <f>IF('Employee Input 20-21'!AQX29="","",'Employee Input 20-21'!AQX29)</f>
        <v/>
      </c>
      <c r="AQY29" s="14" t="str">
        <f>IF('Employee Input 20-21'!AQY29="","",'Employee Input 20-21'!AQY29)</f>
        <v/>
      </c>
      <c r="AQZ29" s="14" t="str">
        <f>IF('Employee Input 20-21'!AQZ29="","",'Employee Input 20-21'!AQZ29)</f>
        <v/>
      </c>
      <c r="ARA29" s="14" t="str">
        <f>IF('Employee Input 20-21'!ARA29="","",'Employee Input 20-21'!ARA29)</f>
        <v/>
      </c>
      <c r="ARB29" s="14" t="str">
        <f>IF('Employee Input 20-21'!ARB29="","",'Employee Input 20-21'!ARB29)</f>
        <v/>
      </c>
      <c r="ARC29" s="14" t="str">
        <f>IF('Employee Input 20-21'!ARC29="","",'Employee Input 20-21'!ARC29)</f>
        <v/>
      </c>
      <c r="ARD29" s="14" t="str">
        <f>IF('Employee Input 20-21'!ARD29="","",'Employee Input 20-21'!ARD29)</f>
        <v/>
      </c>
      <c r="ARE29" s="14" t="str">
        <f>IF('Employee Input 20-21'!ARE29="","",'Employee Input 20-21'!ARE29)</f>
        <v/>
      </c>
      <c r="ARF29" s="14" t="str">
        <f>IF('Employee Input 20-21'!ARF29="","",'Employee Input 20-21'!ARF29)</f>
        <v/>
      </c>
      <c r="ARG29" s="14" t="str">
        <f>IF('Employee Input 20-21'!ARG29="","",'Employee Input 20-21'!ARG29)</f>
        <v/>
      </c>
      <c r="ARH29" s="14" t="str">
        <f>IF('Employee Input 20-21'!ARH29="","",'Employee Input 20-21'!ARH29)</f>
        <v/>
      </c>
      <c r="ARI29" s="14" t="str">
        <f>IF('Employee Input 20-21'!ARI29="","",'Employee Input 20-21'!ARI29)</f>
        <v/>
      </c>
      <c r="ARJ29" s="14" t="str">
        <f>IF('Employee Input 20-21'!ARJ29="","",'Employee Input 20-21'!ARJ29)</f>
        <v/>
      </c>
      <c r="ARK29" s="14" t="str">
        <f>IF('Employee Input 20-21'!ARK29="","",'Employee Input 20-21'!ARK29)</f>
        <v/>
      </c>
      <c r="ARL29" s="14" t="str">
        <f>IF('Employee Input 20-21'!ARL29="","",'Employee Input 20-21'!ARL29)</f>
        <v/>
      </c>
      <c r="ARM29" s="14" t="str">
        <f>IF('Employee Input 20-21'!ARM29="","",'Employee Input 20-21'!ARM29)</f>
        <v/>
      </c>
      <c r="ARN29" s="14" t="str">
        <f>IF('Employee Input 20-21'!ARN29="","",'Employee Input 20-21'!ARN29)</f>
        <v/>
      </c>
      <c r="ARO29" s="14" t="str">
        <f>IF('Employee Input 20-21'!ARO29="","",'Employee Input 20-21'!ARO29)</f>
        <v/>
      </c>
      <c r="ARP29" s="14" t="str">
        <f>IF('Employee Input 20-21'!ARP29="","",'Employee Input 20-21'!ARP29)</f>
        <v/>
      </c>
      <c r="ARQ29" s="14" t="str">
        <f>IF('Employee Input 20-21'!ARQ29="","",'Employee Input 20-21'!ARQ29)</f>
        <v/>
      </c>
      <c r="ARR29" s="14" t="str">
        <f>IF('Employee Input 20-21'!ARR29="","",'Employee Input 20-21'!ARR29)</f>
        <v/>
      </c>
      <c r="ARS29" s="14" t="str">
        <f>IF('Employee Input 20-21'!ARS29="","",'Employee Input 20-21'!ARS29)</f>
        <v/>
      </c>
      <c r="ART29" s="14" t="str">
        <f>IF('Employee Input 20-21'!ART29="","",'Employee Input 20-21'!ART29)</f>
        <v/>
      </c>
      <c r="ARU29" s="14" t="str">
        <f>IF('Employee Input 20-21'!ARU29="","",'Employee Input 20-21'!ARU29)</f>
        <v/>
      </c>
      <c r="ARV29" s="14" t="str">
        <f>IF('Employee Input 20-21'!ARV29="","",'Employee Input 20-21'!ARV29)</f>
        <v/>
      </c>
      <c r="ARW29" s="14" t="str">
        <f>IF('Employee Input 20-21'!ARW29="","",'Employee Input 20-21'!ARW29)</f>
        <v/>
      </c>
      <c r="ARX29" s="14" t="str">
        <f>IF('Employee Input 20-21'!ARX29="","",'Employee Input 20-21'!ARX29)</f>
        <v/>
      </c>
      <c r="ARY29" s="14" t="str">
        <f>IF('Employee Input 20-21'!ARY29="","",'Employee Input 20-21'!ARY29)</f>
        <v/>
      </c>
      <c r="ARZ29" s="14" t="str">
        <f>IF('Employee Input 20-21'!ARZ29="","",'Employee Input 20-21'!ARZ29)</f>
        <v/>
      </c>
      <c r="ASA29" s="14" t="str">
        <f>IF('Employee Input 20-21'!ASA29="","",'Employee Input 20-21'!ASA29)</f>
        <v/>
      </c>
      <c r="ASB29" s="14" t="str">
        <f>IF('Employee Input 20-21'!ASB29="","",'Employee Input 20-21'!ASB29)</f>
        <v/>
      </c>
      <c r="ASC29" s="14" t="str">
        <f>IF('Employee Input 20-21'!ASC29="","",'Employee Input 20-21'!ASC29)</f>
        <v/>
      </c>
      <c r="ASD29" s="14" t="str">
        <f>IF('Employee Input 20-21'!ASD29="","",'Employee Input 20-21'!ASD29)</f>
        <v/>
      </c>
      <c r="ASE29" s="14" t="str">
        <f>IF('Employee Input 20-21'!ASE29="","",'Employee Input 20-21'!ASE29)</f>
        <v/>
      </c>
      <c r="ASF29" s="14" t="str">
        <f>IF('Employee Input 20-21'!ASF29="","",'Employee Input 20-21'!ASF29)</f>
        <v/>
      </c>
      <c r="ASG29" s="14" t="str">
        <f>IF('Employee Input 20-21'!ASG29="","",'Employee Input 20-21'!ASG29)</f>
        <v/>
      </c>
      <c r="ASH29" s="14" t="str">
        <f>IF('Employee Input 20-21'!ASH29="","",'Employee Input 20-21'!ASH29)</f>
        <v/>
      </c>
      <c r="ASI29" s="14" t="str">
        <f>IF('Employee Input 20-21'!ASI29="","",'Employee Input 20-21'!ASI29)</f>
        <v/>
      </c>
      <c r="ASJ29" s="14" t="str">
        <f>IF('Employee Input 20-21'!ASJ29="","",'Employee Input 20-21'!ASJ29)</f>
        <v/>
      </c>
      <c r="ASK29" s="14" t="str">
        <f>IF('Employee Input 20-21'!ASK29="","",'Employee Input 20-21'!ASK29)</f>
        <v/>
      </c>
      <c r="ASL29" s="14" t="str">
        <f>IF('Employee Input 20-21'!ASL29="","",'Employee Input 20-21'!ASL29)</f>
        <v/>
      </c>
      <c r="ASM29" s="14" t="str">
        <f>IF('Employee Input 20-21'!ASM29="","",'Employee Input 20-21'!ASM29)</f>
        <v/>
      </c>
      <c r="ASN29" s="14" t="str">
        <f>IF('Employee Input 20-21'!ASN29="","",'Employee Input 20-21'!ASN29)</f>
        <v/>
      </c>
      <c r="ASO29" s="14" t="str">
        <f>IF('Employee Input 20-21'!ASO29="","",'Employee Input 20-21'!ASO29)</f>
        <v/>
      </c>
      <c r="ASP29" s="14" t="str">
        <f>IF('Employee Input 20-21'!ASP29="","",'Employee Input 20-21'!ASP29)</f>
        <v/>
      </c>
      <c r="ASQ29" s="14" t="str">
        <f>IF('Employee Input 20-21'!ASQ29="","",'Employee Input 20-21'!ASQ29)</f>
        <v/>
      </c>
      <c r="ASR29" s="14" t="str">
        <f>IF('Employee Input 20-21'!ASR29="","",'Employee Input 20-21'!ASR29)</f>
        <v/>
      </c>
      <c r="ASS29" s="14" t="str">
        <f>IF('Employee Input 20-21'!ASS29="","",'Employee Input 20-21'!ASS29)</f>
        <v/>
      </c>
      <c r="AST29" s="14" t="str">
        <f>IF('Employee Input 20-21'!AST29="","",'Employee Input 20-21'!AST29)</f>
        <v/>
      </c>
      <c r="ASU29" s="14" t="str">
        <f>IF('Employee Input 20-21'!ASU29="","",'Employee Input 20-21'!ASU29)</f>
        <v/>
      </c>
      <c r="ASV29" s="14" t="str">
        <f>IF('Employee Input 20-21'!ASV29="","",'Employee Input 20-21'!ASV29)</f>
        <v/>
      </c>
      <c r="ASW29" s="14" t="str">
        <f>IF('Employee Input 20-21'!ASW29="","",'Employee Input 20-21'!ASW29)</f>
        <v/>
      </c>
      <c r="ASX29" s="14" t="str">
        <f>IF('Employee Input 20-21'!ASX29="","",'Employee Input 20-21'!ASX29)</f>
        <v/>
      </c>
      <c r="ASY29" s="14" t="str">
        <f>IF('Employee Input 20-21'!ASY29="","",'Employee Input 20-21'!ASY29)</f>
        <v/>
      </c>
      <c r="ASZ29" s="14" t="str">
        <f>IF('Employee Input 20-21'!ASZ29="","",'Employee Input 20-21'!ASZ29)</f>
        <v/>
      </c>
      <c r="ATA29" s="14" t="str">
        <f>IF('Employee Input 20-21'!ATA29="","",'Employee Input 20-21'!ATA29)</f>
        <v/>
      </c>
      <c r="ATB29" s="14" t="str">
        <f>IF('Employee Input 20-21'!ATB29="","",'Employee Input 20-21'!ATB29)</f>
        <v/>
      </c>
      <c r="ATC29" s="14" t="str">
        <f>IF('Employee Input 20-21'!ATC29="","",'Employee Input 20-21'!ATC29)</f>
        <v/>
      </c>
      <c r="ATD29" s="14" t="str">
        <f>IF('Employee Input 20-21'!ATD29="","",'Employee Input 20-21'!ATD29)</f>
        <v/>
      </c>
      <c r="ATE29" s="14" t="str">
        <f>IF('Employee Input 20-21'!ATE29="","",'Employee Input 20-21'!ATE29)</f>
        <v/>
      </c>
      <c r="ATF29" s="14" t="str">
        <f>IF('Employee Input 20-21'!ATF29="","",'Employee Input 20-21'!ATF29)</f>
        <v/>
      </c>
      <c r="ATG29" s="14" t="str">
        <f>IF('Employee Input 20-21'!ATG29="","",'Employee Input 20-21'!ATG29)</f>
        <v/>
      </c>
      <c r="ATH29" s="14" t="str">
        <f>IF('Employee Input 20-21'!ATH29="","",'Employee Input 20-21'!ATH29)</f>
        <v/>
      </c>
      <c r="ATI29" s="14" t="str">
        <f>IF('Employee Input 20-21'!ATI29="","",'Employee Input 20-21'!ATI29)</f>
        <v/>
      </c>
      <c r="ATJ29" s="14" t="str">
        <f>IF('Employee Input 20-21'!ATJ29="","",'Employee Input 20-21'!ATJ29)</f>
        <v/>
      </c>
      <c r="ATK29" s="14" t="str">
        <f>IF('Employee Input 20-21'!ATK29="","",'Employee Input 20-21'!ATK29)</f>
        <v/>
      </c>
      <c r="ATL29" s="14" t="str">
        <f>IF('Employee Input 20-21'!ATL29="","",'Employee Input 20-21'!ATL29)</f>
        <v/>
      </c>
      <c r="ATM29" s="14" t="str">
        <f>IF('Employee Input 20-21'!ATM29="","",'Employee Input 20-21'!ATM29)</f>
        <v/>
      </c>
      <c r="ATN29" s="14" t="str">
        <f>IF('Employee Input 20-21'!ATN29="","",'Employee Input 20-21'!ATN29)</f>
        <v/>
      </c>
      <c r="ATO29" s="14" t="str">
        <f>IF('Employee Input 20-21'!ATO29="","",'Employee Input 20-21'!ATO29)</f>
        <v/>
      </c>
      <c r="ATP29" s="14" t="str">
        <f>IF('Employee Input 20-21'!ATP29="","",'Employee Input 20-21'!ATP29)</f>
        <v/>
      </c>
      <c r="ATQ29" s="14" t="str">
        <f>IF('Employee Input 20-21'!ATQ29="","",'Employee Input 20-21'!ATQ29)</f>
        <v/>
      </c>
      <c r="ATR29" s="14" t="str">
        <f>IF('Employee Input 20-21'!ATR29="","",'Employee Input 20-21'!ATR29)</f>
        <v/>
      </c>
      <c r="ATS29" s="14" t="str">
        <f>IF('Employee Input 20-21'!ATS29="","",'Employee Input 20-21'!ATS29)</f>
        <v/>
      </c>
      <c r="ATT29" s="14" t="str">
        <f>IF('Employee Input 20-21'!ATT29="","",'Employee Input 20-21'!ATT29)</f>
        <v/>
      </c>
      <c r="ATU29" s="14" t="str">
        <f>IF('Employee Input 20-21'!ATU29="","",'Employee Input 20-21'!ATU29)</f>
        <v/>
      </c>
      <c r="ATV29" s="14" t="str">
        <f>IF('Employee Input 20-21'!ATV29="","",'Employee Input 20-21'!ATV29)</f>
        <v/>
      </c>
      <c r="ATW29" s="14" t="str">
        <f>IF('Employee Input 20-21'!ATW29="","",'Employee Input 20-21'!ATW29)</f>
        <v/>
      </c>
      <c r="ATX29" s="14" t="str">
        <f>IF('Employee Input 20-21'!ATX29="","",'Employee Input 20-21'!ATX29)</f>
        <v/>
      </c>
      <c r="ATY29" s="14" t="str">
        <f>IF('Employee Input 20-21'!ATY29="","",'Employee Input 20-21'!ATY29)</f>
        <v/>
      </c>
      <c r="ATZ29" s="14" t="str">
        <f>IF('Employee Input 20-21'!ATZ29="","",'Employee Input 20-21'!ATZ29)</f>
        <v/>
      </c>
      <c r="AUA29" s="14" t="str">
        <f>IF('Employee Input 20-21'!AUA29="","",'Employee Input 20-21'!AUA29)</f>
        <v/>
      </c>
      <c r="AUB29" s="14" t="str">
        <f>IF('Employee Input 20-21'!AUB29="","",'Employee Input 20-21'!AUB29)</f>
        <v/>
      </c>
      <c r="AUC29" s="14" t="str">
        <f>IF('Employee Input 20-21'!AUC29="","",'Employee Input 20-21'!AUC29)</f>
        <v/>
      </c>
      <c r="AUD29" s="14" t="str">
        <f>IF('Employee Input 20-21'!AUD29="","",'Employee Input 20-21'!AUD29)</f>
        <v/>
      </c>
      <c r="AUE29" s="14" t="str">
        <f>IF('Employee Input 20-21'!AUE29="","",'Employee Input 20-21'!AUE29)</f>
        <v/>
      </c>
      <c r="AUF29" s="14" t="str">
        <f>IF('Employee Input 20-21'!AUF29="","",'Employee Input 20-21'!AUF29)</f>
        <v/>
      </c>
      <c r="AUG29" s="14" t="str">
        <f>IF('Employee Input 20-21'!AUG29="","",'Employee Input 20-21'!AUG29)</f>
        <v/>
      </c>
      <c r="AUH29" s="14" t="str">
        <f>IF('Employee Input 20-21'!AUH29="","",'Employee Input 20-21'!AUH29)</f>
        <v/>
      </c>
      <c r="AUI29" s="14" t="str">
        <f>IF('Employee Input 20-21'!AUI29="","",'Employee Input 20-21'!AUI29)</f>
        <v/>
      </c>
      <c r="AUJ29" s="14" t="str">
        <f>IF('Employee Input 20-21'!AUJ29="","",'Employee Input 20-21'!AUJ29)</f>
        <v/>
      </c>
      <c r="AUK29" s="14" t="str">
        <f>IF('Employee Input 20-21'!AUK29="","",'Employee Input 20-21'!AUK29)</f>
        <v/>
      </c>
      <c r="AUL29" s="14" t="str">
        <f>IF('Employee Input 20-21'!AUL29="","",'Employee Input 20-21'!AUL29)</f>
        <v/>
      </c>
      <c r="AUM29" s="14" t="str">
        <f>IF('Employee Input 20-21'!AUM29="","",'Employee Input 20-21'!AUM29)</f>
        <v/>
      </c>
      <c r="AUN29" s="14" t="str">
        <f>IF('Employee Input 20-21'!AUN29="","",'Employee Input 20-21'!AUN29)</f>
        <v/>
      </c>
      <c r="AUO29" s="14" t="str">
        <f>IF('Employee Input 20-21'!AUO29="","",'Employee Input 20-21'!AUO29)</f>
        <v/>
      </c>
      <c r="AUP29" s="14" t="str">
        <f>IF('Employee Input 20-21'!AUP29="","",'Employee Input 20-21'!AUP29)</f>
        <v/>
      </c>
      <c r="AUQ29" s="14" t="str">
        <f>IF('Employee Input 20-21'!AUQ29="","",'Employee Input 20-21'!AUQ29)</f>
        <v/>
      </c>
      <c r="AUR29" s="14" t="str">
        <f>IF('Employee Input 20-21'!AUR29="","",'Employee Input 20-21'!AUR29)</f>
        <v/>
      </c>
      <c r="AUS29" s="14" t="str">
        <f>IF('Employee Input 20-21'!AUS29="","",'Employee Input 20-21'!AUS29)</f>
        <v/>
      </c>
      <c r="AUT29" s="14" t="str">
        <f>IF('Employee Input 20-21'!AUT29="","",'Employee Input 20-21'!AUT29)</f>
        <v/>
      </c>
      <c r="AUU29" s="14" t="str">
        <f>IF('Employee Input 20-21'!AUU29="","",'Employee Input 20-21'!AUU29)</f>
        <v/>
      </c>
      <c r="AUV29" s="14" t="str">
        <f>IF('Employee Input 20-21'!AUV29="","",'Employee Input 20-21'!AUV29)</f>
        <v/>
      </c>
      <c r="AUW29" s="14" t="str">
        <f>IF('Employee Input 20-21'!AUW29="","",'Employee Input 20-21'!AUW29)</f>
        <v/>
      </c>
      <c r="AUX29" s="14" t="str">
        <f>IF('Employee Input 20-21'!AUX29="","",'Employee Input 20-21'!AUX29)</f>
        <v/>
      </c>
      <c r="AUY29" s="14" t="str">
        <f>IF('Employee Input 20-21'!AUY29="","",'Employee Input 20-21'!AUY29)</f>
        <v/>
      </c>
      <c r="AUZ29" s="14" t="str">
        <f>IF('Employee Input 20-21'!AUZ29="","",'Employee Input 20-21'!AUZ29)</f>
        <v/>
      </c>
      <c r="AVA29" s="14" t="str">
        <f>IF('Employee Input 20-21'!AVA29="","",'Employee Input 20-21'!AVA29)</f>
        <v/>
      </c>
      <c r="AVB29" s="14" t="str">
        <f>IF('Employee Input 20-21'!AVB29="","",'Employee Input 20-21'!AVB29)</f>
        <v/>
      </c>
      <c r="AVC29" s="14" t="str">
        <f>IF('Employee Input 20-21'!AVC29="","",'Employee Input 20-21'!AVC29)</f>
        <v/>
      </c>
      <c r="AVD29" s="14" t="str">
        <f>IF('Employee Input 20-21'!AVD29="","",'Employee Input 20-21'!AVD29)</f>
        <v/>
      </c>
      <c r="AVE29" s="14" t="str">
        <f>IF('Employee Input 20-21'!AVE29="","",'Employee Input 20-21'!AVE29)</f>
        <v/>
      </c>
      <c r="AVF29" s="14" t="str">
        <f>IF('Employee Input 20-21'!AVF29="","",'Employee Input 20-21'!AVF29)</f>
        <v/>
      </c>
      <c r="AVG29" s="14" t="str">
        <f>IF('Employee Input 20-21'!AVG29="","",'Employee Input 20-21'!AVG29)</f>
        <v/>
      </c>
      <c r="AVH29" s="14" t="str">
        <f>IF('Employee Input 20-21'!AVH29="","",'Employee Input 20-21'!AVH29)</f>
        <v/>
      </c>
      <c r="AVI29" s="14" t="str">
        <f>IF('Employee Input 20-21'!AVI29="","",'Employee Input 20-21'!AVI29)</f>
        <v/>
      </c>
      <c r="AVJ29" s="14" t="str">
        <f>IF('Employee Input 20-21'!AVJ29="","",'Employee Input 20-21'!AVJ29)</f>
        <v/>
      </c>
      <c r="AVK29" s="14" t="str">
        <f>IF('Employee Input 20-21'!AVK29="","",'Employee Input 20-21'!AVK29)</f>
        <v/>
      </c>
      <c r="AVL29" s="14" t="str">
        <f>IF('Employee Input 20-21'!AVL29="","",'Employee Input 20-21'!AVL29)</f>
        <v/>
      </c>
      <c r="AVM29" s="14" t="str">
        <f>IF('Employee Input 20-21'!AVM29="","",'Employee Input 20-21'!AVM29)</f>
        <v/>
      </c>
      <c r="AVN29" s="14" t="str">
        <f>IF('Employee Input 20-21'!AVN29="","",'Employee Input 20-21'!AVN29)</f>
        <v/>
      </c>
      <c r="AVO29" s="14" t="str">
        <f>IF('Employee Input 20-21'!AVO29="","",'Employee Input 20-21'!AVO29)</f>
        <v/>
      </c>
      <c r="AVP29" s="14" t="str">
        <f>IF('Employee Input 20-21'!AVP29="","",'Employee Input 20-21'!AVP29)</f>
        <v/>
      </c>
      <c r="AVQ29" s="14" t="str">
        <f>IF('Employee Input 20-21'!AVQ29="","",'Employee Input 20-21'!AVQ29)</f>
        <v/>
      </c>
      <c r="AVR29" s="14" t="str">
        <f>IF('Employee Input 20-21'!AVR29="","",'Employee Input 20-21'!AVR29)</f>
        <v/>
      </c>
      <c r="AVS29" s="14" t="str">
        <f>IF('Employee Input 20-21'!AVS29="","",'Employee Input 20-21'!AVS29)</f>
        <v/>
      </c>
      <c r="AVT29" s="14" t="str">
        <f>IF('Employee Input 20-21'!AVT29="","",'Employee Input 20-21'!AVT29)</f>
        <v/>
      </c>
      <c r="AVU29" s="14" t="str">
        <f>IF('Employee Input 20-21'!AVU29="","",'Employee Input 20-21'!AVU29)</f>
        <v/>
      </c>
      <c r="AVV29" s="14" t="str">
        <f>IF('Employee Input 20-21'!AVV29="","",'Employee Input 20-21'!AVV29)</f>
        <v/>
      </c>
      <c r="AVW29" s="14" t="str">
        <f>IF('Employee Input 20-21'!AVW29="","",'Employee Input 20-21'!AVW29)</f>
        <v/>
      </c>
      <c r="AVX29" s="14" t="str">
        <f>IF('Employee Input 20-21'!AVX29="","",'Employee Input 20-21'!AVX29)</f>
        <v/>
      </c>
      <c r="AVY29" s="14" t="str">
        <f>IF('Employee Input 20-21'!AVY29="","",'Employee Input 20-21'!AVY29)</f>
        <v/>
      </c>
      <c r="AVZ29" s="14" t="str">
        <f>IF('Employee Input 20-21'!AVZ29="","",'Employee Input 20-21'!AVZ29)</f>
        <v/>
      </c>
      <c r="AWA29" s="14" t="str">
        <f>IF('Employee Input 20-21'!AWA29="","",'Employee Input 20-21'!AWA29)</f>
        <v/>
      </c>
      <c r="AWB29" s="14" t="str">
        <f>IF('Employee Input 20-21'!AWB29="","",'Employee Input 20-21'!AWB29)</f>
        <v/>
      </c>
      <c r="AWC29" s="14" t="str">
        <f>IF('Employee Input 20-21'!AWC29="","",'Employee Input 20-21'!AWC29)</f>
        <v/>
      </c>
      <c r="AWD29" s="14" t="str">
        <f>IF('Employee Input 20-21'!AWD29="","",'Employee Input 20-21'!AWD29)</f>
        <v/>
      </c>
      <c r="AWE29" s="14" t="str">
        <f>IF('Employee Input 20-21'!AWE29="","",'Employee Input 20-21'!AWE29)</f>
        <v/>
      </c>
      <c r="AWF29" s="14" t="str">
        <f>IF('Employee Input 20-21'!AWF29="","",'Employee Input 20-21'!AWF29)</f>
        <v/>
      </c>
      <c r="AWG29" s="14" t="str">
        <f>IF('Employee Input 20-21'!AWG29="","",'Employee Input 20-21'!AWG29)</f>
        <v/>
      </c>
      <c r="AWH29" s="14" t="str">
        <f>IF('Employee Input 20-21'!AWH29="","",'Employee Input 20-21'!AWH29)</f>
        <v/>
      </c>
      <c r="AWI29" s="14" t="str">
        <f>IF('Employee Input 20-21'!AWI29="","",'Employee Input 20-21'!AWI29)</f>
        <v/>
      </c>
      <c r="AWJ29" s="14" t="str">
        <f>IF('Employee Input 20-21'!AWJ29="","",'Employee Input 20-21'!AWJ29)</f>
        <v/>
      </c>
      <c r="AWK29" s="14" t="str">
        <f>IF('Employee Input 20-21'!AWK29="","",'Employee Input 20-21'!AWK29)</f>
        <v/>
      </c>
      <c r="AWL29" s="14" t="str">
        <f>IF('Employee Input 20-21'!AWL29="","",'Employee Input 20-21'!AWL29)</f>
        <v/>
      </c>
      <c r="AWM29" s="14" t="str">
        <f>IF('Employee Input 20-21'!AWM29="","",'Employee Input 20-21'!AWM29)</f>
        <v/>
      </c>
      <c r="AWN29" s="14" t="str">
        <f>IF('Employee Input 20-21'!AWN29="","",'Employee Input 20-21'!AWN29)</f>
        <v/>
      </c>
      <c r="AWO29" s="14" t="str">
        <f>IF('Employee Input 20-21'!AWO29="","",'Employee Input 20-21'!AWO29)</f>
        <v/>
      </c>
      <c r="AWP29" s="14" t="str">
        <f>IF('Employee Input 20-21'!AWP29="","",'Employee Input 20-21'!AWP29)</f>
        <v/>
      </c>
      <c r="AWQ29" s="14" t="str">
        <f>IF('Employee Input 20-21'!AWQ29="","",'Employee Input 20-21'!AWQ29)</f>
        <v/>
      </c>
      <c r="AWR29" s="14" t="str">
        <f>IF('Employee Input 20-21'!AWR29="","",'Employee Input 20-21'!AWR29)</f>
        <v/>
      </c>
      <c r="AWS29" s="14" t="str">
        <f>IF('Employee Input 20-21'!AWS29="","",'Employee Input 20-21'!AWS29)</f>
        <v/>
      </c>
      <c r="AWT29" s="14" t="str">
        <f>IF('Employee Input 20-21'!AWT29="","",'Employee Input 20-21'!AWT29)</f>
        <v/>
      </c>
      <c r="AWU29" s="14" t="str">
        <f>IF('Employee Input 20-21'!AWU29="","",'Employee Input 20-21'!AWU29)</f>
        <v/>
      </c>
      <c r="AWV29" s="14" t="str">
        <f>IF('Employee Input 20-21'!AWV29="","",'Employee Input 20-21'!AWV29)</f>
        <v/>
      </c>
      <c r="AWW29" s="14" t="str">
        <f>IF('Employee Input 20-21'!AWW29="","",'Employee Input 20-21'!AWW29)</f>
        <v/>
      </c>
      <c r="AWX29" s="14" t="str">
        <f>IF('Employee Input 20-21'!AWX29="","",'Employee Input 20-21'!AWX29)</f>
        <v/>
      </c>
      <c r="AWY29" s="14" t="str">
        <f>IF('Employee Input 20-21'!AWY29="","",'Employee Input 20-21'!AWY29)</f>
        <v/>
      </c>
      <c r="AWZ29" s="14" t="str">
        <f>IF('Employee Input 20-21'!AWZ29="","",'Employee Input 20-21'!AWZ29)</f>
        <v/>
      </c>
      <c r="AXA29" s="14" t="str">
        <f>IF('Employee Input 20-21'!AXA29="","",'Employee Input 20-21'!AXA29)</f>
        <v/>
      </c>
      <c r="AXB29" s="14" t="str">
        <f>IF('Employee Input 20-21'!AXB29="","",'Employee Input 20-21'!AXB29)</f>
        <v/>
      </c>
      <c r="AXC29" s="14" t="str">
        <f>IF('Employee Input 20-21'!AXC29="","",'Employee Input 20-21'!AXC29)</f>
        <v/>
      </c>
      <c r="AXD29" s="14" t="str">
        <f>IF('Employee Input 20-21'!AXD29="","",'Employee Input 20-21'!AXD29)</f>
        <v/>
      </c>
      <c r="AXE29" s="14" t="str">
        <f>IF('Employee Input 20-21'!AXE29="","",'Employee Input 20-21'!AXE29)</f>
        <v/>
      </c>
      <c r="AXF29" s="14" t="str">
        <f>IF('Employee Input 20-21'!AXF29="","",'Employee Input 20-21'!AXF29)</f>
        <v/>
      </c>
      <c r="AXG29" s="14" t="str">
        <f>IF('Employee Input 20-21'!AXG29="","",'Employee Input 20-21'!AXG29)</f>
        <v/>
      </c>
      <c r="AXH29" s="14" t="str">
        <f>IF('Employee Input 20-21'!AXH29="","",'Employee Input 20-21'!AXH29)</f>
        <v/>
      </c>
      <c r="AXI29" s="14" t="str">
        <f>IF('Employee Input 20-21'!AXI29="","",'Employee Input 20-21'!AXI29)</f>
        <v/>
      </c>
      <c r="AXJ29" s="14" t="str">
        <f>IF('Employee Input 20-21'!AXJ29="","",'Employee Input 20-21'!AXJ29)</f>
        <v/>
      </c>
      <c r="AXK29" s="14" t="str">
        <f>IF('Employee Input 20-21'!AXK29="","",'Employee Input 20-21'!AXK29)</f>
        <v/>
      </c>
      <c r="AXL29" s="14" t="str">
        <f>IF('Employee Input 20-21'!AXL29="","",'Employee Input 20-21'!AXL29)</f>
        <v/>
      </c>
      <c r="AXM29" s="14" t="str">
        <f>IF('Employee Input 20-21'!AXM29="","",'Employee Input 20-21'!AXM29)</f>
        <v/>
      </c>
      <c r="AXN29" s="14" t="str">
        <f>IF('Employee Input 20-21'!AXN29="","",'Employee Input 20-21'!AXN29)</f>
        <v/>
      </c>
      <c r="AXO29" s="14" t="str">
        <f>IF('Employee Input 20-21'!AXO29="","",'Employee Input 20-21'!AXO29)</f>
        <v/>
      </c>
      <c r="AXP29" s="14" t="str">
        <f>IF('Employee Input 20-21'!AXP29="","",'Employee Input 20-21'!AXP29)</f>
        <v/>
      </c>
      <c r="AXQ29" s="14" t="str">
        <f>IF('Employee Input 20-21'!AXQ29="","",'Employee Input 20-21'!AXQ29)</f>
        <v/>
      </c>
      <c r="AXR29" s="14" t="str">
        <f>IF('Employee Input 20-21'!AXR29="","",'Employee Input 20-21'!AXR29)</f>
        <v/>
      </c>
      <c r="AXS29" s="14" t="str">
        <f>IF('Employee Input 20-21'!AXS29="","",'Employee Input 20-21'!AXS29)</f>
        <v/>
      </c>
      <c r="AXT29" s="14" t="str">
        <f>IF('Employee Input 20-21'!AXT29="","",'Employee Input 20-21'!AXT29)</f>
        <v/>
      </c>
      <c r="AXU29" s="14" t="str">
        <f>IF('Employee Input 20-21'!AXU29="","",'Employee Input 20-21'!AXU29)</f>
        <v/>
      </c>
      <c r="AXV29" s="14" t="str">
        <f>IF('Employee Input 20-21'!AXV29="","",'Employee Input 20-21'!AXV29)</f>
        <v/>
      </c>
      <c r="AXW29" s="14" t="str">
        <f>IF('Employee Input 20-21'!AXW29="","",'Employee Input 20-21'!AXW29)</f>
        <v/>
      </c>
      <c r="AXX29" s="14" t="str">
        <f>IF('Employee Input 20-21'!AXX29="","",'Employee Input 20-21'!AXX29)</f>
        <v/>
      </c>
      <c r="AXY29" s="14" t="str">
        <f>IF('Employee Input 20-21'!AXY29="","",'Employee Input 20-21'!AXY29)</f>
        <v/>
      </c>
      <c r="AXZ29" s="14" t="str">
        <f>IF('Employee Input 20-21'!AXZ29="","",'Employee Input 20-21'!AXZ29)</f>
        <v/>
      </c>
      <c r="AYA29" s="14" t="str">
        <f>IF('Employee Input 20-21'!AYA29="","",'Employee Input 20-21'!AYA29)</f>
        <v/>
      </c>
      <c r="AYB29" s="14" t="str">
        <f>IF('Employee Input 20-21'!AYB29="","",'Employee Input 20-21'!AYB29)</f>
        <v/>
      </c>
      <c r="AYC29" s="14" t="str">
        <f>IF('Employee Input 20-21'!AYC29="","",'Employee Input 20-21'!AYC29)</f>
        <v/>
      </c>
      <c r="AYD29" s="14" t="str">
        <f>IF('Employee Input 20-21'!AYD29="","",'Employee Input 20-21'!AYD29)</f>
        <v/>
      </c>
      <c r="AYE29" s="14" t="str">
        <f>IF('Employee Input 20-21'!AYE29="","",'Employee Input 20-21'!AYE29)</f>
        <v/>
      </c>
      <c r="AYF29" s="14" t="str">
        <f>IF('Employee Input 20-21'!AYF29="","",'Employee Input 20-21'!AYF29)</f>
        <v/>
      </c>
      <c r="AYG29" s="14" t="str">
        <f>IF('Employee Input 20-21'!AYG29="","",'Employee Input 20-21'!AYG29)</f>
        <v/>
      </c>
      <c r="AYH29" s="14" t="str">
        <f>IF('Employee Input 20-21'!AYH29="","",'Employee Input 20-21'!AYH29)</f>
        <v/>
      </c>
      <c r="AYI29" s="14" t="str">
        <f>IF('Employee Input 20-21'!AYI29="","",'Employee Input 20-21'!AYI29)</f>
        <v/>
      </c>
      <c r="AYJ29" s="14" t="str">
        <f>IF('Employee Input 20-21'!AYJ29="","",'Employee Input 20-21'!AYJ29)</f>
        <v/>
      </c>
      <c r="AYK29" s="14" t="str">
        <f>IF('Employee Input 20-21'!AYK29="","",'Employee Input 20-21'!AYK29)</f>
        <v/>
      </c>
      <c r="AYL29" s="14" t="str">
        <f>IF('Employee Input 20-21'!AYL29="","",'Employee Input 20-21'!AYL29)</f>
        <v/>
      </c>
      <c r="AYM29" s="14" t="str">
        <f>IF('Employee Input 20-21'!AYM29="","",'Employee Input 20-21'!AYM29)</f>
        <v/>
      </c>
      <c r="AYN29" s="14" t="str">
        <f>IF('Employee Input 20-21'!AYN29="","",'Employee Input 20-21'!AYN29)</f>
        <v/>
      </c>
      <c r="AYO29" s="14" t="str">
        <f>IF('Employee Input 20-21'!AYO29="","",'Employee Input 20-21'!AYO29)</f>
        <v/>
      </c>
      <c r="AYP29" s="14" t="str">
        <f>IF('Employee Input 20-21'!AYP29="","",'Employee Input 20-21'!AYP29)</f>
        <v/>
      </c>
      <c r="AYQ29" s="14" t="str">
        <f>IF('Employee Input 20-21'!AYQ29="","",'Employee Input 20-21'!AYQ29)</f>
        <v/>
      </c>
      <c r="AYR29" s="14" t="str">
        <f>IF('Employee Input 20-21'!AYR29="","",'Employee Input 20-21'!AYR29)</f>
        <v/>
      </c>
      <c r="AYS29" s="14" t="str">
        <f>IF('Employee Input 20-21'!AYS29="","",'Employee Input 20-21'!AYS29)</f>
        <v/>
      </c>
      <c r="AYT29" s="14" t="str">
        <f>IF('Employee Input 20-21'!AYT29="","",'Employee Input 20-21'!AYT29)</f>
        <v/>
      </c>
      <c r="AYU29" s="14" t="str">
        <f>IF('Employee Input 20-21'!AYU29="","",'Employee Input 20-21'!AYU29)</f>
        <v/>
      </c>
      <c r="AYV29" s="14" t="str">
        <f>IF('Employee Input 20-21'!AYV29="","",'Employee Input 20-21'!AYV29)</f>
        <v/>
      </c>
      <c r="AYW29" s="14" t="str">
        <f>IF('Employee Input 20-21'!AYW29="","",'Employee Input 20-21'!AYW29)</f>
        <v/>
      </c>
      <c r="AYX29" s="14" t="str">
        <f>IF('Employee Input 20-21'!AYX29="","",'Employee Input 20-21'!AYX29)</f>
        <v/>
      </c>
      <c r="AYY29" s="14" t="str">
        <f>IF('Employee Input 20-21'!AYY29="","",'Employee Input 20-21'!AYY29)</f>
        <v/>
      </c>
      <c r="AYZ29" s="14" t="str">
        <f>IF('Employee Input 20-21'!AYZ29="","",'Employee Input 20-21'!AYZ29)</f>
        <v/>
      </c>
      <c r="AZA29" s="14" t="str">
        <f>IF('Employee Input 20-21'!AZA29="","",'Employee Input 20-21'!AZA29)</f>
        <v/>
      </c>
      <c r="AZB29" s="14" t="str">
        <f>IF('Employee Input 20-21'!AZB29="","",'Employee Input 20-21'!AZB29)</f>
        <v/>
      </c>
      <c r="AZC29" s="14" t="str">
        <f>IF('Employee Input 20-21'!AZC29="","",'Employee Input 20-21'!AZC29)</f>
        <v/>
      </c>
      <c r="AZD29" s="14" t="str">
        <f>IF('Employee Input 20-21'!AZD29="","",'Employee Input 20-21'!AZD29)</f>
        <v/>
      </c>
      <c r="AZE29" s="14" t="str">
        <f>IF('Employee Input 20-21'!AZE29="","",'Employee Input 20-21'!AZE29)</f>
        <v/>
      </c>
      <c r="AZF29" s="14" t="str">
        <f>IF('Employee Input 20-21'!AZF29="","",'Employee Input 20-21'!AZF29)</f>
        <v/>
      </c>
      <c r="AZG29" s="14" t="str">
        <f>IF('Employee Input 20-21'!AZG29="","",'Employee Input 20-21'!AZG29)</f>
        <v/>
      </c>
      <c r="AZH29" s="14" t="str">
        <f>IF('Employee Input 20-21'!AZH29="","",'Employee Input 20-21'!AZH29)</f>
        <v/>
      </c>
      <c r="AZI29" s="14" t="str">
        <f>IF('Employee Input 20-21'!AZI29="","",'Employee Input 20-21'!AZI29)</f>
        <v/>
      </c>
      <c r="AZJ29" s="14" t="str">
        <f>IF('Employee Input 20-21'!AZJ29="","",'Employee Input 20-21'!AZJ29)</f>
        <v/>
      </c>
      <c r="AZK29" s="14" t="str">
        <f>IF('Employee Input 20-21'!AZK29="","",'Employee Input 20-21'!AZK29)</f>
        <v/>
      </c>
      <c r="AZL29" s="14" t="str">
        <f>IF('Employee Input 20-21'!AZL29="","",'Employee Input 20-21'!AZL29)</f>
        <v/>
      </c>
      <c r="AZM29" s="14" t="str">
        <f>IF('Employee Input 20-21'!AZM29="","",'Employee Input 20-21'!AZM29)</f>
        <v/>
      </c>
      <c r="AZN29" s="14" t="str">
        <f>IF('Employee Input 20-21'!AZN29="","",'Employee Input 20-21'!AZN29)</f>
        <v/>
      </c>
      <c r="AZO29" s="14" t="str">
        <f>IF('Employee Input 20-21'!AZO29="","",'Employee Input 20-21'!AZO29)</f>
        <v/>
      </c>
      <c r="AZP29" s="14" t="str">
        <f>IF('Employee Input 20-21'!AZP29="","",'Employee Input 20-21'!AZP29)</f>
        <v/>
      </c>
      <c r="AZQ29" s="14" t="str">
        <f>IF('Employee Input 20-21'!AZQ29="","",'Employee Input 20-21'!AZQ29)</f>
        <v/>
      </c>
      <c r="AZR29" s="14" t="str">
        <f>IF('Employee Input 20-21'!AZR29="","",'Employee Input 20-21'!AZR29)</f>
        <v/>
      </c>
      <c r="AZS29" s="14" t="str">
        <f>IF('Employee Input 20-21'!AZS29="","",'Employee Input 20-21'!AZS29)</f>
        <v/>
      </c>
      <c r="AZT29" s="14" t="str">
        <f>IF('Employee Input 20-21'!AZT29="","",'Employee Input 20-21'!AZT29)</f>
        <v/>
      </c>
      <c r="AZU29" s="14" t="str">
        <f>IF('Employee Input 20-21'!AZU29="","",'Employee Input 20-21'!AZU29)</f>
        <v/>
      </c>
      <c r="AZV29" s="14" t="str">
        <f>IF('Employee Input 20-21'!AZV29="","",'Employee Input 20-21'!AZV29)</f>
        <v/>
      </c>
      <c r="AZW29" s="14" t="str">
        <f>IF('Employee Input 20-21'!AZW29="","",'Employee Input 20-21'!AZW29)</f>
        <v/>
      </c>
      <c r="AZX29" s="14" t="str">
        <f>IF('Employee Input 20-21'!AZX29="","",'Employee Input 20-21'!AZX29)</f>
        <v/>
      </c>
      <c r="AZY29" s="14" t="str">
        <f>IF('Employee Input 20-21'!AZY29="","",'Employee Input 20-21'!AZY29)</f>
        <v/>
      </c>
      <c r="AZZ29" s="14" t="str">
        <f>IF('Employee Input 20-21'!AZZ29="","",'Employee Input 20-21'!AZZ29)</f>
        <v/>
      </c>
      <c r="BAA29" s="14" t="str">
        <f>IF('Employee Input 20-21'!BAA29="","",'Employee Input 20-21'!BAA29)</f>
        <v/>
      </c>
      <c r="BAB29" s="14" t="str">
        <f>IF('Employee Input 20-21'!BAB29="","",'Employee Input 20-21'!BAB29)</f>
        <v/>
      </c>
      <c r="BAC29" s="14" t="str">
        <f>IF('Employee Input 20-21'!BAC29="","",'Employee Input 20-21'!BAC29)</f>
        <v/>
      </c>
      <c r="BAD29" s="14" t="str">
        <f>IF('Employee Input 20-21'!BAD29="","",'Employee Input 20-21'!BAD29)</f>
        <v/>
      </c>
      <c r="BAE29" s="14" t="str">
        <f>IF('Employee Input 20-21'!BAE29="","",'Employee Input 20-21'!BAE29)</f>
        <v/>
      </c>
      <c r="BAF29" s="14" t="str">
        <f>IF('Employee Input 20-21'!BAF29="","",'Employee Input 20-21'!BAF29)</f>
        <v/>
      </c>
      <c r="BAG29" s="14" t="str">
        <f>IF('Employee Input 20-21'!BAG29="","",'Employee Input 20-21'!BAG29)</f>
        <v/>
      </c>
      <c r="BAH29" s="14" t="str">
        <f>IF('Employee Input 20-21'!BAH29="","",'Employee Input 20-21'!BAH29)</f>
        <v/>
      </c>
      <c r="BAI29" s="14" t="str">
        <f>IF('Employee Input 20-21'!BAI29="","",'Employee Input 20-21'!BAI29)</f>
        <v/>
      </c>
      <c r="BAJ29" s="14" t="str">
        <f>IF('Employee Input 20-21'!BAJ29="","",'Employee Input 20-21'!BAJ29)</f>
        <v/>
      </c>
      <c r="BAK29" s="14" t="str">
        <f>IF('Employee Input 20-21'!BAK29="","",'Employee Input 20-21'!BAK29)</f>
        <v/>
      </c>
      <c r="BAL29" s="14" t="str">
        <f>IF('Employee Input 20-21'!BAL29="","",'Employee Input 20-21'!BAL29)</f>
        <v/>
      </c>
      <c r="BAM29" s="14" t="str">
        <f>IF('Employee Input 20-21'!BAM29="","",'Employee Input 20-21'!BAM29)</f>
        <v/>
      </c>
      <c r="BAN29" s="14" t="str">
        <f>IF('Employee Input 20-21'!BAN29="","",'Employee Input 20-21'!BAN29)</f>
        <v/>
      </c>
      <c r="BAO29" s="14" t="str">
        <f>IF('Employee Input 20-21'!BAO29="","",'Employee Input 20-21'!BAO29)</f>
        <v/>
      </c>
      <c r="BAP29" s="14" t="str">
        <f>IF('Employee Input 20-21'!BAP29="","",'Employee Input 20-21'!BAP29)</f>
        <v/>
      </c>
      <c r="BAQ29" s="14" t="str">
        <f>IF('Employee Input 20-21'!BAQ29="","",'Employee Input 20-21'!BAQ29)</f>
        <v/>
      </c>
      <c r="BAR29" s="14" t="str">
        <f>IF('Employee Input 20-21'!BAR29="","",'Employee Input 20-21'!BAR29)</f>
        <v/>
      </c>
      <c r="BAS29" s="14" t="str">
        <f>IF('Employee Input 20-21'!BAS29="","",'Employee Input 20-21'!BAS29)</f>
        <v/>
      </c>
      <c r="BAT29" s="14" t="str">
        <f>IF('Employee Input 20-21'!BAT29="","",'Employee Input 20-21'!BAT29)</f>
        <v/>
      </c>
      <c r="BAU29" s="14" t="str">
        <f>IF('Employee Input 20-21'!BAU29="","",'Employee Input 20-21'!BAU29)</f>
        <v/>
      </c>
      <c r="BAV29" s="14" t="str">
        <f>IF('Employee Input 20-21'!BAV29="","",'Employee Input 20-21'!BAV29)</f>
        <v/>
      </c>
      <c r="BAW29" s="14" t="str">
        <f>IF('Employee Input 20-21'!BAW29="","",'Employee Input 20-21'!BAW29)</f>
        <v/>
      </c>
      <c r="BAX29" s="14" t="str">
        <f>IF('Employee Input 20-21'!BAX29="","",'Employee Input 20-21'!BAX29)</f>
        <v/>
      </c>
      <c r="BAY29" s="14" t="str">
        <f>IF('Employee Input 20-21'!BAY29="","",'Employee Input 20-21'!BAY29)</f>
        <v/>
      </c>
      <c r="BAZ29" s="14" t="str">
        <f>IF('Employee Input 20-21'!BAZ29="","",'Employee Input 20-21'!BAZ29)</f>
        <v/>
      </c>
      <c r="BBA29" s="14" t="str">
        <f>IF('Employee Input 20-21'!BBA29="","",'Employee Input 20-21'!BBA29)</f>
        <v/>
      </c>
      <c r="BBB29" s="14" t="str">
        <f>IF('Employee Input 20-21'!BBB29="","",'Employee Input 20-21'!BBB29)</f>
        <v/>
      </c>
      <c r="BBC29" s="14" t="str">
        <f>IF('Employee Input 20-21'!BBC29="","",'Employee Input 20-21'!BBC29)</f>
        <v/>
      </c>
      <c r="BBD29" s="14" t="str">
        <f>IF('Employee Input 20-21'!BBD29="","",'Employee Input 20-21'!BBD29)</f>
        <v/>
      </c>
      <c r="BBE29" s="14" t="str">
        <f>IF('Employee Input 20-21'!BBE29="","",'Employee Input 20-21'!BBE29)</f>
        <v/>
      </c>
      <c r="BBF29" s="14" t="str">
        <f>IF('Employee Input 20-21'!BBF29="","",'Employee Input 20-21'!BBF29)</f>
        <v/>
      </c>
      <c r="BBG29" s="14" t="str">
        <f>IF('Employee Input 20-21'!BBG29="","",'Employee Input 20-21'!BBG29)</f>
        <v/>
      </c>
      <c r="BBH29" s="14" t="str">
        <f>IF('Employee Input 20-21'!BBH29="","",'Employee Input 20-21'!BBH29)</f>
        <v/>
      </c>
      <c r="BBI29" s="14" t="str">
        <f>IF('Employee Input 20-21'!BBI29="","",'Employee Input 20-21'!BBI29)</f>
        <v/>
      </c>
      <c r="BBJ29" s="14" t="str">
        <f>IF('Employee Input 20-21'!BBJ29="","",'Employee Input 20-21'!BBJ29)</f>
        <v/>
      </c>
      <c r="BBK29" s="14" t="str">
        <f>IF('Employee Input 20-21'!BBK29="","",'Employee Input 20-21'!BBK29)</f>
        <v/>
      </c>
      <c r="BBL29" s="14" t="str">
        <f>IF('Employee Input 20-21'!BBL29="","",'Employee Input 20-21'!BBL29)</f>
        <v/>
      </c>
      <c r="BBM29" s="14" t="str">
        <f>IF('Employee Input 20-21'!BBM29="","",'Employee Input 20-21'!BBM29)</f>
        <v/>
      </c>
      <c r="BBN29" s="14" t="str">
        <f>IF('Employee Input 20-21'!BBN29="","",'Employee Input 20-21'!BBN29)</f>
        <v/>
      </c>
      <c r="BBO29" s="14" t="str">
        <f>IF('Employee Input 20-21'!BBO29="","",'Employee Input 20-21'!BBO29)</f>
        <v/>
      </c>
      <c r="BBP29" s="14" t="str">
        <f>IF('Employee Input 20-21'!BBP29="","",'Employee Input 20-21'!BBP29)</f>
        <v/>
      </c>
      <c r="BBQ29" s="14" t="str">
        <f>IF('Employee Input 20-21'!BBQ29="","",'Employee Input 20-21'!BBQ29)</f>
        <v/>
      </c>
      <c r="BBR29" s="14" t="str">
        <f>IF('Employee Input 20-21'!BBR29="","",'Employee Input 20-21'!BBR29)</f>
        <v/>
      </c>
      <c r="BBS29" s="14" t="str">
        <f>IF('Employee Input 20-21'!BBS29="","",'Employee Input 20-21'!BBS29)</f>
        <v/>
      </c>
      <c r="BBT29" s="14" t="str">
        <f>IF('Employee Input 20-21'!BBT29="","",'Employee Input 20-21'!BBT29)</f>
        <v/>
      </c>
      <c r="BBU29" s="14" t="str">
        <f>IF('Employee Input 20-21'!BBU29="","",'Employee Input 20-21'!BBU29)</f>
        <v/>
      </c>
      <c r="BBV29" s="14" t="str">
        <f>IF('Employee Input 20-21'!BBV29="","",'Employee Input 20-21'!BBV29)</f>
        <v/>
      </c>
      <c r="BBW29" s="14" t="str">
        <f>IF('Employee Input 20-21'!BBW29="","",'Employee Input 20-21'!BBW29)</f>
        <v/>
      </c>
      <c r="BBX29" s="14" t="str">
        <f>IF('Employee Input 20-21'!BBX29="","",'Employee Input 20-21'!BBX29)</f>
        <v/>
      </c>
      <c r="BBY29" s="14" t="str">
        <f>IF('Employee Input 20-21'!BBY29="","",'Employee Input 20-21'!BBY29)</f>
        <v/>
      </c>
      <c r="BBZ29" s="14" t="str">
        <f>IF('Employee Input 20-21'!BBZ29="","",'Employee Input 20-21'!BBZ29)</f>
        <v/>
      </c>
      <c r="BCA29" s="14" t="str">
        <f>IF('Employee Input 20-21'!BCA29="","",'Employee Input 20-21'!BCA29)</f>
        <v/>
      </c>
      <c r="BCB29" s="14" t="str">
        <f>IF('Employee Input 20-21'!BCB29="","",'Employee Input 20-21'!BCB29)</f>
        <v/>
      </c>
      <c r="BCC29" s="14" t="str">
        <f>IF('Employee Input 20-21'!BCC29="","",'Employee Input 20-21'!BCC29)</f>
        <v/>
      </c>
      <c r="BCD29" s="14" t="str">
        <f>IF('Employee Input 20-21'!BCD29="","",'Employee Input 20-21'!BCD29)</f>
        <v/>
      </c>
      <c r="BCE29" s="14" t="str">
        <f>IF('Employee Input 20-21'!BCE29="","",'Employee Input 20-21'!BCE29)</f>
        <v/>
      </c>
      <c r="BCF29" s="14" t="str">
        <f>IF('Employee Input 20-21'!BCF29="","",'Employee Input 20-21'!BCF29)</f>
        <v/>
      </c>
      <c r="BCG29" s="14" t="str">
        <f>IF('Employee Input 20-21'!BCG29="","",'Employee Input 20-21'!BCG29)</f>
        <v/>
      </c>
      <c r="BCH29" s="14" t="str">
        <f>IF('Employee Input 20-21'!BCH29="","",'Employee Input 20-21'!BCH29)</f>
        <v/>
      </c>
      <c r="BCI29" s="14" t="str">
        <f>IF('Employee Input 20-21'!BCI29="","",'Employee Input 20-21'!BCI29)</f>
        <v/>
      </c>
      <c r="BCJ29" s="14" t="str">
        <f>IF('Employee Input 20-21'!BCJ29="","",'Employee Input 20-21'!BCJ29)</f>
        <v/>
      </c>
      <c r="BCK29" s="14" t="str">
        <f>IF('Employee Input 20-21'!BCK29="","",'Employee Input 20-21'!BCK29)</f>
        <v/>
      </c>
      <c r="BCL29" s="14" t="str">
        <f>IF('Employee Input 20-21'!BCL29="","",'Employee Input 20-21'!BCL29)</f>
        <v/>
      </c>
      <c r="BCM29" s="14" t="str">
        <f>IF('Employee Input 20-21'!BCM29="","",'Employee Input 20-21'!BCM29)</f>
        <v/>
      </c>
      <c r="BCN29" s="14" t="str">
        <f>IF('Employee Input 20-21'!BCN29="","",'Employee Input 20-21'!BCN29)</f>
        <v/>
      </c>
      <c r="BCO29" s="14" t="str">
        <f>IF('Employee Input 20-21'!BCO29="","",'Employee Input 20-21'!BCO29)</f>
        <v/>
      </c>
      <c r="BCP29" s="14" t="str">
        <f>IF('Employee Input 20-21'!BCP29="","",'Employee Input 20-21'!BCP29)</f>
        <v/>
      </c>
      <c r="BCQ29" s="14" t="str">
        <f>IF('Employee Input 20-21'!BCQ29="","",'Employee Input 20-21'!BCQ29)</f>
        <v/>
      </c>
      <c r="BCR29" s="14" t="str">
        <f>IF('Employee Input 20-21'!BCR29="","",'Employee Input 20-21'!BCR29)</f>
        <v/>
      </c>
      <c r="BCS29" s="14" t="str">
        <f>IF('Employee Input 20-21'!BCS29="","",'Employee Input 20-21'!BCS29)</f>
        <v/>
      </c>
      <c r="BCT29" s="14" t="str">
        <f>IF('Employee Input 20-21'!BCT29="","",'Employee Input 20-21'!BCT29)</f>
        <v/>
      </c>
      <c r="BCU29" s="14" t="str">
        <f>IF('Employee Input 20-21'!BCU29="","",'Employee Input 20-21'!BCU29)</f>
        <v/>
      </c>
      <c r="BCV29" s="14" t="str">
        <f>IF('Employee Input 20-21'!BCV29="","",'Employee Input 20-21'!BCV29)</f>
        <v/>
      </c>
      <c r="BCW29" s="14" t="str">
        <f>IF('Employee Input 20-21'!BCW29="","",'Employee Input 20-21'!BCW29)</f>
        <v/>
      </c>
      <c r="BCX29" s="14" t="str">
        <f>IF('Employee Input 20-21'!BCX29="","",'Employee Input 20-21'!BCX29)</f>
        <v/>
      </c>
      <c r="BCY29" s="14" t="str">
        <f>IF('Employee Input 20-21'!BCY29="","",'Employee Input 20-21'!BCY29)</f>
        <v/>
      </c>
      <c r="BCZ29" s="14" t="str">
        <f>IF('Employee Input 20-21'!BCZ29="","",'Employee Input 20-21'!BCZ29)</f>
        <v/>
      </c>
      <c r="BDA29" s="14" t="str">
        <f>IF('Employee Input 20-21'!BDA29="","",'Employee Input 20-21'!BDA29)</f>
        <v/>
      </c>
      <c r="BDB29" s="14" t="str">
        <f>IF('Employee Input 20-21'!BDB29="","",'Employee Input 20-21'!BDB29)</f>
        <v/>
      </c>
      <c r="BDC29" s="14" t="str">
        <f>IF('Employee Input 20-21'!BDC29="","",'Employee Input 20-21'!BDC29)</f>
        <v/>
      </c>
      <c r="BDD29" s="14" t="str">
        <f>IF('Employee Input 20-21'!BDD29="","",'Employee Input 20-21'!BDD29)</f>
        <v/>
      </c>
      <c r="BDE29" s="14" t="str">
        <f>IF('Employee Input 20-21'!BDE29="","",'Employee Input 20-21'!BDE29)</f>
        <v/>
      </c>
      <c r="BDF29" s="14" t="str">
        <f>IF('Employee Input 20-21'!BDF29="","",'Employee Input 20-21'!BDF29)</f>
        <v/>
      </c>
      <c r="BDG29" s="14" t="str">
        <f>IF('Employee Input 20-21'!BDG29="","",'Employee Input 20-21'!BDG29)</f>
        <v/>
      </c>
      <c r="BDH29" s="14" t="str">
        <f>IF('Employee Input 20-21'!BDH29="","",'Employee Input 20-21'!BDH29)</f>
        <v/>
      </c>
      <c r="BDI29" s="14" t="str">
        <f>IF('Employee Input 20-21'!BDI29="","",'Employee Input 20-21'!BDI29)</f>
        <v/>
      </c>
      <c r="BDJ29" s="14" t="str">
        <f>IF('Employee Input 20-21'!BDJ29="","",'Employee Input 20-21'!BDJ29)</f>
        <v/>
      </c>
      <c r="BDK29" s="14" t="str">
        <f>IF('Employee Input 20-21'!BDK29="","",'Employee Input 20-21'!BDK29)</f>
        <v/>
      </c>
      <c r="BDL29" s="14" t="str">
        <f>IF('Employee Input 20-21'!BDL29="","",'Employee Input 20-21'!BDL29)</f>
        <v/>
      </c>
      <c r="BDM29" s="14" t="str">
        <f>IF('Employee Input 20-21'!BDM29="","",'Employee Input 20-21'!BDM29)</f>
        <v/>
      </c>
      <c r="BDN29" s="14" t="str">
        <f>IF('Employee Input 20-21'!BDN29="","",'Employee Input 20-21'!BDN29)</f>
        <v/>
      </c>
      <c r="BDO29" s="14" t="str">
        <f>IF('Employee Input 20-21'!BDO29="","",'Employee Input 20-21'!BDO29)</f>
        <v/>
      </c>
      <c r="BDP29" s="14" t="str">
        <f>IF('Employee Input 20-21'!BDP29="","",'Employee Input 20-21'!BDP29)</f>
        <v/>
      </c>
      <c r="BDQ29" s="14" t="str">
        <f>IF('Employee Input 20-21'!BDQ29="","",'Employee Input 20-21'!BDQ29)</f>
        <v/>
      </c>
      <c r="BDR29" s="14" t="str">
        <f>IF('Employee Input 20-21'!BDR29="","",'Employee Input 20-21'!BDR29)</f>
        <v/>
      </c>
      <c r="BDS29" s="14" t="str">
        <f>IF('Employee Input 20-21'!BDS29="","",'Employee Input 20-21'!BDS29)</f>
        <v/>
      </c>
      <c r="BDT29" s="14" t="str">
        <f>IF('Employee Input 20-21'!BDT29="","",'Employee Input 20-21'!BDT29)</f>
        <v/>
      </c>
      <c r="BDU29" s="14" t="str">
        <f>IF('Employee Input 20-21'!BDU29="","",'Employee Input 20-21'!BDU29)</f>
        <v/>
      </c>
      <c r="BDV29" s="14" t="str">
        <f>IF('Employee Input 20-21'!BDV29="","",'Employee Input 20-21'!BDV29)</f>
        <v/>
      </c>
      <c r="BDW29" s="14" t="str">
        <f>IF('Employee Input 20-21'!BDW29="","",'Employee Input 20-21'!BDW29)</f>
        <v/>
      </c>
      <c r="BDX29" s="14" t="str">
        <f>IF('Employee Input 20-21'!BDX29="","",'Employee Input 20-21'!BDX29)</f>
        <v/>
      </c>
      <c r="BDY29" s="14" t="str">
        <f>IF('Employee Input 20-21'!BDY29="","",'Employee Input 20-21'!BDY29)</f>
        <v/>
      </c>
      <c r="BDZ29" s="14" t="str">
        <f>IF('Employee Input 20-21'!BDZ29="","",'Employee Input 20-21'!BDZ29)</f>
        <v/>
      </c>
      <c r="BEA29" s="14" t="str">
        <f>IF('Employee Input 20-21'!BEA29="","",'Employee Input 20-21'!BEA29)</f>
        <v/>
      </c>
      <c r="BEB29" s="14" t="str">
        <f>IF('Employee Input 20-21'!BEB29="","",'Employee Input 20-21'!BEB29)</f>
        <v/>
      </c>
      <c r="BEC29" s="14" t="str">
        <f>IF('Employee Input 20-21'!BEC29="","",'Employee Input 20-21'!BEC29)</f>
        <v/>
      </c>
      <c r="BED29" s="14" t="str">
        <f>IF('Employee Input 20-21'!BED29="","",'Employee Input 20-21'!BED29)</f>
        <v/>
      </c>
      <c r="BEE29" s="14" t="str">
        <f>IF('Employee Input 20-21'!BEE29="","",'Employee Input 20-21'!BEE29)</f>
        <v/>
      </c>
      <c r="BEF29" s="14" t="str">
        <f>IF('Employee Input 20-21'!BEF29="","",'Employee Input 20-21'!BEF29)</f>
        <v/>
      </c>
      <c r="BEG29" s="14" t="str">
        <f>IF('Employee Input 20-21'!BEG29="","",'Employee Input 20-21'!BEG29)</f>
        <v/>
      </c>
      <c r="BEH29" s="14" t="str">
        <f>IF('Employee Input 20-21'!BEH29="","",'Employee Input 20-21'!BEH29)</f>
        <v/>
      </c>
      <c r="BEI29" s="14" t="str">
        <f>IF('Employee Input 20-21'!BEI29="","",'Employee Input 20-21'!BEI29)</f>
        <v/>
      </c>
      <c r="BEJ29" s="14" t="str">
        <f>IF('Employee Input 20-21'!BEJ29="","",'Employee Input 20-21'!BEJ29)</f>
        <v/>
      </c>
      <c r="BEK29" s="14" t="str">
        <f>IF('Employee Input 20-21'!BEK29="","",'Employee Input 20-21'!BEK29)</f>
        <v/>
      </c>
      <c r="BEL29" s="14" t="str">
        <f>IF('Employee Input 20-21'!BEL29="","",'Employee Input 20-21'!BEL29)</f>
        <v/>
      </c>
      <c r="BEM29" s="14" t="str">
        <f>IF('Employee Input 20-21'!BEM29="","",'Employee Input 20-21'!BEM29)</f>
        <v/>
      </c>
      <c r="BEN29" s="14" t="str">
        <f>IF('Employee Input 20-21'!BEN29="","",'Employee Input 20-21'!BEN29)</f>
        <v/>
      </c>
      <c r="BEO29" s="14" t="str">
        <f>IF('Employee Input 20-21'!BEO29="","",'Employee Input 20-21'!BEO29)</f>
        <v/>
      </c>
      <c r="BEP29" s="14" t="str">
        <f>IF('Employee Input 20-21'!BEP29="","",'Employee Input 20-21'!BEP29)</f>
        <v/>
      </c>
      <c r="BEQ29" s="14" t="str">
        <f>IF('Employee Input 20-21'!BEQ29="","",'Employee Input 20-21'!BEQ29)</f>
        <v/>
      </c>
      <c r="BER29" s="14" t="str">
        <f>IF('Employee Input 20-21'!BER29="","",'Employee Input 20-21'!BER29)</f>
        <v/>
      </c>
      <c r="BES29" s="14" t="str">
        <f>IF('Employee Input 20-21'!BES29="","",'Employee Input 20-21'!BES29)</f>
        <v/>
      </c>
      <c r="BET29" s="14" t="str">
        <f>IF('Employee Input 20-21'!BET29="","",'Employee Input 20-21'!BET29)</f>
        <v/>
      </c>
      <c r="BEU29" s="14" t="str">
        <f>IF('Employee Input 20-21'!BEU29="","",'Employee Input 20-21'!BEU29)</f>
        <v/>
      </c>
      <c r="BEV29" s="14" t="str">
        <f>IF('Employee Input 20-21'!BEV29="","",'Employee Input 20-21'!BEV29)</f>
        <v/>
      </c>
      <c r="BEW29" s="14" t="str">
        <f>IF('Employee Input 20-21'!BEW29="","",'Employee Input 20-21'!BEW29)</f>
        <v/>
      </c>
      <c r="BEX29" s="14" t="str">
        <f>IF('Employee Input 20-21'!BEX29="","",'Employee Input 20-21'!BEX29)</f>
        <v/>
      </c>
      <c r="BEY29" s="14" t="str">
        <f>IF('Employee Input 20-21'!BEY29="","",'Employee Input 20-21'!BEY29)</f>
        <v/>
      </c>
      <c r="BEZ29" s="14" t="str">
        <f>IF('Employee Input 20-21'!BEZ29="","",'Employee Input 20-21'!BEZ29)</f>
        <v/>
      </c>
      <c r="BFA29" s="14" t="str">
        <f>IF('Employee Input 20-21'!BFA29="","",'Employee Input 20-21'!BFA29)</f>
        <v/>
      </c>
      <c r="BFB29" s="14" t="str">
        <f>IF('Employee Input 20-21'!BFB29="","",'Employee Input 20-21'!BFB29)</f>
        <v/>
      </c>
      <c r="BFC29" s="14" t="str">
        <f>IF('Employee Input 20-21'!BFC29="","",'Employee Input 20-21'!BFC29)</f>
        <v/>
      </c>
      <c r="BFD29" s="14" t="str">
        <f>IF('Employee Input 20-21'!BFD29="","",'Employee Input 20-21'!BFD29)</f>
        <v/>
      </c>
      <c r="BFE29" s="14" t="str">
        <f>IF('Employee Input 20-21'!BFE29="","",'Employee Input 20-21'!BFE29)</f>
        <v/>
      </c>
      <c r="BFF29" s="14" t="str">
        <f>IF('Employee Input 20-21'!BFF29="","",'Employee Input 20-21'!BFF29)</f>
        <v/>
      </c>
      <c r="BFG29" s="14" t="str">
        <f>IF('Employee Input 20-21'!BFG29="","",'Employee Input 20-21'!BFG29)</f>
        <v/>
      </c>
      <c r="BFH29" s="14" t="str">
        <f>IF('Employee Input 20-21'!BFH29="","",'Employee Input 20-21'!BFH29)</f>
        <v/>
      </c>
      <c r="BFI29" s="14" t="str">
        <f>IF('Employee Input 20-21'!BFI29="","",'Employee Input 20-21'!BFI29)</f>
        <v/>
      </c>
      <c r="BFJ29" s="14" t="str">
        <f>IF('Employee Input 20-21'!BFJ29="","",'Employee Input 20-21'!BFJ29)</f>
        <v/>
      </c>
      <c r="BFK29" s="14" t="str">
        <f>IF('Employee Input 20-21'!BFK29="","",'Employee Input 20-21'!BFK29)</f>
        <v/>
      </c>
      <c r="BFL29" s="14" t="str">
        <f>IF('Employee Input 20-21'!BFL29="","",'Employee Input 20-21'!BFL29)</f>
        <v/>
      </c>
      <c r="BFM29" s="14" t="str">
        <f>IF('Employee Input 20-21'!BFM29="","",'Employee Input 20-21'!BFM29)</f>
        <v/>
      </c>
      <c r="BFN29" s="14" t="str">
        <f>IF('Employee Input 20-21'!BFN29="","",'Employee Input 20-21'!BFN29)</f>
        <v/>
      </c>
      <c r="BFO29" s="14" t="str">
        <f>IF('Employee Input 20-21'!BFO29="","",'Employee Input 20-21'!BFO29)</f>
        <v/>
      </c>
      <c r="BFP29" s="14" t="str">
        <f>IF('Employee Input 20-21'!BFP29="","",'Employee Input 20-21'!BFP29)</f>
        <v/>
      </c>
      <c r="BFQ29" s="14" t="str">
        <f>IF('Employee Input 20-21'!BFQ29="","",'Employee Input 20-21'!BFQ29)</f>
        <v/>
      </c>
      <c r="BFR29" s="14" t="str">
        <f>IF('Employee Input 20-21'!BFR29="","",'Employee Input 20-21'!BFR29)</f>
        <v/>
      </c>
      <c r="BFS29" s="14" t="str">
        <f>IF('Employee Input 20-21'!BFS29="","",'Employee Input 20-21'!BFS29)</f>
        <v/>
      </c>
      <c r="BFT29" s="14" t="str">
        <f>IF('Employee Input 20-21'!BFT29="","",'Employee Input 20-21'!BFT29)</f>
        <v/>
      </c>
      <c r="BFU29" s="14" t="str">
        <f>IF('Employee Input 20-21'!BFU29="","",'Employee Input 20-21'!BFU29)</f>
        <v/>
      </c>
      <c r="BFV29" s="14" t="str">
        <f>IF('Employee Input 20-21'!BFV29="","",'Employee Input 20-21'!BFV29)</f>
        <v/>
      </c>
      <c r="BFW29" s="14" t="str">
        <f>IF('Employee Input 20-21'!BFW29="","",'Employee Input 20-21'!BFW29)</f>
        <v/>
      </c>
      <c r="BFX29" s="14" t="str">
        <f>IF('Employee Input 20-21'!BFX29="","",'Employee Input 20-21'!BFX29)</f>
        <v/>
      </c>
      <c r="BFY29" s="14" t="str">
        <f>IF('Employee Input 20-21'!BFY29="","",'Employee Input 20-21'!BFY29)</f>
        <v/>
      </c>
      <c r="BFZ29" s="14" t="str">
        <f>IF('Employee Input 20-21'!BFZ29="","",'Employee Input 20-21'!BFZ29)</f>
        <v/>
      </c>
      <c r="BGA29" s="14" t="str">
        <f>IF('Employee Input 20-21'!BGA29="","",'Employee Input 20-21'!BGA29)</f>
        <v/>
      </c>
      <c r="BGB29" s="14" t="str">
        <f>IF('Employee Input 20-21'!BGB29="","",'Employee Input 20-21'!BGB29)</f>
        <v/>
      </c>
      <c r="BGC29" s="14" t="str">
        <f>IF('Employee Input 20-21'!BGC29="","",'Employee Input 20-21'!BGC29)</f>
        <v/>
      </c>
      <c r="BGD29" s="14" t="str">
        <f>IF('Employee Input 20-21'!BGD29="","",'Employee Input 20-21'!BGD29)</f>
        <v/>
      </c>
      <c r="BGE29" s="14" t="str">
        <f>IF('Employee Input 20-21'!BGE29="","",'Employee Input 20-21'!BGE29)</f>
        <v/>
      </c>
      <c r="BGF29" s="14" t="str">
        <f>IF('Employee Input 20-21'!BGF29="","",'Employee Input 20-21'!BGF29)</f>
        <v/>
      </c>
      <c r="BGG29" s="14" t="str">
        <f>IF('Employee Input 20-21'!BGG29="","",'Employee Input 20-21'!BGG29)</f>
        <v/>
      </c>
      <c r="BGH29" s="14" t="str">
        <f>IF('Employee Input 20-21'!BGH29="","",'Employee Input 20-21'!BGH29)</f>
        <v/>
      </c>
      <c r="BGI29" s="14" t="str">
        <f>IF('Employee Input 20-21'!BGI29="","",'Employee Input 20-21'!BGI29)</f>
        <v/>
      </c>
      <c r="BGJ29" s="14" t="str">
        <f>IF('Employee Input 20-21'!BGJ29="","",'Employee Input 20-21'!BGJ29)</f>
        <v/>
      </c>
      <c r="BGK29" s="14" t="str">
        <f>IF('Employee Input 20-21'!BGK29="","",'Employee Input 20-21'!BGK29)</f>
        <v/>
      </c>
      <c r="BGL29" s="14" t="str">
        <f>IF('Employee Input 20-21'!BGL29="","",'Employee Input 20-21'!BGL29)</f>
        <v/>
      </c>
      <c r="BGM29" s="14" t="str">
        <f>IF('Employee Input 20-21'!BGM29="","",'Employee Input 20-21'!BGM29)</f>
        <v/>
      </c>
      <c r="BGN29" s="14" t="str">
        <f>IF('Employee Input 20-21'!BGN29="","",'Employee Input 20-21'!BGN29)</f>
        <v/>
      </c>
      <c r="BGO29" s="14" t="str">
        <f>IF('Employee Input 20-21'!BGO29="","",'Employee Input 20-21'!BGO29)</f>
        <v/>
      </c>
      <c r="BGP29" s="14" t="str">
        <f>IF('Employee Input 20-21'!BGP29="","",'Employee Input 20-21'!BGP29)</f>
        <v/>
      </c>
      <c r="BGQ29" s="14" t="str">
        <f>IF('Employee Input 20-21'!BGQ29="","",'Employee Input 20-21'!BGQ29)</f>
        <v/>
      </c>
      <c r="BGR29" s="14" t="str">
        <f>IF('Employee Input 20-21'!BGR29="","",'Employee Input 20-21'!BGR29)</f>
        <v/>
      </c>
      <c r="BGS29" s="14" t="str">
        <f>IF('Employee Input 20-21'!BGS29="","",'Employee Input 20-21'!BGS29)</f>
        <v/>
      </c>
      <c r="BGT29" s="14" t="str">
        <f>IF('Employee Input 20-21'!BGT29="","",'Employee Input 20-21'!BGT29)</f>
        <v/>
      </c>
      <c r="BGU29" s="14" t="str">
        <f>IF('Employee Input 20-21'!BGU29="","",'Employee Input 20-21'!BGU29)</f>
        <v/>
      </c>
      <c r="BGV29" s="14" t="str">
        <f>IF('Employee Input 20-21'!BGV29="","",'Employee Input 20-21'!BGV29)</f>
        <v/>
      </c>
      <c r="BGW29" s="14" t="str">
        <f>IF('Employee Input 20-21'!BGW29="","",'Employee Input 20-21'!BGW29)</f>
        <v/>
      </c>
      <c r="BGX29" s="14" t="str">
        <f>IF('Employee Input 20-21'!BGX29="","",'Employee Input 20-21'!BGX29)</f>
        <v/>
      </c>
      <c r="BGY29" s="14" t="str">
        <f>IF('Employee Input 20-21'!BGY29="","",'Employee Input 20-21'!BGY29)</f>
        <v/>
      </c>
      <c r="BGZ29" s="14" t="str">
        <f>IF('Employee Input 20-21'!BGZ29="","",'Employee Input 20-21'!BGZ29)</f>
        <v/>
      </c>
      <c r="BHA29" s="14" t="str">
        <f>IF('Employee Input 20-21'!BHA29="","",'Employee Input 20-21'!BHA29)</f>
        <v/>
      </c>
      <c r="BHB29" s="14" t="str">
        <f>IF('Employee Input 20-21'!BHB29="","",'Employee Input 20-21'!BHB29)</f>
        <v/>
      </c>
      <c r="BHC29" s="14" t="str">
        <f>IF('Employee Input 20-21'!BHC29="","",'Employee Input 20-21'!BHC29)</f>
        <v/>
      </c>
      <c r="BHD29" s="14" t="str">
        <f>IF('Employee Input 20-21'!BHD29="","",'Employee Input 20-21'!BHD29)</f>
        <v/>
      </c>
      <c r="BHE29" s="14" t="str">
        <f>IF('Employee Input 20-21'!BHE29="","",'Employee Input 20-21'!BHE29)</f>
        <v/>
      </c>
      <c r="BHF29" s="14" t="str">
        <f>IF('Employee Input 20-21'!BHF29="","",'Employee Input 20-21'!BHF29)</f>
        <v/>
      </c>
      <c r="BHG29" s="14" t="str">
        <f>IF('Employee Input 20-21'!BHG29="","",'Employee Input 20-21'!BHG29)</f>
        <v/>
      </c>
      <c r="BHH29" s="14" t="str">
        <f>IF('Employee Input 20-21'!BHH29="","",'Employee Input 20-21'!BHH29)</f>
        <v/>
      </c>
      <c r="BHI29" s="14" t="str">
        <f>IF('Employee Input 20-21'!BHI29="","",'Employee Input 20-21'!BHI29)</f>
        <v/>
      </c>
      <c r="BHJ29" s="14" t="str">
        <f>IF('Employee Input 20-21'!BHJ29="","",'Employee Input 20-21'!BHJ29)</f>
        <v/>
      </c>
      <c r="BHK29" s="14" t="str">
        <f>IF('Employee Input 20-21'!BHK29="","",'Employee Input 20-21'!BHK29)</f>
        <v/>
      </c>
      <c r="BHL29" s="14" t="str">
        <f>IF('Employee Input 20-21'!BHL29="","",'Employee Input 20-21'!BHL29)</f>
        <v/>
      </c>
      <c r="BHM29" s="14" t="str">
        <f>IF('Employee Input 20-21'!BHM29="","",'Employee Input 20-21'!BHM29)</f>
        <v/>
      </c>
      <c r="BHN29" s="14" t="str">
        <f>IF('Employee Input 20-21'!BHN29="","",'Employee Input 20-21'!BHN29)</f>
        <v/>
      </c>
      <c r="BHO29" s="14" t="str">
        <f>IF('Employee Input 20-21'!BHO29="","",'Employee Input 20-21'!BHO29)</f>
        <v/>
      </c>
      <c r="BHP29" s="14" t="str">
        <f>IF('Employee Input 20-21'!BHP29="","",'Employee Input 20-21'!BHP29)</f>
        <v/>
      </c>
      <c r="BHQ29" s="14" t="str">
        <f>IF('Employee Input 20-21'!BHQ29="","",'Employee Input 20-21'!BHQ29)</f>
        <v/>
      </c>
      <c r="BHR29" s="14" t="str">
        <f>IF('Employee Input 20-21'!BHR29="","",'Employee Input 20-21'!BHR29)</f>
        <v/>
      </c>
      <c r="BHS29" s="14" t="str">
        <f>IF('Employee Input 20-21'!BHS29="","",'Employee Input 20-21'!BHS29)</f>
        <v/>
      </c>
      <c r="BHT29" s="14" t="str">
        <f>IF('Employee Input 20-21'!BHT29="","",'Employee Input 20-21'!BHT29)</f>
        <v/>
      </c>
      <c r="BHU29" s="14" t="str">
        <f>IF('Employee Input 20-21'!BHU29="","",'Employee Input 20-21'!BHU29)</f>
        <v/>
      </c>
      <c r="BHV29" s="14" t="str">
        <f>IF('Employee Input 20-21'!BHV29="","",'Employee Input 20-21'!BHV29)</f>
        <v/>
      </c>
      <c r="BHW29" s="14" t="str">
        <f>IF('Employee Input 20-21'!BHW29="","",'Employee Input 20-21'!BHW29)</f>
        <v/>
      </c>
      <c r="BHX29" s="14" t="str">
        <f>IF('Employee Input 20-21'!BHX29="","",'Employee Input 20-21'!BHX29)</f>
        <v/>
      </c>
      <c r="BHY29" s="14" t="str">
        <f>IF('Employee Input 20-21'!BHY29="","",'Employee Input 20-21'!BHY29)</f>
        <v/>
      </c>
      <c r="BHZ29" s="14" t="str">
        <f>IF('Employee Input 20-21'!BHZ29="","",'Employee Input 20-21'!BHZ29)</f>
        <v/>
      </c>
      <c r="BIA29" s="14" t="str">
        <f>IF('Employee Input 20-21'!BIA29="","",'Employee Input 20-21'!BIA29)</f>
        <v/>
      </c>
      <c r="BIB29" s="14" t="str">
        <f>IF('Employee Input 20-21'!BIB29="","",'Employee Input 20-21'!BIB29)</f>
        <v/>
      </c>
      <c r="BIC29" s="14" t="str">
        <f>IF('Employee Input 20-21'!BIC29="","",'Employee Input 20-21'!BIC29)</f>
        <v/>
      </c>
      <c r="BID29" s="14" t="str">
        <f>IF('Employee Input 20-21'!BID29="","",'Employee Input 20-21'!BID29)</f>
        <v/>
      </c>
      <c r="BIE29" s="14" t="str">
        <f>IF('Employee Input 20-21'!BIE29="","",'Employee Input 20-21'!BIE29)</f>
        <v/>
      </c>
      <c r="BIF29" s="14" t="str">
        <f>IF('Employee Input 20-21'!BIF29="","",'Employee Input 20-21'!BIF29)</f>
        <v/>
      </c>
      <c r="BIG29" s="14" t="str">
        <f>IF('Employee Input 20-21'!BIG29="","",'Employee Input 20-21'!BIG29)</f>
        <v/>
      </c>
      <c r="BIH29" s="14" t="str">
        <f>IF('Employee Input 20-21'!BIH29="","",'Employee Input 20-21'!BIH29)</f>
        <v/>
      </c>
      <c r="BII29" s="14" t="str">
        <f>IF('Employee Input 20-21'!BII29="","",'Employee Input 20-21'!BII29)</f>
        <v/>
      </c>
      <c r="BIJ29" s="14" t="str">
        <f>IF('Employee Input 20-21'!BIJ29="","",'Employee Input 20-21'!BIJ29)</f>
        <v/>
      </c>
      <c r="BIK29" s="14" t="str">
        <f>IF('Employee Input 20-21'!BIK29="","",'Employee Input 20-21'!BIK29)</f>
        <v/>
      </c>
      <c r="BIL29" s="14" t="str">
        <f>IF('Employee Input 20-21'!BIL29="","",'Employee Input 20-21'!BIL29)</f>
        <v/>
      </c>
      <c r="BIM29" s="14" t="str">
        <f>IF('Employee Input 20-21'!BIM29="","",'Employee Input 20-21'!BIM29)</f>
        <v/>
      </c>
      <c r="BIN29" s="14" t="str">
        <f>IF('Employee Input 20-21'!BIN29="","",'Employee Input 20-21'!BIN29)</f>
        <v/>
      </c>
      <c r="BIO29" s="14" t="str">
        <f>IF('Employee Input 20-21'!BIO29="","",'Employee Input 20-21'!BIO29)</f>
        <v/>
      </c>
      <c r="BIP29" s="14" t="str">
        <f>IF('Employee Input 20-21'!BIP29="","",'Employee Input 20-21'!BIP29)</f>
        <v/>
      </c>
      <c r="BIQ29" s="14" t="str">
        <f>IF('Employee Input 20-21'!BIQ29="","",'Employee Input 20-21'!BIQ29)</f>
        <v/>
      </c>
      <c r="BIR29" s="14" t="str">
        <f>IF('Employee Input 20-21'!BIR29="","",'Employee Input 20-21'!BIR29)</f>
        <v/>
      </c>
      <c r="BIS29" s="14" t="str">
        <f>IF('Employee Input 20-21'!BIS29="","",'Employee Input 20-21'!BIS29)</f>
        <v/>
      </c>
      <c r="BIT29" s="14" t="str">
        <f>IF('Employee Input 20-21'!BIT29="","",'Employee Input 20-21'!BIT29)</f>
        <v/>
      </c>
      <c r="BIU29" s="14" t="str">
        <f>IF('Employee Input 20-21'!BIU29="","",'Employee Input 20-21'!BIU29)</f>
        <v/>
      </c>
      <c r="BIV29" s="14" t="str">
        <f>IF('Employee Input 20-21'!BIV29="","",'Employee Input 20-21'!BIV29)</f>
        <v/>
      </c>
      <c r="BIW29" s="14" t="str">
        <f>IF('Employee Input 20-21'!BIW29="","",'Employee Input 20-21'!BIW29)</f>
        <v/>
      </c>
      <c r="BIX29" s="14" t="str">
        <f>IF('Employee Input 20-21'!BIX29="","",'Employee Input 20-21'!BIX29)</f>
        <v/>
      </c>
      <c r="BIY29" s="14" t="str">
        <f>IF('Employee Input 20-21'!BIY29="","",'Employee Input 20-21'!BIY29)</f>
        <v/>
      </c>
      <c r="BIZ29" s="14" t="str">
        <f>IF('Employee Input 20-21'!BIZ29="","",'Employee Input 20-21'!BIZ29)</f>
        <v/>
      </c>
      <c r="BJA29" s="14" t="str">
        <f>IF('Employee Input 20-21'!BJA29="","",'Employee Input 20-21'!BJA29)</f>
        <v/>
      </c>
      <c r="BJB29" s="14" t="str">
        <f>IF('Employee Input 20-21'!BJB29="","",'Employee Input 20-21'!BJB29)</f>
        <v/>
      </c>
      <c r="BJC29" s="14" t="str">
        <f>IF('Employee Input 20-21'!BJC29="","",'Employee Input 20-21'!BJC29)</f>
        <v/>
      </c>
      <c r="BJD29" s="14" t="str">
        <f>IF('Employee Input 20-21'!BJD29="","",'Employee Input 20-21'!BJD29)</f>
        <v/>
      </c>
      <c r="BJE29" s="14" t="str">
        <f>IF('Employee Input 20-21'!BJE29="","",'Employee Input 20-21'!BJE29)</f>
        <v/>
      </c>
      <c r="BJF29" s="14" t="str">
        <f>IF('Employee Input 20-21'!BJF29="","",'Employee Input 20-21'!BJF29)</f>
        <v/>
      </c>
      <c r="BJG29" s="14" t="str">
        <f>IF('Employee Input 20-21'!BJG29="","",'Employee Input 20-21'!BJG29)</f>
        <v/>
      </c>
      <c r="BJH29" s="14" t="str">
        <f>IF('Employee Input 20-21'!BJH29="","",'Employee Input 20-21'!BJH29)</f>
        <v/>
      </c>
      <c r="BJI29" s="14" t="str">
        <f>IF('Employee Input 20-21'!BJI29="","",'Employee Input 20-21'!BJI29)</f>
        <v/>
      </c>
      <c r="BJJ29" s="14" t="str">
        <f>IF('Employee Input 20-21'!BJJ29="","",'Employee Input 20-21'!BJJ29)</f>
        <v/>
      </c>
      <c r="BJK29" s="14" t="str">
        <f>IF('Employee Input 20-21'!BJK29="","",'Employee Input 20-21'!BJK29)</f>
        <v/>
      </c>
      <c r="BJL29" s="14" t="str">
        <f>IF('Employee Input 20-21'!BJL29="","",'Employee Input 20-21'!BJL29)</f>
        <v/>
      </c>
      <c r="BJM29" s="14" t="str">
        <f>IF('Employee Input 20-21'!BJM29="","",'Employee Input 20-21'!BJM29)</f>
        <v/>
      </c>
      <c r="BJN29" s="14" t="str">
        <f>IF('Employee Input 20-21'!BJN29="","",'Employee Input 20-21'!BJN29)</f>
        <v/>
      </c>
      <c r="BJO29" s="14" t="str">
        <f>IF('Employee Input 20-21'!BJO29="","",'Employee Input 20-21'!BJO29)</f>
        <v/>
      </c>
      <c r="BJP29" s="14" t="str">
        <f>IF('Employee Input 20-21'!BJP29="","",'Employee Input 20-21'!BJP29)</f>
        <v/>
      </c>
      <c r="BJQ29" s="14" t="str">
        <f>IF('Employee Input 20-21'!BJQ29="","",'Employee Input 20-21'!BJQ29)</f>
        <v/>
      </c>
      <c r="BJR29" s="14" t="str">
        <f>IF('Employee Input 20-21'!BJR29="","",'Employee Input 20-21'!BJR29)</f>
        <v/>
      </c>
      <c r="BJS29" s="14" t="str">
        <f>IF('Employee Input 20-21'!BJS29="","",'Employee Input 20-21'!BJS29)</f>
        <v/>
      </c>
      <c r="BJT29" s="14" t="str">
        <f>IF('Employee Input 20-21'!BJT29="","",'Employee Input 20-21'!BJT29)</f>
        <v/>
      </c>
      <c r="BJU29" s="14" t="str">
        <f>IF('Employee Input 20-21'!BJU29="","",'Employee Input 20-21'!BJU29)</f>
        <v/>
      </c>
      <c r="BJV29" s="14" t="str">
        <f>IF('Employee Input 20-21'!BJV29="","",'Employee Input 20-21'!BJV29)</f>
        <v/>
      </c>
      <c r="BJW29" s="14" t="str">
        <f>IF('Employee Input 20-21'!BJW29="","",'Employee Input 20-21'!BJW29)</f>
        <v/>
      </c>
      <c r="BJX29" s="14" t="str">
        <f>IF('Employee Input 20-21'!BJX29="","",'Employee Input 20-21'!BJX29)</f>
        <v/>
      </c>
      <c r="BJY29" s="14" t="str">
        <f>IF('Employee Input 20-21'!BJY29="","",'Employee Input 20-21'!BJY29)</f>
        <v/>
      </c>
      <c r="BJZ29" s="14" t="str">
        <f>IF('Employee Input 20-21'!BJZ29="","",'Employee Input 20-21'!BJZ29)</f>
        <v/>
      </c>
      <c r="BKA29" s="14" t="str">
        <f>IF('Employee Input 20-21'!BKA29="","",'Employee Input 20-21'!BKA29)</f>
        <v/>
      </c>
      <c r="BKB29" s="14" t="str">
        <f>IF('Employee Input 20-21'!BKB29="","",'Employee Input 20-21'!BKB29)</f>
        <v/>
      </c>
      <c r="BKC29" s="14" t="str">
        <f>IF('Employee Input 20-21'!BKC29="","",'Employee Input 20-21'!BKC29)</f>
        <v/>
      </c>
      <c r="BKD29" s="14" t="str">
        <f>IF('Employee Input 20-21'!BKD29="","",'Employee Input 20-21'!BKD29)</f>
        <v/>
      </c>
      <c r="BKE29" s="14" t="str">
        <f>IF('Employee Input 20-21'!BKE29="","",'Employee Input 20-21'!BKE29)</f>
        <v/>
      </c>
      <c r="BKF29" s="14" t="str">
        <f>IF('Employee Input 20-21'!BKF29="","",'Employee Input 20-21'!BKF29)</f>
        <v/>
      </c>
      <c r="BKG29" s="14" t="str">
        <f>IF('Employee Input 20-21'!BKG29="","",'Employee Input 20-21'!BKG29)</f>
        <v/>
      </c>
      <c r="BKH29" s="14" t="str">
        <f>IF('Employee Input 20-21'!BKH29="","",'Employee Input 20-21'!BKH29)</f>
        <v/>
      </c>
      <c r="BKI29" s="14" t="str">
        <f>IF('Employee Input 20-21'!BKI29="","",'Employee Input 20-21'!BKI29)</f>
        <v/>
      </c>
      <c r="BKJ29" s="14" t="str">
        <f>IF('Employee Input 20-21'!BKJ29="","",'Employee Input 20-21'!BKJ29)</f>
        <v/>
      </c>
      <c r="BKK29" s="14" t="str">
        <f>IF('Employee Input 20-21'!BKK29="","",'Employee Input 20-21'!BKK29)</f>
        <v/>
      </c>
      <c r="BKL29" s="14" t="str">
        <f>IF('Employee Input 20-21'!BKL29="","",'Employee Input 20-21'!BKL29)</f>
        <v/>
      </c>
      <c r="BKM29" s="14" t="str">
        <f>IF('Employee Input 20-21'!BKM29="","",'Employee Input 20-21'!BKM29)</f>
        <v/>
      </c>
      <c r="BKN29" s="14" t="str">
        <f>IF('Employee Input 20-21'!BKN29="","",'Employee Input 20-21'!BKN29)</f>
        <v/>
      </c>
      <c r="BKO29" s="14" t="str">
        <f>IF('Employee Input 20-21'!BKO29="","",'Employee Input 20-21'!BKO29)</f>
        <v/>
      </c>
      <c r="BKP29" s="14" t="str">
        <f>IF('Employee Input 20-21'!BKP29="","",'Employee Input 20-21'!BKP29)</f>
        <v/>
      </c>
      <c r="BKQ29" s="14" t="str">
        <f>IF('Employee Input 20-21'!BKQ29="","",'Employee Input 20-21'!BKQ29)</f>
        <v/>
      </c>
      <c r="BKR29" s="14" t="str">
        <f>IF('Employee Input 20-21'!BKR29="","",'Employee Input 20-21'!BKR29)</f>
        <v/>
      </c>
      <c r="BKS29" s="14" t="str">
        <f>IF('Employee Input 20-21'!BKS29="","",'Employee Input 20-21'!BKS29)</f>
        <v/>
      </c>
      <c r="BKT29" s="14" t="str">
        <f>IF('Employee Input 20-21'!BKT29="","",'Employee Input 20-21'!BKT29)</f>
        <v/>
      </c>
      <c r="BKU29" s="14" t="str">
        <f>IF('Employee Input 20-21'!BKU29="","",'Employee Input 20-21'!BKU29)</f>
        <v/>
      </c>
      <c r="BKV29" s="14" t="str">
        <f>IF('Employee Input 20-21'!BKV29="","",'Employee Input 20-21'!BKV29)</f>
        <v/>
      </c>
      <c r="BKW29" s="14" t="str">
        <f>IF('Employee Input 20-21'!BKW29="","",'Employee Input 20-21'!BKW29)</f>
        <v/>
      </c>
      <c r="BKX29" s="14" t="str">
        <f>IF('Employee Input 20-21'!BKX29="","",'Employee Input 20-21'!BKX29)</f>
        <v/>
      </c>
      <c r="BKY29" s="14" t="str">
        <f>IF('Employee Input 20-21'!BKY29="","",'Employee Input 20-21'!BKY29)</f>
        <v/>
      </c>
      <c r="BKZ29" s="14" t="str">
        <f>IF('Employee Input 20-21'!BKZ29="","",'Employee Input 20-21'!BKZ29)</f>
        <v/>
      </c>
      <c r="BLA29" s="14" t="str">
        <f>IF('Employee Input 20-21'!BLA29="","",'Employee Input 20-21'!BLA29)</f>
        <v/>
      </c>
      <c r="BLB29" s="14" t="str">
        <f>IF('Employee Input 20-21'!BLB29="","",'Employee Input 20-21'!BLB29)</f>
        <v/>
      </c>
      <c r="BLC29" s="14" t="str">
        <f>IF('Employee Input 20-21'!BLC29="","",'Employee Input 20-21'!BLC29)</f>
        <v/>
      </c>
      <c r="BLD29" s="14" t="str">
        <f>IF('Employee Input 20-21'!BLD29="","",'Employee Input 20-21'!BLD29)</f>
        <v/>
      </c>
      <c r="BLE29" s="14" t="str">
        <f>IF('Employee Input 20-21'!BLE29="","",'Employee Input 20-21'!BLE29)</f>
        <v/>
      </c>
      <c r="BLF29" s="14" t="str">
        <f>IF('Employee Input 20-21'!BLF29="","",'Employee Input 20-21'!BLF29)</f>
        <v/>
      </c>
      <c r="BLG29" s="14" t="str">
        <f>IF('Employee Input 20-21'!BLG29="","",'Employee Input 20-21'!BLG29)</f>
        <v/>
      </c>
      <c r="BLH29" s="14" t="str">
        <f>IF('Employee Input 20-21'!BLH29="","",'Employee Input 20-21'!BLH29)</f>
        <v/>
      </c>
      <c r="BLI29" s="14" t="str">
        <f>IF('Employee Input 20-21'!BLI29="","",'Employee Input 20-21'!BLI29)</f>
        <v/>
      </c>
      <c r="BLJ29" s="14" t="str">
        <f>IF('Employee Input 20-21'!BLJ29="","",'Employee Input 20-21'!BLJ29)</f>
        <v/>
      </c>
      <c r="BLK29" s="14" t="str">
        <f>IF('Employee Input 20-21'!BLK29="","",'Employee Input 20-21'!BLK29)</f>
        <v/>
      </c>
      <c r="BLL29" s="14" t="str">
        <f>IF('Employee Input 20-21'!BLL29="","",'Employee Input 20-21'!BLL29)</f>
        <v/>
      </c>
      <c r="BLM29" s="14" t="str">
        <f>IF('Employee Input 20-21'!BLM29="","",'Employee Input 20-21'!BLM29)</f>
        <v/>
      </c>
      <c r="BLN29" s="14" t="str">
        <f>IF('Employee Input 20-21'!BLN29="","",'Employee Input 20-21'!BLN29)</f>
        <v/>
      </c>
      <c r="BLO29" s="14" t="str">
        <f>IF('Employee Input 20-21'!BLO29="","",'Employee Input 20-21'!BLO29)</f>
        <v/>
      </c>
      <c r="BLP29" s="14" t="str">
        <f>IF('Employee Input 20-21'!BLP29="","",'Employee Input 20-21'!BLP29)</f>
        <v/>
      </c>
      <c r="BLQ29" s="14" t="str">
        <f>IF('Employee Input 20-21'!BLQ29="","",'Employee Input 20-21'!BLQ29)</f>
        <v/>
      </c>
      <c r="BLR29" s="14" t="str">
        <f>IF('Employee Input 20-21'!BLR29="","",'Employee Input 20-21'!BLR29)</f>
        <v/>
      </c>
      <c r="BLS29" s="14" t="str">
        <f>IF('Employee Input 20-21'!BLS29="","",'Employee Input 20-21'!BLS29)</f>
        <v/>
      </c>
      <c r="BLT29" s="14" t="str">
        <f>IF('Employee Input 20-21'!BLT29="","",'Employee Input 20-21'!BLT29)</f>
        <v/>
      </c>
      <c r="BLU29" s="14" t="str">
        <f>IF('Employee Input 20-21'!BLU29="","",'Employee Input 20-21'!BLU29)</f>
        <v/>
      </c>
      <c r="BLV29" s="14" t="str">
        <f>IF('Employee Input 20-21'!BLV29="","",'Employee Input 20-21'!BLV29)</f>
        <v/>
      </c>
      <c r="BLW29" s="14" t="str">
        <f>IF('Employee Input 20-21'!BLW29="","",'Employee Input 20-21'!BLW29)</f>
        <v/>
      </c>
      <c r="BLX29" s="14" t="str">
        <f>IF('Employee Input 20-21'!BLX29="","",'Employee Input 20-21'!BLX29)</f>
        <v/>
      </c>
      <c r="BLY29" s="14" t="str">
        <f>IF('Employee Input 20-21'!BLY29="","",'Employee Input 20-21'!BLY29)</f>
        <v/>
      </c>
      <c r="BLZ29" s="14" t="str">
        <f>IF('Employee Input 20-21'!BLZ29="","",'Employee Input 20-21'!BLZ29)</f>
        <v/>
      </c>
      <c r="BMA29" s="14" t="str">
        <f>IF('Employee Input 20-21'!BMA29="","",'Employee Input 20-21'!BMA29)</f>
        <v/>
      </c>
      <c r="BMB29" s="14" t="str">
        <f>IF('Employee Input 20-21'!BMB29="","",'Employee Input 20-21'!BMB29)</f>
        <v/>
      </c>
      <c r="BMC29" s="14" t="str">
        <f>IF('Employee Input 20-21'!BMC29="","",'Employee Input 20-21'!BMC29)</f>
        <v/>
      </c>
      <c r="BMD29" s="14" t="str">
        <f>IF('Employee Input 20-21'!BMD29="","",'Employee Input 20-21'!BMD29)</f>
        <v/>
      </c>
      <c r="BME29" s="14" t="str">
        <f>IF('Employee Input 20-21'!BME29="","",'Employee Input 20-21'!BME29)</f>
        <v/>
      </c>
      <c r="BMF29" s="14" t="str">
        <f>IF('Employee Input 20-21'!BMF29="","",'Employee Input 20-21'!BMF29)</f>
        <v/>
      </c>
      <c r="BMG29" s="14" t="str">
        <f>IF('Employee Input 20-21'!BMG29="","",'Employee Input 20-21'!BMG29)</f>
        <v/>
      </c>
      <c r="BMH29" s="14" t="str">
        <f>IF('Employee Input 20-21'!BMH29="","",'Employee Input 20-21'!BMH29)</f>
        <v/>
      </c>
      <c r="BMI29" s="14" t="str">
        <f>IF('Employee Input 20-21'!BMI29="","",'Employee Input 20-21'!BMI29)</f>
        <v/>
      </c>
      <c r="BMJ29" s="14" t="str">
        <f>IF('Employee Input 20-21'!BMJ29="","",'Employee Input 20-21'!BMJ29)</f>
        <v/>
      </c>
      <c r="BMK29" s="14" t="str">
        <f>IF('Employee Input 20-21'!BMK29="","",'Employee Input 20-21'!BMK29)</f>
        <v/>
      </c>
      <c r="BML29" s="14" t="str">
        <f>IF('Employee Input 20-21'!BML29="","",'Employee Input 20-21'!BML29)</f>
        <v/>
      </c>
      <c r="BMM29" s="14" t="str">
        <f>IF('Employee Input 20-21'!BMM29="","",'Employee Input 20-21'!BMM29)</f>
        <v/>
      </c>
      <c r="BMN29" s="14" t="str">
        <f>IF('Employee Input 20-21'!BMN29="","",'Employee Input 20-21'!BMN29)</f>
        <v/>
      </c>
      <c r="BMO29" s="14" t="str">
        <f>IF('Employee Input 20-21'!BMO29="","",'Employee Input 20-21'!BMO29)</f>
        <v/>
      </c>
      <c r="BMP29" s="14" t="str">
        <f>IF('Employee Input 20-21'!BMP29="","",'Employee Input 20-21'!BMP29)</f>
        <v/>
      </c>
      <c r="BMQ29" s="14" t="str">
        <f>IF('Employee Input 20-21'!BMQ29="","",'Employee Input 20-21'!BMQ29)</f>
        <v/>
      </c>
      <c r="BMR29" s="14" t="str">
        <f>IF('Employee Input 20-21'!BMR29="","",'Employee Input 20-21'!BMR29)</f>
        <v/>
      </c>
      <c r="BMS29" s="14" t="str">
        <f>IF('Employee Input 20-21'!BMS29="","",'Employee Input 20-21'!BMS29)</f>
        <v/>
      </c>
      <c r="BMT29" s="14" t="str">
        <f>IF('Employee Input 20-21'!BMT29="","",'Employee Input 20-21'!BMT29)</f>
        <v/>
      </c>
      <c r="BMU29" s="14" t="str">
        <f>IF('Employee Input 20-21'!BMU29="","",'Employee Input 20-21'!BMU29)</f>
        <v/>
      </c>
      <c r="BMV29" s="14" t="str">
        <f>IF('Employee Input 20-21'!BMV29="","",'Employee Input 20-21'!BMV29)</f>
        <v/>
      </c>
      <c r="BMW29" s="14" t="str">
        <f>IF('Employee Input 20-21'!BMW29="","",'Employee Input 20-21'!BMW29)</f>
        <v/>
      </c>
      <c r="BMX29" s="14" t="str">
        <f>IF('Employee Input 20-21'!BMX29="","",'Employee Input 20-21'!BMX29)</f>
        <v/>
      </c>
      <c r="BMY29" s="14" t="str">
        <f>IF('Employee Input 20-21'!BMY29="","",'Employee Input 20-21'!BMY29)</f>
        <v/>
      </c>
      <c r="BMZ29" s="14" t="str">
        <f>IF('Employee Input 20-21'!BMZ29="","",'Employee Input 20-21'!BMZ29)</f>
        <v/>
      </c>
      <c r="BNA29" s="14" t="str">
        <f>IF('Employee Input 20-21'!BNA29="","",'Employee Input 20-21'!BNA29)</f>
        <v/>
      </c>
      <c r="BNB29" s="14" t="str">
        <f>IF('Employee Input 20-21'!BNB29="","",'Employee Input 20-21'!BNB29)</f>
        <v/>
      </c>
      <c r="BNC29" s="14" t="str">
        <f>IF('Employee Input 20-21'!BNC29="","",'Employee Input 20-21'!BNC29)</f>
        <v/>
      </c>
      <c r="BND29" s="14" t="str">
        <f>IF('Employee Input 20-21'!BND29="","",'Employee Input 20-21'!BND29)</f>
        <v/>
      </c>
      <c r="BNE29" s="14" t="str">
        <f>IF('Employee Input 20-21'!BNE29="","",'Employee Input 20-21'!BNE29)</f>
        <v/>
      </c>
      <c r="BNF29" s="14" t="str">
        <f>IF('Employee Input 20-21'!BNF29="","",'Employee Input 20-21'!BNF29)</f>
        <v/>
      </c>
      <c r="BNG29" s="14" t="str">
        <f>IF('Employee Input 20-21'!BNG29="","",'Employee Input 20-21'!BNG29)</f>
        <v/>
      </c>
      <c r="BNH29" s="14" t="str">
        <f>IF('Employee Input 20-21'!BNH29="","",'Employee Input 20-21'!BNH29)</f>
        <v/>
      </c>
      <c r="BNI29" s="14" t="str">
        <f>IF('Employee Input 20-21'!BNI29="","",'Employee Input 20-21'!BNI29)</f>
        <v/>
      </c>
      <c r="BNJ29" s="14" t="str">
        <f>IF('Employee Input 20-21'!BNJ29="","",'Employee Input 20-21'!BNJ29)</f>
        <v/>
      </c>
      <c r="BNK29" s="14" t="str">
        <f>IF('Employee Input 20-21'!BNK29="","",'Employee Input 20-21'!BNK29)</f>
        <v/>
      </c>
      <c r="BNL29" s="14" t="str">
        <f>IF('Employee Input 20-21'!BNL29="","",'Employee Input 20-21'!BNL29)</f>
        <v/>
      </c>
      <c r="BNM29" s="14" t="str">
        <f>IF('Employee Input 20-21'!BNM29="","",'Employee Input 20-21'!BNM29)</f>
        <v/>
      </c>
      <c r="BNN29" s="14" t="str">
        <f>IF('Employee Input 20-21'!BNN29="","",'Employee Input 20-21'!BNN29)</f>
        <v/>
      </c>
      <c r="BNO29" s="14" t="str">
        <f>IF('Employee Input 20-21'!BNO29="","",'Employee Input 20-21'!BNO29)</f>
        <v/>
      </c>
      <c r="BNP29" s="14" t="str">
        <f>IF('Employee Input 20-21'!BNP29="","",'Employee Input 20-21'!BNP29)</f>
        <v/>
      </c>
      <c r="BNQ29" s="14" t="str">
        <f>IF('Employee Input 20-21'!BNQ29="","",'Employee Input 20-21'!BNQ29)</f>
        <v/>
      </c>
      <c r="BNR29" s="14" t="str">
        <f>IF('Employee Input 20-21'!BNR29="","",'Employee Input 20-21'!BNR29)</f>
        <v/>
      </c>
      <c r="BNS29" s="14" t="str">
        <f>IF('Employee Input 20-21'!BNS29="","",'Employee Input 20-21'!BNS29)</f>
        <v/>
      </c>
      <c r="BNT29" s="14" t="str">
        <f>IF('Employee Input 20-21'!BNT29="","",'Employee Input 20-21'!BNT29)</f>
        <v/>
      </c>
      <c r="BNU29" s="14" t="str">
        <f>IF('Employee Input 20-21'!BNU29="","",'Employee Input 20-21'!BNU29)</f>
        <v/>
      </c>
      <c r="BNV29" s="14" t="str">
        <f>IF('Employee Input 20-21'!BNV29="","",'Employee Input 20-21'!BNV29)</f>
        <v/>
      </c>
      <c r="BNW29" s="14" t="str">
        <f>IF('Employee Input 20-21'!BNW29="","",'Employee Input 20-21'!BNW29)</f>
        <v/>
      </c>
      <c r="BNX29" s="14" t="str">
        <f>IF('Employee Input 20-21'!BNX29="","",'Employee Input 20-21'!BNX29)</f>
        <v/>
      </c>
      <c r="BNY29" s="14" t="str">
        <f>IF('Employee Input 20-21'!BNY29="","",'Employee Input 20-21'!BNY29)</f>
        <v/>
      </c>
      <c r="BNZ29" s="14" t="str">
        <f>IF('Employee Input 20-21'!BNZ29="","",'Employee Input 20-21'!BNZ29)</f>
        <v/>
      </c>
      <c r="BOA29" s="14" t="str">
        <f>IF('Employee Input 20-21'!BOA29="","",'Employee Input 20-21'!BOA29)</f>
        <v/>
      </c>
      <c r="BOB29" s="14" t="str">
        <f>IF('Employee Input 20-21'!BOB29="","",'Employee Input 20-21'!BOB29)</f>
        <v/>
      </c>
      <c r="BOC29" s="14" t="str">
        <f>IF('Employee Input 20-21'!BOC29="","",'Employee Input 20-21'!BOC29)</f>
        <v/>
      </c>
      <c r="BOD29" s="14" t="str">
        <f>IF('Employee Input 20-21'!BOD29="","",'Employee Input 20-21'!BOD29)</f>
        <v/>
      </c>
      <c r="BOE29" s="14" t="str">
        <f>IF('Employee Input 20-21'!BOE29="","",'Employee Input 20-21'!BOE29)</f>
        <v/>
      </c>
      <c r="BOF29" s="14" t="str">
        <f>IF('Employee Input 20-21'!BOF29="","",'Employee Input 20-21'!BOF29)</f>
        <v/>
      </c>
      <c r="BOG29" s="14" t="str">
        <f>IF('Employee Input 20-21'!BOG29="","",'Employee Input 20-21'!BOG29)</f>
        <v/>
      </c>
      <c r="BOH29" s="14" t="str">
        <f>IF('Employee Input 20-21'!BOH29="","",'Employee Input 20-21'!BOH29)</f>
        <v/>
      </c>
      <c r="BOI29" s="14" t="str">
        <f>IF('Employee Input 20-21'!BOI29="","",'Employee Input 20-21'!BOI29)</f>
        <v/>
      </c>
      <c r="BOJ29" s="14" t="str">
        <f>IF('Employee Input 20-21'!BOJ29="","",'Employee Input 20-21'!BOJ29)</f>
        <v/>
      </c>
      <c r="BOK29" s="14" t="str">
        <f>IF('Employee Input 20-21'!BOK29="","",'Employee Input 20-21'!BOK29)</f>
        <v/>
      </c>
      <c r="BOL29" s="14" t="str">
        <f>IF('Employee Input 20-21'!BOL29="","",'Employee Input 20-21'!BOL29)</f>
        <v/>
      </c>
      <c r="BOM29" s="14" t="str">
        <f>IF('Employee Input 20-21'!BOM29="","",'Employee Input 20-21'!BOM29)</f>
        <v/>
      </c>
      <c r="BON29" s="14" t="str">
        <f>IF('Employee Input 20-21'!BON29="","",'Employee Input 20-21'!BON29)</f>
        <v/>
      </c>
      <c r="BOO29" s="14" t="str">
        <f>IF('Employee Input 20-21'!BOO29="","",'Employee Input 20-21'!BOO29)</f>
        <v/>
      </c>
      <c r="BOP29" s="14" t="str">
        <f>IF('Employee Input 20-21'!BOP29="","",'Employee Input 20-21'!BOP29)</f>
        <v/>
      </c>
      <c r="BOQ29" s="14" t="str">
        <f>IF('Employee Input 20-21'!BOQ29="","",'Employee Input 20-21'!BOQ29)</f>
        <v/>
      </c>
      <c r="BOR29" s="14" t="str">
        <f>IF('Employee Input 20-21'!BOR29="","",'Employee Input 20-21'!BOR29)</f>
        <v/>
      </c>
      <c r="BOS29" s="14" t="str">
        <f>IF('Employee Input 20-21'!BOS29="","",'Employee Input 20-21'!BOS29)</f>
        <v/>
      </c>
      <c r="BOT29" s="14" t="str">
        <f>IF('Employee Input 20-21'!BOT29="","",'Employee Input 20-21'!BOT29)</f>
        <v/>
      </c>
      <c r="BOU29" s="14" t="str">
        <f>IF('Employee Input 20-21'!BOU29="","",'Employee Input 20-21'!BOU29)</f>
        <v/>
      </c>
      <c r="BOV29" s="14" t="str">
        <f>IF('Employee Input 20-21'!BOV29="","",'Employee Input 20-21'!BOV29)</f>
        <v/>
      </c>
      <c r="BOW29" s="14" t="str">
        <f>IF('Employee Input 20-21'!BOW29="","",'Employee Input 20-21'!BOW29)</f>
        <v/>
      </c>
      <c r="BOX29" s="14" t="str">
        <f>IF('Employee Input 20-21'!BOX29="","",'Employee Input 20-21'!BOX29)</f>
        <v/>
      </c>
      <c r="BOY29" s="14" t="str">
        <f>IF('Employee Input 20-21'!BOY29="","",'Employee Input 20-21'!BOY29)</f>
        <v/>
      </c>
      <c r="BOZ29" s="14" t="str">
        <f>IF('Employee Input 20-21'!BOZ29="","",'Employee Input 20-21'!BOZ29)</f>
        <v/>
      </c>
      <c r="BPA29" s="14" t="str">
        <f>IF('Employee Input 20-21'!BPA29="","",'Employee Input 20-21'!BPA29)</f>
        <v/>
      </c>
      <c r="BPB29" s="14" t="str">
        <f>IF('Employee Input 20-21'!BPB29="","",'Employee Input 20-21'!BPB29)</f>
        <v/>
      </c>
      <c r="BPC29" s="14" t="str">
        <f>IF('Employee Input 20-21'!BPC29="","",'Employee Input 20-21'!BPC29)</f>
        <v/>
      </c>
      <c r="BPD29" s="14" t="str">
        <f>IF('Employee Input 20-21'!BPD29="","",'Employee Input 20-21'!BPD29)</f>
        <v/>
      </c>
      <c r="BPE29" s="14" t="str">
        <f>IF('Employee Input 20-21'!BPE29="","",'Employee Input 20-21'!BPE29)</f>
        <v/>
      </c>
      <c r="BPF29" s="14" t="str">
        <f>IF('Employee Input 20-21'!BPF29="","",'Employee Input 20-21'!BPF29)</f>
        <v/>
      </c>
      <c r="BPG29" s="14" t="str">
        <f>IF('Employee Input 20-21'!BPG29="","",'Employee Input 20-21'!BPG29)</f>
        <v/>
      </c>
      <c r="BPH29" s="14" t="str">
        <f>IF('Employee Input 20-21'!BPH29="","",'Employee Input 20-21'!BPH29)</f>
        <v/>
      </c>
      <c r="BPI29" s="14" t="str">
        <f>IF('Employee Input 20-21'!BPI29="","",'Employee Input 20-21'!BPI29)</f>
        <v/>
      </c>
      <c r="BPJ29" s="14" t="str">
        <f>IF('Employee Input 20-21'!BPJ29="","",'Employee Input 20-21'!BPJ29)</f>
        <v/>
      </c>
      <c r="BPK29" s="14" t="str">
        <f>IF('Employee Input 20-21'!BPK29="","",'Employee Input 20-21'!BPK29)</f>
        <v/>
      </c>
      <c r="BPL29" s="14" t="str">
        <f>IF('Employee Input 20-21'!BPL29="","",'Employee Input 20-21'!BPL29)</f>
        <v/>
      </c>
      <c r="BPM29" s="14" t="str">
        <f>IF('Employee Input 20-21'!BPM29="","",'Employee Input 20-21'!BPM29)</f>
        <v/>
      </c>
      <c r="BPN29" s="14" t="str">
        <f>IF('Employee Input 20-21'!BPN29="","",'Employee Input 20-21'!BPN29)</f>
        <v/>
      </c>
      <c r="BPO29" s="14" t="str">
        <f>IF('Employee Input 20-21'!BPO29="","",'Employee Input 20-21'!BPO29)</f>
        <v/>
      </c>
      <c r="BPP29" s="14" t="str">
        <f>IF('Employee Input 20-21'!BPP29="","",'Employee Input 20-21'!BPP29)</f>
        <v/>
      </c>
      <c r="BPQ29" s="14" t="str">
        <f>IF('Employee Input 20-21'!BPQ29="","",'Employee Input 20-21'!BPQ29)</f>
        <v/>
      </c>
      <c r="BPR29" s="14" t="str">
        <f>IF('Employee Input 20-21'!BPR29="","",'Employee Input 20-21'!BPR29)</f>
        <v/>
      </c>
      <c r="BPS29" s="14" t="str">
        <f>IF('Employee Input 20-21'!BPS29="","",'Employee Input 20-21'!BPS29)</f>
        <v/>
      </c>
      <c r="BPT29" s="14" t="str">
        <f>IF('Employee Input 20-21'!BPT29="","",'Employee Input 20-21'!BPT29)</f>
        <v/>
      </c>
      <c r="BPU29" s="14" t="str">
        <f>IF('Employee Input 20-21'!BPU29="","",'Employee Input 20-21'!BPU29)</f>
        <v/>
      </c>
      <c r="BPV29" s="14" t="str">
        <f>IF('Employee Input 20-21'!BPV29="","",'Employee Input 20-21'!BPV29)</f>
        <v/>
      </c>
      <c r="BPW29" s="14" t="str">
        <f>IF('Employee Input 20-21'!BPW29="","",'Employee Input 20-21'!BPW29)</f>
        <v/>
      </c>
      <c r="BPX29" s="14" t="str">
        <f>IF('Employee Input 20-21'!BPX29="","",'Employee Input 20-21'!BPX29)</f>
        <v/>
      </c>
      <c r="BPY29" s="14" t="str">
        <f>IF('Employee Input 20-21'!BPY29="","",'Employee Input 20-21'!BPY29)</f>
        <v/>
      </c>
      <c r="BPZ29" s="14" t="str">
        <f>IF('Employee Input 20-21'!BPZ29="","",'Employee Input 20-21'!BPZ29)</f>
        <v/>
      </c>
      <c r="BQA29" s="14" t="str">
        <f>IF('Employee Input 20-21'!BQA29="","",'Employee Input 20-21'!BQA29)</f>
        <v/>
      </c>
      <c r="BQB29" s="14" t="str">
        <f>IF('Employee Input 20-21'!BQB29="","",'Employee Input 20-21'!BQB29)</f>
        <v/>
      </c>
      <c r="BQC29" s="14" t="str">
        <f>IF('Employee Input 20-21'!BQC29="","",'Employee Input 20-21'!BQC29)</f>
        <v/>
      </c>
      <c r="BQD29" s="14" t="str">
        <f>IF('Employee Input 20-21'!BQD29="","",'Employee Input 20-21'!BQD29)</f>
        <v/>
      </c>
      <c r="BQE29" s="14" t="str">
        <f>IF('Employee Input 20-21'!BQE29="","",'Employee Input 20-21'!BQE29)</f>
        <v/>
      </c>
      <c r="BQF29" s="14" t="str">
        <f>IF('Employee Input 20-21'!BQF29="","",'Employee Input 20-21'!BQF29)</f>
        <v/>
      </c>
      <c r="BQG29" s="14" t="str">
        <f>IF('Employee Input 20-21'!BQG29="","",'Employee Input 20-21'!BQG29)</f>
        <v/>
      </c>
      <c r="BQH29" s="14" t="str">
        <f>IF('Employee Input 20-21'!BQH29="","",'Employee Input 20-21'!BQH29)</f>
        <v/>
      </c>
      <c r="BQI29" s="14" t="str">
        <f>IF('Employee Input 20-21'!BQI29="","",'Employee Input 20-21'!BQI29)</f>
        <v/>
      </c>
      <c r="BQJ29" s="14" t="str">
        <f>IF('Employee Input 20-21'!BQJ29="","",'Employee Input 20-21'!BQJ29)</f>
        <v/>
      </c>
      <c r="BQK29" s="14" t="str">
        <f>IF('Employee Input 20-21'!BQK29="","",'Employee Input 20-21'!BQK29)</f>
        <v/>
      </c>
      <c r="BQL29" s="14" t="str">
        <f>IF('Employee Input 20-21'!BQL29="","",'Employee Input 20-21'!BQL29)</f>
        <v/>
      </c>
      <c r="BQM29" s="14" t="str">
        <f>IF('Employee Input 20-21'!BQM29="","",'Employee Input 20-21'!BQM29)</f>
        <v/>
      </c>
      <c r="BQN29" s="14" t="str">
        <f>IF('Employee Input 20-21'!BQN29="","",'Employee Input 20-21'!BQN29)</f>
        <v/>
      </c>
      <c r="BQO29" s="14" t="str">
        <f>IF('Employee Input 20-21'!BQO29="","",'Employee Input 20-21'!BQO29)</f>
        <v/>
      </c>
      <c r="BQP29" s="14" t="str">
        <f>IF('Employee Input 20-21'!BQP29="","",'Employee Input 20-21'!BQP29)</f>
        <v/>
      </c>
      <c r="BQQ29" s="14" t="str">
        <f>IF('Employee Input 20-21'!BQQ29="","",'Employee Input 20-21'!BQQ29)</f>
        <v/>
      </c>
      <c r="BQR29" s="14" t="str">
        <f>IF('Employee Input 20-21'!BQR29="","",'Employee Input 20-21'!BQR29)</f>
        <v/>
      </c>
      <c r="BQS29" s="14" t="str">
        <f>IF('Employee Input 20-21'!BQS29="","",'Employee Input 20-21'!BQS29)</f>
        <v/>
      </c>
      <c r="BQT29" s="14" t="str">
        <f>IF('Employee Input 20-21'!BQT29="","",'Employee Input 20-21'!BQT29)</f>
        <v/>
      </c>
      <c r="BQU29" s="14" t="str">
        <f>IF('Employee Input 20-21'!BQU29="","",'Employee Input 20-21'!BQU29)</f>
        <v/>
      </c>
      <c r="BQV29" s="14" t="str">
        <f>IF('Employee Input 20-21'!BQV29="","",'Employee Input 20-21'!BQV29)</f>
        <v/>
      </c>
      <c r="BQW29" s="14" t="str">
        <f>IF('Employee Input 20-21'!BQW29="","",'Employee Input 20-21'!BQW29)</f>
        <v/>
      </c>
      <c r="BQX29" s="14" t="str">
        <f>IF('Employee Input 20-21'!BQX29="","",'Employee Input 20-21'!BQX29)</f>
        <v/>
      </c>
      <c r="BQY29" s="14" t="str">
        <f>IF('Employee Input 20-21'!BQY29="","",'Employee Input 20-21'!BQY29)</f>
        <v/>
      </c>
      <c r="BQZ29" s="14" t="str">
        <f>IF('Employee Input 20-21'!BQZ29="","",'Employee Input 20-21'!BQZ29)</f>
        <v/>
      </c>
      <c r="BRA29" s="14" t="str">
        <f>IF('Employee Input 20-21'!BRA29="","",'Employee Input 20-21'!BRA29)</f>
        <v/>
      </c>
      <c r="BRB29" s="14" t="str">
        <f>IF('Employee Input 20-21'!BRB29="","",'Employee Input 20-21'!BRB29)</f>
        <v/>
      </c>
      <c r="BRC29" s="14" t="str">
        <f>IF('Employee Input 20-21'!BRC29="","",'Employee Input 20-21'!BRC29)</f>
        <v/>
      </c>
      <c r="BRD29" s="14" t="str">
        <f>IF('Employee Input 20-21'!BRD29="","",'Employee Input 20-21'!BRD29)</f>
        <v/>
      </c>
      <c r="BRE29" s="14" t="str">
        <f>IF('Employee Input 20-21'!BRE29="","",'Employee Input 20-21'!BRE29)</f>
        <v/>
      </c>
      <c r="BRF29" s="14" t="str">
        <f>IF('Employee Input 20-21'!BRF29="","",'Employee Input 20-21'!BRF29)</f>
        <v/>
      </c>
      <c r="BRG29" s="14" t="str">
        <f>IF('Employee Input 20-21'!BRG29="","",'Employee Input 20-21'!BRG29)</f>
        <v/>
      </c>
      <c r="BRH29" s="14" t="str">
        <f>IF('Employee Input 20-21'!BRH29="","",'Employee Input 20-21'!BRH29)</f>
        <v/>
      </c>
      <c r="BRI29" s="14" t="str">
        <f>IF('Employee Input 20-21'!BRI29="","",'Employee Input 20-21'!BRI29)</f>
        <v/>
      </c>
      <c r="BRJ29" s="14" t="str">
        <f>IF('Employee Input 20-21'!BRJ29="","",'Employee Input 20-21'!BRJ29)</f>
        <v/>
      </c>
      <c r="BRK29" s="14" t="str">
        <f>IF('Employee Input 20-21'!BRK29="","",'Employee Input 20-21'!BRK29)</f>
        <v/>
      </c>
      <c r="BRL29" s="14" t="str">
        <f>IF('Employee Input 20-21'!BRL29="","",'Employee Input 20-21'!BRL29)</f>
        <v/>
      </c>
      <c r="BRM29" s="14" t="str">
        <f>IF('Employee Input 20-21'!BRM29="","",'Employee Input 20-21'!BRM29)</f>
        <v/>
      </c>
      <c r="BRN29" s="14" t="str">
        <f>IF('Employee Input 20-21'!BRN29="","",'Employee Input 20-21'!BRN29)</f>
        <v/>
      </c>
      <c r="BRO29" s="14" t="str">
        <f>IF('Employee Input 20-21'!BRO29="","",'Employee Input 20-21'!BRO29)</f>
        <v/>
      </c>
      <c r="BRP29" s="14" t="str">
        <f>IF('Employee Input 20-21'!BRP29="","",'Employee Input 20-21'!BRP29)</f>
        <v/>
      </c>
      <c r="BRQ29" s="14" t="str">
        <f>IF('Employee Input 20-21'!BRQ29="","",'Employee Input 20-21'!BRQ29)</f>
        <v/>
      </c>
      <c r="BRR29" s="14" t="str">
        <f>IF('Employee Input 20-21'!BRR29="","",'Employee Input 20-21'!BRR29)</f>
        <v/>
      </c>
      <c r="BRS29" s="14" t="str">
        <f>IF('Employee Input 20-21'!BRS29="","",'Employee Input 20-21'!BRS29)</f>
        <v/>
      </c>
      <c r="BRT29" s="14" t="str">
        <f>IF('Employee Input 20-21'!BRT29="","",'Employee Input 20-21'!BRT29)</f>
        <v/>
      </c>
      <c r="BRU29" s="14" t="str">
        <f>IF('Employee Input 20-21'!BRU29="","",'Employee Input 20-21'!BRU29)</f>
        <v/>
      </c>
      <c r="BRV29" s="14" t="str">
        <f>IF('Employee Input 20-21'!BRV29="","",'Employee Input 20-21'!BRV29)</f>
        <v/>
      </c>
      <c r="BRW29" s="14" t="str">
        <f>IF('Employee Input 20-21'!BRW29="","",'Employee Input 20-21'!BRW29)</f>
        <v/>
      </c>
      <c r="BRX29" s="14" t="str">
        <f>IF('Employee Input 20-21'!BRX29="","",'Employee Input 20-21'!BRX29)</f>
        <v/>
      </c>
      <c r="BRY29" s="14" t="str">
        <f>IF('Employee Input 20-21'!BRY29="","",'Employee Input 20-21'!BRY29)</f>
        <v/>
      </c>
      <c r="BRZ29" s="14" t="str">
        <f>IF('Employee Input 20-21'!BRZ29="","",'Employee Input 20-21'!BRZ29)</f>
        <v/>
      </c>
      <c r="BSA29" s="14" t="str">
        <f>IF('Employee Input 20-21'!BSA29="","",'Employee Input 20-21'!BSA29)</f>
        <v/>
      </c>
      <c r="BSB29" s="14" t="str">
        <f>IF('Employee Input 20-21'!BSB29="","",'Employee Input 20-21'!BSB29)</f>
        <v/>
      </c>
      <c r="BSC29" s="14" t="str">
        <f>IF('Employee Input 20-21'!BSC29="","",'Employee Input 20-21'!BSC29)</f>
        <v/>
      </c>
      <c r="BSD29" s="14" t="str">
        <f>IF('Employee Input 20-21'!BSD29="","",'Employee Input 20-21'!BSD29)</f>
        <v/>
      </c>
      <c r="BSE29" s="14" t="str">
        <f>IF('Employee Input 20-21'!BSE29="","",'Employee Input 20-21'!BSE29)</f>
        <v/>
      </c>
      <c r="BSF29" s="14" t="str">
        <f>IF('Employee Input 20-21'!BSF29="","",'Employee Input 20-21'!BSF29)</f>
        <v/>
      </c>
      <c r="BSG29" s="14" t="str">
        <f>IF('Employee Input 20-21'!BSG29="","",'Employee Input 20-21'!BSG29)</f>
        <v/>
      </c>
      <c r="BSH29" s="14" t="str">
        <f>IF('Employee Input 20-21'!BSH29="","",'Employee Input 20-21'!BSH29)</f>
        <v/>
      </c>
      <c r="BSI29" s="14" t="str">
        <f>IF('Employee Input 20-21'!BSI29="","",'Employee Input 20-21'!BSI29)</f>
        <v/>
      </c>
      <c r="BSJ29" s="14" t="str">
        <f>IF('Employee Input 20-21'!BSJ29="","",'Employee Input 20-21'!BSJ29)</f>
        <v/>
      </c>
      <c r="BSK29" s="14" t="str">
        <f>IF('Employee Input 20-21'!BSK29="","",'Employee Input 20-21'!BSK29)</f>
        <v/>
      </c>
      <c r="BSL29" s="14" t="str">
        <f>IF('Employee Input 20-21'!BSL29="","",'Employee Input 20-21'!BSL29)</f>
        <v/>
      </c>
      <c r="BSM29" s="14" t="str">
        <f>IF('Employee Input 20-21'!BSM29="","",'Employee Input 20-21'!BSM29)</f>
        <v/>
      </c>
      <c r="BSN29" s="14" t="str">
        <f>IF('Employee Input 20-21'!BSN29="","",'Employee Input 20-21'!BSN29)</f>
        <v/>
      </c>
      <c r="BSO29" s="14" t="str">
        <f>IF('Employee Input 20-21'!BSO29="","",'Employee Input 20-21'!BSO29)</f>
        <v/>
      </c>
      <c r="BSP29" s="14" t="str">
        <f>IF('Employee Input 20-21'!BSP29="","",'Employee Input 20-21'!BSP29)</f>
        <v/>
      </c>
      <c r="BSQ29" s="14" t="str">
        <f>IF('Employee Input 20-21'!BSQ29="","",'Employee Input 20-21'!BSQ29)</f>
        <v/>
      </c>
      <c r="BSR29" s="14" t="str">
        <f>IF('Employee Input 20-21'!BSR29="","",'Employee Input 20-21'!BSR29)</f>
        <v/>
      </c>
      <c r="BSS29" s="14" t="str">
        <f>IF('Employee Input 20-21'!BSS29="","",'Employee Input 20-21'!BSS29)</f>
        <v/>
      </c>
      <c r="BST29" s="14" t="str">
        <f>IF('Employee Input 20-21'!BST29="","",'Employee Input 20-21'!BST29)</f>
        <v/>
      </c>
      <c r="BSU29" s="14" t="str">
        <f>IF('Employee Input 20-21'!BSU29="","",'Employee Input 20-21'!BSU29)</f>
        <v/>
      </c>
      <c r="BSV29" s="14" t="str">
        <f>IF('Employee Input 20-21'!BSV29="","",'Employee Input 20-21'!BSV29)</f>
        <v/>
      </c>
      <c r="BSW29" s="14" t="str">
        <f>IF('Employee Input 20-21'!BSW29="","",'Employee Input 20-21'!BSW29)</f>
        <v/>
      </c>
      <c r="BSX29" s="14" t="str">
        <f>IF('Employee Input 20-21'!BSX29="","",'Employee Input 20-21'!BSX29)</f>
        <v/>
      </c>
      <c r="BSY29" s="14" t="str">
        <f>IF('Employee Input 20-21'!BSY29="","",'Employee Input 20-21'!BSY29)</f>
        <v/>
      </c>
      <c r="BSZ29" s="14" t="str">
        <f>IF('Employee Input 20-21'!BSZ29="","",'Employee Input 20-21'!BSZ29)</f>
        <v/>
      </c>
      <c r="BTA29" s="14" t="str">
        <f>IF('Employee Input 20-21'!BTA29="","",'Employee Input 20-21'!BTA29)</f>
        <v/>
      </c>
      <c r="BTB29" s="14" t="str">
        <f>IF('Employee Input 20-21'!BTB29="","",'Employee Input 20-21'!BTB29)</f>
        <v/>
      </c>
      <c r="BTC29" s="14" t="str">
        <f>IF('Employee Input 20-21'!BTC29="","",'Employee Input 20-21'!BTC29)</f>
        <v/>
      </c>
      <c r="BTD29" s="14" t="str">
        <f>IF('Employee Input 20-21'!BTD29="","",'Employee Input 20-21'!BTD29)</f>
        <v/>
      </c>
      <c r="BTE29" s="14" t="str">
        <f>IF('Employee Input 20-21'!BTE29="","",'Employee Input 20-21'!BTE29)</f>
        <v/>
      </c>
      <c r="BTF29" s="14" t="str">
        <f>IF('Employee Input 20-21'!BTF29="","",'Employee Input 20-21'!BTF29)</f>
        <v/>
      </c>
      <c r="BTG29" s="14" t="str">
        <f>IF('Employee Input 20-21'!BTG29="","",'Employee Input 20-21'!BTG29)</f>
        <v/>
      </c>
      <c r="BTH29" s="14" t="str">
        <f>IF('Employee Input 20-21'!BTH29="","",'Employee Input 20-21'!BTH29)</f>
        <v/>
      </c>
      <c r="BTI29" s="14" t="str">
        <f>IF('Employee Input 20-21'!BTI29="","",'Employee Input 20-21'!BTI29)</f>
        <v/>
      </c>
      <c r="BTJ29" s="14" t="str">
        <f>IF('Employee Input 20-21'!BTJ29="","",'Employee Input 20-21'!BTJ29)</f>
        <v/>
      </c>
      <c r="BTK29" s="14" t="str">
        <f>IF('Employee Input 20-21'!BTK29="","",'Employee Input 20-21'!BTK29)</f>
        <v/>
      </c>
      <c r="BTL29" s="14" t="str">
        <f>IF('Employee Input 20-21'!BTL29="","",'Employee Input 20-21'!BTL29)</f>
        <v/>
      </c>
      <c r="BTM29" s="14" t="str">
        <f>IF('Employee Input 20-21'!BTM29="","",'Employee Input 20-21'!BTM29)</f>
        <v/>
      </c>
      <c r="BTN29" s="14" t="str">
        <f>IF('Employee Input 20-21'!BTN29="","",'Employee Input 20-21'!BTN29)</f>
        <v/>
      </c>
      <c r="BTO29" s="14" t="str">
        <f>IF('Employee Input 20-21'!BTO29="","",'Employee Input 20-21'!BTO29)</f>
        <v/>
      </c>
      <c r="BTP29" s="14" t="str">
        <f>IF('Employee Input 20-21'!BTP29="","",'Employee Input 20-21'!BTP29)</f>
        <v/>
      </c>
      <c r="BTQ29" s="14" t="str">
        <f>IF('Employee Input 20-21'!BTQ29="","",'Employee Input 20-21'!BTQ29)</f>
        <v/>
      </c>
      <c r="BTR29" s="14" t="str">
        <f>IF('Employee Input 20-21'!BTR29="","",'Employee Input 20-21'!BTR29)</f>
        <v/>
      </c>
      <c r="BTS29" s="14" t="str">
        <f>IF('Employee Input 20-21'!BTS29="","",'Employee Input 20-21'!BTS29)</f>
        <v/>
      </c>
      <c r="BTT29" s="14" t="str">
        <f>IF('Employee Input 20-21'!BTT29="","",'Employee Input 20-21'!BTT29)</f>
        <v/>
      </c>
      <c r="BTU29" s="14" t="str">
        <f>IF('Employee Input 20-21'!BTU29="","",'Employee Input 20-21'!BTU29)</f>
        <v/>
      </c>
      <c r="BTV29" s="14" t="str">
        <f>IF('Employee Input 20-21'!BTV29="","",'Employee Input 20-21'!BTV29)</f>
        <v/>
      </c>
      <c r="BTW29" s="14" t="str">
        <f>IF('Employee Input 20-21'!BTW29="","",'Employee Input 20-21'!BTW29)</f>
        <v/>
      </c>
      <c r="BTX29" s="14" t="str">
        <f>IF('Employee Input 20-21'!BTX29="","",'Employee Input 20-21'!BTX29)</f>
        <v/>
      </c>
      <c r="BTY29" s="14" t="str">
        <f>IF('Employee Input 20-21'!BTY29="","",'Employee Input 20-21'!BTY29)</f>
        <v/>
      </c>
      <c r="BTZ29" s="14" t="str">
        <f>IF('Employee Input 20-21'!BTZ29="","",'Employee Input 20-21'!BTZ29)</f>
        <v/>
      </c>
      <c r="BUA29" s="14" t="str">
        <f>IF('Employee Input 20-21'!BUA29="","",'Employee Input 20-21'!BUA29)</f>
        <v/>
      </c>
      <c r="BUB29" s="14" t="str">
        <f>IF('Employee Input 20-21'!BUB29="","",'Employee Input 20-21'!BUB29)</f>
        <v/>
      </c>
      <c r="BUC29" s="14" t="str">
        <f>IF('Employee Input 20-21'!BUC29="","",'Employee Input 20-21'!BUC29)</f>
        <v/>
      </c>
      <c r="BUD29" s="14" t="str">
        <f>IF('Employee Input 20-21'!BUD29="","",'Employee Input 20-21'!BUD29)</f>
        <v/>
      </c>
      <c r="BUE29" s="14" t="str">
        <f>IF('Employee Input 20-21'!BUE29="","",'Employee Input 20-21'!BUE29)</f>
        <v/>
      </c>
      <c r="BUF29" s="14" t="str">
        <f>IF('Employee Input 20-21'!BUF29="","",'Employee Input 20-21'!BUF29)</f>
        <v/>
      </c>
      <c r="BUG29" s="14" t="str">
        <f>IF('Employee Input 20-21'!BUG29="","",'Employee Input 20-21'!BUG29)</f>
        <v/>
      </c>
      <c r="BUH29" s="14" t="str">
        <f>IF('Employee Input 20-21'!BUH29="","",'Employee Input 20-21'!BUH29)</f>
        <v/>
      </c>
      <c r="BUI29" s="14" t="str">
        <f>IF('Employee Input 20-21'!BUI29="","",'Employee Input 20-21'!BUI29)</f>
        <v/>
      </c>
      <c r="BUJ29" s="14" t="str">
        <f>IF('Employee Input 20-21'!BUJ29="","",'Employee Input 20-21'!BUJ29)</f>
        <v/>
      </c>
      <c r="BUK29" s="14" t="str">
        <f>IF('Employee Input 20-21'!BUK29="","",'Employee Input 20-21'!BUK29)</f>
        <v/>
      </c>
      <c r="BUL29" s="14" t="str">
        <f>IF('Employee Input 20-21'!BUL29="","",'Employee Input 20-21'!BUL29)</f>
        <v/>
      </c>
      <c r="BUM29" s="14" t="str">
        <f>IF('Employee Input 20-21'!BUM29="","",'Employee Input 20-21'!BUM29)</f>
        <v/>
      </c>
      <c r="BUN29" s="14" t="str">
        <f>IF('Employee Input 20-21'!BUN29="","",'Employee Input 20-21'!BUN29)</f>
        <v/>
      </c>
      <c r="BUO29" s="14" t="str">
        <f>IF('Employee Input 20-21'!BUO29="","",'Employee Input 20-21'!BUO29)</f>
        <v/>
      </c>
      <c r="BUP29" s="14" t="str">
        <f>IF('Employee Input 20-21'!BUP29="","",'Employee Input 20-21'!BUP29)</f>
        <v/>
      </c>
      <c r="BUQ29" s="14" t="str">
        <f>IF('Employee Input 20-21'!BUQ29="","",'Employee Input 20-21'!BUQ29)</f>
        <v/>
      </c>
      <c r="BUR29" s="14" t="str">
        <f>IF('Employee Input 20-21'!BUR29="","",'Employee Input 20-21'!BUR29)</f>
        <v/>
      </c>
      <c r="BUS29" s="14" t="str">
        <f>IF('Employee Input 20-21'!BUS29="","",'Employee Input 20-21'!BUS29)</f>
        <v/>
      </c>
      <c r="BUT29" s="14" t="str">
        <f>IF('Employee Input 20-21'!BUT29="","",'Employee Input 20-21'!BUT29)</f>
        <v/>
      </c>
      <c r="BUU29" s="14" t="str">
        <f>IF('Employee Input 20-21'!BUU29="","",'Employee Input 20-21'!BUU29)</f>
        <v/>
      </c>
      <c r="BUV29" s="14" t="str">
        <f>IF('Employee Input 20-21'!BUV29="","",'Employee Input 20-21'!BUV29)</f>
        <v/>
      </c>
      <c r="BUW29" s="14" t="str">
        <f>IF('Employee Input 20-21'!BUW29="","",'Employee Input 20-21'!BUW29)</f>
        <v/>
      </c>
      <c r="BUX29" s="14" t="str">
        <f>IF('Employee Input 20-21'!BUX29="","",'Employee Input 20-21'!BUX29)</f>
        <v/>
      </c>
      <c r="BUY29" s="14" t="str">
        <f>IF('Employee Input 20-21'!BUY29="","",'Employee Input 20-21'!BUY29)</f>
        <v/>
      </c>
      <c r="BUZ29" s="14" t="str">
        <f>IF('Employee Input 20-21'!BUZ29="","",'Employee Input 20-21'!BUZ29)</f>
        <v/>
      </c>
      <c r="BVA29" s="14" t="str">
        <f>IF('Employee Input 20-21'!BVA29="","",'Employee Input 20-21'!BVA29)</f>
        <v/>
      </c>
      <c r="BVB29" s="14" t="str">
        <f>IF('Employee Input 20-21'!BVB29="","",'Employee Input 20-21'!BVB29)</f>
        <v/>
      </c>
      <c r="BVC29" s="14" t="str">
        <f>IF('Employee Input 20-21'!BVC29="","",'Employee Input 20-21'!BVC29)</f>
        <v/>
      </c>
      <c r="BVD29" s="14" t="str">
        <f>IF('Employee Input 20-21'!BVD29="","",'Employee Input 20-21'!BVD29)</f>
        <v/>
      </c>
      <c r="BVE29" s="14" t="str">
        <f>IF('Employee Input 20-21'!BVE29="","",'Employee Input 20-21'!BVE29)</f>
        <v/>
      </c>
      <c r="BVF29" s="14" t="str">
        <f>IF('Employee Input 20-21'!BVF29="","",'Employee Input 20-21'!BVF29)</f>
        <v/>
      </c>
      <c r="BVG29" s="14" t="str">
        <f>IF('Employee Input 20-21'!BVG29="","",'Employee Input 20-21'!BVG29)</f>
        <v/>
      </c>
      <c r="BVH29" s="14" t="str">
        <f>IF('Employee Input 20-21'!BVH29="","",'Employee Input 20-21'!BVH29)</f>
        <v/>
      </c>
      <c r="BVI29" s="14" t="str">
        <f>IF('Employee Input 20-21'!BVI29="","",'Employee Input 20-21'!BVI29)</f>
        <v/>
      </c>
      <c r="BVJ29" s="14" t="str">
        <f>IF('Employee Input 20-21'!BVJ29="","",'Employee Input 20-21'!BVJ29)</f>
        <v/>
      </c>
      <c r="BVK29" s="14" t="str">
        <f>IF('Employee Input 20-21'!BVK29="","",'Employee Input 20-21'!BVK29)</f>
        <v/>
      </c>
      <c r="BVL29" s="14" t="str">
        <f>IF('Employee Input 20-21'!BVL29="","",'Employee Input 20-21'!BVL29)</f>
        <v/>
      </c>
      <c r="BVM29" s="14" t="str">
        <f>IF('Employee Input 20-21'!BVM29="","",'Employee Input 20-21'!BVM29)</f>
        <v/>
      </c>
      <c r="BVN29" s="14" t="str">
        <f>IF('Employee Input 20-21'!BVN29="","",'Employee Input 20-21'!BVN29)</f>
        <v/>
      </c>
      <c r="BVO29" s="14" t="str">
        <f>IF('Employee Input 20-21'!BVO29="","",'Employee Input 20-21'!BVO29)</f>
        <v/>
      </c>
      <c r="BVP29" s="14" t="str">
        <f>IF('Employee Input 20-21'!BVP29="","",'Employee Input 20-21'!BVP29)</f>
        <v/>
      </c>
      <c r="BVQ29" s="14" t="str">
        <f>IF('Employee Input 20-21'!BVQ29="","",'Employee Input 20-21'!BVQ29)</f>
        <v/>
      </c>
      <c r="BVR29" s="14" t="str">
        <f>IF('Employee Input 20-21'!BVR29="","",'Employee Input 20-21'!BVR29)</f>
        <v/>
      </c>
      <c r="BVS29" s="14" t="str">
        <f>IF('Employee Input 20-21'!BVS29="","",'Employee Input 20-21'!BVS29)</f>
        <v/>
      </c>
      <c r="BVT29" s="14" t="str">
        <f>IF('Employee Input 20-21'!BVT29="","",'Employee Input 20-21'!BVT29)</f>
        <v/>
      </c>
      <c r="BVU29" s="14" t="str">
        <f>IF('Employee Input 20-21'!BVU29="","",'Employee Input 20-21'!BVU29)</f>
        <v/>
      </c>
      <c r="BVV29" s="14" t="str">
        <f>IF('Employee Input 20-21'!BVV29="","",'Employee Input 20-21'!BVV29)</f>
        <v/>
      </c>
      <c r="BVW29" s="14" t="str">
        <f>IF('Employee Input 20-21'!BVW29="","",'Employee Input 20-21'!BVW29)</f>
        <v/>
      </c>
      <c r="BVX29" s="14" t="str">
        <f>IF('Employee Input 20-21'!BVX29="","",'Employee Input 20-21'!BVX29)</f>
        <v/>
      </c>
      <c r="BVY29" s="14" t="str">
        <f>IF('Employee Input 20-21'!BVY29="","",'Employee Input 20-21'!BVY29)</f>
        <v/>
      </c>
      <c r="BVZ29" s="14" t="str">
        <f>IF('Employee Input 20-21'!BVZ29="","",'Employee Input 20-21'!BVZ29)</f>
        <v/>
      </c>
      <c r="BWA29" s="14" t="str">
        <f>IF('Employee Input 20-21'!BWA29="","",'Employee Input 20-21'!BWA29)</f>
        <v/>
      </c>
      <c r="BWB29" s="14" t="str">
        <f>IF('Employee Input 20-21'!BWB29="","",'Employee Input 20-21'!BWB29)</f>
        <v/>
      </c>
      <c r="BWC29" s="14" t="str">
        <f>IF('Employee Input 20-21'!BWC29="","",'Employee Input 20-21'!BWC29)</f>
        <v/>
      </c>
      <c r="BWD29" s="14" t="str">
        <f>IF('Employee Input 20-21'!BWD29="","",'Employee Input 20-21'!BWD29)</f>
        <v/>
      </c>
      <c r="BWE29" s="14" t="str">
        <f>IF('Employee Input 20-21'!BWE29="","",'Employee Input 20-21'!BWE29)</f>
        <v/>
      </c>
      <c r="BWF29" s="14" t="str">
        <f>IF('Employee Input 20-21'!BWF29="","",'Employee Input 20-21'!BWF29)</f>
        <v/>
      </c>
      <c r="BWG29" s="14" t="str">
        <f>IF('Employee Input 20-21'!BWG29="","",'Employee Input 20-21'!BWG29)</f>
        <v/>
      </c>
      <c r="BWH29" s="14" t="str">
        <f>IF('Employee Input 20-21'!BWH29="","",'Employee Input 20-21'!BWH29)</f>
        <v/>
      </c>
      <c r="BWI29" s="14" t="str">
        <f>IF('Employee Input 20-21'!BWI29="","",'Employee Input 20-21'!BWI29)</f>
        <v/>
      </c>
      <c r="BWJ29" s="14" t="str">
        <f>IF('Employee Input 20-21'!BWJ29="","",'Employee Input 20-21'!BWJ29)</f>
        <v/>
      </c>
      <c r="BWK29" s="14" t="str">
        <f>IF('Employee Input 20-21'!BWK29="","",'Employee Input 20-21'!BWK29)</f>
        <v/>
      </c>
      <c r="BWL29" s="14" t="str">
        <f>IF('Employee Input 20-21'!BWL29="","",'Employee Input 20-21'!BWL29)</f>
        <v/>
      </c>
      <c r="BWM29" s="14" t="str">
        <f>IF('Employee Input 20-21'!BWM29="","",'Employee Input 20-21'!BWM29)</f>
        <v/>
      </c>
      <c r="BWN29" s="14" t="str">
        <f>IF('Employee Input 20-21'!BWN29="","",'Employee Input 20-21'!BWN29)</f>
        <v/>
      </c>
      <c r="BWO29" s="14" t="str">
        <f>IF('Employee Input 20-21'!BWO29="","",'Employee Input 20-21'!BWO29)</f>
        <v/>
      </c>
      <c r="BWP29" s="14" t="str">
        <f>IF('Employee Input 20-21'!BWP29="","",'Employee Input 20-21'!BWP29)</f>
        <v/>
      </c>
      <c r="BWQ29" s="14" t="str">
        <f>IF('Employee Input 20-21'!BWQ29="","",'Employee Input 20-21'!BWQ29)</f>
        <v/>
      </c>
      <c r="BWR29" s="14" t="str">
        <f>IF('Employee Input 20-21'!BWR29="","",'Employee Input 20-21'!BWR29)</f>
        <v/>
      </c>
      <c r="BWS29" s="14" t="str">
        <f>IF('Employee Input 20-21'!BWS29="","",'Employee Input 20-21'!BWS29)</f>
        <v/>
      </c>
      <c r="BWT29" s="14" t="str">
        <f>IF('Employee Input 20-21'!BWT29="","",'Employee Input 20-21'!BWT29)</f>
        <v/>
      </c>
      <c r="BWU29" s="14" t="str">
        <f>IF('Employee Input 20-21'!BWU29="","",'Employee Input 20-21'!BWU29)</f>
        <v/>
      </c>
      <c r="BWV29" s="14" t="str">
        <f>IF('Employee Input 20-21'!BWV29="","",'Employee Input 20-21'!BWV29)</f>
        <v/>
      </c>
      <c r="BWW29" s="14" t="str">
        <f>IF('Employee Input 20-21'!BWW29="","",'Employee Input 20-21'!BWW29)</f>
        <v/>
      </c>
      <c r="BWX29" s="14" t="str">
        <f>IF('Employee Input 20-21'!BWX29="","",'Employee Input 20-21'!BWX29)</f>
        <v/>
      </c>
      <c r="BWY29" s="14" t="str">
        <f>IF('Employee Input 20-21'!BWY29="","",'Employee Input 20-21'!BWY29)</f>
        <v/>
      </c>
      <c r="BWZ29" s="14" t="str">
        <f>IF('Employee Input 20-21'!BWZ29="","",'Employee Input 20-21'!BWZ29)</f>
        <v/>
      </c>
      <c r="BXA29" s="14" t="str">
        <f>IF('Employee Input 20-21'!BXA29="","",'Employee Input 20-21'!BXA29)</f>
        <v/>
      </c>
      <c r="BXB29" s="14" t="str">
        <f>IF('Employee Input 20-21'!BXB29="","",'Employee Input 20-21'!BXB29)</f>
        <v/>
      </c>
      <c r="BXC29" s="14" t="str">
        <f>IF('Employee Input 20-21'!BXC29="","",'Employee Input 20-21'!BXC29)</f>
        <v/>
      </c>
      <c r="BXD29" s="14" t="str">
        <f>IF('Employee Input 20-21'!BXD29="","",'Employee Input 20-21'!BXD29)</f>
        <v/>
      </c>
      <c r="BXE29" s="14" t="str">
        <f>IF('Employee Input 20-21'!BXE29="","",'Employee Input 20-21'!BXE29)</f>
        <v/>
      </c>
      <c r="BXF29" s="14" t="str">
        <f>IF('Employee Input 20-21'!BXF29="","",'Employee Input 20-21'!BXF29)</f>
        <v/>
      </c>
      <c r="BXG29" s="14" t="str">
        <f>IF('Employee Input 20-21'!BXG29="","",'Employee Input 20-21'!BXG29)</f>
        <v/>
      </c>
      <c r="BXH29" s="14" t="str">
        <f>IF('Employee Input 20-21'!BXH29="","",'Employee Input 20-21'!BXH29)</f>
        <v/>
      </c>
      <c r="BXI29" s="14" t="str">
        <f>IF('Employee Input 20-21'!BXI29="","",'Employee Input 20-21'!BXI29)</f>
        <v/>
      </c>
      <c r="BXJ29" s="14" t="str">
        <f>IF('Employee Input 20-21'!BXJ29="","",'Employee Input 20-21'!BXJ29)</f>
        <v/>
      </c>
      <c r="BXK29" s="14" t="str">
        <f>IF('Employee Input 20-21'!BXK29="","",'Employee Input 20-21'!BXK29)</f>
        <v/>
      </c>
      <c r="BXL29" s="14" t="str">
        <f>IF('Employee Input 20-21'!BXL29="","",'Employee Input 20-21'!BXL29)</f>
        <v/>
      </c>
      <c r="BXM29" s="14" t="str">
        <f>IF('Employee Input 20-21'!BXM29="","",'Employee Input 20-21'!BXM29)</f>
        <v/>
      </c>
      <c r="BXN29" s="14" t="str">
        <f>IF('Employee Input 20-21'!BXN29="","",'Employee Input 20-21'!BXN29)</f>
        <v/>
      </c>
      <c r="BXO29" s="14" t="str">
        <f>IF('Employee Input 20-21'!BXO29="","",'Employee Input 20-21'!BXO29)</f>
        <v/>
      </c>
      <c r="BXP29" s="14" t="str">
        <f>IF('Employee Input 20-21'!BXP29="","",'Employee Input 20-21'!BXP29)</f>
        <v/>
      </c>
      <c r="BXQ29" s="14" t="str">
        <f>IF('Employee Input 20-21'!BXQ29="","",'Employee Input 20-21'!BXQ29)</f>
        <v/>
      </c>
      <c r="BXR29" s="14" t="str">
        <f>IF('Employee Input 20-21'!BXR29="","",'Employee Input 20-21'!BXR29)</f>
        <v/>
      </c>
      <c r="BXS29" s="14" t="str">
        <f>IF('Employee Input 20-21'!BXS29="","",'Employee Input 20-21'!BXS29)</f>
        <v/>
      </c>
      <c r="BXT29" s="14" t="str">
        <f>IF('Employee Input 20-21'!BXT29="","",'Employee Input 20-21'!BXT29)</f>
        <v/>
      </c>
      <c r="BXU29" s="14" t="str">
        <f>IF('Employee Input 20-21'!BXU29="","",'Employee Input 20-21'!BXU29)</f>
        <v/>
      </c>
      <c r="BXV29" s="14" t="str">
        <f>IF('Employee Input 20-21'!BXV29="","",'Employee Input 20-21'!BXV29)</f>
        <v/>
      </c>
      <c r="BXW29" s="14" t="str">
        <f>IF('Employee Input 20-21'!BXW29="","",'Employee Input 20-21'!BXW29)</f>
        <v/>
      </c>
      <c r="BXX29" s="14" t="str">
        <f>IF('Employee Input 20-21'!BXX29="","",'Employee Input 20-21'!BXX29)</f>
        <v/>
      </c>
      <c r="BXY29" s="14" t="str">
        <f>IF('Employee Input 20-21'!BXY29="","",'Employee Input 20-21'!BXY29)</f>
        <v/>
      </c>
      <c r="BXZ29" s="14" t="str">
        <f>IF('Employee Input 20-21'!BXZ29="","",'Employee Input 20-21'!BXZ29)</f>
        <v/>
      </c>
      <c r="BYA29" s="14" t="str">
        <f>IF('Employee Input 20-21'!BYA29="","",'Employee Input 20-21'!BYA29)</f>
        <v/>
      </c>
      <c r="BYB29" s="14" t="str">
        <f>IF('Employee Input 20-21'!BYB29="","",'Employee Input 20-21'!BYB29)</f>
        <v/>
      </c>
      <c r="BYC29" s="14" t="str">
        <f>IF('Employee Input 20-21'!BYC29="","",'Employee Input 20-21'!BYC29)</f>
        <v/>
      </c>
      <c r="BYD29" s="14" t="str">
        <f>IF('Employee Input 20-21'!BYD29="","",'Employee Input 20-21'!BYD29)</f>
        <v/>
      </c>
      <c r="BYE29" s="14" t="str">
        <f>IF('Employee Input 20-21'!BYE29="","",'Employee Input 20-21'!BYE29)</f>
        <v/>
      </c>
      <c r="BYF29" s="14" t="str">
        <f>IF('Employee Input 20-21'!BYF29="","",'Employee Input 20-21'!BYF29)</f>
        <v/>
      </c>
      <c r="BYG29" s="14" t="str">
        <f>IF('Employee Input 20-21'!BYG29="","",'Employee Input 20-21'!BYG29)</f>
        <v/>
      </c>
      <c r="BYH29" s="14" t="str">
        <f>IF('Employee Input 20-21'!BYH29="","",'Employee Input 20-21'!BYH29)</f>
        <v/>
      </c>
      <c r="BYI29" s="14" t="str">
        <f>IF('Employee Input 20-21'!BYI29="","",'Employee Input 20-21'!BYI29)</f>
        <v/>
      </c>
      <c r="BYJ29" s="14" t="str">
        <f>IF('Employee Input 20-21'!BYJ29="","",'Employee Input 20-21'!BYJ29)</f>
        <v/>
      </c>
      <c r="BYK29" s="14" t="str">
        <f>IF('Employee Input 20-21'!BYK29="","",'Employee Input 20-21'!BYK29)</f>
        <v/>
      </c>
      <c r="BYL29" s="14" t="str">
        <f>IF('Employee Input 20-21'!BYL29="","",'Employee Input 20-21'!BYL29)</f>
        <v/>
      </c>
      <c r="BYM29" s="14" t="str">
        <f>IF('Employee Input 20-21'!BYM29="","",'Employee Input 20-21'!BYM29)</f>
        <v/>
      </c>
      <c r="BYN29" s="14" t="str">
        <f>IF('Employee Input 20-21'!BYN29="","",'Employee Input 20-21'!BYN29)</f>
        <v/>
      </c>
      <c r="BYO29" s="14" t="str">
        <f>IF('Employee Input 20-21'!BYO29="","",'Employee Input 20-21'!BYO29)</f>
        <v/>
      </c>
      <c r="BYP29" s="14" t="str">
        <f>IF('Employee Input 20-21'!BYP29="","",'Employee Input 20-21'!BYP29)</f>
        <v/>
      </c>
      <c r="BYQ29" s="14" t="str">
        <f>IF('Employee Input 20-21'!BYQ29="","",'Employee Input 20-21'!BYQ29)</f>
        <v/>
      </c>
      <c r="BYR29" s="14" t="str">
        <f>IF('Employee Input 20-21'!BYR29="","",'Employee Input 20-21'!BYR29)</f>
        <v/>
      </c>
      <c r="BYS29" s="14" t="str">
        <f>IF('Employee Input 20-21'!BYS29="","",'Employee Input 20-21'!BYS29)</f>
        <v/>
      </c>
      <c r="BYT29" s="14" t="str">
        <f>IF('Employee Input 20-21'!BYT29="","",'Employee Input 20-21'!BYT29)</f>
        <v/>
      </c>
      <c r="BYU29" s="14" t="str">
        <f>IF('Employee Input 20-21'!BYU29="","",'Employee Input 20-21'!BYU29)</f>
        <v/>
      </c>
      <c r="BYV29" s="14" t="str">
        <f>IF('Employee Input 20-21'!BYV29="","",'Employee Input 20-21'!BYV29)</f>
        <v/>
      </c>
      <c r="BYW29" s="14" t="str">
        <f>IF('Employee Input 20-21'!BYW29="","",'Employee Input 20-21'!BYW29)</f>
        <v/>
      </c>
      <c r="BYX29" s="14" t="str">
        <f>IF('Employee Input 20-21'!BYX29="","",'Employee Input 20-21'!BYX29)</f>
        <v/>
      </c>
      <c r="BYY29" s="14" t="str">
        <f>IF('Employee Input 20-21'!BYY29="","",'Employee Input 20-21'!BYY29)</f>
        <v/>
      </c>
      <c r="BYZ29" s="14" t="str">
        <f>IF('Employee Input 20-21'!BYZ29="","",'Employee Input 20-21'!BYZ29)</f>
        <v/>
      </c>
      <c r="BZA29" s="14" t="str">
        <f>IF('Employee Input 20-21'!BZA29="","",'Employee Input 20-21'!BZA29)</f>
        <v/>
      </c>
      <c r="BZB29" s="14" t="str">
        <f>IF('Employee Input 20-21'!BZB29="","",'Employee Input 20-21'!BZB29)</f>
        <v/>
      </c>
      <c r="BZC29" s="14" t="str">
        <f>IF('Employee Input 20-21'!BZC29="","",'Employee Input 20-21'!BZC29)</f>
        <v/>
      </c>
      <c r="BZD29" s="14" t="str">
        <f>IF('Employee Input 20-21'!BZD29="","",'Employee Input 20-21'!BZD29)</f>
        <v/>
      </c>
      <c r="BZE29" s="14" t="str">
        <f>IF('Employee Input 20-21'!BZE29="","",'Employee Input 20-21'!BZE29)</f>
        <v/>
      </c>
      <c r="BZF29" s="14" t="str">
        <f>IF('Employee Input 20-21'!BZF29="","",'Employee Input 20-21'!BZF29)</f>
        <v/>
      </c>
      <c r="BZG29" s="14" t="str">
        <f>IF('Employee Input 20-21'!BZG29="","",'Employee Input 20-21'!BZG29)</f>
        <v/>
      </c>
      <c r="BZH29" s="14" t="str">
        <f>IF('Employee Input 20-21'!BZH29="","",'Employee Input 20-21'!BZH29)</f>
        <v/>
      </c>
      <c r="BZI29" s="14" t="str">
        <f>IF('Employee Input 20-21'!BZI29="","",'Employee Input 20-21'!BZI29)</f>
        <v/>
      </c>
      <c r="BZJ29" s="14" t="str">
        <f>IF('Employee Input 20-21'!BZJ29="","",'Employee Input 20-21'!BZJ29)</f>
        <v/>
      </c>
      <c r="BZK29" s="14" t="str">
        <f>IF('Employee Input 20-21'!BZK29="","",'Employee Input 20-21'!BZK29)</f>
        <v/>
      </c>
      <c r="BZL29" s="14" t="str">
        <f>IF('Employee Input 20-21'!BZL29="","",'Employee Input 20-21'!BZL29)</f>
        <v/>
      </c>
      <c r="BZM29" s="14" t="str">
        <f>IF('Employee Input 20-21'!BZM29="","",'Employee Input 20-21'!BZM29)</f>
        <v/>
      </c>
      <c r="BZN29" s="14" t="str">
        <f>IF('Employee Input 20-21'!BZN29="","",'Employee Input 20-21'!BZN29)</f>
        <v/>
      </c>
      <c r="BZO29" s="14" t="str">
        <f>IF('Employee Input 20-21'!BZO29="","",'Employee Input 20-21'!BZO29)</f>
        <v/>
      </c>
      <c r="BZP29" s="14" t="str">
        <f>IF('Employee Input 20-21'!BZP29="","",'Employee Input 20-21'!BZP29)</f>
        <v/>
      </c>
      <c r="BZQ29" s="14" t="str">
        <f>IF('Employee Input 20-21'!BZQ29="","",'Employee Input 20-21'!BZQ29)</f>
        <v/>
      </c>
      <c r="BZR29" s="14" t="str">
        <f>IF('Employee Input 20-21'!BZR29="","",'Employee Input 20-21'!BZR29)</f>
        <v/>
      </c>
      <c r="BZS29" s="14" t="str">
        <f>IF('Employee Input 20-21'!BZS29="","",'Employee Input 20-21'!BZS29)</f>
        <v/>
      </c>
      <c r="BZT29" s="14" t="str">
        <f>IF('Employee Input 20-21'!BZT29="","",'Employee Input 20-21'!BZT29)</f>
        <v/>
      </c>
      <c r="BZU29" s="14" t="str">
        <f>IF('Employee Input 20-21'!BZU29="","",'Employee Input 20-21'!BZU29)</f>
        <v/>
      </c>
      <c r="BZV29" s="14" t="str">
        <f>IF('Employee Input 20-21'!BZV29="","",'Employee Input 20-21'!BZV29)</f>
        <v/>
      </c>
      <c r="BZW29" s="14" t="str">
        <f>IF('Employee Input 20-21'!BZW29="","",'Employee Input 20-21'!BZW29)</f>
        <v/>
      </c>
      <c r="BZX29" s="14" t="str">
        <f>IF('Employee Input 20-21'!BZX29="","",'Employee Input 20-21'!BZX29)</f>
        <v/>
      </c>
      <c r="BZY29" s="14" t="str">
        <f>IF('Employee Input 20-21'!BZY29="","",'Employee Input 20-21'!BZY29)</f>
        <v/>
      </c>
      <c r="BZZ29" s="14" t="str">
        <f>IF('Employee Input 20-21'!BZZ29="","",'Employee Input 20-21'!BZZ29)</f>
        <v/>
      </c>
      <c r="CAA29" s="14" t="str">
        <f>IF('Employee Input 20-21'!CAA29="","",'Employee Input 20-21'!CAA29)</f>
        <v/>
      </c>
      <c r="CAB29" s="14" t="str">
        <f>IF('Employee Input 20-21'!CAB29="","",'Employee Input 20-21'!CAB29)</f>
        <v/>
      </c>
      <c r="CAC29" s="14" t="str">
        <f>IF('Employee Input 20-21'!CAC29="","",'Employee Input 20-21'!CAC29)</f>
        <v/>
      </c>
      <c r="CAD29" s="14" t="str">
        <f>IF('Employee Input 20-21'!CAD29="","",'Employee Input 20-21'!CAD29)</f>
        <v/>
      </c>
      <c r="CAE29" s="14" t="str">
        <f>IF('Employee Input 20-21'!CAE29="","",'Employee Input 20-21'!CAE29)</f>
        <v/>
      </c>
      <c r="CAF29" s="14" t="str">
        <f>IF('Employee Input 20-21'!CAF29="","",'Employee Input 20-21'!CAF29)</f>
        <v/>
      </c>
      <c r="CAG29" s="14" t="str">
        <f>IF('Employee Input 20-21'!CAG29="","",'Employee Input 20-21'!CAG29)</f>
        <v/>
      </c>
      <c r="CAH29" s="14" t="str">
        <f>IF('Employee Input 20-21'!CAH29="","",'Employee Input 20-21'!CAH29)</f>
        <v/>
      </c>
      <c r="CAI29" s="14" t="str">
        <f>IF('Employee Input 20-21'!CAI29="","",'Employee Input 20-21'!CAI29)</f>
        <v/>
      </c>
      <c r="CAJ29" s="14" t="str">
        <f>IF('Employee Input 20-21'!CAJ29="","",'Employee Input 20-21'!CAJ29)</f>
        <v/>
      </c>
      <c r="CAK29" s="14" t="str">
        <f>IF('Employee Input 20-21'!CAK29="","",'Employee Input 20-21'!CAK29)</f>
        <v/>
      </c>
      <c r="CAL29" s="14" t="str">
        <f>IF('Employee Input 20-21'!CAL29="","",'Employee Input 20-21'!CAL29)</f>
        <v/>
      </c>
      <c r="CAM29" s="14" t="str">
        <f>IF('Employee Input 20-21'!CAM29="","",'Employee Input 20-21'!CAM29)</f>
        <v/>
      </c>
      <c r="CAN29" s="14" t="str">
        <f>IF('Employee Input 20-21'!CAN29="","",'Employee Input 20-21'!CAN29)</f>
        <v/>
      </c>
      <c r="CAO29" s="14" t="str">
        <f>IF('Employee Input 20-21'!CAO29="","",'Employee Input 20-21'!CAO29)</f>
        <v/>
      </c>
      <c r="CAP29" s="14" t="str">
        <f>IF('Employee Input 20-21'!CAP29="","",'Employee Input 20-21'!CAP29)</f>
        <v/>
      </c>
      <c r="CAQ29" s="14" t="str">
        <f>IF('Employee Input 20-21'!CAQ29="","",'Employee Input 20-21'!CAQ29)</f>
        <v/>
      </c>
      <c r="CAR29" s="14" t="str">
        <f>IF('Employee Input 20-21'!CAR29="","",'Employee Input 20-21'!CAR29)</f>
        <v/>
      </c>
      <c r="CAS29" s="14" t="str">
        <f>IF('Employee Input 20-21'!CAS29="","",'Employee Input 20-21'!CAS29)</f>
        <v/>
      </c>
      <c r="CAT29" s="14" t="str">
        <f>IF('Employee Input 20-21'!CAT29="","",'Employee Input 20-21'!CAT29)</f>
        <v/>
      </c>
      <c r="CAU29" s="14" t="str">
        <f>IF('Employee Input 20-21'!CAU29="","",'Employee Input 20-21'!CAU29)</f>
        <v/>
      </c>
      <c r="CAV29" s="14" t="str">
        <f>IF('Employee Input 20-21'!CAV29="","",'Employee Input 20-21'!CAV29)</f>
        <v/>
      </c>
      <c r="CAW29" s="14" t="str">
        <f>IF('Employee Input 20-21'!CAW29="","",'Employee Input 20-21'!CAW29)</f>
        <v/>
      </c>
      <c r="CAX29" s="14" t="str">
        <f>IF('Employee Input 20-21'!CAX29="","",'Employee Input 20-21'!CAX29)</f>
        <v/>
      </c>
      <c r="CAY29" s="14" t="str">
        <f>IF('Employee Input 20-21'!CAY29="","",'Employee Input 20-21'!CAY29)</f>
        <v/>
      </c>
      <c r="CAZ29" s="14" t="str">
        <f>IF('Employee Input 20-21'!CAZ29="","",'Employee Input 20-21'!CAZ29)</f>
        <v/>
      </c>
      <c r="CBA29" s="14" t="str">
        <f>IF('Employee Input 20-21'!CBA29="","",'Employee Input 20-21'!CBA29)</f>
        <v/>
      </c>
      <c r="CBB29" s="14" t="str">
        <f>IF('Employee Input 20-21'!CBB29="","",'Employee Input 20-21'!CBB29)</f>
        <v/>
      </c>
      <c r="CBC29" s="14" t="str">
        <f>IF('Employee Input 20-21'!CBC29="","",'Employee Input 20-21'!CBC29)</f>
        <v/>
      </c>
      <c r="CBD29" s="14" t="str">
        <f>IF('Employee Input 20-21'!CBD29="","",'Employee Input 20-21'!CBD29)</f>
        <v/>
      </c>
      <c r="CBE29" s="14" t="str">
        <f>IF('Employee Input 20-21'!CBE29="","",'Employee Input 20-21'!CBE29)</f>
        <v/>
      </c>
      <c r="CBF29" s="14" t="str">
        <f>IF('Employee Input 20-21'!CBF29="","",'Employee Input 20-21'!CBF29)</f>
        <v/>
      </c>
      <c r="CBG29" s="14" t="str">
        <f>IF('Employee Input 20-21'!CBG29="","",'Employee Input 20-21'!CBG29)</f>
        <v/>
      </c>
      <c r="CBH29" s="14" t="str">
        <f>IF('Employee Input 20-21'!CBH29="","",'Employee Input 20-21'!CBH29)</f>
        <v/>
      </c>
      <c r="CBI29" s="14" t="str">
        <f>IF('Employee Input 20-21'!CBI29="","",'Employee Input 20-21'!CBI29)</f>
        <v/>
      </c>
      <c r="CBJ29" s="14" t="str">
        <f>IF('Employee Input 20-21'!CBJ29="","",'Employee Input 20-21'!CBJ29)</f>
        <v/>
      </c>
      <c r="CBK29" s="14" t="str">
        <f>IF('Employee Input 20-21'!CBK29="","",'Employee Input 20-21'!CBK29)</f>
        <v/>
      </c>
      <c r="CBL29" s="14" t="str">
        <f>IF('Employee Input 20-21'!CBL29="","",'Employee Input 20-21'!CBL29)</f>
        <v/>
      </c>
      <c r="CBM29" s="14" t="str">
        <f>IF('Employee Input 20-21'!CBM29="","",'Employee Input 20-21'!CBM29)</f>
        <v/>
      </c>
      <c r="CBN29" s="14" t="str">
        <f>IF('Employee Input 20-21'!CBN29="","",'Employee Input 20-21'!CBN29)</f>
        <v/>
      </c>
      <c r="CBO29" s="14" t="str">
        <f>IF('Employee Input 20-21'!CBO29="","",'Employee Input 20-21'!CBO29)</f>
        <v/>
      </c>
      <c r="CBP29" s="14" t="str">
        <f>IF('Employee Input 20-21'!CBP29="","",'Employee Input 20-21'!CBP29)</f>
        <v/>
      </c>
      <c r="CBQ29" s="14" t="str">
        <f>IF('Employee Input 20-21'!CBQ29="","",'Employee Input 20-21'!CBQ29)</f>
        <v/>
      </c>
      <c r="CBR29" s="14" t="str">
        <f>IF('Employee Input 20-21'!CBR29="","",'Employee Input 20-21'!CBR29)</f>
        <v/>
      </c>
      <c r="CBS29" s="14" t="str">
        <f>IF('Employee Input 20-21'!CBS29="","",'Employee Input 20-21'!CBS29)</f>
        <v/>
      </c>
      <c r="CBT29" s="14" t="str">
        <f>IF('Employee Input 20-21'!CBT29="","",'Employee Input 20-21'!CBT29)</f>
        <v/>
      </c>
      <c r="CBU29" s="14" t="str">
        <f>IF('Employee Input 20-21'!CBU29="","",'Employee Input 20-21'!CBU29)</f>
        <v/>
      </c>
      <c r="CBV29" s="14" t="str">
        <f>IF('Employee Input 20-21'!CBV29="","",'Employee Input 20-21'!CBV29)</f>
        <v/>
      </c>
      <c r="CBW29" s="14" t="str">
        <f>IF('Employee Input 20-21'!CBW29="","",'Employee Input 20-21'!CBW29)</f>
        <v/>
      </c>
      <c r="CBX29" s="14" t="str">
        <f>IF('Employee Input 20-21'!CBX29="","",'Employee Input 20-21'!CBX29)</f>
        <v/>
      </c>
      <c r="CBY29" s="14" t="str">
        <f>IF('Employee Input 20-21'!CBY29="","",'Employee Input 20-21'!CBY29)</f>
        <v/>
      </c>
      <c r="CBZ29" s="14" t="str">
        <f>IF('Employee Input 20-21'!CBZ29="","",'Employee Input 20-21'!CBZ29)</f>
        <v/>
      </c>
      <c r="CCA29" s="14" t="str">
        <f>IF('Employee Input 20-21'!CCA29="","",'Employee Input 20-21'!CCA29)</f>
        <v/>
      </c>
      <c r="CCB29" s="14" t="str">
        <f>IF('Employee Input 20-21'!CCB29="","",'Employee Input 20-21'!CCB29)</f>
        <v/>
      </c>
      <c r="CCC29" s="14" t="str">
        <f>IF('Employee Input 20-21'!CCC29="","",'Employee Input 20-21'!CCC29)</f>
        <v/>
      </c>
      <c r="CCD29" s="14" t="str">
        <f>IF('Employee Input 20-21'!CCD29="","",'Employee Input 20-21'!CCD29)</f>
        <v/>
      </c>
      <c r="CCE29" s="14" t="str">
        <f>IF('Employee Input 20-21'!CCE29="","",'Employee Input 20-21'!CCE29)</f>
        <v/>
      </c>
      <c r="CCF29" s="14" t="str">
        <f>IF('Employee Input 20-21'!CCF29="","",'Employee Input 20-21'!CCF29)</f>
        <v/>
      </c>
      <c r="CCG29" s="14" t="str">
        <f>IF('Employee Input 20-21'!CCG29="","",'Employee Input 20-21'!CCG29)</f>
        <v/>
      </c>
      <c r="CCH29" s="14" t="str">
        <f>IF('Employee Input 20-21'!CCH29="","",'Employee Input 20-21'!CCH29)</f>
        <v/>
      </c>
      <c r="CCI29" s="14" t="str">
        <f>IF('Employee Input 20-21'!CCI29="","",'Employee Input 20-21'!CCI29)</f>
        <v/>
      </c>
      <c r="CCJ29" s="14" t="str">
        <f>IF('Employee Input 20-21'!CCJ29="","",'Employee Input 20-21'!CCJ29)</f>
        <v/>
      </c>
      <c r="CCK29" s="14" t="str">
        <f>IF('Employee Input 20-21'!CCK29="","",'Employee Input 20-21'!CCK29)</f>
        <v/>
      </c>
      <c r="CCL29" s="14" t="str">
        <f>IF('Employee Input 20-21'!CCL29="","",'Employee Input 20-21'!CCL29)</f>
        <v/>
      </c>
      <c r="CCM29" s="14" t="str">
        <f>IF('Employee Input 20-21'!CCM29="","",'Employee Input 20-21'!CCM29)</f>
        <v/>
      </c>
      <c r="CCN29" s="14" t="str">
        <f>IF('Employee Input 20-21'!CCN29="","",'Employee Input 20-21'!CCN29)</f>
        <v/>
      </c>
      <c r="CCO29" s="14" t="str">
        <f>IF('Employee Input 20-21'!CCO29="","",'Employee Input 20-21'!CCO29)</f>
        <v/>
      </c>
      <c r="CCP29" s="14" t="str">
        <f>IF('Employee Input 20-21'!CCP29="","",'Employee Input 20-21'!CCP29)</f>
        <v/>
      </c>
      <c r="CCQ29" s="14" t="str">
        <f>IF('Employee Input 20-21'!CCQ29="","",'Employee Input 20-21'!CCQ29)</f>
        <v/>
      </c>
      <c r="CCR29" s="14" t="str">
        <f>IF('Employee Input 20-21'!CCR29="","",'Employee Input 20-21'!CCR29)</f>
        <v/>
      </c>
      <c r="CCS29" s="14" t="str">
        <f>IF('Employee Input 20-21'!CCS29="","",'Employee Input 20-21'!CCS29)</f>
        <v/>
      </c>
      <c r="CCT29" s="14" t="str">
        <f>IF('Employee Input 20-21'!CCT29="","",'Employee Input 20-21'!CCT29)</f>
        <v/>
      </c>
      <c r="CCU29" s="14" t="str">
        <f>IF('Employee Input 20-21'!CCU29="","",'Employee Input 20-21'!CCU29)</f>
        <v/>
      </c>
      <c r="CCV29" s="14" t="str">
        <f>IF('Employee Input 20-21'!CCV29="","",'Employee Input 20-21'!CCV29)</f>
        <v/>
      </c>
      <c r="CCW29" s="14" t="str">
        <f>IF('Employee Input 20-21'!CCW29="","",'Employee Input 20-21'!CCW29)</f>
        <v/>
      </c>
      <c r="CCX29" s="14" t="str">
        <f>IF('Employee Input 20-21'!CCX29="","",'Employee Input 20-21'!CCX29)</f>
        <v/>
      </c>
      <c r="CCY29" s="14" t="str">
        <f>IF('Employee Input 20-21'!CCY29="","",'Employee Input 20-21'!CCY29)</f>
        <v/>
      </c>
      <c r="CCZ29" s="14" t="str">
        <f>IF('Employee Input 20-21'!CCZ29="","",'Employee Input 20-21'!CCZ29)</f>
        <v/>
      </c>
      <c r="CDA29" s="14" t="str">
        <f>IF('Employee Input 20-21'!CDA29="","",'Employee Input 20-21'!CDA29)</f>
        <v/>
      </c>
      <c r="CDB29" s="14" t="str">
        <f>IF('Employee Input 20-21'!CDB29="","",'Employee Input 20-21'!CDB29)</f>
        <v/>
      </c>
      <c r="CDC29" s="14" t="str">
        <f>IF('Employee Input 20-21'!CDC29="","",'Employee Input 20-21'!CDC29)</f>
        <v/>
      </c>
      <c r="CDD29" s="14" t="str">
        <f>IF('Employee Input 20-21'!CDD29="","",'Employee Input 20-21'!CDD29)</f>
        <v/>
      </c>
      <c r="CDE29" s="14" t="str">
        <f>IF('Employee Input 20-21'!CDE29="","",'Employee Input 20-21'!CDE29)</f>
        <v/>
      </c>
      <c r="CDF29" s="14" t="str">
        <f>IF('Employee Input 20-21'!CDF29="","",'Employee Input 20-21'!CDF29)</f>
        <v/>
      </c>
      <c r="CDG29" s="14" t="str">
        <f>IF('Employee Input 20-21'!CDG29="","",'Employee Input 20-21'!CDG29)</f>
        <v/>
      </c>
      <c r="CDH29" s="14" t="str">
        <f>IF('Employee Input 20-21'!CDH29="","",'Employee Input 20-21'!CDH29)</f>
        <v/>
      </c>
      <c r="CDI29" s="14" t="str">
        <f>IF('Employee Input 20-21'!CDI29="","",'Employee Input 20-21'!CDI29)</f>
        <v/>
      </c>
      <c r="CDJ29" s="14" t="str">
        <f>IF('Employee Input 20-21'!CDJ29="","",'Employee Input 20-21'!CDJ29)</f>
        <v/>
      </c>
      <c r="CDK29" s="14" t="str">
        <f>IF('Employee Input 20-21'!CDK29="","",'Employee Input 20-21'!CDK29)</f>
        <v/>
      </c>
      <c r="CDL29" s="14" t="str">
        <f>IF('Employee Input 20-21'!CDL29="","",'Employee Input 20-21'!CDL29)</f>
        <v/>
      </c>
      <c r="CDM29" s="14" t="str">
        <f>IF('Employee Input 20-21'!CDM29="","",'Employee Input 20-21'!CDM29)</f>
        <v/>
      </c>
      <c r="CDN29" s="14" t="str">
        <f>IF('Employee Input 20-21'!CDN29="","",'Employee Input 20-21'!CDN29)</f>
        <v/>
      </c>
      <c r="CDO29" s="14" t="str">
        <f>IF('Employee Input 20-21'!CDO29="","",'Employee Input 20-21'!CDO29)</f>
        <v/>
      </c>
      <c r="CDP29" s="14" t="str">
        <f>IF('Employee Input 20-21'!CDP29="","",'Employee Input 20-21'!CDP29)</f>
        <v/>
      </c>
      <c r="CDQ29" s="14" t="str">
        <f>IF('Employee Input 20-21'!CDQ29="","",'Employee Input 20-21'!CDQ29)</f>
        <v/>
      </c>
      <c r="CDR29" s="14" t="str">
        <f>IF('Employee Input 20-21'!CDR29="","",'Employee Input 20-21'!CDR29)</f>
        <v/>
      </c>
      <c r="CDS29" s="14" t="str">
        <f>IF('Employee Input 20-21'!CDS29="","",'Employee Input 20-21'!CDS29)</f>
        <v/>
      </c>
      <c r="CDT29" s="14" t="str">
        <f>IF('Employee Input 20-21'!CDT29="","",'Employee Input 20-21'!CDT29)</f>
        <v/>
      </c>
      <c r="CDU29" s="14" t="str">
        <f>IF('Employee Input 20-21'!CDU29="","",'Employee Input 20-21'!CDU29)</f>
        <v/>
      </c>
      <c r="CDV29" s="14" t="str">
        <f>IF('Employee Input 20-21'!CDV29="","",'Employee Input 20-21'!CDV29)</f>
        <v/>
      </c>
      <c r="CDW29" s="14" t="str">
        <f>IF('Employee Input 20-21'!CDW29="","",'Employee Input 20-21'!CDW29)</f>
        <v/>
      </c>
      <c r="CDX29" s="14" t="str">
        <f>IF('Employee Input 20-21'!CDX29="","",'Employee Input 20-21'!CDX29)</f>
        <v/>
      </c>
      <c r="CDY29" s="14" t="str">
        <f>IF('Employee Input 20-21'!CDY29="","",'Employee Input 20-21'!CDY29)</f>
        <v/>
      </c>
      <c r="CDZ29" s="14" t="str">
        <f>IF('Employee Input 20-21'!CDZ29="","",'Employee Input 20-21'!CDZ29)</f>
        <v/>
      </c>
      <c r="CEA29" s="14" t="str">
        <f>IF('Employee Input 20-21'!CEA29="","",'Employee Input 20-21'!CEA29)</f>
        <v/>
      </c>
      <c r="CEB29" s="14" t="str">
        <f>IF('Employee Input 20-21'!CEB29="","",'Employee Input 20-21'!CEB29)</f>
        <v/>
      </c>
      <c r="CEC29" s="14" t="str">
        <f>IF('Employee Input 20-21'!CEC29="","",'Employee Input 20-21'!CEC29)</f>
        <v/>
      </c>
      <c r="CED29" s="14" t="str">
        <f>IF('Employee Input 20-21'!CED29="","",'Employee Input 20-21'!CED29)</f>
        <v/>
      </c>
      <c r="CEE29" s="14" t="str">
        <f>IF('Employee Input 20-21'!CEE29="","",'Employee Input 20-21'!CEE29)</f>
        <v/>
      </c>
      <c r="CEF29" s="14" t="str">
        <f>IF('Employee Input 20-21'!CEF29="","",'Employee Input 20-21'!CEF29)</f>
        <v/>
      </c>
      <c r="CEG29" s="14" t="str">
        <f>IF('Employee Input 20-21'!CEG29="","",'Employee Input 20-21'!CEG29)</f>
        <v/>
      </c>
      <c r="CEH29" s="14" t="str">
        <f>IF('Employee Input 20-21'!CEH29="","",'Employee Input 20-21'!CEH29)</f>
        <v/>
      </c>
      <c r="CEI29" s="14" t="str">
        <f>IF('Employee Input 20-21'!CEI29="","",'Employee Input 20-21'!CEI29)</f>
        <v/>
      </c>
      <c r="CEJ29" s="14" t="str">
        <f>IF('Employee Input 20-21'!CEJ29="","",'Employee Input 20-21'!CEJ29)</f>
        <v/>
      </c>
      <c r="CEK29" s="14" t="str">
        <f>IF('Employee Input 20-21'!CEK29="","",'Employee Input 20-21'!CEK29)</f>
        <v/>
      </c>
      <c r="CEL29" s="14" t="str">
        <f>IF('Employee Input 20-21'!CEL29="","",'Employee Input 20-21'!CEL29)</f>
        <v/>
      </c>
      <c r="CEM29" s="14" t="str">
        <f>IF('Employee Input 20-21'!CEM29="","",'Employee Input 20-21'!CEM29)</f>
        <v/>
      </c>
      <c r="CEN29" s="14" t="str">
        <f>IF('Employee Input 20-21'!CEN29="","",'Employee Input 20-21'!CEN29)</f>
        <v/>
      </c>
      <c r="CEO29" s="14" t="str">
        <f>IF('Employee Input 20-21'!CEO29="","",'Employee Input 20-21'!CEO29)</f>
        <v/>
      </c>
      <c r="CEP29" s="14" t="str">
        <f>IF('Employee Input 20-21'!CEP29="","",'Employee Input 20-21'!CEP29)</f>
        <v/>
      </c>
      <c r="CEQ29" s="14" t="str">
        <f>IF('Employee Input 20-21'!CEQ29="","",'Employee Input 20-21'!CEQ29)</f>
        <v/>
      </c>
      <c r="CER29" s="14" t="str">
        <f>IF('Employee Input 20-21'!CER29="","",'Employee Input 20-21'!CER29)</f>
        <v/>
      </c>
      <c r="CES29" s="14" t="str">
        <f>IF('Employee Input 20-21'!CES29="","",'Employee Input 20-21'!CES29)</f>
        <v/>
      </c>
      <c r="CET29" s="14" t="str">
        <f>IF('Employee Input 20-21'!CET29="","",'Employee Input 20-21'!CET29)</f>
        <v/>
      </c>
      <c r="CEU29" s="14" t="str">
        <f>IF('Employee Input 20-21'!CEU29="","",'Employee Input 20-21'!CEU29)</f>
        <v/>
      </c>
      <c r="CEV29" s="14" t="str">
        <f>IF('Employee Input 20-21'!CEV29="","",'Employee Input 20-21'!CEV29)</f>
        <v/>
      </c>
      <c r="CEW29" s="14" t="str">
        <f>IF('Employee Input 20-21'!CEW29="","",'Employee Input 20-21'!CEW29)</f>
        <v/>
      </c>
      <c r="CEX29" s="14" t="str">
        <f>IF('Employee Input 20-21'!CEX29="","",'Employee Input 20-21'!CEX29)</f>
        <v/>
      </c>
      <c r="CEY29" s="14" t="str">
        <f>IF('Employee Input 20-21'!CEY29="","",'Employee Input 20-21'!CEY29)</f>
        <v/>
      </c>
      <c r="CEZ29" s="14" t="str">
        <f>IF('Employee Input 20-21'!CEZ29="","",'Employee Input 20-21'!CEZ29)</f>
        <v/>
      </c>
      <c r="CFA29" s="14" t="str">
        <f>IF('Employee Input 20-21'!CFA29="","",'Employee Input 20-21'!CFA29)</f>
        <v/>
      </c>
      <c r="CFB29" s="14" t="str">
        <f>IF('Employee Input 20-21'!CFB29="","",'Employee Input 20-21'!CFB29)</f>
        <v/>
      </c>
      <c r="CFC29" s="14" t="str">
        <f>IF('Employee Input 20-21'!CFC29="","",'Employee Input 20-21'!CFC29)</f>
        <v/>
      </c>
      <c r="CFD29" s="14" t="str">
        <f>IF('Employee Input 20-21'!CFD29="","",'Employee Input 20-21'!CFD29)</f>
        <v/>
      </c>
      <c r="CFE29" s="14" t="str">
        <f>IF('Employee Input 20-21'!CFE29="","",'Employee Input 20-21'!CFE29)</f>
        <v/>
      </c>
      <c r="CFF29" s="14" t="str">
        <f>IF('Employee Input 20-21'!CFF29="","",'Employee Input 20-21'!CFF29)</f>
        <v/>
      </c>
      <c r="CFG29" s="14" t="str">
        <f>IF('Employee Input 20-21'!CFG29="","",'Employee Input 20-21'!CFG29)</f>
        <v/>
      </c>
      <c r="CFH29" s="14" t="str">
        <f>IF('Employee Input 20-21'!CFH29="","",'Employee Input 20-21'!CFH29)</f>
        <v/>
      </c>
      <c r="CFI29" s="14" t="str">
        <f>IF('Employee Input 20-21'!CFI29="","",'Employee Input 20-21'!CFI29)</f>
        <v/>
      </c>
      <c r="CFJ29" s="14" t="str">
        <f>IF('Employee Input 20-21'!CFJ29="","",'Employee Input 20-21'!CFJ29)</f>
        <v/>
      </c>
      <c r="CFK29" s="14" t="str">
        <f>IF('Employee Input 20-21'!CFK29="","",'Employee Input 20-21'!CFK29)</f>
        <v/>
      </c>
      <c r="CFL29" s="14" t="str">
        <f>IF('Employee Input 20-21'!CFL29="","",'Employee Input 20-21'!CFL29)</f>
        <v/>
      </c>
      <c r="CFM29" s="14" t="str">
        <f>IF('Employee Input 20-21'!CFM29="","",'Employee Input 20-21'!CFM29)</f>
        <v/>
      </c>
      <c r="CFN29" s="14" t="str">
        <f>IF('Employee Input 20-21'!CFN29="","",'Employee Input 20-21'!CFN29)</f>
        <v/>
      </c>
      <c r="CFO29" s="14" t="str">
        <f>IF('Employee Input 20-21'!CFO29="","",'Employee Input 20-21'!CFO29)</f>
        <v/>
      </c>
      <c r="CFP29" s="14" t="str">
        <f>IF('Employee Input 20-21'!CFP29="","",'Employee Input 20-21'!CFP29)</f>
        <v/>
      </c>
      <c r="CFQ29" s="14" t="str">
        <f>IF('Employee Input 20-21'!CFQ29="","",'Employee Input 20-21'!CFQ29)</f>
        <v/>
      </c>
      <c r="CFR29" s="14" t="str">
        <f>IF('Employee Input 20-21'!CFR29="","",'Employee Input 20-21'!CFR29)</f>
        <v/>
      </c>
      <c r="CFS29" s="14" t="str">
        <f>IF('Employee Input 20-21'!CFS29="","",'Employee Input 20-21'!CFS29)</f>
        <v/>
      </c>
      <c r="CFT29" s="14" t="str">
        <f>IF('Employee Input 20-21'!CFT29="","",'Employee Input 20-21'!CFT29)</f>
        <v/>
      </c>
      <c r="CFU29" s="14" t="str">
        <f>IF('Employee Input 20-21'!CFU29="","",'Employee Input 20-21'!CFU29)</f>
        <v/>
      </c>
      <c r="CFV29" s="14" t="str">
        <f>IF('Employee Input 20-21'!CFV29="","",'Employee Input 20-21'!CFV29)</f>
        <v/>
      </c>
      <c r="CFW29" s="14" t="str">
        <f>IF('Employee Input 20-21'!CFW29="","",'Employee Input 20-21'!CFW29)</f>
        <v/>
      </c>
      <c r="CFX29" s="14" t="str">
        <f>IF('Employee Input 20-21'!CFX29="","",'Employee Input 20-21'!CFX29)</f>
        <v/>
      </c>
      <c r="CFY29" s="14" t="str">
        <f>IF('Employee Input 20-21'!CFY29="","",'Employee Input 20-21'!CFY29)</f>
        <v/>
      </c>
      <c r="CFZ29" s="14" t="str">
        <f>IF('Employee Input 20-21'!CFZ29="","",'Employee Input 20-21'!CFZ29)</f>
        <v/>
      </c>
      <c r="CGA29" s="14" t="str">
        <f>IF('Employee Input 20-21'!CGA29="","",'Employee Input 20-21'!CGA29)</f>
        <v/>
      </c>
      <c r="CGB29" s="14" t="str">
        <f>IF('Employee Input 20-21'!CGB29="","",'Employee Input 20-21'!CGB29)</f>
        <v/>
      </c>
      <c r="CGC29" s="14" t="str">
        <f>IF('Employee Input 20-21'!CGC29="","",'Employee Input 20-21'!CGC29)</f>
        <v/>
      </c>
      <c r="CGD29" s="14" t="str">
        <f>IF('Employee Input 20-21'!CGD29="","",'Employee Input 20-21'!CGD29)</f>
        <v/>
      </c>
      <c r="CGE29" s="14" t="str">
        <f>IF('Employee Input 20-21'!CGE29="","",'Employee Input 20-21'!CGE29)</f>
        <v/>
      </c>
      <c r="CGF29" s="14" t="str">
        <f>IF('Employee Input 20-21'!CGF29="","",'Employee Input 20-21'!CGF29)</f>
        <v/>
      </c>
      <c r="CGG29" s="14" t="str">
        <f>IF('Employee Input 20-21'!CGG29="","",'Employee Input 20-21'!CGG29)</f>
        <v/>
      </c>
      <c r="CGH29" s="14" t="str">
        <f>IF('Employee Input 20-21'!CGH29="","",'Employee Input 20-21'!CGH29)</f>
        <v/>
      </c>
      <c r="CGI29" s="14" t="str">
        <f>IF('Employee Input 20-21'!CGI29="","",'Employee Input 20-21'!CGI29)</f>
        <v/>
      </c>
      <c r="CGJ29" s="14" t="str">
        <f>IF('Employee Input 20-21'!CGJ29="","",'Employee Input 20-21'!CGJ29)</f>
        <v/>
      </c>
      <c r="CGK29" s="14" t="str">
        <f>IF('Employee Input 20-21'!CGK29="","",'Employee Input 20-21'!CGK29)</f>
        <v/>
      </c>
      <c r="CGL29" s="14" t="str">
        <f>IF('Employee Input 20-21'!CGL29="","",'Employee Input 20-21'!CGL29)</f>
        <v/>
      </c>
      <c r="CGM29" s="14" t="str">
        <f>IF('Employee Input 20-21'!CGM29="","",'Employee Input 20-21'!CGM29)</f>
        <v/>
      </c>
      <c r="CGN29" s="14" t="str">
        <f>IF('Employee Input 20-21'!CGN29="","",'Employee Input 20-21'!CGN29)</f>
        <v/>
      </c>
      <c r="CGO29" s="14" t="str">
        <f>IF('Employee Input 20-21'!CGO29="","",'Employee Input 20-21'!CGO29)</f>
        <v/>
      </c>
      <c r="CGP29" s="14" t="str">
        <f>IF('Employee Input 20-21'!CGP29="","",'Employee Input 20-21'!CGP29)</f>
        <v/>
      </c>
      <c r="CGQ29" s="14" t="str">
        <f>IF('Employee Input 20-21'!CGQ29="","",'Employee Input 20-21'!CGQ29)</f>
        <v/>
      </c>
      <c r="CGR29" s="14" t="str">
        <f>IF('Employee Input 20-21'!CGR29="","",'Employee Input 20-21'!CGR29)</f>
        <v/>
      </c>
      <c r="CGS29" s="14" t="str">
        <f>IF('Employee Input 20-21'!CGS29="","",'Employee Input 20-21'!CGS29)</f>
        <v/>
      </c>
      <c r="CGT29" s="14" t="str">
        <f>IF('Employee Input 20-21'!CGT29="","",'Employee Input 20-21'!CGT29)</f>
        <v/>
      </c>
      <c r="CGU29" s="14" t="str">
        <f>IF('Employee Input 20-21'!CGU29="","",'Employee Input 20-21'!CGU29)</f>
        <v/>
      </c>
      <c r="CGV29" s="14" t="str">
        <f>IF('Employee Input 20-21'!CGV29="","",'Employee Input 20-21'!CGV29)</f>
        <v/>
      </c>
      <c r="CGW29" s="14" t="str">
        <f>IF('Employee Input 20-21'!CGW29="","",'Employee Input 20-21'!CGW29)</f>
        <v/>
      </c>
      <c r="CGX29" s="14" t="str">
        <f>IF('Employee Input 20-21'!CGX29="","",'Employee Input 20-21'!CGX29)</f>
        <v/>
      </c>
      <c r="CGY29" s="14" t="str">
        <f>IF('Employee Input 20-21'!CGY29="","",'Employee Input 20-21'!CGY29)</f>
        <v/>
      </c>
      <c r="CGZ29" s="14" t="str">
        <f>IF('Employee Input 20-21'!CGZ29="","",'Employee Input 20-21'!CGZ29)</f>
        <v/>
      </c>
      <c r="CHA29" s="14" t="str">
        <f>IF('Employee Input 20-21'!CHA29="","",'Employee Input 20-21'!CHA29)</f>
        <v/>
      </c>
      <c r="CHB29" s="14" t="str">
        <f>IF('Employee Input 20-21'!CHB29="","",'Employee Input 20-21'!CHB29)</f>
        <v/>
      </c>
      <c r="CHC29" s="14" t="str">
        <f>IF('Employee Input 20-21'!CHC29="","",'Employee Input 20-21'!CHC29)</f>
        <v/>
      </c>
      <c r="CHD29" s="14" t="str">
        <f>IF('Employee Input 20-21'!CHD29="","",'Employee Input 20-21'!CHD29)</f>
        <v/>
      </c>
      <c r="CHE29" s="14" t="str">
        <f>IF('Employee Input 20-21'!CHE29="","",'Employee Input 20-21'!CHE29)</f>
        <v/>
      </c>
      <c r="CHF29" s="14" t="str">
        <f>IF('Employee Input 20-21'!CHF29="","",'Employee Input 20-21'!CHF29)</f>
        <v/>
      </c>
      <c r="CHG29" s="14" t="str">
        <f>IF('Employee Input 20-21'!CHG29="","",'Employee Input 20-21'!CHG29)</f>
        <v/>
      </c>
      <c r="CHH29" s="14" t="str">
        <f>IF('Employee Input 20-21'!CHH29="","",'Employee Input 20-21'!CHH29)</f>
        <v/>
      </c>
      <c r="CHI29" s="14" t="str">
        <f>IF('Employee Input 20-21'!CHI29="","",'Employee Input 20-21'!CHI29)</f>
        <v/>
      </c>
      <c r="CHJ29" s="14" t="str">
        <f>IF('Employee Input 20-21'!CHJ29="","",'Employee Input 20-21'!CHJ29)</f>
        <v/>
      </c>
      <c r="CHK29" s="14" t="str">
        <f>IF('Employee Input 20-21'!CHK29="","",'Employee Input 20-21'!CHK29)</f>
        <v/>
      </c>
      <c r="CHL29" s="14" t="str">
        <f>IF('Employee Input 20-21'!CHL29="","",'Employee Input 20-21'!CHL29)</f>
        <v/>
      </c>
      <c r="CHM29" s="14" t="str">
        <f>IF('Employee Input 20-21'!CHM29="","",'Employee Input 20-21'!CHM29)</f>
        <v/>
      </c>
      <c r="CHN29" s="14" t="str">
        <f>IF('Employee Input 20-21'!CHN29="","",'Employee Input 20-21'!CHN29)</f>
        <v/>
      </c>
      <c r="CHO29" s="14" t="str">
        <f>IF('Employee Input 20-21'!CHO29="","",'Employee Input 20-21'!CHO29)</f>
        <v/>
      </c>
      <c r="CHP29" s="14" t="str">
        <f>IF('Employee Input 20-21'!CHP29="","",'Employee Input 20-21'!CHP29)</f>
        <v/>
      </c>
      <c r="CHQ29" s="14" t="str">
        <f>IF('Employee Input 20-21'!CHQ29="","",'Employee Input 20-21'!CHQ29)</f>
        <v/>
      </c>
      <c r="CHR29" s="14" t="str">
        <f>IF('Employee Input 20-21'!CHR29="","",'Employee Input 20-21'!CHR29)</f>
        <v/>
      </c>
      <c r="CHS29" s="14" t="str">
        <f>IF('Employee Input 20-21'!CHS29="","",'Employee Input 20-21'!CHS29)</f>
        <v/>
      </c>
      <c r="CHT29" s="14" t="str">
        <f>IF('Employee Input 20-21'!CHT29="","",'Employee Input 20-21'!CHT29)</f>
        <v/>
      </c>
      <c r="CHU29" s="14" t="str">
        <f>IF('Employee Input 20-21'!CHU29="","",'Employee Input 20-21'!CHU29)</f>
        <v/>
      </c>
      <c r="CHV29" s="14" t="str">
        <f>IF('Employee Input 20-21'!CHV29="","",'Employee Input 20-21'!CHV29)</f>
        <v/>
      </c>
      <c r="CHW29" s="14" t="str">
        <f>IF('Employee Input 20-21'!CHW29="","",'Employee Input 20-21'!CHW29)</f>
        <v/>
      </c>
      <c r="CHX29" s="14" t="str">
        <f>IF('Employee Input 20-21'!CHX29="","",'Employee Input 20-21'!CHX29)</f>
        <v/>
      </c>
      <c r="CHY29" s="14" t="str">
        <f>IF('Employee Input 20-21'!CHY29="","",'Employee Input 20-21'!CHY29)</f>
        <v/>
      </c>
      <c r="CHZ29" s="14" t="str">
        <f>IF('Employee Input 20-21'!CHZ29="","",'Employee Input 20-21'!CHZ29)</f>
        <v/>
      </c>
      <c r="CIA29" s="14" t="str">
        <f>IF('Employee Input 20-21'!CIA29="","",'Employee Input 20-21'!CIA29)</f>
        <v/>
      </c>
      <c r="CIB29" s="14" t="str">
        <f>IF('Employee Input 20-21'!CIB29="","",'Employee Input 20-21'!CIB29)</f>
        <v/>
      </c>
      <c r="CIC29" s="14" t="str">
        <f>IF('Employee Input 20-21'!CIC29="","",'Employee Input 20-21'!CIC29)</f>
        <v/>
      </c>
      <c r="CID29" s="14" t="str">
        <f>IF('Employee Input 20-21'!CID29="","",'Employee Input 20-21'!CID29)</f>
        <v/>
      </c>
      <c r="CIE29" s="14" t="str">
        <f>IF('Employee Input 20-21'!CIE29="","",'Employee Input 20-21'!CIE29)</f>
        <v/>
      </c>
      <c r="CIF29" s="14" t="str">
        <f>IF('Employee Input 20-21'!CIF29="","",'Employee Input 20-21'!CIF29)</f>
        <v/>
      </c>
      <c r="CIG29" s="14" t="str">
        <f>IF('Employee Input 20-21'!CIG29="","",'Employee Input 20-21'!CIG29)</f>
        <v/>
      </c>
      <c r="CIH29" s="14" t="str">
        <f>IF('Employee Input 20-21'!CIH29="","",'Employee Input 20-21'!CIH29)</f>
        <v/>
      </c>
      <c r="CII29" s="14" t="str">
        <f>IF('Employee Input 20-21'!CII29="","",'Employee Input 20-21'!CII29)</f>
        <v/>
      </c>
      <c r="CIJ29" s="14" t="str">
        <f>IF('Employee Input 20-21'!CIJ29="","",'Employee Input 20-21'!CIJ29)</f>
        <v/>
      </c>
      <c r="CIK29" s="14" t="str">
        <f>IF('Employee Input 20-21'!CIK29="","",'Employee Input 20-21'!CIK29)</f>
        <v/>
      </c>
      <c r="CIL29" s="14" t="str">
        <f>IF('Employee Input 20-21'!CIL29="","",'Employee Input 20-21'!CIL29)</f>
        <v/>
      </c>
      <c r="CIM29" s="14" t="str">
        <f>IF('Employee Input 20-21'!CIM29="","",'Employee Input 20-21'!CIM29)</f>
        <v/>
      </c>
      <c r="CIN29" s="14" t="str">
        <f>IF('Employee Input 20-21'!CIN29="","",'Employee Input 20-21'!CIN29)</f>
        <v/>
      </c>
      <c r="CIO29" s="14" t="str">
        <f>IF('Employee Input 20-21'!CIO29="","",'Employee Input 20-21'!CIO29)</f>
        <v/>
      </c>
      <c r="CIP29" s="14" t="str">
        <f>IF('Employee Input 20-21'!CIP29="","",'Employee Input 20-21'!CIP29)</f>
        <v/>
      </c>
      <c r="CIQ29" s="14" t="str">
        <f>IF('Employee Input 20-21'!CIQ29="","",'Employee Input 20-21'!CIQ29)</f>
        <v/>
      </c>
      <c r="CIR29" s="14" t="str">
        <f>IF('Employee Input 20-21'!CIR29="","",'Employee Input 20-21'!CIR29)</f>
        <v/>
      </c>
      <c r="CIS29" s="14" t="str">
        <f>IF('Employee Input 20-21'!CIS29="","",'Employee Input 20-21'!CIS29)</f>
        <v/>
      </c>
      <c r="CIT29" s="14" t="str">
        <f>IF('Employee Input 20-21'!CIT29="","",'Employee Input 20-21'!CIT29)</f>
        <v/>
      </c>
      <c r="CIU29" s="14" t="str">
        <f>IF('Employee Input 20-21'!CIU29="","",'Employee Input 20-21'!CIU29)</f>
        <v/>
      </c>
      <c r="CIV29" s="14" t="str">
        <f>IF('Employee Input 20-21'!CIV29="","",'Employee Input 20-21'!CIV29)</f>
        <v/>
      </c>
      <c r="CIW29" s="14" t="str">
        <f>IF('Employee Input 20-21'!CIW29="","",'Employee Input 20-21'!CIW29)</f>
        <v/>
      </c>
      <c r="CIX29" s="14" t="str">
        <f>IF('Employee Input 20-21'!CIX29="","",'Employee Input 20-21'!CIX29)</f>
        <v/>
      </c>
      <c r="CIY29" s="14" t="str">
        <f>IF('Employee Input 20-21'!CIY29="","",'Employee Input 20-21'!CIY29)</f>
        <v/>
      </c>
      <c r="CIZ29" s="14" t="str">
        <f>IF('Employee Input 20-21'!CIZ29="","",'Employee Input 20-21'!CIZ29)</f>
        <v/>
      </c>
      <c r="CJA29" s="14" t="str">
        <f>IF('Employee Input 20-21'!CJA29="","",'Employee Input 20-21'!CJA29)</f>
        <v/>
      </c>
      <c r="CJB29" s="14" t="str">
        <f>IF('Employee Input 20-21'!CJB29="","",'Employee Input 20-21'!CJB29)</f>
        <v/>
      </c>
      <c r="CJC29" s="14" t="str">
        <f>IF('Employee Input 20-21'!CJC29="","",'Employee Input 20-21'!CJC29)</f>
        <v/>
      </c>
      <c r="CJD29" s="14" t="str">
        <f>IF('Employee Input 20-21'!CJD29="","",'Employee Input 20-21'!CJD29)</f>
        <v/>
      </c>
      <c r="CJE29" s="14" t="str">
        <f>IF('Employee Input 20-21'!CJE29="","",'Employee Input 20-21'!CJE29)</f>
        <v/>
      </c>
      <c r="CJF29" s="14" t="str">
        <f>IF('Employee Input 20-21'!CJF29="","",'Employee Input 20-21'!CJF29)</f>
        <v/>
      </c>
      <c r="CJG29" s="14" t="str">
        <f>IF('Employee Input 20-21'!CJG29="","",'Employee Input 20-21'!CJG29)</f>
        <v/>
      </c>
      <c r="CJH29" s="14" t="str">
        <f>IF('Employee Input 20-21'!CJH29="","",'Employee Input 20-21'!CJH29)</f>
        <v/>
      </c>
      <c r="CJI29" s="14" t="str">
        <f>IF('Employee Input 20-21'!CJI29="","",'Employee Input 20-21'!CJI29)</f>
        <v/>
      </c>
      <c r="CJJ29" s="14" t="str">
        <f>IF('Employee Input 20-21'!CJJ29="","",'Employee Input 20-21'!CJJ29)</f>
        <v/>
      </c>
      <c r="CJK29" s="14" t="str">
        <f>IF('Employee Input 20-21'!CJK29="","",'Employee Input 20-21'!CJK29)</f>
        <v/>
      </c>
      <c r="CJL29" s="14" t="str">
        <f>IF('Employee Input 20-21'!CJL29="","",'Employee Input 20-21'!CJL29)</f>
        <v/>
      </c>
      <c r="CJM29" s="14" t="str">
        <f>IF('Employee Input 20-21'!CJM29="","",'Employee Input 20-21'!CJM29)</f>
        <v/>
      </c>
      <c r="CJN29" s="14" t="str">
        <f>IF('Employee Input 20-21'!CJN29="","",'Employee Input 20-21'!CJN29)</f>
        <v/>
      </c>
      <c r="CJO29" s="14" t="str">
        <f>IF('Employee Input 20-21'!CJO29="","",'Employee Input 20-21'!CJO29)</f>
        <v/>
      </c>
      <c r="CJP29" s="14" t="str">
        <f>IF('Employee Input 20-21'!CJP29="","",'Employee Input 20-21'!CJP29)</f>
        <v/>
      </c>
      <c r="CJQ29" s="14" t="str">
        <f>IF('Employee Input 20-21'!CJQ29="","",'Employee Input 20-21'!CJQ29)</f>
        <v/>
      </c>
      <c r="CJR29" s="14" t="str">
        <f>IF('Employee Input 20-21'!CJR29="","",'Employee Input 20-21'!CJR29)</f>
        <v/>
      </c>
      <c r="CJS29" s="14" t="str">
        <f>IF('Employee Input 20-21'!CJS29="","",'Employee Input 20-21'!CJS29)</f>
        <v/>
      </c>
      <c r="CJT29" s="14" t="str">
        <f>IF('Employee Input 20-21'!CJT29="","",'Employee Input 20-21'!CJT29)</f>
        <v/>
      </c>
      <c r="CJU29" s="14" t="str">
        <f>IF('Employee Input 20-21'!CJU29="","",'Employee Input 20-21'!CJU29)</f>
        <v/>
      </c>
      <c r="CJV29" s="14" t="str">
        <f>IF('Employee Input 20-21'!CJV29="","",'Employee Input 20-21'!CJV29)</f>
        <v/>
      </c>
      <c r="CJW29" s="14" t="str">
        <f>IF('Employee Input 20-21'!CJW29="","",'Employee Input 20-21'!CJW29)</f>
        <v/>
      </c>
      <c r="CJX29" s="14" t="str">
        <f>IF('Employee Input 20-21'!CJX29="","",'Employee Input 20-21'!CJX29)</f>
        <v/>
      </c>
      <c r="CJY29" s="14" t="str">
        <f>IF('Employee Input 20-21'!CJY29="","",'Employee Input 20-21'!CJY29)</f>
        <v/>
      </c>
      <c r="CJZ29" s="14" t="str">
        <f>IF('Employee Input 20-21'!CJZ29="","",'Employee Input 20-21'!CJZ29)</f>
        <v/>
      </c>
      <c r="CKA29" s="14" t="str">
        <f>IF('Employee Input 20-21'!CKA29="","",'Employee Input 20-21'!CKA29)</f>
        <v/>
      </c>
      <c r="CKB29" s="14" t="str">
        <f>IF('Employee Input 20-21'!CKB29="","",'Employee Input 20-21'!CKB29)</f>
        <v/>
      </c>
      <c r="CKC29" s="14" t="str">
        <f>IF('Employee Input 20-21'!CKC29="","",'Employee Input 20-21'!CKC29)</f>
        <v/>
      </c>
      <c r="CKD29" s="14" t="str">
        <f>IF('Employee Input 20-21'!CKD29="","",'Employee Input 20-21'!CKD29)</f>
        <v/>
      </c>
      <c r="CKE29" s="14" t="str">
        <f>IF('Employee Input 20-21'!CKE29="","",'Employee Input 20-21'!CKE29)</f>
        <v/>
      </c>
      <c r="CKF29" s="14" t="str">
        <f>IF('Employee Input 20-21'!CKF29="","",'Employee Input 20-21'!CKF29)</f>
        <v/>
      </c>
      <c r="CKG29" s="14" t="str">
        <f>IF('Employee Input 20-21'!CKG29="","",'Employee Input 20-21'!CKG29)</f>
        <v/>
      </c>
      <c r="CKH29" s="14" t="str">
        <f>IF('Employee Input 20-21'!CKH29="","",'Employee Input 20-21'!CKH29)</f>
        <v/>
      </c>
      <c r="CKI29" s="14" t="str">
        <f>IF('Employee Input 20-21'!CKI29="","",'Employee Input 20-21'!CKI29)</f>
        <v/>
      </c>
      <c r="CKJ29" s="14" t="str">
        <f>IF('Employee Input 20-21'!CKJ29="","",'Employee Input 20-21'!CKJ29)</f>
        <v/>
      </c>
      <c r="CKK29" s="14" t="str">
        <f>IF('Employee Input 20-21'!CKK29="","",'Employee Input 20-21'!CKK29)</f>
        <v/>
      </c>
      <c r="CKL29" s="14" t="str">
        <f>IF('Employee Input 20-21'!CKL29="","",'Employee Input 20-21'!CKL29)</f>
        <v/>
      </c>
      <c r="CKM29" s="14" t="str">
        <f>IF('Employee Input 20-21'!CKM29="","",'Employee Input 20-21'!CKM29)</f>
        <v/>
      </c>
      <c r="CKN29" s="14" t="str">
        <f>IF('Employee Input 20-21'!CKN29="","",'Employee Input 20-21'!CKN29)</f>
        <v/>
      </c>
      <c r="CKO29" s="14" t="str">
        <f>IF('Employee Input 20-21'!CKO29="","",'Employee Input 20-21'!CKO29)</f>
        <v/>
      </c>
      <c r="CKP29" s="14" t="str">
        <f>IF('Employee Input 20-21'!CKP29="","",'Employee Input 20-21'!CKP29)</f>
        <v/>
      </c>
      <c r="CKQ29" s="14" t="str">
        <f>IF('Employee Input 20-21'!CKQ29="","",'Employee Input 20-21'!CKQ29)</f>
        <v/>
      </c>
      <c r="CKR29" s="14" t="str">
        <f>IF('Employee Input 20-21'!CKR29="","",'Employee Input 20-21'!CKR29)</f>
        <v/>
      </c>
      <c r="CKS29" s="14" t="str">
        <f>IF('Employee Input 20-21'!CKS29="","",'Employee Input 20-21'!CKS29)</f>
        <v/>
      </c>
      <c r="CKT29" s="14" t="str">
        <f>IF('Employee Input 20-21'!CKT29="","",'Employee Input 20-21'!CKT29)</f>
        <v/>
      </c>
      <c r="CKU29" s="14" t="str">
        <f>IF('Employee Input 20-21'!CKU29="","",'Employee Input 20-21'!CKU29)</f>
        <v/>
      </c>
      <c r="CKV29" s="14" t="str">
        <f>IF('Employee Input 20-21'!CKV29="","",'Employee Input 20-21'!CKV29)</f>
        <v/>
      </c>
      <c r="CKW29" s="14" t="str">
        <f>IF('Employee Input 20-21'!CKW29="","",'Employee Input 20-21'!CKW29)</f>
        <v/>
      </c>
      <c r="CKX29" s="14" t="str">
        <f>IF('Employee Input 20-21'!CKX29="","",'Employee Input 20-21'!CKX29)</f>
        <v/>
      </c>
      <c r="CKY29" s="14" t="str">
        <f>IF('Employee Input 20-21'!CKY29="","",'Employee Input 20-21'!CKY29)</f>
        <v/>
      </c>
      <c r="CKZ29" s="14" t="str">
        <f>IF('Employee Input 20-21'!CKZ29="","",'Employee Input 20-21'!CKZ29)</f>
        <v/>
      </c>
      <c r="CLA29" s="14" t="str">
        <f>IF('Employee Input 20-21'!CLA29="","",'Employee Input 20-21'!CLA29)</f>
        <v/>
      </c>
      <c r="CLB29" s="14" t="str">
        <f>IF('Employee Input 20-21'!CLB29="","",'Employee Input 20-21'!CLB29)</f>
        <v/>
      </c>
      <c r="CLC29" s="14" t="str">
        <f>IF('Employee Input 20-21'!CLC29="","",'Employee Input 20-21'!CLC29)</f>
        <v/>
      </c>
      <c r="CLD29" s="14" t="str">
        <f>IF('Employee Input 20-21'!CLD29="","",'Employee Input 20-21'!CLD29)</f>
        <v/>
      </c>
      <c r="CLE29" s="14" t="str">
        <f>IF('Employee Input 20-21'!CLE29="","",'Employee Input 20-21'!CLE29)</f>
        <v/>
      </c>
      <c r="CLF29" s="14" t="str">
        <f>IF('Employee Input 20-21'!CLF29="","",'Employee Input 20-21'!CLF29)</f>
        <v/>
      </c>
      <c r="CLG29" s="14" t="str">
        <f>IF('Employee Input 20-21'!CLG29="","",'Employee Input 20-21'!CLG29)</f>
        <v/>
      </c>
      <c r="CLH29" s="14" t="str">
        <f>IF('Employee Input 20-21'!CLH29="","",'Employee Input 20-21'!CLH29)</f>
        <v/>
      </c>
      <c r="CLI29" s="14" t="str">
        <f>IF('Employee Input 20-21'!CLI29="","",'Employee Input 20-21'!CLI29)</f>
        <v/>
      </c>
      <c r="CLJ29" s="14" t="str">
        <f>IF('Employee Input 20-21'!CLJ29="","",'Employee Input 20-21'!CLJ29)</f>
        <v/>
      </c>
      <c r="CLK29" s="14" t="str">
        <f>IF('Employee Input 20-21'!CLK29="","",'Employee Input 20-21'!CLK29)</f>
        <v/>
      </c>
      <c r="CLL29" s="14" t="str">
        <f>IF('Employee Input 20-21'!CLL29="","",'Employee Input 20-21'!CLL29)</f>
        <v/>
      </c>
      <c r="CLM29" s="14" t="str">
        <f>IF('Employee Input 20-21'!CLM29="","",'Employee Input 20-21'!CLM29)</f>
        <v/>
      </c>
      <c r="CLN29" s="14" t="str">
        <f>IF('Employee Input 20-21'!CLN29="","",'Employee Input 20-21'!CLN29)</f>
        <v/>
      </c>
      <c r="CLO29" s="14" t="str">
        <f>IF('Employee Input 20-21'!CLO29="","",'Employee Input 20-21'!CLO29)</f>
        <v/>
      </c>
      <c r="CLP29" s="14" t="str">
        <f>IF('Employee Input 20-21'!CLP29="","",'Employee Input 20-21'!CLP29)</f>
        <v/>
      </c>
      <c r="CLQ29" s="14" t="str">
        <f>IF('Employee Input 20-21'!CLQ29="","",'Employee Input 20-21'!CLQ29)</f>
        <v/>
      </c>
      <c r="CLR29" s="14" t="str">
        <f>IF('Employee Input 20-21'!CLR29="","",'Employee Input 20-21'!CLR29)</f>
        <v/>
      </c>
      <c r="CLS29" s="14" t="str">
        <f>IF('Employee Input 20-21'!CLS29="","",'Employee Input 20-21'!CLS29)</f>
        <v/>
      </c>
      <c r="CLT29" s="14" t="str">
        <f>IF('Employee Input 20-21'!CLT29="","",'Employee Input 20-21'!CLT29)</f>
        <v/>
      </c>
      <c r="CLU29" s="14" t="str">
        <f>IF('Employee Input 20-21'!CLU29="","",'Employee Input 20-21'!CLU29)</f>
        <v/>
      </c>
      <c r="CLV29" s="14" t="str">
        <f>IF('Employee Input 20-21'!CLV29="","",'Employee Input 20-21'!CLV29)</f>
        <v/>
      </c>
      <c r="CLW29" s="14" t="str">
        <f>IF('Employee Input 20-21'!CLW29="","",'Employee Input 20-21'!CLW29)</f>
        <v/>
      </c>
      <c r="CLX29" s="14" t="str">
        <f>IF('Employee Input 20-21'!CLX29="","",'Employee Input 20-21'!CLX29)</f>
        <v/>
      </c>
      <c r="CLY29" s="14" t="str">
        <f>IF('Employee Input 20-21'!CLY29="","",'Employee Input 20-21'!CLY29)</f>
        <v/>
      </c>
      <c r="CLZ29" s="14" t="str">
        <f>IF('Employee Input 20-21'!CLZ29="","",'Employee Input 20-21'!CLZ29)</f>
        <v/>
      </c>
      <c r="CMA29" s="14" t="str">
        <f>IF('Employee Input 20-21'!CMA29="","",'Employee Input 20-21'!CMA29)</f>
        <v/>
      </c>
      <c r="CMB29" s="14" t="str">
        <f>IF('Employee Input 20-21'!CMB29="","",'Employee Input 20-21'!CMB29)</f>
        <v/>
      </c>
      <c r="CMC29" s="14" t="str">
        <f>IF('Employee Input 20-21'!CMC29="","",'Employee Input 20-21'!CMC29)</f>
        <v/>
      </c>
      <c r="CMD29" s="14" t="str">
        <f>IF('Employee Input 20-21'!CMD29="","",'Employee Input 20-21'!CMD29)</f>
        <v/>
      </c>
      <c r="CME29" s="14" t="str">
        <f>IF('Employee Input 20-21'!CME29="","",'Employee Input 20-21'!CME29)</f>
        <v/>
      </c>
      <c r="CMF29" s="14" t="str">
        <f>IF('Employee Input 20-21'!CMF29="","",'Employee Input 20-21'!CMF29)</f>
        <v/>
      </c>
      <c r="CMG29" s="14" t="str">
        <f>IF('Employee Input 20-21'!CMG29="","",'Employee Input 20-21'!CMG29)</f>
        <v/>
      </c>
      <c r="CMH29" s="14" t="str">
        <f>IF('Employee Input 20-21'!CMH29="","",'Employee Input 20-21'!CMH29)</f>
        <v/>
      </c>
      <c r="CMI29" s="14" t="str">
        <f>IF('Employee Input 20-21'!CMI29="","",'Employee Input 20-21'!CMI29)</f>
        <v/>
      </c>
      <c r="CMJ29" s="14" t="str">
        <f>IF('Employee Input 20-21'!CMJ29="","",'Employee Input 20-21'!CMJ29)</f>
        <v/>
      </c>
      <c r="CMK29" s="14" t="str">
        <f>IF('Employee Input 20-21'!CMK29="","",'Employee Input 20-21'!CMK29)</f>
        <v/>
      </c>
      <c r="CML29" s="14" t="str">
        <f>IF('Employee Input 20-21'!CML29="","",'Employee Input 20-21'!CML29)</f>
        <v/>
      </c>
      <c r="CMM29" s="14" t="str">
        <f>IF('Employee Input 20-21'!CMM29="","",'Employee Input 20-21'!CMM29)</f>
        <v/>
      </c>
      <c r="CMN29" s="14" t="str">
        <f>IF('Employee Input 20-21'!CMN29="","",'Employee Input 20-21'!CMN29)</f>
        <v/>
      </c>
      <c r="CMO29" s="14" t="str">
        <f>IF('Employee Input 20-21'!CMO29="","",'Employee Input 20-21'!CMO29)</f>
        <v/>
      </c>
      <c r="CMP29" s="14" t="str">
        <f>IF('Employee Input 20-21'!CMP29="","",'Employee Input 20-21'!CMP29)</f>
        <v/>
      </c>
      <c r="CMQ29" s="14" t="str">
        <f>IF('Employee Input 20-21'!CMQ29="","",'Employee Input 20-21'!CMQ29)</f>
        <v/>
      </c>
      <c r="CMR29" s="14" t="str">
        <f>IF('Employee Input 20-21'!CMR29="","",'Employee Input 20-21'!CMR29)</f>
        <v/>
      </c>
      <c r="CMS29" s="14" t="str">
        <f>IF('Employee Input 20-21'!CMS29="","",'Employee Input 20-21'!CMS29)</f>
        <v/>
      </c>
      <c r="CMT29" s="14" t="str">
        <f>IF('Employee Input 20-21'!CMT29="","",'Employee Input 20-21'!CMT29)</f>
        <v/>
      </c>
      <c r="CMU29" s="14" t="str">
        <f>IF('Employee Input 20-21'!CMU29="","",'Employee Input 20-21'!CMU29)</f>
        <v/>
      </c>
      <c r="CMV29" s="14" t="str">
        <f>IF('Employee Input 20-21'!CMV29="","",'Employee Input 20-21'!CMV29)</f>
        <v/>
      </c>
      <c r="CMW29" s="14" t="str">
        <f>IF('Employee Input 20-21'!CMW29="","",'Employee Input 20-21'!CMW29)</f>
        <v/>
      </c>
      <c r="CMX29" s="14" t="str">
        <f>IF('Employee Input 20-21'!CMX29="","",'Employee Input 20-21'!CMX29)</f>
        <v/>
      </c>
      <c r="CMY29" s="14" t="str">
        <f>IF('Employee Input 20-21'!CMY29="","",'Employee Input 20-21'!CMY29)</f>
        <v/>
      </c>
      <c r="CMZ29" s="14" t="str">
        <f>IF('Employee Input 20-21'!CMZ29="","",'Employee Input 20-21'!CMZ29)</f>
        <v/>
      </c>
      <c r="CNA29" s="14" t="str">
        <f>IF('Employee Input 20-21'!CNA29="","",'Employee Input 20-21'!CNA29)</f>
        <v/>
      </c>
      <c r="CNB29" s="14" t="str">
        <f>IF('Employee Input 20-21'!CNB29="","",'Employee Input 20-21'!CNB29)</f>
        <v/>
      </c>
      <c r="CNC29" s="14" t="str">
        <f>IF('Employee Input 20-21'!CNC29="","",'Employee Input 20-21'!CNC29)</f>
        <v/>
      </c>
      <c r="CND29" s="14" t="str">
        <f>IF('Employee Input 20-21'!CND29="","",'Employee Input 20-21'!CND29)</f>
        <v/>
      </c>
      <c r="CNE29" s="14" t="str">
        <f>IF('Employee Input 20-21'!CNE29="","",'Employee Input 20-21'!CNE29)</f>
        <v/>
      </c>
      <c r="CNF29" s="14" t="str">
        <f>IF('Employee Input 20-21'!CNF29="","",'Employee Input 20-21'!CNF29)</f>
        <v/>
      </c>
      <c r="CNG29" s="14" t="str">
        <f>IF('Employee Input 20-21'!CNG29="","",'Employee Input 20-21'!CNG29)</f>
        <v/>
      </c>
      <c r="CNH29" s="14" t="str">
        <f>IF('Employee Input 20-21'!CNH29="","",'Employee Input 20-21'!CNH29)</f>
        <v/>
      </c>
      <c r="CNI29" s="14" t="str">
        <f>IF('Employee Input 20-21'!CNI29="","",'Employee Input 20-21'!CNI29)</f>
        <v/>
      </c>
      <c r="CNJ29" s="14" t="str">
        <f>IF('Employee Input 20-21'!CNJ29="","",'Employee Input 20-21'!CNJ29)</f>
        <v/>
      </c>
      <c r="CNK29" s="14" t="str">
        <f>IF('Employee Input 20-21'!CNK29="","",'Employee Input 20-21'!CNK29)</f>
        <v/>
      </c>
      <c r="CNL29" s="14" t="str">
        <f>IF('Employee Input 20-21'!CNL29="","",'Employee Input 20-21'!CNL29)</f>
        <v/>
      </c>
      <c r="CNM29" s="14" t="str">
        <f>IF('Employee Input 20-21'!CNM29="","",'Employee Input 20-21'!CNM29)</f>
        <v/>
      </c>
      <c r="CNN29" s="14" t="str">
        <f>IF('Employee Input 20-21'!CNN29="","",'Employee Input 20-21'!CNN29)</f>
        <v/>
      </c>
      <c r="CNO29" s="14" t="str">
        <f>IF('Employee Input 20-21'!CNO29="","",'Employee Input 20-21'!CNO29)</f>
        <v/>
      </c>
      <c r="CNP29" s="14" t="str">
        <f>IF('Employee Input 20-21'!CNP29="","",'Employee Input 20-21'!CNP29)</f>
        <v/>
      </c>
      <c r="CNQ29" s="14" t="str">
        <f>IF('Employee Input 20-21'!CNQ29="","",'Employee Input 20-21'!CNQ29)</f>
        <v/>
      </c>
      <c r="CNR29" s="14" t="str">
        <f>IF('Employee Input 20-21'!CNR29="","",'Employee Input 20-21'!CNR29)</f>
        <v/>
      </c>
      <c r="CNS29" s="14" t="str">
        <f>IF('Employee Input 20-21'!CNS29="","",'Employee Input 20-21'!CNS29)</f>
        <v/>
      </c>
      <c r="CNT29" s="14" t="str">
        <f>IF('Employee Input 20-21'!CNT29="","",'Employee Input 20-21'!CNT29)</f>
        <v/>
      </c>
      <c r="CNU29" s="14" t="str">
        <f>IF('Employee Input 20-21'!CNU29="","",'Employee Input 20-21'!CNU29)</f>
        <v/>
      </c>
      <c r="CNV29" s="14" t="str">
        <f>IF('Employee Input 20-21'!CNV29="","",'Employee Input 20-21'!CNV29)</f>
        <v/>
      </c>
      <c r="CNW29" s="14" t="str">
        <f>IF('Employee Input 20-21'!CNW29="","",'Employee Input 20-21'!CNW29)</f>
        <v/>
      </c>
      <c r="CNX29" s="14" t="str">
        <f>IF('Employee Input 20-21'!CNX29="","",'Employee Input 20-21'!CNX29)</f>
        <v/>
      </c>
      <c r="CNY29" s="14" t="str">
        <f>IF('Employee Input 20-21'!CNY29="","",'Employee Input 20-21'!CNY29)</f>
        <v/>
      </c>
      <c r="CNZ29" s="14" t="str">
        <f>IF('Employee Input 20-21'!CNZ29="","",'Employee Input 20-21'!CNZ29)</f>
        <v/>
      </c>
      <c r="COA29" s="14" t="str">
        <f>IF('Employee Input 20-21'!COA29="","",'Employee Input 20-21'!COA29)</f>
        <v/>
      </c>
      <c r="COB29" s="14" t="str">
        <f>IF('Employee Input 20-21'!COB29="","",'Employee Input 20-21'!COB29)</f>
        <v/>
      </c>
      <c r="COC29" s="14" t="str">
        <f>IF('Employee Input 20-21'!COC29="","",'Employee Input 20-21'!COC29)</f>
        <v/>
      </c>
      <c r="COD29" s="14" t="str">
        <f>IF('Employee Input 20-21'!COD29="","",'Employee Input 20-21'!COD29)</f>
        <v/>
      </c>
      <c r="COE29" s="14" t="str">
        <f>IF('Employee Input 20-21'!COE29="","",'Employee Input 20-21'!COE29)</f>
        <v/>
      </c>
      <c r="COF29" s="14" t="str">
        <f>IF('Employee Input 20-21'!COF29="","",'Employee Input 20-21'!COF29)</f>
        <v/>
      </c>
      <c r="COG29" s="14" t="str">
        <f>IF('Employee Input 20-21'!COG29="","",'Employee Input 20-21'!COG29)</f>
        <v/>
      </c>
      <c r="COH29" s="14" t="str">
        <f>IF('Employee Input 20-21'!COH29="","",'Employee Input 20-21'!COH29)</f>
        <v/>
      </c>
      <c r="COI29" s="14" t="str">
        <f>IF('Employee Input 20-21'!COI29="","",'Employee Input 20-21'!COI29)</f>
        <v/>
      </c>
      <c r="COJ29" s="14" t="str">
        <f>IF('Employee Input 20-21'!COJ29="","",'Employee Input 20-21'!COJ29)</f>
        <v/>
      </c>
      <c r="COK29" s="14" t="str">
        <f>IF('Employee Input 20-21'!COK29="","",'Employee Input 20-21'!COK29)</f>
        <v/>
      </c>
      <c r="COL29" s="14" t="str">
        <f>IF('Employee Input 20-21'!COL29="","",'Employee Input 20-21'!COL29)</f>
        <v/>
      </c>
      <c r="COM29" s="14" t="str">
        <f>IF('Employee Input 20-21'!COM29="","",'Employee Input 20-21'!COM29)</f>
        <v/>
      </c>
      <c r="CON29" s="14" t="str">
        <f>IF('Employee Input 20-21'!CON29="","",'Employee Input 20-21'!CON29)</f>
        <v/>
      </c>
      <c r="COO29" s="14" t="str">
        <f>IF('Employee Input 20-21'!COO29="","",'Employee Input 20-21'!COO29)</f>
        <v/>
      </c>
      <c r="COP29" s="14" t="str">
        <f>IF('Employee Input 20-21'!COP29="","",'Employee Input 20-21'!COP29)</f>
        <v/>
      </c>
      <c r="COQ29" s="14" t="str">
        <f>IF('Employee Input 20-21'!COQ29="","",'Employee Input 20-21'!COQ29)</f>
        <v/>
      </c>
      <c r="COR29" s="14" t="str">
        <f>IF('Employee Input 20-21'!COR29="","",'Employee Input 20-21'!COR29)</f>
        <v/>
      </c>
      <c r="COS29" s="14" t="str">
        <f>IF('Employee Input 20-21'!COS29="","",'Employee Input 20-21'!COS29)</f>
        <v/>
      </c>
      <c r="COT29" s="14" t="str">
        <f>IF('Employee Input 20-21'!COT29="","",'Employee Input 20-21'!COT29)</f>
        <v/>
      </c>
      <c r="COU29" s="14" t="str">
        <f>IF('Employee Input 20-21'!COU29="","",'Employee Input 20-21'!COU29)</f>
        <v/>
      </c>
      <c r="COV29" s="14" t="str">
        <f>IF('Employee Input 20-21'!COV29="","",'Employee Input 20-21'!COV29)</f>
        <v/>
      </c>
      <c r="COW29" s="14" t="str">
        <f>IF('Employee Input 20-21'!COW29="","",'Employee Input 20-21'!COW29)</f>
        <v/>
      </c>
      <c r="COX29" s="14" t="str">
        <f>IF('Employee Input 20-21'!COX29="","",'Employee Input 20-21'!COX29)</f>
        <v/>
      </c>
      <c r="COY29" s="14" t="str">
        <f>IF('Employee Input 20-21'!COY29="","",'Employee Input 20-21'!COY29)</f>
        <v/>
      </c>
      <c r="COZ29" s="14" t="str">
        <f>IF('Employee Input 20-21'!COZ29="","",'Employee Input 20-21'!COZ29)</f>
        <v/>
      </c>
      <c r="CPA29" s="14" t="str">
        <f>IF('Employee Input 20-21'!CPA29="","",'Employee Input 20-21'!CPA29)</f>
        <v/>
      </c>
      <c r="CPB29" s="14" t="str">
        <f>IF('Employee Input 20-21'!CPB29="","",'Employee Input 20-21'!CPB29)</f>
        <v/>
      </c>
      <c r="CPC29" s="14" t="str">
        <f>IF('Employee Input 20-21'!CPC29="","",'Employee Input 20-21'!CPC29)</f>
        <v/>
      </c>
      <c r="CPD29" s="14" t="str">
        <f>IF('Employee Input 20-21'!CPD29="","",'Employee Input 20-21'!CPD29)</f>
        <v/>
      </c>
      <c r="CPE29" s="14" t="str">
        <f>IF('Employee Input 20-21'!CPE29="","",'Employee Input 20-21'!CPE29)</f>
        <v/>
      </c>
      <c r="CPF29" s="14" t="str">
        <f>IF('Employee Input 20-21'!CPF29="","",'Employee Input 20-21'!CPF29)</f>
        <v/>
      </c>
      <c r="CPG29" s="14" t="str">
        <f>IF('Employee Input 20-21'!CPG29="","",'Employee Input 20-21'!CPG29)</f>
        <v/>
      </c>
      <c r="CPH29" s="14" t="str">
        <f>IF('Employee Input 20-21'!CPH29="","",'Employee Input 20-21'!CPH29)</f>
        <v/>
      </c>
      <c r="CPI29" s="14" t="str">
        <f>IF('Employee Input 20-21'!CPI29="","",'Employee Input 20-21'!CPI29)</f>
        <v/>
      </c>
      <c r="CPJ29" s="14" t="str">
        <f>IF('Employee Input 20-21'!CPJ29="","",'Employee Input 20-21'!CPJ29)</f>
        <v/>
      </c>
      <c r="CPK29" s="14" t="str">
        <f>IF('Employee Input 20-21'!CPK29="","",'Employee Input 20-21'!CPK29)</f>
        <v/>
      </c>
      <c r="CPL29" s="14" t="str">
        <f>IF('Employee Input 20-21'!CPL29="","",'Employee Input 20-21'!CPL29)</f>
        <v/>
      </c>
      <c r="CPM29" s="14" t="str">
        <f>IF('Employee Input 20-21'!CPM29="","",'Employee Input 20-21'!CPM29)</f>
        <v/>
      </c>
      <c r="CPN29" s="14" t="str">
        <f>IF('Employee Input 20-21'!CPN29="","",'Employee Input 20-21'!CPN29)</f>
        <v/>
      </c>
      <c r="CPO29" s="14" t="str">
        <f>IF('Employee Input 20-21'!CPO29="","",'Employee Input 20-21'!CPO29)</f>
        <v/>
      </c>
      <c r="CPP29" s="14" t="str">
        <f>IF('Employee Input 20-21'!CPP29="","",'Employee Input 20-21'!CPP29)</f>
        <v/>
      </c>
      <c r="CPQ29" s="14" t="str">
        <f>IF('Employee Input 20-21'!CPQ29="","",'Employee Input 20-21'!CPQ29)</f>
        <v/>
      </c>
      <c r="CPR29" s="14" t="str">
        <f>IF('Employee Input 20-21'!CPR29="","",'Employee Input 20-21'!CPR29)</f>
        <v/>
      </c>
      <c r="CPS29" s="14" t="str">
        <f>IF('Employee Input 20-21'!CPS29="","",'Employee Input 20-21'!CPS29)</f>
        <v/>
      </c>
      <c r="CPT29" s="14" t="str">
        <f>IF('Employee Input 20-21'!CPT29="","",'Employee Input 20-21'!CPT29)</f>
        <v/>
      </c>
      <c r="CPU29" s="14" t="str">
        <f>IF('Employee Input 20-21'!CPU29="","",'Employee Input 20-21'!CPU29)</f>
        <v/>
      </c>
      <c r="CPV29" s="14" t="str">
        <f>IF('Employee Input 20-21'!CPV29="","",'Employee Input 20-21'!CPV29)</f>
        <v/>
      </c>
      <c r="CPW29" s="14" t="str">
        <f>IF('Employee Input 20-21'!CPW29="","",'Employee Input 20-21'!CPW29)</f>
        <v/>
      </c>
      <c r="CPX29" s="14" t="str">
        <f>IF('Employee Input 20-21'!CPX29="","",'Employee Input 20-21'!CPX29)</f>
        <v/>
      </c>
      <c r="CPY29" s="14" t="str">
        <f>IF('Employee Input 20-21'!CPY29="","",'Employee Input 20-21'!CPY29)</f>
        <v/>
      </c>
      <c r="CPZ29" s="14" t="str">
        <f>IF('Employee Input 20-21'!CPZ29="","",'Employee Input 20-21'!CPZ29)</f>
        <v/>
      </c>
      <c r="CQA29" s="14" t="str">
        <f>IF('Employee Input 20-21'!CQA29="","",'Employee Input 20-21'!CQA29)</f>
        <v/>
      </c>
      <c r="CQB29" s="14" t="str">
        <f>IF('Employee Input 20-21'!CQB29="","",'Employee Input 20-21'!CQB29)</f>
        <v/>
      </c>
      <c r="CQC29" s="14" t="str">
        <f>IF('Employee Input 20-21'!CQC29="","",'Employee Input 20-21'!CQC29)</f>
        <v/>
      </c>
      <c r="CQD29" s="14" t="str">
        <f>IF('Employee Input 20-21'!CQD29="","",'Employee Input 20-21'!CQD29)</f>
        <v/>
      </c>
      <c r="CQE29" s="14" t="str">
        <f>IF('Employee Input 20-21'!CQE29="","",'Employee Input 20-21'!CQE29)</f>
        <v/>
      </c>
      <c r="CQF29" s="14" t="str">
        <f>IF('Employee Input 20-21'!CQF29="","",'Employee Input 20-21'!CQF29)</f>
        <v/>
      </c>
      <c r="CQG29" s="14" t="str">
        <f>IF('Employee Input 20-21'!CQG29="","",'Employee Input 20-21'!CQG29)</f>
        <v/>
      </c>
      <c r="CQH29" s="14" t="str">
        <f>IF('Employee Input 20-21'!CQH29="","",'Employee Input 20-21'!CQH29)</f>
        <v/>
      </c>
      <c r="CQI29" s="14" t="str">
        <f>IF('Employee Input 20-21'!CQI29="","",'Employee Input 20-21'!CQI29)</f>
        <v/>
      </c>
      <c r="CQJ29" s="14" t="str">
        <f>IF('Employee Input 20-21'!CQJ29="","",'Employee Input 20-21'!CQJ29)</f>
        <v/>
      </c>
      <c r="CQK29" s="14" t="str">
        <f>IF('Employee Input 20-21'!CQK29="","",'Employee Input 20-21'!CQK29)</f>
        <v/>
      </c>
      <c r="CQL29" s="14" t="str">
        <f>IF('Employee Input 20-21'!CQL29="","",'Employee Input 20-21'!CQL29)</f>
        <v/>
      </c>
      <c r="CQM29" s="14" t="str">
        <f>IF('Employee Input 20-21'!CQM29="","",'Employee Input 20-21'!CQM29)</f>
        <v/>
      </c>
      <c r="CQN29" s="14" t="str">
        <f>IF('Employee Input 20-21'!CQN29="","",'Employee Input 20-21'!CQN29)</f>
        <v/>
      </c>
      <c r="CQO29" s="14" t="str">
        <f>IF('Employee Input 20-21'!CQO29="","",'Employee Input 20-21'!CQO29)</f>
        <v/>
      </c>
      <c r="CQP29" s="14" t="str">
        <f>IF('Employee Input 20-21'!CQP29="","",'Employee Input 20-21'!CQP29)</f>
        <v/>
      </c>
      <c r="CQQ29" s="14" t="str">
        <f>IF('Employee Input 20-21'!CQQ29="","",'Employee Input 20-21'!CQQ29)</f>
        <v/>
      </c>
      <c r="CQR29" s="14" t="str">
        <f>IF('Employee Input 20-21'!CQR29="","",'Employee Input 20-21'!CQR29)</f>
        <v/>
      </c>
      <c r="CQS29" s="14" t="str">
        <f>IF('Employee Input 20-21'!CQS29="","",'Employee Input 20-21'!CQS29)</f>
        <v/>
      </c>
      <c r="CQT29" s="14" t="str">
        <f>IF('Employee Input 20-21'!CQT29="","",'Employee Input 20-21'!CQT29)</f>
        <v/>
      </c>
      <c r="CQU29" s="14" t="str">
        <f>IF('Employee Input 20-21'!CQU29="","",'Employee Input 20-21'!CQU29)</f>
        <v/>
      </c>
      <c r="CQV29" s="14" t="str">
        <f>IF('Employee Input 20-21'!CQV29="","",'Employee Input 20-21'!CQV29)</f>
        <v/>
      </c>
      <c r="CQW29" s="14" t="str">
        <f>IF('Employee Input 20-21'!CQW29="","",'Employee Input 20-21'!CQW29)</f>
        <v/>
      </c>
      <c r="CQX29" s="14" t="str">
        <f>IF('Employee Input 20-21'!CQX29="","",'Employee Input 20-21'!CQX29)</f>
        <v/>
      </c>
      <c r="CQY29" s="14" t="str">
        <f>IF('Employee Input 20-21'!CQY29="","",'Employee Input 20-21'!CQY29)</f>
        <v/>
      </c>
      <c r="CQZ29" s="14" t="str">
        <f>IF('Employee Input 20-21'!CQZ29="","",'Employee Input 20-21'!CQZ29)</f>
        <v/>
      </c>
      <c r="CRA29" s="14" t="str">
        <f>IF('Employee Input 20-21'!CRA29="","",'Employee Input 20-21'!CRA29)</f>
        <v/>
      </c>
      <c r="CRB29" s="14" t="str">
        <f>IF('Employee Input 20-21'!CRB29="","",'Employee Input 20-21'!CRB29)</f>
        <v/>
      </c>
      <c r="CRC29" s="14" t="str">
        <f>IF('Employee Input 20-21'!CRC29="","",'Employee Input 20-21'!CRC29)</f>
        <v/>
      </c>
      <c r="CRD29" s="14" t="str">
        <f>IF('Employee Input 20-21'!CRD29="","",'Employee Input 20-21'!CRD29)</f>
        <v/>
      </c>
      <c r="CRE29" s="14" t="str">
        <f>IF('Employee Input 20-21'!CRE29="","",'Employee Input 20-21'!CRE29)</f>
        <v/>
      </c>
      <c r="CRF29" s="14" t="str">
        <f>IF('Employee Input 20-21'!CRF29="","",'Employee Input 20-21'!CRF29)</f>
        <v/>
      </c>
      <c r="CRG29" s="14" t="str">
        <f>IF('Employee Input 20-21'!CRG29="","",'Employee Input 20-21'!CRG29)</f>
        <v/>
      </c>
      <c r="CRH29" s="14" t="str">
        <f>IF('Employee Input 20-21'!CRH29="","",'Employee Input 20-21'!CRH29)</f>
        <v/>
      </c>
      <c r="CRI29" s="14" t="str">
        <f>IF('Employee Input 20-21'!CRI29="","",'Employee Input 20-21'!CRI29)</f>
        <v/>
      </c>
      <c r="CRJ29" s="14" t="str">
        <f>IF('Employee Input 20-21'!CRJ29="","",'Employee Input 20-21'!CRJ29)</f>
        <v/>
      </c>
      <c r="CRK29" s="14" t="str">
        <f>IF('Employee Input 20-21'!CRK29="","",'Employee Input 20-21'!CRK29)</f>
        <v/>
      </c>
      <c r="CRL29" s="14" t="str">
        <f>IF('Employee Input 20-21'!CRL29="","",'Employee Input 20-21'!CRL29)</f>
        <v/>
      </c>
      <c r="CRM29" s="14" t="str">
        <f>IF('Employee Input 20-21'!CRM29="","",'Employee Input 20-21'!CRM29)</f>
        <v/>
      </c>
      <c r="CRN29" s="14" t="str">
        <f>IF('Employee Input 20-21'!CRN29="","",'Employee Input 20-21'!CRN29)</f>
        <v/>
      </c>
      <c r="CRO29" s="14" t="str">
        <f>IF('Employee Input 20-21'!CRO29="","",'Employee Input 20-21'!CRO29)</f>
        <v/>
      </c>
      <c r="CRP29" s="14" t="str">
        <f>IF('Employee Input 20-21'!CRP29="","",'Employee Input 20-21'!CRP29)</f>
        <v/>
      </c>
      <c r="CRQ29" s="14" t="str">
        <f>IF('Employee Input 20-21'!CRQ29="","",'Employee Input 20-21'!CRQ29)</f>
        <v/>
      </c>
      <c r="CRR29" s="14" t="str">
        <f>IF('Employee Input 20-21'!CRR29="","",'Employee Input 20-21'!CRR29)</f>
        <v/>
      </c>
      <c r="CRS29" s="14" t="str">
        <f>IF('Employee Input 20-21'!CRS29="","",'Employee Input 20-21'!CRS29)</f>
        <v/>
      </c>
      <c r="CRT29" s="14" t="str">
        <f>IF('Employee Input 20-21'!CRT29="","",'Employee Input 20-21'!CRT29)</f>
        <v/>
      </c>
      <c r="CRU29" s="14" t="str">
        <f>IF('Employee Input 20-21'!CRU29="","",'Employee Input 20-21'!CRU29)</f>
        <v/>
      </c>
      <c r="CRV29" s="14" t="str">
        <f>IF('Employee Input 20-21'!CRV29="","",'Employee Input 20-21'!CRV29)</f>
        <v/>
      </c>
      <c r="CRW29" s="14" t="str">
        <f>IF('Employee Input 20-21'!CRW29="","",'Employee Input 20-21'!CRW29)</f>
        <v/>
      </c>
      <c r="CRX29" s="14" t="str">
        <f>IF('Employee Input 20-21'!CRX29="","",'Employee Input 20-21'!CRX29)</f>
        <v/>
      </c>
      <c r="CRY29" s="14" t="str">
        <f>IF('Employee Input 20-21'!CRY29="","",'Employee Input 20-21'!CRY29)</f>
        <v/>
      </c>
      <c r="CRZ29" s="14" t="str">
        <f>IF('Employee Input 20-21'!CRZ29="","",'Employee Input 20-21'!CRZ29)</f>
        <v/>
      </c>
      <c r="CSA29" s="14" t="str">
        <f>IF('Employee Input 20-21'!CSA29="","",'Employee Input 20-21'!CSA29)</f>
        <v/>
      </c>
      <c r="CSB29" s="14" t="str">
        <f>IF('Employee Input 20-21'!CSB29="","",'Employee Input 20-21'!CSB29)</f>
        <v/>
      </c>
      <c r="CSC29" s="14" t="str">
        <f>IF('Employee Input 20-21'!CSC29="","",'Employee Input 20-21'!CSC29)</f>
        <v/>
      </c>
      <c r="CSD29" s="14" t="str">
        <f>IF('Employee Input 20-21'!CSD29="","",'Employee Input 20-21'!CSD29)</f>
        <v/>
      </c>
      <c r="CSE29" s="14" t="str">
        <f>IF('Employee Input 20-21'!CSE29="","",'Employee Input 20-21'!CSE29)</f>
        <v/>
      </c>
      <c r="CSF29" s="14" t="str">
        <f>IF('Employee Input 20-21'!CSF29="","",'Employee Input 20-21'!CSF29)</f>
        <v/>
      </c>
      <c r="CSG29" s="14" t="str">
        <f>IF('Employee Input 20-21'!CSG29="","",'Employee Input 20-21'!CSG29)</f>
        <v/>
      </c>
      <c r="CSH29" s="14" t="str">
        <f>IF('Employee Input 20-21'!CSH29="","",'Employee Input 20-21'!CSH29)</f>
        <v/>
      </c>
      <c r="CSI29" s="14" t="str">
        <f>IF('Employee Input 20-21'!CSI29="","",'Employee Input 20-21'!CSI29)</f>
        <v/>
      </c>
      <c r="CSJ29" s="14" t="str">
        <f>IF('Employee Input 20-21'!CSJ29="","",'Employee Input 20-21'!CSJ29)</f>
        <v/>
      </c>
      <c r="CSK29" s="14" t="str">
        <f>IF('Employee Input 20-21'!CSK29="","",'Employee Input 20-21'!CSK29)</f>
        <v/>
      </c>
      <c r="CSL29" s="14" t="str">
        <f>IF('Employee Input 20-21'!CSL29="","",'Employee Input 20-21'!CSL29)</f>
        <v/>
      </c>
      <c r="CSM29" s="14" t="str">
        <f>IF('Employee Input 20-21'!CSM29="","",'Employee Input 20-21'!CSM29)</f>
        <v/>
      </c>
      <c r="CSN29" s="14" t="str">
        <f>IF('Employee Input 20-21'!CSN29="","",'Employee Input 20-21'!CSN29)</f>
        <v/>
      </c>
      <c r="CSO29" s="14" t="str">
        <f>IF('Employee Input 20-21'!CSO29="","",'Employee Input 20-21'!CSO29)</f>
        <v/>
      </c>
      <c r="CSP29" s="14" t="str">
        <f>IF('Employee Input 20-21'!CSP29="","",'Employee Input 20-21'!CSP29)</f>
        <v/>
      </c>
      <c r="CSQ29" s="14" t="str">
        <f>IF('Employee Input 20-21'!CSQ29="","",'Employee Input 20-21'!CSQ29)</f>
        <v/>
      </c>
      <c r="CSR29" s="14" t="str">
        <f>IF('Employee Input 20-21'!CSR29="","",'Employee Input 20-21'!CSR29)</f>
        <v/>
      </c>
      <c r="CSS29" s="14" t="str">
        <f>IF('Employee Input 20-21'!CSS29="","",'Employee Input 20-21'!CSS29)</f>
        <v/>
      </c>
      <c r="CST29" s="14" t="str">
        <f>IF('Employee Input 20-21'!CST29="","",'Employee Input 20-21'!CST29)</f>
        <v/>
      </c>
      <c r="CSU29" s="14" t="str">
        <f>IF('Employee Input 20-21'!CSU29="","",'Employee Input 20-21'!CSU29)</f>
        <v/>
      </c>
      <c r="CSV29" s="14" t="str">
        <f>IF('Employee Input 20-21'!CSV29="","",'Employee Input 20-21'!CSV29)</f>
        <v/>
      </c>
      <c r="CSW29" s="14" t="str">
        <f>IF('Employee Input 20-21'!CSW29="","",'Employee Input 20-21'!CSW29)</f>
        <v/>
      </c>
      <c r="CSX29" s="14" t="str">
        <f>IF('Employee Input 20-21'!CSX29="","",'Employee Input 20-21'!CSX29)</f>
        <v/>
      </c>
      <c r="CSY29" s="14" t="str">
        <f>IF('Employee Input 20-21'!CSY29="","",'Employee Input 20-21'!CSY29)</f>
        <v/>
      </c>
      <c r="CSZ29" s="14" t="str">
        <f>IF('Employee Input 20-21'!CSZ29="","",'Employee Input 20-21'!CSZ29)</f>
        <v/>
      </c>
      <c r="CTA29" s="14" t="str">
        <f>IF('Employee Input 20-21'!CTA29="","",'Employee Input 20-21'!CTA29)</f>
        <v/>
      </c>
      <c r="CTB29" s="14" t="str">
        <f>IF('Employee Input 20-21'!CTB29="","",'Employee Input 20-21'!CTB29)</f>
        <v/>
      </c>
      <c r="CTC29" s="14" t="str">
        <f>IF('Employee Input 20-21'!CTC29="","",'Employee Input 20-21'!CTC29)</f>
        <v/>
      </c>
      <c r="CTD29" s="14" t="str">
        <f>IF('Employee Input 20-21'!CTD29="","",'Employee Input 20-21'!CTD29)</f>
        <v/>
      </c>
      <c r="CTE29" s="14" t="str">
        <f>IF('Employee Input 20-21'!CTE29="","",'Employee Input 20-21'!CTE29)</f>
        <v/>
      </c>
      <c r="CTF29" s="14" t="str">
        <f>IF('Employee Input 20-21'!CTF29="","",'Employee Input 20-21'!CTF29)</f>
        <v/>
      </c>
      <c r="CTG29" s="14" t="str">
        <f>IF('Employee Input 20-21'!CTG29="","",'Employee Input 20-21'!CTG29)</f>
        <v/>
      </c>
      <c r="CTH29" s="14" t="str">
        <f>IF('Employee Input 20-21'!CTH29="","",'Employee Input 20-21'!CTH29)</f>
        <v/>
      </c>
      <c r="CTI29" s="14" t="str">
        <f>IF('Employee Input 20-21'!CTI29="","",'Employee Input 20-21'!CTI29)</f>
        <v/>
      </c>
      <c r="CTJ29" s="14" t="str">
        <f>IF('Employee Input 20-21'!CTJ29="","",'Employee Input 20-21'!CTJ29)</f>
        <v/>
      </c>
      <c r="CTK29" s="14" t="str">
        <f>IF('Employee Input 20-21'!CTK29="","",'Employee Input 20-21'!CTK29)</f>
        <v/>
      </c>
      <c r="CTL29" s="14" t="str">
        <f>IF('Employee Input 20-21'!CTL29="","",'Employee Input 20-21'!CTL29)</f>
        <v/>
      </c>
      <c r="CTM29" s="14" t="str">
        <f>IF('Employee Input 20-21'!CTM29="","",'Employee Input 20-21'!CTM29)</f>
        <v/>
      </c>
      <c r="CTN29" s="14" t="str">
        <f>IF('Employee Input 20-21'!CTN29="","",'Employee Input 20-21'!CTN29)</f>
        <v/>
      </c>
      <c r="CTO29" s="14" t="str">
        <f>IF('Employee Input 20-21'!CTO29="","",'Employee Input 20-21'!CTO29)</f>
        <v/>
      </c>
      <c r="CTP29" s="14" t="str">
        <f>IF('Employee Input 20-21'!CTP29="","",'Employee Input 20-21'!CTP29)</f>
        <v/>
      </c>
      <c r="CTQ29" s="14" t="str">
        <f>IF('Employee Input 20-21'!CTQ29="","",'Employee Input 20-21'!CTQ29)</f>
        <v/>
      </c>
      <c r="CTR29" s="14" t="str">
        <f>IF('Employee Input 20-21'!CTR29="","",'Employee Input 20-21'!CTR29)</f>
        <v/>
      </c>
      <c r="CTS29" s="14" t="str">
        <f>IF('Employee Input 20-21'!CTS29="","",'Employee Input 20-21'!CTS29)</f>
        <v/>
      </c>
      <c r="CTT29" s="14" t="str">
        <f>IF('Employee Input 20-21'!CTT29="","",'Employee Input 20-21'!CTT29)</f>
        <v/>
      </c>
      <c r="CTU29" s="14" t="str">
        <f>IF('Employee Input 20-21'!CTU29="","",'Employee Input 20-21'!CTU29)</f>
        <v/>
      </c>
      <c r="CTV29" s="14" t="str">
        <f>IF('Employee Input 20-21'!CTV29="","",'Employee Input 20-21'!CTV29)</f>
        <v/>
      </c>
      <c r="CTW29" s="14" t="str">
        <f>IF('Employee Input 20-21'!CTW29="","",'Employee Input 20-21'!CTW29)</f>
        <v/>
      </c>
      <c r="CTX29" s="14" t="str">
        <f>IF('Employee Input 20-21'!CTX29="","",'Employee Input 20-21'!CTX29)</f>
        <v/>
      </c>
      <c r="CTY29" s="14" t="str">
        <f>IF('Employee Input 20-21'!CTY29="","",'Employee Input 20-21'!CTY29)</f>
        <v/>
      </c>
      <c r="CTZ29" s="14" t="str">
        <f>IF('Employee Input 20-21'!CTZ29="","",'Employee Input 20-21'!CTZ29)</f>
        <v/>
      </c>
      <c r="CUA29" s="14" t="str">
        <f>IF('Employee Input 20-21'!CUA29="","",'Employee Input 20-21'!CUA29)</f>
        <v/>
      </c>
      <c r="CUB29" s="14" t="str">
        <f>IF('Employee Input 20-21'!CUB29="","",'Employee Input 20-21'!CUB29)</f>
        <v/>
      </c>
      <c r="CUC29" s="14" t="str">
        <f>IF('Employee Input 20-21'!CUC29="","",'Employee Input 20-21'!CUC29)</f>
        <v/>
      </c>
      <c r="CUD29" s="14" t="str">
        <f>IF('Employee Input 20-21'!CUD29="","",'Employee Input 20-21'!CUD29)</f>
        <v/>
      </c>
      <c r="CUE29" s="14" t="str">
        <f>IF('Employee Input 20-21'!CUE29="","",'Employee Input 20-21'!CUE29)</f>
        <v/>
      </c>
      <c r="CUF29" s="14" t="str">
        <f>IF('Employee Input 20-21'!CUF29="","",'Employee Input 20-21'!CUF29)</f>
        <v/>
      </c>
      <c r="CUG29" s="14" t="str">
        <f>IF('Employee Input 20-21'!CUG29="","",'Employee Input 20-21'!CUG29)</f>
        <v/>
      </c>
      <c r="CUH29" s="14" t="str">
        <f>IF('Employee Input 20-21'!CUH29="","",'Employee Input 20-21'!CUH29)</f>
        <v/>
      </c>
      <c r="CUI29" s="14" t="str">
        <f>IF('Employee Input 20-21'!CUI29="","",'Employee Input 20-21'!CUI29)</f>
        <v/>
      </c>
      <c r="CUJ29" s="14" t="str">
        <f>IF('Employee Input 20-21'!CUJ29="","",'Employee Input 20-21'!CUJ29)</f>
        <v/>
      </c>
      <c r="CUK29" s="14" t="str">
        <f>IF('Employee Input 20-21'!CUK29="","",'Employee Input 20-21'!CUK29)</f>
        <v/>
      </c>
      <c r="CUL29" s="14" t="str">
        <f>IF('Employee Input 20-21'!CUL29="","",'Employee Input 20-21'!CUL29)</f>
        <v/>
      </c>
      <c r="CUM29" s="14" t="str">
        <f>IF('Employee Input 20-21'!CUM29="","",'Employee Input 20-21'!CUM29)</f>
        <v/>
      </c>
      <c r="CUN29" s="14" t="str">
        <f>IF('Employee Input 20-21'!CUN29="","",'Employee Input 20-21'!CUN29)</f>
        <v/>
      </c>
      <c r="CUO29" s="14" t="str">
        <f>IF('Employee Input 20-21'!CUO29="","",'Employee Input 20-21'!CUO29)</f>
        <v/>
      </c>
      <c r="CUP29" s="14" t="str">
        <f>IF('Employee Input 20-21'!CUP29="","",'Employee Input 20-21'!CUP29)</f>
        <v/>
      </c>
      <c r="CUQ29" s="14" t="str">
        <f>IF('Employee Input 20-21'!CUQ29="","",'Employee Input 20-21'!CUQ29)</f>
        <v/>
      </c>
      <c r="CUR29" s="14" t="str">
        <f>IF('Employee Input 20-21'!CUR29="","",'Employee Input 20-21'!CUR29)</f>
        <v/>
      </c>
      <c r="CUS29" s="14" t="str">
        <f>IF('Employee Input 20-21'!CUS29="","",'Employee Input 20-21'!CUS29)</f>
        <v/>
      </c>
      <c r="CUT29" s="14" t="str">
        <f>IF('Employee Input 20-21'!CUT29="","",'Employee Input 20-21'!CUT29)</f>
        <v/>
      </c>
      <c r="CUU29" s="14" t="str">
        <f>IF('Employee Input 20-21'!CUU29="","",'Employee Input 20-21'!CUU29)</f>
        <v/>
      </c>
      <c r="CUV29" s="14" t="str">
        <f>IF('Employee Input 20-21'!CUV29="","",'Employee Input 20-21'!CUV29)</f>
        <v/>
      </c>
      <c r="CUW29" s="14" t="str">
        <f>IF('Employee Input 20-21'!CUW29="","",'Employee Input 20-21'!CUW29)</f>
        <v/>
      </c>
      <c r="CUX29" s="14" t="str">
        <f>IF('Employee Input 20-21'!CUX29="","",'Employee Input 20-21'!CUX29)</f>
        <v/>
      </c>
      <c r="CUY29" s="14" t="str">
        <f>IF('Employee Input 20-21'!CUY29="","",'Employee Input 20-21'!CUY29)</f>
        <v/>
      </c>
      <c r="CUZ29" s="14" t="str">
        <f>IF('Employee Input 20-21'!CUZ29="","",'Employee Input 20-21'!CUZ29)</f>
        <v/>
      </c>
      <c r="CVA29" s="14" t="str">
        <f>IF('Employee Input 20-21'!CVA29="","",'Employee Input 20-21'!CVA29)</f>
        <v/>
      </c>
      <c r="CVB29" s="14" t="str">
        <f>IF('Employee Input 20-21'!CVB29="","",'Employee Input 20-21'!CVB29)</f>
        <v/>
      </c>
      <c r="CVC29" s="14" t="str">
        <f>IF('Employee Input 20-21'!CVC29="","",'Employee Input 20-21'!CVC29)</f>
        <v/>
      </c>
      <c r="CVD29" s="14" t="str">
        <f>IF('Employee Input 20-21'!CVD29="","",'Employee Input 20-21'!CVD29)</f>
        <v/>
      </c>
      <c r="CVE29" s="14" t="str">
        <f>IF('Employee Input 20-21'!CVE29="","",'Employee Input 20-21'!CVE29)</f>
        <v/>
      </c>
      <c r="CVF29" s="14" t="str">
        <f>IF('Employee Input 20-21'!CVF29="","",'Employee Input 20-21'!CVF29)</f>
        <v/>
      </c>
      <c r="CVG29" s="14" t="str">
        <f>IF('Employee Input 20-21'!CVG29="","",'Employee Input 20-21'!CVG29)</f>
        <v/>
      </c>
      <c r="CVH29" s="14" t="str">
        <f>IF('Employee Input 20-21'!CVH29="","",'Employee Input 20-21'!CVH29)</f>
        <v/>
      </c>
      <c r="CVI29" s="14" t="str">
        <f>IF('Employee Input 20-21'!CVI29="","",'Employee Input 20-21'!CVI29)</f>
        <v/>
      </c>
      <c r="CVJ29" s="14" t="str">
        <f>IF('Employee Input 20-21'!CVJ29="","",'Employee Input 20-21'!CVJ29)</f>
        <v/>
      </c>
      <c r="CVK29" s="14" t="str">
        <f>IF('Employee Input 20-21'!CVK29="","",'Employee Input 20-21'!CVK29)</f>
        <v/>
      </c>
      <c r="CVL29" s="14" t="str">
        <f>IF('Employee Input 20-21'!CVL29="","",'Employee Input 20-21'!CVL29)</f>
        <v/>
      </c>
      <c r="CVM29" s="14" t="str">
        <f>IF('Employee Input 20-21'!CVM29="","",'Employee Input 20-21'!CVM29)</f>
        <v/>
      </c>
      <c r="CVN29" s="14" t="str">
        <f>IF('Employee Input 20-21'!CVN29="","",'Employee Input 20-21'!CVN29)</f>
        <v/>
      </c>
      <c r="CVO29" s="14" t="str">
        <f>IF('Employee Input 20-21'!CVO29="","",'Employee Input 20-21'!CVO29)</f>
        <v/>
      </c>
      <c r="CVP29" s="14" t="str">
        <f>IF('Employee Input 20-21'!CVP29="","",'Employee Input 20-21'!CVP29)</f>
        <v/>
      </c>
      <c r="CVQ29" s="14" t="str">
        <f>IF('Employee Input 20-21'!CVQ29="","",'Employee Input 20-21'!CVQ29)</f>
        <v/>
      </c>
      <c r="CVR29" s="14" t="str">
        <f>IF('Employee Input 20-21'!CVR29="","",'Employee Input 20-21'!CVR29)</f>
        <v/>
      </c>
      <c r="CVS29" s="14" t="str">
        <f>IF('Employee Input 20-21'!CVS29="","",'Employee Input 20-21'!CVS29)</f>
        <v/>
      </c>
      <c r="CVT29" s="14" t="str">
        <f>IF('Employee Input 20-21'!CVT29="","",'Employee Input 20-21'!CVT29)</f>
        <v/>
      </c>
      <c r="CVU29" s="14" t="str">
        <f>IF('Employee Input 20-21'!CVU29="","",'Employee Input 20-21'!CVU29)</f>
        <v/>
      </c>
      <c r="CVV29" s="14" t="str">
        <f>IF('Employee Input 20-21'!CVV29="","",'Employee Input 20-21'!CVV29)</f>
        <v/>
      </c>
      <c r="CVW29" s="14" t="str">
        <f>IF('Employee Input 20-21'!CVW29="","",'Employee Input 20-21'!CVW29)</f>
        <v/>
      </c>
      <c r="CVX29" s="14" t="str">
        <f>IF('Employee Input 20-21'!CVX29="","",'Employee Input 20-21'!CVX29)</f>
        <v/>
      </c>
      <c r="CVY29" s="14" t="str">
        <f>IF('Employee Input 20-21'!CVY29="","",'Employee Input 20-21'!CVY29)</f>
        <v/>
      </c>
      <c r="CVZ29" s="14" t="str">
        <f>IF('Employee Input 20-21'!CVZ29="","",'Employee Input 20-21'!CVZ29)</f>
        <v/>
      </c>
      <c r="CWA29" s="14" t="str">
        <f>IF('Employee Input 20-21'!CWA29="","",'Employee Input 20-21'!CWA29)</f>
        <v/>
      </c>
      <c r="CWB29" s="14" t="str">
        <f>IF('Employee Input 20-21'!CWB29="","",'Employee Input 20-21'!CWB29)</f>
        <v/>
      </c>
      <c r="CWC29" s="14" t="str">
        <f>IF('Employee Input 20-21'!CWC29="","",'Employee Input 20-21'!CWC29)</f>
        <v/>
      </c>
      <c r="CWD29" s="14" t="str">
        <f>IF('Employee Input 20-21'!CWD29="","",'Employee Input 20-21'!CWD29)</f>
        <v/>
      </c>
      <c r="CWE29" s="14" t="str">
        <f>IF('Employee Input 20-21'!CWE29="","",'Employee Input 20-21'!CWE29)</f>
        <v/>
      </c>
      <c r="CWF29" s="14" t="str">
        <f>IF('Employee Input 20-21'!CWF29="","",'Employee Input 20-21'!CWF29)</f>
        <v/>
      </c>
      <c r="CWG29" s="14" t="str">
        <f>IF('Employee Input 20-21'!CWG29="","",'Employee Input 20-21'!CWG29)</f>
        <v/>
      </c>
      <c r="CWH29" s="14" t="str">
        <f>IF('Employee Input 20-21'!CWH29="","",'Employee Input 20-21'!CWH29)</f>
        <v/>
      </c>
      <c r="CWI29" s="14" t="str">
        <f>IF('Employee Input 20-21'!CWI29="","",'Employee Input 20-21'!CWI29)</f>
        <v/>
      </c>
      <c r="CWJ29" s="14" t="str">
        <f>IF('Employee Input 20-21'!CWJ29="","",'Employee Input 20-21'!CWJ29)</f>
        <v/>
      </c>
      <c r="CWK29" s="14" t="str">
        <f>IF('Employee Input 20-21'!CWK29="","",'Employee Input 20-21'!CWK29)</f>
        <v/>
      </c>
      <c r="CWL29" s="14" t="str">
        <f>IF('Employee Input 20-21'!CWL29="","",'Employee Input 20-21'!CWL29)</f>
        <v/>
      </c>
      <c r="CWM29" s="14" t="str">
        <f>IF('Employee Input 20-21'!CWM29="","",'Employee Input 20-21'!CWM29)</f>
        <v/>
      </c>
      <c r="CWN29" s="14" t="str">
        <f>IF('Employee Input 20-21'!CWN29="","",'Employee Input 20-21'!CWN29)</f>
        <v/>
      </c>
      <c r="CWO29" s="14" t="str">
        <f>IF('Employee Input 20-21'!CWO29="","",'Employee Input 20-21'!CWO29)</f>
        <v/>
      </c>
      <c r="CWP29" s="14" t="str">
        <f>IF('Employee Input 20-21'!CWP29="","",'Employee Input 20-21'!CWP29)</f>
        <v/>
      </c>
      <c r="CWQ29" s="14" t="str">
        <f>IF('Employee Input 20-21'!CWQ29="","",'Employee Input 20-21'!CWQ29)</f>
        <v/>
      </c>
      <c r="CWR29" s="14" t="str">
        <f>IF('Employee Input 20-21'!CWR29="","",'Employee Input 20-21'!CWR29)</f>
        <v/>
      </c>
      <c r="CWS29" s="14" t="str">
        <f>IF('Employee Input 20-21'!CWS29="","",'Employee Input 20-21'!CWS29)</f>
        <v/>
      </c>
      <c r="CWT29" s="14" t="str">
        <f>IF('Employee Input 20-21'!CWT29="","",'Employee Input 20-21'!CWT29)</f>
        <v/>
      </c>
      <c r="CWU29" s="14" t="str">
        <f>IF('Employee Input 20-21'!CWU29="","",'Employee Input 20-21'!CWU29)</f>
        <v/>
      </c>
      <c r="CWV29" s="14" t="str">
        <f>IF('Employee Input 20-21'!CWV29="","",'Employee Input 20-21'!CWV29)</f>
        <v/>
      </c>
      <c r="CWW29" s="14" t="str">
        <f>IF('Employee Input 20-21'!CWW29="","",'Employee Input 20-21'!CWW29)</f>
        <v/>
      </c>
      <c r="CWX29" s="14" t="str">
        <f>IF('Employee Input 20-21'!CWX29="","",'Employee Input 20-21'!CWX29)</f>
        <v/>
      </c>
      <c r="CWY29" s="14" t="str">
        <f>IF('Employee Input 20-21'!CWY29="","",'Employee Input 20-21'!CWY29)</f>
        <v/>
      </c>
      <c r="CWZ29" s="14" t="str">
        <f>IF('Employee Input 20-21'!CWZ29="","",'Employee Input 20-21'!CWZ29)</f>
        <v/>
      </c>
      <c r="CXA29" s="14" t="str">
        <f>IF('Employee Input 20-21'!CXA29="","",'Employee Input 20-21'!CXA29)</f>
        <v/>
      </c>
      <c r="CXB29" s="14" t="str">
        <f>IF('Employee Input 20-21'!CXB29="","",'Employee Input 20-21'!CXB29)</f>
        <v/>
      </c>
      <c r="CXC29" s="14" t="str">
        <f>IF('Employee Input 20-21'!CXC29="","",'Employee Input 20-21'!CXC29)</f>
        <v/>
      </c>
      <c r="CXD29" s="14" t="str">
        <f>IF('Employee Input 20-21'!CXD29="","",'Employee Input 20-21'!CXD29)</f>
        <v/>
      </c>
      <c r="CXE29" s="14" t="str">
        <f>IF('Employee Input 20-21'!CXE29="","",'Employee Input 20-21'!CXE29)</f>
        <v/>
      </c>
      <c r="CXF29" s="14" t="str">
        <f>IF('Employee Input 20-21'!CXF29="","",'Employee Input 20-21'!CXF29)</f>
        <v/>
      </c>
      <c r="CXG29" s="14" t="str">
        <f>IF('Employee Input 20-21'!CXG29="","",'Employee Input 20-21'!CXG29)</f>
        <v/>
      </c>
      <c r="CXH29" s="14" t="str">
        <f>IF('Employee Input 20-21'!CXH29="","",'Employee Input 20-21'!CXH29)</f>
        <v/>
      </c>
      <c r="CXI29" s="14" t="str">
        <f>IF('Employee Input 20-21'!CXI29="","",'Employee Input 20-21'!CXI29)</f>
        <v/>
      </c>
      <c r="CXJ29" s="14" t="str">
        <f>IF('Employee Input 20-21'!CXJ29="","",'Employee Input 20-21'!CXJ29)</f>
        <v/>
      </c>
      <c r="CXK29" s="14" t="str">
        <f>IF('Employee Input 20-21'!CXK29="","",'Employee Input 20-21'!CXK29)</f>
        <v/>
      </c>
      <c r="CXL29" s="14" t="str">
        <f>IF('Employee Input 20-21'!CXL29="","",'Employee Input 20-21'!CXL29)</f>
        <v/>
      </c>
      <c r="CXM29" s="14" t="str">
        <f>IF('Employee Input 20-21'!CXM29="","",'Employee Input 20-21'!CXM29)</f>
        <v/>
      </c>
      <c r="CXN29" s="14" t="str">
        <f>IF('Employee Input 20-21'!CXN29="","",'Employee Input 20-21'!CXN29)</f>
        <v/>
      </c>
      <c r="CXO29" s="14" t="str">
        <f>IF('Employee Input 20-21'!CXO29="","",'Employee Input 20-21'!CXO29)</f>
        <v/>
      </c>
      <c r="CXP29" s="14" t="str">
        <f>IF('Employee Input 20-21'!CXP29="","",'Employee Input 20-21'!CXP29)</f>
        <v/>
      </c>
      <c r="CXQ29" s="14" t="str">
        <f>IF('Employee Input 20-21'!CXQ29="","",'Employee Input 20-21'!CXQ29)</f>
        <v/>
      </c>
      <c r="CXR29" s="14" t="str">
        <f>IF('Employee Input 20-21'!CXR29="","",'Employee Input 20-21'!CXR29)</f>
        <v/>
      </c>
      <c r="CXS29" s="14" t="str">
        <f>IF('Employee Input 20-21'!CXS29="","",'Employee Input 20-21'!CXS29)</f>
        <v/>
      </c>
      <c r="CXT29" s="14" t="str">
        <f>IF('Employee Input 20-21'!CXT29="","",'Employee Input 20-21'!CXT29)</f>
        <v/>
      </c>
      <c r="CXU29" s="14" t="str">
        <f>IF('Employee Input 20-21'!CXU29="","",'Employee Input 20-21'!CXU29)</f>
        <v/>
      </c>
      <c r="CXV29" s="14" t="str">
        <f>IF('Employee Input 20-21'!CXV29="","",'Employee Input 20-21'!CXV29)</f>
        <v/>
      </c>
      <c r="CXW29" s="14" t="str">
        <f>IF('Employee Input 20-21'!CXW29="","",'Employee Input 20-21'!CXW29)</f>
        <v/>
      </c>
      <c r="CXX29" s="14" t="str">
        <f>IF('Employee Input 20-21'!CXX29="","",'Employee Input 20-21'!CXX29)</f>
        <v/>
      </c>
      <c r="CXY29" s="14" t="str">
        <f>IF('Employee Input 20-21'!CXY29="","",'Employee Input 20-21'!CXY29)</f>
        <v/>
      </c>
      <c r="CXZ29" s="14" t="str">
        <f>IF('Employee Input 20-21'!CXZ29="","",'Employee Input 20-21'!CXZ29)</f>
        <v/>
      </c>
      <c r="CYA29" s="14" t="str">
        <f>IF('Employee Input 20-21'!CYA29="","",'Employee Input 20-21'!CYA29)</f>
        <v/>
      </c>
      <c r="CYB29" s="14" t="str">
        <f>IF('Employee Input 20-21'!CYB29="","",'Employee Input 20-21'!CYB29)</f>
        <v/>
      </c>
      <c r="CYC29" s="14" t="str">
        <f>IF('Employee Input 20-21'!CYC29="","",'Employee Input 20-21'!CYC29)</f>
        <v/>
      </c>
      <c r="CYD29" s="14" t="str">
        <f>IF('Employee Input 20-21'!CYD29="","",'Employee Input 20-21'!CYD29)</f>
        <v/>
      </c>
      <c r="CYE29" s="14" t="str">
        <f>IF('Employee Input 20-21'!CYE29="","",'Employee Input 20-21'!CYE29)</f>
        <v/>
      </c>
      <c r="CYF29" s="14" t="str">
        <f>IF('Employee Input 20-21'!CYF29="","",'Employee Input 20-21'!CYF29)</f>
        <v/>
      </c>
      <c r="CYG29" s="14" t="str">
        <f>IF('Employee Input 20-21'!CYG29="","",'Employee Input 20-21'!CYG29)</f>
        <v/>
      </c>
      <c r="CYH29" s="14" t="str">
        <f>IF('Employee Input 20-21'!CYH29="","",'Employee Input 20-21'!CYH29)</f>
        <v/>
      </c>
      <c r="CYI29" s="14" t="str">
        <f>IF('Employee Input 20-21'!CYI29="","",'Employee Input 20-21'!CYI29)</f>
        <v/>
      </c>
      <c r="CYJ29" s="14" t="str">
        <f>IF('Employee Input 20-21'!CYJ29="","",'Employee Input 20-21'!CYJ29)</f>
        <v/>
      </c>
      <c r="CYK29" s="14" t="str">
        <f>IF('Employee Input 20-21'!CYK29="","",'Employee Input 20-21'!CYK29)</f>
        <v/>
      </c>
      <c r="CYL29" s="14" t="str">
        <f>IF('Employee Input 20-21'!CYL29="","",'Employee Input 20-21'!CYL29)</f>
        <v/>
      </c>
      <c r="CYM29" s="14" t="str">
        <f>IF('Employee Input 20-21'!CYM29="","",'Employee Input 20-21'!CYM29)</f>
        <v/>
      </c>
      <c r="CYN29" s="14" t="str">
        <f>IF('Employee Input 20-21'!CYN29="","",'Employee Input 20-21'!CYN29)</f>
        <v/>
      </c>
      <c r="CYO29" s="14" t="str">
        <f>IF('Employee Input 20-21'!CYO29="","",'Employee Input 20-21'!CYO29)</f>
        <v/>
      </c>
      <c r="CYP29" s="14" t="str">
        <f>IF('Employee Input 20-21'!CYP29="","",'Employee Input 20-21'!CYP29)</f>
        <v/>
      </c>
      <c r="CYQ29" s="14" t="str">
        <f>IF('Employee Input 20-21'!CYQ29="","",'Employee Input 20-21'!CYQ29)</f>
        <v/>
      </c>
      <c r="CYR29" s="14" t="str">
        <f>IF('Employee Input 20-21'!CYR29="","",'Employee Input 20-21'!CYR29)</f>
        <v/>
      </c>
      <c r="CYS29" s="14" t="str">
        <f>IF('Employee Input 20-21'!CYS29="","",'Employee Input 20-21'!CYS29)</f>
        <v/>
      </c>
      <c r="CYT29" s="14" t="str">
        <f>IF('Employee Input 20-21'!CYT29="","",'Employee Input 20-21'!CYT29)</f>
        <v/>
      </c>
      <c r="CYU29" s="14" t="str">
        <f>IF('Employee Input 20-21'!CYU29="","",'Employee Input 20-21'!CYU29)</f>
        <v/>
      </c>
      <c r="CYV29" s="14" t="str">
        <f>IF('Employee Input 20-21'!CYV29="","",'Employee Input 20-21'!CYV29)</f>
        <v/>
      </c>
      <c r="CYW29" s="14" t="str">
        <f>IF('Employee Input 20-21'!CYW29="","",'Employee Input 20-21'!CYW29)</f>
        <v/>
      </c>
      <c r="CYX29" s="14" t="str">
        <f>IF('Employee Input 20-21'!CYX29="","",'Employee Input 20-21'!CYX29)</f>
        <v/>
      </c>
      <c r="CYY29" s="14" t="str">
        <f>IF('Employee Input 20-21'!CYY29="","",'Employee Input 20-21'!CYY29)</f>
        <v/>
      </c>
      <c r="CYZ29" s="14" t="str">
        <f>IF('Employee Input 20-21'!CYZ29="","",'Employee Input 20-21'!CYZ29)</f>
        <v/>
      </c>
      <c r="CZA29" s="14" t="str">
        <f>IF('Employee Input 20-21'!CZA29="","",'Employee Input 20-21'!CZA29)</f>
        <v/>
      </c>
      <c r="CZB29" s="14" t="str">
        <f>IF('Employee Input 20-21'!CZB29="","",'Employee Input 20-21'!CZB29)</f>
        <v/>
      </c>
      <c r="CZC29" s="14" t="str">
        <f>IF('Employee Input 20-21'!CZC29="","",'Employee Input 20-21'!CZC29)</f>
        <v/>
      </c>
      <c r="CZD29" s="14" t="str">
        <f>IF('Employee Input 20-21'!CZD29="","",'Employee Input 20-21'!CZD29)</f>
        <v/>
      </c>
      <c r="CZE29" s="14" t="str">
        <f>IF('Employee Input 20-21'!CZE29="","",'Employee Input 20-21'!CZE29)</f>
        <v/>
      </c>
      <c r="CZF29" s="14" t="str">
        <f>IF('Employee Input 20-21'!CZF29="","",'Employee Input 20-21'!CZF29)</f>
        <v/>
      </c>
      <c r="CZG29" s="14" t="str">
        <f>IF('Employee Input 20-21'!CZG29="","",'Employee Input 20-21'!CZG29)</f>
        <v/>
      </c>
      <c r="CZH29" s="14" t="str">
        <f>IF('Employee Input 20-21'!CZH29="","",'Employee Input 20-21'!CZH29)</f>
        <v/>
      </c>
      <c r="CZI29" s="14" t="str">
        <f>IF('Employee Input 20-21'!CZI29="","",'Employee Input 20-21'!CZI29)</f>
        <v/>
      </c>
      <c r="CZJ29" s="14" t="str">
        <f>IF('Employee Input 20-21'!CZJ29="","",'Employee Input 20-21'!CZJ29)</f>
        <v/>
      </c>
      <c r="CZK29" s="14" t="str">
        <f>IF('Employee Input 20-21'!CZK29="","",'Employee Input 20-21'!CZK29)</f>
        <v/>
      </c>
      <c r="CZL29" s="14" t="str">
        <f>IF('Employee Input 20-21'!CZL29="","",'Employee Input 20-21'!CZL29)</f>
        <v/>
      </c>
      <c r="CZM29" s="14" t="str">
        <f>IF('Employee Input 20-21'!CZM29="","",'Employee Input 20-21'!CZM29)</f>
        <v/>
      </c>
      <c r="CZN29" s="14" t="str">
        <f>IF('Employee Input 20-21'!CZN29="","",'Employee Input 20-21'!CZN29)</f>
        <v/>
      </c>
      <c r="CZO29" s="14" t="str">
        <f>IF('Employee Input 20-21'!CZO29="","",'Employee Input 20-21'!CZO29)</f>
        <v/>
      </c>
      <c r="CZP29" s="14" t="str">
        <f>IF('Employee Input 20-21'!CZP29="","",'Employee Input 20-21'!CZP29)</f>
        <v/>
      </c>
      <c r="CZQ29" s="14" t="str">
        <f>IF('Employee Input 20-21'!CZQ29="","",'Employee Input 20-21'!CZQ29)</f>
        <v/>
      </c>
      <c r="CZR29" s="14" t="str">
        <f>IF('Employee Input 20-21'!CZR29="","",'Employee Input 20-21'!CZR29)</f>
        <v/>
      </c>
      <c r="CZS29" s="14" t="str">
        <f>IF('Employee Input 20-21'!CZS29="","",'Employee Input 20-21'!CZS29)</f>
        <v/>
      </c>
      <c r="CZT29" s="14" t="str">
        <f>IF('Employee Input 20-21'!CZT29="","",'Employee Input 20-21'!CZT29)</f>
        <v/>
      </c>
      <c r="CZU29" s="14" t="str">
        <f>IF('Employee Input 20-21'!CZU29="","",'Employee Input 20-21'!CZU29)</f>
        <v/>
      </c>
      <c r="CZV29" s="14" t="str">
        <f>IF('Employee Input 20-21'!CZV29="","",'Employee Input 20-21'!CZV29)</f>
        <v/>
      </c>
      <c r="CZW29" s="14" t="str">
        <f>IF('Employee Input 20-21'!CZW29="","",'Employee Input 20-21'!CZW29)</f>
        <v/>
      </c>
      <c r="CZX29" s="14" t="str">
        <f>IF('Employee Input 20-21'!CZX29="","",'Employee Input 20-21'!CZX29)</f>
        <v/>
      </c>
      <c r="CZY29" s="14" t="str">
        <f>IF('Employee Input 20-21'!CZY29="","",'Employee Input 20-21'!CZY29)</f>
        <v/>
      </c>
      <c r="CZZ29" s="14" t="str">
        <f>IF('Employee Input 20-21'!CZZ29="","",'Employee Input 20-21'!CZZ29)</f>
        <v/>
      </c>
      <c r="DAA29" s="14" t="str">
        <f>IF('Employee Input 20-21'!DAA29="","",'Employee Input 20-21'!DAA29)</f>
        <v/>
      </c>
      <c r="DAB29" s="14" t="str">
        <f>IF('Employee Input 20-21'!DAB29="","",'Employee Input 20-21'!DAB29)</f>
        <v/>
      </c>
      <c r="DAC29" s="14" t="str">
        <f>IF('Employee Input 20-21'!DAC29="","",'Employee Input 20-21'!DAC29)</f>
        <v/>
      </c>
      <c r="DAD29" s="14" t="str">
        <f>IF('Employee Input 20-21'!DAD29="","",'Employee Input 20-21'!DAD29)</f>
        <v/>
      </c>
      <c r="DAE29" s="14" t="str">
        <f>IF('Employee Input 20-21'!DAE29="","",'Employee Input 20-21'!DAE29)</f>
        <v/>
      </c>
      <c r="DAF29" s="14" t="str">
        <f>IF('Employee Input 20-21'!DAF29="","",'Employee Input 20-21'!DAF29)</f>
        <v/>
      </c>
      <c r="DAG29" s="14" t="str">
        <f>IF('Employee Input 20-21'!DAG29="","",'Employee Input 20-21'!DAG29)</f>
        <v/>
      </c>
      <c r="DAH29" s="14" t="str">
        <f>IF('Employee Input 20-21'!DAH29="","",'Employee Input 20-21'!DAH29)</f>
        <v/>
      </c>
      <c r="DAI29" s="14" t="str">
        <f>IF('Employee Input 20-21'!DAI29="","",'Employee Input 20-21'!DAI29)</f>
        <v/>
      </c>
      <c r="DAJ29" s="14" t="str">
        <f>IF('Employee Input 20-21'!DAJ29="","",'Employee Input 20-21'!DAJ29)</f>
        <v/>
      </c>
      <c r="DAK29" s="14" t="str">
        <f>IF('Employee Input 20-21'!DAK29="","",'Employee Input 20-21'!DAK29)</f>
        <v/>
      </c>
      <c r="DAL29" s="14" t="str">
        <f>IF('Employee Input 20-21'!DAL29="","",'Employee Input 20-21'!DAL29)</f>
        <v/>
      </c>
      <c r="DAM29" s="14" t="str">
        <f>IF('Employee Input 20-21'!DAM29="","",'Employee Input 20-21'!DAM29)</f>
        <v/>
      </c>
      <c r="DAN29" s="14" t="str">
        <f>IF('Employee Input 20-21'!DAN29="","",'Employee Input 20-21'!DAN29)</f>
        <v/>
      </c>
      <c r="DAO29" s="14" t="str">
        <f>IF('Employee Input 20-21'!DAO29="","",'Employee Input 20-21'!DAO29)</f>
        <v/>
      </c>
      <c r="DAP29" s="14" t="str">
        <f>IF('Employee Input 20-21'!DAP29="","",'Employee Input 20-21'!DAP29)</f>
        <v/>
      </c>
      <c r="DAQ29" s="14" t="str">
        <f>IF('Employee Input 20-21'!DAQ29="","",'Employee Input 20-21'!DAQ29)</f>
        <v/>
      </c>
      <c r="DAR29" s="14" t="str">
        <f>IF('Employee Input 20-21'!DAR29="","",'Employee Input 20-21'!DAR29)</f>
        <v/>
      </c>
      <c r="DAS29" s="14" t="str">
        <f>IF('Employee Input 20-21'!DAS29="","",'Employee Input 20-21'!DAS29)</f>
        <v/>
      </c>
      <c r="DAT29" s="14" t="str">
        <f>IF('Employee Input 20-21'!DAT29="","",'Employee Input 20-21'!DAT29)</f>
        <v/>
      </c>
      <c r="DAU29" s="14" t="str">
        <f>IF('Employee Input 20-21'!DAU29="","",'Employee Input 20-21'!DAU29)</f>
        <v/>
      </c>
      <c r="DAV29" s="14" t="str">
        <f>IF('Employee Input 20-21'!DAV29="","",'Employee Input 20-21'!DAV29)</f>
        <v/>
      </c>
      <c r="DAW29" s="14" t="str">
        <f>IF('Employee Input 20-21'!DAW29="","",'Employee Input 20-21'!DAW29)</f>
        <v/>
      </c>
      <c r="DAX29" s="14" t="str">
        <f>IF('Employee Input 20-21'!DAX29="","",'Employee Input 20-21'!DAX29)</f>
        <v/>
      </c>
      <c r="DAY29" s="14" t="str">
        <f>IF('Employee Input 20-21'!DAY29="","",'Employee Input 20-21'!DAY29)</f>
        <v/>
      </c>
      <c r="DAZ29" s="14" t="str">
        <f>IF('Employee Input 20-21'!DAZ29="","",'Employee Input 20-21'!DAZ29)</f>
        <v/>
      </c>
      <c r="DBA29" s="14" t="str">
        <f>IF('Employee Input 20-21'!DBA29="","",'Employee Input 20-21'!DBA29)</f>
        <v/>
      </c>
      <c r="DBB29" s="14" t="str">
        <f>IF('Employee Input 20-21'!DBB29="","",'Employee Input 20-21'!DBB29)</f>
        <v/>
      </c>
      <c r="DBC29" s="14" t="str">
        <f>IF('Employee Input 20-21'!DBC29="","",'Employee Input 20-21'!DBC29)</f>
        <v/>
      </c>
      <c r="DBD29" s="14" t="str">
        <f>IF('Employee Input 20-21'!DBD29="","",'Employee Input 20-21'!DBD29)</f>
        <v/>
      </c>
      <c r="DBE29" s="14" t="str">
        <f>IF('Employee Input 20-21'!DBE29="","",'Employee Input 20-21'!DBE29)</f>
        <v/>
      </c>
      <c r="DBF29" s="14" t="str">
        <f>IF('Employee Input 20-21'!DBF29="","",'Employee Input 20-21'!DBF29)</f>
        <v/>
      </c>
      <c r="DBG29" s="14" t="str">
        <f>IF('Employee Input 20-21'!DBG29="","",'Employee Input 20-21'!DBG29)</f>
        <v/>
      </c>
      <c r="DBH29" s="14" t="str">
        <f>IF('Employee Input 20-21'!DBH29="","",'Employee Input 20-21'!DBH29)</f>
        <v/>
      </c>
      <c r="DBI29" s="14" t="str">
        <f>IF('Employee Input 20-21'!DBI29="","",'Employee Input 20-21'!DBI29)</f>
        <v/>
      </c>
      <c r="DBJ29" s="14" t="str">
        <f>IF('Employee Input 20-21'!DBJ29="","",'Employee Input 20-21'!DBJ29)</f>
        <v/>
      </c>
      <c r="DBK29" s="14" t="str">
        <f>IF('Employee Input 20-21'!DBK29="","",'Employee Input 20-21'!DBK29)</f>
        <v/>
      </c>
      <c r="DBL29" s="14" t="str">
        <f>IF('Employee Input 20-21'!DBL29="","",'Employee Input 20-21'!DBL29)</f>
        <v/>
      </c>
      <c r="DBM29" s="14" t="str">
        <f>IF('Employee Input 20-21'!DBM29="","",'Employee Input 20-21'!DBM29)</f>
        <v/>
      </c>
      <c r="DBN29" s="14" t="str">
        <f>IF('Employee Input 20-21'!DBN29="","",'Employee Input 20-21'!DBN29)</f>
        <v/>
      </c>
      <c r="DBO29" s="14" t="str">
        <f>IF('Employee Input 20-21'!DBO29="","",'Employee Input 20-21'!DBO29)</f>
        <v/>
      </c>
      <c r="DBP29" s="14" t="str">
        <f>IF('Employee Input 20-21'!DBP29="","",'Employee Input 20-21'!DBP29)</f>
        <v/>
      </c>
      <c r="DBQ29" s="14" t="str">
        <f>IF('Employee Input 20-21'!DBQ29="","",'Employee Input 20-21'!DBQ29)</f>
        <v/>
      </c>
      <c r="DBR29" s="14" t="str">
        <f>IF('Employee Input 20-21'!DBR29="","",'Employee Input 20-21'!DBR29)</f>
        <v/>
      </c>
      <c r="DBS29" s="14" t="str">
        <f>IF('Employee Input 20-21'!DBS29="","",'Employee Input 20-21'!DBS29)</f>
        <v/>
      </c>
      <c r="DBT29" s="14" t="str">
        <f>IF('Employee Input 20-21'!DBT29="","",'Employee Input 20-21'!DBT29)</f>
        <v/>
      </c>
      <c r="DBU29" s="14" t="str">
        <f>IF('Employee Input 20-21'!DBU29="","",'Employee Input 20-21'!DBU29)</f>
        <v/>
      </c>
      <c r="DBV29" s="14" t="str">
        <f>IF('Employee Input 20-21'!DBV29="","",'Employee Input 20-21'!DBV29)</f>
        <v/>
      </c>
      <c r="DBW29" s="14" t="str">
        <f>IF('Employee Input 20-21'!DBW29="","",'Employee Input 20-21'!DBW29)</f>
        <v/>
      </c>
      <c r="DBX29" s="14" t="str">
        <f>IF('Employee Input 20-21'!DBX29="","",'Employee Input 20-21'!DBX29)</f>
        <v/>
      </c>
      <c r="DBY29" s="14" t="str">
        <f>IF('Employee Input 20-21'!DBY29="","",'Employee Input 20-21'!DBY29)</f>
        <v/>
      </c>
      <c r="DBZ29" s="14" t="str">
        <f>IF('Employee Input 20-21'!DBZ29="","",'Employee Input 20-21'!DBZ29)</f>
        <v/>
      </c>
      <c r="DCA29" s="14" t="str">
        <f>IF('Employee Input 20-21'!DCA29="","",'Employee Input 20-21'!DCA29)</f>
        <v/>
      </c>
      <c r="DCB29" s="14" t="str">
        <f>IF('Employee Input 20-21'!DCB29="","",'Employee Input 20-21'!DCB29)</f>
        <v/>
      </c>
      <c r="DCC29" s="14" t="str">
        <f>IF('Employee Input 20-21'!DCC29="","",'Employee Input 20-21'!DCC29)</f>
        <v/>
      </c>
      <c r="DCD29" s="14" t="str">
        <f>IF('Employee Input 20-21'!DCD29="","",'Employee Input 20-21'!DCD29)</f>
        <v/>
      </c>
      <c r="DCE29" s="14" t="str">
        <f>IF('Employee Input 20-21'!DCE29="","",'Employee Input 20-21'!DCE29)</f>
        <v/>
      </c>
      <c r="DCF29" s="14" t="str">
        <f>IF('Employee Input 20-21'!DCF29="","",'Employee Input 20-21'!DCF29)</f>
        <v/>
      </c>
      <c r="DCG29" s="14" t="str">
        <f>IF('Employee Input 20-21'!DCG29="","",'Employee Input 20-21'!DCG29)</f>
        <v/>
      </c>
      <c r="DCH29" s="14" t="str">
        <f>IF('Employee Input 20-21'!DCH29="","",'Employee Input 20-21'!DCH29)</f>
        <v/>
      </c>
      <c r="DCI29" s="14" t="str">
        <f>IF('Employee Input 20-21'!DCI29="","",'Employee Input 20-21'!DCI29)</f>
        <v/>
      </c>
      <c r="DCJ29" s="14" t="str">
        <f>IF('Employee Input 20-21'!DCJ29="","",'Employee Input 20-21'!DCJ29)</f>
        <v/>
      </c>
      <c r="DCK29" s="14" t="str">
        <f>IF('Employee Input 20-21'!DCK29="","",'Employee Input 20-21'!DCK29)</f>
        <v/>
      </c>
      <c r="DCL29" s="14" t="str">
        <f>IF('Employee Input 20-21'!DCL29="","",'Employee Input 20-21'!DCL29)</f>
        <v/>
      </c>
      <c r="DCM29" s="14" t="str">
        <f>IF('Employee Input 20-21'!DCM29="","",'Employee Input 20-21'!DCM29)</f>
        <v/>
      </c>
      <c r="DCN29" s="14" t="str">
        <f>IF('Employee Input 20-21'!DCN29="","",'Employee Input 20-21'!DCN29)</f>
        <v/>
      </c>
      <c r="DCO29" s="14" t="str">
        <f>IF('Employee Input 20-21'!DCO29="","",'Employee Input 20-21'!DCO29)</f>
        <v/>
      </c>
      <c r="DCP29" s="14" t="str">
        <f>IF('Employee Input 20-21'!DCP29="","",'Employee Input 20-21'!DCP29)</f>
        <v/>
      </c>
      <c r="DCQ29" s="14" t="str">
        <f>IF('Employee Input 20-21'!DCQ29="","",'Employee Input 20-21'!DCQ29)</f>
        <v/>
      </c>
      <c r="DCR29" s="14" t="str">
        <f>IF('Employee Input 20-21'!DCR29="","",'Employee Input 20-21'!DCR29)</f>
        <v/>
      </c>
      <c r="DCS29" s="14" t="str">
        <f>IF('Employee Input 20-21'!DCS29="","",'Employee Input 20-21'!DCS29)</f>
        <v/>
      </c>
      <c r="DCT29" s="14" t="str">
        <f>IF('Employee Input 20-21'!DCT29="","",'Employee Input 20-21'!DCT29)</f>
        <v/>
      </c>
      <c r="DCU29" s="14" t="str">
        <f>IF('Employee Input 20-21'!DCU29="","",'Employee Input 20-21'!DCU29)</f>
        <v/>
      </c>
      <c r="DCV29" s="14" t="str">
        <f>IF('Employee Input 20-21'!DCV29="","",'Employee Input 20-21'!DCV29)</f>
        <v/>
      </c>
      <c r="DCW29" s="14" t="str">
        <f>IF('Employee Input 20-21'!DCW29="","",'Employee Input 20-21'!DCW29)</f>
        <v/>
      </c>
      <c r="DCX29" s="14" t="str">
        <f>IF('Employee Input 20-21'!DCX29="","",'Employee Input 20-21'!DCX29)</f>
        <v/>
      </c>
      <c r="DCY29" s="14" t="str">
        <f>IF('Employee Input 20-21'!DCY29="","",'Employee Input 20-21'!DCY29)</f>
        <v/>
      </c>
      <c r="DCZ29" s="14" t="str">
        <f>IF('Employee Input 20-21'!DCZ29="","",'Employee Input 20-21'!DCZ29)</f>
        <v/>
      </c>
      <c r="DDA29" s="14" t="str">
        <f>IF('Employee Input 20-21'!DDA29="","",'Employee Input 20-21'!DDA29)</f>
        <v/>
      </c>
      <c r="DDB29" s="14" t="str">
        <f>IF('Employee Input 20-21'!DDB29="","",'Employee Input 20-21'!DDB29)</f>
        <v/>
      </c>
      <c r="DDC29" s="14" t="str">
        <f>IF('Employee Input 20-21'!DDC29="","",'Employee Input 20-21'!DDC29)</f>
        <v/>
      </c>
      <c r="DDD29" s="14" t="str">
        <f>IF('Employee Input 20-21'!DDD29="","",'Employee Input 20-21'!DDD29)</f>
        <v/>
      </c>
      <c r="DDE29" s="14" t="str">
        <f>IF('Employee Input 20-21'!DDE29="","",'Employee Input 20-21'!DDE29)</f>
        <v/>
      </c>
      <c r="DDF29" s="14" t="str">
        <f>IF('Employee Input 20-21'!DDF29="","",'Employee Input 20-21'!DDF29)</f>
        <v/>
      </c>
      <c r="DDG29" s="14" t="str">
        <f>IF('Employee Input 20-21'!DDG29="","",'Employee Input 20-21'!DDG29)</f>
        <v/>
      </c>
      <c r="DDH29" s="14" t="str">
        <f>IF('Employee Input 20-21'!DDH29="","",'Employee Input 20-21'!DDH29)</f>
        <v/>
      </c>
      <c r="DDI29" s="14" t="str">
        <f>IF('Employee Input 20-21'!DDI29="","",'Employee Input 20-21'!DDI29)</f>
        <v/>
      </c>
      <c r="DDJ29" s="14" t="str">
        <f>IF('Employee Input 20-21'!DDJ29="","",'Employee Input 20-21'!DDJ29)</f>
        <v/>
      </c>
      <c r="DDK29" s="14" t="str">
        <f>IF('Employee Input 20-21'!DDK29="","",'Employee Input 20-21'!DDK29)</f>
        <v/>
      </c>
      <c r="DDL29" s="14" t="str">
        <f>IF('Employee Input 20-21'!DDL29="","",'Employee Input 20-21'!DDL29)</f>
        <v/>
      </c>
      <c r="DDM29" s="14" t="str">
        <f>IF('Employee Input 20-21'!DDM29="","",'Employee Input 20-21'!DDM29)</f>
        <v/>
      </c>
      <c r="DDN29" s="14" t="str">
        <f>IF('Employee Input 20-21'!DDN29="","",'Employee Input 20-21'!DDN29)</f>
        <v/>
      </c>
      <c r="DDO29" s="14" t="str">
        <f>IF('Employee Input 20-21'!DDO29="","",'Employee Input 20-21'!DDO29)</f>
        <v/>
      </c>
      <c r="DDP29" s="14" t="str">
        <f>IF('Employee Input 20-21'!DDP29="","",'Employee Input 20-21'!DDP29)</f>
        <v/>
      </c>
      <c r="DDQ29" s="14" t="str">
        <f>IF('Employee Input 20-21'!DDQ29="","",'Employee Input 20-21'!DDQ29)</f>
        <v/>
      </c>
      <c r="DDR29" s="14" t="str">
        <f>IF('Employee Input 20-21'!DDR29="","",'Employee Input 20-21'!DDR29)</f>
        <v/>
      </c>
      <c r="DDS29" s="14" t="str">
        <f>IF('Employee Input 20-21'!DDS29="","",'Employee Input 20-21'!DDS29)</f>
        <v/>
      </c>
      <c r="DDT29" s="14" t="str">
        <f>IF('Employee Input 20-21'!DDT29="","",'Employee Input 20-21'!DDT29)</f>
        <v/>
      </c>
      <c r="DDU29" s="14" t="str">
        <f>IF('Employee Input 20-21'!DDU29="","",'Employee Input 20-21'!DDU29)</f>
        <v/>
      </c>
      <c r="DDV29" s="14" t="str">
        <f>IF('Employee Input 20-21'!DDV29="","",'Employee Input 20-21'!DDV29)</f>
        <v/>
      </c>
      <c r="DDW29" s="14" t="str">
        <f>IF('Employee Input 20-21'!DDW29="","",'Employee Input 20-21'!DDW29)</f>
        <v/>
      </c>
      <c r="DDX29" s="14" t="str">
        <f>IF('Employee Input 20-21'!DDX29="","",'Employee Input 20-21'!DDX29)</f>
        <v/>
      </c>
      <c r="DDY29" s="14" t="str">
        <f>IF('Employee Input 20-21'!DDY29="","",'Employee Input 20-21'!DDY29)</f>
        <v/>
      </c>
      <c r="DDZ29" s="14" t="str">
        <f>IF('Employee Input 20-21'!DDZ29="","",'Employee Input 20-21'!DDZ29)</f>
        <v/>
      </c>
      <c r="DEA29" s="14" t="str">
        <f>IF('Employee Input 20-21'!DEA29="","",'Employee Input 20-21'!DEA29)</f>
        <v/>
      </c>
      <c r="DEB29" s="14" t="str">
        <f>IF('Employee Input 20-21'!DEB29="","",'Employee Input 20-21'!DEB29)</f>
        <v/>
      </c>
      <c r="DEC29" s="14" t="str">
        <f>IF('Employee Input 20-21'!DEC29="","",'Employee Input 20-21'!DEC29)</f>
        <v/>
      </c>
      <c r="DED29" s="14" t="str">
        <f>IF('Employee Input 20-21'!DED29="","",'Employee Input 20-21'!DED29)</f>
        <v/>
      </c>
      <c r="DEE29" s="14" t="str">
        <f>IF('Employee Input 20-21'!DEE29="","",'Employee Input 20-21'!DEE29)</f>
        <v/>
      </c>
      <c r="DEF29" s="14" t="str">
        <f>IF('Employee Input 20-21'!DEF29="","",'Employee Input 20-21'!DEF29)</f>
        <v/>
      </c>
      <c r="DEG29" s="14" t="str">
        <f>IF('Employee Input 20-21'!DEG29="","",'Employee Input 20-21'!DEG29)</f>
        <v/>
      </c>
      <c r="DEH29" s="14" t="str">
        <f>IF('Employee Input 20-21'!DEH29="","",'Employee Input 20-21'!DEH29)</f>
        <v/>
      </c>
      <c r="DEI29" s="14" t="str">
        <f>IF('Employee Input 20-21'!DEI29="","",'Employee Input 20-21'!DEI29)</f>
        <v/>
      </c>
      <c r="DEJ29" s="14" t="str">
        <f>IF('Employee Input 20-21'!DEJ29="","",'Employee Input 20-21'!DEJ29)</f>
        <v/>
      </c>
      <c r="DEK29" s="14" t="str">
        <f>IF('Employee Input 20-21'!DEK29="","",'Employee Input 20-21'!DEK29)</f>
        <v/>
      </c>
      <c r="DEL29" s="14" t="str">
        <f>IF('Employee Input 20-21'!DEL29="","",'Employee Input 20-21'!DEL29)</f>
        <v/>
      </c>
      <c r="DEM29" s="14" t="str">
        <f>IF('Employee Input 20-21'!DEM29="","",'Employee Input 20-21'!DEM29)</f>
        <v/>
      </c>
      <c r="DEN29" s="14" t="str">
        <f>IF('Employee Input 20-21'!DEN29="","",'Employee Input 20-21'!DEN29)</f>
        <v/>
      </c>
      <c r="DEO29" s="14" t="str">
        <f>IF('Employee Input 20-21'!DEO29="","",'Employee Input 20-21'!DEO29)</f>
        <v/>
      </c>
      <c r="DEP29" s="14" t="str">
        <f>IF('Employee Input 20-21'!DEP29="","",'Employee Input 20-21'!DEP29)</f>
        <v/>
      </c>
      <c r="DEQ29" s="14" t="str">
        <f>IF('Employee Input 20-21'!DEQ29="","",'Employee Input 20-21'!DEQ29)</f>
        <v/>
      </c>
      <c r="DER29" s="14" t="str">
        <f>IF('Employee Input 20-21'!DER29="","",'Employee Input 20-21'!DER29)</f>
        <v/>
      </c>
      <c r="DES29" s="14" t="str">
        <f>IF('Employee Input 20-21'!DES29="","",'Employee Input 20-21'!DES29)</f>
        <v/>
      </c>
      <c r="DET29" s="14" t="str">
        <f>IF('Employee Input 20-21'!DET29="","",'Employee Input 20-21'!DET29)</f>
        <v/>
      </c>
      <c r="DEU29" s="14" t="str">
        <f>IF('Employee Input 20-21'!DEU29="","",'Employee Input 20-21'!DEU29)</f>
        <v/>
      </c>
      <c r="DEV29" s="14" t="str">
        <f>IF('Employee Input 20-21'!DEV29="","",'Employee Input 20-21'!DEV29)</f>
        <v/>
      </c>
      <c r="DEW29" s="14" t="str">
        <f>IF('Employee Input 20-21'!DEW29="","",'Employee Input 20-21'!DEW29)</f>
        <v/>
      </c>
      <c r="DEX29" s="14" t="str">
        <f>IF('Employee Input 20-21'!DEX29="","",'Employee Input 20-21'!DEX29)</f>
        <v/>
      </c>
      <c r="DEY29" s="14" t="str">
        <f>IF('Employee Input 20-21'!DEY29="","",'Employee Input 20-21'!DEY29)</f>
        <v/>
      </c>
      <c r="DEZ29" s="14" t="str">
        <f>IF('Employee Input 20-21'!DEZ29="","",'Employee Input 20-21'!DEZ29)</f>
        <v/>
      </c>
      <c r="DFA29" s="14" t="str">
        <f>IF('Employee Input 20-21'!DFA29="","",'Employee Input 20-21'!DFA29)</f>
        <v/>
      </c>
      <c r="DFB29" s="14" t="str">
        <f>IF('Employee Input 20-21'!DFB29="","",'Employee Input 20-21'!DFB29)</f>
        <v/>
      </c>
      <c r="DFC29" s="14" t="str">
        <f>IF('Employee Input 20-21'!DFC29="","",'Employee Input 20-21'!DFC29)</f>
        <v/>
      </c>
      <c r="DFD29" s="14" t="str">
        <f>IF('Employee Input 20-21'!DFD29="","",'Employee Input 20-21'!DFD29)</f>
        <v/>
      </c>
      <c r="DFE29" s="14" t="str">
        <f>IF('Employee Input 20-21'!DFE29="","",'Employee Input 20-21'!DFE29)</f>
        <v/>
      </c>
      <c r="DFF29" s="14" t="str">
        <f>IF('Employee Input 20-21'!DFF29="","",'Employee Input 20-21'!DFF29)</f>
        <v/>
      </c>
      <c r="DFG29" s="14" t="str">
        <f>IF('Employee Input 20-21'!DFG29="","",'Employee Input 20-21'!DFG29)</f>
        <v/>
      </c>
      <c r="DFH29" s="14" t="str">
        <f>IF('Employee Input 20-21'!DFH29="","",'Employee Input 20-21'!DFH29)</f>
        <v/>
      </c>
      <c r="DFI29" s="14" t="str">
        <f>IF('Employee Input 20-21'!DFI29="","",'Employee Input 20-21'!DFI29)</f>
        <v/>
      </c>
      <c r="DFJ29" s="14" t="str">
        <f>IF('Employee Input 20-21'!DFJ29="","",'Employee Input 20-21'!DFJ29)</f>
        <v/>
      </c>
      <c r="DFK29" s="14" t="str">
        <f>IF('Employee Input 20-21'!DFK29="","",'Employee Input 20-21'!DFK29)</f>
        <v/>
      </c>
      <c r="DFL29" s="14" t="str">
        <f>IF('Employee Input 20-21'!DFL29="","",'Employee Input 20-21'!DFL29)</f>
        <v/>
      </c>
      <c r="DFM29" s="14" t="str">
        <f>IF('Employee Input 20-21'!DFM29="","",'Employee Input 20-21'!DFM29)</f>
        <v/>
      </c>
      <c r="DFN29" s="14" t="str">
        <f>IF('Employee Input 20-21'!DFN29="","",'Employee Input 20-21'!DFN29)</f>
        <v/>
      </c>
      <c r="DFO29" s="14" t="str">
        <f>IF('Employee Input 20-21'!DFO29="","",'Employee Input 20-21'!DFO29)</f>
        <v/>
      </c>
      <c r="DFP29" s="14" t="str">
        <f>IF('Employee Input 20-21'!DFP29="","",'Employee Input 20-21'!DFP29)</f>
        <v/>
      </c>
      <c r="DFQ29" s="14" t="str">
        <f>IF('Employee Input 20-21'!DFQ29="","",'Employee Input 20-21'!DFQ29)</f>
        <v/>
      </c>
      <c r="DFR29" s="14" t="str">
        <f>IF('Employee Input 20-21'!DFR29="","",'Employee Input 20-21'!DFR29)</f>
        <v/>
      </c>
      <c r="DFS29" s="14" t="str">
        <f>IF('Employee Input 20-21'!DFS29="","",'Employee Input 20-21'!DFS29)</f>
        <v/>
      </c>
      <c r="DFT29" s="14" t="str">
        <f>IF('Employee Input 20-21'!DFT29="","",'Employee Input 20-21'!DFT29)</f>
        <v/>
      </c>
      <c r="DFU29" s="14" t="str">
        <f>IF('Employee Input 20-21'!DFU29="","",'Employee Input 20-21'!DFU29)</f>
        <v/>
      </c>
      <c r="DFV29" s="14" t="str">
        <f>IF('Employee Input 20-21'!DFV29="","",'Employee Input 20-21'!DFV29)</f>
        <v/>
      </c>
      <c r="DFW29" s="14" t="str">
        <f>IF('Employee Input 20-21'!DFW29="","",'Employee Input 20-21'!DFW29)</f>
        <v/>
      </c>
      <c r="DFX29" s="14" t="str">
        <f>IF('Employee Input 20-21'!DFX29="","",'Employee Input 20-21'!DFX29)</f>
        <v/>
      </c>
      <c r="DFY29" s="14" t="str">
        <f>IF('Employee Input 20-21'!DFY29="","",'Employee Input 20-21'!DFY29)</f>
        <v/>
      </c>
      <c r="DFZ29" s="14" t="str">
        <f>IF('Employee Input 20-21'!DFZ29="","",'Employee Input 20-21'!DFZ29)</f>
        <v/>
      </c>
      <c r="DGA29" s="14" t="str">
        <f>IF('Employee Input 20-21'!DGA29="","",'Employee Input 20-21'!DGA29)</f>
        <v/>
      </c>
      <c r="DGB29" s="14" t="str">
        <f>IF('Employee Input 20-21'!DGB29="","",'Employee Input 20-21'!DGB29)</f>
        <v/>
      </c>
      <c r="DGC29" s="14" t="str">
        <f>IF('Employee Input 20-21'!DGC29="","",'Employee Input 20-21'!DGC29)</f>
        <v/>
      </c>
      <c r="DGD29" s="14" t="str">
        <f>IF('Employee Input 20-21'!DGD29="","",'Employee Input 20-21'!DGD29)</f>
        <v/>
      </c>
      <c r="DGE29" s="14" t="str">
        <f>IF('Employee Input 20-21'!DGE29="","",'Employee Input 20-21'!DGE29)</f>
        <v/>
      </c>
      <c r="DGF29" s="14" t="str">
        <f>IF('Employee Input 20-21'!DGF29="","",'Employee Input 20-21'!DGF29)</f>
        <v/>
      </c>
      <c r="DGG29" s="14" t="str">
        <f>IF('Employee Input 20-21'!DGG29="","",'Employee Input 20-21'!DGG29)</f>
        <v/>
      </c>
      <c r="DGH29" s="14" t="str">
        <f>IF('Employee Input 20-21'!DGH29="","",'Employee Input 20-21'!DGH29)</f>
        <v/>
      </c>
      <c r="DGI29" s="14" t="str">
        <f>IF('Employee Input 20-21'!DGI29="","",'Employee Input 20-21'!DGI29)</f>
        <v/>
      </c>
      <c r="DGJ29" s="14" t="str">
        <f>IF('Employee Input 20-21'!DGJ29="","",'Employee Input 20-21'!DGJ29)</f>
        <v/>
      </c>
      <c r="DGK29" s="14" t="str">
        <f>IF('Employee Input 20-21'!DGK29="","",'Employee Input 20-21'!DGK29)</f>
        <v/>
      </c>
      <c r="DGL29" s="14" t="str">
        <f>IF('Employee Input 20-21'!DGL29="","",'Employee Input 20-21'!DGL29)</f>
        <v/>
      </c>
      <c r="DGM29" s="14" t="str">
        <f>IF('Employee Input 20-21'!DGM29="","",'Employee Input 20-21'!DGM29)</f>
        <v/>
      </c>
      <c r="DGN29" s="14" t="str">
        <f>IF('Employee Input 20-21'!DGN29="","",'Employee Input 20-21'!DGN29)</f>
        <v/>
      </c>
      <c r="DGO29" s="14" t="str">
        <f>IF('Employee Input 20-21'!DGO29="","",'Employee Input 20-21'!DGO29)</f>
        <v/>
      </c>
      <c r="DGP29" s="14" t="str">
        <f>IF('Employee Input 20-21'!DGP29="","",'Employee Input 20-21'!DGP29)</f>
        <v/>
      </c>
      <c r="DGQ29" s="14" t="str">
        <f>IF('Employee Input 20-21'!DGQ29="","",'Employee Input 20-21'!DGQ29)</f>
        <v/>
      </c>
      <c r="DGR29" s="14" t="str">
        <f>IF('Employee Input 20-21'!DGR29="","",'Employee Input 20-21'!DGR29)</f>
        <v/>
      </c>
      <c r="DGS29" s="14" t="str">
        <f>IF('Employee Input 20-21'!DGS29="","",'Employee Input 20-21'!DGS29)</f>
        <v/>
      </c>
      <c r="DGT29" s="14" t="str">
        <f>IF('Employee Input 20-21'!DGT29="","",'Employee Input 20-21'!DGT29)</f>
        <v/>
      </c>
      <c r="DGU29" s="14" t="str">
        <f>IF('Employee Input 20-21'!DGU29="","",'Employee Input 20-21'!DGU29)</f>
        <v/>
      </c>
      <c r="DGV29" s="14" t="str">
        <f>IF('Employee Input 20-21'!DGV29="","",'Employee Input 20-21'!DGV29)</f>
        <v/>
      </c>
      <c r="DGW29" s="14" t="str">
        <f>IF('Employee Input 20-21'!DGW29="","",'Employee Input 20-21'!DGW29)</f>
        <v/>
      </c>
      <c r="DGX29" s="14" t="str">
        <f>IF('Employee Input 20-21'!DGX29="","",'Employee Input 20-21'!DGX29)</f>
        <v/>
      </c>
      <c r="DGY29" s="14" t="str">
        <f>IF('Employee Input 20-21'!DGY29="","",'Employee Input 20-21'!DGY29)</f>
        <v/>
      </c>
      <c r="DGZ29" s="14" t="str">
        <f>IF('Employee Input 20-21'!DGZ29="","",'Employee Input 20-21'!DGZ29)</f>
        <v/>
      </c>
      <c r="DHA29" s="14" t="str">
        <f>IF('Employee Input 20-21'!DHA29="","",'Employee Input 20-21'!DHA29)</f>
        <v/>
      </c>
      <c r="DHB29" s="14" t="str">
        <f>IF('Employee Input 20-21'!DHB29="","",'Employee Input 20-21'!DHB29)</f>
        <v/>
      </c>
      <c r="DHC29" s="14" t="str">
        <f>IF('Employee Input 20-21'!DHC29="","",'Employee Input 20-21'!DHC29)</f>
        <v/>
      </c>
      <c r="DHD29" s="14" t="str">
        <f>IF('Employee Input 20-21'!DHD29="","",'Employee Input 20-21'!DHD29)</f>
        <v/>
      </c>
      <c r="DHE29" s="14" t="str">
        <f>IF('Employee Input 20-21'!DHE29="","",'Employee Input 20-21'!DHE29)</f>
        <v/>
      </c>
      <c r="DHF29" s="14" t="str">
        <f>IF('Employee Input 20-21'!DHF29="","",'Employee Input 20-21'!DHF29)</f>
        <v/>
      </c>
      <c r="DHG29" s="14" t="str">
        <f>IF('Employee Input 20-21'!DHG29="","",'Employee Input 20-21'!DHG29)</f>
        <v/>
      </c>
      <c r="DHH29" s="14" t="str">
        <f>IF('Employee Input 20-21'!DHH29="","",'Employee Input 20-21'!DHH29)</f>
        <v/>
      </c>
      <c r="DHI29" s="14" t="str">
        <f>IF('Employee Input 20-21'!DHI29="","",'Employee Input 20-21'!DHI29)</f>
        <v/>
      </c>
      <c r="DHJ29" s="14" t="str">
        <f>IF('Employee Input 20-21'!DHJ29="","",'Employee Input 20-21'!DHJ29)</f>
        <v/>
      </c>
      <c r="DHK29" s="14" t="str">
        <f>IF('Employee Input 20-21'!DHK29="","",'Employee Input 20-21'!DHK29)</f>
        <v/>
      </c>
      <c r="DHL29" s="14" t="str">
        <f>IF('Employee Input 20-21'!DHL29="","",'Employee Input 20-21'!DHL29)</f>
        <v/>
      </c>
      <c r="DHM29" s="14" t="str">
        <f>IF('Employee Input 20-21'!DHM29="","",'Employee Input 20-21'!DHM29)</f>
        <v/>
      </c>
      <c r="DHN29" s="14" t="str">
        <f>IF('Employee Input 20-21'!DHN29="","",'Employee Input 20-21'!DHN29)</f>
        <v/>
      </c>
      <c r="DHO29" s="14" t="str">
        <f>IF('Employee Input 20-21'!DHO29="","",'Employee Input 20-21'!DHO29)</f>
        <v/>
      </c>
      <c r="DHP29" s="14" t="str">
        <f>IF('Employee Input 20-21'!DHP29="","",'Employee Input 20-21'!DHP29)</f>
        <v/>
      </c>
      <c r="DHQ29" s="14" t="str">
        <f>IF('Employee Input 20-21'!DHQ29="","",'Employee Input 20-21'!DHQ29)</f>
        <v/>
      </c>
      <c r="DHR29" s="14" t="str">
        <f>IF('Employee Input 20-21'!DHR29="","",'Employee Input 20-21'!DHR29)</f>
        <v/>
      </c>
      <c r="DHS29" s="14" t="str">
        <f>IF('Employee Input 20-21'!DHS29="","",'Employee Input 20-21'!DHS29)</f>
        <v/>
      </c>
      <c r="DHT29" s="14" t="str">
        <f>IF('Employee Input 20-21'!DHT29="","",'Employee Input 20-21'!DHT29)</f>
        <v/>
      </c>
      <c r="DHU29" s="14" t="str">
        <f>IF('Employee Input 20-21'!DHU29="","",'Employee Input 20-21'!DHU29)</f>
        <v/>
      </c>
      <c r="DHV29" s="14" t="str">
        <f>IF('Employee Input 20-21'!DHV29="","",'Employee Input 20-21'!DHV29)</f>
        <v/>
      </c>
      <c r="DHW29" s="14" t="str">
        <f>IF('Employee Input 20-21'!DHW29="","",'Employee Input 20-21'!DHW29)</f>
        <v/>
      </c>
      <c r="DHX29" s="14" t="str">
        <f>IF('Employee Input 20-21'!DHX29="","",'Employee Input 20-21'!DHX29)</f>
        <v/>
      </c>
      <c r="DHY29" s="14" t="str">
        <f>IF('Employee Input 20-21'!DHY29="","",'Employee Input 20-21'!DHY29)</f>
        <v/>
      </c>
      <c r="DHZ29" s="14" t="str">
        <f>IF('Employee Input 20-21'!DHZ29="","",'Employee Input 20-21'!DHZ29)</f>
        <v/>
      </c>
      <c r="DIA29" s="14" t="str">
        <f>IF('Employee Input 20-21'!DIA29="","",'Employee Input 20-21'!DIA29)</f>
        <v/>
      </c>
      <c r="DIB29" s="14" t="str">
        <f>IF('Employee Input 20-21'!DIB29="","",'Employee Input 20-21'!DIB29)</f>
        <v/>
      </c>
      <c r="DIC29" s="14" t="str">
        <f>IF('Employee Input 20-21'!DIC29="","",'Employee Input 20-21'!DIC29)</f>
        <v/>
      </c>
      <c r="DID29" s="14" t="str">
        <f>IF('Employee Input 20-21'!DID29="","",'Employee Input 20-21'!DID29)</f>
        <v/>
      </c>
      <c r="DIE29" s="14" t="str">
        <f>IF('Employee Input 20-21'!DIE29="","",'Employee Input 20-21'!DIE29)</f>
        <v/>
      </c>
      <c r="DIF29" s="14" t="str">
        <f>IF('Employee Input 20-21'!DIF29="","",'Employee Input 20-21'!DIF29)</f>
        <v/>
      </c>
      <c r="DIG29" s="14" t="str">
        <f>IF('Employee Input 20-21'!DIG29="","",'Employee Input 20-21'!DIG29)</f>
        <v/>
      </c>
      <c r="DIH29" s="14" t="str">
        <f>IF('Employee Input 20-21'!DIH29="","",'Employee Input 20-21'!DIH29)</f>
        <v/>
      </c>
      <c r="DII29" s="14" t="str">
        <f>IF('Employee Input 20-21'!DII29="","",'Employee Input 20-21'!DII29)</f>
        <v/>
      </c>
      <c r="DIJ29" s="14" t="str">
        <f>IF('Employee Input 20-21'!DIJ29="","",'Employee Input 20-21'!DIJ29)</f>
        <v/>
      </c>
      <c r="DIK29" s="14" t="str">
        <f>IF('Employee Input 20-21'!DIK29="","",'Employee Input 20-21'!DIK29)</f>
        <v/>
      </c>
      <c r="DIL29" s="14" t="str">
        <f>IF('Employee Input 20-21'!DIL29="","",'Employee Input 20-21'!DIL29)</f>
        <v/>
      </c>
      <c r="DIM29" s="14" t="str">
        <f>IF('Employee Input 20-21'!DIM29="","",'Employee Input 20-21'!DIM29)</f>
        <v/>
      </c>
      <c r="DIN29" s="14" t="str">
        <f>IF('Employee Input 20-21'!DIN29="","",'Employee Input 20-21'!DIN29)</f>
        <v/>
      </c>
      <c r="DIO29" s="14" t="str">
        <f>IF('Employee Input 20-21'!DIO29="","",'Employee Input 20-21'!DIO29)</f>
        <v/>
      </c>
      <c r="DIP29" s="14" t="str">
        <f>IF('Employee Input 20-21'!DIP29="","",'Employee Input 20-21'!DIP29)</f>
        <v/>
      </c>
      <c r="DIQ29" s="14" t="str">
        <f>IF('Employee Input 20-21'!DIQ29="","",'Employee Input 20-21'!DIQ29)</f>
        <v/>
      </c>
      <c r="DIR29" s="14" t="str">
        <f>IF('Employee Input 20-21'!DIR29="","",'Employee Input 20-21'!DIR29)</f>
        <v/>
      </c>
      <c r="DIS29" s="14" t="str">
        <f>IF('Employee Input 20-21'!DIS29="","",'Employee Input 20-21'!DIS29)</f>
        <v/>
      </c>
      <c r="DIT29" s="14" t="str">
        <f>IF('Employee Input 20-21'!DIT29="","",'Employee Input 20-21'!DIT29)</f>
        <v/>
      </c>
      <c r="DIU29" s="14" t="str">
        <f>IF('Employee Input 20-21'!DIU29="","",'Employee Input 20-21'!DIU29)</f>
        <v/>
      </c>
      <c r="DIV29" s="14" t="str">
        <f>IF('Employee Input 20-21'!DIV29="","",'Employee Input 20-21'!DIV29)</f>
        <v/>
      </c>
      <c r="DIW29" s="14" t="str">
        <f>IF('Employee Input 20-21'!DIW29="","",'Employee Input 20-21'!DIW29)</f>
        <v/>
      </c>
      <c r="DIX29" s="14" t="str">
        <f>IF('Employee Input 20-21'!DIX29="","",'Employee Input 20-21'!DIX29)</f>
        <v/>
      </c>
      <c r="DIY29" s="14" t="str">
        <f>IF('Employee Input 20-21'!DIY29="","",'Employee Input 20-21'!DIY29)</f>
        <v/>
      </c>
      <c r="DIZ29" s="14" t="str">
        <f>IF('Employee Input 20-21'!DIZ29="","",'Employee Input 20-21'!DIZ29)</f>
        <v/>
      </c>
      <c r="DJA29" s="14" t="str">
        <f>IF('Employee Input 20-21'!DJA29="","",'Employee Input 20-21'!DJA29)</f>
        <v/>
      </c>
      <c r="DJB29" s="14" t="str">
        <f>IF('Employee Input 20-21'!DJB29="","",'Employee Input 20-21'!DJB29)</f>
        <v/>
      </c>
      <c r="DJC29" s="14" t="str">
        <f>IF('Employee Input 20-21'!DJC29="","",'Employee Input 20-21'!DJC29)</f>
        <v/>
      </c>
      <c r="DJD29" s="14" t="str">
        <f>IF('Employee Input 20-21'!DJD29="","",'Employee Input 20-21'!DJD29)</f>
        <v/>
      </c>
      <c r="DJE29" s="14" t="str">
        <f>IF('Employee Input 20-21'!DJE29="","",'Employee Input 20-21'!DJE29)</f>
        <v/>
      </c>
      <c r="DJF29" s="14" t="str">
        <f>IF('Employee Input 20-21'!DJF29="","",'Employee Input 20-21'!DJF29)</f>
        <v/>
      </c>
      <c r="DJG29" s="14" t="str">
        <f>IF('Employee Input 20-21'!DJG29="","",'Employee Input 20-21'!DJG29)</f>
        <v/>
      </c>
      <c r="DJH29" s="14" t="str">
        <f>IF('Employee Input 20-21'!DJH29="","",'Employee Input 20-21'!DJH29)</f>
        <v/>
      </c>
      <c r="DJI29" s="14" t="str">
        <f>IF('Employee Input 20-21'!DJI29="","",'Employee Input 20-21'!DJI29)</f>
        <v/>
      </c>
      <c r="DJJ29" s="14" t="str">
        <f>IF('Employee Input 20-21'!DJJ29="","",'Employee Input 20-21'!DJJ29)</f>
        <v/>
      </c>
      <c r="DJK29" s="14" t="str">
        <f>IF('Employee Input 20-21'!DJK29="","",'Employee Input 20-21'!DJK29)</f>
        <v/>
      </c>
      <c r="DJL29" s="14" t="str">
        <f>IF('Employee Input 20-21'!DJL29="","",'Employee Input 20-21'!DJL29)</f>
        <v/>
      </c>
      <c r="DJM29" s="14" t="str">
        <f>IF('Employee Input 20-21'!DJM29="","",'Employee Input 20-21'!DJM29)</f>
        <v/>
      </c>
      <c r="DJN29" s="14" t="str">
        <f>IF('Employee Input 20-21'!DJN29="","",'Employee Input 20-21'!DJN29)</f>
        <v/>
      </c>
      <c r="DJO29" s="14" t="str">
        <f>IF('Employee Input 20-21'!DJO29="","",'Employee Input 20-21'!DJO29)</f>
        <v/>
      </c>
      <c r="DJP29" s="14" t="str">
        <f>IF('Employee Input 20-21'!DJP29="","",'Employee Input 20-21'!DJP29)</f>
        <v/>
      </c>
      <c r="DJQ29" s="14" t="str">
        <f>IF('Employee Input 20-21'!DJQ29="","",'Employee Input 20-21'!DJQ29)</f>
        <v/>
      </c>
      <c r="DJR29" s="14" t="str">
        <f>IF('Employee Input 20-21'!DJR29="","",'Employee Input 20-21'!DJR29)</f>
        <v/>
      </c>
      <c r="DJS29" s="14" t="str">
        <f>IF('Employee Input 20-21'!DJS29="","",'Employee Input 20-21'!DJS29)</f>
        <v/>
      </c>
      <c r="DJT29" s="14" t="str">
        <f>IF('Employee Input 20-21'!DJT29="","",'Employee Input 20-21'!DJT29)</f>
        <v/>
      </c>
      <c r="DJU29" s="14" t="str">
        <f>IF('Employee Input 20-21'!DJU29="","",'Employee Input 20-21'!DJU29)</f>
        <v/>
      </c>
      <c r="DJV29" s="14" t="str">
        <f>IF('Employee Input 20-21'!DJV29="","",'Employee Input 20-21'!DJV29)</f>
        <v/>
      </c>
      <c r="DJW29" s="14" t="str">
        <f>IF('Employee Input 20-21'!DJW29="","",'Employee Input 20-21'!DJW29)</f>
        <v/>
      </c>
      <c r="DJX29" s="14" t="str">
        <f>IF('Employee Input 20-21'!DJX29="","",'Employee Input 20-21'!DJX29)</f>
        <v/>
      </c>
      <c r="DJY29" s="14" t="str">
        <f>IF('Employee Input 20-21'!DJY29="","",'Employee Input 20-21'!DJY29)</f>
        <v/>
      </c>
      <c r="DJZ29" s="14" t="str">
        <f>IF('Employee Input 20-21'!DJZ29="","",'Employee Input 20-21'!DJZ29)</f>
        <v/>
      </c>
      <c r="DKA29" s="14" t="str">
        <f>IF('Employee Input 20-21'!DKA29="","",'Employee Input 20-21'!DKA29)</f>
        <v/>
      </c>
      <c r="DKB29" s="14" t="str">
        <f>IF('Employee Input 20-21'!DKB29="","",'Employee Input 20-21'!DKB29)</f>
        <v/>
      </c>
      <c r="DKC29" s="14" t="str">
        <f>IF('Employee Input 20-21'!DKC29="","",'Employee Input 20-21'!DKC29)</f>
        <v/>
      </c>
      <c r="DKD29" s="14" t="str">
        <f>IF('Employee Input 20-21'!DKD29="","",'Employee Input 20-21'!DKD29)</f>
        <v/>
      </c>
      <c r="DKE29" s="14" t="str">
        <f>IF('Employee Input 20-21'!DKE29="","",'Employee Input 20-21'!DKE29)</f>
        <v/>
      </c>
      <c r="DKF29" s="14" t="str">
        <f>IF('Employee Input 20-21'!DKF29="","",'Employee Input 20-21'!DKF29)</f>
        <v/>
      </c>
      <c r="DKG29" s="14" t="str">
        <f>IF('Employee Input 20-21'!DKG29="","",'Employee Input 20-21'!DKG29)</f>
        <v/>
      </c>
      <c r="DKH29" s="14" t="str">
        <f>IF('Employee Input 20-21'!DKH29="","",'Employee Input 20-21'!DKH29)</f>
        <v/>
      </c>
      <c r="DKI29" s="14" t="str">
        <f>IF('Employee Input 20-21'!DKI29="","",'Employee Input 20-21'!DKI29)</f>
        <v/>
      </c>
      <c r="DKJ29" s="14" t="str">
        <f>IF('Employee Input 20-21'!DKJ29="","",'Employee Input 20-21'!DKJ29)</f>
        <v/>
      </c>
      <c r="DKK29" s="14" t="str">
        <f>IF('Employee Input 20-21'!DKK29="","",'Employee Input 20-21'!DKK29)</f>
        <v/>
      </c>
      <c r="DKL29" s="14" t="str">
        <f>IF('Employee Input 20-21'!DKL29="","",'Employee Input 20-21'!DKL29)</f>
        <v/>
      </c>
      <c r="DKM29" s="14" t="str">
        <f>IF('Employee Input 20-21'!DKM29="","",'Employee Input 20-21'!DKM29)</f>
        <v/>
      </c>
      <c r="DKN29" s="14" t="str">
        <f>IF('Employee Input 20-21'!DKN29="","",'Employee Input 20-21'!DKN29)</f>
        <v/>
      </c>
      <c r="DKO29" s="14" t="str">
        <f>IF('Employee Input 20-21'!DKO29="","",'Employee Input 20-21'!DKO29)</f>
        <v/>
      </c>
      <c r="DKP29" s="14" t="str">
        <f>IF('Employee Input 20-21'!DKP29="","",'Employee Input 20-21'!DKP29)</f>
        <v/>
      </c>
      <c r="DKQ29" s="14" t="str">
        <f>IF('Employee Input 20-21'!DKQ29="","",'Employee Input 20-21'!DKQ29)</f>
        <v/>
      </c>
      <c r="DKR29" s="14" t="str">
        <f>IF('Employee Input 20-21'!DKR29="","",'Employee Input 20-21'!DKR29)</f>
        <v/>
      </c>
      <c r="DKS29" s="14" t="str">
        <f>IF('Employee Input 20-21'!DKS29="","",'Employee Input 20-21'!DKS29)</f>
        <v/>
      </c>
      <c r="DKT29" s="14" t="str">
        <f>IF('Employee Input 20-21'!DKT29="","",'Employee Input 20-21'!DKT29)</f>
        <v/>
      </c>
      <c r="DKU29" s="14" t="str">
        <f>IF('Employee Input 20-21'!DKU29="","",'Employee Input 20-21'!DKU29)</f>
        <v/>
      </c>
      <c r="DKV29" s="14" t="str">
        <f>IF('Employee Input 20-21'!DKV29="","",'Employee Input 20-21'!DKV29)</f>
        <v/>
      </c>
      <c r="DKW29" s="14" t="str">
        <f>IF('Employee Input 20-21'!DKW29="","",'Employee Input 20-21'!DKW29)</f>
        <v/>
      </c>
      <c r="DKX29" s="14" t="str">
        <f>IF('Employee Input 20-21'!DKX29="","",'Employee Input 20-21'!DKX29)</f>
        <v/>
      </c>
      <c r="DKY29" s="14" t="str">
        <f>IF('Employee Input 20-21'!DKY29="","",'Employee Input 20-21'!DKY29)</f>
        <v/>
      </c>
      <c r="DKZ29" s="14" t="str">
        <f>IF('Employee Input 20-21'!DKZ29="","",'Employee Input 20-21'!DKZ29)</f>
        <v/>
      </c>
      <c r="DLA29" s="14" t="str">
        <f>IF('Employee Input 20-21'!DLA29="","",'Employee Input 20-21'!DLA29)</f>
        <v/>
      </c>
      <c r="DLB29" s="14" t="str">
        <f>IF('Employee Input 20-21'!DLB29="","",'Employee Input 20-21'!DLB29)</f>
        <v/>
      </c>
      <c r="DLC29" s="14" t="str">
        <f>IF('Employee Input 20-21'!DLC29="","",'Employee Input 20-21'!DLC29)</f>
        <v/>
      </c>
      <c r="DLD29" s="14" t="str">
        <f>IF('Employee Input 20-21'!DLD29="","",'Employee Input 20-21'!DLD29)</f>
        <v/>
      </c>
      <c r="DLE29" s="14" t="str">
        <f>IF('Employee Input 20-21'!DLE29="","",'Employee Input 20-21'!DLE29)</f>
        <v/>
      </c>
      <c r="DLF29" s="14" t="str">
        <f>IF('Employee Input 20-21'!DLF29="","",'Employee Input 20-21'!DLF29)</f>
        <v/>
      </c>
      <c r="DLG29" s="14" t="str">
        <f>IF('Employee Input 20-21'!DLG29="","",'Employee Input 20-21'!DLG29)</f>
        <v/>
      </c>
      <c r="DLH29" s="14" t="str">
        <f>IF('Employee Input 20-21'!DLH29="","",'Employee Input 20-21'!DLH29)</f>
        <v/>
      </c>
      <c r="DLI29" s="14" t="str">
        <f>IF('Employee Input 20-21'!DLI29="","",'Employee Input 20-21'!DLI29)</f>
        <v/>
      </c>
      <c r="DLJ29" s="14" t="str">
        <f>IF('Employee Input 20-21'!DLJ29="","",'Employee Input 20-21'!DLJ29)</f>
        <v/>
      </c>
      <c r="DLK29" s="14" t="str">
        <f>IF('Employee Input 20-21'!DLK29="","",'Employee Input 20-21'!DLK29)</f>
        <v/>
      </c>
      <c r="DLL29" s="14" t="str">
        <f>IF('Employee Input 20-21'!DLL29="","",'Employee Input 20-21'!DLL29)</f>
        <v/>
      </c>
      <c r="DLM29" s="14" t="str">
        <f>IF('Employee Input 20-21'!DLM29="","",'Employee Input 20-21'!DLM29)</f>
        <v/>
      </c>
      <c r="DLN29" s="14" t="str">
        <f>IF('Employee Input 20-21'!DLN29="","",'Employee Input 20-21'!DLN29)</f>
        <v/>
      </c>
      <c r="DLO29" s="14" t="str">
        <f>IF('Employee Input 20-21'!DLO29="","",'Employee Input 20-21'!DLO29)</f>
        <v/>
      </c>
      <c r="DLP29" s="14" t="str">
        <f>IF('Employee Input 20-21'!DLP29="","",'Employee Input 20-21'!DLP29)</f>
        <v/>
      </c>
      <c r="DLQ29" s="14" t="str">
        <f>IF('Employee Input 20-21'!DLQ29="","",'Employee Input 20-21'!DLQ29)</f>
        <v/>
      </c>
      <c r="DLR29" s="14" t="str">
        <f>IF('Employee Input 20-21'!DLR29="","",'Employee Input 20-21'!DLR29)</f>
        <v/>
      </c>
      <c r="DLS29" s="14" t="str">
        <f>IF('Employee Input 20-21'!DLS29="","",'Employee Input 20-21'!DLS29)</f>
        <v/>
      </c>
      <c r="DLT29" s="14" t="str">
        <f>IF('Employee Input 20-21'!DLT29="","",'Employee Input 20-21'!DLT29)</f>
        <v/>
      </c>
      <c r="DLU29" s="14" t="str">
        <f>IF('Employee Input 20-21'!DLU29="","",'Employee Input 20-21'!DLU29)</f>
        <v/>
      </c>
      <c r="DLV29" s="14" t="str">
        <f>IF('Employee Input 20-21'!DLV29="","",'Employee Input 20-21'!DLV29)</f>
        <v/>
      </c>
      <c r="DLW29" s="14" t="str">
        <f>IF('Employee Input 20-21'!DLW29="","",'Employee Input 20-21'!DLW29)</f>
        <v/>
      </c>
      <c r="DLX29" s="14" t="str">
        <f>IF('Employee Input 20-21'!DLX29="","",'Employee Input 20-21'!DLX29)</f>
        <v/>
      </c>
      <c r="DLY29" s="14" t="str">
        <f>IF('Employee Input 20-21'!DLY29="","",'Employee Input 20-21'!DLY29)</f>
        <v/>
      </c>
      <c r="DLZ29" s="14" t="str">
        <f>IF('Employee Input 20-21'!DLZ29="","",'Employee Input 20-21'!DLZ29)</f>
        <v/>
      </c>
      <c r="DMA29" s="14" t="str">
        <f>IF('Employee Input 20-21'!DMA29="","",'Employee Input 20-21'!DMA29)</f>
        <v/>
      </c>
      <c r="DMB29" s="14" t="str">
        <f>IF('Employee Input 20-21'!DMB29="","",'Employee Input 20-21'!DMB29)</f>
        <v/>
      </c>
      <c r="DMC29" s="14" t="str">
        <f>IF('Employee Input 20-21'!DMC29="","",'Employee Input 20-21'!DMC29)</f>
        <v/>
      </c>
      <c r="DMD29" s="14" t="str">
        <f>IF('Employee Input 20-21'!DMD29="","",'Employee Input 20-21'!DMD29)</f>
        <v/>
      </c>
      <c r="DME29" s="14" t="str">
        <f>IF('Employee Input 20-21'!DME29="","",'Employee Input 20-21'!DME29)</f>
        <v/>
      </c>
      <c r="DMF29" s="14" t="str">
        <f>IF('Employee Input 20-21'!DMF29="","",'Employee Input 20-21'!DMF29)</f>
        <v/>
      </c>
      <c r="DMG29" s="14" t="str">
        <f>IF('Employee Input 20-21'!DMG29="","",'Employee Input 20-21'!DMG29)</f>
        <v/>
      </c>
      <c r="DMH29" s="14" t="str">
        <f>IF('Employee Input 20-21'!DMH29="","",'Employee Input 20-21'!DMH29)</f>
        <v/>
      </c>
      <c r="DMI29" s="14" t="str">
        <f>IF('Employee Input 20-21'!DMI29="","",'Employee Input 20-21'!DMI29)</f>
        <v/>
      </c>
      <c r="DMJ29" s="14" t="str">
        <f>IF('Employee Input 20-21'!DMJ29="","",'Employee Input 20-21'!DMJ29)</f>
        <v/>
      </c>
      <c r="DMK29" s="14" t="str">
        <f>IF('Employee Input 20-21'!DMK29="","",'Employee Input 20-21'!DMK29)</f>
        <v/>
      </c>
      <c r="DML29" s="14" t="str">
        <f>IF('Employee Input 20-21'!DML29="","",'Employee Input 20-21'!DML29)</f>
        <v/>
      </c>
      <c r="DMM29" s="14" t="str">
        <f>IF('Employee Input 20-21'!DMM29="","",'Employee Input 20-21'!DMM29)</f>
        <v/>
      </c>
      <c r="DMN29" s="14" t="str">
        <f>IF('Employee Input 20-21'!DMN29="","",'Employee Input 20-21'!DMN29)</f>
        <v/>
      </c>
      <c r="DMO29" s="14" t="str">
        <f>IF('Employee Input 20-21'!DMO29="","",'Employee Input 20-21'!DMO29)</f>
        <v/>
      </c>
      <c r="DMP29" s="14" t="str">
        <f>IF('Employee Input 20-21'!DMP29="","",'Employee Input 20-21'!DMP29)</f>
        <v/>
      </c>
      <c r="DMQ29" s="14" t="str">
        <f>IF('Employee Input 20-21'!DMQ29="","",'Employee Input 20-21'!DMQ29)</f>
        <v/>
      </c>
      <c r="DMR29" s="14" t="str">
        <f>IF('Employee Input 20-21'!DMR29="","",'Employee Input 20-21'!DMR29)</f>
        <v/>
      </c>
      <c r="DMS29" s="14" t="str">
        <f>IF('Employee Input 20-21'!DMS29="","",'Employee Input 20-21'!DMS29)</f>
        <v/>
      </c>
      <c r="DMT29" s="14" t="str">
        <f>IF('Employee Input 20-21'!DMT29="","",'Employee Input 20-21'!DMT29)</f>
        <v/>
      </c>
      <c r="DMU29" s="14" t="str">
        <f>IF('Employee Input 20-21'!DMU29="","",'Employee Input 20-21'!DMU29)</f>
        <v/>
      </c>
      <c r="DMV29" s="14" t="str">
        <f>IF('Employee Input 20-21'!DMV29="","",'Employee Input 20-21'!DMV29)</f>
        <v/>
      </c>
      <c r="DMW29" s="14" t="str">
        <f>IF('Employee Input 20-21'!DMW29="","",'Employee Input 20-21'!DMW29)</f>
        <v/>
      </c>
      <c r="DMX29" s="14" t="str">
        <f>IF('Employee Input 20-21'!DMX29="","",'Employee Input 20-21'!DMX29)</f>
        <v/>
      </c>
      <c r="DMY29" s="14" t="str">
        <f>IF('Employee Input 20-21'!DMY29="","",'Employee Input 20-21'!DMY29)</f>
        <v/>
      </c>
      <c r="DMZ29" s="14" t="str">
        <f>IF('Employee Input 20-21'!DMZ29="","",'Employee Input 20-21'!DMZ29)</f>
        <v/>
      </c>
      <c r="DNA29" s="14" t="str">
        <f>IF('Employee Input 20-21'!DNA29="","",'Employee Input 20-21'!DNA29)</f>
        <v/>
      </c>
      <c r="DNB29" s="14" t="str">
        <f>IF('Employee Input 20-21'!DNB29="","",'Employee Input 20-21'!DNB29)</f>
        <v/>
      </c>
      <c r="DNC29" s="14" t="str">
        <f>IF('Employee Input 20-21'!DNC29="","",'Employee Input 20-21'!DNC29)</f>
        <v/>
      </c>
      <c r="DND29" s="14" t="str">
        <f>IF('Employee Input 20-21'!DND29="","",'Employee Input 20-21'!DND29)</f>
        <v/>
      </c>
      <c r="DNE29" s="14" t="str">
        <f>IF('Employee Input 20-21'!DNE29="","",'Employee Input 20-21'!DNE29)</f>
        <v/>
      </c>
      <c r="DNF29" s="14" t="str">
        <f>IF('Employee Input 20-21'!DNF29="","",'Employee Input 20-21'!DNF29)</f>
        <v/>
      </c>
      <c r="DNG29" s="14" t="str">
        <f>IF('Employee Input 20-21'!DNG29="","",'Employee Input 20-21'!DNG29)</f>
        <v/>
      </c>
      <c r="DNH29" s="14" t="str">
        <f>IF('Employee Input 20-21'!DNH29="","",'Employee Input 20-21'!DNH29)</f>
        <v/>
      </c>
      <c r="DNI29" s="14" t="str">
        <f>IF('Employee Input 20-21'!DNI29="","",'Employee Input 20-21'!DNI29)</f>
        <v/>
      </c>
      <c r="DNJ29" s="14" t="str">
        <f>IF('Employee Input 20-21'!DNJ29="","",'Employee Input 20-21'!DNJ29)</f>
        <v/>
      </c>
      <c r="DNK29" s="14" t="str">
        <f>IF('Employee Input 20-21'!DNK29="","",'Employee Input 20-21'!DNK29)</f>
        <v/>
      </c>
      <c r="DNL29" s="14" t="str">
        <f>IF('Employee Input 20-21'!DNL29="","",'Employee Input 20-21'!DNL29)</f>
        <v/>
      </c>
      <c r="DNM29" s="14" t="str">
        <f>IF('Employee Input 20-21'!DNM29="","",'Employee Input 20-21'!DNM29)</f>
        <v/>
      </c>
      <c r="DNN29" s="14" t="str">
        <f>IF('Employee Input 20-21'!DNN29="","",'Employee Input 20-21'!DNN29)</f>
        <v/>
      </c>
      <c r="DNO29" s="14" t="str">
        <f>IF('Employee Input 20-21'!DNO29="","",'Employee Input 20-21'!DNO29)</f>
        <v/>
      </c>
      <c r="DNP29" s="14" t="str">
        <f>IF('Employee Input 20-21'!DNP29="","",'Employee Input 20-21'!DNP29)</f>
        <v/>
      </c>
      <c r="DNQ29" s="14" t="str">
        <f>IF('Employee Input 20-21'!DNQ29="","",'Employee Input 20-21'!DNQ29)</f>
        <v/>
      </c>
      <c r="DNR29" s="14" t="str">
        <f>IF('Employee Input 20-21'!DNR29="","",'Employee Input 20-21'!DNR29)</f>
        <v/>
      </c>
      <c r="DNS29" s="14" t="str">
        <f>IF('Employee Input 20-21'!DNS29="","",'Employee Input 20-21'!DNS29)</f>
        <v/>
      </c>
      <c r="DNT29" s="14" t="str">
        <f>IF('Employee Input 20-21'!DNT29="","",'Employee Input 20-21'!DNT29)</f>
        <v/>
      </c>
      <c r="DNU29" s="14" t="str">
        <f>IF('Employee Input 20-21'!DNU29="","",'Employee Input 20-21'!DNU29)</f>
        <v/>
      </c>
      <c r="DNV29" s="14" t="str">
        <f>IF('Employee Input 20-21'!DNV29="","",'Employee Input 20-21'!DNV29)</f>
        <v/>
      </c>
      <c r="DNW29" s="14" t="str">
        <f>IF('Employee Input 20-21'!DNW29="","",'Employee Input 20-21'!DNW29)</f>
        <v/>
      </c>
      <c r="DNX29" s="14" t="str">
        <f>IF('Employee Input 20-21'!DNX29="","",'Employee Input 20-21'!DNX29)</f>
        <v/>
      </c>
      <c r="DNY29" s="14" t="str">
        <f>IF('Employee Input 20-21'!DNY29="","",'Employee Input 20-21'!DNY29)</f>
        <v/>
      </c>
      <c r="DNZ29" s="14" t="str">
        <f>IF('Employee Input 20-21'!DNZ29="","",'Employee Input 20-21'!DNZ29)</f>
        <v/>
      </c>
      <c r="DOA29" s="14" t="str">
        <f>IF('Employee Input 20-21'!DOA29="","",'Employee Input 20-21'!DOA29)</f>
        <v/>
      </c>
      <c r="DOB29" s="14" t="str">
        <f>IF('Employee Input 20-21'!DOB29="","",'Employee Input 20-21'!DOB29)</f>
        <v/>
      </c>
      <c r="DOC29" s="14" t="str">
        <f>IF('Employee Input 20-21'!DOC29="","",'Employee Input 20-21'!DOC29)</f>
        <v/>
      </c>
      <c r="DOD29" s="14" t="str">
        <f>IF('Employee Input 20-21'!DOD29="","",'Employee Input 20-21'!DOD29)</f>
        <v/>
      </c>
      <c r="DOE29" s="14" t="str">
        <f>IF('Employee Input 20-21'!DOE29="","",'Employee Input 20-21'!DOE29)</f>
        <v/>
      </c>
      <c r="DOF29" s="14" t="str">
        <f>IF('Employee Input 20-21'!DOF29="","",'Employee Input 20-21'!DOF29)</f>
        <v/>
      </c>
      <c r="DOG29" s="14" t="str">
        <f>IF('Employee Input 20-21'!DOG29="","",'Employee Input 20-21'!DOG29)</f>
        <v/>
      </c>
      <c r="DOH29" s="14" t="str">
        <f>IF('Employee Input 20-21'!DOH29="","",'Employee Input 20-21'!DOH29)</f>
        <v/>
      </c>
      <c r="DOI29" s="14" t="str">
        <f>IF('Employee Input 20-21'!DOI29="","",'Employee Input 20-21'!DOI29)</f>
        <v/>
      </c>
      <c r="DOJ29" s="14" t="str">
        <f>IF('Employee Input 20-21'!DOJ29="","",'Employee Input 20-21'!DOJ29)</f>
        <v/>
      </c>
      <c r="DOK29" s="14" t="str">
        <f>IF('Employee Input 20-21'!DOK29="","",'Employee Input 20-21'!DOK29)</f>
        <v/>
      </c>
      <c r="DOL29" s="14" t="str">
        <f>IF('Employee Input 20-21'!DOL29="","",'Employee Input 20-21'!DOL29)</f>
        <v/>
      </c>
      <c r="DOM29" s="14" t="str">
        <f>IF('Employee Input 20-21'!DOM29="","",'Employee Input 20-21'!DOM29)</f>
        <v/>
      </c>
      <c r="DON29" s="14" t="str">
        <f>IF('Employee Input 20-21'!DON29="","",'Employee Input 20-21'!DON29)</f>
        <v/>
      </c>
      <c r="DOO29" s="14" t="str">
        <f>IF('Employee Input 20-21'!DOO29="","",'Employee Input 20-21'!DOO29)</f>
        <v/>
      </c>
      <c r="DOP29" s="14" t="str">
        <f>IF('Employee Input 20-21'!DOP29="","",'Employee Input 20-21'!DOP29)</f>
        <v/>
      </c>
      <c r="DOQ29" s="14" t="str">
        <f>IF('Employee Input 20-21'!DOQ29="","",'Employee Input 20-21'!DOQ29)</f>
        <v/>
      </c>
      <c r="DOR29" s="14" t="str">
        <f>IF('Employee Input 20-21'!DOR29="","",'Employee Input 20-21'!DOR29)</f>
        <v/>
      </c>
      <c r="DOS29" s="14" t="str">
        <f>IF('Employee Input 20-21'!DOS29="","",'Employee Input 20-21'!DOS29)</f>
        <v/>
      </c>
      <c r="DOT29" s="14" t="str">
        <f>IF('Employee Input 20-21'!DOT29="","",'Employee Input 20-21'!DOT29)</f>
        <v/>
      </c>
      <c r="DOU29" s="14" t="str">
        <f>IF('Employee Input 20-21'!DOU29="","",'Employee Input 20-21'!DOU29)</f>
        <v/>
      </c>
      <c r="DOV29" s="14" t="str">
        <f>IF('Employee Input 20-21'!DOV29="","",'Employee Input 20-21'!DOV29)</f>
        <v/>
      </c>
      <c r="DOW29" s="14" t="str">
        <f>IF('Employee Input 20-21'!DOW29="","",'Employee Input 20-21'!DOW29)</f>
        <v/>
      </c>
      <c r="DOX29" s="14" t="str">
        <f>IF('Employee Input 20-21'!DOX29="","",'Employee Input 20-21'!DOX29)</f>
        <v/>
      </c>
      <c r="DOY29" s="14" t="str">
        <f>IF('Employee Input 20-21'!DOY29="","",'Employee Input 20-21'!DOY29)</f>
        <v/>
      </c>
      <c r="DOZ29" s="14" t="str">
        <f>IF('Employee Input 20-21'!DOZ29="","",'Employee Input 20-21'!DOZ29)</f>
        <v/>
      </c>
      <c r="DPA29" s="14" t="str">
        <f>IF('Employee Input 20-21'!DPA29="","",'Employee Input 20-21'!DPA29)</f>
        <v/>
      </c>
      <c r="DPB29" s="14" t="str">
        <f>IF('Employee Input 20-21'!DPB29="","",'Employee Input 20-21'!DPB29)</f>
        <v/>
      </c>
      <c r="DPC29" s="14" t="str">
        <f>IF('Employee Input 20-21'!DPC29="","",'Employee Input 20-21'!DPC29)</f>
        <v/>
      </c>
      <c r="DPD29" s="14" t="str">
        <f>IF('Employee Input 20-21'!DPD29="","",'Employee Input 20-21'!DPD29)</f>
        <v/>
      </c>
      <c r="DPE29" s="14" t="str">
        <f>IF('Employee Input 20-21'!DPE29="","",'Employee Input 20-21'!DPE29)</f>
        <v/>
      </c>
      <c r="DPF29" s="14" t="str">
        <f>IF('Employee Input 20-21'!DPF29="","",'Employee Input 20-21'!DPF29)</f>
        <v/>
      </c>
      <c r="DPG29" s="14" t="str">
        <f>IF('Employee Input 20-21'!DPG29="","",'Employee Input 20-21'!DPG29)</f>
        <v/>
      </c>
      <c r="DPH29" s="14" t="str">
        <f>IF('Employee Input 20-21'!DPH29="","",'Employee Input 20-21'!DPH29)</f>
        <v/>
      </c>
      <c r="DPI29" s="14" t="str">
        <f>IF('Employee Input 20-21'!DPI29="","",'Employee Input 20-21'!DPI29)</f>
        <v/>
      </c>
      <c r="DPJ29" s="14" t="str">
        <f>IF('Employee Input 20-21'!DPJ29="","",'Employee Input 20-21'!DPJ29)</f>
        <v/>
      </c>
      <c r="DPK29" s="14" t="str">
        <f>IF('Employee Input 20-21'!DPK29="","",'Employee Input 20-21'!DPK29)</f>
        <v/>
      </c>
      <c r="DPL29" s="14" t="str">
        <f>IF('Employee Input 20-21'!DPL29="","",'Employee Input 20-21'!DPL29)</f>
        <v/>
      </c>
      <c r="DPM29" s="14" t="str">
        <f>IF('Employee Input 20-21'!DPM29="","",'Employee Input 20-21'!DPM29)</f>
        <v/>
      </c>
      <c r="DPN29" s="14" t="str">
        <f>IF('Employee Input 20-21'!DPN29="","",'Employee Input 20-21'!DPN29)</f>
        <v/>
      </c>
      <c r="DPO29" s="14" t="str">
        <f>IF('Employee Input 20-21'!DPO29="","",'Employee Input 20-21'!DPO29)</f>
        <v/>
      </c>
      <c r="DPP29" s="14" t="str">
        <f>IF('Employee Input 20-21'!DPP29="","",'Employee Input 20-21'!DPP29)</f>
        <v/>
      </c>
      <c r="DPQ29" s="14" t="str">
        <f>IF('Employee Input 20-21'!DPQ29="","",'Employee Input 20-21'!DPQ29)</f>
        <v/>
      </c>
      <c r="DPR29" s="14" t="str">
        <f>IF('Employee Input 20-21'!DPR29="","",'Employee Input 20-21'!DPR29)</f>
        <v/>
      </c>
      <c r="DPS29" s="14" t="str">
        <f>IF('Employee Input 20-21'!DPS29="","",'Employee Input 20-21'!DPS29)</f>
        <v/>
      </c>
      <c r="DPT29" s="14" t="str">
        <f>IF('Employee Input 20-21'!DPT29="","",'Employee Input 20-21'!DPT29)</f>
        <v/>
      </c>
      <c r="DPU29" s="14" t="str">
        <f>IF('Employee Input 20-21'!DPU29="","",'Employee Input 20-21'!DPU29)</f>
        <v/>
      </c>
      <c r="DPV29" s="14" t="str">
        <f>IF('Employee Input 20-21'!DPV29="","",'Employee Input 20-21'!DPV29)</f>
        <v/>
      </c>
      <c r="DPW29" s="14" t="str">
        <f>IF('Employee Input 20-21'!DPW29="","",'Employee Input 20-21'!DPW29)</f>
        <v/>
      </c>
      <c r="DPX29" s="14" t="str">
        <f>IF('Employee Input 20-21'!DPX29="","",'Employee Input 20-21'!DPX29)</f>
        <v/>
      </c>
      <c r="DPY29" s="14" t="str">
        <f>IF('Employee Input 20-21'!DPY29="","",'Employee Input 20-21'!DPY29)</f>
        <v/>
      </c>
      <c r="DPZ29" s="14" t="str">
        <f>IF('Employee Input 20-21'!DPZ29="","",'Employee Input 20-21'!DPZ29)</f>
        <v/>
      </c>
      <c r="DQA29" s="14" t="str">
        <f>IF('Employee Input 20-21'!DQA29="","",'Employee Input 20-21'!DQA29)</f>
        <v/>
      </c>
      <c r="DQB29" s="14" t="str">
        <f>IF('Employee Input 20-21'!DQB29="","",'Employee Input 20-21'!DQB29)</f>
        <v/>
      </c>
      <c r="DQC29" s="14" t="str">
        <f>IF('Employee Input 20-21'!DQC29="","",'Employee Input 20-21'!DQC29)</f>
        <v/>
      </c>
      <c r="DQD29" s="14" t="str">
        <f>IF('Employee Input 20-21'!DQD29="","",'Employee Input 20-21'!DQD29)</f>
        <v/>
      </c>
      <c r="DQE29" s="14" t="str">
        <f>IF('Employee Input 20-21'!DQE29="","",'Employee Input 20-21'!DQE29)</f>
        <v/>
      </c>
      <c r="DQF29" s="14" t="str">
        <f>IF('Employee Input 20-21'!DQF29="","",'Employee Input 20-21'!DQF29)</f>
        <v/>
      </c>
      <c r="DQG29" s="14" t="str">
        <f>IF('Employee Input 20-21'!DQG29="","",'Employee Input 20-21'!DQG29)</f>
        <v/>
      </c>
      <c r="DQH29" s="14" t="str">
        <f>IF('Employee Input 20-21'!DQH29="","",'Employee Input 20-21'!DQH29)</f>
        <v/>
      </c>
      <c r="DQI29" s="14" t="str">
        <f>IF('Employee Input 20-21'!DQI29="","",'Employee Input 20-21'!DQI29)</f>
        <v/>
      </c>
      <c r="DQJ29" s="14" t="str">
        <f>IF('Employee Input 20-21'!DQJ29="","",'Employee Input 20-21'!DQJ29)</f>
        <v/>
      </c>
      <c r="DQK29" s="14" t="str">
        <f>IF('Employee Input 20-21'!DQK29="","",'Employee Input 20-21'!DQK29)</f>
        <v/>
      </c>
      <c r="DQL29" s="14" t="str">
        <f>IF('Employee Input 20-21'!DQL29="","",'Employee Input 20-21'!DQL29)</f>
        <v/>
      </c>
      <c r="DQM29" s="14" t="str">
        <f>IF('Employee Input 20-21'!DQM29="","",'Employee Input 20-21'!DQM29)</f>
        <v/>
      </c>
      <c r="DQN29" s="14" t="str">
        <f>IF('Employee Input 20-21'!DQN29="","",'Employee Input 20-21'!DQN29)</f>
        <v/>
      </c>
      <c r="DQO29" s="14" t="str">
        <f>IF('Employee Input 20-21'!DQO29="","",'Employee Input 20-21'!DQO29)</f>
        <v/>
      </c>
      <c r="DQP29" s="14" t="str">
        <f>IF('Employee Input 20-21'!DQP29="","",'Employee Input 20-21'!DQP29)</f>
        <v/>
      </c>
      <c r="DQQ29" s="14" t="str">
        <f>IF('Employee Input 20-21'!DQQ29="","",'Employee Input 20-21'!DQQ29)</f>
        <v/>
      </c>
      <c r="DQR29" s="14" t="str">
        <f>IF('Employee Input 20-21'!DQR29="","",'Employee Input 20-21'!DQR29)</f>
        <v/>
      </c>
      <c r="DQS29" s="14" t="str">
        <f>IF('Employee Input 20-21'!DQS29="","",'Employee Input 20-21'!DQS29)</f>
        <v/>
      </c>
      <c r="DQT29" s="14" t="str">
        <f>IF('Employee Input 20-21'!DQT29="","",'Employee Input 20-21'!DQT29)</f>
        <v/>
      </c>
      <c r="DQU29" s="14" t="str">
        <f>IF('Employee Input 20-21'!DQU29="","",'Employee Input 20-21'!DQU29)</f>
        <v/>
      </c>
      <c r="DQV29" s="14" t="str">
        <f>IF('Employee Input 20-21'!DQV29="","",'Employee Input 20-21'!DQV29)</f>
        <v/>
      </c>
      <c r="DQW29" s="14" t="str">
        <f>IF('Employee Input 20-21'!DQW29="","",'Employee Input 20-21'!DQW29)</f>
        <v/>
      </c>
      <c r="DQX29" s="14" t="str">
        <f>IF('Employee Input 20-21'!DQX29="","",'Employee Input 20-21'!DQX29)</f>
        <v/>
      </c>
      <c r="DQY29" s="14" t="str">
        <f>IF('Employee Input 20-21'!DQY29="","",'Employee Input 20-21'!DQY29)</f>
        <v/>
      </c>
      <c r="DQZ29" s="14" t="str">
        <f>IF('Employee Input 20-21'!DQZ29="","",'Employee Input 20-21'!DQZ29)</f>
        <v/>
      </c>
      <c r="DRA29" s="14" t="str">
        <f>IF('Employee Input 20-21'!DRA29="","",'Employee Input 20-21'!DRA29)</f>
        <v/>
      </c>
      <c r="DRB29" s="14" t="str">
        <f>IF('Employee Input 20-21'!DRB29="","",'Employee Input 20-21'!DRB29)</f>
        <v/>
      </c>
      <c r="DRC29" s="14" t="str">
        <f>IF('Employee Input 20-21'!DRC29="","",'Employee Input 20-21'!DRC29)</f>
        <v/>
      </c>
      <c r="DRD29" s="14" t="str">
        <f>IF('Employee Input 20-21'!DRD29="","",'Employee Input 20-21'!DRD29)</f>
        <v/>
      </c>
      <c r="DRE29" s="14" t="str">
        <f>IF('Employee Input 20-21'!DRE29="","",'Employee Input 20-21'!DRE29)</f>
        <v/>
      </c>
      <c r="DRF29" s="14" t="str">
        <f>IF('Employee Input 20-21'!DRF29="","",'Employee Input 20-21'!DRF29)</f>
        <v/>
      </c>
      <c r="DRG29" s="14" t="str">
        <f>IF('Employee Input 20-21'!DRG29="","",'Employee Input 20-21'!DRG29)</f>
        <v/>
      </c>
      <c r="DRH29" s="14" t="str">
        <f>IF('Employee Input 20-21'!DRH29="","",'Employee Input 20-21'!DRH29)</f>
        <v/>
      </c>
      <c r="DRI29" s="14" t="str">
        <f>IF('Employee Input 20-21'!DRI29="","",'Employee Input 20-21'!DRI29)</f>
        <v/>
      </c>
      <c r="DRJ29" s="14" t="str">
        <f>IF('Employee Input 20-21'!DRJ29="","",'Employee Input 20-21'!DRJ29)</f>
        <v/>
      </c>
      <c r="DRK29" s="14" t="str">
        <f>IF('Employee Input 20-21'!DRK29="","",'Employee Input 20-21'!DRK29)</f>
        <v/>
      </c>
      <c r="DRL29" s="14" t="str">
        <f>IF('Employee Input 20-21'!DRL29="","",'Employee Input 20-21'!DRL29)</f>
        <v/>
      </c>
      <c r="DRM29" s="14" t="str">
        <f>IF('Employee Input 20-21'!DRM29="","",'Employee Input 20-21'!DRM29)</f>
        <v/>
      </c>
      <c r="DRN29" s="14" t="str">
        <f>IF('Employee Input 20-21'!DRN29="","",'Employee Input 20-21'!DRN29)</f>
        <v/>
      </c>
      <c r="DRO29" s="14" t="str">
        <f>IF('Employee Input 20-21'!DRO29="","",'Employee Input 20-21'!DRO29)</f>
        <v/>
      </c>
      <c r="DRP29" s="14" t="str">
        <f>IF('Employee Input 20-21'!DRP29="","",'Employee Input 20-21'!DRP29)</f>
        <v/>
      </c>
      <c r="DRQ29" s="14" t="str">
        <f>IF('Employee Input 20-21'!DRQ29="","",'Employee Input 20-21'!DRQ29)</f>
        <v/>
      </c>
      <c r="DRR29" s="14" t="str">
        <f>IF('Employee Input 20-21'!DRR29="","",'Employee Input 20-21'!DRR29)</f>
        <v/>
      </c>
      <c r="DRS29" s="14" t="str">
        <f>IF('Employee Input 20-21'!DRS29="","",'Employee Input 20-21'!DRS29)</f>
        <v/>
      </c>
      <c r="DRT29" s="14" t="str">
        <f>IF('Employee Input 20-21'!DRT29="","",'Employee Input 20-21'!DRT29)</f>
        <v/>
      </c>
      <c r="DRU29" s="14" t="str">
        <f>IF('Employee Input 20-21'!DRU29="","",'Employee Input 20-21'!DRU29)</f>
        <v/>
      </c>
      <c r="DRV29" s="14" t="str">
        <f>IF('Employee Input 20-21'!DRV29="","",'Employee Input 20-21'!DRV29)</f>
        <v/>
      </c>
      <c r="DRW29" s="14" t="str">
        <f>IF('Employee Input 20-21'!DRW29="","",'Employee Input 20-21'!DRW29)</f>
        <v/>
      </c>
      <c r="DRX29" s="14" t="str">
        <f>IF('Employee Input 20-21'!DRX29="","",'Employee Input 20-21'!DRX29)</f>
        <v/>
      </c>
      <c r="DRY29" s="14" t="str">
        <f>IF('Employee Input 20-21'!DRY29="","",'Employee Input 20-21'!DRY29)</f>
        <v/>
      </c>
      <c r="DRZ29" s="14" t="str">
        <f>IF('Employee Input 20-21'!DRZ29="","",'Employee Input 20-21'!DRZ29)</f>
        <v/>
      </c>
      <c r="DSA29" s="14" t="str">
        <f>IF('Employee Input 20-21'!DSA29="","",'Employee Input 20-21'!DSA29)</f>
        <v/>
      </c>
      <c r="DSB29" s="14" t="str">
        <f>IF('Employee Input 20-21'!DSB29="","",'Employee Input 20-21'!DSB29)</f>
        <v/>
      </c>
      <c r="DSC29" s="14" t="str">
        <f>IF('Employee Input 20-21'!DSC29="","",'Employee Input 20-21'!DSC29)</f>
        <v/>
      </c>
      <c r="DSD29" s="14" t="str">
        <f>IF('Employee Input 20-21'!DSD29="","",'Employee Input 20-21'!DSD29)</f>
        <v/>
      </c>
      <c r="DSE29" s="14" t="str">
        <f>IF('Employee Input 20-21'!DSE29="","",'Employee Input 20-21'!DSE29)</f>
        <v/>
      </c>
      <c r="DSF29" s="14" t="str">
        <f>IF('Employee Input 20-21'!DSF29="","",'Employee Input 20-21'!DSF29)</f>
        <v/>
      </c>
      <c r="DSG29" s="14" t="str">
        <f>IF('Employee Input 20-21'!DSG29="","",'Employee Input 20-21'!DSG29)</f>
        <v/>
      </c>
      <c r="DSH29" s="14" t="str">
        <f>IF('Employee Input 20-21'!DSH29="","",'Employee Input 20-21'!DSH29)</f>
        <v/>
      </c>
      <c r="DSI29" s="14" t="str">
        <f>IF('Employee Input 20-21'!DSI29="","",'Employee Input 20-21'!DSI29)</f>
        <v/>
      </c>
      <c r="DSJ29" s="14" t="str">
        <f>IF('Employee Input 20-21'!DSJ29="","",'Employee Input 20-21'!DSJ29)</f>
        <v/>
      </c>
      <c r="DSK29" s="14" t="str">
        <f>IF('Employee Input 20-21'!DSK29="","",'Employee Input 20-21'!DSK29)</f>
        <v/>
      </c>
      <c r="DSL29" s="14" t="str">
        <f>IF('Employee Input 20-21'!DSL29="","",'Employee Input 20-21'!DSL29)</f>
        <v/>
      </c>
      <c r="DSM29" s="14" t="str">
        <f>IF('Employee Input 20-21'!DSM29="","",'Employee Input 20-21'!DSM29)</f>
        <v/>
      </c>
      <c r="DSN29" s="14" t="str">
        <f>IF('Employee Input 20-21'!DSN29="","",'Employee Input 20-21'!DSN29)</f>
        <v/>
      </c>
      <c r="DSO29" s="14" t="str">
        <f>IF('Employee Input 20-21'!DSO29="","",'Employee Input 20-21'!DSO29)</f>
        <v/>
      </c>
      <c r="DSP29" s="14" t="str">
        <f>IF('Employee Input 20-21'!DSP29="","",'Employee Input 20-21'!DSP29)</f>
        <v/>
      </c>
      <c r="DSQ29" s="14" t="str">
        <f>IF('Employee Input 20-21'!DSQ29="","",'Employee Input 20-21'!DSQ29)</f>
        <v/>
      </c>
      <c r="DSR29" s="14" t="str">
        <f>IF('Employee Input 20-21'!DSR29="","",'Employee Input 20-21'!DSR29)</f>
        <v/>
      </c>
      <c r="DSS29" s="14" t="str">
        <f>IF('Employee Input 20-21'!DSS29="","",'Employee Input 20-21'!DSS29)</f>
        <v/>
      </c>
      <c r="DST29" s="14" t="str">
        <f>IF('Employee Input 20-21'!DST29="","",'Employee Input 20-21'!DST29)</f>
        <v/>
      </c>
      <c r="DSU29" s="14" t="str">
        <f>IF('Employee Input 20-21'!DSU29="","",'Employee Input 20-21'!DSU29)</f>
        <v/>
      </c>
      <c r="DSV29" s="14" t="str">
        <f>IF('Employee Input 20-21'!DSV29="","",'Employee Input 20-21'!DSV29)</f>
        <v/>
      </c>
      <c r="DSW29" s="14" t="str">
        <f>IF('Employee Input 20-21'!DSW29="","",'Employee Input 20-21'!DSW29)</f>
        <v/>
      </c>
      <c r="DSX29" s="14" t="str">
        <f>IF('Employee Input 20-21'!DSX29="","",'Employee Input 20-21'!DSX29)</f>
        <v/>
      </c>
      <c r="DSY29" s="14" t="str">
        <f>IF('Employee Input 20-21'!DSY29="","",'Employee Input 20-21'!DSY29)</f>
        <v/>
      </c>
      <c r="DSZ29" s="14" t="str">
        <f>IF('Employee Input 20-21'!DSZ29="","",'Employee Input 20-21'!DSZ29)</f>
        <v/>
      </c>
      <c r="DTA29" s="14" t="str">
        <f>IF('Employee Input 20-21'!DTA29="","",'Employee Input 20-21'!DTA29)</f>
        <v/>
      </c>
      <c r="DTB29" s="14" t="str">
        <f>IF('Employee Input 20-21'!DTB29="","",'Employee Input 20-21'!DTB29)</f>
        <v/>
      </c>
      <c r="DTC29" s="14" t="str">
        <f>IF('Employee Input 20-21'!DTC29="","",'Employee Input 20-21'!DTC29)</f>
        <v/>
      </c>
      <c r="DTD29" s="14" t="str">
        <f>IF('Employee Input 20-21'!DTD29="","",'Employee Input 20-21'!DTD29)</f>
        <v/>
      </c>
      <c r="DTE29" s="14" t="str">
        <f>IF('Employee Input 20-21'!DTE29="","",'Employee Input 20-21'!DTE29)</f>
        <v/>
      </c>
      <c r="DTF29" s="14" t="str">
        <f>IF('Employee Input 20-21'!DTF29="","",'Employee Input 20-21'!DTF29)</f>
        <v/>
      </c>
      <c r="DTG29" s="14" t="str">
        <f>IF('Employee Input 20-21'!DTG29="","",'Employee Input 20-21'!DTG29)</f>
        <v/>
      </c>
      <c r="DTH29" s="14" t="str">
        <f>IF('Employee Input 20-21'!DTH29="","",'Employee Input 20-21'!DTH29)</f>
        <v/>
      </c>
      <c r="DTI29" s="14" t="str">
        <f>IF('Employee Input 20-21'!DTI29="","",'Employee Input 20-21'!DTI29)</f>
        <v/>
      </c>
      <c r="DTJ29" s="14" t="str">
        <f>IF('Employee Input 20-21'!DTJ29="","",'Employee Input 20-21'!DTJ29)</f>
        <v/>
      </c>
      <c r="DTK29" s="14" t="str">
        <f>IF('Employee Input 20-21'!DTK29="","",'Employee Input 20-21'!DTK29)</f>
        <v/>
      </c>
      <c r="DTL29" s="14" t="str">
        <f>IF('Employee Input 20-21'!DTL29="","",'Employee Input 20-21'!DTL29)</f>
        <v/>
      </c>
      <c r="DTM29" s="14" t="str">
        <f>IF('Employee Input 20-21'!DTM29="","",'Employee Input 20-21'!DTM29)</f>
        <v/>
      </c>
      <c r="DTN29" s="14" t="str">
        <f>IF('Employee Input 20-21'!DTN29="","",'Employee Input 20-21'!DTN29)</f>
        <v/>
      </c>
      <c r="DTO29" s="14" t="str">
        <f>IF('Employee Input 20-21'!DTO29="","",'Employee Input 20-21'!DTO29)</f>
        <v/>
      </c>
      <c r="DTP29" s="14" t="str">
        <f>IF('Employee Input 20-21'!DTP29="","",'Employee Input 20-21'!DTP29)</f>
        <v/>
      </c>
      <c r="DTQ29" s="14" t="str">
        <f>IF('Employee Input 20-21'!DTQ29="","",'Employee Input 20-21'!DTQ29)</f>
        <v/>
      </c>
      <c r="DTR29" s="14" t="str">
        <f>IF('Employee Input 20-21'!DTR29="","",'Employee Input 20-21'!DTR29)</f>
        <v/>
      </c>
      <c r="DTS29" s="14" t="str">
        <f>IF('Employee Input 20-21'!DTS29="","",'Employee Input 20-21'!DTS29)</f>
        <v/>
      </c>
      <c r="DTT29" s="14" t="str">
        <f>IF('Employee Input 20-21'!DTT29="","",'Employee Input 20-21'!DTT29)</f>
        <v/>
      </c>
      <c r="DTU29" s="14" t="str">
        <f>IF('Employee Input 20-21'!DTU29="","",'Employee Input 20-21'!DTU29)</f>
        <v/>
      </c>
      <c r="DTV29" s="14" t="str">
        <f>IF('Employee Input 20-21'!DTV29="","",'Employee Input 20-21'!DTV29)</f>
        <v/>
      </c>
      <c r="DTW29" s="14" t="str">
        <f>IF('Employee Input 20-21'!DTW29="","",'Employee Input 20-21'!DTW29)</f>
        <v/>
      </c>
      <c r="DTX29" s="14" t="str">
        <f>IF('Employee Input 20-21'!DTX29="","",'Employee Input 20-21'!DTX29)</f>
        <v/>
      </c>
      <c r="DTY29" s="14" t="str">
        <f>IF('Employee Input 20-21'!DTY29="","",'Employee Input 20-21'!DTY29)</f>
        <v/>
      </c>
      <c r="DTZ29" s="14" t="str">
        <f>IF('Employee Input 20-21'!DTZ29="","",'Employee Input 20-21'!DTZ29)</f>
        <v/>
      </c>
      <c r="DUA29" s="14" t="str">
        <f>IF('Employee Input 20-21'!DUA29="","",'Employee Input 20-21'!DUA29)</f>
        <v/>
      </c>
      <c r="DUB29" s="14" t="str">
        <f>IF('Employee Input 20-21'!DUB29="","",'Employee Input 20-21'!DUB29)</f>
        <v/>
      </c>
      <c r="DUC29" s="14" t="str">
        <f>IF('Employee Input 20-21'!DUC29="","",'Employee Input 20-21'!DUC29)</f>
        <v/>
      </c>
      <c r="DUD29" s="14" t="str">
        <f>IF('Employee Input 20-21'!DUD29="","",'Employee Input 20-21'!DUD29)</f>
        <v/>
      </c>
      <c r="DUE29" s="14" t="str">
        <f>IF('Employee Input 20-21'!DUE29="","",'Employee Input 20-21'!DUE29)</f>
        <v/>
      </c>
      <c r="DUF29" s="14" t="str">
        <f>IF('Employee Input 20-21'!DUF29="","",'Employee Input 20-21'!DUF29)</f>
        <v/>
      </c>
      <c r="DUG29" s="14" t="str">
        <f>IF('Employee Input 20-21'!DUG29="","",'Employee Input 20-21'!DUG29)</f>
        <v/>
      </c>
      <c r="DUH29" s="14" t="str">
        <f>IF('Employee Input 20-21'!DUH29="","",'Employee Input 20-21'!DUH29)</f>
        <v/>
      </c>
      <c r="DUI29" s="14" t="str">
        <f>IF('Employee Input 20-21'!DUI29="","",'Employee Input 20-21'!DUI29)</f>
        <v/>
      </c>
      <c r="DUJ29" s="14" t="str">
        <f>IF('Employee Input 20-21'!DUJ29="","",'Employee Input 20-21'!DUJ29)</f>
        <v/>
      </c>
      <c r="DUK29" s="14" t="str">
        <f>IF('Employee Input 20-21'!DUK29="","",'Employee Input 20-21'!DUK29)</f>
        <v/>
      </c>
      <c r="DUL29" s="14" t="str">
        <f>IF('Employee Input 20-21'!DUL29="","",'Employee Input 20-21'!DUL29)</f>
        <v/>
      </c>
      <c r="DUM29" s="14" t="str">
        <f>IF('Employee Input 20-21'!DUM29="","",'Employee Input 20-21'!DUM29)</f>
        <v/>
      </c>
      <c r="DUN29" s="14" t="str">
        <f>IF('Employee Input 20-21'!DUN29="","",'Employee Input 20-21'!DUN29)</f>
        <v/>
      </c>
      <c r="DUO29" s="14" t="str">
        <f>IF('Employee Input 20-21'!DUO29="","",'Employee Input 20-21'!DUO29)</f>
        <v/>
      </c>
      <c r="DUP29" s="14" t="str">
        <f>IF('Employee Input 20-21'!DUP29="","",'Employee Input 20-21'!DUP29)</f>
        <v/>
      </c>
      <c r="DUQ29" s="14" t="str">
        <f>IF('Employee Input 20-21'!DUQ29="","",'Employee Input 20-21'!DUQ29)</f>
        <v/>
      </c>
      <c r="DUR29" s="14" t="str">
        <f>IF('Employee Input 20-21'!DUR29="","",'Employee Input 20-21'!DUR29)</f>
        <v/>
      </c>
      <c r="DUS29" s="14" t="str">
        <f>IF('Employee Input 20-21'!DUS29="","",'Employee Input 20-21'!DUS29)</f>
        <v/>
      </c>
      <c r="DUT29" s="14" t="str">
        <f>IF('Employee Input 20-21'!DUT29="","",'Employee Input 20-21'!DUT29)</f>
        <v/>
      </c>
      <c r="DUU29" s="14" t="str">
        <f>IF('Employee Input 20-21'!DUU29="","",'Employee Input 20-21'!DUU29)</f>
        <v/>
      </c>
      <c r="DUV29" s="14" t="str">
        <f>IF('Employee Input 20-21'!DUV29="","",'Employee Input 20-21'!DUV29)</f>
        <v/>
      </c>
      <c r="DUW29" s="14" t="str">
        <f>IF('Employee Input 20-21'!DUW29="","",'Employee Input 20-21'!DUW29)</f>
        <v/>
      </c>
      <c r="DUX29" s="14" t="str">
        <f>IF('Employee Input 20-21'!DUX29="","",'Employee Input 20-21'!DUX29)</f>
        <v/>
      </c>
      <c r="DUY29" s="14" t="str">
        <f>IF('Employee Input 20-21'!DUY29="","",'Employee Input 20-21'!DUY29)</f>
        <v/>
      </c>
      <c r="DUZ29" s="14" t="str">
        <f>IF('Employee Input 20-21'!DUZ29="","",'Employee Input 20-21'!DUZ29)</f>
        <v/>
      </c>
      <c r="DVA29" s="14" t="str">
        <f>IF('Employee Input 20-21'!DVA29="","",'Employee Input 20-21'!DVA29)</f>
        <v/>
      </c>
      <c r="DVB29" s="14" t="str">
        <f>IF('Employee Input 20-21'!DVB29="","",'Employee Input 20-21'!DVB29)</f>
        <v/>
      </c>
      <c r="DVC29" s="14" t="str">
        <f>IF('Employee Input 20-21'!DVC29="","",'Employee Input 20-21'!DVC29)</f>
        <v/>
      </c>
      <c r="DVD29" s="14" t="str">
        <f>IF('Employee Input 20-21'!DVD29="","",'Employee Input 20-21'!DVD29)</f>
        <v/>
      </c>
      <c r="DVE29" s="14" t="str">
        <f>IF('Employee Input 20-21'!DVE29="","",'Employee Input 20-21'!DVE29)</f>
        <v/>
      </c>
      <c r="DVF29" s="14" t="str">
        <f>IF('Employee Input 20-21'!DVF29="","",'Employee Input 20-21'!DVF29)</f>
        <v/>
      </c>
      <c r="DVG29" s="14" t="str">
        <f>IF('Employee Input 20-21'!DVG29="","",'Employee Input 20-21'!DVG29)</f>
        <v/>
      </c>
      <c r="DVH29" s="14" t="str">
        <f>IF('Employee Input 20-21'!DVH29="","",'Employee Input 20-21'!DVH29)</f>
        <v/>
      </c>
      <c r="DVI29" s="14" t="str">
        <f>IF('Employee Input 20-21'!DVI29="","",'Employee Input 20-21'!DVI29)</f>
        <v/>
      </c>
      <c r="DVJ29" s="14" t="str">
        <f>IF('Employee Input 20-21'!DVJ29="","",'Employee Input 20-21'!DVJ29)</f>
        <v/>
      </c>
      <c r="DVK29" s="14" t="str">
        <f>IF('Employee Input 20-21'!DVK29="","",'Employee Input 20-21'!DVK29)</f>
        <v/>
      </c>
      <c r="DVL29" s="14" t="str">
        <f>IF('Employee Input 20-21'!DVL29="","",'Employee Input 20-21'!DVL29)</f>
        <v/>
      </c>
      <c r="DVM29" s="14" t="str">
        <f>IF('Employee Input 20-21'!DVM29="","",'Employee Input 20-21'!DVM29)</f>
        <v/>
      </c>
      <c r="DVN29" s="14" t="str">
        <f>IF('Employee Input 20-21'!DVN29="","",'Employee Input 20-21'!DVN29)</f>
        <v/>
      </c>
      <c r="DVO29" s="14" t="str">
        <f>IF('Employee Input 20-21'!DVO29="","",'Employee Input 20-21'!DVO29)</f>
        <v/>
      </c>
      <c r="DVP29" s="14" t="str">
        <f>IF('Employee Input 20-21'!DVP29="","",'Employee Input 20-21'!DVP29)</f>
        <v/>
      </c>
      <c r="DVQ29" s="14" t="str">
        <f>IF('Employee Input 20-21'!DVQ29="","",'Employee Input 20-21'!DVQ29)</f>
        <v/>
      </c>
      <c r="DVR29" s="14" t="str">
        <f>IF('Employee Input 20-21'!DVR29="","",'Employee Input 20-21'!DVR29)</f>
        <v/>
      </c>
      <c r="DVS29" s="14" t="str">
        <f>IF('Employee Input 20-21'!DVS29="","",'Employee Input 20-21'!DVS29)</f>
        <v/>
      </c>
      <c r="DVT29" s="14" t="str">
        <f>IF('Employee Input 20-21'!DVT29="","",'Employee Input 20-21'!DVT29)</f>
        <v/>
      </c>
      <c r="DVU29" s="14" t="str">
        <f>IF('Employee Input 20-21'!DVU29="","",'Employee Input 20-21'!DVU29)</f>
        <v/>
      </c>
      <c r="DVV29" s="14" t="str">
        <f>IF('Employee Input 20-21'!DVV29="","",'Employee Input 20-21'!DVV29)</f>
        <v/>
      </c>
      <c r="DVW29" s="14" t="str">
        <f>IF('Employee Input 20-21'!DVW29="","",'Employee Input 20-21'!DVW29)</f>
        <v/>
      </c>
      <c r="DVX29" s="14" t="str">
        <f>IF('Employee Input 20-21'!DVX29="","",'Employee Input 20-21'!DVX29)</f>
        <v/>
      </c>
      <c r="DVY29" s="14" t="str">
        <f>IF('Employee Input 20-21'!DVY29="","",'Employee Input 20-21'!DVY29)</f>
        <v/>
      </c>
      <c r="DVZ29" s="14" t="str">
        <f>IF('Employee Input 20-21'!DVZ29="","",'Employee Input 20-21'!DVZ29)</f>
        <v/>
      </c>
      <c r="DWA29" s="14" t="str">
        <f>IF('Employee Input 20-21'!DWA29="","",'Employee Input 20-21'!DWA29)</f>
        <v/>
      </c>
      <c r="DWB29" s="14" t="str">
        <f>IF('Employee Input 20-21'!DWB29="","",'Employee Input 20-21'!DWB29)</f>
        <v/>
      </c>
      <c r="DWC29" s="14" t="str">
        <f>IF('Employee Input 20-21'!DWC29="","",'Employee Input 20-21'!DWC29)</f>
        <v/>
      </c>
      <c r="DWD29" s="14" t="str">
        <f>IF('Employee Input 20-21'!DWD29="","",'Employee Input 20-21'!DWD29)</f>
        <v/>
      </c>
      <c r="DWE29" s="14" t="str">
        <f>IF('Employee Input 20-21'!DWE29="","",'Employee Input 20-21'!DWE29)</f>
        <v/>
      </c>
      <c r="DWF29" s="14" t="str">
        <f>IF('Employee Input 20-21'!DWF29="","",'Employee Input 20-21'!DWF29)</f>
        <v/>
      </c>
      <c r="DWG29" s="14" t="str">
        <f>IF('Employee Input 20-21'!DWG29="","",'Employee Input 20-21'!DWG29)</f>
        <v/>
      </c>
      <c r="DWH29" s="14" t="str">
        <f>IF('Employee Input 20-21'!DWH29="","",'Employee Input 20-21'!DWH29)</f>
        <v/>
      </c>
      <c r="DWI29" s="14" t="str">
        <f>IF('Employee Input 20-21'!DWI29="","",'Employee Input 20-21'!DWI29)</f>
        <v/>
      </c>
      <c r="DWJ29" s="14" t="str">
        <f>IF('Employee Input 20-21'!DWJ29="","",'Employee Input 20-21'!DWJ29)</f>
        <v/>
      </c>
      <c r="DWK29" s="14" t="str">
        <f>IF('Employee Input 20-21'!DWK29="","",'Employee Input 20-21'!DWK29)</f>
        <v/>
      </c>
      <c r="DWL29" s="14" t="str">
        <f>IF('Employee Input 20-21'!DWL29="","",'Employee Input 20-21'!DWL29)</f>
        <v/>
      </c>
      <c r="DWM29" s="14" t="str">
        <f>IF('Employee Input 20-21'!DWM29="","",'Employee Input 20-21'!DWM29)</f>
        <v/>
      </c>
      <c r="DWN29" s="14" t="str">
        <f>IF('Employee Input 20-21'!DWN29="","",'Employee Input 20-21'!DWN29)</f>
        <v/>
      </c>
      <c r="DWO29" s="14" t="str">
        <f>IF('Employee Input 20-21'!DWO29="","",'Employee Input 20-21'!DWO29)</f>
        <v/>
      </c>
      <c r="DWP29" s="14" t="str">
        <f>IF('Employee Input 20-21'!DWP29="","",'Employee Input 20-21'!DWP29)</f>
        <v/>
      </c>
      <c r="DWQ29" s="14" t="str">
        <f>IF('Employee Input 20-21'!DWQ29="","",'Employee Input 20-21'!DWQ29)</f>
        <v/>
      </c>
      <c r="DWR29" s="14" t="str">
        <f>IF('Employee Input 20-21'!DWR29="","",'Employee Input 20-21'!DWR29)</f>
        <v/>
      </c>
      <c r="DWS29" s="14" t="str">
        <f>IF('Employee Input 20-21'!DWS29="","",'Employee Input 20-21'!DWS29)</f>
        <v/>
      </c>
      <c r="DWT29" s="14" t="str">
        <f>IF('Employee Input 20-21'!DWT29="","",'Employee Input 20-21'!DWT29)</f>
        <v/>
      </c>
      <c r="DWU29" s="14" t="str">
        <f>IF('Employee Input 20-21'!DWU29="","",'Employee Input 20-21'!DWU29)</f>
        <v/>
      </c>
      <c r="DWV29" s="14" t="str">
        <f>IF('Employee Input 20-21'!DWV29="","",'Employee Input 20-21'!DWV29)</f>
        <v/>
      </c>
      <c r="DWW29" s="14" t="str">
        <f>IF('Employee Input 20-21'!DWW29="","",'Employee Input 20-21'!DWW29)</f>
        <v/>
      </c>
      <c r="DWX29" s="14" t="str">
        <f>IF('Employee Input 20-21'!DWX29="","",'Employee Input 20-21'!DWX29)</f>
        <v/>
      </c>
      <c r="DWY29" s="14" t="str">
        <f>IF('Employee Input 20-21'!DWY29="","",'Employee Input 20-21'!DWY29)</f>
        <v/>
      </c>
      <c r="DWZ29" s="14" t="str">
        <f>IF('Employee Input 20-21'!DWZ29="","",'Employee Input 20-21'!DWZ29)</f>
        <v/>
      </c>
      <c r="DXA29" s="14" t="str">
        <f>IF('Employee Input 20-21'!DXA29="","",'Employee Input 20-21'!DXA29)</f>
        <v/>
      </c>
      <c r="DXB29" s="14" t="str">
        <f>IF('Employee Input 20-21'!DXB29="","",'Employee Input 20-21'!DXB29)</f>
        <v/>
      </c>
      <c r="DXC29" s="14" t="str">
        <f>IF('Employee Input 20-21'!DXC29="","",'Employee Input 20-21'!DXC29)</f>
        <v/>
      </c>
      <c r="DXD29" s="14" t="str">
        <f>IF('Employee Input 20-21'!DXD29="","",'Employee Input 20-21'!DXD29)</f>
        <v/>
      </c>
      <c r="DXE29" s="14" t="str">
        <f>IF('Employee Input 20-21'!DXE29="","",'Employee Input 20-21'!DXE29)</f>
        <v/>
      </c>
      <c r="DXF29" s="14" t="str">
        <f>IF('Employee Input 20-21'!DXF29="","",'Employee Input 20-21'!DXF29)</f>
        <v/>
      </c>
      <c r="DXG29" s="14" t="str">
        <f>IF('Employee Input 20-21'!DXG29="","",'Employee Input 20-21'!DXG29)</f>
        <v/>
      </c>
      <c r="DXH29" s="14" t="str">
        <f>IF('Employee Input 20-21'!DXH29="","",'Employee Input 20-21'!DXH29)</f>
        <v/>
      </c>
      <c r="DXI29" s="14" t="str">
        <f>IF('Employee Input 20-21'!DXI29="","",'Employee Input 20-21'!DXI29)</f>
        <v/>
      </c>
      <c r="DXJ29" s="14" t="str">
        <f>IF('Employee Input 20-21'!DXJ29="","",'Employee Input 20-21'!DXJ29)</f>
        <v/>
      </c>
      <c r="DXK29" s="14" t="str">
        <f>IF('Employee Input 20-21'!DXK29="","",'Employee Input 20-21'!DXK29)</f>
        <v/>
      </c>
      <c r="DXL29" s="14" t="str">
        <f>IF('Employee Input 20-21'!DXL29="","",'Employee Input 20-21'!DXL29)</f>
        <v/>
      </c>
      <c r="DXM29" s="14" t="str">
        <f>IF('Employee Input 20-21'!DXM29="","",'Employee Input 20-21'!DXM29)</f>
        <v/>
      </c>
      <c r="DXN29" s="14" t="str">
        <f>IF('Employee Input 20-21'!DXN29="","",'Employee Input 20-21'!DXN29)</f>
        <v/>
      </c>
      <c r="DXO29" s="14" t="str">
        <f>IF('Employee Input 20-21'!DXO29="","",'Employee Input 20-21'!DXO29)</f>
        <v/>
      </c>
      <c r="DXP29" s="14" t="str">
        <f>IF('Employee Input 20-21'!DXP29="","",'Employee Input 20-21'!DXP29)</f>
        <v/>
      </c>
      <c r="DXQ29" s="14" t="str">
        <f>IF('Employee Input 20-21'!DXQ29="","",'Employee Input 20-21'!DXQ29)</f>
        <v/>
      </c>
      <c r="DXR29" s="14" t="str">
        <f>IF('Employee Input 20-21'!DXR29="","",'Employee Input 20-21'!DXR29)</f>
        <v/>
      </c>
      <c r="DXS29" s="14" t="str">
        <f>IF('Employee Input 20-21'!DXS29="","",'Employee Input 20-21'!DXS29)</f>
        <v/>
      </c>
      <c r="DXT29" s="14" t="str">
        <f>IF('Employee Input 20-21'!DXT29="","",'Employee Input 20-21'!DXT29)</f>
        <v/>
      </c>
      <c r="DXU29" s="14" t="str">
        <f>IF('Employee Input 20-21'!DXU29="","",'Employee Input 20-21'!DXU29)</f>
        <v/>
      </c>
      <c r="DXV29" s="14" t="str">
        <f>IF('Employee Input 20-21'!DXV29="","",'Employee Input 20-21'!DXV29)</f>
        <v/>
      </c>
      <c r="DXW29" s="14" t="str">
        <f>IF('Employee Input 20-21'!DXW29="","",'Employee Input 20-21'!DXW29)</f>
        <v/>
      </c>
      <c r="DXX29" s="14" t="str">
        <f>IF('Employee Input 20-21'!DXX29="","",'Employee Input 20-21'!DXX29)</f>
        <v/>
      </c>
      <c r="DXY29" s="14" t="str">
        <f>IF('Employee Input 20-21'!DXY29="","",'Employee Input 20-21'!DXY29)</f>
        <v/>
      </c>
      <c r="DXZ29" s="14" t="str">
        <f>IF('Employee Input 20-21'!DXZ29="","",'Employee Input 20-21'!DXZ29)</f>
        <v/>
      </c>
      <c r="DYA29" s="14" t="str">
        <f>IF('Employee Input 20-21'!DYA29="","",'Employee Input 20-21'!DYA29)</f>
        <v/>
      </c>
      <c r="DYB29" s="14" t="str">
        <f>IF('Employee Input 20-21'!DYB29="","",'Employee Input 20-21'!DYB29)</f>
        <v/>
      </c>
      <c r="DYC29" s="14" t="str">
        <f>IF('Employee Input 20-21'!DYC29="","",'Employee Input 20-21'!DYC29)</f>
        <v/>
      </c>
      <c r="DYD29" s="14" t="str">
        <f>IF('Employee Input 20-21'!DYD29="","",'Employee Input 20-21'!DYD29)</f>
        <v/>
      </c>
      <c r="DYE29" s="14" t="str">
        <f>IF('Employee Input 20-21'!DYE29="","",'Employee Input 20-21'!DYE29)</f>
        <v/>
      </c>
      <c r="DYF29" s="14" t="str">
        <f>IF('Employee Input 20-21'!DYF29="","",'Employee Input 20-21'!DYF29)</f>
        <v/>
      </c>
      <c r="DYG29" s="14" t="str">
        <f>IF('Employee Input 20-21'!DYG29="","",'Employee Input 20-21'!DYG29)</f>
        <v/>
      </c>
      <c r="DYH29" s="14" t="str">
        <f>IF('Employee Input 20-21'!DYH29="","",'Employee Input 20-21'!DYH29)</f>
        <v/>
      </c>
      <c r="DYI29" s="14" t="str">
        <f>IF('Employee Input 20-21'!DYI29="","",'Employee Input 20-21'!DYI29)</f>
        <v/>
      </c>
      <c r="DYJ29" s="14" t="str">
        <f>IF('Employee Input 20-21'!DYJ29="","",'Employee Input 20-21'!DYJ29)</f>
        <v/>
      </c>
      <c r="DYK29" s="14" t="str">
        <f>IF('Employee Input 20-21'!DYK29="","",'Employee Input 20-21'!DYK29)</f>
        <v/>
      </c>
      <c r="DYL29" s="14" t="str">
        <f>IF('Employee Input 20-21'!DYL29="","",'Employee Input 20-21'!DYL29)</f>
        <v/>
      </c>
      <c r="DYM29" s="14" t="str">
        <f>IF('Employee Input 20-21'!DYM29="","",'Employee Input 20-21'!DYM29)</f>
        <v/>
      </c>
      <c r="DYN29" s="14" t="str">
        <f>IF('Employee Input 20-21'!DYN29="","",'Employee Input 20-21'!DYN29)</f>
        <v/>
      </c>
      <c r="DYO29" s="14" t="str">
        <f>IF('Employee Input 20-21'!DYO29="","",'Employee Input 20-21'!DYO29)</f>
        <v/>
      </c>
      <c r="DYP29" s="14" t="str">
        <f>IF('Employee Input 20-21'!DYP29="","",'Employee Input 20-21'!DYP29)</f>
        <v/>
      </c>
      <c r="DYQ29" s="14" t="str">
        <f>IF('Employee Input 20-21'!DYQ29="","",'Employee Input 20-21'!DYQ29)</f>
        <v/>
      </c>
      <c r="DYR29" s="14" t="str">
        <f>IF('Employee Input 20-21'!DYR29="","",'Employee Input 20-21'!DYR29)</f>
        <v/>
      </c>
      <c r="DYS29" s="14" t="str">
        <f>IF('Employee Input 20-21'!DYS29="","",'Employee Input 20-21'!DYS29)</f>
        <v/>
      </c>
      <c r="DYT29" s="14" t="str">
        <f>IF('Employee Input 20-21'!DYT29="","",'Employee Input 20-21'!DYT29)</f>
        <v/>
      </c>
      <c r="DYU29" s="14" t="str">
        <f>IF('Employee Input 20-21'!DYU29="","",'Employee Input 20-21'!DYU29)</f>
        <v/>
      </c>
      <c r="DYV29" s="14" t="str">
        <f>IF('Employee Input 20-21'!DYV29="","",'Employee Input 20-21'!DYV29)</f>
        <v/>
      </c>
      <c r="DYW29" s="14" t="str">
        <f>IF('Employee Input 20-21'!DYW29="","",'Employee Input 20-21'!DYW29)</f>
        <v/>
      </c>
      <c r="DYX29" s="14" t="str">
        <f>IF('Employee Input 20-21'!DYX29="","",'Employee Input 20-21'!DYX29)</f>
        <v/>
      </c>
      <c r="DYY29" s="14" t="str">
        <f>IF('Employee Input 20-21'!DYY29="","",'Employee Input 20-21'!DYY29)</f>
        <v/>
      </c>
      <c r="DYZ29" s="14" t="str">
        <f>IF('Employee Input 20-21'!DYZ29="","",'Employee Input 20-21'!DYZ29)</f>
        <v/>
      </c>
      <c r="DZA29" s="14" t="str">
        <f>IF('Employee Input 20-21'!DZA29="","",'Employee Input 20-21'!DZA29)</f>
        <v/>
      </c>
      <c r="DZB29" s="14" t="str">
        <f>IF('Employee Input 20-21'!DZB29="","",'Employee Input 20-21'!DZB29)</f>
        <v/>
      </c>
      <c r="DZC29" s="14" t="str">
        <f>IF('Employee Input 20-21'!DZC29="","",'Employee Input 20-21'!DZC29)</f>
        <v/>
      </c>
      <c r="DZD29" s="14" t="str">
        <f>IF('Employee Input 20-21'!DZD29="","",'Employee Input 20-21'!DZD29)</f>
        <v/>
      </c>
      <c r="DZE29" s="14" t="str">
        <f>IF('Employee Input 20-21'!DZE29="","",'Employee Input 20-21'!DZE29)</f>
        <v/>
      </c>
      <c r="DZF29" s="14" t="str">
        <f>IF('Employee Input 20-21'!DZF29="","",'Employee Input 20-21'!DZF29)</f>
        <v/>
      </c>
      <c r="DZG29" s="14" t="str">
        <f>IF('Employee Input 20-21'!DZG29="","",'Employee Input 20-21'!DZG29)</f>
        <v/>
      </c>
      <c r="DZH29" s="14" t="str">
        <f>IF('Employee Input 20-21'!DZH29="","",'Employee Input 20-21'!DZH29)</f>
        <v/>
      </c>
      <c r="DZI29" s="14" t="str">
        <f>IF('Employee Input 20-21'!DZI29="","",'Employee Input 20-21'!DZI29)</f>
        <v/>
      </c>
      <c r="DZJ29" s="14" t="str">
        <f>IF('Employee Input 20-21'!DZJ29="","",'Employee Input 20-21'!DZJ29)</f>
        <v/>
      </c>
      <c r="DZK29" s="14" t="str">
        <f>IF('Employee Input 20-21'!DZK29="","",'Employee Input 20-21'!DZK29)</f>
        <v/>
      </c>
      <c r="DZL29" s="14" t="str">
        <f>IF('Employee Input 20-21'!DZL29="","",'Employee Input 20-21'!DZL29)</f>
        <v/>
      </c>
      <c r="DZM29" s="14" t="str">
        <f>IF('Employee Input 20-21'!DZM29="","",'Employee Input 20-21'!DZM29)</f>
        <v/>
      </c>
      <c r="DZN29" s="14" t="str">
        <f>IF('Employee Input 20-21'!DZN29="","",'Employee Input 20-21'!DZN29)</f>
        <v/>
      </c>
      <c r="DZO29" s="14" t="str">
        <f>IF('Employee Input 20-21'!DZO29="","",'Employee Input 20-21'!DZO29)</f>
        <v/>
      </c>
      <c r="DZP29" s="14" t="str">
        <f>IF('Employee Input 20-21'!DZP29="","",'Employee Input 20-21'!DZP29)</f>
        <v/>
      </c>
      <c r="DZQ29" s="14" t="str">
        <f>IF('Employee Input 20-21'!DZQ29="","",'Employee Input 20-21'!DZQ29)</f>
        <v/>
      </c>
      <c r="DZR29" s="14" t="str">
        <f>IF('Employee Input 20-21'!DZR29="","",'Employee Input 20-21'!DZR29)</f>
        <v/>
      </c>
      <c r="DZS29" s="14" t="str">
        <f>IF('Employee Input 20-21'!DZS29="","",'Employee Input 20-21'!DZS29)</f>
        <v/>
      </c>
      <c r="DZT29" s="14" t="str">
        <f>IF('Employee Input 20-21'!DZT29="","",'Employee Input 20-21'!DZT29)</f>
        <v/>
      </c>
      <c r="DZU29" s="14" t="str">
        <f>IF('Employee Input 20-21'!DZU29="","",'Employee Input 20-21'!DZU29)</f>
        <v/>
      </c>
      <c r="DZV29" s="14" t="str">
        <f>IF('Employee Input 20-21'!DZV29="","",'Employee Input 20-21'!DZV29)</f>
        <v/>
      </c>
      <c r="DZW29" s="14" t="str">
        <f>IF('Employee Input 20-21'!DZW29="","",'Employee Input 20-21'!DZW29)</f>
        <v/>
      </c>
      <c r="DZX29" s="14" t="str">
        <f>IF('Employee Input 20-21'!DZX29="","",'Employee Input 20-21'!DZX29)</f>
        <v/>
      </c>
      <c r="DZY29" s="14" t="str">
        <f>IF('Employee Input 20-21'!DZY29="","",'Employee Input 20-21'!DZY29)</f>
        <v/>
      </c>
      <c r="DZZ29" s="14" t="str">
        <f>IF('Employee Input 20-21'!DZZ29="","",'Employee Input 20-21'!DZZ29)</f>
        <v/>
      </c>
      <c r="EAA29" s="14" t="str">
        <f>IF('Employee Input 20-21'!EAA29="","",'Employee Input 20-21'!EAA29)</f>
        <v/>
      </c>
      <c r="EAB29" s="14" t="str">
        <f>IF('Employee Input 20-21'!EAB29="","",'Employee Input 20-21'!EAB29)</f>
        <v/>
      </c>
      <c r="EAC29" s="14" t="str">
        <f>IF('Employee Input 20-21'!EAC29="","",'Employee Input 20-21'!EAC29)</f>
        <v/>
      </c>
      <c r="EAD29" s="14" t="str">
        <f>IF('Employee Input 20-21'!EAD29="","",'Employee Input 20-21'!EAD29)</f>
        <v/>
      </c>
      <c r="EAE29" s="14" t="str">
        <f>IF('Employee Input 20-21'!EAE29="","",'Employee Input 20-21'!EAE29)</f>
        <v/>
      </c>
      <c r="EAF29" s="14" t="str">
        <f>IF('Employee Input 20-21'!EAF29="","",'Employee Input 20-21'!EAF29)</f>
        <v/>
      </c>
      <c r="EAG29" s="14" t="str">
        <f>IF('Employee Input 20-21'!EAG29="","",'Employee Input 20-21'!EAG29)</f>
        <v/>
      </c>
      <c r="EAH29" s="14" t="str">
        <f>IF('Employee Input 20-21'!EAH29="","",'Employee Input 20-21'!EAH29)</f>
        <v/>
      </c>
      <c r="EAI29" s="14" t="str">
        <f>IF('Employee Input 20-21'!EAI29="","",'Employee Input 20-21'!EAI29)</f>
        <v/>
      </c>
      <c r="EAJ29" s="14" t="str">
        <f>IF('Employee Input 20-21'!EAJ29="","",'Employee Input 20-21'!EAJ29)</f>
        <v/>
      </c>
      <c r="EAK29" s="14" t="str">
        <f>IF('Employee Input 20-21'!EAK29="","",'Employee Input 20-21'!EAK29)</f>
        <v/>
      </c>
      <c r="EAL29" s="14" t="str">
        <f>IF('Employee Input 20-21'!EAL29="","",'Employee Input 20-21'!EAL29)</f>
        <v/>
      </c>
      <c r="EAM29" s="14" t="str">
        <f>IF('Employee Input 20-21'!EAM29="","",'Employee Input 20-21'!EAM29)</f>
        <v/>
      </c>
      <c r="EAN29" s="14" t="str">
        <f>IF('Employee Input 20-21'!EAN29="","",'Employee Input 20-21'!EAN29)</f>
        <v/>
      </c>
      <c r="EAO29" s="14" t="str">
        <f>IF('Employee Input 20-21'!EAO29="","",'Employee Input 20-21'!EAO29)</f>
        <v/>
      </c>
      <c r="EAP29" s="14" t="str">
        <f>IF('Employee Input 20-21'!EAP29="","",'Employee Input 20-21'!EAP29)</f>
        <v/>
      </c>
      <c r="EAQ29" s="14" t="str">
        <f>IF('Employee Input 20-21'!EAQ29="","",'Employee Input 20-21'!EAQ29)</f>
        <v/>
      </c>
      <c r="EAR29" s="14" t="str">
        <f>IF('Employee Input 20-21'!EAR29="","",'Employee Input 20-21'!EAR29)</f>
        <v/>
      </c>
      <c r="EAS29" s="14" t="str">
        <f>IF('Employee Input 20-21'!EAS29="","",'Employee Input 20-21'!EAS29)</f>
        <v/>
      </c>
      <c r="EAT29" s="14" t="str">
        <f>IF('Employee Input 20-21'!EAT29="","",'Employee Input 20-21'!EAT29)</f>
        <v/>
      </c>
      <c r="EAU29" s="14" t="str">
        <f>IF('Employee Input 20-21'!EAU29="","",'Employee Input 20-21'!EAU29)</f>
        <v/>
      </c>
      <c r="EAV29" s="14" t="str">
        <f>IF('Employee Input 20-21'!EAV29="","",'Employee Input 20-21'!EAV29)</f>
        <v/>
      </c>
      <c r="EAW29" s="14" t="str">
        <f>IF('Employee Input 20-21'!EAW29="","",'Employee Input 20-21'!EAW29)</f>
        <v/>
      </c>
      <c r="EAX29" s="14" t="str">
        <f>IF('Employee Input 20-21'!EAX29="","",'Employee Input 20-21'!EAX29)</f>
        <v/>
      </c>
      <c r="EAY29" s="14" t="str">
        <f>IF('Employee Input 20-21'!EAY29="","",'Employee Input 20-21'!EAY29)</f>
        <v/>
      </c>
      <c r="EAZ29" s="14" t="str">
        <f>IF('Employee Input 20-21'!EAZ29="","",'Employee Input 20-21'!EAZ29)</f>
        <v/>
      </c>
      <c r="EBA29" s="14" t="str">
        <f>IF('Employee Input 20-21'!EBA29="","",'Employee Input 20-21'!EBA29)</f>
        <v/>
      </c>
      <c r="EBB29" s="14" t="str">
        <f>IF('Employee Input 20-21'!EBB29="","",'Employee Input 20-21'!EBB29)</f>
        <v/>
      </c>
      <c r="EBC29" s="14" t="str">
        <f>IF('Employee Input 20-21'!EBC29="","",'Employee Input 20-21'!EBC29)</f>
        <v/>
      </c>
      <c r="EBD29" s="14" t="str">
        <f>IF('Employee Input 20-21'!EBD29="","",'Employee Input 20-21'!EBD29)</f>
        <v/>
      </c>
      <c r="EBE29" s="14" t="str">
        <f>IF('Employee Input 20-21'!EBE29="","",'Employee Input 20-21'!EBE29)</f>
        <v/>
      </c>
      <c r="EBF29" s="14" t="str">
        <f>IF('Employee Input 20-21'!EBF29="","",'Employee Input 20-21'!EBF29)</f>
        <v/>
      </c>
      <c r="EBG29" s="14" t="str">
        <f>IF('Employee Input 20-21'!EBG29="","",'Employee Input 20-21'!EBG29)</f>
        <v/>
      </c>
      <c r="EBH29" s="14" t="str">
        <f>IF('Employee Input 20-21'!EBH29="","",'Employee Input 20-21'!EBH29)</f>
        <v/>
      </c>
      <c r="EBI29" s="14" t="str">
        <f>IF('Employee Input 20-21'!EBI29="","",'Employee Input 20-21'!EBI29)</f>
        <v/>
      </c>
      <c r="EBJ29" s="14" t="str">
        <f>IF('Employee Input 20-21'!EBJ29="","",'Employee Input 20-21'!EBJ29)</f>
        <v/>
      </c>
      <c r="EBK29" s="14" t="str">
        <f>IF('Employee Input 20-21'!EBK29="","",'Employee Input 20-21'!EBK29)</f>
        <v/>
      </c>
      <c r="EBL29" s="14" t="str">
        <f>IF('Employee Input 20-21'!EBL29="","",'Employee Input 20-21'!EBL29)</f>
        <v/>
      </c>
      <c r="EBM29" s="14" t="str">
        <f>IF('Employee Input 20-21'!EBM29="","",'Employee Input 20-21'!EBM29)</f>
        <v/>
      </c>
      <c r="EBN29" s="14" t="str">
        <f>IF('Employee Input 20-21'!EBN29="","",'Employee Input 20-21'!EBN29)</f>
        <v/>
      </c>
      <c r="EBO29" s="14" t="str">
        <f>IF('Employee Input 20-21'!EBO29="","",'Employee Input 20-21'!EBO29)</f>
        <v/>
      </c>
      <c r="EBP29" s="14" t="str">
        <f>IF('Employee Input 20-21'!EBP29="","",'Employee Input 20-21'!EBP29)</f>
        <v/>
      </c>
      <c r="EBQ29" s="14" t="str">
        <f>IF('Employee Input 20-21'!EBQ29="","",'Employee Input 20-21'!EBQ29)</f>
        <v/>
      </c>
      <c r="EBR29" s="14" t="str">
        <f>IF('Employee Input 20-21'!EBR29="","",'Employee Input 20-21'!EBR29)</f>
        <v/>
      </c>
      <c r="EBS29" s="14" t="str">
        <f>IF('Employee Input 20-21'!EBS29="","",'Employee Input 20-21'!EBS29)</f>
        <v/>
      </c>
      <c r="EBT29" s="14" t="str">
        <f>IF('Employee Input 20-21'!EBT29="","",'Employee Input 20-21'!EBT29)</f>
        <v/>
      </c>
      <c r="EBU29" s="14" t="str">
        <f>IF('Employee Input 20-21'!EBU29="","",'Employee Input 20-21'!EBU29)</f>
        <v/>
      </c>
      <c r="EBV29" s="14" t="str">
        <f>IF('Employee Input 20-21'!EBV29="","",'Employee Input 20-21'!EBV29)</f>
        <v/>
      </c>
      <c r="EBW29" s="14" t="str">
        <f>IF('Employee Input 20-21'!EBW29="","",'Employee Input 20-21'!EBW29)</f>
        <v/>
      </c>
      <c r="EBX29" s="14" t="str">
        <f>IF('Employee Input 20-21'!EBX29="","",'Employee Input 20-21'!EBX29)</f>
        <v/>
      </c>
      <c r="EBY29" s="14" t="str">
        <f>IF('Employee Input 20-21'!EBY29="","",'Employee Input 20-21'!EBY29)</f>
        <v/>
      </c>
      <c r="EBZ29" s="14" t="str">
        <f>IF('Employee Input 20-21'!EBZ29="","",'Employee Input 20-21'!EBZ29)</f>
        <v/>
      </c>
      <c r="ECA29" s="14" t="str">
        <f>IF('Employee Input 20-21'!ECA29="","",'Employee Input 20-21'!ECA29)</f>
        <v/>
      </c>
      <c r="ECB29" s="14" t="str">
        <f>IF('Employee Input 20-21'!ECB29="","",'Employee Input 20-21'!ECB29)</f>
        <v/>
      </c>
      <c r="ECC29" s="14" t="str">
        <f>IF('Employee Input 20-21'!ECC29="","",'Employee Input 20-21'!ECC29)</f>
        <v/>
      </c>
      <c r="ECD29" s="14" t="str">
        <f>IF('Employee Input 20-21'!ECD29="","",'Employee Input 20-21'!ECD29)</f>
        <v/>
      </c>
      <c r="ECE29" s="14" t="str">
        <f>IF('Employee Input 20-21'!ECE29="","",'Employee Input 20-21'!ECE29)</f>
        <v/>
      </c>
      <c r="ECF29" s="14" t="str">
        <f>IF('Employee Input 20-21'!ECF29="","",'Employee Input 20-21'!ECF29)</f>
        <v/>
      </c>
      <c r="ECG29" s="14" t="str">
        <f>IF('Employee Input 20-21'!ECG29="","",'Employee Input 20-21'!ECG29)</f>
        <v/>
      </c>
      <c r="ECH29" s="14" t="str">
        <f>IF('Employee Input 20-21'!ECH29="","",'Employee Input 20-21'!ECH29)</f>
        <v/>
      </c>
      <c r="ECI29" s="14" t="str">
        <f>IF('Employee Input 20-21'!ECI29="","",'Employee Input 20-21'!ECI29)</f>
        <v/>
      </c>
      <c r="ECJ29" s="14" t="str">
        <f>IF('Employee Input 20-21'!ECJ29="","",'Employee Input 20-21'!ECJ29)</f>
        <v/>
      </c>
      <c r="ECK29" s="14" t="str">
        <f>IF('Employee Input 20-21'!ECK29="","",'Employee Input 20-21'!ECK29)</f>
        <v/>
      </c>
      <c r="ECL29" s="14" t="str">
        <f>IF('Employee Input 20-21'!ECL29="","",'Employee Input 20-21'!ECL29)</f>
        <v/>
      </c>
      <c r="ECM29" s="14" t="str">
        <f>IF('Employee Input 20-21'!ECM29="","",'Employee Input 20-21'!ECM29)</f>
        <v/>
      </c>
      <c r="ECN29" s="14" t="str">
        <f>IF('Employee Input 20-21'!ECN29="","",'Employee Input 20-21'!ECN29)</f>
        <v/>
      </c>
      <c r="ECO29" s="14" t="str">
        <f>IF('Employee Input 20-21'!ECO29="","",'Employee Input 20-21'!ECO29)</f>
        <v/>
      </c>
      <c r="ECP29" s="14" t="str">
        <f>IF('Employee Input 20-21'!ECP29="","",'Employee Input 20-21'!ECP29)</f>
        <v/>
      </c>
      <c r="ECQ29" s="14" t="str">
        <f>IF('Employee Input 20-21'!ECQ29="","",'Employee Input 20-21'!ECQ29)</f>
        <v/>
      </c>
      <c r="ECR29" s="14" t="str">
        <f>IF('Employee Input 20-21'!ECR29="","",'Employee Input 20-21'!ECR29)</f>
        <v/>
      </c>
      <c r="ECS29" s="14" t="str">
        <f>IF('Employee Input 20-21'!ECS29="","",'Employee Input 20-21'!ECS29)</f>
        <v/>
      </c>
      <c r="ECT29" s="14" t="str">
        <f>IF('Employee Input 20-21'!ECT29="","",'Employee Input 20-21'!ECT29)</f>
        <v/>
      </c>
      <c r="ECU29" s="14" t="str">
        <f>IF('Employee Input 20-21'!ECU29="","",'Employee Input 20-21'!ECU29)</f>
        <v/>
      </c>
      <c r="ECV29" s="14" t="str">
        <f>IF('Employee Input 20-21'!ECV29="","",'Employee Input 20-21'!ECV29)</f>
        <v/>
      </c>
      <c r="ECW29" s="14" t="str">
        <f>IF('Employee Input 20-21'!ECW29="","",'Employee Input 20-21'!ECW29)</f>
        <v/>
      </c>
      <c r="ECX29" s="14" t="str">
        <f>IF('Employee Input 20-21'!ECX29="","",'Employee Input 20-21'!ECX29)</f>
        <v/>
      </c>
      <c r="ECY29" s="14" t="str">
        <f>IF('Employee Input 20-21'!ECY29="","",'Employee Input 20-21'!ECY29)</f>
        <v/>
      </c>
      <c r="ECZ29" s="14" t="str">
        <f>IF('Employee Input 20-21'!ECZ29="","",'Employee Input 20-21'!ECZ29)</f>
        <v/>
      </c>
      <c r="EDA29" s="14" t="str">
        <f>IF('Employee Input 20-21'!EDA29="","",'Employee Input 20-21'!EDA29)</f>
        <v/>
      </c>
      <c r="EDB29" s="14" t="str">
        <f>IF('Employee Input 20-21'!EDB29="","",'Employee Input 20-21'!EDB29)</f>
        <v/>
      </c>
      <c r="EDC29" s="14" t="str">
        <f>IF('Employee Input 20-21'!EDC29="","",'Employee Input 20-21'!EDC29)</f>
        <v/>
      </c>
      <c r="EDD29" s="14" t="str">
        <f>IF('Employee Input 20-21'!EDD29="","",'Employee Input 20-21'!EDD29)</f>
        <v/>
      </c>
      <c r="EDE29" s="14" t="str">
        <f>IF('Employee Input 20-21'!EDE29="","",'Employee Input 20-21'!EDE29)</f>
        <v/>
      </c>
      <c r="EDF29" s="14" t="str">
        <f>IF('Employee Input 20-21'!EDF29="","",'Employee Input 20-21'!EDF29)</f>
        <v/>
      </c>
      <c r="EDG29" s="14" t="str">
        <f>IF('Employee Input 20-21'!EDG29="","",'Employee Input 20-21'!EDG29)</f>
        <v/>
      </c>
      <c r="EDH29" s="14" t="str">
        <f>IF('Employee Input 20-21'!EDH29="","",'Employee Input 20-21'!EDH29)</f>
        <v/>
      </c>
      <c r="EDI29" s="14" t="str">
        <f>IF('Employee Input 20-21'!EDI29="","",'Employee Input 20-21'!EDI29)</f>
        <v/>
      </c>
      <c r="EDJ29" s="14" t="str">
        <f>IF('Employee Input 20-21'!EDJ29="","",'Employee Input 20-21'!EDJ29)</f>
        <v/>
      </c>
      <c r="EDK29" s="14" t="str">
        <f>IF('Employee Input 20-21'!EDK29="","",'Employee Input 20-21'!EDK29)</f>
        <v/>
      </c>
      <c r="EDL29" s="14" t="str">
        <f>IF('Employee Input 20-21'!EDL29="","",'Employee Input 20-21'!EDL29)</f>
        <v/>
      </c>
      <c r="EDM29" s="14" t="str">
        <f>IF('Employee Input 20-21'!EDM29="","",'Employee Input 20-21'!EDM29)</f>
        <v/>
      </c>
      <c r="EDN29" s="14" t="str">
        <f>IF('Employee Input 20-21'!EDN29="","",'Employee Input 20-21'!EDN29)</f>
        <v/>
      </c>
      <c r="EDO29" s="14" t="str">
        <f>IF('Employee Input 20-21'!EDO29="","",'Employee Input 20-21'!EDO29)</f>
        <v/>
      </c>
      <c r="EDP29" s="14" t="str">
        <f>IF('Employee Input 20-21'!EDP29="","",'Employee Input 20-21'!EDP29)</f>
        <v/>
      </c>
      <c r="EDQ29" s="14" t="str">
        <f>IF('Employee Input 20-21'!EDQ29="","",'Employee Input 20-21'!EDQ29)</f>
        <v/>
      </c>
      <c r="EDR29" s="14" t="str">
        <f>IF('Employee Input 20-21'!EDR29="","",'Employee Input 20-21'!EDR29)</f>
        <v/>
      </c>
      <c r="EDS29" s="14" t="str">
        <f>IF('Employee Input 20-21'!EDS29="","",'Employee Input 20-21'!EDS29)</f>
        <v/>
      </c>
      <c r="EDT29" s="14" t="str">
        <f>IF('Employee Input 20-21'!EDT29="","",'Employee Input 20-21'!EDT29)</f>
        <v/>
      </c>
      <c r="EDU29" s="14" t="str">
        <f>IF('Employee Input 20-21'!EDU29="","",'Employee Input 20-21'!EDU29)</f>
        <v/>
      </c>
      <c r="EDV29" s="14" t="str">
        <f>IF('Employee Input 20-21'!EDV29="","",'Employee Input 20-21'!EDV29)</f>
        <v/>
      </c>
      <c r="EDW29" s="14" t="str">
        <f>IF('Employee Input 20-21'!EDW29="","",'Employee Input 20-21'!EDW29)</f>
        <v/>
      </c>
      <c r="EDX29" s="14" t="str">
        <f>IF('Employee Input 20-21'!EDX29="","",'Employee Input 20-21'!EDX29)</f>
        <v/>
      </c>
      <c r="EDY29" s="14" t="str">
        <f>IF('Employee Input 20-21'!EDY29="","",'Employee Input 20-21'!EDY29)</f>
        <v/>
      </c>
      <c r="EDZ29" s="14" t="str">
        <f>IF('Employee Input 20-21'!EDZ29="","",'Employee Input 20-21'!EDZ29)</f>
        <v/>
      </c>
      <c r="EEA29" s="14" t="str">
        <f>IF('Employee Input 20-21'!EEA29="","",'Employee Input 20-21'!EEA29)</f>
        <v/>
      </c>
      <c r="EEB29" s="14" t="str">
        <f>IF('Employee Input 20-21'!EEB29="","",'Employee Input 20-21'!EEB29)</f>
        <v/>
      </c>
      <c r="EEC29" s="14" t="str">
        <f>IF('Employee Input 20-21'!EEC29="","",'Employee Input 20-21'!EEC29)</f>
        <v/>
      </c>
      <c r="EED29" s="14" t="str">
        <f>IF('Employee Input 20-21'!EED29="","",'Employee Input 20-21'!EED29)</f>
        <v/>
      </c>
      <c r="EEE29" s="14" t="str">
        <f>IF('Employee Input 20-21'!EEE29="","",'Employee Input 20-21'!EEE29)</f>
        <v/>
      </c>
      <c r="EEF29" s="14" t="str">
        <f>IF('Employee Input 20-21'!EEF29="","",'Employee Input 20-21'!EEF29)</f>
        <v/>
      </c>
      <c r="EEG29" s="14" t="str">
        <f>IF('Employee Input 20-21'!EEG29="","",'Employee Input 20-21'!EEG29)</f>
        <v/>
      </c>
      <c r="EEH29" s="14" t="str">
        <f>IF('Employee Input 20-21'!EEH29="","",'Employee Input 20-21'!EEH29)</f>
        <v/>
      </c>
      <c r="EEI29" s="14" t="str">
        <f>IF('Employee Input 20-21'!EEI29="","",'Employee Input 20-21'!EEI29)</f>
        <v/>
      </c>
      <c r="EEJ29" s="14" t="str">
        <f>IF('Employee Input 20-21'!EEJ29="","",'Employee Input 20-21'!EEJ29)</f>
        <v/>
      </c>
      <c r="EEK29" s="14" t="str">
        <f>IF('Employee Input 20-21'!EEK29="","",'Employee Input 20-21'!EEK29)</f>
        <v/>
      </c>
      <c r="EEL29" s="14" t="str">
        <f>IF('Employee Input 20-21'!EEL29="","",'Employee Input 20-21'!EEL29)</f>
        <v/>
      </c>
      <c r="EEM29" s="14" t="str">
        <f>IF('Employee Input 20-21'!EEM29="","",'Employee Input 20-21'!EEM29)</f>
        <v/>
      </c>
      <c r="EEN29" s="14" t="str">
        <f>IF('Employee Input 20-21'!EEN29="","",'Employee Input 20-21'!EEN29)</f>
        <v/>
      </c>
      <c r="EEO29" s="14" t="str">
        <f>IF('Employee Input 20-21'!EEO29="","",'Employee Input 20-21'!EEO29)</f>
        <v/>
      </c>
      <c r="EEP29" s="14" t="str">
        <f>IF('Employee Input 20-21'!EEP29="","",'Employee Input 20-21'!EEP29)</f>
        <v/>
      </c>
      <c r="EEQ29" s="14" t="str">
        <f>IF('Employee Input 20-21'!EEQ29="","",'Employee Input 20-21'!EEQ29)</f>
        <v/>
      </c>
      <c r="EER29" s="14" t="str">
        <f>IF('Employee Input 20-21'!EER29="","",'Employee Input 20-21'!EER29)</f>
        <v/>
      </c>
      <c r="EES29" s="14" t="str">
        <f>IF('Employee Input 20-21'!EES29="","",'Employee Input 20-21'!EES29)</f>
        <v/>
      </c>
      <c r="EET29" s="14" t="str">
        <f>IF('Employee Input 20-21'!EET29="","",'Employee Input 20-21'!EET29)</f>
        <v/>
      </c>
      <c r="EEU29" s="14" t="str">
        <f>IF('Employee Input 20-21'!EEU29="","",'Employee Input 20-21'!EEU29)</f>
        <v/>
      </c>
      <c r="EEV29" s="14" t="str">
        <f>IF('Employee Input 20-21'!EEV29="","",'Employee Input 20-21'!EEV29)</f>
        <v/>
      </c>
      <c r="EEW29" s="14" t="str">
        <f>IF('Employee Input 20-21'!EEW29="","",'Employee Input 20-21'!EEW29)</f>
        <v/>
      </c>
      <c r="EEX29" s="14" t="str">
        <f>IF('Employee Input 20-21'!EEX29="","",'Employee Input 20-21'!EEX29)</f>
        <v/>
      </c>
      <c r="EEY29" s="14" t="str">
        <f>IF('Employee Input 20-21'!EEY29="","",'Employee Input 20-21'!EEY29)</f>
        <v/>
      </c>
      <c r="EEZ29" s="14" t="str">
        <f>IF('Employee Input 20-21'!EEZ29="","",'Employee Input 20-21'!EEZ29)</f>
        <v/>
      </c>
      <c r="EFA29" s="14" t="str">
        <f>IF('Employee Input 20-21'!EFA29="","",'Employee Input 20-21'!EFA29)</f>
        <v/>
      </c>
      <c r="EFB29" s="14" t="str">
        <f>IF('Employee Input 20-21'!EFB29="","",'Employee Input 20-21'!EFB29)</f>
        <v/>
      </c>
      <c r="EFC29" s="14" t="str">
        <f>IF('Employee Input 20-21'!EFC29="","",'Employee Input 20-21'!EFC29)</f>
        <v/>
      </c>
      <c r="EFD29" s="14" t="str">
        <f>IF('Employee Input 20-21'!EFD29="","",'Employee Input 20-21'!EFD29)</f>
        <v/>
      </c>
      <c r="EFE29" s="14" t="str">
        <f>IF('Employee Input 20-21'!EFE29="","",'Employee Input 20-21'!EFE29)</f>
        <v/>
      </c>
      <c r="EFF29" s="14" t="str">
        <f>IF('Employee Input 20-21'!EFF29="","",'Employee Input 20-21'!EFF29)</f>
        <v/>
      </c>
      <c r="EFG29" s="14" t="str">
        <f>IF('Employee Input 20-21'!EFG29="","",'Employee Input 20-21'!EFG29)</f>
        <v/>
      </c>
      <c r="EFH29" s="14" t="str">
        <f>IF('Employee Input 20-21'!EFH29="","",'Employee Input 20-21'!EFH29)</f>
        <v/>
      </c>
      <c r="EFI29" s="14" t="str">
        <f>IF('Employee Input 20-21'!EFI29="","",'Employee Input 20-21'!EFI29)</f>
        <v/>
      </c>
      <c r="EFJ29" s="14" t="str">
        <f>IF('Employee Input 20-21'!EFJ29="","",'Employee Input 20-21'!EFJ29)</f>
        <v/>
      </c>
      <c r="EFK29" s="14" t="str">
        <f>IF('Employee Input 20-21'!EFK29="","",'Employee Input 20-21'!EFK29)</f>
        <v/>
      </c>
      <c r="EFL29" s="14" t="str">
        <f>IF('Employee Input 20-21'!EFL29="","",'Employee Input 20-21'!EFL29)</f>
        <v/>
      </c>
      <c r="EFM29" s="14" t="str">
        <f>IF('Employee Input 20-21'!EFM29="","",'Employee Input 20-21'!EFM29)</f>
        <v/>
      </c>
      <c r="EFN29" s="14" t="str">
        <f>IF('Employee Input 20-21'!EFN29="","",'Employee Input 20-21'!EFN29)</f>
        <v/>
      </c>
      <c r="EFO29" s="14" t="str">
        <f>IF('Employee Input 20-21'!EFO29="","",'Employee Input 20-21'!EFO29)</f>
        <v/>
      </c>
      <c r="EFP29" s="14" t="str">
        <f>IF('Employee Input 20-21'!EFP29="","",'Employee Input 20-21'!EFP29)</f>
        <v/>
      </c>
      <c r="EFQ29" s="14" t="str">
        <f>IF('Employee Input 20-21'!EFQ29="","",'Employee Input 20-21'!EFQ29)</f>
        <v/>
      </c>
      <c r="EFR29" s="14" t="str">
        <f>IF('Employee Input 20-21'!EFR29="","",'Employee Input 20-21'!EFR29)</f>
        <v/>
      </c>
      <c r="EFS29" s="14" t="str">
        <f>IF('Employee Input 20-21'!EFS29="","",'Employee Input 20-21'!EFS29)</f>
        <v/>
      </c>
      <c r="EFT29" s="14" t="str">
        <f>IF('Employee Input 20-21'!EFT29="","",'Employee Input 20-21'!EFT29)</f>
        <v/>
      </c>
      <c r="EFU29" s="14" t="str">
        <f>IF('Employee Input 20-21'!EFU29="","",'Employee Input 20-21'!EFU29)</f>
        <v/>
      </c>
      <c r="EFV29" s="14" t="str">
        <f>IF('Employee Input 20-21'!EFV29="","",'Employee Input 20-21'!EFV29)</f>
        <v/>
      </c>
      <c r="EFW29" s="14" t="str">
        <f>IF('Employee Input 20-21'!EFW29="","",'Employee Input 20-21'!EFW29)</f>
        <v/>
      </c>
      <c r="EFX29" s="14" t="str">
        <f>IF('Employee Input 20-21'!EFX29="","",'Employee Input 20-21'!EFX29)</f>
        <v/>
      </c>
      <c r="EFY29" s="14" t="str">
        <f>IF('Employee Input 20-21'!EFY29="","",'Employee Input 20-21'!EFY29)</f>
        <v/>
      </c>
      <c r="EFZ29" s="14" t="str">
        <f>IF('Employee Input 20-21'!EFZ29="","",'Employee Input 20-21'!EFZ29)</f>
        <v/>
      </c>
      <c r="EGA29" s="14" t="str">
        <f>IF('Employee Input 20-21'!EGA29="","",'Employee Input 20-21'!EGA29)</f>
        <v/>
      </c>
      <c r="EGB29" s="14" t="str">
        <f>IF('Employee Input 20-21'!EGB29="","",'Employee Input 20-21'!EGB29)</f>
        <v/>
      </c>
      <c r="EGC29" s="14" t="str">
        <f>IF('Employee Input 20-21'!EGC29="","",'Employee Input 20-21'!EGC29)</f>
        <v/>
      </c>
      <c r="EGD29" s="14" t="str">
        <f>IF('Employee Input 20-21'!EGD29="","",'Employee Input 20-21'!EGD29)</f>
        <v/>
      </c>
      <c r="EGE29" s="14" t="str">
        <f>IF('Employee Input 20-21'!EGE29="","",'Employee Input 20-21'!EGE29)</f>
        <v/>
      </c>
      <c r="EGF29" s="14" t="str">
        <f>IF('Employee Input 20-21'!EGF29="","",'Employee Input 20-21'!EGF29)</f>
        <v/>
      </c>
      <c r="EGG29" s="14" t="str">
        <f>IF('Employee Input 20-21'!EGG29="","",'Employee Input 20-21'!EGG29)</f>
        <v/>
      </c>
      <c r="EGH29" s="14" t="str">
        <f>IF('Employee Input 20-21'!EGH29="","",'Employee Input 20-21'!EGH29)</f>
        <v/>
      </c>
      <c r="EGI29" s="14" t="str">
        <f>IF('Employee Input 20-21'!EGI29="","",'Employee Input 20-21'!EGI29)</f>
        <v/>
      </c>
      <c r="EGJ29" s="14" t="str">
        <f>IF('Employee Input 20-21'!EGJ29="","",'Employee Input 20-21'!EGJ29)</f>
        <v/>
      </c>
      <c r="EGK29" s="14" t="str">
        <f>IF('Employee Input 20-21'!EGK29="","",'Employee Input 20-21'!EGK29)</f>
        <v/>
      </c>
      <c r="EGL29" s="14" t="str">
        <f>IF('Employee Input 20-21'!EGL29="","",'Employee Input 20-21'!EGL29)</f>
        <v/>
      </c>
      <c r="EGM29" s="14" t="str">
        <f>IF('Employee Input 20-21'!EGM29="","",'Employee Input 20-21'!EGM29)</f>
        <v/>
      </c>
      <c r="EGN29" s="14" t="str">
        <f>IF('Employee Input 20-21'!EGN29="","",'Employee Input 20-21'!EGN29)</f>
        <v/>
      </c>
      <c r="EGO29" s="14" t="str">
        <f>IF('Employee Input 20-21'!EGO29="","",'Employee Input 20-21'!EGO29)</f>
        <v/>
      </c>
      <c r="EGP29" s="14" t="str">
        <f>IF('Employee Input 20-21'!EGP29="","",'Employee Input 20-21'!EGP29)</f>
        <v/>
      </c>
      <c r="EGQ29" s="14" t="str">
        <f>IF('Employee Input 20-21'!EGQ29="","",'Employee Input 20-21'!EGQ29)</f>
        <v/>
      </c>
      <c r="EGR29" s="14" t="str">
        <f>IF('Employee Input 20-21'!EGR29="","",'Employee Input 20-21'!EGR29)</f>
        <v/>
      </c>
      <c r="EGS29" s="14" t="str">
        <f>IF('Employee Input 20-21'!EGS29="","",'Employee Input 20-21'!EGS29)</f>
        <v/>
      </c>
      <c r="EGT29" s="14" t="str">
        <f>IF('Employee Input 20-21'!EGT29="","",'Employee Input 20-21'!EGT29)</f>
        <v/>
      </c>
      <c r="EGU29" s="14" t="str">
        <f>IF('Employee Input 20-21'!EGU29="","",'Employee Input 20-21'!EGU29)</f>
        <v/>
      </c>
      <c r="EGV29" s="14" t="str">
        <f>IF('Employee Input 20-21'!EGV29="","",'Employee Input 20-21'!EGV29)</f>
        <v/>
      </c>
      <c r="EGW29" s="14" t="str">
        <f>IF('Employee Input 20-21'!EGW29="","",'Employee Input 20-21'!EGW29)</f>
        <v/>
      </c>
      <c r="EGX29" s="14" t="str">
        <f>IF('Employee Input 20-21'!EGX29="","",'Employee Input 20-21'!EGX29)</f>
        <v/>
      </c>
      <c r="EGY29" s="14" t="str">
        <f>IF('Employee Input 20-21'!EGY29="","",'Employee Input 20-21'!EGY29)</f>
        <v/>
      </c>
      <c r="EGZ29" s="14" t="str">
        <f>IF('Employee Input 20-21'!EGZ29="","",'Employee Input 20-21'!EGZ29)</f>
        <v/>
      </c>
      <c r="EHA29" s="14" t="str">
        <f>IF('Employee Input 20-21'!EHA29="","",'Employee Input 20-21'!EHA29)</f>
        <v/>
      </c>
      <c r="EHB29" s="14" t="str">
        <f>IF('Employee Input 20-21'!EHB29="","",'Employee Input 20-21'!EHB29)</f>
        <v/>
      </c>
      <c r="EHC29" s="14" t="str">
        <f>IF('Employee Input 20-21'!EHC29="","",'Employee Input 20-21'!EHC29)</f>
        <v/>
      </c>
      <c r="EHD29" s="14" t="str">
        <f>IF('Employee Input 20-21'!EHD29="","",'Employee Input 20-21'!EHD29)</f>
        <v/>
      </c>
      <c r="EHE29" s="14" t="str">
        <f>IF('Employee Input 20-21'!EHE29="","",'Employee Input 20-21'!EHE29)</f>
        <v/>
      </c>
      <c r="EHF29" s="14" t="str">
        <f>IF('Employee Input 20-21'!EHF29="","",'Employee Input 20-21'!EHF29)</f>
        <v/>
      </c>
      <c r="EHG29" s="14" t="str">
        <f>IF('Employee Input 20-21'!EHG29="","",'Employee Input 20-21'!EHG29)</f>
        <v/>
      </c>
      <c r="EHH29" s="14" t="str">
        <f>IF('Employee Input 20-21'!EHH29="","",'Employee Input 20-21'!EHH29)</f>
        <v/>
      </c>
      <c r="EHI29" s="14" t="str">
        <f>IF('Employee Input 20-21'!EHI29="","",'Employee Input 20-21'!EHI29)</f>
        <v/>
      </c>
      <c r="EHJ29" s="14" t="str">
        <f>IF('Employee Input 20-21'!EHJ29="","",'Employee Input 20-21'!EHJ29)</f>
        <v/>
      </c>
      <c r="EHK29" s="14" t="str">
        <f>IF('Employee Input 20-21'!EHK29="","",'Employee Input 20-21'!EHK29)</f>
        <v/>
      </c>
      <c r="EHL29" s="14" t="str">
        <f>IF('Employee Input 20-21'!EHL29="","",'Employee Input 20-21'!EHL29)</f>
        <v/>
      </c>
      <c r="EHM29" s="14" t="str">
        <f>IF('Employee Input 20-21'!EHM29="","",'Employee Input 20-21'!EHM29)</f>
        <v/>
      </c>
      <c r="EHN29" s="14" t="str">
        <f>IF('Employee Input 20-21'!EHN29="","",'Employee Input 20-21'!EHN29)</f>
        <v/>
      </c>
      <c r="EHO29" s="14" t="str">
        <f>IF('Employee Input 20-21'!EHO29="","",'Employee Input 20-21'!EHO29)</f>
        <v/>
      </c>
      <c r="EHP29" s="14" t="str">
        <f>IF('Employee Input 20-21'!EHP29="","",'Employee Input 20-21'!EHP29)</f>
        <v/>
      </c>
      <c r="EHQ29" s="14" t="str">
        <f>IF('Employee Input 20-21'!EHQ29="","",'Employee Input 20-21'!EHQ29)</f>
        <v/>
      </c>
      <c r="EHR29" s="14" t="str">
        <f>IF('Employee Input 20-21'!EHR29="","",'Employee Input 20-21'!EHR29)</f>
        <v/>
      </c>
      <c r="EHS29" s="14" t="str">
        <f>IF('Employee Input 20-21'!EHS29="","",'Employee Input 20-21'!EHS29)</f>
        <v/>
      </c>
      <c r="EHT29" s="14" t="str">
        <f>IF('Employee Input 20-21'!EHT29="","",'Employee Input 20-21'!EHT29)</f>
        <v/>
      </c>
      <c r="EHU29" s="14" t="str">
        <f>IF('Employee Input 20-21'!EHU29="","",'Employee Input 20-21'!EHU29)</f>
        <v/>
      </c>
      <c r="EHV29" s="14" t="str">
        <f>IF('Employee Input 20-21'!EHV29="","",'Employee Input 20-21'!EHV29)</f>
        <v/>
      </c>
      <c r="EHW29" s="14" t="str">
        <f>IF('Employee Input 20-21'!EHW29="","",'Employee Input 20-21'!EHW29)</f>
        <v/>
      </c>
      <c r="EHX29" s="14" t="str">
        <f>IF('Employee Input 20-21'!EHX29="","",'Employee Input 20-21'!EHX29)</f>
        <v/>
      </c>
      <c r="EHY29" s="14" t="str">
        <f>IF('Employee Input 20-21'!EHY29="","",'Employee Input 20-21'!EHY29)</f>
        <v/>
      </c>
      <c r="EHZ29" s="14" t="str">
        <f>IF('Employee Input 20-21'!EHZ29="","",'Employee Input 20-21'!EHZ29)</f>
        <v/>
      </c>
      <c r="EIA29" s="14" t="str">
        <f>IF('Employee Input 20-21'!EIA29="","",'Employee Input 20-21'!EIA29)</f>
        <v/>
      </c>
      <c r="EIB29" s="14" t="str">
        <f>IF('Employee Input 20-21'!EIB29="","",'Employee Input 20-21'!EIB29)</f>
        <v/>
      </c>
      <c r="EIC29" s="14" t="str">
        <f>IF('Employee Input 20-21'!EIC29="","",'Employee Input 20-21'!EIC29)</f>
        <v/>
      </c>
      <c r="EID29" s="14" t="str">
        <f>IF('Employee Input 20-21'!EID29="","",'Employee Input 20-21'!EID29)</f>
        <v/>
      </c>
      <c r="EIE29" s="14" t="str">
        <f>IF('Employee Input 20-21'!EIE29="","",'Employee Input 20-21'!EIE29)</f>
        <v/>
      </c>
      <c r="EIF29" s="14" t="str">
        <f>IF('Employee Input 20-21'!EIF29="","",'Employee Input 20-21'!EIF29)</f>
        <v/>
      </c>
      <c r="EIG29" s="14" t="str">
        <f>IF('Employee Input 20-21'!EIG29="","",'Employee Input 20-21'!EIG29)</f>
        <v/>
      </c>
      <c r="EIH29" s="14" t="str">
        <f>IF('Employee Input 20-21'!EIH29="","",'Employee Input 20-21'!EIH29)</f>
        <v/>
      </c>
      <c r="EII29" s="14" t="str">
        <f>IF('Employee Input 20-21'!EII29="","",'Employee Input 20-21'!EII29)</f>
        <v/>
      </c>
      <c r="EIJ29" s="14" t="str">
        <f>IF('Employee Input 20-21'!EIJ29="","",'Employee Input 20-21'!EIJ29)</f>
        <v/>
      </c>
      <c r="EIK29" s="14" t="str">
        <f>IF('Employee Input 20-21'!EIK29="","",'Employee Input 20-21'!EIK29)</f>
        <v/>
      </c>
      <c r="EIL29" s="14" t="str">
        <f>IF('Employee Input 20-21'!EIL29="","",'Employee Input 20-21'!EIL29)</f>
        <v/>
      </c>
      <c r="EIM29" s="14" t="str">
        <f>IF('Employee Input 20-21'!EIM29="","",'Employee Input 20-21'!EIM29)</f>
        <v/>
      </c>
      <c r="EIN29" s="14" t="str">
        <f>IF('Employee Input 20-21'!EIN29="","",'Employee Input 20-21'!EIN29)</f>
        <v/>
      </c>
      <c r="EIO29" s="14" t="str">
        <f>IF('Employee Input 20-21'!EIO29="","",'Employee Input 20-21'!EIO29)</f>
        <v/>
      </c>
      <c r="EIP29" s="14" t="str">
        <f>IF('Employee Input 20-21'!EIP29="","",'Employee Input 20-21'!EIP29)</f>
        <v/>
      </c>
      <c r="EIQ29" s="14" t="str">
        <f>IF('Employee Input 20-21'!EIQ29="","",'Employee Input 20-21'!EIQ29)</f>
        <v/>
      </c>
      <c r="EIR29" s="14" t="str">
        <f>IF('Employee Input 20-21'!EIR29="","",'Employee Input 20-21'!EIR29)</f>
        <v/>
      </c>
      <c r="EIS29" s="14" t="str">
        <f>IF('Employee Input 20-21'!EIS29="","",'Employee Input 20-21'!EIS29)</f>
        <v/>
      </c>
      <c r="EIT29" s="14" t="str">
        <f>IF('Employee Input 20-21'!EIT29="","",'Employee Input 20-21'!EIT29)</f>
        <v/>
      </c>
      <c r="EIU29" s="14" t="str">
        <f>IF('Employee Input 20-21'!EIU29="","",'Employee Input 20-21'!EIU29)</f>
        <v/>
      </c>
      <c r="EIV29" s="14" t="str">
        <f>IF('Employee Input 20-21'!EIV29="","",'Employee Input 20-21'!EIV29)</f>
        <v/>
      </c>
      <c r="EIW29" s="14" t="str">
        <f>IF('Employee Input 20-21'!EIW29="","",'Employee Input 20-21'!EIW29)</f>
        <v/>
      </c>
      <c r="EIX29" s="14" t="str">
        <f>IF('Employee Input 20-21'!EIX29="","",'Employee Input 20-21'!EIX29)</f>
        <v/>
      </c>
      <c r="EIY29" s="14" t="str">
        <f>IF('Employee Input 20-21'!EIY29="","",'Employee Input 20-21'!EIY29)</f>
        <v/>
      </c>
      <c r="EIZ29" s="14" t="str">
        <f>IF('Employee Input 20-21'!EIZ29="","",'Employee Input 20-21'!EIZ29)</f>
        <v/>
      </c>
      <c r="EJA29" s="14" t="str">
        <f>IF('Employee Input 20-21'!EJA29="","",'Employee Input 20-21'!EJA29)</f>
        <v/>
      </c>
      <c r="EJB29" s="14" t="str">
        <f>IF('Employee Input 20-21'!EJB29="","",'Employee Input 20-21'!EJB29)</f>
        <v/>
      </c>
      <c r="EJC29" s="14" t="str">
        <f>IF('Employee Input 20-21'!EJC29="","",'Employee Input 20-21'!EJC29)</f>
        <v/>
      </c>
      <c r="EJD29" s="14" t="str">
        <f>IF('Employee Input 20-21'!EJD29="","",'Employee Input 20-21'!EJD29)</f>
        <v/>
      </c>
      <c r="EJE29" s="14" t="str">
        <f>IF('Employee Input 20-21'!EJE29="","",'Employee Input 20-21'!EJE29)</f>
        <v/>
      </c>
      <c r="EJF29" s="14" t="str">
        <f>IF('Employee Input 20-21'!EJF29="","",'Employee Input 20-21'!EJF29)</f>
        <v/>
      </c>
      <c r="EJG29" s="14" t="str">
        <f>IF('Employee Input 20-21'!EJG29="","",'Employee Input 20-21'!EJG29)</f>
        <v/>
      </c>
      <c r="EJH29" s="14" t="str">
        <f>IF('Employee Input 20-21'!EJH29="","",'Employee Input 20-21'!EJH29)</f>
        <v/>
      </c>
      <c r="EJI29" s="14" t="str">
        <f>IF('Employee Input 20-21'!EJI29="","",'Employee Input 20-21'!EJI29)</f>
        <v/>
      </c>
      <c r="EJJ29" s="14" t="str">
        <f>IF('Employee Input 20-21'!EJJ29="","",'Employee Input 20-21'!EJJ29)</f>
        <v/>
      </c>
      <c r="EJK29" s="14" t="str">
        <f>IF('Employee Input 20-21'!EJK29="","",'Employee Input 20-21'!EJK29)</f>
        <v/>
      </c>
      <c r="EJL29" s="14" t="str">
        <f>IF('Employee Input 20-21'!EJL29="","",'Employee Input 20-21'!EJL29)</f>
        <v/>
      </c>
      <c r="EJM29" s="14" t="str">
        <f>IF('Employee Input 20-21'!EJM29="","",'Employee Input 20-21'!EJM29)</f>
        <v/>
      </c>
      <c r="EJN29" s="14" t="str">
        <f>IF('Employee Input 20-21'!EJN29="","",'Employee Input 20-21'!EJN29)</f>
        <v/>
      </c>
      <c r="EJO29" s="14" t="str">
        <f>IF('Employee Input 20-21'!EJO29="","",'Employee Input 20-21'!EJO29)</f>
        <v/>
      </c>
      <c r="EJP29" s="14" t="str">
        <f>IF('Employee Input 20-21'!EJP29="","",'Employee Input 20-21'!EJP29)</f>
        <v/>
      </c>
      <c r="EJQ29" s="14" t="str">
        <f>IF('Employee Input 20-21'!EJQ29="","",'Employee Input 20-21'!EJQ29)</f>
        <v/>
      </c>
      <c r="EJR29" s="14" t="str">
        <f>IF('Employee Input 20-21'!EJR29="","",'Employee Input 20-21'!EJR29)</f>
        <v/>
      </c>
      <c r="EJS29" s="14" t="str">
        <f>IF('Employee Input 20-21'!EJS29="","",'Employee Input 20-21'!EJS29)</f>
        <v/>
      </c>
      <c r="EJT29" s="14" t="str">
        <f>IF('Employee Input 20-21'!EJT29="","",'Employee Input 20-21'!EJT29)</f>
        <v/>
      </c>
      <c r="EJU29" s="14" t="str">
        <f>IF('Employee Input 20-21'!EJU29="","",'Employee Input 20-21'!EJU29)</f>
        <v/>
      </c>
      <c r="EJV29" s="14" t="str">
        <f>IF('Employee Input 20-21'!EJV29="","",'Employee Input 20-21'!EJV29)</f>
        <v/>
      </c>
      <c r="EJW29" s="14" t="str">
        <f>IF('Employee Input 20-21'!EJW29="","",'Employee Input 20-21'!EJW29)</f>
        <v/>
      </c>
      <c r="EJX29" s="14" t="str">
        <f>IF('Employee Input 20-21'!EJX29="","",'Employee Input 20-21'!EJX29)</f>
        <v/>
      </c>
      <c r="EJY29" s="14" t="str">
        <f>IF('Employee Input 20-21'!EJY29="","",'Employee Input 20-21'!EJY29)</f>
        <v/>
      </c>
      <c r="EJZ29" s="14" t="str">
        <f>IF('Employee Input 20-21'!EJZ29="","",'Employee Input 20-21'!EJZ29)</f>
        <v/>
      </c>
      <c r="EKA29" s="14" t="str">
        <f>IF('Employee Input 20-21'!EKA29="","",'Employee Input 20-21'!EKA29)</f>
        <v/>
      </c>
      <c r="EKB29" s="14" t="str">
        <f>IF('Employee Input 20-21'!EKB29="","",'Employee Input 20-21'!EKB29)</f>
        <v/>
      </c>
      <c r="EKC29" s="14" t="str">
        <f>IF('Employee Input 20-21'!EKC29="","",'Employee Input 20-21'!EKC29)</f>
        <v/>
      </c>
      <c r="EKD29" s="14" t="str">
        <f>IF('Employee Input 20-21'!EKD29="","",'Employee Input 20-21'!EKD29)</f>
        <v/>
      </c>
      <c r="EKE29" s="14" t="str">
        <f>IF('Employee Input 20-21'!EKE29="","",'Employee Input 20-21'!EKE29)</f>
        <v/>
      </c>
      <c r="EKF29" s="14" t="str">
        <f>IF('Employee Input 20-21'!EKF29="","",'Employee Input 20-21'!EKF29)</f>
        <v/>
      </c>
      <c r="EKG29" s="14" t="str">
        <f>IF('Employee Input 20-21'!EKG29="","",'Employee Input 20-21'!EKG29)</f>
        <v/>
      </c>
      <c r="EKH29" s="14" t="str">
        <f>IF('Employee Input 20-21'!EKH29="","",'Employee Input 20-21'!EKH29)</f>
        <v/>
      </c>
      <c r="EKI29" s="14" t="str">
        <f>IF('Employee Input 20-21'!EKI29="","",'Employee Input 20-21'!EKI29)</f>
        <v/>
      </c>
      <c r="EKJ29" s="14" t="str">
        <f>IF('Employee Input 20-21'!EKJ29="","",'Employee Input 20-21'!EKJ29)</f>
        <v/>
      </c>
      <c r="EKK29" s="14" t="str">
        <f>IF('Employee Input 20-21'!EKK29="","",'Employee Input 20-21'!EKK29)</f>
        <v/>
      </c>
      <c r="EKL29" s="14" t="str">
        <f>IF('Employee Input 20-21'!EKL29="","",'Employee Input 20-21'!EKL29)</f>
        <v/>
      </c>
      <c r="EKM29" s="14" t="str">
        <f>IF('Employee Input 20-21'!EKM29="","",'Employee Input 20-21'!EKM29)</f>
        <v/>
      </c>
      <c r="EKN29" s="14" t="str">
        <f>IF('Employee Input 20-21'!EKN29="","",'Employee Input 20-21'!EKN29)</f>
        <v/>
      </c>
      <c r="EKO29" s="14" t="str">
        <f>IF('Employee Input 20-21'!EKO29="","",'Employee Input 20-21'!EKO29)</f>
        <v/>
      </c>
      <c r="EKP29" s="14" t="str">
        <f>IF('Employee Input 20-21'!EKP29="","",'Employee Input 20-21'!EKP29)</f>
        <v/>
      </c>
      <c r="EKQ29" s="14" t="str">
        <f>IF('Employee Input 20-21'!EKQ29="","",'Employee Input 20-21'!EKQ29)</f>
        <v/>
      </c>
      <c r="EKR29" s="14" t="str">
        <f>IF('Employee Input 20-21'!EKR29="","",'Employee Input 20-21'!EKR29)</f>
        <v/>
      </c>
      <c r="EKS29" s="14" t="str">
        <f>IF('Employee Input 20-21'!EKS29="","",'Employee Input 20-21'!EKS29)</f>
        <v/>
      </c>
      <c r="EKT29" s="14" t="str">
        <f>IF('Employee Input 20-21'!EKT29="","",'Employee Input 20-21'!EKT29)</f>
        <v/>
      </c>
      <c r="EKU29" s="14" t="str">
        <f>IF('Employee Input 20-21'!EKU29="","",'Employee Input 20-21'!EKU29)</f>
        <v/>
      </c>
      <c r="EKV29" s="14" t="str">
        <f>IF('Employee Input 20-21'!EKV29="","",'Employee Input 20-21'!EKV29)</f>
        <v/>
      </c>
      <c r="EKW29" s="14" t="str">
        <f>IF('Employee Input 20-21'!EKW29="","",'Employee Input 20-21'!EKW29)</f>
        <v/>
      </c>
      <c r="EKX29" s="14" t="str">
        <f>IF('Employee Input 20-21'!EKX29="","",'Employee Input 20-21'!EKX29)</f>
        <v/>
      </c>
      <c r="EKY29" s="14" t="str">
        <f>IF('Employee Input 20-21'!EKY29="","",'Employee Input 20-21'!EKY29)</f>
        <v/>
      </c>
      <c r="EKZ29" s="14" t="str">
        <f>IF('Employee Input 20-21'!EKZ29="","",'Employee Input 20-21'!EKZ29)</f>
        <v/>
      </c>
      <c r="ELA29" s="14" t="str">
        <f>IF('Employee Input 20-21'!ELA29="","",'Employee Input 20-21'!ELA29)</f>
        <v/>
      </c>
      <c r="ELB29" s="14" t="str">
        <f>IF('Employee Input 20-21'!ELB29="","",'Employee Input 20-21'!ELB29)</f>
        <v/>
      </c>
      <c r="ELC29" s="14" t="str">
        <f>IF('Employee Input 20-21'!ELC29="","",'Employee Input 20-21'!ELC29)</f>
        <v/>
      </c>
      <c r="ELD29" s="14" t="str">
        <f>IF('Employee Input 20-21'!ELD29="","",'Employee Input 20-21'!ELD29)</f>
        <v/>
      </c>
      <c r="ELE29" s="14" t="str">
        <f>IF('Employee Input 20-21'!ELE29="","",'Employee Input 20-21'!ELE29)</f>
        <v/>
      </c>
      <c r="ELF29" s="14" t="str">
        <f>IF('Employee Input 20-21'!ELF29="","",'Employee Input 20-21'!ELF29)</f>
        <v/>
      </c>
      <c r="ELG29" s="14" t="str">
        <f>IF('Employee Input 20-21'!ELG29="","",'Employee Input 20-21'!ELG29)</f>
        <v/>
      </c>
      <c r="ELH29" s="14" t="str">
        <f>IF('Employee Input 20-21'!ELH29="","",'Employee Input 20-21'!ELH29)</f>
        <v/>
      </c>
      <c r="ELI29" s="14" t="str">
        <f>IF('Employee Input 20-21'!ELI29="","",'Employee Input 20-21'!ELI29)</f>
        <v/>
      </c>
      <c r="ELJ29" s="14" t="str">
        <f>IF('Employee Input 20-21'!ELJ29="","",'Employee Input 20-21'!ELJ29)</f>
        <v/>
      </c>
      <c r="ELK29" s="14" t="str">
        <f>IF('Employee Input 20-21'!ELK29="","",'Employee Input 20-21'!ELK29)</f>
        <v/>
      </c>
      <c r="ELL29" s="14" t="str">
        <f>IF('Employee Input 20-21'!ELL29="","",'Employee Input 20-21'!ELL29)</f>
        <v/>
      </c>
      <c r="ELM29" s="14" t="str">
        <f>IF('Employee Input 20-21'!ELM29="","",'Employee Input 20-21'!ELM29)</f>
        <v/>
      </c>
      <c r="ELN29" s="14" t="str">
        <f>IF('Employee Input 20-21'!ELN29="","",'Employee Input 20-21'!ELN29)</f>
        <v/>
      </c>
      <c r="ELO29" s="14" t="str">
        <f>IF('Employee Input 20-21'!ELO29="","",'Employee Input 20-21'!ELO29)</f>
        <v/>
      </c>
      <c r="ELP29" s="14" t="str">
        <f>IF('Employee Input 20-21'!ELP29="","",'Employee Input 20-21'!ELP29)</f>
        <v/>
      </c>
      <c r="ELQ29" s="14" t="str">
        <f>IF('Employee Input 20-21'!ELQ29="","",'Employee Input 20-21'!ELQ29)</f>
        <v/>
      </c>
      <c r="ELR29" s="14" t="str">
        <f>IF('Employee Input 20-21'!ELR29="","",'Employee Input 20-21'!ELR29)</f>
        <v/>
      </c>
      <c r="ELS29" s="14" t="str">
        <f>IF('Employee Input 20-21'!ELS29="","",'Employee Input 20-21'!ELS29)</f>
        <v/>
      </c>
      <c r="ELT29" s="14" t="str">
        <f>IF('Employee Input 20-21'!ELT29="","",'Employee Input 20-21'!ELT29)</f>
        <v/>
      </c>
      <c r="ELU29" s="14" t="str">
        <f>IF('Employee Input 20-21'!ELU29="","",'Employee Input 20-21'!ELU29)</f>
        <v/>
      </c>
      <c r="ELV29" s="14" t="str">
        <f>IF('Employee Input 20-21'!ELV29="","",'Employee Input 20-21'!ELV29)</f>
        <v/>
      </c>
      <c r="ELW29" s="14" t="str">
        <f>IF('Employee Input 20-21'!ELW29="","",'Employee Input 20-21'!ELW29)</f>
        <v/>
      </c>
      <c r="ELX29" s="14" t="str">
        <f>IF('Employee Input 20-21'!ELX29="","",'Employee Input 20-21'!ELX29)</f>
        <v/>
      </c>
      <c r="ELY29" s="14" t="str">
        <f>IF('Employee Input 20-21'!ELY29="","",'Employee Input 20-21'!ELY29)</f>
        <v/>
      </c>
      <c r="ELZ29" s="14" t="str">
        <f>IF('Employee Input 20-21'!ELZ29="","",'Employee Input 20-21'!ELZ29)</f>
        <v/>
      </c>
      <c r="EMA29" s="14" t="str">
        <f>IF('Employee Input 20-21'!EMA29="","",'Employee Input 20-21'!EMA29)</f>
        <v/>
      </c>
      <c r="EMB29" s="14" t="str">
        <f>IF('Employee Input 20-21'!EMB29="","",'Employee Input 20-21'!EMB29)</f>
        <v/>
      </c>
      <c r="EMC29" s="14" t="str">
        <f>IF('Employee Input 20-21'!EMC29="","",'Employee Input 20-21'!EMC29)</f>
        <v/>
      </c>
      <c r="EMD29" s="14" t="str">
        <f>IF('Employee Input 20-21'!EMD29="","",'Employee Input 20-21'!EMD29)</f>
        <v/>
      </c>
      <c r="EME29" s="14" t="str">
        <f>IF('Employee Input 20-21'!EME29="","",'Employee Input 20-21'!EME29)</f>
        <v/>
      </c>
      <c r="EMF29" s="14" t="str">
        <f>IF('Employee Input 20-21'!EMF29="","",'Employee Input 20-21'!EMF29)</f>
        <v/>
      </c>
      <c r="EMG29" s="14" t="str">
        <f>IF('Employee Input 20-21'!EMG29="","",'Employee Input 20-21'!EMG29)</f>
        <v/>
      </c>
      <c r="EMH29" s="14" t="str">
        <f>IF('Employee Input 20-21'!EMH29="","",'Employee Input 20-21'!EMH29)</f>
        <v/>
      </c>
      <c r="EMI29" s="14" t="str">
        <f>IF('Employee Input 20-21'!EMI29="","",'Employee Input 20-21'!EMI29)</f>
        <v/>
      </c>
      <c r="EMJ29" s="14" t="str">
        <f>IF('Employee Input 20-21'!EMJ29="","",'Employee Input 20-21'!EMJ29)</f>
        <v/>
      </c>
      <c r="EMK29" s="14" t="str">
        <f>IF('Employee Input 20-21'!EMK29="","",'Employee Input 20-21'!EMK29)</f>
        <v/>
      </c>
      <c r="EML29" s="14" t="str">
        <f>IF('Employee Input 20-21'!EML29="","",'Employee Input 20-21'!EML29)</f>
        <v/>
      </c>
      <c r="EMM29" s="14" t="str">
        <f>IF('Employee Input 20-21'!EMM29="","",'Employee Input 20-21'!EMM29)</f>
        <v/>
      </c>
      <c r="EMN29" s="14" t="str">
        <f>IF('Employee Input 20-21'!EMN29="","",'Employee Input 20-21'!EMN29)</f>
        <v/>
      </c>
      <c r="EMO29" s="14" t="str">
        <f>IF('Employee Input 20-21'!EMO29="","",'Employee Input 20-21'!EMO29)</f>
        <v/>
      </c>
      <c r="EMP29" s="14" t="str">
        <f>IF('Employee Input 20-21'!EMP29="","",'Employee Input 20-21'!EMP29)</f>
        <v/>
      </c>
      <c r="EMQ29" s="14" t="str">
        <f>IF('Employee Input 20-21'!EMQ29="","",'Employee Input 20-21'!EMQ29)</f>
        <v/>
      </c>
      <c r="EMR29" s="14" t="str">
        <f>IF('Employee Input 20-21'!EMR29="","",'Employee Input 20-21'!EMR29)</f>
        <v/>
      </c>
      <c r="EMS29" s="14" t="str">
        <f>IF('Employee Input 20-21'!EMS29="","",'Employee Input 20-21'!EMS29)</f>
        <v/>
      </c>
      <c r="EMT29" s="14" t="str">
        <f>IF('Employee Input 20-21'!EMT29="","",'Employee Input 20-21'!EMT29)</f>
        <v/>
      </c>
      <c r="EMU29" s="14" t="str">
        <f>IF('Employee Input 20-21'!EMU29="","",'Employee Input 20-21'!EMU29)</f>
        <v/>
      </c>
      <c r="EMV29" s="14" t="str">
        <f>IF('Employee Input 20-21'!EMV29="","",'Employee Input 20-21'!EMV29)</f>
        <v/>
      </c>
      <c r="EMW29" s="14" t="str">
        <f>IF('Employee Input 20-21'!EMW29="","",'Employee Input 20-21'!EMW29)</f>
        <v/>
      </c>
      <c r="EMX29" s="14" t="str">
        <f>IF('Employee Input 20-21'!EMX29="","",'Employee Input 20-21'!EMX29)</f>
        <v/>
      </c>
      <c r="EMY29" s="14" t="str">
        <f>IF('Employee Input 20-21'!EMY29="","",'Employee Input 20-21'!EMY29)</f>
        <v/>
      </c>
      <c r="EMZ29" s="14" t="str">
        <f>IF('Employee Input 20-21'!EMZ29="","",'Employee Input 20-21'!EMZ29)</f>
        <v/>
      </c>
      <c r="ENA29" s="14" t="str">
        <f>IF('Employee Input 20-21'!ENA29="","",'Employee Input 20-21'!ENA29)</f>
        <v/>
      </c>
      <c r="ENB29" s="14" t="str">
        <f>IF('Employee Input 20-21'!ENB29="","",'Employee Input 20-21'!ENB29)</f>
        <v/>
      </c>
      <c r="ENC29" s="14" t="str">
        <f>IF('Employee Input 20-21'!ENC29="","",'Employee Input 20-21'!ENC29)</f>
        <v/>
      </c>
      <c r="END29" s="14" t="str">
        <f>IF('Employee Input 20-21'!END29="","",'Employee Input 20-21'!END29)</f>
        <v/>
      </c>
      <c r="ENE29" s="14" t="str">
        <f>IF('Employee Input 20-21'!ENE29="","",'Employee Input 20-21'!ENE29)</f>
        <v/>
      </c>
      <c r="ENF29" s="14" t="str">
        <f>IF('Employee Input 20-21'!ENF29="","",'Employee Input 20-21'!ENF29)</f>
        <v/>
      </c>
      <c r="ENG29" s="14" t="str">
        <f>IF('Employee Input 20-21'!ENG29="","",'Employee Input 20-21'!ENG29)</f>
        <v/>
      </c>
      <c r="ENH29" s="14" t="str">
        <f>IF('Employee Input 20-21'!ENH29="","",'Employee Input 20-21'!ENH29)</f>
        <v/>
      </c>
      <c r="ENI29" s="14" t="str">
        <f>IF('Employee Input 20-21'!ENI29="","",'Employee Input 20-21'!ENI29)</f>
        <v/>
      </c>
      <c r="ENJ29" s="14" t="str">
        <f>IF('Employee Input 20-21'!ENJ29="","",'Employee Input 20-21'!ENJ29)</f>
        <v/>
      </c>
      <c r="ENK29" s="14" t="str">
        <f>IF('Employee Input 20-21'!ENK29="","",'Employee Input 20-21'!ENK29)</f>
        <v/>
      </c>
      <c r="ENL29" s="14" t="str">
        <f>IF('Employee Input 20-21'!ENL29="","",'Employee Input 20-21'!ENL29)</f>
        <v/>
      </c>
      <c r="ENM29" s="14" t="str">
        <f>IF('Employee Input 20-21'!ENM29="","",'Employee Input 20-21'!ENM29)</f>
        <v/>
      </c>
      <c r="ENN29" s="14" t="str">
        <f>IF('Employee Input 20-21'!ENN29="","",'Employee Input 20-21'!ENN29)</f>
        <v/>
      </c>
      <c r="ENO29" s="14" t="str">
        <f>IF('Employee Input 20-21'!ENO29="","",'Employee Input 20-21'!ENO29)</f>
        <v/>
      </c>
      <c r="ENP29" s="14" t="str">
        <f>IF('Employee Input 20-21'!ENP29="","",'Employee Input 20-21'!ENP29)</f>
        <v/>
      </c>
      <c r="ENQ29" s="14" t="str">
        <f>IF('Employee Input 20-21'!ENQ29="","",'Employee Input 20-21'!ENQ29)</f>
        <v/>
      </c>
      <c r="ENR29" s="14" t="str">
        <f>IF('Employee Input 20-21'!ENR29="","",'Employee Input 20-21'!ENR29)</f>
        <v/>
      </c>
      <c r="ENS29" s="14" t="str">
        <f>IF('Employee Input 20-21'!ENS29="","",'Employee Input 20-21'!ENS29)</f>
        <v/>
      </c>
      <c r="ENT29" s="14" t="str">
        <f>IF('Employee Input 20-21'!ENT29="","",'Employee Input 20-21'!ENT29)</f>
        <v/>
      </c>
      <c r="ENU29" s="14" t="str">
        <f>IF('Employee Input 20-21'!ENU29="","",'Employee Input 20-21'!ENU29)</f>
        <v/>
      </c>
      <c r="ENV29" s="14" t="str">
        <f>IF('Employee Input 20-21'!ENV29="","",'Employee Input 20-21'!ENV29)</f>
        <v/>
      </c>
      <c r="ENW29" s="14" t="str">
        <f>IF('Employee Input 20-21'!ENW29="","",'Employee Input 20-21'!ENW29)</f>
        <v/>
      </c>
      <c r="ENX29" s="14" t="str">
        <f>IF('Employee Input 20-21'!ENX29="","",'Employee Input 20-21'!ENX29)</f>
        <v/>
      </c>
      <c r="ENY29" s="14" t="str">
        <f>IF('Employee Input 20-21'!ENY29="","",'Employee Input 20-21'!ENY29)</f>
        <v/>
      </c>
      <c r="ENZ29" s="14" t="str">
        <f>IF('Employee Input 20-21'!ENZ29="","",'Employee Input 20-21'!ENZ29)</f>
        <v/>
      </c>
      <c r="EOA29" s="14" t="str">
        <f>IF('Employee Input 20-21'!EOA29="","",'Employee Input 20-21'!EOA29)</f>
        <v/>
      </c>
      <c r="EOB29" s="14" t="str">
        <f>IF('Employee Input 20-21'!EOB29="","",'Employee Input 20-21'!EOB29)</f>
        <v/>
      </c>
      <c r="EOC29" s="14" t="str">
        <f>IF('Employee Input 20-21'!EOC29="","",'Employee Input 20-21'!EOC29)</f>
        <v/>
      </c>
      <c r="EOD29" s="14" t="str">
        <f>IF('Employee Input 20-21'!EOD29="","",'Employee Input 20-21'!EOD29)</f>
        <v/>
      </c>
      <c r="EOE29" s="14" t="str">
        <f>IF('Employee Input 20-21'!EOE29="","",'Employee Input 20-21'!EOE29)</f>
        <v/>
      </c>
      <c r="EOF29" s="14" t="str">
        <f>IF('Employee Input 20-21'!EOF29="","",'Employee Input 20-21'!EOF29)</f>
        <v/>
      </c>
      <c r="EOG29" s="14" t="str">
        <f>IF('Employee Input 20-21'!EOG29="","",'Employee Input 20-21'!EOG29)</f>
        <v/>
      </c>
      <c r="EOH29" s="14" t="str">
        <f>IF('Employee Input 20-21'!EOH29="","",'Employee Input 20-21'!EOH29)</f>
        <v/>
      </c>
      <c r="EOI29" s="14" t="str">
        <f>IF('Employee Input 20-21'!EOI29="","",'Employee Input 20-21'!EOI29)</f>
        <v/>
      </c>
      <c r="EOJ29" s="14" t="str">
        <f>IF('Employee Input 20-21'!EOJ29="","",'Employee Input 20-21'!EOJ29)</f>
        <v/>
      </c>
      <c r="EOK29" s="14" t="str">
        <f>IF('Employee Input 20-21'!EOK29="","",'Employee Input 20-21'!EOK29)</f>
        <v/>
      </c>
      <c r="EOL29" s="14" t="str">
        <f>IF('Employee Input 20-21'!EOL29="","",'Employee Input 20-21'!EOL29)</f>
        <v/>
      </c>
      <c r="EOM29" s="14" t="str">
        <f>IF('Employee Input 20-21'!EOM29="","",'Employee Input 20-21'!EOM29)</f>
        <v/>
      </c>
      <c r="EON29" s="14" t="str">
        <f>IF('Employee Input 20-21'!EON29="","",'Employee Input 20-21'!EON29)</f>
        <v/>
      </c>
      <c r="EOO29" s="14" t="str">
        <f>IF('Employee Input 20-21'!EOO29="","",'Employee Input 20-21'!EOO29)</f>
        <v/>
      </c>
      <c r="EOP29" s="14" t="str">
        <f>IF('Employee Input 20-21'!EOP29="","",'Employee Input 20-21'!EOP29)</f>
        <v/>
      </c>
      <c r="EOQ29" s="14" t="str">
        <f>IF('Employee Input 20-21'!EOQ29="","",'Employee Input 20-21'!EOQ29)</f>
        <v/>
      </c>
      <c r="EOR29" s="14" t="str">
        <f>IF('Employee Input 20-21'!EOR29="","",'Employee Input 20-21'!EOR29)</f>
        <v/>
      </c>
      <c r="EOS29" s="14" t="str">
        <f>IF('Employee Input 20-21'!EOS29="","",'Employee Input 20-21'!EOS29)</f>
        <v/>
      </c>
      <c r="EOT29" s="14" t="str">
        <f>IF('Employee Input 20-21'!EOT29="","",'Employee Input 20-21'!EOT29)</f>
        <v/>
      </c>
      <c r="EOU29" s="14" t="str">
        <f>IF('Employee Input 20-21'!EOU29="","",'Employee Input 20-21'!EOU29)</f>
        <v/>
      </c>
      <c r="EOV29" s="14" t="str">
        <f>IF('Employee Input 20-21'!EOV29="","",'Employee Input 20-21'!EOV29)</f>
        <v/>
      </c>
      <c r="EOW29" s="14" t="str">
        <f>IF('Employee Input 20-21'!EOW29="","",'Employee Input 20-21'!EOW29)</f>
        <v/>
      </c>
      <c r="EOX29" s="14" t="str">
        <f>IF('Employee Input 20-21'!EOX29="","",'Employee Input 20-21'!EOX29)</f>
        <v/>
      </c>
      <c r="EOY29" s="14" t="str">
        <f>IF('Employee Input 20-21'!EOY29="","",'Employee Input 20-21'!EOY29)</f>
        <v/>
      </c>
      <c r="EOZ29" s="14" t="str">
        <f>IF('Employee Input 20-21'!EOZ29="","",'Employee Input 20-21'!EOZ29)</f>
        <v/>
      </c>
      <c r="EPA29" s="14" t="str">
        <f>IF('Employee Input 20-21'!EPA29="","",'Employee Input 20-21'!EPA29)</f>
        <v/>
      </c>
      <c r="EPB29" s="14" t="str">
        <f>IF('Employee Input 20-21'!EPB29="","",'Employee Input 20-21'!EPB29)</f>
        <v/>
      </c>
      <c r="EPC29" s="14" t="str">
        <f>IF('Employee Input 20-21'!EPC29="","",'Employee Input 20-21'!EPC29)</f>
        <v/>
      </c>
      <c r="EPD29" s="14" t="str">
        <f>IF('Employee Input 20-21'!EPD29="","",'Employee Input 20-21'!EPD29)</f>
        <v/>
      </c>
      <c r="EPE29" s="14" t="str">
        <f>IF('Employee Input 20-21'!EPE29="","",'Employee Input 20-21'!EPE29)</f>
        <v/>
      </c>
      <c r="EPF29" s="14" t="str">
        <f>IF('Employee Input 20-21'!EPF29="","",'Employee Input 20-21'!EPF29)</f>
        <v/>
      </c>
      <c r="EPG29" s="14" t="str">
        <f>IF('Employee Input 20-21'!EPG29="","",'Employee Input 20-21'!EPG29)</f>
        <v/>
      </c>
      <c r="EPH29" s="14" t="str">
        <f>IF('Employee Input 20-21'!EPH29="","",'Employee Input 20-21'!EPH29)</f>
        <v/>
      </c>
      <c r="EPI29" s="14" t="str">
        <f>IF('Employee Input 20-21'!EPI29="","",'Employee Input 20-21'!EPI29)</f>
        <v/>
      </c>
      <c r="EPJ29" s="14" t="str">
        <f>IF('Employee Input 20-21'!EPJ29="","",'Employee Input 20-21'!EPJ29)</f>
        <v/>
      </c>
      <c r="EPK29" s="14" t="str">
        <f>IF('Employee Input 20-21'!EPK29="","",'Employee Input 20-21'!EPK29)</f>
        <v/>
      </c>
      <c r="EPL29" s="14" t="str">
        <f>IF('Employee Input 20-21'!EPL29="","",'Employee Input 20-21'!EPL29)</f>
        <v/>
      </c>
      <c r="EPM29" s="14" t="str">
        <f>IF('Employee Input 20-21'!EPM29="","",'Employee Input 20-21'!EPM29)</f>
        <v/>
      </c>
      <c r="EPN29" s="14" t="str">
        <f>IF('Employee Input 20-21'!EPN29="","",'Employee Input 20-21'!EPN29)</f>
        <v/>
      </c>
      <c r="EPO29" s="14" t="str">
        <f>IF('Employee Input 20-21'!EPO29="","",'Employee Input 20-21'!EPO29)</f>
        <v/>
      </c>
      <c r="EPP29" s="14" t="str">
        <f>IF('Employee Input 20-21'!EPP29="","",'Employee Input 20-21'!EPP29)</f>
        <v/>
      </c>
      <c r="EPQ29" s="14" t="str">
        <f>IF('Employee Input 20-21'!EPQ29="","",'Employee Input 20-21'!EPQ29)</f>
        <v/>
      </c>
      <c r="EPR29" s="14" t="str">
        <f>IF('Employee Input 20-21'!EPR29="","",'Employee Input 20-21'!EPR29)</f>
        <v/>
      </c>
      <c r="EPS29" s="14" t="str">
        <f>IF('Employee Input 20-21'!EPS29="","",'Employee Input 20-21'!EPS29)</f>
        <v/>
      </c>
      <c r="EPT29" s="14" t="str">
        <f>IF('Employee Input 20-21'!EPT29="","",'Employee Input 20-21'!EPT29)</f>
        <v/>
      </c>
      <c r="EPU29" s="14" t="str">
        <f>IF('Employee Input 20-21'!EPU29="","",'Employee Input 20-21'!EPU29)</f>
        <v/>
      </c>
      <c r="EPV29" s="14" t="str">
        <f>IF('Employee Input 20-21'!EPV29="","",'Employee Input 20-21'!EPV29)</f>
        <v/>
      </c>
      <c r="EPW29" s="14" t="str">
        <f>IF('Employee Input 20-21'!EPW29="","",'Employee Input 20-21'!EPW29)</f>
        <v/>
      </c>
      <c r="EPX29" s="14" t="str">
        <f>IF('Employee Input 20-21'!EPX29="","",'Employee Input 20-21'!EPX29)</f>
        <v/>
      </c>
      <c r="EPY29" s="14" t="str">
        <f>IF('Employee Input 20-21'!EPY29="","",'Employee Input 20-21'!EPY29)</f>
        <v/>
      </c>
      <c r="EPZ29" s="14" t="str">
        <f>IF('Employee Input 20-21'!EPZ29="","",'Employee Input 20-21'!EPZ29)</f>
        <v/>
      </c>
      <c r="EQA29" s="14" t="str">
        <f>IF('Employee Input 20-21'!EQA29="","",'Employee Input 20-21'!EQA29)</f>
        <v/>
      </c>
      <c r="EQB29" s="14" t="str">
        <f>IF('Employee Input 20-21'!EQB29="","",'Employee Input 20-21'!EQB29)</f>
        <v/>
      </c>
      <c r="EQC29" s="14" t="str">
        <f>IF('Employee Input 20-21'!EQC29="","",'Employee Input 20-21'!EQC29)</f>
        <v/>
      </c>
      <c r="EQD29" s="14" t="str">
        <f>IF('Employee Input 20-21'!EQD29="","",'Employee Input 20-21'!EQD29)</f>
        <v/>
      </c>
      <c r="EQE29" s="14" t="str">
        <f>IF('Employee Input 20-21'!EQE29="","",'Employee Input 20-21'!EQE29)</f>
        <v/>
      </c>
      <c r="EQF29" s="14" t="str">
        <f>IF('Employee Input 20-21'!EQF29="","",'Employee Input 20-21'!EQF29)</f>
        <v/>
      </c>
      <c r="EQG29" s="14" t="str">
        <f>IF('Employee Input 20-21'!EQG29="","",'Employee Input 20-21'!EQG29)</f>
        <v/>
      </c>
      <c r="EQH29" s="14" t="str">
        <f>IF('Employee Input 20-21'!EQH29="","",'Employee Input 20-21'!EQH29)</f>
        <v/>
      </c>
      <c r="EQI29" s="14" t="str">
        <f>IF('Employee Input 20-21'!EQI29="","",'Employee Input 20-21'!EQI29)</f>
        <v/>
      </c>
      <c r="EQJ29" s="14" t="str">
        <f>IF('Employee Input 20-21'!EQJ29="","",'Employee Input 20-21'!EQJ29)</f>
        <v/>
      </c>
      <c r="EQK29" s="14" t="str">
        <f>IF('Employee Input 20-21'!EQK29="","",'Employee Input 20-21'!EQK29)</f>
        <v/>
      </c>
      <c r="EQL29" s="14" t="str">
        <f>IF('Employee Input 20-21'!EQL29="","",'Employee Input 20-21'!EQL29)</f>
        <v/>
      </c>
      <c r="EQM29" s="14" t="str">
        <f>IF('Employee Input 20-21'!EQM29="","",'Employee Input 20-21'!EQM29)</f>
        <v/>
      </c>
      <c r="EQN29" s="14" t="str">
        <f>IF('Employee Input 20-21'!EQN29="","",'Employee Input 20-21'!EQN29)</f>
        <v/>
      </c>
      <c r="EQO29" s="14" t="str">
        <f>IF('Employee Input 20-21'!EQO29="","",'Employee Input 20-21'!EQO29)</f>
        <v/>
      </c>
      <c r="EQP29" s="14" t="str">
        <f>IF('Employee Input 20-21'!EQP29="","",'Employee Input 20-21'!EQP29)</f>
        <v/>
      </c>
      <c r="EQQ29" s="14" t="str">
        <f>IF('Employee Input 20-21'!EQQ29="","",'Employee Input 20-21'!EQQ29)</f>
        <v/>
      </c>
      <c r="EQR29" s="14" t="str">
        <f>IF('Employee Input 20-21'!EQR29="","",'Employee Input 20-21'!EQR29)</f>
        <v/>
      </c>
      <c r="EQS29" s="14" t="str">
        <f>IF('Employee Input 20-21'!EQS29="","",'Employee Input 20-21'!EQS29)</f>
        <v/>
      </c>
      <c r="EQT29" s="14" t="str">
        <f>IF('Employee Input 20-21'!EQT29="","",'Employee Input 20-21'!EQT29)</f>
        <v/>
      </c>
      <c r="EQU29" s="14" t="str">
        <f>IF('Employee Input 20-21'!EQU29="","",'Employee Input 20-21'!EQU29)</f>
        <v/>
      </c>
      <c r="EQV29" s="14" t="str">
        <f>IF('Employee Input 20-21'!EQV29="","",'Employee Input 20-21'!EQV29)</f>
        <v/>
      </c>
      <c r="EQW29" s="14" t="str">
        <f>IF('Employee Input 20-21'!EQW29="","",'Employee Input 20-21'!EQW29)</f>
        <v/>
      </c>
      <c r="EQX29" s="14" t="str">
        <f>IF('Employee Input 20-21'!EQX29="","",'Employee Input 20-21'!EQX29)</f>
        <v/>
      </c>
      <c r="EQY29" s="14" t="str">
        <f>IF('Employee Input 20-21'!EQY29="","",'Employee Input 20-21'!EQY29)</f>
        <v/>
      </c>
      <c r="EQZ29" s="14" t="str">
        <f>IF('Employee Input 20-21'!EQZ29="","",'Employee Input 20-21'!EQZ29)</f>
        <v/>
      </c>
      <c r="ERA29" s="14" t="str">
        <f>IF('Employee Input 20-21'!ERA29="","",'Employee Input 20-21'!ERA29)</f>
        <v/>
      </c>
      <c r="ERB29" s="14" t="str">
        <f>IF('Employee Input 20-21'!ERB29="","",'Employee Input 20-21'!ERB29)</f>
        <v/>
      </c>
      <c r="ERC29" s="14" t="str">
        <f>IF('Employee Input 20-21'!ERC29="","",'Employee Input 20-21'!ERC29)</f>
        <v/>
      </c>
      <c r="ERD29" s="14" t="str">
        <f>IF('Employee Input 20-21'!ERD29="","",'Employee Input 20-21'!ERD29)</f>
        <v/>
      </c>
      <c r="ERE29" s="14" t="str">
        <f>IF('Employee Input 20-21'!ERE29="","",'Employee Input 20-21'!ERE29)</f>
        <v/>
      </c>
      <c r="ERF29" s="14" t="str">
        <f>IF('Employee Input 20-21'!ERF29="","",'Employee Input 20-21'!ERF29)</f>
        <v/>
      </c>
      <c r="ERG29" s="14" t="str">
        <f>IF('Employee Input 20-21'!ERG29="","",'Employee Input 20-21'!ERG29)</f>
        <v/>
      </c>
      <c r="ERH29" s="14" t="str">
        <f>IF('Employee Input 20-21'!ERH29="","",'Employee Input 20-21'!ERH29)</f>
        <v/>
      </c>
      <c r="ERI29" s="14" t="str">
        <f>IF('Employee Input 20-21'!ERI29="","",'Employee Input 20-21'!ERI29)</f>
        <v/>
      </c>
      <c r="ERJ29" s="14" t="str">
        <f>IF('Employee Input 20-21'!ERJ29="","",'Employee Input 20-21'!ERJ29)</f>
        <v/>
      </c>
      <c r="ERK29" s="14" t="str">
        <f>IF('Employee Input 20-21'!ERK29="","",'Employee Input 20-21'!ERK29)</f>
        <v/>
      </c>
      <c r="ERL29" s="14" t="str">
        <f>IF('Employee Input 20-21'!ERL29="","",'Employee Input 20-21'!ERL29)</f>
        <v/>
      </c>
      <c r="ERM29" s="14" t="str">
        <f>IF('Employee Input 20-21'!ERM29="","",'Employee Input 20-21'!ERM29)</f>
        <v/>
      </c>
      <c r="ERN29" s="14" t="str">
        <f>IF('Employee Input 20-21'!ERN29="","",'Employee Input 20-21'!ERN29)</f>
        <v/>
      </c>
      <c r="ERO29" s="14" t="str">
        <f>IF('Employee Input 20-21'!ERO29="","",'Employee Input 20-21'!ERO29)</f>
        <v/>
      </c>
      <c r="ERP29" s="14" t="str">
        <f>IF('Employee Input 20-21'!ERP29="","",'Employee Input 20-21'!ERP29)</f>
        <v/>
      </c>
      <c r="ERQ29" s="14" t="str">
        <f>IF('Employee Input 20-21'!ERQ29="","",'Employee Input 20-21'!ERQ29)</f>
        <v/>
      </c>
      <c r="ERR29" s="14" t="str">
        <f>IF('Employee Input 20-21'!ERR29="","",'Employee Input 20-21'!ERR29)</f>
        <v/>
      </c>
      <c r="ERS29" s="14" t="str">
        <f>IF('Employee Input 20-21'!ERS29="","",'Employee Input 20-21'!ERS29)</f>
        <v/>
      </c>
      <c r="ERT29" s="14" t="str">
        <f>IF('Employee Input 20-21'!ERT29="","",'Employee Input 20-21'!ERT29)</f>
        <v/>
      </c>
      <c r="ERU29" s="14" t="str">
        <f>IF('Employee Input 20-21'!ERU29="","",'Employee Input 20-21'!ERU29)</f>
        <v/>
      </c>
      <c r="ERV29" s="14" t="str">
        <f>IF('Employee Input 20-21'!ERV29="","",'Employee Input 20-21'!ERV29)</f>
        <v/>
      </c>
      <c r="ERW29" s="14" t="str">
        <f>IF('Employee Input 20-21'!ERW29="","",'Employee Input 20-21'!ERW29)</f>
        <v/>
      </c>
      <c r="ERX29" s="14" t="str">
        <f>IF('Employee Input 20-21'!ERX29="","",'Employee Input 20-21'!ERX29)</f>
        <v/>
      </c>
      <c r="ERY29" s="14" t="str">
        <f>IF('Employee Input 20-21'!ERY29="","",'Employee Input 20-21'!ERY29)</f>
        <v/>
      </c>
      <c r="ERZ29" s="14" t="str">
        <f>IF('Employee Input 20-21'!ERZ29="","",'Employee Input 20-21'!ERZ29)</f>
        <v/>
      </c>
      <c r="ESA29" s="14" t="str">
        <f>IF('Employee Input 20-21'!ESA29="","",'Employee Input 20-21'!ESA29)</f>
        <v/>
      </c>
      <c r="ESB29" s="14" t="str">
        <f>IF('Employee Input 20-21'!ESB29="","",'Employee Input 20-21'!ESB29)</f>
        <v/>
      </c>
      <c r="ESC29" s="14" t="str">
        <f>IF('Employee Input 20-21'!ESC29="","",'Employee Input 20-21'!ESC29)</f>
        <v/>
      </c>
      <c r="ESD29" s="14" t="str">
        <f>IF('Employee Input 20-21'!ESD29="","",'Employee Input 20-21'!ESD29)</f>
        <v/>
      </c>
      <c r="ESE29" s="14" t="str">
        <f>IF('Employee Input 20-21'!ESE29="","",'Employee Input 20-21'!ESE29)</f>
        <v/>
      </c>
      <c r="ESF29" s="14" t="str">
        <f>IF('Employee Input 20-21'!ESF29="","",'Employee Input 20-21'!ESF29)</f>
        <v/>
      </c>
      <c r="ESG29" s="14" t="str">
        <f>IF('Employee Input 20-21'!ESG29="","",'Employee Input 20-21'!ESG29)</f>
        <v/>
      </c>
      <c r="ESH29" s="14" t="str">
        <f>IF('Employee Input 20-21'!ESH29="","",'Employee Input 20-21'!ESH29)</f>
        <v/>
      </c>
      <c r="ESI29" s="14" t="str">
        <f>IF('Employee Input 20-21'!ESI29="","",'Employee Input 20-21'!ESI29)</f>
        <v/>
      </c>
      <c r="ESJ29" s="14" t="str">
        <f>IF('Employee Input 20-21'!ESJ29="","",'Employee Input 20-21'!ESJ29)</f>
        <v/>
      </c>
      <c r="ESK29" s="14" t="str">
        <f>IF('Employee Input 20-21'!ESK29="","",'Employee Input 20-21'!ESK29)</f>
        <v/>
      </c>
      <c r="ESL29" s="14" t="str">
        <f>IF('Employee Input 20-21'!ESL29="","",'Employee Input 20-21'!ESL29)</f>
        <v/>
      </c>
      <c r="ESM29" s="14" t="str">
        <f>IF('Employee Input 20-21'!ESM29="","",'Employee Input 20-21'!ESM29)</f>
        <v/>
      </c>
      <c r="ESN29" s="14" t="str">
        <f>IF('Employee Input 20-21'!ESN29="","",'Employee Input 20-21'!ESN29)</f>
        <v/>
      </c>
      <c r="ESO29" s="14" t="str">
        <f>IF('Employee Input 20-21'!ESO29="","",'Employee Input 20-21'!ESO29)</f>
        <v/>
      </c>
      <c r="ESP29" s="14" t="str">
        <f>IF('Employee Input 20-21'!ESP29="","",'Employee Input 20-21'!ESP29)</f>
        <v/>
      </c>
      <c r="ESQ29" s="14" t="str">
        <f>IF('Employee Input 20-21'!ESQ29="","",'Employee Input 20-21'!ESQ29)</f>
        <v/>
      </c>
      <c r="ESR29" s="14" t="str">
        <f>IF('Employee Input 20-21'!ESR29="","",'Employee Input 20-21'!ESR29)</f>
        <v/>
      </c>
      <c r="ESS29" s="14" t="str">
        <f>IF('Employee Input 20-21'!ESS29="","",'Employee Input 20-21'!ESS29)</f>
        <v/>
      </c>
      <c r="EST29" s="14" t="str">
        <f>IF('Employee Input 20-21'!EST29="","",'Employee Input 20-21'!EST29)</f>
        <v/>
      </c>
      <c r="ESU29" s="14" t="str">
        <f>IF('Employee Input 20-21'!ESU29="","",'Employee Input 20-21'!ESU29)</f>
        <v/>
      </c>
      <c r="ESV29" s="14" t="str">
        <f>IF('Employee Input 20-21'!ESV29="","",'Employee Input 20-21'!ESV29)</f>
        <v/>
      </c>
      <c r="ESW29" s="14" t="str">
        <f>IF('Employee Input 20-21'!ESW29="","",'Employee Input 20-21'!ESW29)</f>
        <v/>
      </c>
      <c r="ESX29" s="14" t="str">
        <f>IF('Employee Input 20-21'!ESX29="","",'Employee Input 20-21'!ESX29)</f>
        <v/>
      </c>
      <c r="ESY29" s="14" t="str">
        <f>IF('Employee Input 20-21'!ESY29="","",'Employee Input 20-21'!ESY29)</f>
        <v/>
      </c>
      <c r="ESZ29" s="14" t="str">
        <f>IF('Employee Input 20-21'!ESZ29="","",'Employee Input 20-21'!ESZ29)</f>
        <v/>
      </c>
      <c r="ETA29" s="14" t="str">
        <f>IF('Employee Input 20-21'!ETA29="","",'Employee Input 20-21'!ETA29)</f>
        <v/>
      </c>
      <c r="ETB29" s="14" t="str">
        <f>IF('Employee Input 20-21'!ETB29="","",'Employee Input 20-21'!ETB29)</f>
        <v/>
      </c>
      <c r="ETC29" s="14" t="str">
        <f>IF('Employee Input 20-21'!ETC29="","",'Employee Input 20-21'!ETC29)</f>
        <v/>
      </c>
      <c r="ETD29" s="14" t="str">
        <f>IF('Employee Input 20-21'!ETD29="","",'Employee Input 20-21'!ETD29)</f>
        <v/>
      </c>
      <c r="ETE29" s="14" t="str">
        <f>IF('Employee Input 20-21'!ETE29="","",'Employee Input 20-21'!ETE29)</f>
        <v/>
      </c>
      <c r="ETF29" s="14" t="str">
        <f>IF('Employee Input 20-21'!ETF29="","",'Employee Input 20-21'!ETF29)</f>
        <v/>
      </c>
      <c r="ETG29" s="14" t="str">
        <f>IF('Employee Input 20-21'!ETG29="","",'Employee Input 20-21'!ETG29)</f>
        <v/>
      </c>
      <c r="ETH29" s="14" t="str">
        <f>IF('Employee Input 20-21'!ETH29="","",'Employee Input 20-21'!ETH29)</f>
        <v/>
      </c>
      <c r="ETI29" s="14" t="str">
        <f>IF('Employee Input 20-21'!ETI29="","",'Employee Input 20-21'!ETI29)</f>
        <v/>
      </c>
      <c r="ETJ29" s="14" t="str">
        <f>IF('Employee Input 20-21'!ETJ29="","",'Employee Input 20-21'!ETJ29)</f>
        <v/>
      </c>
      <c r="ETK29" s="14" t="str">
        <f>IF('Employee Input 20-21'!ETK29="","",'Employee Input 20-21'!ETK29)</f>
        <v/>
      </c>
      <c r="ETL29" s="14" t="str">
        <f>IF('Employee Input 20-21'!ETL29="","",'Employee Input 20-21'!ETL29)</f>
        <v/>
      </c>
      <c r="ETM29" s="14" t="str">
        <f>IF('Employee Input 20-21'!ETM29="","",'Employee Input 20-21'!ETM29)</f>
        <v/>
      </c>
      <c r="ETN29" s="14" t="str">
        <f>IF('Employee Input 20-21'!ETN29="","",'Employee Input 20-21'!ETN29)</f>
        <v/>
      </c>
      <c r="ETO29" s="14" t="str">
        <f>IF('Employee Input 20-21'!ETO29="","",'Employee Input 20-21'!ETO29)</f>
        <v/>
      </c>
      <c r="ETP29" s="14" t="str">
        <f>IF('Employee Input 20-21'!ETP29="","",'Employee Input 20-21'!ETP29)</f>
        <v/>
      </c>
      <c r="ETQ29" s="14" t="str">
        <f>IF('Employee Input 20-21'!ETQ29="","",'Employee Input 20-21'!ETQ29)</f>
        <v/>
      </c>
      <c r="ETR29" s="14" t="str">
        <f>IF('Employee Input 20-21'!ETR29="","",'Employee Input 20-21'!ETR29)</f>
        <v/>
      </c>
      <c r="ETS29" s="14" t="str">
        <f>IF('Employee Input 20-21'!ETS29="","",'Employee Input 20-21'!ETS29)</f>
        <v/>
      </c>
      <c r="ETT29" s="14" t="str">
        <f>IF('Employee Input 20-21'!ETT29="","",'Employee Input 20-21'!ETT29)</f>
        <v/>
      </c>
      <c r="ETU29" s="14" t="str">
        <f>IF('Employee Input 20-21'!ETU29="","",'Employee Input 20-21'!ETU29)</f>
        <v/>
      </c>
      <c r="ETV29" s="14" t="str">
        <f>IF('Employee Input 20-21'!ETV29="","",'Employee Input 20-21'!ETV29)</f>
        <v/>
      </c>
      <c r="ETW29" s="14" t="str">
        <f>IF('Employee Input 20-21'!ETW29="","",'Employee Input 20-21'!ETW29)</f>
        <v/>
      </c>
      <c r="ETX29" s="14" t="str">
        <f>IF('Employee Input 20-21'!ETX29="","",'Employee Input 20-21'!ETX29)</f>
        <v/>
      </c>
      <c r="ETY29" s="14" t="str">
        <f>IF('Employee Input 20-21'!ETY29="","",'Employee Input 20-21'!ETY29)</f>
        <v/>
      </c>
      <c r="ETZ29" s="14" t="str">
        <f>IF('Employee Input 20-21'!ETZ29="","",'Employee Input 20-21'!ETZ29)</f>
        <v/>
      </c>
      <c r="EUA29" s="14" t="str">
        <f>IF('Employee Input 20-21'!EUA29="","",'Employee Input 20-21'!EUA29)</f>
        <v/>
      </c>
      <c r="EUB29" s="14" t="str">
        <f>IF('Employee Input 20-21'!EUB29="","",'Employee Input 20-21'!EUB29)</f>
        <v/>
      </c>
      <c r="EUC29" s="14" t="str">
        <f>IF('Employee Input 20-21'!EUC29="","",'Employee Input 20-21'!EUC29)</f>
        <v/>
      </c>
      <c r="EUD29" s="14" t="str">
        <f>IF('Employee Input 20-21'!EUD29="","",'Employee Input 20-21'!EUD29)</f>
        <v/>
      </c>
      <c r="EUE29" s="14" t="str">
        <f>IF('Employee Input 20-21'!EUE29="","",'Employee Input 20-21'!EUE29)</f>
        <v/>
      </c>
      <c r="EUF29" s="14" t="str">
        <f>IF('Employee Input 20-21'!EUF29="","",'Employee Input 20-21'!EUF29)</f>
        <v/>
      </c>
      <c r="EUG29" s="14" t="str">
        <f>IF('Employee Input 20-21'!EUG29="","",'Employee Input 20-21'!EUG29)</f>
        <v/>
      </c>
      <c r="EUH29" s="14" t="str">
        <f>IF('Employee Input 20-21'!EUH29="","",'Employee Input 20-21'!EUH29)</f>
        <v/>
      </c>
      <c r="EUI29" s="14" t="str">
        <f>IF('Employee Input 20-21'!EUI29="","",'Employee Input 20-21'!EUI29)</f>
        <v/>
      </c>
      <c r="EUJ29" s="14" t="str">
        <f>IF('Employee Input 20-21'!EUJ29="","",'Employee Input 20-21'!EUJ29)</f>
        <v/>
      </c>
      <c r="EUK29" s="14" t="str">
        <f>IF('Employee Input 20-21'!EUK29="","",'Employee Input 20-21'!EUK29)</f>
        <v/>
      </c>
      <c r="EUL29" s="14" t="str">
        <f>IF('Employee Input 20-21'!EUL29="","",'Employee Input 20-21'!EUL29)</f>
        <v/>
      </c>
      <c r="EUM29" s="14" t="str">
        <f>IF('Employee Input 20-21'!EUM29="","",'Employee Input 20-21'!EUM29)</f>
        <v/>
      </c>
      <c r="EUN29" s="14" t="str">
        <f>IF('Employee Input 20-21'!EUN29="","",'Employee Input 20-21'!EUN29)</f>
        <v/>
      </c>
      <c r="EUO29" s="14" t="str">
        <f>IF('Employee Input 20-21'!EUO29="","",'Employee Input 20-21'!EUO29)</f>
        <v/>
      </c>
      <c r="EUP29" s="14" t="str">
        <f>IF('Employee Input 20-21'!EUP29="","",'Employee Input 20-21'!EUP29)</f>
        <v/>
      </c>
      <c r="EUQ29" s="14" t="str">
        <f>IF('Employee Input 20-21'!EUQ29="","",'Employee Input 20-21'!EUQ29)</f>
        <v/>
      </c>
      <c r="EUR29" s="14" t="str">
        <f>IF('Employee Input 20-21'!EUR29="","",'Employee Input 20-21'!EUR29)</f>
        <v/>
      </c>
      <c r="EUS29" s="14" t="str">
        <f>IF('Employee Input 20-21'!EUS29="","",'Employee Input 20-21'!EUS29)</f>
        <v/>
      </c>
      <c r="EUT29" s="14" t="str">
        <f>IF('Employee Input 20-21'!EUT29="","",'Employee Input 20-21'!EUT29)</f>
        <v/>
      </c>
      <c r="EUU29" s="14" t="str">
        <f>IF('Employee Input 20-21'!EUU29="","",'Employee Input 20-21'!EUU29)</f>
        <v/>
      </c>
      <c r="EUV29" s="14" t="str">
        <f>IF('Employee Input 20-21'!EUV29="","",'Employee Input 20-21'!EUV29)</f>
        <v/>
      </c>
      <c r="EUW29" s="14" t="str">
        <f>IF('Employee Input 20-21'!EUW29="","",'Employee Input 20-21'!EUW29)</f>
        <v/>
      </c>
      <c r="EUX29" s="14" t="str">
        <f>IF('Employee Input 20-21'!EUX29="","",'Employee Input 20-21'!EUX29)</f>
        <v/>
      </c>
      <c r="EUY29" s="14" t="str">
        <f>IF('Employee Input 20-21'!EUY29="","",'Employee Input 20-21'!EUY29)</f>
        <v/>
      </c>
      <c r="EUZ29" s="14" t="str">
        <f>IF('Employee Input 20-21'!EUZ29="","",'Employee Input 20-21'!EUZ29)</f>
        <v/>
      </c>
      <c r="EVA29" s="14" t="str">
        <f>IF('Employee Input 20-21'!EVA29="","",'Employee Input 20-21'!EVA29)</f>
        <v/>
      </c>
      <c r="EVB29" s="14" t="str">
        <f>IF('Employee Input 20-21'!EVB29="","",'Employee Input 20-21'!EVB29)</f>
        <v/>
      </c>
      <c r="EVC29" s="14" t="str">
        <f>IF('Employee Input 20-21'!EVC29="","",'Employee Input 20-21'!EVC29)</f>
        <v/>
      </c>
      <c r="EVD29" s="14" t="str">
        <f>IF('Employee Input 20-21'!EVD29="","",'Employee Input 20-21'!EVD29)</f>
        <v/>
      </c>
      <c r="EVE29" s="14" t="str">
        <f>IF('Employee Input 20-21'!EVE29="","",'Employee Input 20-21'!EVE29)</f>
        <v/>
      </c>
      <c r="EVF29" s="14" t="str">
        <f>IF('Employee Input 20-21'!EVF29="","",'Employee Input 20-21'!EVF29)</f>
        <v/>
      </c>
      <c r="EVG29" s="14" t="str">
        <f>IF('Employee Input 20-21'!EVG29="","",'Employee Input 20-21'!EVG29)</f>
        <v/>
      </c>
      <c r="EVH29" s="14" t="str">
        <f>IF('Employee Input 20-21'!EVH29="","",'Employee Input 20-21'!EVH29)</f>
        <v/>
      </c>
      <c r="EVI29" s="14" t="str">
        <f>IF('Employee Input 20-21'!EVI29="","",'Employee Input 20-21'!EVI29)</f>
        <v/>
      </c>
      <c r="EVJ29" s="14" t="str">
        <f>IF('Employee Input 20-21'!EVJ29="","",'Employee Input 20-21'!EVJ29)</f>
        <v/>
      </c>
      <c r="EVK29" s="14" t="str">
        <f>IF('Employee Input 20-21'!EVK29="","",'Employee Input 20-21'!EVK29)</f>
        <v/>
      </c>
      <c r="EVL29" s="14" t="str">
        <f>IF('Employee Input 20-21'!EVL29="","",'Employee Input 20-21'!EVL29)</f>
        <v/>
      </c>
      <c r="EVM29" s="14" t="str">
        <f>IF('Employee Input 20-21'!EVM29="","",'Employee Input 20-21'!EVM29)</f>
        <v/>
      </c>
      <c r="EVN29" s="14" t="str">
        <f>IF('Employee Input 20-21'!EVN29="","",'Employee Input 20-21'!EVN29)</f>
        <v/>
      </c>
      <c r="EVO29" s="14" t="str">
        <f>IF('Employee Input 20-21'!EVO29="","",'Employee Input 20-21'!EVO29)</f>
        <v/>
      </c>
      <c r="EVP29" s="14" t="str">
        <f>IF('Employee Input 20-21'!EVP29="","",'Employee Input 20-21'!EVP29)</f>
        <v/>
      </c>
      <c r="EVQ29" s="14" t="str">
        <f>IF('Employee Input 20-21'!EVQ29="","",'Employee Input 20-21'!EVQ29)</f>
        <v/>
      </c>
      <c r="EVR29" s="14" t="str">
        <f>IF('Employee Input 20-21'!EVR29="","",'Employee Input 20-21'!EVR29)</f>
        <v/>
      </c>
      <c r="EVS29" s="14" t="str">
        <f>IF('Employee Input 20-21'!EVS29="","",'Employee Input 20-21'!EVS29)</f>
        <v/>
      </c>
      <c r="EVT29" s="14" t="str">
        <f>IF('Employee Input 20-21'!EVT29="","",'Employee Input 20-21'!EVT29)</f>
        <v/>
      </c>
      <c r="EVU29" s="14" t="str">
        <f>IF('Employee Input 20-21'!EVU29="","",'Employee Input 20-21'!EVU29)</f>
        <v/>
      </c>
      <c r="EVV29" s="14" t="str">
        <f>IF('Employee Input 20-21'!EVV29="","",'Employee Input 20-21'!EVV29)</f>
        <v/>
      </c>
      <c r="EVW29" s="14" t="str">
        <f>IF('Employee Input 20-21'!EVW29="","",'Employee Input 20-21'!EVW29)</f>
        <v/>
      </c>
      <c r="EVX29" s="14" t="str">
        <f>IF('Employee Input 20-21'!EVX29="","",'Employee Input 20-21'!EVX29)</f>
        <v/>
      </c>
      <c r="EVY29" s="14" t="str">
        <f>IF('Employee Input 20-21'!EVY29="","",'Employee Input 20-21'!EVY29)</f>
        <v/>
      </c>
      <c r="EVZ29" s="14" t="str">
        <f>IF('Employee Input 20-21'!EVZ29="","",'Employee Input 20-21'!EVZ29)</f>
        <v/>
      </c>
      <c r="EWA29" s="14" t="str">
        <f>IF('Employee Input 20-21'!EWA29="","",'Employee Input 20-21'!EWA29)</f>
        <v/>
      </c>
      <c r="EWB29" s="14" t="str">
        <f>IF('Employee Input 20-21'!EWB29="","",'Employee Input 20-21'!EWB29)</f>
        <v/>
      </c>
      <c r="EWC29" s="14" t="str">
        <f>IF('Employee Input 20-21'!EWC29="","",'Employee Input 20-21'!EWC29)</f>
        <v/>
      </c>
      <c r="EWD29" s="14" t="str">
        <f>IF('Employee Input 20-21'!EWD29="","",'Employee Input 20-21'!EWD29)</f>
        <v/>
      </c>
      <c r="EWE29" s="14" t="str">
        <f>IF('Employee Input 20-21'!EWE29="","",'Employee Input 20-21'!EWE29)</f>
        <v/>
      </c>
      <c r="EWF29" s="14" t="str">
        <f>IF('Employee Input 20-21'!EWF29="","",'Employee Input 20-21'!EWF29)</f>
        <v/>
      </c>
      <c r="EWG29" s="14" t="str">
        <f>IF('Employee Input 20-21'!EWG29="","",'Employee Input 20-21'!EWG29)</f>
        <v/>
      </c>
      <c r="EWH29" s="14" t="str">
        <f>IF('Employee Input 20-21'!EWH29="","",'Employee Input 20-21'!EWH29)</f>
        <v/>
      </c>
      <c r="EWI29" s="14" t="str">
        <f>IF('Employee Input 20-21'!EWI29="","",'Employee Input 20-21'!EWI29)</f>
        <v/>
      </c>
      <c r="EWJ29" s="14" t="str">
        <f>IF('Employee Input 20-21'!EWJ29="","",'Employee Input 20-21'!EWJ29)</f>
        <v/>
      </c>
      <c r="EWK29" s="14" t="str">
        <f>IF('Employee Input 20-21'!EWK29="","",'Employee Input 20-21'!EWK29)</f>
        <v/>
      </c>
      <c r="EWL29" s="14" t="str">
        <f>IF('Employee Input 20-21'!EWL29="","",'Employee Input 20-21'!EWL29)</f>
        <v/>
      </c>
      <c r="EWM29" s="14" t="str">
        <f>IF('Employee Input 20-21'!EWM29="","",'Employee Input 20-21'!EWM29)</f>
        <v/>
      </c>
      <c r="EWN29" s="14" t="str">
        <f>IF('Employee Input 20-21'!EWN29="","",'Employee Input 20-21'!EWN29)</f>
        <v/>
      </c>
      <c r="EWO29" s="14" t="str">
        <f>IF('Employee Input 20-21'!EWO29="","",'Employee Input 20-21'!EWO29)</f>
        <v/>
      </c>
      <c r="EWP29" s="14" t="str">
        <f>IF('Employee Input 20-21'!EWP29="","",'Employee Input 20-21'!EWP29)</f>
        <v/>
      </c>
      <c r="EWQ29" s="14" t="str">
        <f>IF('Employee Input 20-21'!EWQ29="","",'Employee Input 20-21'!EWQ29)</f>
        <v/>
      </c>
      <c r="EWR29" s="14" t="str">
        <f>IF('Employee Input 20-21'!EWR29="","",'Employee Input 20-21'!EWR29)</f>
        <v/>
      </c>
      <c r="EWS29" s="14" t="str">
        <f>IF('Employee Input 20-21'!EWS29="","",'Employee Input 20-21'!EWS29)</f>
        <v/>
      </c>
      <c r="EWT29" s="14" t="str">
        <f>IF('Employee Input 20-21'!EWT29="","",'Employee Input 20-21'!EWT29)</f>
        <v/>
      </c>
      <c r="EWU29" s="14" t="str">
        <f>IF('Employee Input 20-21'!EWU29="","",'Employee Input 20-21'!EWU29)</f>
        <v/>
      </c>
      <c r="EWV29" s="14" t="str">
        <f>IF('Employee Input 20-21'!EWV29="","",'Employee Input 20-21'!EWV29)</f>
        <v/>
      </c>
      <c r="EWW29" s="14" t="str">
        <f>IF('Employee Input 20-21'!EWW29="","",'Employee Input 20-21'!EWW29)</f>
        <v/>
      </c>
      <c r="EWX29" s="14" t="str">
        <f>IF('Employee Input 20-21'!EWX29="","",'Employee Input 20-21'!EWX29)</f>
        <v/>
      </c>
      <c r="EWY29" s="14" t="str">
        <f>IF('Employee Input 20-21'!EWY29="","",'Employee Input 20-21'!EWY29)</f>
        <v/>
      </c>
      <c r="EWZ29" s="14" t="str">
        <f>IF('Employee Input 20-21'!EWZ29="","",'Employee Input 20-21'!EWZ29)</f>
        <v/>
      </c>
      <c r="EXA29" s="14" t="str">
        <f>IF('Employee Input 20-21'!EXA29="","",'Employee Input 20-21'!EXA29)</f>
        <v/>
      </c>
      <c r="EXB29" s="14" t="str">
        <f>IF('Employee Input 20-21'!EXB29="","",'Employee Input 20-21'!EXB29)</f>
        <v/>
      </c>
      <c r="EXC29" s="14" t="str">
        <f>IF('Employee Input 20-21'!EXC29="","",'Employee Input 20-21'!EXC29)</f>
        <v/>
      </c>
      <c r="EXD29" s="14" t="str">
        <f>IF('Employee Input 20-21'!EXD29="","",'Employee Input 20-21'!EXD29)</f>
        <v/>
      </c>
      <c r="EXE29" s="14" t="str">
        <f>IF('Employee Input 20-21'!EXE29="","",'Employee Input 20-21'!EXE29)</f>
        <v/>
      </c>
      <c r="EXF29" s="14" t="str">
        <f>IF('Employee Input 20-21'!EXF29="","",'Employee Input 20-21'!EXF29)</f>
        <v/>
      </c>
      <c r="EXG29" s="14" t="str">
        <f>IF('Employee Input 20-21'!EXG29="","",'Employee Input 20-21'!EXG29)</f>
        <v/>
      </c>
      <c r="EXH29" s="14" t="str">
        <f>IF('Employee Input 20-21'!EXH29="","",'Employee Input 20-21'!EXH29)</f>
        <v/>
      </c>
      <c r="EXI29" s="14" t="str">
        <f>IF('Employee Input 20-21'!EXI29="","",'Employee Input 20-21'!EXI29)</f>
        <v/>
      </c>
      <c r="EXJ29" s="14" t="str">
        <f>IF('Employee Input 20-21'!EXJ29="","",'Employee Input 20-21'!EXJ29)</f>
        <v/>
      </c>
      <c r="EXK29" s="14" t="str">
        <f>IF('Employee Input 20-21'!EXK29="","",'Employee Input 20-21'!EXK29)</f>
        <v/>
      </c>
      <c r="EXL29" s="14" t="str">
        <f>IF('Employee Input 20-21'!EXL29="","",'Employee Input 20-21'!EXL29)</f>
        <v/>
      </c>
      <c r="EXM29" s="14" t="str">
        <f>IF('Employee Input 20-21'!EXM29="","",'Employee Input 20-21'!EXM29)</f>
        <v/>
      </c>
      <c r="EXN29" s="14" t="str">
        <f>IF('Employee Input 20-21'!EXN29="","",'Employee Input 20-21'!EXN29)</f>
        <v/>
      </c>
      <c r="EXO29" s="14" t="str">
        <f>IF('Employee Input 20-21'!EXO29="","",'Employee Input 20-21'!EXO29)</f>
        <v/>
      </c>
      <c r="EXP29" s="14" t="str">
        <f>IF('Employee Input 20-21'!EXP29="","",'Employee Input 20-21'!EXP29)</f>
        <v/>
      </c>
      <c r="EXQ29" s="14" t="str">
        <f>IF('Employee Input 20-21'!EXQ29="","",'Employee Input 20-21'!EXQ29)</f>
        <v/>
      </c>
      <c r="EXR29" s="14" t="str">
        <f>IF('Employee Input 20-21'!EXR29="","",'Employee Input 20-21'!EXR29)</f>
        <v/>
      </c>
      <c r="EXS29" s="14" t="str">
        <f>IF('Employee Input 20-21'!EXS29="","",'Employee Input 20-21'!EXS29)</f>
        <v/>
      </c>
      <c r="EXT29" s="14" t="str">
        <f>IF('Employee Input 20-21'!EXT29="","",'Employee Input 20-21'!EXT29)</f>
        <v/>
      </c>
      <c r="EXU29" s="14" t="str">
        <f>IF('Employee Input 20-21'!EXU29="","",'Employee Input 20-21'!EXU29)</f>
        <v/>
      </c>
      <c r="EXV29" s="14" t="str">
        <f>IF('Employee Input 20-21'!EXV29="","",'Employee Input 20-21'!EXV29)</f>
        <v/>
      </c>
      <c r="EXW29" s="14" t="str">
        <f>IF('Employee Input 20-21'!EXW29="","",'Employee Input 20-21'!EXW29)</f>
        <v/>
      </c>
      <c r="EXX29" s="14" t="str">
        <f>IF('Employee Input 20-21'!EXX29="","",'Employee Input 20-21'!EXX29)</f>
        <v/>
      </c>
      <c r="EXY29" s="14" t="str">
        <f>IF('Employee Input 20-21'!EXY29="","",'Employee Input 20-21'!EXY29)</f>
        <v/>
      </c>
      <c r="EXZ29" s="14" t="str">
        <f>IF('Employee Input 20-21'!EXZ29="","",'Employee Input 20-21'!EXZ29)</f>
        <v/>
      </c>
      <c r="EYA29" s="14" t="str">
        <f>IF('Employee Input 20-21'!EYA29="","",'Employee Input 20-21'!EYA29)</f>
        <v/>
      </c>
      <c r="EYB29" s="14" t="str">
        <f>IF('Employee Input 20-21'!EYB29="","",'Employee Input 20-21'!EYB29)</f>
        <v/>
      </c>
      <c r="EYC29" s="14" t="str">
        <f>IF('Employee Input 20-21'!EYC29="","",'Employee Input 20-21'!EYC29)</f>
        <v/>
      </c>
      <c r="EYD29" s="14" t="str">
        <f>IF('Employee Input 20-21'!EYD29="","",'Employee Input 20-21'!EYD29)</f>
        <v/>
      </c>
      <c r="EYE29" s="14" t="str">
        <f>IF('Employee Input 20-21'!EYE29="","",'Employee Input 20-21'!EYE29)</f>
        <v/>
      </c>
      <c r="EYF29" s="14" t="str">
        <f>IF('Employee Input 20-21'!EYF29="","",'Employee Input 20-21'!EYF29)</f>
        <v/>
      </c>
      <c r="EYG29" s="14" t="str">
        <f>IF('Employee Input 20-21'!EYG29="","",'Employee Input 20-21'!EYG29)</f>
        <v/>
      </c>
      <c r="EYH29" s="14" t="str">
        <f>IF('Employee Input 20-21'!EYH29="","",'Employee Input 20-21'!EYH29)</f>
        <v/>
      </c>
      <c r="EYI29" s="14" t="str">
        <f>IF('Employee Input 20-21'!EYI29="","",'Employee Input 20-21'!EYI29)</f>
        <v/>
      </c>
      <c r="EYJ29" s="14" t="str">
        <f>IF('Employee Input 20-21'!EYJ29="","",'Employee Input 20-21'!EYJ29)</f>
        <v/>
      </c>
      <c r="EYK29" s="14" t="str">
        <f>IF('Employee Input 20-21'!EYK29="","",'Employee Input 20-21'!EYK29)</f>
        <v/>
      </c>
      <c r="EYL29" s="14" t="str">
        <f>IF('Employee Input 20-21'!EYL29="","",'Employee Input 20-21'!EYL29)</f>
        <v/>
      </c>
      <c r="EYM29" s="14" t="str">
        <f>IF('Employee Input 20-21'!EYM29="","",'Employee Input 20-21'!EYM29)</f>
        <v/>
      </c>
      <c r="EYN29" s="14" t="str">
        <f>IF('Employee Input 20-21'!EYN29="","",'Employee Input 20-21'!EYN29)</f>
        <v/>
      </c>
      <c r="EYO29" s="14" t="str">
        <f>IF('Employee Input 20-21'!EYO29="","",'Employee Input 20-21'!EYO29)</f>
        <v/>
      </c>
      <c r="EYP29" s="14" t="str">
        <f>IF('Employee Input 20-21'!EYP29="","",'Employee Input 20-21'!EYP29)</f>
        <v/>
      </c>
      <c r="EYQ29" s="14" t="str">
        <f>IF('Employee Input 20-21'!EYQ29="","",'Employee Input 20-21'!EYQ29)</f>
        <v/>
      </c>
      <c r="EYR29" s="14" t="str">
        <f>IF('Employee Input 20-21'!EYR29="","",'Employee Input 20-21'!EYR29)</f>
        <v/>
      </c>
      <c r="EYS29" s="14" t="str">
        <f>IF('Employee Input 20-21'!EYS29="","",'Employee Input 20-21'!EYS29)</f>
        <v/>
      </c>
      <c r="EYT29" s="14" t="str">
        <f>IF('Employee Input 20-21'!EYT29="","",'Employee Input 20-21'!EYT29)</f>
        <v/>
      </c>
      <c r="EYU29" s="14" t="str">
        <f>IF('Employee Input 20-21'!EYU29="","",'Employee Input 20-21'!EYU29)</f>
        <v/>
      </c>
      <c r="EYV29" s="14" t="str">
        <f>IF('Employee Input 20-21'!EYV29="","",'Employee Input 20-21'!EYV29)</f>
        <v/>
      </c>
      <c r="EYW29" s="14" t="str">
        <f>IF('Employee Input 20-21'!EYW29="","",'Employee Input 20-21'!EYW29)</f>
        <v/>
      </c>
      <c r="EYX29" s="14" t="str">
        <f>IF('Employee Input 20-21'!EYX29="","",'Employee Input 20-21'!EYX29)</f>
        <v/>
      </c>
      <c r="EYY29" s="14" t="str">
        <f>IF('Employee Input 20-21'!EYY29="","",'Employee Input 20-21'!EYY29)</f>
        <v/>
      </c>
      <c r="EYZ29" s="14" t="str">
        <f>IF('Employee Input 20-21'!EYZ29="","",'Employee Input 20-21'!EYZ29)</f>
        <v/>
      </c>
      <c r="EZA29" s="14" t="str">
        <f>IF('Employee Input 20-21'!EZA29="","",'Employee Input 20-21'!EZA29)</f>
        <v/>
      </c>
      <c r="EZB29" s="14" t="str">
        <f>IF('Employee Input 20-21'!EZB29="","",'Employee Input 20-21'!EZB29)</f>
        <v/>
      </c>
      <c r="EZC29" s="14" t="str">
        <f>IF('Employee Input 20-21'!EZC29="","",'Employee Input 20-21'!EZC29)</f>
        <v/>
      </c>
      <c r="EZD29" s="14" t="str">
        <f>IF('Employee Input 20-21'!EZD29="","",'Employee Input 20-21'!EZD29)</f>
        <v/>
      </c>
      <c r="EZE29" s="14" t="str">
        <f>IF('Employee Input 20-21'!EZE29="","",'Employee Input 20-21'!EZE29)</f>
        <v/>
      </c>
      <c r="EZF29" s="14" t="str">
        <f>IF('Employee Input 20-21'!EZF29="","",'Employee Input 20-21'!EZF29)</f>
        <v/>
      </c>
      <c r="EZG29" s="14" t="str">
        <f>IF('Employee Input 20-21'!EZG29="","",'Employee Input 20-21'!EZG29)</f>
        <v/>
      </c>
      <c r="EZH29" s="14" t="str">
        <f>IF('Employee Input 20-21'!EZH29="","",'Employee Input 20-21'!EZH29)</f>
        <v/>
      </c>
      <c r="EZI29" s="14" t="str">
        <f>IF('Employee Input 20-21'!EZI29="","",'Employee Input 20-21'!EZI29)</f>
        <v/>
      </c>
      <c r="EZJ29" s="14" t="str">
        <f>IF('Employee Input 20-21'!EZJ29="","",'Employee Input 20-21'!EZJ29)</f>
        <v/>
      </c>
      <c r="EZK29" s="14" t="str">
        <f>IF('Employee Input 20-21'!EZK29="","",'Employee Input 20-21'!EZK29)</f>
        <v/>
      </c>
      <c r="EZL29" s="14" t="str">
        <f>IF('Employee Input 20-21'!EZL29="","",'Employee Input 20-21'!EZL29)</f>
        <v/>
      </c>
      <c r="EZM29" s="14" t="str">
        <f>IF('Employee Input 20-21'!EZM29="","",'Employee Input 20-21'!EZM29)</f>
        <v/>
      </c>
      <c r="EZN29" s="14" t="str">
        <f>IF('Employee Input 20-21'!EZN29="","",'Employee Input 20-21'!EZN29)</f>
        <v/>
      </c>
      <c r="EZO29" s="14" t="str">
        <f>IF('Employee Input 20-21'!EZO29="","",'Employee Input 20-21'!EZO29)</f>
        <v/>
      </c>
      <c r="EZP29" s="14" t="str">
        <f>IF('Employee Input 20-21'!EZP29="","",'Employee Input 20-21'!EZP29)</f>
        <v/>
      </c>
      <c r="EZQ29" s="14" t="str">
        <f>IF('Employee Input 20-21'!EZQ29="","",'Employee Input 20-21'!EZQ29)</f>
        <v/>
      </c>
      <c r="EZR29" s="14" t="str">
        <f>IF('Employee Input 20-21'!EZR29="","",'Employee Input 20-21'!EZR29)</f>
        <v/>
      </c>
      <c r="EZS29" s="14" t="str">
        <f>IF('Employee Input 20-21'!EZS29="","",'Employee Input 20-21'!EZS29)</f>
        <v/>
      </c>
      <c r="EZT29" s="14" t="str">
        <f>IF('Employee Input 20-21'!EZT29="","",'Employee Input 20-21'!EZT29)</f>
        <v/>
      </c>
      <c r="EZU29" s="14" t="str">
        <f>IF('Employee Input 20-21'!EZU29="","",'Employee Input 20-21'!EZU29)</f>
        <v/>
      </c>
      <c r="EZV29" s="14" t="str">
        <f>IF('Employee Input 20-21'!EZV29="","",'Employee Input 20-21'!EZV29)</f>
        <v/>
      </c>
      <c r="EZW29" s="14" t="str">
        <f>IF('Employee Input 20-21'!EZW29="","",'Employee Input 20-21'!EZW29)</f>
        <v/>
      </c>
      <c r="EZX29" s="14" t="str">
        <f>IF('Employee Input 20-21'!EZX29="","",'Employee Input 20-21'!EZX29)</f>
        <v/>
      </c>
      <c r="EZY29" s="14" t="str">
        <f>IF('Employee Input 20-21'!EZY29="","",'Employee Input 20-21'!EZY29)</f>
        <v/>
      </c>
      <c r="EZZ29" s="14" t="str">
        <f>IF('Employee Input 20-21'!EZZ29="","",'Employee Input 20-21'!EZZ29)</f>
        <v/>
      </c>
      <c r="FAA29" s="14" t="str">
        <f>IF('Employee Input 20-21'!FAA29="","",'Employee Input 20-21'!FAA29)</f>
        <v/>
      </c>
      <c r="FAB29" s="14" t="str">
        <f>IF('Employee Input 20-21'!FAB29="","",'Employee Input 20-21'!FAB29)</f>
        <v/>
      </c>
      <c r="FAC29" s="14" t="str">
        <f>IF('Employee Input 20-21'!FAC29="","",'Employee Input 20-21'!FAC29)</f>
        <v/>
      </c>
      <c r="FAD29" s="14" t="str">
        <f>IF('Employee Input 20-21'!FAD29="","",'Employee Input 20-21'!FAD29)</f>
        <v/>
      </c>
      <c r="FAE29" s="14" t="str">
        <f>IF('Employee Input 20-21'!FAE29="","",'Employee Input 20-21'!FAE29)</f>
        <v/>
      </c>
      <c r="FAF29" s="14" t="str">
        <f>IF('Employee Input 20-21'!FAF29="","",'Employee Input 20-21'!FAF29)</f>
        <v/>
      </c>
      <c r="FAG29" s="14" t="str">
        <f>IF('Employee Input 20-21'!FAG29="","",'Employee Input 20-21'!FAG29)</f>
        <v/>
      </c>
      <c r="FAH29" s="14" t="str">
        <f>IF('Employee Input 20-21'!FAH29="","",'Employee Input 20-21'!FAH29)</f>
        <v/>
      </c>
      <c r="FAI29" s="14" t="str">
        <f>IF('Employee Input 20-21'!FAI29="","",'Employee Input 20-21'!FAI29)</f>
        <v/>
      </c>
      <c r="FAJ29" s="14" t="str">
        <f>IF('Employee Input 20-21'!FAJ29="","",'Employee Input 20-21'!FAJ29)</f>
        <v/>
      </c>
      <c r="FAK29" s="14" t="str">
        <f>IF('Employee Input 20-21'!FAK29="","",'Employee Input 20-21'!FAK29)</f>
        <v/>
      </c>
      <c r="FAL29" s="14" t="str">
        <f>IF('Employee Input 20-21'!FAL29="","",'Employee Input 20-21'!FAL29)</f>
        <v/>
      </c>
      <c r="FAM29" s="14" t="str">
        <f>IF('Employee Input 20-21'!FAM29="","",'Employee Input 20-21'!FAM29)</f>
        <v/>
      </c>
      <c r="FAN29" s="14" t="str">
        <f>IF('Employee Input 20-21'!FAN29="","",'Employee Input 20-21'!FAN29)</f>
        <v/>
      </c>
      <c r="FAO29" s="14" t="str">
        <f>IF('Employee Input 20-21'!FAO29="","",'Employee Input 20-21'!FAO29)</f>
        <v/>
      </c>
      <c r="FAP29" s="14" t="str">
        <f>IF('Employee Input 20-21'!FAP29="","",'Employee Input 20-21'!FAP29)</f>
        <v/>
      </c>
      <c r="FAQ29" s="14" t="str">
        <f>IF('Employee Input 20-21'!FAQ29="","",'Employee Input 20-21'!FAQ29)</f>
        <v/>
      </c>
      <c r="FAR29" s="14" t="str">
        <f>IF('Employee Input 20-21'!FAR29="","",'Employee Input 20-21'!FAR29)</f>
        <v/>
      </c>
      <c r="FAS29" s="14" t="str">
        <f>IF('Employee Input 20-21'!FAS29="","",'Employee Input 20-21'!FAS29)</f>
        <v/>
      </c>
      <c r="FAT29" s="14" t="str">
        <f>IF('Employee Input 20-21'!FAT29="","",'Employee Input 20-21'!FAT29)</f>
        <v/>
      </c>
      <c r="FAU29" s="14" t="str">
        <f>IF('Employee Input 20-21'!FAU29="","",'Employee Input 20-21'!FAU29)</f>
        <v/>
      </c>
      <c r="FAV29" s="14" t="str">
        <f>IF('Employee Input 20-21'!FAV29="","",'Employee Input 20-21'!FAV29)</f>
        <v/>
      </c>
      <c r="FAW29" s="14" t="str">
        <f>IF('Employee Input 20-21'!FAW29="","",'Employee Input 20-21'!FAW29)</f>
        <v/>
      </c>
      <c r="FAX29" s="14" t="str">
        <f>IF('Employee Input 20-21'!FAX29="","",'Employee Input 20-21'!FAX29)</f>
        <v/>
      </c>
      <c r="FAY29" s="14" t="str">
        <f>IF('Employee Input 20-21'!FAY29="","",'Employee Input 20-21'!FAY29)</f>
        <v/>
      </c>
      <c r="FAZ29" s="14" t="str">
        <f>IF('Employee Input 20-21'!FAZ29="","",'Employee Input 20-21'!FAZ29)</f>
        <v/>
      </c>
      <c r="FBA29" s="14" t="str">
        <f>IF('Employee Input 20-21'!FBA29="","",'Employee Input 20-21'!FBA29)</f>
        <v/>
      </c>
      <c r="FBB29" s="14" t="str">
        <f>IF('Employee Input 20-21'!FBB29="","",'Employee Input 20-21'!FBB29)</f>
        <v/>
      </c>
      <c r="FBC29" s="14" t="str">
        <f>IF('Employee Input 20-21'!FBC29="","",'Employee Input 20-21'!FBC29)</f>
        <v/>
      </c>
      <c r="FBD29" s="14" t="str">
        <f>IF('Employee Input 20-21'!FBD29="","",'Employee Input 20-21'!FBD29)</f>
        <v/>
      </c>
      <c r="FBE29" s="14" t="str">
        <f>IF('Employee Input 20-21'!FBE29="","",'Employee Input 20-21'!FBE29)</f>
        <v/>
      </c>
      <c r="FBF29" s="14" t="str">
        <f>IF('Employee Input 20-21'!FBF29="","",'Employee Input 20-21'!FBF29)</f>
        <v/>
      </c>
      <c r="FBG29" s="14" t="str">
        <f>IF('Employee Input 20-21'!FBG29="","",'Employee Input 20-21'!FBG29)</f>
        <v/>
      </c>
      <c r="FBH29" s="14" t="str">
        <f>IF('Employee Input 20-21'!FBH29="","",'Employee Input 20-21'!FBH29)</f>
        <v/>
      </c>
      <c r="FBI29" s="14" t="str">
        <f>IF('Employee Input 20-21'!FBI29="","",'Employee Input 20-21'!FBI29)</f>
        <v/>
      </c>
      <c r="FBJ29" s="14" t="str">
        <f>IF('Employee Input 20-21'!FBJ29="","",'Employee Input 20-21'!FBJ29)</f>
        <v/>
      </c>
      <c r="FBK29" s="14" t="str">
        <f>IF('Employee Input 20-21'!FBK29="","",'Employee Input 20-21'!FBK29)</f>
        <v/>
      </c>
      <c r="FBL29" s="14" t="str">
        <f>IF('Employee Input 20-21'!FBL29="","",'Employee Input 20-21'!FBL29)</f>
        <v/>
      </c>
      <c r="FBM29" s="14" t="str">
        <f>IF('Employee Input 20-21'!FBM29="","",'Employee Input 20-21'!FBM29)</f>
        <v/>
      </c>
      <c r="FBN29" s="14" t="str">
        <f>IF('Employee Input 20-21'!FBN29="","",'Employee Input 20-21'!FBN29)</f>
        <v/>
      </c>
      <c r="FBO29" s="14" t="str">
        <f>IF('Employee Input 20-21'!FBO29="","",'Employee Input 20-21'!FBO29)</f>
        <v/>
      </c>
      <c r="FBP29" s="14" t="str">
        <f>IF('Employee Input 20-21'!FBP29="","",'Employee Input 20-21'!FBP29)</f>
        <v/>
      </c>
      <c r="FBQ29" s="14" t="str">
        <f>IF('Employee Input 20-21'!FBQ29="","",'Employee Input 20-21'!FBQ29)</f>
        <v/>
      </c>
      <c r="FBR29" s="14" t="str">
        <f>IF('Employee Input 20-21'!FBR29="","",'Employee Input 20-21'!FBR29)</f>
        <v/>
      </c>
      <c r="FBS29" s="14" t="str">
        <f>IF('Employee Input 20-21'!FBS29="","",'Employee Input 20-21'!FBS29)</f>
        <v/>
      </c>
      <c r="FBT29" s="14" t="str">
        <f>IF('Employee Input 20-21'!FBT29="","",'Employee Input 20-21'!FBT29)</f>
        <v/>
      </c>
      <c r="FBU29" s="14" t="str">
        <f>IF('Employee Input 20-21'!FBU29="","",'Employee Input 20-21'!FBU29)</f>
        <v/>
      </c>
      <c r="FBV29" s="14" t="str">
        <f>IF('Employee Input 20-21'!FBV29="","",'Employee Input 20-21'!FBV29)</f>
        <v/>
      </c>
      <c r="FBW29" s="14" t="str">
        <f>IF('Employee Input 20-21'!FBW29="","",'Employee Input 20-21'!FBW29)</f>
        <v/>
      </c>
      <c r="FBX29" s="14" t="str">
        <f>IF('Employee Input 20-21'!FBX29="","",'Employee Input 20-21'!FBX29)</f>
        <v/>
      </c>
      <c r="FBY29" s="14" t="str">
        <f>IF('Employee Input 20-21'!FBY29="","",'Employee Input 20-21'!FBY29)</f>
        <v/>
      </c>
      <c r="FBZ29" s="14" t="str">
        <f>IF('Employee Input 20-21'!FBZ29="","",'Employee Input 20-21'!FBZ29)</f>
        <v/>
      </c>
      <c r="FCA29" s="14" t="str">
        <f>IF('Employee Input 20-21'!FCA29="","",'Employee Input 20-21'!FCA29)</f>
        <v/>
      </c>
      <c r="FCB29" s="14" t="str">
        <f>IF('Employee Input 20-21'!FCB29="","",'Employee Input 20-21'!FCB29)</f>
        <v/>
      </c>
      <c r="FCC29" s="14" t="str">
        <f>IF('Employee Input 20-21'!FCC29="","",'Employee Input 20-21'!FCC29)</f>
        <v/>
      </c>
      <c r="FCD29" s="14" t="str">
        <f>IF('Employee Input 20-21'!FCD29="","",'Employee Input 20-21'!FCD29)</f>
        <v/>
      </c>
      <c r="FCE29" s="14" t="str">
        <f>IF('Employee Input 20-21'!FCE29="","",'Employee Input 20-21'!FCE29)</f>
        <v/>
      </c>
      <c r="FCF29" s="14" t="str">
        <f>IF('Employee Input 20-21'!FCF29="","",'Employee Input 20-21'!FCF29)</f>
        <v/>
      </c>
      <c r="FCG29" s="14" t="str">
        <f>IF('Employee Input 20-21'!FCG29="","",'Employee Input 20-21'!FCG29)</f>
        <v/>
      </c>
      <c r="FCH29" s="14" t="str">
        <f>IF('Employee Input 20-21'!FCH29="","",'Employee Input 20-21'!FCH29)</f>
        <v/>
      </c>
      <c r="FCI29" s="14" t="str">
        <f>IF('Employee Input 20-21'!FCI29="","",'Employee Input 20-21'!FCI29)</f>
        <v/>
      </c>
      <c r="FCJ29" s="14" t="str">
        <f>IF('Employee Input 20-21'!FCJ29="","",'Employee Input 20-21'!FCJ29)</f>
        <v/>
      </c>
      <c r="FCK29" s="14" t="str">
        <f>IF('Employee Input 20-21'!FCK29="","",'Employee Input 20-21'!FCK29)</f>
        <v/>
      </c>
      <c r="FCL29" s="14" t="str">
        <f>IF('Employee Input 20-21'!FCL29="","",'Employee Input 20-21'!FCL29)</f>
        <v/>
      </c>
      <c r="FCM29" s="14" t="str">
        <f>IF('Employee Input 20-21'!FCM29="","",'Employee Input 20-21'!FCM29)</f>
        <v/>
      </c>
      <c r="FCN29" s="14" t="str">
        <f>IF('Employee Input 20-21'!FCN29="","",'Employee Input 20-21'!FCN29)</f>
        <v/>
      </c>
      <c r="FCO29" s="14" t="str">
        <f>IF('Employee Input 20-21'!FCO29="","",'Employee Input 20-21'!FCO29)</f>
        <v/>
      </c>
      <c r="FCP29" s="14" t="str">
        <f>IF('Employee Input 20-21'!FCP29="","",'Employee Input 20-21'!FCP29)</f>
        <v/>
      </c>
      <c r="FCQ29" s="14" t="str">
        <f>IF('Employee Input 20-21'!FCQ29="","",'Employee Input 20-21'!FCQ29)</f>
        <v/>
      </c>
      <c r="FCR29" s="14" t="str">
        <f>IF('Employee Input 20-21'!FCR29="","",'Employee Input 20-21'!FCR29)</f>
        <v/>
      </c>
      <c r="FCS29" s="14" t="str">
        <f>IF('Employee Input 20-21'!FCS29="","",'Employee Input 20-21'!FCS29)</f>
        <v/>
      </c>
      <c r="FCT29" s="14" t="str">
        <f>IF('Employee Input 20-21'!FCT29="","",'Employee Input 20-21'!FCT29)</f>
        <v/>
      </c>
      <c r="FCU29" s="14" t="str">
        <f>IF('Employee Input 20-21'!FCU29="","",'Employee Input 20-21'!FCU29)</f>
        <v/>
      </c>
      <c r="FCV29" s="14" t="str">
        <f>IF('Employee Input 20-21'!FCV29="","",'Employee Input 20-21'!FCV29)</f>
        <v/>
      </c>
      <c r="FCW29" s="14" t="str">
        <f>IF('Employee Input 20-21'!FCW29="","",'Employee Input 20-21'!FCW29)</f>
        <v/>
      </c>
      <c r="FCX29" s="14" t="str">
        <f>IF('Employee Input 20-21'!FCX29="","",'Employee Input 20-21'!FCX29)</f>
        <v/>
      </c>
      <c r="FCY29" s="14" t="str">
        <f>IF('Employee Input 20-21'!FCY29="","",'Employee Input 20-21'!FCY29)</f>
        <v/>
      </c>
      <c r="FCZ29" s="14" t="str">
        <f>IF('Employee Input 20-21'!FCZ29="","",'Employee Input 20-21'!FCZ29)</f>
        <v/>
      </c>
      <c r="FDA29" s="14" t="str">
        <f>IF('Employee Input 20-21'!FDA29="","",'Employee Input 20-21'!FDA29)</f>
        <v/>
      </c>
      <c r="FDB29" s="14" t="str">
        <f>IF('Employee Input 20-21'!FDB29="","",'Employee Input 20-21'!FDB29)</f>
        <v/>
      </c>
      <c r="FDC29" s="14" t="str">
        <f>IF('Employee Input 20-21'!FDC29="","",'Employee Input 20-21'!FDC29)</f>
        <v/>
      </c>
      <c r="FDD29" s="14" t="str">
        <f>IF('Employee Input 20-21'!FDD29="","",'Employee Input 20-21'!FDD29)</f>
        <v/>
      </c>
      <c r="FDE29" s="14" t="str">
        <f>IF('Employee Input 20-21'!FDE29="","",'Employee Input 20-21'!FDE29)</f>
        <v/>
      </c>
      <c r="FDF29" s="14" t="str">
        <f>IF('Employee Input 20-21'!FDF29="","",'Employee Input 20-21'!FDF29)</f>
        <v/>
      </c>
      <c r="FDG29" s="14" t="str">
        <f>IF('Employee Input 20-21'!FDG29="","",'Employee Input 20-21'!FDG29)</f>
        <v/>
      </c>
      <c r="FDH29" s="14" t="str">
        <f>IF('Employee Input 20-21'!FDH29="","",'Employee Input 20-21'!FDH29)</f>
        <v/>
      </c>
      <c r="FDI29" s="14" t="str">
        <f>IF('Employee Input 20-21'!FDI29="","",'Employee Input 20-21'!FDI29)</f>
        <v/>
      </c>
      <c r="FDJ29" s="14" t="str">
        <f>IF('Employee Input 20-21'!FDJ29="","",'Employee Input 20-21'!FDJ29)</f>
        <v/>
      </c>
      <c r="FDK29" s="14" t="str">
        <f>IF('Employee Input 20-21'!FDK29="","",'Employee Input 20-21'!FDK29)</f>
        <v/>
      </c>
      <c r="FDL29" s="14" t="str">
        <f>IF('Employee Input 20-21'!FDL29="","",'Employee Input 20-21'!FDL29)</f>
        <v/>
      </c>
      <c r="FDM29" s="14" t="str">
        <f>IF('Employee Input 20-21'!FDM29="","",'Employee Input 20-21'!FDM29)</f>
        <v/>
      </c>
      <c r="FDN29" s="14" t="str">
        <f>IF('Employee Input 20-21'!FDN29="","",'Employee Input 20-21'!FDN29)</f>
        <v/>
      </c>
      <c r="FDO29" s="14" t="str">
        <f>IF('Employee Input 20-21'!FDO29="","",'Employee Input 20-21'!FDO29)</f>
        <v/>
      </c>
      <c r="FDP29" s="14" t="str">
        <f>IF('Employee Input 20-21'!FDP29="","",'Employee Input 20-21'!FDP29)</f>
        <v/>
      </c>
      <c r="FDQ29" s="14" t="str">
        <f>IF('Employee Input 20-21'!FDQ29="","",'Employee Input 20-21'!FDQ29)</f>
        <v/>
      </c>
      <c r="FDR29" s="14" t="str">
        <f>IF('Employee Input 20-21'!FDR29="","",'Employee Input 20-21'!FDR29)</f>
        <v/>
      </c>
      <c r="FDS29" s="14" t="str">
        <f>IF('Employee Input 20-21'!FDS29="","",'Employee Input 20-21'!FDS29)</f>
        <v/>
      </c>
      <c r="FDT29" s="14" t="str">
        <f>IF('Employee Input 20-21'!FDT29="","",'Employee Input 20-21'!FDT29)</f>
        <v/>
      </c>
      <c r="FDU29" s="14" t="str">
        <f>IF('Employee Input 20-21'!FDU29="","",'Employee Input 20-21'!FDU29)</f>
        <v/>
      </c>
      <c r="FDV29" s="14" t="str">
        <f>IF('Employee Input 20-21'!FDV29="","",'Employee Input 20-21'!FDV29)</f>
        <v/>
      </c>
      <c r="FDW29" s="14" t="str">
        <f>IF('Employee Input 20-21'!FDW29="","",'Employee Input 20-21'!FDW29)</f>
        <v/>
      </c>
      <c r="FDX29" s="14" t="str">
        <f>IF('Employee Input 20-21'!FDX29="","",'Employee Input 20-21'!FDX29)</f>
        <v/>
      </c>
      <c r="FDY29" s="14" t="str">
        <f>IF('Employee Input 20-21'!FDY29="","",'Employee Input 20-21'!FDY29)</f>
        <v/>
      </c>
      <c r="FDZ29" s="14" t="str">
        <f>IF('Employee Input 20-21'!FDZ29="","",'Employee Input 20-21'!FDZ29)</f>
        <v/>
      </c>
      <c r="FEA29" s="14" t="str">
        <f>IF('Employee Input 20-21'!FEA29="","",'Employee Input 20-21'!FEA29)</f>
        <v/>
      </c>
      <c r="FEB29" s="14" t="str">
        <f>IF('Employee Input 20-21'!FEB29="","",'Employee Input 20-21'!FEB29)</f>
        <v/>
      </c>
      <c r="FEC29" s="14" t="str">
        <f>IF('Employee Input 20-21'!FEC29="","",'Employee Input 20-21'!FEC29)</f>
        <v/>
      </c>
      <c r="FED29" s="14" t="str">
        <f>IF('Employee Input 20-21'!FED29="","",'Employee Input 20-21'!FED29)</f>
        <v/>
      </c>
      <c r="FEE29" s="14" t="str">
        <f>IF('Employee Input 20-21'!FEE29="","",'Employee Input 20-21'!FEE29)</f>
        <v/>
      </c>
      <c r="FEF29" s="14" t="str">
        <f>IF('Employee Input 20-21'!FEF29="","",'Employee Input 20-21'!FEF29)</f>
        <v/>
      </c>
      <c r="FEG29" s="14" t="str">
        <f>IF('Employee Input 20-21'!FEG29="","",'Employee Input 20-21'!FEG29)</f>
        <v/>
      </c>
      <c r="FEH29" s="14" t="str">
        <f>IF('Employee Input 20-21'!FEH29="","",'Employee Input 20-21'!FEH29)</f>
        <v/>
      </c>
      <c r="FEI29" s="14" t="str">
        <f>IF('Employee Input 20-21'!FEI29="","",'Employee Input 20-21'!FEI29)</f>
        <v/>
      </c>
      <c r="FEJ29" s="14" t="str">
        <f>IF('Employee Input 20-21'!FEJ29="","",'Employee Input 20-21'!FEJ29)</f>
        <v/>
      </c>
      <c r="FEK29" s="14" t="str">
        <f>IF('Employee Input 20-21'!FEK29="","",'Employee Input 20-21'!FEK29)</f>
        <v/>
      </c>
      <c r="FEL29" s="14" t="str">
        <f>IF('Employee Input 20-21'!FEL29="","",'Employee Input 20-21'!FEL29)</f>
        <v/>
      </c>
      <c r="FEM29" s="14" t="str">
        <f>IF('Employee Input 20-21'!FEM29="","",'Employee Input 20-21'!FEM29)</f>
        <v/>
      </c>
      <c r="FEN29" s="14" t="str">
        <f>IF('Employee Input 20-21'!FEN29="","",'Employee Input 20-21'!FEN29)</f>
        <v/>
      </c>
      <c r="FEO29" s="14" t="str">
        <f>IF('Employee Input 20-21'!FEO29="","",'Employee Input 20-21'!FEO29)</f>
        <v/>
      </c>
      <c r="FEP29" s="14" t="str">
        <f>IF('Employee Input 20-21'!FEP29="","",'Employee Input 20-21'!FEP29)</f>
        <v/>
      </c>
      <c r="FEQ29" s="14" t="str">
        <f>IF('Employee Input 20-21'!FEQ29="","",'Employee Input 20-21'!FEQ29)</f>
        <v/>
      </c>
      <c r="FER29" s="14" t="str">
        <f>IF('Employee Input 20-21'!FER29="","",'Employee Input 20-21'!FER29)</f>
        <v/>
      </c>
      <c r="FES29" s="14" t="str">
        <f>IF('Employee Input 20-21'!FES29="","",'Employee Input 20-21'!FES29)</f>
        <v/>
      </c>
      <c r="FET29" s="14" t="str">
        <f>IF('Employee Input 20-21'!FET29="","",'Employee Input 20-21'!FET29)</f>
        <v/>
      </c>
      <c r="FEU29" s="14" t="str">
        <f>IF('Employee Input 20-21'!FEU29="","",'Employee Input 20-21'!FEU29)</f>
        <v/>
      </c>
      <c r="FEV29" s="14" t="str">
        <f>IF('Employee Input 20-21'!FEV29="","",'Employee Input 20-21'!FEV29)</f>
        <v/>
      </c>
      <c r="FEW29" s="14" t="str">
        <f>IF('Employee Input 20-21'!FEW29="","",'Employee Input 20-21'!FEW29)</f>
        <v/>
      </c>
      <c r="FEX29" s="14" t="str">
        <f>IF('Employee Input 20-21'!FEX29="","",'Employee Input 20-21'!FEX29)</f>
        <v/>
      </c>
      <c r="FEY29" s="14" t="str">
        <f>IF('Employee Input 20-21'!FEY29="","",'Employee Input 20-21'!FEY29)</f>
        <v/>
      </c>
      <c r="FEZ29" s="14" t="str">
        <f>IF('Employee Input 20-21'!FEZ29="","",'Employee Input 20-21'!FEZ29)</f>
        <v/>
      </c>
      <c r="FFA29" s="14" t="str">
        <f>IF('Employee Input 20-21'!FFA29="","",'Employee Input 20-21'!FFA29)</f>
        <v/>
      </c>
      <c r="FFB29" s="14" t="str">
        <f>IF('Employee Input 20-21'!FFB29="","",'Employee Input 20-21'!FFB29)</f>
        <v/>
      </c>
      <c r="FFC29" s="14" t="str">
        <f>IF('Employee Input 20-21'!FFC29="","",'Employee Input 20-21'!FFC29)</f>
        <v/>
      </c>
      <c r="FFD29" s="14" t="str">
        <f>IF('Employee Input 20-21'!FFD29="","",'Employee Input 20-21'!FFD29)</f>
        <v/>
      </c>
      <c r="FFE29" s="14" t="str">
        <f>IF('Employee Input 20-21'!FFE29="","",'Employee Input 20-21'!FFE29)</f>
        <v/>
      </c>
      <c r="FFF29" s="14" t="str">
        <f>IF('Employee Input 20-21'!FFF29="","",'Employee Input 20-21'!FFF29)</f>
        <v/>
      </c>
      <c r="FFG29" s="14" t="str">
        <f>IF('Employee Input 20-21'!FFG29="","",'Employee Input 20-21'!FFG29)</f>
        <v/>
      </c>
      <c r="FFH29" s="14" t="str">
        <f>IF('Employee Input 20-21'!FFH29="","",'Employee Input 20-21'!FFH29)</f>
        <v/>
      </c>
      <c r="FFI29" s="14" t="str">
        <f>IF('Employee Input 20-21'!FFI29="","",'Employee Input 20-21'!FFI29)</f>
        <v/>
      </c>
      <c r="FFJ29" s="14" t="str">
        <f>IF('Employee Input 20-21'!FFJ29="","",'Employee Input 20-21'!FFJ29)</f>
        <v/>
      </c>
      <c r="FFK29" s="14" t="str">
        <f>IF('Employee Input 20-21'!FFK29="","",'Employee Input 20-21'!FFK29)</f>
        <v/>
      </c>
      <c r="FFL29" s="14" t="str">
        <f>IF('Employee Input 20-21'!FFL29="","",'Employee Input 20-21'!FFL29)</f>
        <v/>
      </c>
      <c r="FFM29" s="14" t="str">
        <f>IF('Employee Input 20-21'!FFM29="","",'Employee Input 20-21'!FFM29)</f>
        <v/>
      </c>
      <c r="FFN29" s="14" t="str">
        <f>IF('Employee Input 20-21'!FFN29="","",'Employee Input 20-21'!FFN29)</f>
        <v/>
      </c>
      <c r="FFO29" s="14" t="str">
        <f>IF('Employee Input 20-21'!FFO29="","",'Employee Input 20-21'!FFO29)</f>
        <v/>
      </c>
      <c r="FFP29" s="14" t="str">
        <f>IF('Employee Input 20-21'!FFP29="","",'Employee Input 20-21'!FFP29)</f>
        <v/>
      </c>
      <c r="FFQ29" s="14" t="str">
        <f>IF('Employee Input 20-21'!FFQ29="","",'Employee Input 20-21'!FFQ29)</f>
        <v/>
      </c>
      <c r="FFR29" s="14" t="str">
        <f>IF('Employee Input 20-21'!FFR29="","",'Employee Input 20-21'!FFR29)</f>
        <v/>
      </c>
      <c r="FFS29" s="14" t="str">
        <f>IF('Employee Input 20-21'!FFS29="","",'Employee Input 20-21'!FFS29)</f>
        <v/>
      </c>
      <c r="FFT29" s="14" t="str">
        <f>IF('Employee Input 20-21'!FFT29="","",'Employee Input 20-21'!FFT29)</f>
        <v/>
      </c>
      <c r="FFU29" s="14" t="str">
        <f>IF('Employee Input 20-21'!FFU29="","",'Employee Input 20-21'!FFU29)</f>
        <v/>
      </c>
      <c r="FFV29" s="14" t="str">
        <f>IF('Employee Input 20-21'!FFV29="","",'Employee Input 20-21'!FFV29)</f>
        <v/>
      </c>
      <c r="FFW29" s="14" t="str">
        <f>IF('Employee Input 20-21'!FFW29="","",'Employee Input 20-21'!FFW29)</f>
        <v/>
      </c>
      <c r="FFX29" s="14" t="str">
        <f>IF('Employee Input 20-21'!FFX29="","",'Employee Input 20-21'!FFX29)</f>
        <v/>
      </c>
      <c r="FFY29" s="14" t="str">
        <f>IF('Employee Input 20-21'!FFY29="","",'Employee Input 20-21'!FFY29)</f>
        <v/>
      </c>
      <c r="FFZ29" s="14" t="str">
        <f>IF('Employee Input 20-21'!FFZ29="","",'Employee Input 20-21'!FFZ29)</f>
        <v/>
      </c>
      <c r="FGA29" s="14" t="str">
        <f>IF('Employee Input 20-21'!FGA29="","",'Employee Input 20-21'!FGA29)</f>
        <v/>
      </c>
      <c r="FGB29" s="14" t="str">
        <f>IF('Employee Input 20-21'!FGB29="","",'Employee Input 20-21'!FGB29)</f>
        <v/>
      </c>
      <c r="FGC29" s="14" t="str">
        <f>IF('Employee Input 20-21'!FGC29="","",'Employee Input 20-21'!FGC29)</f>
        <v/>
      </c>
      <c r="FGD29" s="14" t="str">
        <f>IF('Employee Input 20-21'!FGD29="","",'Employee Input 20-21'!FGD29)</f>
        <v/>
      </c>
      <c r="FGE29" s="14" t="str">
        <f>IF('Employee Input 20-21'!FGE29="","",'Employee Input 20-21'!FGE29)</f>
        <v/>
      </c>
      <c r="FGF29" s="14" t="str">
        <f>IF('Employee Input 20-21'!FGF29="","",'Employee Input 20-21'!FGF29)</f>
        <v/>
      </c>
      <c r="FGG29" s="14" t="str">
        <f>IF('Employee Input 20-21'!FGG29="","",'Employee Input 20-21'!FGG29)</f>
        <v/>
      </c>
      <c r="FGH29" s="14" t="str">
        <f>IF('Employee Input 20-21'!FGH29="","",'Employee Input 20-21'!FGH29)</f>
        <v/>
      </c>
      <c r="FGI29" s="14" t="str">
        <f>IF('Employee Input 20-21'!FGI29="","",'Employee Input 20-21'!FGI29)</f>
        <v/>
      </c>
      <c r="FGJ29" s="14" t="str">
        <f>IF('Employee Input 20-21'!FGJ29="","",'Employee Input 20-21'!FGJ29)</f>
        <v/>
      </c>
      <c r="FGK29" s="14" t="str">
        <f>IF('Employee Input 20-21'!FGK29="","",'Employee Input 20-21'!FGK29)</f>
        <v/>
      </c>
      <c r="FGL29" s="14" t="str">
        <f>IF('Employee Input 20-21'!FGL29="","",'Employee Input 20-21'!FGL29)</f>
        <v/>
      </c>
      <c r="FGM29" s="14" t="str">
        <f>IF('Employee Input 20-21'!FGM29="","",'Employee Input 20-21'!FGM29)</f>
        <v/>
      </c>
      <c r="FGN29" s="14" t="str">
        <f>IF('Employee Input 20-21'!FGN29="","",'Employee Input 20-21'!FGN29)</f>
        <v/>
      </c>
      <c r="FGO29" s="14" t="str">
        <f>IF('Employee Input 20-21'!FGO29="","",'Employee Input 20-21'!FGO29)</f>
        <v/>
      </c>
      <c r="FGP29" s="14" t="str">
        <f>IF('Employee Input 20-21'!FGP29="","",'Employee Input 20-21'!FGP29)</f>
        <v/>
      </c>
      <c r="FGQ29" s="14" t="str">
        <f>IF('Employee Input 20-21'!FGQ29="","",'Employee Input 20-21'!FGQ29)</f>
        <v/>
      </c>
      <c r="FGR29" s="14" t="str">
        <f>IF('Employee Input 20-21'!FGR29="","",'Employee Input 20-21'!FGR29)</f>
        <v/>
      </c>
      <c r="FGS29" s="14" t="str">
        <f>IF('Employee Input 20-21'!FGS29="","",'Employee Input 20-21'!FGS29)</f>
        <v/>
      </c>
      <c r="FGT29" s="14" t="str">
        <f>IF('Employee Input 20-21'!FGT29="","",'Employee Input 20-21'!FGT29)</f>
        <v/>
      </c>
      <c r="FGU29" s="14" t="str">
        <f>IF('Employee Input 20-21'!FGU29="","",'Employee Input 20-21'!FGU29)</f>
        <v/>
      </c>
      <c r="FGV29" s="14" t="str">
        <f>IF('Employee Input 20-21'!FGV29="","",'Employee Input 20-21'!FGV29)</f>
        <v/>
      </c>
      <c r="FGW29" s="14" t="str">
        <f>IF('Employee Input 20-21'!FGW29="","",'Employee Input 20-21'!FGW29)</f>
        <v/>
      </c>
      <c r="FGX29" s="14" t="str">
        <f>IF('Employee Input 20-21'!FGX29="","",'Employee Input 20-21'!FGX29)</f>
        <v/>
      </c>
      <c r="FGY29" s="14" t="str">
        <f>IF('Employee Input 20-21'!FGY29="","",'Employee Input 20-21'!FGY29)</f>
        <v/>
      </c>
      <c r="FGZ29" s="14" t="str">
        <f>IF('Employee Input 20-21'!FGZ29="","",'Employee Input 20-21'!FGZ29)</f>
        <v/>
      </c>
      <c r="FHA29" s="14" t="str">
        <f>IF('Employee Input 20-21'!FHA29="","",'Employee Input 20-21'!FHA29)</f>
        <v/>
      </c>
      <c r="FHB29" s="14" t="str">
        <f>IF('Employee Input 20-21'!FHB29="","",'Employee Input 20-21'!FHB29)</f>
        <v/>
      </c>
      <c r="FHC29" s="14" t="str">
        <f>IF('Employee Input 20-21'!FHC29="","",'Employee Input 20-21'!FHC29)</f>
        <v/>
      </c>
      <c r="FHD29" s="14" t="str">
        <f>IF('Employee Input 20-21'!FHD29="","",'Employee Input 20-21'!FHD29)</f>
        <v/>
      </c>
      <c r="FHE29" s="14" t="str">
        <f>IF('Employee Input 20-21'!FHE29="","",'Employee Input 20-21'!FHE29)</f>
        <v/>
      </c>
      <c r="FHF29" s="14" t="str">
        <f>IF('Employee Input 20-21'!FHF29="","",'Employee Input 20-21'!FHF29)</f>
        <v/>
      </c>
      <c r="FHG29" s="14" t="str">
        <f>IF('Employee Input 20-21'!FHG29="","",'Employee Input 20-21'!FHG29)</f>
        <v/>
      </c>
      <c r="FHH29" s="14" t="str">
        <f>IF('Employee Input 20-21'!FHH29="","",'Employee Input 20-21'!FHH29)</f>
        <v/>
      </c>
      <c r="FHI29" s="14" t="str">
        <f>IF('Employee Input 20-21'!FHI29="","",'Employee Input 20-21'!FHI29)</f>
        <v/>
      </c>
      <c r="FHJ29" s="14" t="str">
        <f>IF('Employee Input 20-21'!FHJ29="","",'Employee Input 20-21'!FHJ29)</f>
        <v/>
      </c>
      <c r="FHK29" s="14" t="str">
        <f>IF('Employee Input 20-21'!FHK29="","",'Employee Input 20-21'!FHK29)</f>
        <v/>
      </c>
      <c r="FHL29" s="14" t="str">
        <f>IF('Employee Input 20-21'!FHL29="","",'Employee Input 20-21'!FHL29)</f>
        <v/>
      </c>
      <c r="FHM29" s="14" t="str">
        <f>IF('Employee Input 20-21'!FHM29="","",'Employee Input 20-21'!FHM29)</f>
        <v/>
      </c>
      <c r="FHN29" s="14" t="str">
        <f>IF('Employee Input 20-21'!FHN29="","",'Employee Input 20-21'!FHN29)</f>
        <v/>
      </c>
      <c r="FHO29" s="14" t="str">
        <f>IF('Employee Input 20-21'!FHO29="","",'Employee Input 20-21'!FHO29)</f>
        <v/>
      </c>
      <c r="FHP29" s="14" t="str">
        <f>IF('Employee Input 20-21'!FHP29="","",'Employee Input 20-21'!FHP29)</f>
        <v/>
      </c>
      <c r="FHQ29" s="14" t="str">
        <f>IF('Employee Input 20-21'!FHQ29="","",'Employee Input 20-21'!FHQ29)</f>
        <v/>
      </c>
      <c r="FHR29" s="14" t="str">
        <f>IF('Employee Input 20-21'!FHR29="","",'Employee Input 20-21'!FHR29)</f>
        <v/>
      </c>
      <c r="FHS29" s="14" t="str">
        <f>IF('Employee Input 20-21'!FHS29="","",'Employee Input 20-21'!FHS29)</f>
        <v/>
      </c>
      <c r="FHT29" s="14" t="str">
        <f>IF('Employee Input 20-21'!FHT29="","",'Employee Input 20-21'!FHT29)</f>
        <v/>
      </c>
      <c r="FHU29" s="14" t="str">
        <f>IF('Employee Input 20-21'!FHU29="","",'Employee Input 20-21'!FHU29)</f>
        <v/>
      </c>
      <c r="FHV29" s="14" t="str">
        <f>IF('Employee Input 20-21'!FHV29="","",'Employee Input 20-21'!FHV29)</f>
        <v/>
      </c>
      <c r="FHW29" s="14" t="str">
        <f>IF('Employee Input 20-21'!FHW29="","",'Employee Input 20-21'!FHW29)</f>
        <v/>
      </c>
      <c r="FHX29" s="14" t="str">
        <f>IF('Employee Input 20-21'!FHX29="","",'Employee Input 20-21'!FHX29)</f>
        <v/>
      </c>
      <c r="FHY29" s="14" t="str">
        <f>IF('Employee Input 20-21'!FHY29="","",'Employee Input 20-21'!FHY29)</f>
        <v/>
      </c>
      <c r="FHZ29" s="14" t="str">
        <f>IF('Employee Input 20-21'!FHZ29="","",'Employee Input 20-21'!FHZ29)</f>
        <v/>
      </c>
      <c r="FIA29" s="14" t="str">
        <f>IF('Employee Input 20-21'!FIA29="","",'Employee Input 20-21'!FIA29)</f>
        <v/>
      </c>
      <c r="FIB29" s="14" t="str">
        <f>IF('Employee Input 20-21'!FIB29="","",'Employee Input 20-21'!FIB29)</f>
        <v/>
      </c>
      <c r="FIC29" s="14" t="str">
        <f>IF('Employee Input 20-21'!FIC29="","",'Employee Input 20-21'!FIC29)</f>
        <v/>
      </c>
      <c r="FID29" s="14" t="str">
        <f>IF('Employee Input 20-21'!FID29="","",'Employee Input 20-21'!FID29)</f>
        <v/>
      </c>
      <c r="FIE29" s="14" t="str">
        <f>IF('Employee Input 20-21'!FIE29="","",'Employee Input 20-21'!FIE29)</f>
        <v/>
      </c>
      <c r="FIF29" s="14" t="str">
        <f>IF('Employee Input 20-21'!FIF29="","",'Employee Input 20-21'!FIF29)</f>
        <v/>
      </c>
      <c r="FIG29" s="14" t="str">
        <f>IF('Employee Input 20-21'!FIG29="","",'Employee Input 20-21'!FIG29)</f>
        <v/>
      </c>
      <c r="FIH29" s="14" t="str">
        <f>IF('Employee Input 20-21'!FIH29="","",'Employee Input 20-21'!FIH29)</f>
        <v/>
      </c>
      <c r="FII29" s="14" t="str">
        <f>IF('Employee Input 20-21'!FII29="","",'Employee Input 20-21'!FII29)</f>
        <v/>
      </c>
      <c r="FIJ29" s="14" t="str">
        <f>IF('Employee Input 20-21'!FIJ29="","",'Employee Input 20-21'!FIJ29)</f>
        <v/>
      </c>
      <c r="FIK29" s="14" t="str">
        <f>IF('Employee Input 20-21'!FIK29="","",'Employee Input 20-21'!FIK29)</f>
        <v/>
      </c>
      <c r="FIL29" s="14" t="str">
        <f>IF('Employee Input 20-21'!FIL29="","",'Employee Input 20-21'!FIL29)</f>
        <v/>
      </c>
      <c r="FIM29" s="14" t="str">
        <f>IF('Employee Input 20-21'!FIM29="","",'Employee Input 20-21'!FIM29)</f>
        <v/>
      </c>
      <c r="FIN29" s="14" t="str">
        <f>IF('Employee Input 20-21'!FIN29="","",'Employee Input 20-21'!FIN29)</f>
        <v/>
      </c>
      <c r="FIO29" s="14" t="str">
        <f>IF('Employee Input 20-21'!FIO29="","",'Employee Input 20-21'!FIO29)</f>
        <v/>
      </c>
      <c r="FIP29" s="14" t="str">
        <f>IF('Employee Input 20-21'!FIP29="","",'Employee Input 20-21'!FIP29)</f>
        <v/>
      </c>
      <c r="FIQ29" s="14" t="str">
        <f>IF('Employee Input 20-21'!FIQ29="","",'Employee Input 20-21'!FIQ29)</f>
        <v/>
      </c>
      <c r="FIR29" s="14" t="str">
        <f>IF('Employee Input 20-21'!FIR29="","",'Employee Input 20-21'!FIR29)</f>
        <v/>
      </c>
      <c r="FIS29" s="14" t="str">
        <f>IF('Employee Input 20-21'!FIS29="","",'Employee Input 20-21'!FIS29)</f>
        <v/>
      </c>
      <c r="FIT29" s="14" t="str">
        <f>IF('Employee Input 20-21'!FIT29="","",'Employee Input 20-21'!FIT29)</f>
        <v/>
      </c>
      <c r="FIU29" s="14" t="str">
        <f>IF('Employee Input 20-21'!FIU29="","",'Employee Input 20-21'!FIU29)</f>
        <v/>
      </c>
      <c r="FIV29" s="14" t="str">
        <f>IF('Employee Input 20-21'!FIV29="","",'Employee Input 20-21'!FIV29)</f>
        <v/>
      </c>
      <c r="FIW29" s="14" t="str">
        <f>IF('Employee Input 20-21'!FIW29="","",'Employee Input 20-21'!FIW29)</f>
        <v/>
      </c>
      <c r="FIX29" s="14" t="str">
        <f>IF('Employee Input 20-21'!FIX29="","",'Employee Input 20-21'!FIX29)</f>
        <v/>
      </c>
      <c r="FIY29" s="14" t="str">
        <f>IF('Employee Input 20-21'!FIY29="","",'Employee Input 20-21'!FIY29)</f>
        <v/>
      </c>
      <c r="FIZ29" s="14" t="str">
        <f>IF('Employee Input 20-21'!FIZ29="","",'Employee Input 20-21'!FIZ29)</f>
        <v/>
      </c>
      <c r="FJA29" s="14" t="str">
        <f>IF('Employee Input 20-21'!FJA29="","",'Employee Input 20-21'!FJA29)</f>
        <v/>
      </c>
      <c r="FJB29" s="14" t="str">
        <f>IF('Employee Input 20-21'!FJB29="","",'Employee Input 20-21'!FJB29)</f>
        <v/>
      </c>
      <c r="FJC29" s="14" t="str">
        <f>IF('Employee Input 20-21'!FJC29="","",'Employee Input 20-21'!FJC29)</f>
        <v/>
      </c>
      <c r="FJD29" s="14" t="str">
        <f>IF('Employee Input 20-21'!FJD29="","",'Employee Input 20-21'!FJD29)</f>
        <v/>
      </c>
      <c r="FJE29" s="14" t="str">
        <f>IF('Employee Input 20-21'!FJE29="","",'Employee Input 20-21'!FJE29)</f>
        <v/>
      </c>
      <c r="FJF29" s="14" t="str">
        <f>IF('Employee Input 20-21'!FJF29="","",'Employee Input 20-21'!FJF29)</f>
        <v/>
      </c>
      <c r="FJG29" s="14" t="str">
        <f>IF('Employee Input 20-21'!FJG29="","",'Employee Input 20-21'!FJG29)</f>
        <v/>
      </c>
      <c r="FJH29" s="14" t="str">
        <f>IF('Employee Input 20-21'!FJH29="","",'Employee Input 20-21'!FJH29)</f>
        <v/>
      </c>
      <c r="FJI29" s="14" t="str">
        <f>IF('Employee Input 20-21'!FJI29="","",'Employee Input 20-21'!FJI29)</f>
        <v/>
      </c>
      <c r="FJJ29" s="14" t="str">
        <f>IF('Employee Input 20-21'!FJJ29="","",'Employee Input 20-21'!FJJ29)</f>
        <v/>
      </c>
      <c r="FJK29" s="14" t="str">
        <f>IF('Employee Input 20-21'!FJK29="","",'Employee Input 20-21'!FJK29)</f>
        <v/>
      </c>
      <c r="FJL29" s="14" t="str">
        <f>IF('Employee Input 20-21'!FJL29="","",'Employee Input 20-21'!FJL29)</f>
        <v/>
      </c>
      <c r="FJM29" s="14" t="str">
        <f>IF('Employee Input 20-21'!FJM29="","",'Employee Input 20-21'!FJM29)</f>
        <v/>
      </c>
      <c r="FJN29" s="14" t="str">
        <f>IF('Employee Input 20-21'!FJN29="","",'Employee Input 20-21'!FJN29)</f>
        <v/>
      </c>
      <c r="FJO29" s="14" t="str">
        <f>IF('Employee Input 20-21'!FJO29="","",'Employee Input 20-21'!FJO29)</f>
        <v/>
      </c>
      <c r="FJP29" s="14" t="str">
        <f>IF('Employee Input 20-21'!FJP29="","",'Employee Input 20-21'!FJP29)</f>
        <v/>
      </c>
      <c r="FJQ29" s="14" t="str">
        <f>IF('Employee Input 20-21'!FJQ29="","",'Employee Input 20-21'!FJQ29)</f>
        <v/>
      </c>
      <c r="FJR29" s="14" t="str">
        <f>IF('Employee Input 20-21'!FJR29="","",'Employee Input 20-21'!FJR29)</f>
        <v/>
      </c>
      <c r="FJS29" s="14" t="str">
        <f>IF('Employee Input 20-21'!FJS29="","",'Employee Input 20-21'!FJS29)</f>
        <v/>
      </c>
      <c r="FJT29" s="14" t="str">
        <f>IF('Employee Input 20-21'!FJT29="","",'Employee Input 20-21'!FJT29)</f>
        <v/>
      </c>
      <c r="FJU29" s="14" t="str">
        <f>IF('Employee Input 20-21'!FJU29="","",'Employee Input 20-21'!FJU29)</f>
        <v/>
      </c>
      <c r="FJV29" s="14" t="str">
        <f>IF('Employee Input 20-21'!FJV29="","",'Employee Input 20-21'!FJV29)</f>
        <v/>
      </c>
      <c r="FJW29" s="14" t="str">
        <f>IF('Employee Input 20-21'!FJW29="","",'Employee Input 20-21'!FJW29)</f>
        <v/>
      </c>
      <c r="FJX29" s="14" t="str">
        <f>IF('Employee Input 20-21'!FJX29="","",'Employee Input 20-21'!FJX29)</f>
        <v/>
      </c>
      <c r="FJY29" s="14" t="str">
        <f>IF('Employee Input 20-21'!FJY29="","",'Employee Input 20-21'!FJY29)</f>
        <v/>
      </c>
      <c r="FJZ29" s="14" t="str">
        <f>IF('Employee Input 20-21'!FJZ29="","",'Employee Input 20-21'!FJZ29)</f>
        <v/>
      </c>
      <c r="FKA29" s="14" t="str">
        <f>IF('Employee Input 20-21'!FKA29="","",'Employee Input 20-21'!FKA29)</f>
        <v/>
      </c>
      <c r="FKB29" s="14" t="str">
        <f>IF('Employee Input 20-21'!FKB29="","",'Employee Input 20-21'!FKB29)</f>
        <v/>
      </c>
      <c r="FKC29" s="14" t="str">
        <f>IF('Employee Input 20-21'!FKC29="","",'Employee Input 20-21'!FKC29)</f>
        <v/>
      </c>
      <c r="FKD29" s="14" t="str">
        <f>IF('Employee Input 20-21'!FKD29="","",'Employee Input 20-21'!FKD29)</f>
        <v/>
      </c>
      <c r="FKE29" s="14" t="str">
        <f>IF('Employee Input 20-21'!FKE29="","",'Employee Input 20-21'!FKE29)</f>
        <v/>
      </c>
      <c r="FKF29" s="14" t="str">
        <f>IF('Employee Input 20-21'!FKF29="","",'Employee Input 20-21'!FKF29)</f>
        <v/>
      </c>
      <c r="FKG29" s="14" t="str">
        <f>IF('Employee Input 20-21'!FKG29="","",'Employee Input 20-21'!FKG29)</f>
        <v/>
      </c>
      <c r="FKH29" s="14" t="str">
        <f>IF('Employee Input 20-21'!FKH29="","",'Employee Input 20-21'!FKH29)</f>
        <v/>
      </c>
      <c r="FKI29" s="14" t="str">
        <f>IF('Employee Input 20-21'!FKI29="","",'Employee Input 20-21'!FKI29)</f>
        <v/>
      </c>
      <c r="FKJ29" s="14" t="str">
        <f>IF('Employee Input 20-21'!FKJ29="","",'Employee Input 20-21'!FKJ29)</f>
        <v/>
      </c>
      <c r="FKK29" s="14" t="str">
        <f>IF('Employee Input 20-21'!FKK29="","",'Employee Input 20-21'!FKK29)</f>
        <v/>
      </c>
      <c r="FKL29" s="14" t="str">
        <f>IF('Employee Input 20-21'!FKL29="","",'Employee Input 20-21'!FKL29)</f>
        <v/>
      </c>
      <c r="FKM29" s="14" t="str">
        <f>IF('Employee Input 20-21'!FKM29="","",'Employee Input 20-21'!FKM29)</f>
        <v/>
      </c>
      <c r="FKN29" s="14" t="str">
        <f>IF('Employee Input 20-21'!FKN29="","",'Employee Input 20-21'!FKN29)</f>
        <v/>
      </c>
      <c r="FKO29" s="14" t="str">
        <f>IF('Employee Input 20-21'!FKO29="","",'Employee Input 20-21'!FKO29)</f>
        <v/>
      </c>
      <c r="FKP29" s="14" t="str">
        <f>IF('Employee Input 20-21'!FKP29="","",'Employee Input 20-21'!FKP29)</f>
        <v/>
      </c>
      <c r="FKQ29" s="14" t="str">
        <f>IF('Employee Input 20-21'!FKQ29="","",'Employee Input 20-21'!FKQ29)</f>
        <v/>
      </c>
      <c r="FKR29" s="14" t="str">
        <f>IF('Employee Input 20-21'!FKR29="","",'Employee Input 20-21'!FKR29)</f>
        <v/>
      </c>
      <c r="FKS29" s="14" t="str">
        <f>IF('Employee Input 20-21'!FKS29="","",'Employee Input 20-21'!FKS29)</f>
        <v/>
      </c>
      <c r="FKT29" s="14" t="str">
        <f>IF('Employee Input 20-21'!FKT29="","",'Employee Input 20-21'!FKT29)</f>
        <v/>
      </c>
      <c r="FKU29" s="14" t="str">
        <f>IF('Employee Input 20-21'!FKU29="","",'Employee Input 20-21'!FKU29)</f>
        <v/>
      </c>
      <c r="FKV29" s="14" t="str">
        <f>IF('Employee Input 20-21'!FKV29="","",'Employee Input 20-21'!FKV29)</f>
        <v/>
      </c>
      <c r="FKW29" s="14" t="str">
        <f>IF('Employee Input 20-21'!FKW29="","",'Employee Input 20-21'!FKW29)</f>
        <v/>
      </c>
      <c r="FKX29" s="14" t="str">
        <f>IF('Employee Input 20-21'!FKX29="","",'Employee Input 20-21'!FKX29)</f>
        <v/>
      </c>
      <c r="FKY29" s="14" t="str">
        <f>IF('Employee Input 20-21'!FKY29="","",'Employee Input 20-21'!FKY29)</f>
        <v/>
      </c>
      <c r="FKZ29" s="14" t="str">
        <f>IF('Employee Input 20-21'!FKZ29="","",'Employee Input 20-21'!FKZ29)</f>
        <v/>
      </c>
      <c r="FLA29" s="14" t="str">
        <f>IF('Employee Input 20-21'!FLA29="","",'Employee Input 20-21'!FLA29)</f>
        <v/>
      </c>
      <c r="FLB29" s="14" t="str">
        <f>IF('Employee Input 20-21'!FLB29="","",'Employee Input 20-21'!FLB29)</f>
        <v/>
      </c>
      <c r="FLC29" s="14" t="str">
        <f>IF('Employee Input 20-21'!FLC29="","",'Employee Input 20-21'!FLC29)</f>
        <v/>
      </c>
      <c r="FLD29" s="14" t="str">
        <f>IF('Employee Input 20-21'!FLD29="","",'Employee Input 20-21'!FLD29)</f>
        <v/>
      </c>
      <c r="FLE29" s="14" t="str">
        <f>IF('Employee Input 20-21'!FLE29="","",'Employee Input 20-21'!FLE29)</f>
        <v/>
      </c>
      <c r="FLF29" s="14" t="str">
        <f>IF('Employee Input 20-21'!FLF29="","",'Employee Input 20-21'!FLF29)</f>
        <v/>
      </c>
      <c r="FLG29" s="14" t="str">
        <f>IF('Employee Input 20-21'!FLG29="","",'Employee Input 20-21'!FLG29)</f>
        <v/>
      </c>
      <c r="FLH29" s="14" t="str">
        <f>IF('Employee Input 20-21'!FLH29="","",'Employee Input 20-21'!FLH29)</f>
        <v/>
      </c>
      <c r="FLI29" s="14" t="str">
        <f>IF('Employee Input 20-21'!FLI29="","",'Employee Input 20-21'!FLI29)</f>
        <v/>
      </c>
      <c r="FLJ29" s="14" t="str">
        <f>IF('Employee Input 20-21'!FLJ29="","",'Employee Input 20-21'!FLJ29)</f>
        <v/>
      </c>
      <c r="FLK29" s="14" t="str">
        <f>IF('Employee Input 20-21'!FLK29="","",'Employee Input 20-21'!FLK29)</f>
        <v/>
      </c>
      <c r="FLL29" s="14" t="str">
        <f>IF('Employee Input 20-21'!FLL29="","",'Employee Input 20-21'!FLL29)</f>
        <v/>
      </c>
      <c r="FLM29" s="14" t="str">
        <f>IF('Employee Input 20-21'!FLM29="","",'Employee Input 20-21'!FLM29)</f>
        <v/>
      </c>
      <c r="FLN29" s="14" t="str">
        <f>IF('Employee Input 20-21'!FLN29="","",'Employee Input 20-21'!FLN29)</f>
        <v/>
      </c>
      <c r="FLO29" s="14" t="str">
        <f>IF('Employee Input 20-21'!FLO29="","",'Employee Input 20-21'!FLO29)</f>
        <v/>
      </c>
      <c r="FLP29" s="14" t="str">
        <f>IF('Employee Input 20-21'!FLP29="","",'Employee Input 20-21'!FLP29)</f>
        <v/>
      </c>
      <c r="FLQ29" s="14" t="str">
        <f>IF('Employee Input 20-21'!FLQ29="","",'Employee Input 20-21'!FLQ29)</f>
        <v/>
      </c>
      <c r="FLR29" s="14" t="str">
        <f>IF('Employee Input 20-21'!FLR29="","",'Employee Input 20-21'!FLR29)</f>
        <v/>
      </c>
      <c r="FLS29" s="14" t="str">
        <f>IF('Employee Input 20-21'!FLS29="","",'Employee Input 20-21'!FLS29)</f>
        <v/>
      </c>
      <c r="FLT29" s="14" t="str">
        <f>IF('Employee Input 20-21'!FLT29="","",'Employee Input 20-21'!FLT29)</f>
        <v/>
      </c>
      <c r="FLU29" s="14" t="str">
        <f>IF('Employee Input 20-21'!FLU29="","",'Employee Input 20-21'!FLU29)</f>
        <v/>
      </c>
      <c r="FLV29" s="14" t="str">
        <f>IF('Employee Input 20-21'!FLV29="","",'Employee Input 20-21'!FLV29)</f>
        <v/>
      </c>
      <c r="FLW29" s="14" t="str">
        <f>IF('Employee Input 20-21'!FLW29="","",'Employee Input 20-21'!FLW29)</f>
        <v/>
      </c>
      <c r="FLX29" s="14" t="str">
        <f>IF('Employee Input 20-21'!FLX29="","",'Employee Input 20-21'!FLX29)</f>
        <v/>
      </c>
      <c r="FLY29" s="14" t="str">
        <f>IF('Employee Input 20-21'!FLY29="","",'Employee Input 20-21'!FLY29)</f>
        <v/>
      </c>
      <c r="FLZ29" s="14" t="str">
        <f>IF('Employee Input 20-21'!FLZ29="","",'Employee Input 20-21'!FLZ29)</f>
        <v/>
      </c>
      <c r="FMA29" s="14" t="str">
        <f>IF('Employee Input 20-21'!FMA29="","",'Employee Input 20-21'!FMA29)</f>
        <v/>
      </c>
      <c r="FMB29" s="14" t="str">
        <f>IF('Employee Input 20-21'!FMB29="","",'Employee Input 20-21'!FMB29)</f>
        <v/>
      </c>
      <c r="FMC29" s="14" t="str">
        <f>IF('Employee Input 20-21'!FMC29="","",'Employee Input 20-21'!FMC29)</f>
        <v/>
      </c>
      <c r="FMD29" s="14" t="str">
        <f>IF('Employee Input 20-21'!FMD29="","",'Employee Input 20-21'!FMD29)</f>
        <v/>
      </c>
      <c r="FME29" s="14" t="str">
        <f>IF('Employee Input 20-21'!FME29="","",'Employee Input 20-21'!FME29)</f>
        <v/>
      </c>
      <c r="FMF29" s="14" t="str">
        <f>IF('Employee Input 20-21'!FMF29="","",'Employee Input 20-21'!FMF29)</f>
        <v/>
      </c>
      <c r="FMG29" s="14" t="str">
        <f>IF('Employee Input 20-21'!FMG29="","",'Employee Input 20-21'!FMG29)</f>
        <v/>
      </c>
      <c r="FMH29" s="14" t="str">
        <f>IF('Employee Input 20-21'!FMH29="","",'Employee Input 20-21'!FMH29)</f>
        <v/>
      </c>
      <c r="FMI29" s="14" t="str">
        <f>IF('Employee Input 20-21'!FMI29="","",'Employee Input 20-21'!FMI29)</f>
        <v/>
      </c>
      <c r="FMJ29" s="14" t="str">
        <f>IF('Employee Input 20-21'!FMJ29="","",'Employee Input 20-21'!FMJ29)</f>
        <v/>
      </c>
      <c r="FMK29" s="14" t="str">
        <f>IF('Employee Input 20-21'!FMK29="","",'Employee Input 20-21'!FMK29)</f>
        <v/>
      </c>
      <c r="FML29" s="14" t="str">
        <f>IF('Employee Input 20-21'!FML29="","",'Employee Input 20-21'!FML29)</f>
        <v/>
      </c>
      <c r="FMM29" s="14" t="str">
        <f>IF('Employee Input 20-21'!FMM29="","",'Employee Input 20-21'!FMM29)</f>
        <v/>
      </c>
      <c r="FMN29" s="14" t="str">
        <f>IF('Employee Input 20-21'!FMN29="","",'Employee Input 20-21'!FMN29)</f>
        <v/>
      </c>
      <c r="FMO29" s="14" t="str">
        <f>IF('Employee Input 20-21'!FMO29="","",'Employee Input 20-21'!FMO29)</f>
        <v/>
      </c>
      <c r="FMP29" s="14" t="str">
        <f>IF('Employee Input 20-21'!FMP29="","",'Employee Input 20-21'!FMP29)</f>
        <v/>
      </c>
      <c r="FMQ29" s="14" t="str">
        <f>IF('Employee Input 20-21'!FMQ29="","",'Employee Input 20-21'!FMQ29)</f>
        <v/>
      </c>
      <c r="FMR29" s="14" t="str">
        <f>IF('Employee Input 20-21'!FMR29="","",'Employee Input 20-21'!FMR29)</f>
        <v/>
      </c>
      <c r="FMS29" s="14" t="str">
        <f>IF('Employee Input 20-21'!FMS29="","",'Employee Input 20-21'!FMS29)</f>
        <v/>
      </c>
      <c r="FMT29" s="14" t="str">
        <f>IF('Employee Input 20-21'!FMT29="","",'Employee Input 20-21'!FMT29)</f>
        <v/>
      </c>
      <c r="FMU29" s="14" t="str">
        <f>IF('Employee Input 20-21'!FMU29="","",'Employee Input 20-21'!FMU29)</f>
        <v/>
      </c>
      <c r="FMV29" s="14" t="str">
        <f>IF('Employee Input 20-21'!FMV29="","",'Employee Input 20-21'!FMV29)</f>
        <v/>
      </c>
      <c r="FMW29" s="14" t="str">
        <f>IF('Employee Input 20-21'!FMW29="","",'Employee Input 20-21'!FMW29)</f>
        <v/>
      </c>
      <c r="FMX29" s="14" t="str">
        <f>IF('Employee Input 20-21'!FMX29="","",'Employee Input 20-21'!FMX29)</f>
        <v/>
      </c>
      <c r="FMY29" s="14" t="str">
        <f>IF('Employee Input 20-21'!FMY29="","",'Employee Input 20-21'!FMY29)</f>
        <v/>
      </c>
      <c r="FMZ29" s="14" t="str">
        <f>IF('Employee Input 20-21'!FMZ29="","",'Employee Input 20-21'!FMZ29)</f>
        <v/>
      </c>
      <c r="FNA29" s="14" t="str">
        <f>IF('Employee Input 20-21'!FNA29="","",'Employee Input 20-21'!FNA29)</f>
        <v/>
      </c>
      <c r="FNB29" s="14" t="str">
        <f>IF('Employee Input 20-21'!FNB29="","",'Employee Input 20-21'!FNB29)</f>
        <v/>
      </c>
      <c r="FNC29" s="14" t="str">
        <f>IF('Employee Input 20-21'!FNC29="","",'Employee Input 20-21'!FNC29)</f>
        <v/>
      </c>
      <c r="FND29" s="14" t="str">
        <f>IF('Employee Input 20-21'!FND29="","",'Employee Input 20-21'!FND29)</f>
        <v/>
      </c>
      <c r="FNE29" s="14" t="str">
        <f>IF('Employee Input 20-21'!FNE29="","",'Employee Input 20-21'!FNE29)</f>
        <v/>
      </c>
      <c r="FNF29" s="14" t="str">
        <f>IF('Employee Input 20-21'!FNF29="","",'Employee Input 20-21'!FNF29)</f>
        <v/>
      </c>
      <c r="FNG29" s="14" t="str">
        <f>IF('Employee Input 20-21'!FNG29="","",'Employee Input 20-21'!FNG29)</f>
        <v/>
      </c>
      <c r="FNH29" s="14" t="str">
        <f>IF('Employee Input 20-21'!FNH29="","",'Employee Input 20-21'!FNH29)</f>
        <v/>
      </c>
      <c r="FNI29" s="14" t="str">
        <f>IF('Employee Input 20-21'!FNI29="","",'Employee Input 20-21'!FNI29)</f>
        <v/>
      </c>
      <c r="FNJ29" s="14" t="str">
        <f>IF('Employee Input 20-21'!FNJ29="","",'Employee Input 20-21'!FNJ29)</f>
        <v/>
      </c>
      <c r="FNK29" s="14" t="str">
        <f>IF('Employee Input 20-21'!FNK29="","",'Employee Input 20-21'!FNK29)</f>
        <v/>
      </c>
      <c r="FNL29" s="14" t="str">
        <f>IF('Employee Input 20-21'!FNL29="","",'Employee Input 20-21'!FNL29)</f>
        <v/>
      </c>
      <c r="FNM29" s="14" t="str">
        <f>IF('Employee Input 20-21'!FNM29="","",'Employee Input 20-21'!FNM29)</f>
        <v/>
      </c>
      <c r="FNN29" s="14" t="str">
        <f>IF('Employee Input 20-21'!FNN29="","",'Employee Input 20-21'!FNN29)</f>
        <v/>
      </c>
      <c r="FNO29" s="14" t="str">
        <f>IF('Employee Input 20-21'!FNO29="","",'Employee Input 20-21'!FNO29)</f>
        <v/>
      </c>
      <c r="FNP29" s="14" t="str">
        <f>IF('Employee Input 20-21'!FNP29="","",'Employee Input 20-21'!FNP29)</f>
        <v/>
      </c>
      <c r="FNQ29" s="14" t="str">
        <f>IF('Employee Input 20-21'!FNQ29="","",'Employee Input 20-21'!FNQ29)</f>
        <v/>
      </c>
      <c r="FNR29" s="14" t="str">
        <f>IF('Employee Input 20-21'!FNR29="","",'Employee Input 20-21'!FNR29)</f>
        <v/>
      </c>
      <c r="FNS29" s="14" t="str">
        <f>IF('Employee Input 20-21'!FNS29="","",'Employee Input 20-21'!FNS29)</f>
        <v/>
      </c>
      <c r="FNT29" s="14" t="str">
        <f>IF('Employee Input 20-21'!FNT29="","",'Employee Input 20-21'!FNT29)</f>
        <v/>
      </c>
      <c r="FNU29" s="14" t="str">
        <f>IF('Employee Input 20-21'!FNU29="","",'Employee Input 20-21'!FNU29)</f>
        <v/>
      </c>
      <c r="FNV29" s="14" t="str">
        <f>IF('Employee Input 20-21'!FNV29="","",'Employee Input 20-21'!FNV29)</f>
        <v/>
      </c>
      <c r="FNW29" s="14" t="str">
        <f>IF('Employee Input 20-21'!FNW29="","",'Employee Input 20-21'!FNW29)</f>
        <v/>
      </c>
      <c r="FNX29" s="14" t="str">
        <f>IF('Employee Input 20-21'!FNX29="","",'Employee Input 20-21'!FNX29)</f>
        <v/>
      </c>
      <c r="FNY29" s="14" t="str">
        <f>IF('Employee Input 20-21'!FNY29="","",'Employee Input 20-21'!FNY29)</f>
        <v/>
      </c>
      <c r="FNZ29" s="14" t="str">
        <f>IF('Employee Input 20-21'!FNZ29="","",'Employee Input 20-21'!FNZ29)</f>
        <v/>
      </c>
      <c r="FOA29" s="14" t="str">
        <f>IF('Employee Input 20-21'!FOA29="","",'Employee Input 20-21'!FOA29)</f>
        <v/>
      </c>
      <c r="FOB29" s="14" t="str">
        <f>IF('Employee Input 20-21'!FOB29="","",'Employee Input 20-21'!FOB29)</f>
        <v/>
      </c>
      <c r="FOC29" s="14" t="str">
        <f>IF('Employee Input 20-21'!FOC29="","",'Employee Input 20-21'!FOC29)</f>
        <v/>
      </c>
      <c r="FOD29" s="14" t="str">
        <f>IF('Employee Input 20-21'!FOD29="","",'Employee Input 20-21'!FOD29)</f>
        <v/>
      </c>
      <c r="FOE29" s="14" t="str">
        <f>IF('Employee Input 20-21'!FOE29="","",'Employee Input 20-21'!FOE29)</f>
        <v/>
      </c>
      <c r="FOF29" s="14" t="str">
        <f>IF('Employee Input 20-21'!FOF29="","",'Employee Input 20-21'!FOF29)</f>
        <v/>
      </c>
      <c r="FOG29" s="14" t="str">
        <f>IF('Employee Input 20-21'!FOG29="","",'Employee Input 20-21'!FOG29)</f>
        <v/>
      </c>
      <c r="FOH29" s="14" t="str">
        <f>IF('Employee Input 20-21'!FOH29="","",'Employee Input 20-21'!FOH29)</f>
        <v/>
      </c>
      <c r="FOI29" s="14" t="str">
        <f>IF('Employee Input 20-21'!FOI29="","",'Employee Input 20-21'!FOI29)</f>
        <v/>
      </c>
      <c r="FOJ29" s="14" t="str">
        <f>IF('Employee Input 20-21'!FOJ29="","",'Employee Input 20-21'!FOJ29)</f>
        <v/>
      </c>
      <c r="FOK29" s="14" t="str">
        <f>IF('Employee Input 20-21'!FOK29="","",'Employee Input 20-21'!FOK29)</f>
        <v/>
      </c>
      <c r="FOL29" s="14" t="str">
        <f>IF('Employee Input 20-21'!FOL29="","",'Employee Input 20-21'!FOL29)</f>
        <v/>
      </c>
      <c r="FOM29" s="14" t="str">
        <f>IF('Employee Input 20-21'!FOM29="","",'Employee Input 20-21'!FOM29)</f>
        <v/>
      </c>
      <c r="FON29" s="14" t="str">
        <f>IF('Employee Input 20-21'!FON29="","",'Employee Input 20-21'!FON29)</f>
        <v/>
      </c>
      <c r="FOO29" s="14" t="str">
        <f>IF('Employee Input 20-21'!FOO29="","",'Employee Input 20-21'!FOO29)</f>
        <v/>
      </c>
      <c r="FOP29" s="14" t="str">
        <f>IF('Employee Input 20-21'!FOP29="","",'Employee Input 20-21'!FOP29)</f>
        <v/>
      </c>
      <c r="FOQ29" s="14" t="str">
        <f>IF('Employee Input 20-21'!FOQ29="","",'Employee Input 20-21'!FOQ29)</f>
        <v/>
      </c>
      <c r="FOR29" s="14" t="str">
        <f>IF('Employee Input 20-21'!FOR29="","",'Employee Input 20-21'!FOR29)</f>
        <v/>
      </c>
      <c r="FOS29" s="14" t="str">
        <f>IF('Employee Input 20-21'!FOS29="","",'Employee Input 20-21'!FOS29)</f>
        <v/>
      </c>
      <c r="FOT29" s="14" t="str">
        <f>IF('Employee Input 20-21'!FOT29="","",'Employee Input 20-21'!FOT29)</f>
        <v/>
      </c>
      <c r="FOU29" s="14" t="str">
        <f>IF('Employee Input 20-21'!FOU29="","",'Employee Input 20-21'!FOU29)</f>
        <v/>
      </c>
      <c r="FOV29" s="14" t="str">
        <f>IF('Employee Input 20-21'!FOV29="","",'Employee Input 20-21'!FOV29)</f>
        <v/>
      </c>
      <c r="FOW29" s="14" t="str">
        <f>IF('Employee Input 20-21'!FOW29="","",'Employee Input 20-21'!FOW29)</f>
        <v/>
      </c>
      <c r="FOX29" s="14" t="str">
        <f>IF('Employee Input 20-21'!FOX29="","",'Employee Input 20-21'!FOX29)</f>
        <v/>
      </c>
      <c r="FOY29" s="14" t="str">
        <f>IF('Employee Input 20-21'!FOY29="","",'Employee Input 20-21'!FOY29)</f>
        <v/>
      </c>
      <c r="FOZ29" s="14" t="str">
        <f>IF('Employee Input 20-21'!FOZ29="","",'Employee Input 20-21'!FOZ29)</f>
        <v/>
      </c>
      <c r="FPA29" s="14" t="str">
        <f>IF('Employee Input 20-21'!FPA29="","",'Employee Input 20-21'!FPA29)</f>
        <v/>
      </c>
      <c r="FPB29" s="14" t="str">
        <f>IF('Employee Input 20-21'!FPB29="","",'Employee Input 20-21'!FPB29)</f>
        <v/>
      </c>
      <c r="FPC29" s="14" t="str">
        <f>IF('Employee Input 20-21'!FPC29="","",'Employee Input 20-21'!FPC29)</f>
        <v/>
      </c>
      <c r="FPD29" s="14" t="str">
        <f>IF('Employee Input 20-21'!FPD29="","",'Employee Input 20-21'!FPD29)</f>
        <v/>
      </c>
      <c r="FPE29" s="14" t="str">
        <f>IF('Employee Input 20-21'!FPE29="","",'Employee Input 20-21'!FPE29)</f>
        <v/>
      </c>
      <c r="FPF29" s="14" t="str">
        <f>IF('Employee Input 20-21'!FPF29="","",'Employee Input 20-21'!FPF29)</f>
        <v/>
      </c>
      <c r="FPG29" s="14" t="str">
        <f>IF('Employee Input 20-21'!FPG29="","",'Employee Input 20-21'!FPG29)</f>
        <v/>
      </c>
      <c r="FPH29" s="14" t="str">
        <f>IF('Employee Input 20-21'!FPH29="","",'Employee Input 20-21'!FPH29)</f>
        <v/>
      </c>
      <c r="FPI29" s="14" t="str">
        <f>IF('Employee Input 20-21'!FPI29="","",'Employee Input 20-21'!FPI29)</f>
        <v/>
      </c>
      <c r="FPJ29" s="14" t="str">
        <f>IF('Employee Input 20-21'!FPJ29="","",'Employee Input 20-21'!FPJ29)</f>
        <v/>
      </c>
      <c r="FPK29" s="14" t="str">
        <f>IF('Employee Input 20-21'!FPK29="","",'Employee Input 20-21'!FPK29)</f>
        <v/>
      </c>
      <c r="FPL29" s="14" t="str">
        <f>IF('Employee Input 20-21'!FPL29="","",'Employee Input 20-21'!FPL29)</f>
        <v/>
      </c>
      <c r="FPM29" s="14" t="str">
        <f>IF('Employee Input 20-21'!FPM29="","",'Employee Input 20-21'!FPM29)</f>
        <v/>
      </c>
      <c r="FPN29" s="14" t="str">
        <f>IF('Employee Input 20-21'!FPN29="","",'Employee Input 20-21'!FPN29)</f>
        <v/>
      </c>
      <c r="FPO29" s="14" t="str">
        <f>IF('Employee Input 20-21'!FPO29="","",'Employee Input 20-21'!FPO29)</f>
        <v/>
      </c>
      <c r="FPP29" s="14" t="str">
        <f>IF('Employee Input 20-21'!FPP29="","",'Employee Input 20-21'!FPP29)</f>
        <v/>
      </c>
      <c r="FPQ29" s="14" t="str">
        <f>IF('Employee Input 20-21'!FPQ29="","",'Employee Input 20-21'!FPQ29)</f>
        <v/>
      </c>
      <c r="FPR29" s="14" t="str">
        <f>IF('Employee Input 20-21'!FPR29="","",'Employee Input 20-21'!FPR29)</f>
        <v/>
      </c>
      <c r="FPS29" s="14" t="str">
        <f>IF('Employee Input 20-21'!FPS29="","",'Employee Input 20-21'!FPS29)</f>
        <v/>
      </c>
      <c r="FPT29" s="14" t="str">
        <f>IF('Employee Input 20-21'!FPT29="","",'Employee Input 20-21'!FPT29)</f>
        <v/>
      </c>
      <c r="FPU29" s="14" t="str">
        <f>IF('Employee Input 20-21'!FPU29="","",'Employee Input 20-21'!FPU29)</f>
        <v/>
      </c>
      <c r="FPV29" s="14" t="str">
        <f>IF('Employee Input 20-21'!FPV29="","",'Employee Input 20-21'!FPV29)</f>
        <v/>
      </c>
      <c r="FPW29" s="14" t="str">
        <f>IF('Employee Input 20-21'!FPW29="","",'Employee Input 20-21'!FPW29)</f>
        <v/>
      </c>
      <c r="FPX29" s="14" t="str">
        <f>IF('Employee Input 20-21'!FPX29="","",'Employee Input 20-21'!FPX29)</f>
        <v/>
      </c>
      <c r="FPY29" s="14" t="str">
        <f>IF('Employee Input 20-21'!FPY29="","",'Employee Input 20-21'!FPY29)</f>
        <v/>
      </c>
      <c r="FPZ29" s="14" t="str">
        <f>IF('Employee Input 20-21'!FPZ29="","",'Employee Input 20-21'!FPZ29)</f>
        <v/>
      </c>
      <c r="FQA29" s="14" t="str">
        <f>IF('Employee Input 20-21'!FQA29="","",'Employee Input 20-21'!FQA29)</f>
        <v/>
      </c>
      <c r="FQB29" s="14" t="str">
        <f>IF('Employee Input 20-21'!FQB29="","",'Employee Input 20-21'!FQB29)</f>
        <v/>
      </c>
      <c r="FQC29" s="14" t="str">
        <f>IF('Employee Input 20-21'!FQC29="","",'Employee Input 20-21'!FQC29)</f>
        <v/>
      </c>
      <c r="FQD29" s="14" t="str">
        <f>IF('Employee Input 20-21'!FQD29="","",'Employee Input 20-21'!FQD29)</f>
        <v/>
      </c>
      <c r="FQE29" s="14" t="str">
        <f>IF('Employee Input 20-21'!FQE29="","",'Employee Input 20-21'!FQE29)</f>
        <v/>
      </c>
      <c r="FQF29" s="14" t="str">
        <f>IF('Employee Input 20-21'!FQF29="","",'Employee Input 20-21'!FQF29)</f>
        <v/>
      </c>
      <c r="FQG29" s="14" t="str">
        <f>IF('Employee Input 20-21'!FQG29="","",'Employee Input 20-21'!FQG29)</f>
        <v/>
      </c>
      <c r="FQH29" s="14" t="str">
        <f>IF('Employee Input 20-21'!FQH29="","",'Employee Input 20-21'!FQH29)</f>
        <v/>
      </c>
      <c r="FQI29" s="14" t="str">
        <f>IF('Employee Input 20-21'!FQI29="","",'Employee Input 20-21'!FQI29)</f>
        <v/>
      </c>
      <c r="FQJ29" s="14" t="str">
        <f>IF('Employee Input 20-21'!FQJ29="","",'Employee Input 20-21'!FQJ29)</f>
        <v/>
      </c>
      <c r="FQK29" s="14" t="str">
        <f>IF('Employee Input 20-21'!FQK29="","",'Employee Input 20-21'!FQK29)</f>
        <v/>
      </c>
      <c r="FQL29" s="14" t="str">
        <f>IF('Employee Input 20-21'!FQL29="","",'Employee Input 20-21'!FQL29)</f>
        <v/>
      </c>
      <c r="FQM29" s="14" t="str">
        <f>IF('Employee Input 20-21'!FQM29="","",'Employee Input 20-21'!FQM29)</f>
        <v/>
      </c>
      <c r="FQN29" s="14" t="str">
        <f>IF('Employee Input 20-21'!FQN29="","",'Employee Input 20-21'!FQN29)</f>
        <v/>
      </c>
      <c r="FQO29" s="14" t="str">
        <f>IF('Employee Input 20-21'!FQO29="","",'Employee Input 20-21'!FQO29)</f>
        <v/>
      </c>
      <c r="FQP29" s="14" t="str">
        <f>IF('Employee Input 20-21'!FQP29="","",'Employee Input 20-21'!FQP29)</f>
        <v/>
      </c>
      <c r="FQQ29" s="14" t="str">
        <f>IF('Employee Input 20-21'!FQQ29="","",'Employee Input 20-21'!FQQ29)</f>
        <v/>
      </c>
      <c r="FQR29" s="14" t="str">
        <f>IF('Employee Input 20-21'!FQR29="","",'Employee Input 20-21'!FQR29)</f>
        <v/>
      </c>
      <c r="FQS29" s="14" t="str">
        <f>IF('Employee Input 20-21'!FQS29="","",'Employee Input 20-21'!FQS29)</f>
        <v/>
      </c>
      <c r="FQT29" s="14" t="str">
        <f>IF('Employee Input 20-21'!FQT29="","",'Employee Input 20-21'!FQT29)</f>
        <v/>
      </c>
      <c r="FQU29" s="14" t="str">
        <f>IF('Employee Input 20-21'!FQU29="","",'Employee Input 20-21'!FQU29)</f>
        <v/>
      </c>
      <c r="FQV29" s="14" t="str">
        <f>IF('Employee Input 20-21'!FQV29="","",'Employee Input 20-21'!FQV29)</f>
        <v/>
      </c>
      <c r="FQW29" s="14" t="str">
        <f>IF('Employee Input 20-21'!FQW29="","",'Employee Input 20-21'!FQW29)</f>
        <v/>
      </c>
      <c r="FQX29" s="14" t="str">
        <f>IF('Employee Input 20-21'!FQX29="","",'Employee Input 20-21'!FQX29)</f>
        <v/>
      </c>
      <c r="FQY29" s="14" t="str">
        <f>IF('Employee Input 20-21'!FQY29="","",'Employee Input 20-21'!FQY29)</f>
        <v/>
      </c>
      <c r="FQZ29" s="14" t="str">
        <f>IF('Employee Input 20-21'!FQZ29="","",'Employee Input 20-21'!FQZ29)</f>
        <v/>
      </c>
      <c r="FRA29" s="14" t="str">
        <f>IF('Employee Input 20-21'!FRA29="","",'Employee Input 20-21'!FRA29)</f>
        <v/>
      </c>
      <c r="FRB29" s="14" t="str">
        <f>IF('Employee Input 20-21'!FRB29="","",'Employee Input 20-21'!FRB29)</f>
        <v/>
      </c>
      <c r="FRC29" s="14" t="str">
        <f>IF('Employee Input 20-21'!FRC29="","",'Employee Input 20-21'!FRC29)</f>
        <v/>
      </c>
      <c r="FRD29" s="14" t="str">
        <f>IF('Employee Input 20-21'!FRD29="","",'Employee Input 20-21'!FRD29)</f>
        <v/>
      </c>
      <c r="FRE29" s="14" t="str">
        <f>IF('Employee Input 20-21'!FRE29="","",'Employee Input 20-21'!FRE29)</f>
        <v/>
      </c>
      <c r="FRF29" s="14" t="str">
        <f>IF('Employee Input 20-21'!FRF29="","",'Employee Input 20-21'!FRF29)</f>
        <v/>
      </c>
      <c r="FRG29" s="14" t="str">
        <f>IF('Employee Input 20-21'!FRG29="","",'Employee Input 20-21'!FRG29)</f>
        <v/>
      </c>
      <c r="FRH29" s="14" t="str">
        <f>IF('Employee Input 20-21'!FRH29="","",'Employee Input 20-21'!FRH29)</f>
        <v/>
      </c>
      <c r="FRI29" s="14" t="str">
        <f>IF('Employee Input 20-21'!FRI29="","",'Employee Input 20-21'!FRI29)</f>
        <v/>
      </c>
      <c r="FRJ29" s="14" t="str">
        <f>IF('Employee Input 20-21'!FRJ29="","",'Employee Input 20-21'!FRJ29)</f>
        <v/>
      </c>
      <c r="FRK29" s="14" t="str">
        <f>IF('Employee Input 20-21'!FRK29="","",'Employee Input 20-21'!FRK29)</f>
        <v/>
      </c>
      <c r="FRL29" s="14" t="str">
        <f>IF('Employee Input 20-21'!FRL29="","",'Employee Input 20-21'!FRL29)</f>
        <v/>
      </c>
      <c r="FRM29" s="14" t="str">
        <f>IF('Employee Input 20-21'!FRM29="","",'Employee Input 20-21'!FRM29)</f>
        <v/>
      </c>
      <c r="FRN29" s="14" t="str">
        <f>IF('Employee Input 20-21'!FRN29="","",'Employee Input 20-21'!FRN29)</f>
        <v/>
      </c>
      <c r="FRO29" s="14" t="str">
        <f>IF('Employee Input 20-21'!FRO29="","",'Employee Input 20-21'!FRO29)</f>
        <v/>
      </c>
      <c r="FRP29" s="14" t="str">
        <f>IF('Employee Input 20-21'!FRP29="","",'Employee Input 20-21'!FRP29)</f>
        <v/>
      </c>
      <c r="FRQ29" s="14" t="str">
        <f>IF('Employee Input 20-21'!FRQ29="","",'Employee Input 20-21'!FRQ29)</f>
        <v/>
      </c>
      <c r="FRR29" s="14" t="str">
        <f>IF('Employee Input 20-21'!FRR29="","",'Employee Input 20-21'!FRR29)</f>
        <v/>
      </c>
      <c r="FRS29" s="14" t="str">
        <f>IF('Employee Input 20-21'!FRS29="","",'Employee Input 20-21'!FRS29)</f>
        <v/>
      </c>
      <c r="FRT29" s="14" t="str">
        <f>IF('Employee Input 20-21'!FRT29="","",'Employee Input 20-21'!FRT29)</f>
        <v/>
      </c>
      <c r="FRU29" s="14" t="str">
        <f>IF('Employee Input 20-21'!FRU29="","",'Employee Input 20-21'!FRU29)</f>
        <v/>
      </c>
      <c r="FRV29" s="14" t="str">
        <f>IF('Employee Input 20-21'!FRV29="","",'Employee Input 20-21'!FRV29)</f>
        <v/>
      </c>
      <c r="FRW29" s="14" t="str">
        <f>IF('Employee Input 20-21'!FRW29="","",'Employee Input 20-21'!FRW29)</f>
        <v/>
      </c>
      <c r="FRX29" s="14" t="str">
        <f>IF('Employee Input 20-21'!FRX29="","",'Employee Input 20-21'!FRX29)</f>
        <v/>
      </c>
      <c r="FRY29" s="14" t="str">
        <f>IF('Employee Input 20-21'!FRY29="","",'Employee Input 20-21'!FRY29)</f>
        <v/>
      </c>
      <c r="FRZ29" s="14" t="str">
        <f>IF('Employee Input 20-21'!FRZ29="","",'Employee Input 20-21'!FRZ29)</f>
        <v/>
      </c>
      <c r="FSA29" s="14" t="str">
        <f>IF('Employee Input 20-21'!FSA29="","",'Employee Input 20-21'!FSA29)</f>
        <v/>
      </c>
      <c r="FSB29" s="14" t="str">
        <f>IF('Employee Input 20-21'!FSB29="","",'Employee Input 20-21'!FSB29)</f>
        <v/>
      </c>
      <c r="FSC29" s="14" t="str">
        <f>IF('Employee Input 20-21'!FSC29="","",'Employee Input 20-21'!FSC29)</f>
        <v/>
      </c>
      <c r="FSD29" s="14" t="str">
        <f>IF('Employee Input 20-21'!FSD29="","",'Employee Input 20-21'!FSD29)</f>
        <v/>
      </c>
      <c r="FSE29" s="14" t="str">
        <f>IF('Employee Input 20-21'!FSE29="","",'Employee Input 20-21'!FSE29)</f>
        <v/>
      </c>
      <c r="FSF29" s="14" t="str">
        <f>IF('Employee Input 20-21'!FSF29="","",'Employee Input 20-21'!FSF29)</f>
        <v/>
      </c>
      <c r="FSG29" s="14" t="str">
        <f>IF('Employee Input 20-21'!FSG29="","",'Employee Input 20-21'!FSG29)</f>
        <v/>
      </c>
      <c r="FSH29" s="14" t="str">
        <f>IF('Employee Input 20-21'!FSH29="","",'Employee Input 20-21'!FSH29)</f>
        <v/>
      </c>
      <c r="FSI29" s="14" t="str">
        <f>IF('Employee Input 20-21'!FSI29="","",'Employee Input 20-21'!FSI29)</f>
        <v/>
      </c>
      <c r="FSJ29" s="14" t="str">
        <f>IF('Employee Input 20-21'!FSJ29="","",'Employee Input 20-21'!FSJ29)</f>
        <v/>
      </c>
      <c r="FSK29" s="14" t="str">
        <f>IF('Employee Input 20-21'!FSK29="","",'Employee Input 20-21'!FSK29)</f>
        <v/>
      </c>
      <c r="FSL29" s="14" t="str">
        <f>IF('Employee Input 20-21'!FSL29="","",'Employee Input 20-21'!FSL29)</f>
        <v/>
      </c>
      <c r="FSM29" s="14" t="str">
        <f>IF('Employee Input 20-21'!FSM29="","",'Employee Input 20-21'!FSM29)</f>
        <v/>
      </c>
      <c r="FSN29" s="14" t="str">
        <f>IF('Employee Input 20-21'!FSN29="","",'Employee Input 20-21'!FSN29)</f>
        <v/>
      </c>
      <c r="FSO29" s="14" t="str">
        <f>IF('Employee Input 20-21'!FSO29="","",'Employee Input 20-21'!FSO29)</f>
        <v/>
      </c>
      <c r="FSP29" s="14" t="str">
        <f>IF('Employee Input 20-21'!FSP29="","",'Employee Input 20-21'!FSP29)</f>
        <v/>
      </c>
      <c r="FSQ29" s="14" t="str">
        <f>IF('Employee Input 20-21'!FSQ29="","",'Employee Input 20-21'!FSQ29)</f>
        <v/>
      </c>
      <c r="FSR29" s="14" t="str">
        <f>IF('Employee Input 20-21'!FSR29="","",'Employee Input 20-21'!FSR29)</f>
        <v/>
      </c>
      <c r="FSS29" s="14" t="str">
        <f>IF('Employee Input 20-21'!FSS29="","",'Employee Input 20-21'!FSS29)</f>
        <v/>
      </c>
      <c r="FST29" s="14" t="str">
        <f>IF('Employee Input 20-21'!FST29="","",'Employee Input 20-21'!FST29)</f>
        <v/>
      </c>
      <c r="FSU29" s="14" t="str">
        <f>IF('Employee Input 20-21'!FSU29="","",'Employee Input 20-21'!FSU29)</f>
        <v/>
      </c>
      <c r="FSV29" s="14" t="str">
        <f>IF('Employee Input 20-21'!FSV29="","",'Employee Input 20-21'!FSV29)</f>
        <v/>
      </c>
      <c r="FSW29" s="14" t="str">
        <f>IF('Employee Input 20-21'!FSW29="","",'Employee Input 20-21'!FSW29)</f>
        <v/>
      </c>
      <c r="FSX29" s="14" t="str">
        <f>IF('Employee Input 20-21'!FSX29="","",'Employee Input 20-21'!FSX29)</f>
        <v/>
      </c>
      <c r="FSY29" s="14" t="str">
        <f>IF('Employee Input 20-21'!FSY29="","",'Employee Input 20-21'!FSY29)</f>
        <v/>
      </c>
      <c r="FSZ29" s="14" t="str">
        <f>IF('Employee Input 20-21'!FSZ29="","",'Employee Input 20-21'!FSZ29)</f>
        <v/>
      </c>
      <c r="FTA29" s="14" t="str">
        <f>IF('Employee Input 20-21'!FTA29="","",'Employee Input 20-21'!FTA29)</f>
        <v/>
      </c>
      <c r="FTB29" s="14" t="str">
        <f>IF('Employee Input 20-21'!FTB29="","",'Employee Input 20-21'!FTB29)</f>
        <v/>
      </c>
      <c r="FTC29" s="14" t="str">
        <f>IF('Employee Input 20-21'!FTC29="","",'Employee Input 20-21'!FTC29)</f>
        <v/>
      </c>
      <c r="FTD29" s="14" t="str">
        <f>IF('Employee Input 20-21'!FTD29="","",'Employee Input 20-21'!FTD29)</f>
        <v/>
      </c>
      <c r="FTE29" s="14" t="str">
        <f>IF('Employee Input 20-21'!FTE29="","",'Employee Input 20-21'!FTE29)</f>
        <v/>
      </c>
      <c r="FTF29" s="14" t="str">
        <f>IF('Employee Input 20-21'!FTF29="","",'Employee Input 20-21'!FTF29)</f>
        <v/>
      </c>
      <c r="FTG29" s="14" t="str">
        <f>IF('Employee Input 20-21'!FTG29="","",'Employee Input 20-21'!FTG29)</f>
        <v/>
      </c>
      <c r="FTH29" s="14" t="str">
        <f>IF('Employee Input 20-21'!FTH29="","",'Employee Input 20-21'!FTH29)</f>
        <v/>
      </c>
      <c r="FTI29" s="14" t="str">
        <f>IF('Employee Input 20-21'!FTI29="","",'Employee Input 20-21'!FTI29)</f>
        <v/>
      </c>
      <c r="FTJ29" s="14" t="str">
        <f>IF('Employee Input 20-21'!FTJ29="","",'Employee Input 20-21'!FTJ29)</f>
        <v/>
      </c>
      <c r="FTK29" s="14" t="str">
        <f>IF('Employee Input 20-21'!FTK29="","",'Employee Input 20-21'!FTK29)</f>
        <v/>
      </c>
      <c r="FTL29" s="14" t="str">
        <f>IF('Employee Input 20-21'!FTL29="","",'Employee Input 20-21'!FTL29)</f>
        <v/>
      </c>
      <c r="FTM29" s="14" t="str">
        <f>IF('Employee Input 20-21'!FTM29="","",'Employee Input 20-21'!FTM29)</f>
        <v/>
      </c>
      <c r="FTN29" s="14" t="str">
        <f>IF('Employee Input 20-21'!FTN29="","",'Employee Input 20-21'!FTN29)</f>
        <v/>
      </c>
      <c r="FTO29" s="14" t="str">
        <f>IF('Employee Input 20-21'!FTO29="","",'Employee Input 20-21'!FTO29)</f>
        <v/>
      </c>
      <c r="FTP29" s="14" t="str">
        <f>IF('Employee Input 20-21'!FTP29="","",'Employee Input 20-21'!FTP29)</f>
        <v/>
      </c>
      <c r="FTQ29" s="14" t="str">
        <f>IF('Employee Input 20-21'!FTQ29="","",'Employee Input 20-21'!FTQ29)</f>
        <v/>
      </c>
      <c r="FTR29" s="14" t="str">
        <f>IF('Employee Input 20-21'!FTR29="","",'Employee Input 20-21'!FTR29)</f>
        <v/>
      </c>
      <c r="FTS29" s="14" t="str">
        <f>IF('Employee Input 20-21'!FTS29="","",'Employee Input 20-21'!FTS29)</f>
        <v/>
      </c>
      <c r="FTT29" s="14" t="str">
        <f>IF('Employee Input 20-21'!FTT29="","",'Employee Input 20-21'!FTT29)</f>
        <v/>
      </c>
      <c r="FTU29" s="14" t="str">
        <f>IF('Employee Input 20-21'!FTU29="","",'Employee Input 20-21'!FTU29)</f>
        <v/>
      </c>
      <c r="FTV29" s="14" t="str">
        <f>IF('Employee Input 20-21'!FTV29="","",'Employee Input 20-21'!FTV29)</f>
        <v/>
      </c>
      <c r="FTW29" s="14" t="str">
        <f>IF('Employee Input 20-21'!FTW29="","",'Employee Input 20-21'!FTW29)</f>
        <v/>
      </c>
      <c r="FTX29" s="14" t="str">
        <f>IF('Employee Input 20-21'!FTX29="","",'Employee Input 20-21'!FTX29)</f>
        <v/>
      </c>
      <c r="FTY29" s="14" t="str">
        <f>IF('Employee Input 20-21'!FTY29="","",'Employee Input 20-21'!FTY29)</f>
        <v/>
      </c>
      <c r="FTZ29" s="14" t="str">
        <f>IF('Employee Input 20-21'!FTZ29="","",'Employee Input 20-21'!FTZ29)</f>
        <v/>
      </c>
      <c r="FUA29" s="14" t="str">
        <f>IF('Employee Input 20-21'!FUA29="","",'Employee Input 20-21'!FUA29)</f>
        <v/>
      </c>
      <c r="FUB29" s="14" t="str">
        <f>IF('Employee Input 20-21'!FUB29="","",'Employee Input 20-21'!FUB29)</f>
        <v/>
      </c>
      <c r="FUC29" s="14" t="str">
        <f>IF('Employee Input 20-21'!FUC29="","",'Employee Input 20-21'!FUC29)</f>
        <v/>
      </c>
      <c r="FUD29" s="14" t="str">
        <f>IF('Employee Input 20-21'!FUD29="","",'Employee Input 20-21'!FUD29)</f>
        <v/>
      </c>
      <c r="FUE29" s="14" t="str">
        <f>IF('Employee Input 20-21'!FUE29="","",'Employee Input 20-21'!FUE29)</f>
        <v/>
      </c>
      <c r="FUF29" s="14" t="str">
        <f>IF('Employee Input 20-21'!FUF29="","",'Employee Input 20-21'!FUF29)</f>
        <v/>
      </c>
      <c r="FUG29" s="14" t="str">
        <f>IF('Employee Input 20-21'!FUG29="","",'Employee Input 20-21'!FUG29)</f>
        <v/>
      </c>
      <c r="FUH29" s="14" t="str">
        <f>IF('Employee Input 20-21'!FUH29="","",'Employee Input 20-21'!FUH29)</f>
        <v/>
      </c>
      <c r="FUI29" s="14" t="str">
        <f>IF('Employee Input 20-21'!FUI29="","",'Employee Input 20-21'!FUI29)</f>
        <v/>
      </c>
      <c r="FUJ29" s="14" t="str">
        <f>IF('Employee Input 20-21'!FUJ29="","",'Employee Input 20-21'!FUJ29)</f>
        <v/>
      </c>
      <c r="FUK29" s="14" t="str">
        <f>IF('Employee Input 20-21'!FUK29="","",'Employee Input 20-21'!FUK29)</f>
        <v/>
      </c>
      <c r="FUL29" s="14" t="str">
        <f>IF('Employee Input 20-21'!FUL29="","",'Employee Input 20-21'!FUL29)</f>
        <v/>
      </c>
      <c r="FUM29" s="14" t="str">
        <f>IF('Employee Input 20-21'!FUM29="","",'Employee Input 20-21'!FUM29)</f>
        <v/>
      </c>
      <c r="FUN29" s="14" t="str">
        <f>IF('Employee Input 20-21'!FUN29="","",'Employee Input 20-21'!FUN29)</f>
        <v/>
      </c>
      <c r="FUO29" s="14" t="str">
        <f>IF('Employee Input 20-21'!FUO29="","",'Employee Input 20-21'!FUO29)</f>
        <v/>
      </c>
      <c r="FUP29" s="14" t="str">
        <f>IF('Employee Input 20-21'!FUP29="","",'Employee Input 20-21'!FUP29)</f>
        <v/>
      </c>
      <c r="FUQ29" s="14" t="str">
        <f>IF('Employee Input 20-21'!FUQ29="","",'Employee Input 20-21'!FUQ29)</f>
        <v/>
      </c>
      <c r="FUR29" s="14" t="str">
        <f>IF('Employee Input 20-21'!FUR29="","",'Employee Input 20-21'!FUR29)</f>
        <v/>
      </c>
      <c r="FUS29" s="14" t="str">
        <f>IF('Employee Input 20-21'!FUS29="","",'Employee Input 20-21'!FUS29)</f>
        <v/>
      </c>
      <c r="FUT29" s="14" t="str">
        <f>IF('Employee Input 20-21'!FUT29="","",'Employee Input 20-21'!FUT29)</f>
        <v/>
      </c>
      <c r="FUU29" s="14" t="str">
        <f>IF('Employee Input 20-21'!FUU29="","",'Employee Input 20-21'!FUU29)</f>
        <v/>
      </c>
      <c r="FUV29" s="14" t="str">
        <f>IF('Employee Input 20-21'!FUV29="","",'Employee Input 20-21'!FUV29)</f>
        <v/>
      </c>
      <c r="FUW29" s="14" t="str">
        <f>IF('Employee Input 20-21'!FUW29="","",'Employee Input 20-21'!FUW29)</f>
        <v/>
      </c>
      <c r="FUX29" s="14" t="str">
        <f>IF('Employee Input 20-21'!FUX29="","",'Employee Input 20-21'!FUX29)</f>
        <v/>
      </c>
      <c r="FUY29" s="14" t="str">
        <f>IF('Employee Input 20-21'!FUY29="","",'Employee Input 20-21'!FUY29)</f>
        <v/>
      </c>
      <c r="FUZ29" s="14" t="str">
        <f>IF('Employee Input 20-21'!FUZ29="","",'Employee Input 20-21'!FUZ29)</f>
        <v/>
      </c>
      <c r="FVA29" s="14" t="str">
        <f>IF('Employee Input 20-21'!FVA29="","",'Employee Input 20-21'!FVA29)</f>
        <v/>
      </c>
      <c r="FVB29" s="14" t="str">
        <f>IF('Employee Input 20-21'!FVB29="","",'Employee Input 20-21'!FVB29)</f>
        <v/>
      </c>
      <c r="FVC29" s="14" t="str">
        <f>IF('Employee Input 20-21'!FVC29="","",'Employee Input 20-21'!FVC29)</f>
        <v/>
      </c>
      <c r="FVD29" s="14" t="str">
        <f>IF('Employee Input 20-21'!FVD29="","",'Employee Input 20-21'!FVD29)</f>
        <v/>
      </c>
      <c r="FVE29" s="14" t="str">
        <f>IF('Employee Input 20-21'!FVE29="","",'Employee Input 20-21'!FVE29)</f>
        <v/>
      </c>
      <c r="FVF29" s="14" t="str">
        <f>IF('Employee Input 20-21'!FVF29="","",'Employee Input 20-21'!FVF29)</f>
        <v/>
      </c>
      <c r="FVG29" s="14" t="str">
        <f>IF('Employee Input 20-21'!FVG29="","",'Employee Input 20-21'!FVG29)</f>
        <v/>
      </c>
      <c r="FVH29" s="14" t="str">
        <f>IF('Employee Input 20-21'!FVH29="","",'Employee Input 20-21'!FVH29)</f>
        <v/>
      </c>
      <c r="FVI29" s="14" t="str">
        <f>IF('Employee Input 20-21'!FVI29="","",'Employee Input 20-21'!FVI29)</f>
        <v/>
      </c>
      <c r="FVJ29" s="14" t="str">
        <f>IF('Employee Input 20-21'!FVJ29="","",'Employee Input 20-21'!FVJ29)</f>
        <v/>
      </c>
      <c r="FVK29" s="14" t="str">
        <f>IF('Employee Input 20-21'!FVK29="","",'Employee Input 20-21'!FVK29)</f>
        <v/>
      </c>
      <c r="FVL29" s="14" t="str">
        <f>IF('Employee Input 20-21'!FVL29="","",'Employee Input 20-21'!FVL29)</f>
        <v/>
      </c>
      <c r="FVM29" s="14" t="str">
        <f>IF('Employee Input 20-21'!FVM29="","",'Employee Input 20-21'!FVM29)</f>
        <v/>
      </c>
      <c r="FVN29" s="14" t="str">
        <f>IF('Employee Input 20-21'!FVN29="","",'Employee Input 20-21'!FVN29)</f>
        <v/>
      </c>
      <c r="FVO29" s="14" t="str">
        <f>IF('Employee Input 20-21'!FVO29="","",'Employee Input 20-21'!FVO29)</f>
        <v/>
      </c>
      <c r="FVP29" s="14" t="str">
        <f>IF('Employee Input 20-21'!FVP29="","",'Employee Input 20-21'!FVP29)</f>
        <v/>
      </c>
      <c r="FVQ29" s="14" t="str">
        <f>IF('Employee Input 20-21'!FVQ29="","",'Employee Input 20-21'!FVQ29)</f>
        <v/>
      </c>
      <c r="FVR29" s="14" t="str">
        <f>IF('Employee Input 20-21'!FVR29="","",'Employee Input 20-21'!FVR29)</f>
        <v/>
      </c>
      <c r="FVS29" s="14" t="str">
        <f>IF('Employee Input 20-21'!FVS29="","",'Employee Input 20-21'!FVS29)</f>
        <v/>
      </c>
      <c r="FVT29" s="14" t="str">
        <f>IF('Employee Input 20-21'!FVT29="","",'Employee Input 20-21'!FVT29)</f>
        <v/>
      </c>
      <c r="FVU29" s="14" t="str">
        <f>IF('Employee Input 20-21'!FVU29="","",'Employee Input 20-21'!FVU29)</f>
        <v/>
      </c>
      <c r="FVV29" s="14" t="str">
        <f>IF('Employee Input 20-21'!FVV29="","",'Employee Input 20-21'!FVV29)</f>
        <v/>
      </c>
      <c r="FVW29" s="14" t="str">
        <f>IF('Employee Input 20-21'!FVW29="","",'Employee Input 20-21'!FVW29)</f>
        <v/>
      </c>
      <c r="FVX29" s="14" t="str">
        <f>IF('Employee Input 20-21'!FVX29="","",'Employee Input 20-21'!FVX29)</f>
        <v/>
      </c>
      <c r="FVY29" s="14" t="str">
        <f>IF('Employee Input 20-21'!FVY29="","",'Employee Input 20-21'!FVY29)</f>
        <v/>
      </c>
      <c r="FVZ29" s="14" t="str">
        <f>IF('Employee Input 20-21'!FVZ29="","",'Employee Input 20-21'!FVZ29)</f>
        <v/>
      </c>
      <c r="FWA29" s="14" t="str">
        <f>IF('Employee Input 20-21'!FWA29="","",'Employee Input 20-21'!FWA29)</f>
        <v/>
      </c>
      <c r="FWB29" s="14" t="str">
        <f>IF('Employee Input 20-21'!FWB29="","",'Employee Input 20-21'!FWB29)</f>
        <v/>
      </c>
      <c r="FWC29" s="14" t="str">
        <f>IF('Employee Input 20-21'!FWC29="","",'Employee Input 20-21'!FWC29)</f>
        <v/>
      </c>
      <c r="FWD29" s="14" t="str">
        <f>IF('Employee Input 20-21'!FWD29="","",'Employee Input 20-21'!FWD29)</f>
        <v/>
      </c>
      <c r="FWE29" s="14" t="str">
        <f>IF('Employee Input 20-21'!FWE29="","",'Employee Input 20-21'!FWE29)</f>
        <v/>
      </c>
      <c r="FWF29" s="14" t="str">
        <f>IF('Employee Input 20-21'!FWF29="","",'Employee Input 20-21'!FWF29)</f>
        <v/>
      </c>
      <c r="FWG29" s="14" t="str">
        <f>IF('Employee Input 20-21'!FWG29="","",'Employee Input 20-21'!FWG29)</f>
        <v/>
      </c>
      <c r="FWH29" s="14" t="str">
        <f>IF('Employee Input 20-21'!FWH29="","",'Employee Input 20-21'!FWH29)</f>
        <v/>
      </c>
      <c r="FWI29" s="14" t="str">
        <f>IF('Employee Input 20-21'!FWI29="","",'Employee Input 20-21'!FWI29)</f>
        <v/>
      </c>
      <c r="FWJ29" s="14" t="str">
        <f>IF('Employee Input 20-21'!FWJ29="","",'Employee Input 20-21'!FWJ29)</f>
        <v/>
      </c>
      <c r="FWK29" s="14" t="str">
        <f>IF('Employee Input 20-21'!FWK29="","",'Employee Input 20-21'!FWK29)</f>
        <v/>
      </c>
      <c r="FWL29" s="14" t="str">
        <f>IF('Employee Input 20-21'!FWL29="","",'Employee Input 20-21'!FWL29)</f>
        <v/>
      </c>
      <c r="FWM29" s="14" t="str">
        <f>IF('Employee Input 20-21'!FWM29="","",'Employee Input 20-21'!FWM29)</f>
        <v/>
      </c>
      <c r="FWN29" s="14" t="str">
        <f>IF('Employee Input 20-21'!FWN29="","",'Employee Input 20-21'!FWN29)</f>
        <v/>
      </c>
      <c r="FWO29" s="14" t="str">
        <f>IF('Employee Input 20-21'!FWO29="","",'Employee Input 20-21'!FWO29)</f>
        <v/>
      </c>
      <c r="FWP29" s="14" t="str">
        <f>IF('Employee Input 20-21'!FWP29="","",'Employee Input 20-21'!FWP29)</f>
        <v/>
      </c>
      <c r="FWQ29" s="14" t="str">
        <f>IF('Employee Input 20-21'!FWQ29="","",'Employee Input 20-21'!FWQ29)</f>
        <v/>
      </c>
      <c r="FWR29" s="14" t="str">
        <f>IF('Employee Input 20-21'!FWR29="","",'Employee Input 20-21'!FWR29)</f>
        <v/>
      </c>
      <c r="FWS29" s="14" t="str">
        <f>IF('Employee Input 20-21'!FWS29="","",'Employee Input 20-21'!FWS29)</f>
        <v/>
      </c>
      <c r="FWT29" s="14" t="str">
        <f>IF('Employee Input 20-21'!FWT29="","",'Employee Input 20-21'!FWT29)</f>
        <v/>
      </c>
      <c r="FWU29" s="14" t="str">
        <f>IF('Employee Input 20-21'!FWU29="","",'Employee Input 20-21'!FWU29)</f>
        <v/>
      </c>
      <c r="FWV29" s="14" t="str">
        <f>IF('Employee Input 20-21'!FWV29="","",'Employee Input 20-21'!FWV29)</f>
        <v/>
      </c>
      <c r="FWW29" s="14" t="str">
        <f>IF('Employee Input 20-21'!FWW29="","",'Employee Input 20-21'!FWW29)</f>
        <v/>
      </c>
      <c r="FWX29" s="14" t="str">
        <f>IF('Employee Input 20-21'!FWX29="","",'Employee Input 20-21'!FWX29)</f>
        <v/>
      </c>
      <c r="FWY29" s="14" t="str">
        <f>IF('Employee Input 20-21'!FWY29="","",'Employee Input 20-21'!FWY29)</f>
        <v/>
      </c>
      <c r="FWZ29" s="14" t="str">
        <f>IF('Employee Input 20-21'!FWZ29="","",'Employee Input 20-21'!FWZ29)</f>
        <v/>
      </c>
      <c r="FXA29" s="14" t="str">
        <f>IF('Employee Input 20-21'!FXA29="","",'Employee Input 20-21'!FXA29)</f>
        <v/>
      </c>
      <c r="FXB29" s="14" t="str">
        <f>IF('Employee Input 20-21'!FXB29="","",'Employee Input 20-21'!FXB29)</f>
        <v/>
      </c>
      <c r="FXC29" s="14" t="str">
        <f>IF('Employee Input 20-21'!FXC29="","",'Employee Input 20-21'!FXC29)</f>
        <v/>
      </c>
      <c r="FXD29" s="14" t="str">
        <f>IF('Employee Input 20-21'!FXD29="","",'Employee Input 20-21'!FXD29)</f>
        <v/>
      </c>
      <c r="FXE29" s="14" t="str">
        <f>IF('Employee Input 20-21'!FXE29="","",'Employee Input 20-21'!FXE29)</f>
        <v/>
      </c>
      <c r="FXF29" s="14" t="str">
        <f>IF('Employee Input 20-21'!FXF29="","",'Employee Input 20-21'!FXF29)</f>
        <v/>
      </c>
      <c r="FXG29" s="14" t="str">
        <f>IF('Employee Input 20-21'!FXG29="","",'Employee Input 20-21'!FXG29)</f>
        <v/>
      </c>
      <c r="FXH29" s="14" t="str">
        <f>IF('Employee Input 20-21'!FXH29="","",'Employee Input 20-21'!FXH29)</f>
        <v/>
      </c>
      <c r="FXI29" s="14" t="str">
        <f>IF('Employee Input 20-21'!FXI29="","",'Employee Input 20-21'!FXI29)</f>
        <v/>
      </c>
      <c r="FXJ29" s="14" t="str">
        <f>IF('Employee Input 20-21'!FXJ29="","",'Employee Input 20-21'!FXJ29)</f>
        <v/>
      </c>
      <c r="FXK29" s="14" t="str">
        <f>IF('Employee Input 20-21'!FXK29="","",'Employee Input 20-21'!FXK29)</f>
        <v/>
      </c>
      <c r="FXL29" s="14" t="str">
        <f>IF('Employee Input 20-21'!FXL29="","",'Employee Input 20-21'!FXL29)</f>
        <v/>
      </c>
      <c r="FXM29" s="14" t="str">
        <f>IF('Employee Input 20-21'!FXM29="","",'Employee Input 20-21'!FXM29)</f>
        <v/>
      </c>
      <c r="FXN29" s="14" t="str">
        <f>IF('Employee Input 20-21'!FXN29="","",'Employee Input 20-21'!FXN29)</f>
        <v/>
      </c>
      <c r="FXO29" s="14" t="str">
        <f>IF('Employee Input 20-21'!FXO29="","",'Employee Input 20-21'!FXO29)</f>
        <v/>
      </c>
      <c r="FXP29" s="14" t="str">
        <f>IF('Employee Input 20-21'!FXP29="","",'Employee Input 20-21'!FXP29)</f>
        <v/>
      </c>
      <c r="FXQ29" s="14" t="str">
        <f>IF('Employee Input 20-21'!FXQ29="","",'Employee Input 20-21'!FXQ29)</f>
        <v/>
      </c>
      <c r="FXR29" s="14" t="str">
        <f>IF('Employee Input 20-21'!FXR29="","",'Employee Input 20-21'!FXR29)</f>
        <v/>
      </c>
      <c r="FXS29" s="14" t="str">
        <f>IF('Employee Input 20-21'!FXS29="","",'Employee Input 20-21'!FXS29)</f>
        <v/>
      </c>
      <c r="FXT29" s="14" t="str">
        <f>IF('Employee Input 20-21'!FXT29="","",'Employee Input 20-21'!FXT29)</f>
        <v/>
      </c>
      <c r="FXU29" s="14" t="str">
        <f>IF('Employee Input 20-21'!FXU29="","",'Employee Input 20-21'!FXU29)</f>
        <v/>
      </c>
      <c r="FXV29" s="14" t="str">
        <f>IF('Employee Input 20-21'!FXV29="","",'Employee Input 20-21'!FXV29)</f>
        <v/>
      </c>
      <c r="FXW29" s="14" t="str">
        <f>IF('Employee Input 20-21'!FXW29="","",'Employee Input 20-21'!FXW29)</f>
        <v/>
      </c>
      <c r="FXX29" s="14" t="str">
        <f>IF('Employee Input 20-21'!FXX29="","",'Employee Input 20-21'!FXX29)</f>
        <v/>
      </c>
      <c r="FXY29" s="14" t="str">
        <f>IF('Employee Input 20-21'!FXY29="","",'Employee Input 20-21'!FXY29)</f>
        <v/>
      </c>
      <c r="FXZ29" s="14" t="str">
        <f>IF('Employee Input 20-21'!FXZ29="","",'Employee Input 20-21'!FXZ29)</f>
        <v/>
      </c>
      <c r="FYA29" s="14" t="str">
        <f>IF('Employee Input 20-21'!FYA29="","",'Employee Input 20-21'!FYA29)</f>
        <v/>
      </c>
      <c r="FYB29" s="14" t="str">
        <f>IF('Employee Input 20-21'!FYB29="","",'Employee Input 20-21'!FYB29)</f>
        <v/>
      </c>
      <c r="FYC29" s="14" t="str">
        <f>IF('Employee Input 20-21'!FYC29="","",'Employee Input 20-21'!FYC29)</f>
        <v/>
      </c>
      <c r="FYD29" s="14" t="str">
        <f>IF('Employee Input 20-21'!FYD29="","",'Employee Input 20-21'!FYD29)</f>
        <v/>
      </c>
      <c r="FYE29" s="14" t="str">
        <f>IF('Employee Input 20-21'!FYE29="","",'Employee Input 20-21'!FYE29)</f>
        <v/>
      </c>
      <c r="FYF29" s="14" t="str">
        <f>IF('Employee Input 20-21'!FYF29="","",'Employee Input 20-21'!FYF29)</f>
        <v/>
      </c>
      <c r="FYG29" s="14" t="str">
        <f>IF('Employee Input 20-21'!FYG29="","",'Employee Input 20-21'!FYG29)</f>
        <v/>
      </c>
      <c r="FYH29" s="14" t="str">
        <f>IF('Employee Input 20-21'!FYH29="","",'Employee Input 20-21'!FYH29)</f>
        <v/>
      </c>
      <c r="FYI29" s="14" t="str">
        <f>IF('Employee Input 20-21'!FYI29="","",'Employee Input 20-21'!FYI29)</f>
        <v/>
      </c>
      <c r="FYJ29" s="14" t="str">
        <f>IF('Employee Input 20-21'!FYJ29="","",'Employee Input 20-21'!FYJ29)</f>
        <v/>
      </c>
      <c r="FYK29" s="14" t="str">
        <f>IF('Employee Input 20-21'!FYK29="","",'Employee Input 20-21'!FYK29)</f>
        <v/>
      </c>
      <c r="FYL29" s="14" t="str">
        <f>IF('Employee Input 20-21'!FYL29="","",'Employee Input 20-21'!FYL29)</f>
        <v/>
      </c>
      <c r="FYM29" s="14" t="str">
        <f>IF('Employee Input 20-21'!FYM29="","",'Employee Input 20-21'!FYM29)</f>
        <v/>
      </c>
      <c r="FYN29" s="14" t="str">
        <f>IF('Employee Input 20-21'!FYN29="","",'Employee Input 20-21'!FYN29)</f>
        <v/>
      </c>
      <c r="FYO29" s="14" t="str">
        <f>IF('Employee Input 20-21'!FYO29="","",'Employee Input 20-21'!FYO29)</f>
        <v/>
      </c>
      <c r="FYP29" s="14" t="str">
        <f>IF('Employee Input 20-21'!FYP29="","",'Employee Input 20-21'!FYP29)</f>
        <v/>
      </c>
      <c r="FYQ29" s="14" t="str">
        <f>IF('Employee Input 20-21'!FYQ29="","",'Employee Input 20-21'!FYQ29)</f>
        <v/>
      </c>
      <c r="FYR29" s="14" t="str">
        <f>IF('Employee Input 20-21'!FYR29="","",'Employee Input 20-21'!FYR29)</f>
        <v/>
      </c>
      <c r="FYS29" s="14" t="str">
        <f>IF('Employee Input 20-21'!FYS29="","",'Employee Input 20-21'!FYS29)</f>
        <v/>
      </c>
      <c r="FYT29" s="14" t="str">
        <f>IF('Employee Input 20-21'!FYT29="","",'Employee Input 20-21'!FYT29)</f>
        <v/>
      </c>
      <c r="FYU29" s="14" t="str">
        <f>IF('Employee Input 20-21'!FYU29="","",'Employee Input 20-21'!FYU29)</f>
        <v/>
      </c>
      <c r="FYV29" s="14" t="str">
        <f>IF('Employee Input 20-21'!FYV29="","",'Employee Input 20-21'!FYV29)</f>
        <v/>
      </c>
      <c r="FYW29" s="14" t="str">
        <f>IF('Employee Input 20-21'!FYW29="","",'Employee Input 20-21'!FYW29)</f>
        <v/>
      </c>
      <c r="FYX29" s="14" t="str">
        <f>IF('Employee Input 20-21'!FYX29="","",'Employee Input 20-21'!FYX29)</f>
        <v/>
      </c>
      <c r="FYY29" s="14" t="str">
        <f>IF('Employee Input 20-21'!FYY29="","",'Employee Input 20-21'!FYY29)</f>
        <v/>
      </c>
      <c r="FYZ29" s="14" t="str">
        <f>IF('Employee Input 20-21'!FYZ29="","",'Employee Input 20-21'!FYZ29)</f>
        <v/>
      </c>
      <c r="FZA29" s="14" t="str">
        <f>IF('Employee Input 20-21'!FZA29="","",'Employee Input 20-21'!FZA29)</f>
        <v/>
      </c>
      <c r="FZB29" s="14" t="str">
        <f>IF('Employee Input 20-21'!FZB29="","",'Employee Input 20-21'!FZB29)</f>
        <v/>
      </c>
      <c r="FZC29" s="14" t="str">
        <f>IF('Employee Input 20-21'!FZC29="","",'Employee Input 20-21'!FZC29)</f>
        <v/>
      </c>
      <c r="FZD29" s="14" t="str">
        <f>IF('Employee Input 20-21'!FZD29="","",'Employee Input 20-21'!FZD29)</f>
        <v/>
      </c>
      <c r="FZE29" s="14" t="str">
        <f>IF('Employee Input 20-21'!FZE29="","",'Employee Input 20-21'!FZE29)</f>
        <v/>
      </c>
      <c r="FZF29" s="14" t="str">
        <f>IF('Employee Input 20-21'!FZF29="","",'Employee Input 20-21'!FZF29)</f>
        <v/>
      </c>
      <c r="FZG29" s="14" t="str">
        <f>IF('Employee Input 20-21'!FZG29="","",'Employee Input 20-21'!FZG29)</f>
        <v/>
      </c>
      <c r="FZH29" s="14" t="str">
        <f>IF('Employee Input 20-21'!FZH29="","",'Employee Input 20-21'!FZH29)</f>
        <v/>
      </c>
      <c r="FZI29" s="14" t="str">
        <f>IF('Employee Input 20-21'!FZI29="","",'Employee Input 20-21'!FZI29)</f>
        <v/>
      </c>
      <c r="FZJ29" s="14" t="str">
        <f>IF('Employee Input 20-21'!FZJ29="","",'Employee Input 20-21'!FZJ29)</f>
        <v/>
      </c>
      <c r="FZK29" s="14" t="str">
        <f>IF('Employee Input 20-21'!FZK29="","",'Employee Input 20-21'!FZK29)</f>
        <v/>
      </c>
      <c r="FZL29" s="14" t="str">
        <f>IF('Employee Input 20-21'!FZL29="","",'Employee Input 20-21'!FZL29)</f>
        <v/>
      </c>
      <c r="FZM29" s="14" t="str">
        <f>IF('Employee Input 20-21'!FZM29="","",'Employee Input 20-21'!FZM29)</f>
        <v/>
      </c>
      <c r="FZN29" s="14" t="str">
        <f>IF('Employee Input 20-21'!FZN29="","",'Employee Input 20-21'!FZN29)</f>
        <v/>
      </c>
      <c r="FZO29" s="14" t="str">
        <f>IF('Employee Input 20-21'!FZO29="","",'Employee Input 20-21'!FZO29)</f>
        <v/>
      </c>
      <c r="FZP29" s="14" t="str">
        <f>IF('Employee Input 20-21'!FZP29="","",'Employee Input 20-21'!FZP29)</f>
        <v/>
      </c>
      <c r="FZQ29" s="14" t="str">
        <f>IF('Employee Input 20-21'!FZQ29="","",'Employee Input 20-21'!FZQ29)</f>
        <v/>
      </c>
      <c r="FZR29" s="14" t="str">
        <f>IF('Employee Input 20-21'!FZR29="","",'Employee Input 20-21'!FZR29)</f>
        <v/>
      </c>
      <c r="FZS29" s="14" t="str">
        <f>IF('Employee Input 20-21'!FZS29="","",'Employee Input 20-21'!FZS29)</f>
        <v/>
      </c>
      <c r="FZT29" s="14" t="str">
        <f>IF('Employee Input 20-21'!FZT29="","",'Employee Input 20-21'!FZT29)</f>
        <v/>
      </c>
      <c r="FZU29" s="14" t="str">
        <f>IF('Employee Input 20-21'!FZU29="","",'Employee Input 20-21'!FZU29)</f>
        <v/>
      </c>
      <c r="FZV29" s="14" t="str">
        <f>IF('Employee Input 20-21'!FZV29="","",'Employee Input 20-21'!FZV29)</f>
        <v/>
      </c>
      <c r="FZW29" s="14" t="str">
        <f>IF('Employee Input 20-21'!FZW29="","",'Employee Input 20-21'!FZW29)</f>
        <v/>
      </c>
      <c r="FZX29" s="14" t="str">
        <f>IF('Employee Input 20-21'!FZX29="","",'Employee Input 20-21'!FZX29)</f>
        <v/>
      </c>
      <c r="FZY29" s="14" t="str">
        <f>IF('Employee Input 20-21'!FZY29="","",'Employee Input 20-21'!FZY29)</f>
        <v/>
      </c>
      <c r="FZZ29" s="14" t="str">
        <f>IF('Employee Input 20-21'!FZZ29="","",'Employee Input 20-21'!FZZ29)</f>
        <v/>
      </c>
      <c r="GAA29" s="14" t="str">
        <f>IF('Employee Input 20-21'!GAA29="","",'Employee Input 20-21'!GAA29)</f>
        <v/>
      </c>
      <c r="GAB29" s="14" t="str">
        <f>IF('Employee Input 20-21'!GAB29="","",'Employee Input 20-21'!GAB29)</f>
        <v/>
      </c>
      <c r="GAC29" s="14" t="str">
        <f>IF('Employee Input 20-21'!GAC29="","",'Employee Input 20-21'!GAC29)</f>
        <v/>
      </c>
      <c r="GAD29" s="14" t="str">
        <f>IF('Employee Input 20-21'!GAD29="","",'Employee Input 20-21'!GAD29)</f>
        <v/>
      </c>
      <c r="GAE29" s="14" t="str">
        <f>IF('Employee Input 20-21'!GAE29="","",'Employee Input 20-21'!GAE29)</f>
        <v/>
      </c>
      <c r="GAF29" s="14" t="str">
        <f>IF('Employee Input 20-21'!GAF29="","",'Employee Input 20-21'!GAF29)</f>
        <v/>
      </c>
      <c r="GAG29" s="14" t="str">
        <f>IF('Employee Input 20-21'!GAG29="","",'Employee Input 20-21'!GAG29)</f>
        <v/>
      </c>
      <c r="GAH29" s="14" t="str">
        <f>IF('Employee Input 20-21'!GAH29="","",'Employee Input 20-21'!GAH29)</f>
        <v/>
      </c>
      <c r="GAI29" s="14" t="str">
        <f>IF('Employee Input 20-21'!GAI29="","",'Employee Input 20-21'!GAI29)</f>
        <v/>
      </c>
      <c r="GAJ29" s="14" t="str">
        <f>IF('Employee Input 20-21'!GAJ29="","",'Employee Input 20-21'!GAJ29)</f>
        <v/>
      </c>
      <c r="GAK29" s="14" t="str">
        <f>IF('Employee Input 20-21'!GAK29="","",'Employee Input 20-21'!GAK29)</f>
        <v/>
      </c>
      <c r="GAL29" s="14" t="str">
        <f>IF('Employee Input 20-21'!GAL29="","",'Employee Input 20-21'!GAL29)</f>
        <v/>
      </c>
      <c r="GAM29" s="14" t="str">
        <f>IF('Employee Input 20-21'!GAM29="","",'Employee Input 20-21'!GAM29)</f>
        <v/>
      </c>
      <c r="GAN29" s="14" t="str">
        <f>IF('Employee Input 20-21'!GAN29="","",'Employee Input 20-21'!GAN29)</f>
        <v/>
      </c>
      <c r="GAO29" s="14" t="str">
        <f>IF('Employee Input 20-21'!GAO29="","",'Employee Input 20-21'!GAO29)</f>
        <v/>
      </c>
      <c r="GAP29" s="14" t="str">
        <f>IF('Employee Input 20-21'!GAP29="","",'Employee Input 20-21'!GAP29)</f>
        <v/>
      </c>
      <c r="GAQ29" s="14" t="str">
        <f>IF('Employee Input 20-21'!GAQ29="","",'Employee Input 20-21'!GAQ29)</f>
        <v/>
      </c>
      <c r="GAR29" s="14" t="str">
        <f>IF('Employee Input 20-21'!GAR29="","",'Employee Input 20-21'!GAR29)</f>
        <v/>
      </c>
      <c r="GAS29" s="14" t="str">
        <f>IF('Employee Input 20-21'!GAS29="","",'Employee Input 20-21'!GAS29)</f>
        <v/>
      </c>
      <c r="GAT29" s="14" t="str">
        <f>IF('Employee Input 20-21'!GAT29="","",'Employee Input 20-21'!GAT29)</f>
        <v/>
      </c>
      <c r="GAU29" s="14" t="str">
        <f>IF('Employee Input 20-21'!GAU29="","",'Employee Input 20-21'!GAU29)</f>
        <v/>
      </c>
      <c r="GAV29" s="14" t="str">
        <f>IF('Employee Input 20-21'!GAV29="","",'Employee Input 20-21'!GAV29)</f>
        <v/>
      </c>
      <c r="GAW29" s="14" t="str">
        <f>IF('Employee Input 20-21'!GAW29="","",'Employee Input 20-21'!GAW29)</f>
        <v/>
      </c>
      <c r="GAX29" s="14" t="str">
        <f>IF('Employee Input 20-21'!GAX29="","",'Employee Input 20-21'!GAX29)</f>
        <v/>
      </c>
      <c r="GAY29" s="14" t="str">
        <f>IF('Employee Input 20-21'!GAY29="","",'Employee Input 20-21'!GAY29)</f>
        <v/>
      </c>
      <c r="GAZ29" s="14" t="str">
        <f>IF('Employee Input 20-21'!GAZ29="","",'Employee Input 20-21'!GAZ29)</f>
        <v/>
      </c>
      <c r="GBA29" s="14" t="str">
        <f>IF('Employee Input 20-21'!GBA29="","",'Employee Input 20-21'!GBA29)</f>
        <v/>
      </c>
      <c r="GBB29" s="14" t="str">
        <f>IF('Employee Input 20-21'!GBB29="","",'Employee Input 20-21'!GBB29)</f>
        <v/>
      </c>
      <c r="GBC29" s="14" t="str">
        <f>IF('Employee Input 20-21'!GBC29="","",'Employee Input 20-21'!GBC29)</f>
        <v/>
      </c>
      <c r="GBD29" s="14" t="str">
        <f>IF('Employee Input 20-21'!GBD29="","",'Employee Input 20-21'!GBD29)</f>
        <v/>
      </c>
      <c r="GBE29" s="14" t="str">
        <f>IF('Employee Input 20-21'!GBE29="","",'Employee Input 20-21'!GBE29)</f>
        <v/>
      </c>
      <c r="GBF29" s="14" t="str">
        <f>IF('Employee Input 20-21'!GBF29="","",'Employee Input 20-21'!GBF29)</f>
        <v/>
      </c>
      <c r="GBG29" s="14" t="str">
        <f>IF('Employee Input 20-21'!GBG29="","",'Employee Input 20-21'!GBG29)</f>
        <v/>
      </c>
      <c r="GBH29" s="14" t="str">
        <f>IF('Employee Input 20-21'!GBH29="","",'Employee Input 20-21'!GBH29)</f>
        <v/>
      </c>
      <c r="GBI29" s="14" t="str">
        <f>IF('Employee Input 20-21'!GBI29="","",'Employee Input 20-21'!GBI29)</f>
        <v/>
      </c>
      <c r="GBJ29" s="14" t="str">
        <f>IF('Employee Input 20-21'!GBJ29="","",'Employee Input 20-21'!GBJ29)</f>
        <v/>
      </c>
      <c r="GBK29" s="14" t="str">
        <f>IF('Employee Input 20-21'!GBK29="","",'Employee Input 20-21'!GBK29)</f>
        <v/>
      </c>
      <c r="GBL29" s="14" t="str">
        <f>IF('Employee Input 20-21'!GBL29="","",'Employee Input 20-21'!GBL29)</f>
        <v/>
      </c>
      <c r="GBM29" s="14" t="str">
        <f>IF('Employee Input 20-21'!GBM29="","",'Employee Input 20-21'!GBM29)</f>
        <v/>
      </c>
      <c r="GBN29" s="14" t="str">
        <f>IF('Employee Input 20-21'!GBN29="","",'Employee Input 20-21'!GBN29)</f>
        <v/>
      </c>
      <c r="GBO29" s="14" t="str">
        <f>IF('Employee Input 20-21'!GBO29="","",'Employee Input 20-21'!GBO29)</f>
        <v/>
      </c>
      <c r="GBP29" s="14" t="str">
        <f>IF('Employee Input 20-21'!GBP29="","",'Employee Input 20-21'!GBP29)</f>
        <v/>
      </c>
      <c r="GBQ29" s="14" t="str">
        <f>IF('Employee Input 20-21'!GBQ29="","",'Employee Input 20-21'!GBQ29)</f>
        <v/>
      </c>
      <c r="GBR29" s="14" t="str">
        <f>IF('Employee Input 20-21'!GBR29="","",'Employee Input 20-21'!GBR29)</f>
        <v/>
      </c>
      <c r="GBS29" s="14" t="str">
        <f>IF('Employee Input 20-21'!GBS29="","",'Employee Input 20-21'!GBS29)</f>
        <v/>
      </c>
      <c r="GBT29" s="14" t="str">
        <f>IF('Employee Input 20-21'!GBT29="","",'Employee Input 20-21'!GBT29)</f>
        <v/>
      </c>
      <c r="GBU29" s="14" t="str">
        <f>IF('Employee Input 20-21'!GBU29="","",'Employee Input 20-21'!GBU29)</f>
        <v/>
      </c>
      <c r="GBV29" s="14" t="str">
        <f>IF('Employee Input 20-21'!GBV29="","",'Employee Input 20-21'!GBV29)</f>
        <v/>
      </c>
      <c r="GBW29" s="14" t="str">
        <f>IF('Employee Input 20-21'!GBW29="","",'Employee Input 20-21'!GBW29)</f>
        <v/>
      </c>
      <c r="GBX29" s="14" t="str">
        <f>IF('Employee Input 20-21'!GBX29="","",'Employee Input 20-21'!GBX29)</f>
        <v/>
      </c>
      <c r="GBY29" s="14" t="str">
        <f>IF('Employee Input 20-21'!GBY29="","",'Employee Input 20-21'!GBY29)</f>
        <v/>
      </c>
      <c r="GBZ29" s="14" t="str">
        <f>IF('Employee Input 20-21'!GBZ29="","",'Employee Input 20-21'!GBZ29)</f>
        <v/>
      </c>
      <c r="GCA29" s="14" t="str">
        <f>IF('Employee Input 20-21'!GCA29="","",'Employee Input 20-21'!GCA29)</f>
        <v/>
      </c>
      <c r="GCB29" s="14" t="str">
        <f>IF('Employee Input 20-21'!GCB29="","",'Employee Input 20-21'!GCB29)</f>
        <v/>
      </c>
      <c r="GCC29" s="14" t="str">
        <f>IF('Employee Input 20-21'!GCC29="","",'Employee Input 20-21'!GCC29)</f>
        <v/>
      </c>
      <c r="GCD29" s="14" t="str">
        <f>IF('Employee Input 20-21'!GCD29="","",'Employee Input 20-21'!GCD29)</f>
        <v/>
      </c>
      <c r="GCE29" s="14" t="str">
        <f>IF('Employee Input 20-21'!GCE29="","",'Employee Input 20-21'!GCE29)</f>
        <v/>
      </c>
      <c r="GCF29" s="14" t="str">
        <f>IF('Employee Input 20-21'!GCF29="","",'Employee Input 20-21'!GCF29)</f>
        <v/>
      </c>
      <c r="GCG29" s="14" t="str">
        <f>IF('Employee Input 20-21'!GCG29="","",'Employee Input 20-21'!GCG29)</f>
        <v/>
      </c>
      <c r="GCH29" s="14" t="str">
        <f>IF('Employee Input 20-21'!GCH29="","",'Employee Input 20-21'!GCH29)</f>
        <v/>
      </c>
      <c r="GCI29" s="14" t="str">
        <f>IF('Employee Input 20-21'!GCI29="","",'Employee Input 20-21'!GCI29)</f>
        <v/>
      </c>
      <c r="GCJ29" s="14" t="str">
        <f>IF('Employee Input 20-21'!GCJ29="","",'Employee Input 20-21'!GCJ29)</f>
        <v/>
      </c>
      <c r="GCK29" s="14" t="str">
        <f>IF('Employee Input 20-21'!GCK29="","",'Employee Input 20-21'!GCK29)</f>
        <v/>
      </c>
      <c r="GCL29" s="14" t="str">
        <f>IF('Employee Input 20-21'!GCL29="","",'Employee Input 20-21'!GCL29)</f>
        <v/>
      </c>
      <c r="GCM29" s="14" t="str">
        <f>IF('Employee Input 20-21'!GCM29="","",'Employee Input 20-21'!GCM29)</f>
        <v/>
      </c>
      <c r="GCN29" s="14" t="str">
        <f>IF('Employee Input 20-21'!GCN29="","",'Employee Input 20-21'!GCN29)</f>
        <v/>
      </c>
      <c r="GCO29" s="14" t="str">
        <f>IF('Employee Input 20-21'!GCO29="","",'Employee Input 20-21'!GCO29)</f>
        <v/>
      </c>
      <c r="GCP29" s="14" t="str">
        <f>IF('Employee Input 20-21'!GCP29="","",'Employee Input 20-21'!GCP29)</f>
        <v/>
      </c>
      <c r="GCQ29" s="14" t="str">
        <f>IF('Employee Input 20-21'!GCQ29="","",'Employee Input 20-21'!GCQ29)</f>
        <v/>
      </c>
      <c r="GCR29" s="14" t="str">
        <f>IF('Employee Input 20-21'!GCR29="","",'Employee Input 20-21'!GCR29)</f>
        <v/>
      </c>
      <c r="GCS29" s="14" t="str">
        <f>IF('Employee Input 20-21'!GCS29="","",'Employee Input 20-21'!GCS29)</f>
        <v/>
      </c>
      <c r="GCT29" s="14" t="str">
        <f>IF('Employee Input 20-21'!GCT29="","",'Employee Input 20-21'!GCT29)</f>
        <v/>
      </c>
      <c r="GCU29" s="14" t="str">
        <f>IF('Employee Input 20-21'!GCU29="","",'Employee Input 20-21'!GCU29)</f>
        <v/>
      </c>
      <c r="GCV29" s="14" t="str">
        <f>IF('Employee Input 20-21'!GCV29="","",'Employee Input 20-21'!GCV29)</f>
        <v/>
      </c>
      <c r="GCW29" s="14" t="str">
        <f>IF('Employee Input 20-21'!GCW29="","",'Employee Input 20-21'!GCW29)</f>
        <v/>
      </c>
      <c r="GCX29" s="14" t="str">
        <f>IF('Employee Input 20-21'!GCX29="","",'Employee Input 20-21'!GCX29)</f>
        <v/>
      </c>
      <c r="GCY29" s="14" t="str">
        <f>IF('Employee Input 20-21'!GCY29="","",'Employee Input 20-21'!GCY29)</f>
        <v/>
      </c>
      <c r="GCZ29" s="14" t="str">
        <f>IF('Employee Input 20-21'!GCZ29="","",'Employee Input 20-21'!GCZ29)</f>
        <v/>
      </c>
      <c r="GDA29" s="14" t="str">
        <f>IF('Employee Input 20-21'!GDA29="","",'Employee Input 20-21'!GDA29)</f>
        <v/>
      </c>
      <c r="GDB29" s="14" t="str">
        <f>IF('Employee Input 20-21'!GDB29="","",'Employee Input 20-21'!GDB29)</f>
        <v/>
      </c>
      <c r="GDC29" s="14" t="str">
        <f>IF('Employee Input 20-21'!GDC29="","",'Employee Input 20-21'!GDC29)</f>
        <v/>
      </c>
      <c r="GDD29" s="14" t="str">
        <f>IF('Employee Input 20-21'!GDD29="","",'Employee Input 20-21'!GDD29)</f>
        <v/>
      </c>
      <c r="GDE29" s="14" t="str">
        <f>IF('Employee Input 20-21'!GDE29="","",'Employee Input 20-21'!GDE29)</f>
        <v/>
      </c>
      <c r="GDF29" s="14" t="str">
        <f>IF('Employee Input 20-21'!GDF29="","",'Employee Input 20-21'!GDF29)</f>
        <v/>
      </c>
      <c r="GDG29" s="14" t="str">
        <f>IF('Employee Input 20-21'!GDG29="","",'Employee Input 20-21'!GDG29)</f>
        <v/>
      </c>
      <c r="GDH29" s="14" t="str">
        <f>IF('Employee Input 20-21'!GDH29="","",'Employee Input 20-21'!GDH29)</f>
        <v/>
      </c>
      <c r="GDI29" s="14" t="str">
        <f>IF('Employee Input 20-21'!GDI29="","",'Employee Input 20-21'!GDI29)</f>
        <v/>
      </c>
      <c r="GDJ29" s="14" t="str">
        <f>IF('Employee Input 20-21'!GDJ29="","",'Employee Input 20-21'!GDJ29)</f>
        <v/>
      </c>
      <c r="GDK29" s="14" t="str">
        <f>IF('Employee Input 20-21'!GDK29="","",'Employee Input 20-21'!GDK29)</f>
        <v/>
      </c>
      <c r="GDL29" s="14" t="str">
        <f>IF('Employee Input 20-21'!GDL29="","",'Employee Input 20-21'!GDL29)</f>
        <v/>
      </c>
      <c r="GDM29" s="14" t="str">
        <f>IF('Employee Input 20-21'!GDM29="","",'Employee Input 20-21'!GDM29)</f>
        <v/>
      </c>
      <c r="GDN29" s="14" t="str">
        <f>IF('Employee Input 20-21'!GDN29="","",'Employee Input 20-21'!GDN29)</f>
        <v/>
      </c>
      <c r="GDO29" s="14" t="str">
        <f>IF('Employee Input 20-21'!GDO29="","",'Employee Input 20-21'!GDO29)</f>
        <v/>
      </c>
      <c r="GDP29" s="14" t="str">
        <f>IF('Employee Input 20-21'!GDP29="","",'Employee Input 20-21'!GDP29)</f>
        <v/>
      </c>
      <c r="GDQ29" s="14" t="str">
        <f>IF('Employee Input 20-21'!GDQ29="","",'Employee Input 20-21'!GDQ29)</f>
        <v/>
      </c>
      <c r="GDR29" s="14" t="str">
        <f>IF('Employee Input 20-21'!GDR29="","",'Employee Input 20-21'!GDR29)</f>
        <v/>
      </c>
      <c r="GDS29" s="14" t="str">
        <f>IF('Employee Input 20-21'!GDS29="","",'Employee Input 20-21'!GDS29)</f>
        <v/>
      </c>
      <c r="GDT29" s="14" t="str">
        <f>IF('Employee Input 20-21'!GDT29="","",'Employee Input 20-21'!GDT29)</f>
        <v/>
      </c>
      <c r="GDU29" s="14" t="str">
        <f>IF('Employee Input 20-21'!GDU29="","",'Employee Input 20-21'!GDU29)</f>
        <v/>
      </c>
      <c r="GDV29" s="14" t="str">
        <f>IF('Employee Input 20-21'!GDV29="","",'Employee Input 20-21'!GDV29)</f>
        <v/>
      </c>
      <c r="GDW29" s="14" t="str">
        <f>IF('Employee Input 20-21'!GDW29="","",'Employee Input 20-21'!GDW29)</f>
        <v/>
      </c>
      <c r="GDX29" s="14" t="str">
        <f>IF('Employee Input 20-21'!GDX29="","",'Employee Input 20-21'!GDX29)</f>
        <v/>
      </c>
      <c r="GDY29" s="14" t="str">
        <f>IF('Employee Input 20-21'!GDY29="","",'Employee Input 20-21'!GDY29)</f>
        <v/>
      </c>
      <c r="GDZ29" s="14" t="str">
        <f>IF('Employee Input 20-21'!GDZ29="","",'Employee Input 20-21'!GDZ29)</f>
        <v/>
      </c>
      <c r="GEA29" s="14" t="str">
        <f>IF('Employee Input 20-21'!GEA29="","",'Employee Input 20-21'!GEA29)</f>
        <v/>
      </c>
      <c r="GEB29" s="14" t="str">
        <f>IF('Employee Input 20-21'!GEB29="","",'Employee Input 20-21'!GEB29)</f>
        <v/>
      </c>
      <c r="GEC29" s="14" t="str">
        <f>IF('Employee Input 20-21'!GEC29="","",'Employee Input 20-21'!GEC29)</f>
        <v/>
      </c>
      <c r="GED29" s="14" t="str">
        <f>IF('Employee Input 20-21'!GED29="","",'Employee Input 20-21'!GED29)</f>
        <v/>
      </c>
      <c r="GEE29" s="14" t="str">
        <f>IF('Employee Input 20-21'!GEE29="","",'Employee Input 20-21'!GEE29)</f>
        <v/>
      </c>
      <c r="GEF29" s="14" t="str">
        <f>IF('Employee Input 20-21'!GEF29="","",'Employee Input 20-21'!GEF29)</f>
        <v/>
      </c>
      <c r="GEG29" s="14" t="str">
        <f>IF('Employee Input 20-21'!GEG29="","",'Employee Input 20-21'!GEG29)</f>
        <v/>
      </c>
      <c r="GEH29" s="14" t="str">
        <f>IF('Employee Input 20-21'!GEH29="","",'Employee Input 20-21'!GEH29)</f>
        <v/>
      </c>
      <c r="GEI29" s="14" t="str">
        <f>IF('Employee Input 20-21'!GEI29="","",'Employee Input 20-21'!GEI29)</f>
        <v/>
      </c>
      <c r="GEJ29" s="14" t="str">
        <f>IF('Employee Input 20-21'!GEJ29="","",'Employee Input 20-21'!GEJ29)</f>
        <v/>
      </c>
      <c r="GEK29" s="14" t="str">
        <f>IF('Employee Input 20-21'!GEK29="","",'Employee Input 20-21'!GEK29)</f>
        <v/>
      </c>
      <c r="GEL29" s="14" t="str">
        <f>IF('Employee Input 20-21'!GEL29="","",'Employee Input 20-21'!GEL29)</f>
        <v/>
      </c>
      <c r="GEM29" s="14" t="str">
        <f>IF('Employee Input 20-21'!GEM29="","",'Employee Input 20-21'!GEM29)</f>
        <v/>
      </c>
      <c r="GEN29" s="14" t="str">
        <f>IF('Employee Input 20-21'!GEN29="","",'Employee Input 20-21'!GEN29)</f>
        <v/>
      </c>
      <c r="GEO29" s="14" t="str">
        <f>IF('Employee Input 20-21'!GEO29="","",'Employee Input 20-21'!GEO29)</f>
        <v/>
      </c>
      <c r="GEP29" s="14" t="str">
        <f>IF('Employee Input 20-21'!GEP29="","",'Employee Input 20-21'!GEP29)</f>
        <v/>
      </c>
      <c r="GEQ29" s="14" t="str">
        <f>IF('Employee Input 20-21'!GEQ29="","",'Employee Input 20-21'!GEQ29)</f>
        <v/>
      </c>
      <c r="GER29" s="14" t="str">
        <f>IF('Employee Input 20-21'!GER29="","",'Employee Input 20-21'!GER29)</f>
        <v/>
      </c>
      <c r="GES29" s="14" t="str">
        <f>IF('Employee Input 20-21'!GES29="","",'Employee Input 20-21'!GES29)</f>
        <v/>
      </c>
      <c r="GET29" s="14" t="str">
        <f>IF('Employee Input 20-21'!GET29="","",'Employee Input 20-21'!GET29)</f>
        <v/>
      </c>
      <c r="GEU29" s="14" t="str">
        <f>IF('Employee Input 20-21'!GEU29="","",'Employee Input 20-21'!GEU29)</f>
        <v/>
      </c>
      <c r="GEV29" s="14" t="str">
        <f>IF('Employee Input 20-21'!GEV29="","",'Employee Input 20-21'!GEV29)</f>
        <v/>
      </c>
      <c r="GEW29" s="14" t="str">
        <f>IF('Employee Input 20-21'!GEW29="","",'Employee Input 20-21'!GEW29)</f>
        <v/>
      </c>
      <c r="GEX29" s="14" t="str">
        <f>IF('Employee Input 20-21'!GEX29="","",'Employee Input 20-21'!GEX29)</f>
        <v/>
      </c>
      <c r="GEY29" s="14" t="str">
        <f>IF('Employee Input 20-21'!GEY29="","",'Employee Input 20-21'!GEY29)</f>
        <v/>
      </c>
      <c r="GEZ29" s="14" t="str">
        <f>IF('Employee Input 20-21'!GEZ29="","",'Employee Input 20-21'!GEZ29)</f>
        <v/>
      </c>
      <c r="GFA29" s="14" t="str">
        <f>IF('Employee Input 20-21'!GFA29="","",'Employee Input 20-21'!GFA29)</f>
        <v/>
      </c>
      <c r="GFB29" s="14" t="str">
        <f>IF('Employee Input 20-21'!GFB29="","",'Employee Input 20-21'!GFB29)</f>
        <v/>
      </c>
      <c r="GFC29" s="14" t="str">
        <f>IF('Employee Input 20-21'!GFC29="","",'Employee Input 20-21'!GFC29)</f>
        <v/>
      </c>
      <c r="GFD29" s="14" t="str">
        <f>IF('Employee Input 20-21'!GFD29="","",'Employee Input 20-21'!GFD29)</f>
        <v/>
      </c>
      <c r="GFE29" s="14" t="str">
        <f>IF('Employee Input 20-21'!GFE29="","",'Employee Input 20-21'!GFE29)</f>
        <v/>
      </c>
      <c r="GFF29" s="14" t="str">
        <f>IF('Employee Input 20-21'!GFF29="","",'Employee Input 20-21'!GFF29)</f>
        <v/>
      </c>
      <c r="GFG29" s="14" t="str">
        <f>IF('Employee Input 20-21'!GFG29="","",'Employee Input 20-21'!GFG29)</f>
        <v/>
      </c>
      <c r="GFH29" s="14" t="str">
        <f>IF('Employee Input 20-21'!GFH29="","",'Employee Input 20-21'!GFH29)</f>
        <v/>
      </c>
      <c r="GFI29" s="14" t="str">
        <f>IF('Employee Input 20-21'!GFI29="","",'Employee Input 20-21'!GFI29)</f>
        <v/>
      </c>
      <c r="GFJ29" s="14" t="str">
        <f>IF('Employee Input 20-21'!GFJ29="","",'Employee Input 20-21'!GFJ29)</f>
        <v/>
      </c>
      <c r="GFK29" s="14" t="str">
        <f>IF('Employee Input 20-21'!GFK29="","",'Employee Input 20-21'!GFK29)</f>
        <v/>
      </c>
      <c r="GFL29" s="14" t="str">
        <f>IF('Employee Input 20-21'!GFL29="","",'Employee Input 20-21'!GFL29)</f>
        <v/>
      </c>
      <c r="GFM29" s="14" t="str">
        <f>IF('Employee Input 20-21'!GFM29="","",'Employee Input 20-21'!GFM29)</f>
        <v/>
      </c>
      <c r="GFN29" s="14" t="str">
        <f>IF('Employee Input 20-21'!GFN29="","",'Employee Input 20-21'!GFN29)</f>
        <v/>
      </c>
      <c r="GFO29" s="14" t="str">
        <f>IF('Employee Input 20-21'!GFO29="","",'Employee Input 20-21'!GFO29)</f>
        <v/>
      </c>
      <c r="GFP29" s="14" t="str">
        <f>IF('Employee Input 20-21'!GFP29="","",'Employee Input 20-21'!GFP29)</f>
        <v/>
      </c>
      <c r="GFQ29" s="14" t="str">
        <f>IF('Employee Input 20-21'!GFQ29="","",'Employee Input 20-21'!GFQ29)</f>
        <v/>
      </c>
      <c r="GFR29" s="14" t="str">
        <f>IF('Employee Input 20-21'!GFR29="","",'Employee Input 20-21'!GFR29)</f>
        <v/>
      </c>
      <c r="GFS29" s="14" t="str">
        <f>IF('Employee Input 20-21'!GFS29="","",'Employee Input 20-21'!GFS29)</f>
        <v/>
      </c>
      <c r="GFT29" s="14" t="str">
        <f>IF('Employee Input 20-21'!GFT29="","",'Employee Input 20-21'!GFT29)</f>
        <v/>
      </c>
      <c r="GFU29" s="14" t="str">
        <f>IF('Employee Input 20-21'!GFU29="","",'Employee Input 20-21'!GFU29)</f>
        <v/>
      </c>
      <c r="GFV29" s="14" t="str">
        <f>IF('Employee Input 20-21'!GFV29="","",'Employee Input 20-21'!GFV29)</f>
        <v/>
      </c>
      <c r="GFW29" s="14" t="str">
        <f>IF('Employee Input 20-21'!GFW29="","",'Employee Input 20-21'!GFW29)</f>
        <v/>
      </c>
      <c r="GFX29" s="14" t="str">
        <f>IF('Employee Input 20-21'!GFX29="","",'Employee Input 20-21'!GFX29)</f>
        <v/>
      </c>
      <c r="GFY29" s="14" t="str">
        <f>IF('Employee Input 20-21'!GFY29="","",'Employee Input 20-21'!GFY29)</f>
        <v/>
      </c>
      <c r="GFZ29" s="14" t="str">
        <f>IF('Employee Input 20-21'!GFZ29="","",'Employee Input 20-21'!GFZ29)</f>
        <v/>
      </c>
      <c r="GGA29" s="14" t="str">
        <f>IF('Employee Input 20-21'!GGA29="","",'Employee Input 20-21'!GGA29)</f>
        <v/>
      </c>
      <c r="GGB29" s="14" t="str">
        <f>IF('Employee Input 20-21'!GGB29="","",'Employee Input 20-21'!GGB29)</f>
        <v/>
      </c>
      <c r="GGC29" s="14" t="str">
        <f>IF('Employee Input 20-21'!GGC29="","",'Employee Input 20-21'!GGC29)</f>
        <v/>
      </c>
      <c r="GGD29" s="14" t="str">
        <f>IF('Employee Input 20-21'!GGD29="","",'Employee Input 20-21'!GGD29)</f>
        <v/>
      </c>
      <c r="GGE29" s="14" t="str">
        <f>IF('Employee Input 20-21'!GGE29="","",'Employee Input 20-21'!GGE29)</f>
        <v/>
      </c>
      <c r="GGF29" s="14" t="str">
        <f>IF('Employee Input 20-21'!GGF29="","",'Employee Input 20-21'!GGF29)</f>
        <v/>
      </c>
      <c r="GGG29" s="14" t="str">
        <f>IF('Employee Input 20-21'!GGG29="","",'Employee Input 20-21'!GGG29)</f>
        <v/>
      </c>
      <c r="GGH29" s="14" t="str">
        <f>IF('Employee Input 20-21'!GGH29="","",'Employee Input 20-21'!GGH29)</f>
        <v/>
      </c>
      <c r="GGI29" s="14" t="str">
        <f>IF('Employee Input 20-21'!GGI29="","",'Employee Input 20-21'!GGI29)</f>
        <v/>
      </c>
      <c r="GGJ29" s="14" t="str">
        <f>IF('Employee Input 20-21'!GGJ29="","",'Employee Input 20-21'!GGJ29)</f>
        <v/>
      </c>
      <c r="GGK29" s="14" t="str">
        <f>IF('Employee Input 20-21'!GGK29="","",'Employee Input 20-21'!GGK29)</f>
        <v/>
      </c>
      <c r="GGL29" s="14" t="str">
        <f>IF('Employee Input 20-21'!GGL29="","",'Employee Input 20-21'!GGL29)</f>
        <v/>
      </c>
      <c r="GGM29" s="14" t="str">
        <f>IF('Employee Input 20-21'!GGM29="","",'Employee Input 20-21'!GGM29)</f>
        <v/>
      </c>
      <c r="GGN29" s="14" t="str">
        <f>IF('Employee Input 20-21'!GGN29="","",'Employee Input 20-21'!GGN29)</f>
        <v/>
      </c>
      <c r="GGO29" s="14" t="str">
        <f>IF('Employee Input 20-21'!GGO29="","",'Employee Input 20-21'!GGO29)</f>
        <v/>
      </c>
      <c r="GGP29" s="14" t="str">
        <f>IF('Employee Input 20-21'!GGP29="","",'Employee Input 20-21'!GGP29)</f>
        <v/>
      </c>
      <c r="GGQ29" s="14" t="str">
        <f>IF('Employee Input 20-21'!GGQ29="","",'Employee Input 20-21'!GGQ29)</f>
        <v/>
      </c>
      <c r="GGR29" s="14" t="str">
        <f>IF('Employee Input 20-21'!GGR29="","",'Employee Input 20-21'!GGR29)</f>
        <v/>
      </c>
      <c r="GGS29" s="14" t="str">
        <f>IF('Employee Input 20-21'!GGS29="","",'Employee Input 20-21'!GGS29)</f>
        <v/>
      </c>
      <c r="GGT29" s="14" t="str">
        <f>IF('Employee Input 20-21'!GGT29="","",'Employee Input 20-21'!GGT29)</f>
        <v/>
      </c>
      <c r="GGU29" s="14" t="str">
        <f>IF('Employee Input 20-21'!GGU29="","",'Employee Input 20-21'!GGU29)</f>
        <v/>
      </c>
      <c r="GGV29" s="14" t="str">
        <f>IF('Employee Input 20-21'!GGV29="","",'Employee Input 20-21'!GGV29)</f>
        <v/>
      </c>
      <c r="GGW29" s="14" t="str">
        <f>IF('Employee Input 20-21'!GGW29="","",'Employee Input 20-21'!GGW29)</f>
        <v/>
      </c>
      <c r="GGX29" s="14" t="str">
        <f>IF('Employee Input 20-21'!GGX29="","",'Employee Input 20-21'!GGX29)</f>
        <v/>
      </c>
      <c r="GGY29" s="14" t="str">
        <f>IF('Employee Input 20-21'!GGY29="","",'Employee Input 20-21'!GGY29)</f>
        <v/>
      </c>
      <c r="GGZ29" s="14" t="str">
        <f>IF('Employee Input 20-21'!GGZ29="","",'Employee Input 20-21'!GGZ29)</f>
        <v/>
      </c>
      <c r="GHA29" s="14" t="str">
        <f>IF('Employee Input 20-21'!GHA29="","",'Employee Input 20-21'!GHA29)</f>
        <v/>
      </c>
      <c r="GHB29" s="14" t="str">
        <f>IF('Employee Input 20-21'!GHB29="","",'Employee Input 20-21'!GHB29)</f>
        <v/>
      </c>
      <c r="GHC29" s="14" t="str">
        <f>IF('Employee Input 20-21'!GHC29="","",'Employee Input 20-21'!GHC29)</f>
        <v/>
      </c>
      <c r="GHD29" s="14" t="str">
        <f>IF('Employee Input 20-21'!GHD29="","",'Employee Input 20-21'!GHD29)</f>
        <v/>
      </c>
      <c r="GHE29" s="14" t="str">
        <f>IF('Employee Input 20-21'!GHE29="","",'Employee Input 20-21'!GHE29)</f>
        <v/>
      </c>
      <c r="GHF29" s="14" t="str">
        <f>IF('Employee Input 20-21'!GHF29="","",'Employee Input 20-21'!GHF29)</f>
        <v/>
      </c>
      <c r="GHG29" s="14" t="str">
        <f>IF('Employee Input 20-21'!GHG29="","",'Employee Input 20-21'!GHG29)</f>
        <v/>
      </c>
      <c r="GHH29" s="14" t="str">
        <f>IF('Employee Input 20-21'!GHH29="","",'Employee Input 20-21'!GHH29)</f>
        <v/>
      </c>
      <c r="GHI29" s="14" t="str">
        <f>IF('Employee Input 20-21'!GHI29="","",'Employee Input 20-21'!GHI29)</f>
        <v/>
      </c>
      <c r="GHJ29" s="14" t="str">
        <f>IF('Employee Input 20-21'!GHJ29="","",'Employee Input 20-21'!GHJ29)</f>
        <v/>
      </c>
      <c r="GHK29" s="14" t="str">
        <f>IF('Employee Input 20-21'!GHK29="","",'Employee Input 20-21'!GHK29)</f>
        <v/>
      </c>
      <c r="GHL29" s="14" t="str">
        <f>IF('Employee Input 20-21'!GHL29="","",'Employee Input 20-21'!GHL29)</f>
        <v/>
      </c>
      <c r="GHM29" s="14" t="str">
        <f>IF('Employee Input 20-21'!GHM29="","",'Employee Input 20-21'!GHM29)</f>
        <v/>
      </c>
      <c r="GHN29" s="14" t="str">
        <f>IF('Employee Input 20-21'!GHN29="","",'Employee Input 20-21'!GHN29)</f>
        <v/>
      </c>
      <c r="GHO29" s="14" t="str">
        <f>IF('Employee Input 20-21'!GHO29="","",'Employee Input 20-21'!GHO29)</f>
        <v/>
      </c>
      <c r="GHP29" s="14" t="str">
        <f>IF('Employee Input 20-21'!GHP29="","",'Employee Input 20-21'!GHP29)</f>
        <v/>
      </c>
      <c r="GHQ29" s="14" t="str">
        <f>IF('Employee Input 20-21'!GHQ29="","",'Employee Input 20-21'!GHQ29)</f>
        <v/>
      </c>
      <c r="GHR29" s="14" t="str">
        <f>IF('Employee Input 20-21'!GHR29="","",'Employee Input 20-21'!GHR29)</f>
        <v/>
      </c>
      <c r="GHS29" s="14" t="str">
        <f>IF('Employee Input 20-21'!GHS29="","",'Employee Input 20-21'!GHS29)</f>
        <v/>
      </c>
      <c r="GHT29" s="14" t="str">
        <f>IF('Employee Input 20-21'!GHT29="","",'Employee Input 20-21'!GHT29)</f>
        <v/>
      </c>
      <c r="GHU29" s="14" t="str">
        <f>IF('Employee Input 20-21'!GHU29="","",'Employee Input 20-21'!GHU29)</f>
        <v/>
      </c>
      <c r="GHV29" s="14" t="str">
        <f>IF('Employee Input 20-21'!GHV29="","",'Employee Input 20-21'!GHV29)</f>
        <v/>
      </c>
      <c r="GHW29" s="14" t="str">
        <f>IF('Employee Input 20-21'!GHW29="","",'Employee Input 20-21'!GHW29)</f>
        <v/>
      </c>
      <c r="GHX29" s="14" t="str">
        <f>IF('Employee Input 20-21'!GHX29="","",'Employee Input 20-21'!GHX29)</f>
        <v/>
      </c>
      <c r="GHY29" s="14" t="str">
        <f>IF('Employee Input 20-21'!GHY29="","",'Employee Input 20-21'!GHY29)</f>
        <v/>
      </c>
      <c r="GHZ29" s="14" t="str">
        <f>IF('Employee Input 20-21'!GHZ29="","",'Employee Input 20-21'!GHZ29)</f>
        <v/>
      </c>
      <c r="GIA29" s="14" t="str">
        <f>IF('Employee Input 20-21'!GIA29="","",'Employee Input 20-21'!GIA29)</f>
        <v/>
      </c>
      <c r="GIB29" s="14" t="str">
        <f>IF('Employee Input 20-21'!GIB29="","",'Employee Input 20-21'!GIB29)</f>
        <v/>
      </c>
      <c r="GIC29" s="14" t="str">
        <f>IF('Employee Input 20-21'!GIC29="","",'Employee Input 20-21'!GIC29)</f>
        <v/>
      </c>
      <c r="GID29" s="14" t="str">
        <f>IF('Employee Input 20-21'!GID29="","",'Employee Input 20-21'!GID29)</f>
        <v/>
      </c>
      <c r="GIE29" s="14" t="str">
        <f>IF('Employee Input 20-21'!GIE29="","",'Employee Input 20-21'!GIE29)</f>
        <v/>
      </c>
      <c r="GIF29" s="14" t="str">
        <f>IF('Employee Input 20-21'!GIF29="","",'Employee Input 20-21'!GIF29)</f>
        <v/>
      </c>
      <c r="GIG29" s="14" t="str">
        <f>IF('Employee Input 20-21'!GIG29="","",'Employee Input 20-21'!GIG29)</f>
        <v/>
      </c>
      <c r="GIH29" s="14" t="str">
        <f>IF('Employee Input 20-21'!GIH29="","",'Employee Input 20-21'!GIH29)</f>
        <v/>
      </c>
      <c r="GII29" s="14" t="str">
        <f>IF('Employee Input 20-21'!GII29="","",'Employee Input 20-21'!GII29)</f>
        <v/>
      </c>
      <c r="GIJ29" s="14" t="str">
        <f>IF('Employee Input 20-21'!GIJ29="","",'Employee Input 20-21'!GIJ29)</f>
        <v/>
      </c>
      <c r="GIK29" s="14" t="str">
        <f>IF('Employee Input 20-21'!GIK29="","",'Employee Input 20-21'!GIK29)</f>
        <v/>
      </c>
      <c r="GIL29" s="14" t="str">
        <f>IF('Employee Input 20-21'!GIL29="","",'Employee Input 20-21'!GIL29)</f>
        <v/>
      </c>
      <c r="GIM29" s="14" t="str">
        <f>IF('Employee Input 20-21'!GIM29="","",'Employee Input 20-21'!GIM29)</f>
        <v/>
      </c>
      <c r="GIN29" s="14" t="str">
        <f>IF('Employee Input 20-21'!GIN29="","",'Employee Input 20-21'!GIN29)</f>
        <v/>
      </c>
      <c r="GIO29" s="14" t="str">
        <f>IF('Employee Input 20-21'!GIO29="","",'Employee Input 20-21'!GIO29)</f>
        <v/>
      </c>
      <c r="GIP29" s="14" t="str">
        <f>IF('Employee Input 20-21'!GIP29="","",'Employee Input 20-21'!GIP29)</f>
        <v/>
      </c>
      <c r="GIQ29" s="14" t="str">
        <f>IF('Employee Input 20-21'!GIQ29="","",'Employee Input 20-21'!GIQ29)</f>
        <v/>
      </c>
      <c r="GIR29" s="14" t="str">
        <f>IF('Employee Input 20-21'!GIR29="","",'Employee Input 20-21'!GIR29)</f>
        <v/>
      </c>
      <c r="GIS29" s="14" t="str">
        <f>IF('Employee Input 20-21'!GIS29="","",'Employee Input 20-21'!GIS29)</f>
        <v/>
      </c>
      <c r="GIT29" s="14" t="str">
        <f>IF('Employee Input 20-21'!GIT29="","",'Employee Input 20-21'!GIT29)</f>
        <v/>
      </c>
      <c r="GIU29" s="14" t="str">
        <f>IF('Employee Input 20-21'!GIU29="","",'Employee Input 20-21'!GIU29)</f>
        <v/>
      </c>
      <c r="GIV29" s="14" t="str">
        <f>IF('Employee Input 20-21'!GIV29="","",'Employee Input 20-21'!GIV29)</f>
        <v/>
      </c>
      <c r="GIW29" s="14" t="str">
        <f>IF('Employee Input 20-21'!GIW29="","",'Employee Input 20-21'!GIW29)</f>
        <v/>
      </c>
      <c r="GIX29" s="14" t="str">
        <f>IF('Employee Input 20-21'!GIX29="","",'Employee Input 20-21'!GIX29)</f>
        <v/>
      </c>
      <c r="GIY29" s="14" t="str">
        <f>IF('Employee Input 20-21'!GIY29="","",'Employee Input 20-21'!GIY29)</f>
        <v/>
      </c>
      <c r="GIZ29" s="14" t="str">
        <f>IF('Employee Input 20-21'!GIZ29="","",'Employee Input 20-21'!GIZ29)</f>
        <v/>
      </c>
      <c r="GJA29" s="14" t="str">
        <f>IF('Employee Input 20-21'!GJA29="","",'Employee Input 20-21'!GJA29)</f>
        <v/>
      </c>
      <c r="GJB29" s="14" t="str">
        <f>IF('Employee Input 20-21'!GJB29="","",'Employee Input 20-21'!GJB29)</f>
        <v/>
      </c>
      <c r="GJC29" s="14" t="str">
        <f>IF('Employee Input 20-21'!GJC29="","",'Employee Input 20-21'!GJC29)</f>
        <v/>
      </c>
      <c r="GJD29" s="14" t="str">
        <f>IF('Employee Input 20-21'!GJD29="","",'Employee Input 20-21'!GJD29)</f>
        <v/>
      </c>
      <c r="GJE29" s="14" t="str">
        <f>IF('Employee Input 20-21'!GJE29="","",'Employee Input 20-21'!GJE29)</f>
        <v/>
      </c>
      <c r="GJF29" s="14" t="str">
        <f>IF('Employee Input 20-21'!GJF29="","",'Employee Input 20-21'!GJF29)</f>
        <v/>
      </c>
      <c r="GJG29" s="14" t="str">
        <f>IF('Employee Input 20-21'!GJG29="","",'Employee Input 20-21'!GJG29)</f>
        <v/>
      </c>
      <c r="GJH29" s="14" t="str">
        <f>IF('Employee Input 20-21'!GJH29="","",'Employee Input 20-21'!GJH29)</f>
        <v/>
      </c>
      <c r="GJI29" s="14" t="str">
        <f>IF('Employee Input 20-21'!GJI29="","",'Employee Input 20-21'!GJI29)</f>
        <v/>
      </c>
      <c r="GJJ29" s="14" t="str">
        <f>IF('Employee Input 20-21'!GJJ29="","",'Employee Input 20-21'!GJJ29)</f>
        <v/>
      </c>
      <c r="GJK29" s="14" t="str">
        <f>IF('Employee Input 20-21'!GJK29="","",'Employee Input 20-21'!GJK29)</f>
        <v/>
      </c>
      <c r="GJL29" s="14" t="str">
        <f>IF('Employee Input 20-21'!GJL29="","",'Employee Input 20-21'!GJL29)</f>
        <v/>
      </c>
      <c r="GJM29" s="14" t="str">
        <f>IF('Employee Input 20-21'!GJM29="","",'Employee Input 20-21'!GJM29)</f>
        <v/>
      </c>
      <c r="GJN29" s="14" t="str">
        <f>IF('Employee Input 20-21'!GJN29="","",'Employee Input 20-21'!GJN29)</f>
        <v/>
      </c>
      <c r="GJO29" s="14" t="str">
        <f>IF('Employee Input 20-21'!GJO29="","",'Employee Input 20-21'!GJO29)</f>
        <v/>
      </c>
      <c r="GJP29" s="14" t="str">
        <f>IF('Employee Input 20-21'!GJP29="","",'Employee Input 20-21'!GJP29)</f>
        <v/>
      </c>
      <c r="GJQ29" s="14" t="str">
        <f>IF('Employee Input 20-21'!GJQ29="","",'Employee Input 20-21'!GJQ29)</f>
        <v/>
      </c>
      <c r="GJR29" s="14" t="str">
        <f>IF('Employee Input 20-21'!GJR29="","",'Employee Input 20-21'!GJR29)</f>
        <v/>
      </c>
      <c r="GJS29" s="14" t="str">
        <f>IF('Employee Input 20-21'!GJS29="","",'Employee Input 20-21'!GJS29)</f>
        <v/>
      </c>
      <c r="GJT29" s="14" t="str">
        <f>IF('Employee Input 20-21'!GJT29="","",'Employee Input 20-21'!GJT29)</f>
        <v/>
      </c>
      <c r="GJU29" s="14" t="str">
        <f>IF('Employee Input 20-21'!GJU29="","",'Employee Input 20-21'!GJU29)</f>
        <v/>
      </c>
      <c r="GJV29" s="14" t="str">
        <f>IF('Employee Input 20-21'!GJV29="","",'Employee Input 20-21'!GJV29)</f>
        <v/>
      </c>
      <c r="GJW29" s="14" t="str">
        <f>IF('Employee Input 20-21'!GJW29="","",'Employee Input 20-21'!GJW29)</f>
        <v/>
      </c>
      <c r="GJX29" s="14" t="str">
        <f>IF('Employee Input 20-21'!GJX29="","",'Employee Input 20-21'!GJX29)</f>
        <v/>
      </c>
      <c r="GJY29" s="14" t="str">
        <f>IF('Employee Input 20-21'!GJY29="","",'Employee Input 20-21'!GJY29)</f>
        <v/>
      </c>
      <c r="GJZ29" s="14" t="str">
        <f>IF('Employee Input 20-21'!GJZ29="","",'Employee Input 20-21'!GJZ29)</f>
        <v/>
      </c>
      <c r="GKA29" s="14" t="str">
        <f>IF('Employee Input 20-21'!GKA29="","",'Employee Input 20-21'!GKA29)</f>
        <v/>
      </c>
      <c r="GKB29" s="14" t="str">
        <f>IF('Employee Input 20-21'!GKB29="","",'Employee Input 20-21'!GKB29)</f>
        <v/>
      </c>
      <c r="GKC29" s="14" t="str">
        <f>IF('Employee Input 20-21'!GKC29="","",'Employee Input 20-21'!GKC29)</f>
        <v/>
      </c>
      <c r="GKD29" s="14" t="str">
        <f>IF('Employee Input 20-21'!GKD29="","",'Employee Input 20-21'!GKD29)</f>
        <v/>
      </c>
      <c r="GKE29" s="14" t="str">
        <f>IF('Employee Input 20-21'!GKE29="","",'Employee Input 20-21'!GKE29)</f>
        <v/>
      </c>
      <c r="GKF29" s="14" t="str">
        <f>IF('Employee Input 20-21'!GKF29="","",'Employee Input 20-21'!GKF29)</f>
        <v/>
      </c>
      <c r="GKG29" s="14" t="str">
        <f>IF('Employee Input 20-21'!GKG29="","",'Employee Input 20-21'!GKG29)</f>
        <v/>
      </c>
      <c r="GKH29" s="14" t="str">
        <f>IF('Employee Input 20-21'!GKH29="","",'Employee Input 20-21'!GKH29)</f>
        <v/>
      </c>
      <c r="GKI29" s="14" t="str">
        <f>IF('Employee Input 20-21'!GKI29="","",'Employee Input 20-21'!GKI29)</f>
        <v/>
      </c>
      <c r="GKJ29" s="14" t="str">
        <f>IF('Employee Input 20-21'!GKJ29="","",'Employee Input 20-21'!GKJ29)</f>
        <v/>
      </c>
      <c r="GKK29" s="14" t="str">
        <f>IF('Employee Input 20-21'!GKK29="","",'Employee Input 20-21'!GKK29)</f>
        <v/>
      </c>
      <c r="GKL29" s="14" t="str">
        <f>IF('Employee Input 20-21'!GKL29="","",'Employee Input 20-21'!GKL29)</f>
        <v/>
      </c>
      <c r="GKM29" s="14" t="str">
        <f>IF('Employee Input 20-21'!GKM29="","",'Employee Input 20-21'!GKM29)</f>
        <v/>
      </c>
      <c r="GKN29" s="14" t="str">
        <f>IF('Employee Input 20-21'!GKN29="","",'Employee Input 20-21'!GKN29)</f>
        <v/>
      </c>
      <c r="GKO29" s="14" t="str">
        <f>IF('Employee Input 20-21'!GKO29="","",'Employee Input 20-21'!GKO29)</f>
        <v/>
      </c>
      <c r="GKP29" s="14" t="str">
        <f>IF('Employee Input 20-21'!GKP29="","",'Employee Input 20-21'!GKP29)</f>
        <v/>
      </c>
      <c r="GKQ29" s="14" t="str">
        <f>IF('Employee Input 20-21'!GKQ29="","",'Employee Input 20-21'!GKQ29)</f>
        <v/>
      </c>
      <c r="GKR29" s="14" t="str">
        <f>IF('Employee Input 20-21'!GKR29="","",'Employee Input 20-21'!GKR29)</f>
        <v/>
      </c>
      <c r="GKS29" s="14" t="str">
        <f>IF('Employee Input 20-21'!GKS29="","",'Employee Input 20-21'!GKS29)</f>
        <v/>
      </c>
      <c r="GKT29" s="14" t="str">
        <f>IF('Employee Input 20-21'!GKT29="","",'Employee Input 20-21'!GKT29)</f>
        <v/>
      </c>
      <c r="GKU29" s="14" t="str">
        <f>IF('Employee Input 20-21'!GKU29="","",'Employee Input 20-21'!GKU29)</f>
        <v/>
      </c>
      <c r="GKV29" s="14" t="str">
        <f>IF('Employee Input 20-21'!GKV29="","",'Employee Input 20-21'!GKV29)</f>
        <v/>
      </c>
      <c r="GKW29" s="14" t="str">
        <f>IF('Employee Input 20-21'!GKW29="","",'Employee Input 20-21'!GKW29)</f>
        <v/>
      </c>
      <c r="GKX29" s="14" t="str">
        <f>IF('Employee Input 20-21'!GKX29="","",'Employee Input 20-21'!GKX29)</f>
        <v/>
      </c>
      <c r="GKY29" s="14" t="str">
        <f>IF('Employee Input 20-21'!GKY29="","",'Employee Input 20-21'!GKY29)</f>
        <v/>
      </c>
      <c r="GKZ29" s="14" t="str">
        <f>IF('Employee Input 20-21'!GKZ29="","",'Employee Input 20-21'!GKZ29)</f>
        <v/>
      </c>
      <c r="GLA29" s="14" t="str">
        <f>IF('Employee Input 20-21'!GLA29="","",'Employee Input 20-21'!GLA29)</f>
        <v/>
      </c>
      <c r="GLB29" s="14" t="str">
        <f>IF('Employee Input 20-21'!GLB29="","",'Employee Input 20-21'!GLB29)</f>
        <v/>
      </c>
      <c r="GLC29" s="14" t="str">
        <f>IF('Employee Input 20-21'!GLC29="","",'Employee Input 20-21'!GLC29)</f>
        <v/>
      </c>
      <c r="GLD29" s="14" t="str">
        <f>IF('Employee Input 20-21'!GLD29="","",'Employee Input 20-21'!GLD29)</f>
        <v/>
      </c>
      <c r="GLE29" s="14" t="str">
        <f>IF('Employee Input 20-21'!GLE29="","",'Employee Input 20-21'!GLE29)</f>
        <v/>
      </c>
      <c r="GLF29" s="14" t="str">
        <f>IF('Employee Input 20-21'!GLF29="","",'Employee Input 20-21'!GLF29)</f>
        <v/>
      </c>
      <c r="GLG29" s="14" t="str">
        <f>IF('Employee Input 20-21'!GLG29="","",'Employee Input 20-21'!GLG29)</f>
        <v/>
      </c>
      <c r="GLH29" s="14" t="str">
        <f>IF('Employee Input 20-21'!GLH29="","",'Employee Input 20-21'!GLH29)</f>
        <v/>
      </c>
      <c r="GLI29" s="14" t="str">
        <f>IF('Employee Input 20-21'!GLI29="","",'Employee Input 20-21'!GLI29)</f>
        <v/>
      </c>
      <c r="GLJ29" s="14" t="str">
        <f>IF('Employee Input 20-21'!GLJ29="","",'Employee Input 20-21'!GLJ29)</f>
        <v/>
      </c>
      <c r="GLK29" s="14" t="str">
        <f>IF('Employee Input 20-21'!GLK29="","",'Employee Input 20-21'!GLK29)</f>
        <v/>
      </c>
      <c r="GLL29" s="14" t="str">
        <f>IF('Employee Input 20-21'!GLL29="","",'Employee Input 20-21'!GLL29)</f>
        <v/>
      </c>
      <c r="GLM29" s="14" t="str">
        <f>IF('Employee Input 20-21'!GLM29="","",'Employee Input 20-21'!GLM29)</f>
        <v/>
      </c>
      <c r="GLN29" s="14" t="str">
        <f>IF('Employee Input 20-21'!GLN29="","",'Employee Input 20-21'!GLN29)</f>
        <v/>
      </c>
      <c r="GLO29" s="14" t="str">
        <f>IF('Employee Input 20-21'!GLO29="","",'Employee Input 20-21'!GLO29)</f>
        <v/>
      </c>
      <c r="GLP29" s="14" t="str">
        <f>IF('Employee Input 20-21'!GLP29="","",'Employee Input 20-21'!GLP29)</f>
        <v/>
      </c>
      <c r="GLQ29" s="14" t="str">
        <f>IF('Employee Input 20-21'!GLQ29="","",'Employee Input 20-21'!GLQ29)</f>
        <v/>
      </c>
      <c r="GLR29" s="14" t="str">
        <f>IF('Employee Input 20-21'!GLR29="","",'Employee Input 20-21'!GLR29)</f>
        <v/>
      </c>
      <c r="GLS29" s="14" t="str">
        <f>IF('Employee Input 20-21'!GLS29="","",'Employee Input 20-21'!GLS29)</f>
        <v/>
      </c>
      <c r="GLT29" s="14" t="str">
        <f>IF('Employee Input 20-21'!GLT29="","",'Employee Input 20-21'!GLT29)</f>
        <v/>
      </c>
      <c r="GLU29" s="14" t="str">
        <f>IF('Employee Input 20-21'!GLU29="","",'Employee Input 20-21'!GLU29)</f>
        <v/>
      </c>
      <c r="GLV29" s="14" t="str">
        <f>IF('Employee Input 20-21'!GLV29="","",'Employee Input 20-21'!GLV29)</f>
        <v/>
      </c>
      <c r="GLW29" s="14" t="str">
        <f>IF('Employee Input 20-21'!GLW29="","",'Employee Input 20-21'!GLW29)</f>
        <v/>
      </c>
      <c r="GLX29" s="14" t="str">
        <f>IF('Employee Input 20-21'!GLX29="","",'Employee Input 20-21'!GLX29)</f>
        <v/>
      </c>
      <c r="GLY29" s="14" t="str">
        <f>IF('Employee Input 20-21'!GLY29="","",'Employee Input 20-21'!GLY29)</f>
        <v/>
      </c>
      <c r="GLZ29" s="14" t="str">
        <f>IF('Employee Input 20-21'!GLZ29="","",'Employee Input 20-21'!GLZ29)</f>
        <v/>
      </c>
      <c r="GMA29" s="14" t="str">
        <f>IF('Employee Input 20-21'!GMA29="","",'Employee Input 20-21'!GMA29)</f>
        <v/>
      </c>
      <c r="GMB29" s="14" t="str">
        <f>IF('Employee Input 20-21'!GMB29="","",'Employee Input 20-21'!GMB29)</f>
        <v/>
      </c>
      <c r="GMC29" s="14" t="str">
        <f>IF('Employee Input 20-21'!GMC29="","",'Employee Input 20-21'!GMC29)</f>
        <v/>
      </c>
      <c r="GMD29" s="14" t="str">
        <f>IF('Employee Input 20-21'!GMD29="","",'Employee Input 20-21'!GMD29)</f>
        <v/>
      </c>
      <c r="GME29" s="14" t="str">
        <f>IF('Employee Input 20-21'!GME29="","",'Employee Input 20-21'!GME29)</f>
        <v/>
      </c>
      <c r="GMF29" s="14" t="str">
        <f>IF('Employee Input 20-21'!GMF29="","",'Employee Input 20-21'!GMF29)</f>
        <v/>
      </c>
      <c r="GMG29" s="14" t="str">
        <f>IF('Employee Input 20-21'!GMG29="","",'Employee Input 20-21'!GMG29)</f>
        <v/>
      </c>
      <c r="GMH29" s="14" t="str">
        <f>IF('Employee Input 20-21'!GMH29="","",'Employee Input 20-21'!GMH29)</f>
        <v/>
      </c>
      <c r="GMI29" s="14" t="str">
        <f>IF('Employee Input 20-21'!GMI29="","",'Employee Input 20-21'!GMI29)</f>
        <v/>
      </c>
      <c r="GMJ29" s="14" t="str">
        <f>IF('Employee Input 20-21'!GMJ29="","",'Employee Input 20-21'!GMJ29)</f>
        <v/>
      </c>
      <c r="GMK29" s="14" t="str">
        <f>IF('Employee Input 20-21'!GMK29="","",'Employee Input 20-21'!GMK29)</f>
        <v/>
      </c>
      <c r="GML29" s="14" t="str">
        <f>IF('Employee Input 20-21'!GML29="","",'Employee Input 20-21'!GML29)</f>
        <v/>
      </c>
      <c r="GMM29" s="14" t="str">
        <f>IF('Employee Input 20-21'!GMM29="","",'Employee Input 20-21'!GMM29)</f>
        <v/>
      </c>
      <c r="GMN29" s="14" t="str">
        <f>IF('Employee Input 20-21'!GMN29="","",'Employee Input 20-21'!GMN29)</f>
        <v/>
      </c>
      <c r="GMO29" s="14" t="str">
        <f>IF('Employee Input 20-21'!GMO29="","",'Employee Input 20-21'!GMO29)</f>
        <v/>
      </c>
      <c r="GMP29" s="14" t="str">
        <f>IF('Employee Input 20-21'!GMP29="","",'Employee Input 20-21'!GMP29)</f>
        <v/>
      </c>
      <c r="GMQ29" s="14" t="str">
        <f>IF('Employee Input 20-21'!GMQ29="","",'Employee Input 20-21'!GMQ29)</f>
        <v/>
      </c>
      <c r="GMR29" s="14" t="str">
        <f>IF('Employee Input 20-21'!GMR29="","",'Employee Input 20-21'!GMR29)</f>
        <v/>
      </c>
      <c r="GMS29" s="14" t="str">
        <f>IF('Employee Input 20-21'!GMS29="","",'Employee Input 20-21'!GMS29)</f>
        <v/>
      </c>
      <c r="GMT29" s="14" t="str">
        <f>IF('Employee Input 20-21'!GMT29="","",'Employee Input 20-21'!GMT29)</f>
        <v/>
      </c>
      <c r="GMU29" s="14" t="str">
        <f>IF('Employee Input 20-21'!GMU29="","",'Employee Input 20-21'!GMU29)</f>
        <v/>
      </c>
      <c r="GMV29" s="14" t="str">
        <f>IF('Employee Input 20-21'!GMV29="","",'Employee Input 20-21'!GMV29)</f>
        <v/>
      </c>
      <c r="GMW29" s="14" t="str">
        <f>IF('Employee Input 20-21'!GMW29="","",'Employee Input 20-21'!GMW29)</f>
        <v/>
      </c>
      <c r="GMX29" s="14" t="str">
        <f>IF('Employee Input 20-21'!GMX29="","",'Employee Input 20-21'!GMX29)</f>
        <v/>
      </c>
      <c r="GMY29" s="14" t="str">
        <f>IF('Employee Input 20-21'!GMY29="","",'Employee Input 20-21'!GMY29)</f>
        <v/>
      </c>
      <c r="GMZ29" s="14" t="str">
        <f>IF('Employee Input 20-21'!GMZ29="","",'Employee Input 20-21'!GMZ29)</f>
        <v/>
      </c>
      <c r="GNA29" s="14" t="str">
        <f>IF('Employee Input 20-21'!GNA29="","",'Employee Input 20-21'!GNA29)</f>
        <v/>
      </c>
      <c r="GNB29" s="14" t="str">
        <f>IF('Employee Input 20-21'!GNB29="","",'Employee Input 20-21'!GNB29)</f>
        <v/>
      </c>
      <c r="GNC29" s="14" t="str">
        <f>IF('Employee Input 20-21'!GNC29="","",'Employee Input 20-21'!GNC29)</f>
        <v/>
      </c>
      <c r="GND29" s="14" t="str">
        <f>IF('Employee Input 20-21'!GND29="","",'Employee Input 20-21'!GND29)</f>
        <v/>
      </c>
      <c r="GNE29" s="14" t="str">
        <f>IF('Employee Input 20-21'!GNE29="","",'Employee Input 20-21'!GNE29)</f>
        <v/>
      </c>
      <c r="GNF29" s="14" t="str">
        <f>IF('Employee Input 20-21'!GNF29="","",'Employee Input 20-21'!GNF29)</f>
        <v/>
      </c>
      <c r="GNG29" s="14" t="str">
        <f>IF('Employee Input 20-21'!GNG29="","",'Employee Input 20-21'!GNG29)</f>
        <v/>
      </c>
      <c r="GNH29" s="14" t="str">
        <f>IF('Employee Input 20-21'!GNH29="","",'Employee Input 20-21'!GNH29)</f>
        <v/>
      </c>
      <c r="GNI29" s="14" t="str">
        <f>IF('Employee Input 20-21'!GNI29="","",'Employee Input 20-21'!GNI29)</f>
        <v/>
      </c>
      <c r="GNJ29" s="14" t="str">
        <f>IF('Employee Input 20-21'!GNJ29="","",'Employee Input 20-21'!GNJ29)</f>
        <v/>
      </c>
      <c r="GNK29" s="14" t="str">
        <f>IF('Employee Input 20-21'!GNK29="","",'Employee Input 20-21'!GNK29)</f>
        <v/>
      </c>
      <c r="GNL29" s="14" t="str">
        <f>IF('Employee Input 20-21'!GNL29="","",'Employee Input 20-21'!GNL29)</f>
        <v/>
      </c>
      <c r="GNM29" s="14" t="str">
        <f>IF('Employee Input 20-21'!GNM29="","",'Employee Input 20-21'!GNM29)</f>
        <v/>
      </c>
      <c r="GNN29" s="14" t="str">
        <f>IF('Employee Input 20-21'!GNN29="","",'Employee Input 20-21'!GNN29)</f>
        <v/>
      </c>
      <c r="GNO29" s="14" t="str">
        <f>IF('Employee Input 20-21'!GNO29="","",'Employee Input 20-21'!GNO29)</f>
        <v/>
      </c>
      <c r="GNP29" s="14" t="str">
        <f>IF('Employee Input 20-21'!GNP29="","",'Employee Input 20-21'!GNP29)</f>
        <v/>
      </c>
      <c r="GNQ29" s="14" t="str">
        <f>IF('Employee Input 20-21'!GNQ29="","",'Employee Input 20-21'!GNQ29)</f>
        <v/>
      </c>
      <c r="GNR29" s="14" t="str">
        <f>IF('Employee Input 20-21'!GNR29="","",'Employee Input 20-21'!GNR29)</f>
        <v/>
      </c>
      <c r="GNS29" s="14" t="str">
        <f>IF('Employee Input 20-21'!GNS29="","",'Employee Input 20-21'!GNS29)</f>
        <v/>
      </c>
      <c r="GNT29" s="14" t="str">
        <f>IF('Employee Input 20-21'!GNT29="","",'Employee Input 20-21'!GNT29)</f>
        <v/>
      </c>
      <c r="GNU29" s="14" t="str">
        <f>IF('Employee Input 20-21'!GNU29="","",'Employee Input 20-21'!GNU29)</f>
        <v/>
      </c>
      <c r="GNV29" s="14" t="str">
        <f>IF('Employee Input 20-21'!GNV29="","",'Employee Input 20-21'!GNV29)</f>
        <v/>
      </c>
      <c r="GNW29" s="14" t="str">
        <f>IF('Employee Input 20-21'!GNW29="","",'Employee Input 20-21'!GNW29)</f>
        <v/>
      </c>
      <c r="GNX29" s="14" t="str">
        <f>IF('Employee Input 20-21'!GNX29="","",'Employee Input 20-21'!GNX29)</f>
        <v/>
      </c>
      <c r="GNY29" s="14" t="str">
        <f>IF('Employee Input 20-21'!GNY29="","",'Employee Input 20-21'!GNY29)</f>
        <v/>
      </c>
      <c r="GNZ29" s="14" t="str">
        <f>IF('Employee Input 20-21'!GNZ29="","",'Employee Input 20-21'!GNZ29)</f>
        <v/>
      </c>
      <c r="GOA29" s="14" t="str">
        <f>IF('Employee Input 20-21'!GOA29="","",'Employee Input 20-21'!GOA29)</f>
        <v/>
      </c>
      <c r="GOB29" s="14" t="str">
        <f>IF('Employee Input 20-21'!GOB29="","",'Employee Input 20-21'!GOB29)</f>
        <v/>
      </c>
      <c r="GOC29" s="14" t="str">
        <f>IF('Employee Input 20-21'!GOC29="","",'Employee Input 20-21'!GOC29)</f>
        <v/>
      </c>
      <c r="GOD29" s="14" t="str">
        <f>IF('Employee Input 20-21'!GOD29="","",'Employee Input 20-21'!GOD29)</f>
        <v/>
      </c>
      <c r="GOE29" s="14" t="str">
        <f>IF('Employee Input 20-21'!GOE29="","",'Employee Input 20-21'!GOE29)</f>
        <v/>
      </c>
      <c r="GOF29" s="14" t="str">
        <f>IF('Employee Input 20-21'!GOF29="","",'Employee Input 20-21'!GOF29)</f>
        <v/>
      </c>
      <c r="GOG29" s="14" t="str">
        <f>IF('Employee Input 20-21'!GOG29="","",'Employee Input 20-21'!GOG29)</f>
        <v/>
      </c>
      <c r="GOH29" s="14" t="str">
        <f>IF('Employee Input 20-21'!GOH29="","",'Employee Input 20-21'!GOH29)</f>
        <v/>
      </c>
      <c r="GOI29" s="14" t="str">
        <f>IF('Employee Input 20-21'!GOI29="","",'Employee Input 20-21'!GOI29)</f>
        <v/>
      </c>
      <c r="GOJ29" s="14" t="str">
        <f>IF('Employee Input 20-21'!GOJ29="","",'Employee Input 20-21'!GOJ29)</f>
        <v/>
      </c>
      <c r="GOK29" s="14" t="str">
        <f>IF('Employee Input 20-21'!GOK29="","",'Employee Input 20-21'!GOK29)</f>
        <v/>
      </c>
      <c r="GOL29" s="14" t="str">
        <f>IF('Employee Input 20-21'!GOL29="","",'Employee Input 20-21'!GOL29)</f>
        <v/>
      </c>
      <c r="GOM29" s="14" t="str">
        <f>IF('Employee Input 20-21'!GOM29="","",'Employee Input 20-21'!GOM29)</f>
        <v/>
      </c>
      <c r="GON29" s="14" t="str">
        <f>IF('Employee Input 20-21'!GON29="","",'Employee Input 20-21'!GON29)</f>
        <v/>
      </c>
      <c r="GOO29" s="14" t="str">
        <f>IF('Employee Input 20-21'!GOO29="","",'Employee Input 20-21'!GOO29)</f>
        <v/>
      </c>
      <c r="GOP29" s="14" t="str">
        <f>IF('Employee Input 20-21'!GOP29="","",'Employee Input 20-21'!GOP29)</f>
        <v/>
      </c>
      <c r="GOQ29" s="14" t="str">
        <f>IF('Employee Input 20-21'!GOQ29="","",'Employee Input 20-21'!GOQ29)</f>
        <v/>
      </c>
      <c r="GOR29" s="14" t="str">
        <f>IF('Employee Input 20-21'!GOR29="","",'Employee Input 20-21'!GOR29)</f>
        <v/>
      </c>
      <c r="GOS29" s="14" t="str">
        <f>IF('Employee Input 20-21'!GOS29="","",'Employee Input 20-21'!GOS29)</f>
        <v/>
      </c>
      <c r="GOT29" s="14" t="str">
        <f>IF('Employee Input 20-21'!GOT29="","",'Employee Input 20-21'!GOT29)</f>
        <v/>
      </c>
      <c r="GOU29" s="14" t="str">
        <f>IF('Employee Input 20-21'!GOU29="","",'Employee Input 20-21'!GOU29)</f>
        <v/>
      </c>
      <c r="GOV29" s="14" t="str">
        <f>IF('Employee Input 20-21'!GOV29="","",'Employee Input 20-21'!GOV29)</f>
        <v/>
      </c>
      <c r="GOW29" s="14" t="str">
        <f>IF('Employee Input 20-21'!GOW29="","",'Employee Input 20-21'!GOW29)</f>
        <v/>
      </c>
      <c r="GOX29" s="14" t="str">
        <f>IF('Employee Input 20-21'!GOX29="","",'Employee Input 20-21'!GOX29)</f>
        <v/>
      </c>
      <c r="GOY29" s="14" t="str">
        <f>IF('Employee Input 20-21'!GOY29="","",'Employee Input 20-21'!GOY29)</f>
        <v/>
      </c>
      <c r="GOZ29" s="14" t="str">
        <f>IF('Employee Input 20-21'!GOZ29="","",'Employee Input 20-21'!GOZ29)</f>
        <v/>
      </c>
      <c r="GPA29" s="14" t="str">
        <f>IF('Employee Input 20-21'!GPA29="","",'Employee Input 20-21'!GPA29)</f>
        <v/>
      </c>
      <c r="GPB29" s="14" t="str">
        <f>IF('Employee Input 20-21'!GPB29="","",'Employee Input 20-21'!GPB29)</f>
        <v/>
      </c>
      <c r="GPC29" s="14" t="str">
        <f>IF('Employee Input 20-21'!GPC29="","",'Employee Input 20-21'!GPC29)</f>
        <v/>
      </c>
      <c r="GPD29" s="14" t="str">
        <f>IF('Employee Input 20-21'!GPD29="","",'Employee Input 20-21'!GPD29)</f>
        <v/>
      </c>
      <c r="GPE29" s="14" t="str">
        <f>IF('Employee Input 20-21'!GPE29="","",'Employee Input 20-21'!GPE29)</f>
        <v/>
      </c>
      <c r="GPF29" s="14" t="str">
        <f>IF('Employee Input 20-21'!GPF29="","",'Employee Input 20-21'!GPF29)</f>
        <v/>
      </c>
      <c r="GPG29" s="14" t="str">
        <f>IF('Employee Input 20-21'!GPG29="","",'Employee Input 20-21'!GPG29)</f>
        <v/>
      </c>
      <c r="GPH29" s="14" t="str">
        <f>IF('Employee Input 20-21'!GPH29="","",'Employee Input 20-21'!GPH29)</f>
        <v/>
      </c>
      <c r="GPI29" s="14" t="str">
        <f>IF('Employee Input 20-21'!GPI29="","",'Employee Input 20-21'!GPI29)</f>
        <v/>
      </c>
      <c r="GPJ29" s="14" t="str">
        <f>IF('Employee Input 20-21'!GPJ29="","",'Employee Input 20-21'!GPJ29)</f>
        <v/>
      </c>
      <c r="GPK29" s="14" t="str">
        <f>IF('Employee Input 20-21'!GPK29="","",'Employee Input 20-21'!GPK29)</f>
        <v/>
      </c>
      <c r="GPL29" s="14" t="str">
        <f>IF('Employee Input 20-21'!GPL29="","",'Employee Input 20-21'!GPL29)</f>
        <v/>
      </c>
      <c r="GPM29" s="14" t="str">
        <f>IF('Employee Input 20-21'!GPM29="","",'Employee Input 20-21'!GPM29)</f>
        <v/>
      </c>
      <c r="GPN29" s="14" t="str">
        <f>IF('Employee Input 20-21'!GPN29="","",'Employee Input 20-21'!GPN29)</f>
        <v/>
      </c>
      <c r="GPO29" s="14" t="str">
        <f>IF('Employee Input 20-21'!GPO29="","",'Employee Input 20-21'!GPO29)</f>
        <v/>
      </c>
      <c r="GPP29" s="14" t="str">
        <f>IF('Employee Input 20-21'!GPP29="","",'Employee Input 20-21'!GPP29)</f>
        <v/>
      </c>
      <c r="GPQ29" s="14" t="str">
        <f>IF('Employee Input 20-21'!GPQ29="","",'Employee Input 20-21'!GPQ29)</f>
        <v/>
      </c>
      <c r="GPR29" s="14" t="str">
        <f>IF('Employee Input 20-21'!GPR29="","",'Employee Input 20-21'!GPR29)</f>
        <v/>
      </c>
      <c r="GPS29" s="14" t="str">
        <f>IF('Employee Input 20-21'!GPS29="","",'Employee Input 20-21'!GPS29)</f>
        <v/>
      </c>
      <c r="GPT29" s="14" t="str">
        <f>IF('Employee Input 20-21'!GPT29="","",'Employee Input 20-21'!GPT29)</f>
        <v/>
      </c>
      <c r="GPU29" s="14" t="str">
        <f>IF('Employee Input 20-21'!GPU29="","",'Employee Input 20-21'!GPU29)</f>
        <v/>
      </c>
      <c r="GPV29" s="14" t="str">
        <f>IF('Employee Input 20-21'!GPV29="","",'Employee Input 20-21'!GPV29)</f>
        <v/>
      </c>
      <c r="GPW29" s="14" t="str">
        <f>IF('Employee Input 20-21'!GPW29="","",'Employee Input 20-21'!GPW29)</f>
        <v/>
      </c>
      <c r="GPX29" s="14" t="str">
        <f>IF('Employee Input 20-21'!GPX29="","",'Employee Input 20-21'!GPX29)</f>
        <v/>
      </c>
      <c r="GPY29" s="14" t="str">
        <f>IF('Employee Input 20-21'!GPY29="","",'Employee Input 20-21'!GPY29)</f>
        <v/>
      </c>
      <c r="GPZ29" s="14" t="str">
        <f>IF('Employee Input 20-21'!GPZ29="","",'Employee Input 20-21'!GPZ29)</f>
        <v/>
      </c>
      <c r="GQA29" s="14" t="str">
        <f>IF('Employee Input 20-21'!GQA29="","",'Employee Input 20-21'!GQA29)</f>
        <v/>
      </c>
      <c r="GQB29" s="14" t="str">
        <f>IF('Employee Input 20-21'!GQB29="","",'Employee Input 20-21'!GQB29)</f>
        <v/>
      </c>
      <c r="GQC29" s="14" t="str">
        <f>IF('Employee Input 20-21'!GQC29="","",'Employee Input 20-21'!GQC29)</f>
        <v/>
      </c>
      <c r="GQD29" s="14" t="str">
        <f>IF('Employee Input 20-21'!GQD29="","",'Employee Input 20-21'!GQD29)</f>
        <v/>
      </c>
      <c r="GQE29" s="14" t="str">
        <f>IF('Employee Input 20-21'!GQE29="","",'Employee Input 20-21'!GQE29)</f>
        <v/>
      </c>
      <c r="GQF29" s="14" t="str">
        <f>IF('Employee Input 20-21'!GQF29="","",'Employee Input 20-21'!GQF29)</f>
        <v/>
      </c>
      <c r="GQG29" s="14" t="str">
        <f>IF('Employee Input 20-21'!GQG29="","",'Employee Input 20-21'!GQG29)</f>
        <v/>
      </c>
      <c r="GQH29" s="14" t="str">
        <f>IF('Employee Input 20-21'!GQH29="","",'Employee Input 20-21'!GQH29)</f>
        <v/>
      </c>
      <c r="GQI29" s="14" t="str">
        <f>IF('Employee Input 20-21'!GQI29="","",'Employee Input 20-21'!GQI29)</f>
        <v/>
      </c>
      <c r="GQJ29" s="14" t="str">
        <f>IF('Employee Input 20-21'!GQJ29="","",'Employee Input 20-21'!GQJ29)</f>
        <v/>
      </c>
      <c r="GQK29" s="14" t="str">
        <f>IF('Employee Input 20-21'!GQK29="","",'Employee Input 20-21'!GQK29)</f>
        <v/>
      </c>
      <c r="GQL29" s="14" t="str">
        <f>IF('Employee Input 20-21'!GQL29="","",'Employee Input 20-21'!GQL29)</f>
        <v/>
      </c>
      <c r="GQM29" s="14" t="str">
        <f>IF('Employee Input 20-21'!GQM29="","",'Employee Input 20-21'!GQM29)</f>
        <v/>
      </c>
      <c r="GQN29" s="14" t="str">
        <f>IF('Employee Input 20-21'!GQN29="","",'Employee Input 20-21'!GQN29)</f>
        <v/>
      </c>
      <c r="GQO29" s="14" t="str">
        <f>IF('Employee Input 20-21'!GQO29="","",'Employee Input 20-21'!GQO29)</f>
        <v/>
      </c>
      <c r="GQP29" s="14" t="str">
        <f>IF('Employee Input 20-21'!GQP29="","",'Employee Input 20-21'!GQP29)</f>
        <v/>
      </c>
      <c r="GQQ29" s="14" t="str">
        <f>IF('Employee Input 20-21'!GQQ29="","",'Employee Input 20-21'!GQQ29)</f>
        <v/>
      </c>
      <c r="GQR29" s="14" t="str">
        <f>IF('Employee Input 20-21'!GQR29="","",'Employee Input 20-21'!GQR29)</f>
        <v/>
      </c>
      <c r="GQS29" s="14" t="str">
        <f>IF('Employee Input 20-21'!GQS29="","",'Employee Input 20-21'!GQS29)</f>
        <v/>
      </c>
      <c r="GQT29" s="14" t="str">
        <f>IF('Employee Input 20-21'!GQT29="","",'Employee Input 20-21'!GQT29)</f>
        <v/>
      </c>
      <c r="GQU29" s="14" t="str">
        <f>IF('Employee Input 20-21'!GQU29="","",'Employee Input 20-21'!GQU29)</f>
        <v/>
      </c>
      <c r="GQV29" s="14" t="str">
        <f>IF('Employee Input 20-21'!GQV29="","",'Employee Input 20-21'!GQV29)</f>
        <v/>
      </c>
      <c r="GQW29" s="14" t="str">
        <f>IF('Employee Input 20-21'!GQW29="","",'Employee Input 20-21'!GQW29)</f>
        <v/>
      </c>
      <c r="GQX29" s="14" t="str">
        <f>IF('Employee Input 20-21'!GQX29="","",'Employee Input 20-21'!GQX29)</f>
        <v/>
      </c>
      <c r="GQY29" s="14" t="str">
        <f>IF('Employee Input 20-21'!GQY29="","",'Employee Input 20-21'!GQY29)</f>
        <v/>
      </c>
      <c r="GQZ29" s="14" t="str">
        <f>IF('Employee Input 20-21'!GQZ29="","",'Employee Input 20-21'!GQZ29)</f>
        <v/>
      </c>
      <c r="GRA29" s="14" t="str">
        <f>IF('Employee Input 20-21'!GRA29="","",'Employee Input 20-21'!GRA29)</f>
        <v/>
      </c>
      <c r="GRB29" s="14" t="str">
        <f>IF('Employee Input 20-21'!GRB29="","",'Employee Input 20-21'!GRB29)</f>
        <v/>
      </c>
      <c r="GRC29" s="14" t="str">
        <f>IF('Employee Input 20-21'!GRC29="","",'Employee Input 20-21'!GRC29)</f>
        <v/>
      </c>
      <c r="GRD29" s="14" t="str">
        <f>IF('Employee Input 20-21'!GRD29="","",'Employee Input 20-21'!GRD29)</f>
        <v/>
      </c>
      <c r="GRE29" s="14" t="str">
        <f>IF('Employee Input 20-21'!GRE29="","",'Employee Input 20-21'!GRE29)</f>
        <v/>
      </c>
      <c r="GRF29" s="14" t="str">
        <f>IF('Employee Input 20-21'!GRF29="","",'Employee Input 20-21'!GRF29)</f>
        <v/>
      </c>
      <c r="GRG29" s="14" t="str">
        <f>IF('Employee Input 20-21'!GRG29="","",'Employee Input 20-21'!GRG29)</f>
        <v/>
      </c>
      <c r="GRH29" s="14" t="str">
        <f>IF('Employee Input 20-21'!GRH29="","",'Employee Input 20-21'!GRH29)</f>
        <v/>
      </c>
      <c r="GRI29" s="14" t="str">
        <f>IF('Employee Input 20-21'!GRI29="","",'Employee Input 20-21'!GRI29)</f>
        <v/>
      </c>
      <c r="GRJ29" s="14" t="str">
        <f>IF('Employee Input 20-21'!GRJ29="","",'Employee Input 20-21'!GRJ29)</f>
        <v/>
      </c>
      <c r="GRK29" s="14" t="str">
        <f>IF('Employee Input 20-21'!GRK29="","",'Employee Input 20-21'!GRK29)</f>
        <v/>
      </c>
      <c r="GRL29" s="14" t="str">
        <f>IF('Employee Input 20-21'!GRL29="","",'Employee Input 20-21'!GRL29)</f>
        <v/>
      </c>
      <c r="GRM29" s="14" t="str">
        <f>IF('Employee Input 20-21'!GRM29="","",'Employee Input 20-21'!GRM29)</f>
        <v/>
      </c>
      <c r="GRN29" s="14" t="str">
        <f>IF('Employee Input 20-21'!GRN29="","",'Employee Input 20-21'!GRN29)</f>
        <v/>
      </c>
      <c r="GRO29" s="14" t="str">
        <f>IF('Employee Input 20-21'!GRO29="","",'Employee Input 20-21'!GRO29)</f>
        <v/>
      </c>
      <c r="GRP29" s="14" t="str">
        <f>IF('Employee Input 20-21'!GRP29="","",'Employee Input 20-21'!GRP29)</f>
        <v/>
      </c>
      <c r="GRQ29" s="14" t="str">
        <f>IF('Employee Input 20-21'!GRQ29="","",'Employee Input 20-21'!GRQ29)</f>
        <v/>
      </c>
      <c r="GRR29" s="14" t="str">
        <f>IF('Employee Input 20-21'!GRR29="","",'Employee Input 20-21'!GRR29)</f>
        <v/>
      </c>
      <c r="GRS29" s="14" t="str">
        <f>IF('Employee Input 20-21'!GRS29="","",'Employee Input 20-21'!GRS29)</f>
        <v/>
      </c>
      <c r="GRT29" s="14" t="str">
        <f>IF('Employee Input 20-21'!GRT29="","",'Employee Input 20-21'!GRT29)</f>
        <v/>
      </c>
      <c r="GRU29" s="14" t="str">
        <f>IF('Employee Input 20-21'!GRU29="","",'Employee Input 20-21'!GRU29)</f>
        <v/>
      </c>
      <c r="GRV29" s="14" t="str">
        <f>IF('Employee Input 20-21'!GRV29="","",'Employee Input 20-21'!GRV29)</f>
        <v/>
      </c>
      <c r="GRW29" s="14" t="str">
        <f>IF('Employee Input 20-21'!GRW29="","",'Employee Input 20-21'!GRW29)</f>
        <v/>
      </c>
      <c r="GRX29" s="14" t="str">
        <f>IF('Employee Input 20-21'!GRX29="","",'Employee Input 20-21'!GRX29)</f>
        <v/>
      </c>
      <c r="GRY29" s="14" t="str">
        <f>IF('Employee Input 20-21'!GRY29="","",'Employee Input 20-21'!GRY29)</f>
        <v/>
      </c>
      <c r="GRZ29" s="14" t="str">
        <f>IF('Employee Input 20-21'!GRZ29="","",'Employee Input 20-21'!GRZ29)</f>
        <v/>
      </c>
      <c r="GSA29" s="14" t="str">
        <f>IF('Employee Input 20-21'!GSA29="","",'Employee Input 20-21'!GSA29)</f>
        <v/>
      </c>
      <c r="GSB29" s="14" t="str">
        <f>IF('Employee Input 20-21'!GSB29="","",'Employee Input 20-21'!GSB29)</f>
        <v/>
      </c>
      <c r="GSC29" s="14" t="str">
        <f>IF('Employee Input 20-21'!GSC29="","",'Employee Input 20-21'!GSC29)</f>
        <v/>
      </c>
      <c r="GSD29" s="14" t="str">
        <f>IF('Employee Input 20-21'!GSD29="","",'Employee Input 20-21'!GSD29)</f>
        <v/>
      </c>
      <c r="GSE29" s="14" t="str">
        <f>IF('Employee Input 20-21'!GSE29="","",'Employee Input 20-21'!GSE29)</f>
        <v/>
      </c>
      <c r="GSF29" s="14" t="str">
        <f>IF('Employee Input 20-21'!GSF29="","",'Employee Input 20-21'!GSF29)</f>
        <v/>
      </c>
      <c r="GSG29" s="14" t="str">
        <f>IF('Employee Input 20-21'!GSG29="","",'Employee Input 20-21'!GSG29)</f>
        <v/>
      </c>
      <c r="GSH29" s="14" t="str">
        <f>IF('Employee Input 20-21'!GSH29="","",'Employee Input 20-21'!GSH29)</f>
        <v/>
      </c>
      <c r="GSI29" s="14" t="str">
        <f>IF('Employee Input 20-21'!GSI29="","",'Employee Input 20-21'!GSI29)</f>
        <v/>
      </c>
      <c r="GSJ29" s="14" t="str">
        <f>IF('Employee Input 20-21'!GSJ29="","",'Employee Input 20-21'!GSJ29)</f>
        <v/>
      </c>
      <c r="GSK29" s="14" t="str">
        <f>IF('Employee Input 20-21'!GSK29="","",'Employee Input 20-21'!GSK29)</f>
        <v/>
      </c>
      <c r="GSL29" s="14" t="str">
        <f>IF('Employee Input 20-21'!GSL29="","",'Employee Input 20-21'!GSL29)</f>
        <v/>
      </c>
      <c r="GSM29" s="14" t="str">
        <f>IF('Employee Input 20-21'!GSM29="","",'Employee Input 20-21'!GSM29)</f>
        <v/>
      </c>
      <c r="GSN29" s="14" t="str">
        <f>IF('Employee Input 20-21'!GSN29="","",'Employee Input 20-21'!GSN29)</f>
        <v/>
      </c>
      <c r="GSO29" s="14" t="str">
        <f>IF('Employee Input 20-21'!GSO29="","",'Employee Input 20-21'!GSO29)</f>
        <v/>
      </c>
      <c r="GSP29" s="14" t="str">
        <f>IF('Employee Input 20-21'!GSP29="","",'Employee Input 20-21'!GSP29)</f>
        <v/>
      </c>
      <c r="GSQ29" s="14" t="str">
        <f>IF('Employee Input 20-21'!GSQ29="","",'Employee Input 20-21'!GSQ29)</f>
        <v/>
      </c>
      <c r="GSR29" s="14" t="str">
        <f>IF('Employee Input 20-21'!GSR29="","",'Employee Input 20-21'!GSR29)</f>
        <v/>
      </c>
      <c r="GSS29" s="14" t="str">
        <f>IF('Employee Input 20-21'!GSS29="","",'Employee Input 20-21'!GSS29)</f>
        <v/>
      </c>
      <c r="GST29" s="14" t="str">
        <f>IF('Employee Input 20-21'!GST29="","",'Employee Input 20-21'!GST29)</f>
        <v/>
      </c>
      <c r="GSU29" s="14" t="str">
        <f>IF('Employee Input 20-21'!GSU29="","",'Employee Input 20-21'!GSU29)</f>
        <v/>
      </c>
      <c r="GSV29" s="14" t="str">
        <f>IF('Employee Input 20-21'!GSV29="","",'Employee Input 20-21'!GSV29)</f>
        <v/>
      </c>
      <c r="GSW29" s="14" t="str">
        <f>IF('Employee Input 20-21'!GSW29="","",'Employee Input 20-21'!GSW29)</f>
        <v/>
      </c>
      <c r="GSX29" s="14" t="str">
        <f>IF('Employee Input 20-21'!GSX29="","",'Employee Input 20-21'!GSX29)</f>
        <v/>
      </c>
      <c r="GSY29" s="14" t="str">
        <f>IF('Employee Input 20-21'!GSY29="","",'Employee Input 20-21'!GSY29)</f>
        <v/>
      </c>
      <c r="GSZ29" s="14" t="str">
        <f>IF('Employee Input 20-21'!GSZ29="","",'Employee Input 20-21'!GSZ29)</f>
        <v/>
      </c>
      <c r="GTA29" s="14" t="str">
        <f>IF('Employee Input 20-21'!GTA29="","",'Employee Input 20-21'!GTA29)</f>
        <v/>
      </c>
      <c r="GTB29" s="14" t="str">
        <f>IF('Employee Input 20-21'!GTB29="","",'Employee Input 20-21'!GTB29)</f>
        <v/>
      </c>
      <c r="GTC29" s="14" t="str">
        <f>IF('Employee Input 20-21'!GTC29="","",'Employee Input 20-21'!GTC29)</f>
        <v/>
      </c>
      <c r="GTD29" s="14" t="str">
        <f>IF('Employee Input 20-21'!GTD29="","",'Employee Input 20-21'!GTD29)</f>
        <v/>
      </c>
      <c r="GTE29" s="14" t="str">
        <f>IF('Employee Input 20-21'!GTE29="","",'Employee Input 20-21'!GTE29)</f>
        <v/>
      </c>
      <c r="GTF29" s="14" t="str">
        <f>IF('Employee Input 20-21'!GTF29="","",'Employee Input 20-21'!GTF29)</f>
        <v/>
      </c>
      <c r="GTG29" s="14" t="str">
        <f>IF('Employee Input 20-21'!GTG29="","",'Employee Input 20-21'!GTG29)</f>
        <v/>
      </c>
      <c r="GTH29" s="14" t="str">
        <f>IF('Employee Input 20-21'!GTH29="","",'Employee Input 20-21'!GTH29)</f>
        <v/>
      </c>
      <c r="GTI29" s="14" t="str">
        <f>IF('Employee Input 20-21'!GTI29="","",'Employee Input 20-21'!GTI29)</f>
        <v/>
      </c>
      <c r="GTJ29" s="14" t="str">
        <f>IF('Employee Input 20-21'!GTJ29="","",'Employee Input 20-21'!GTJ29)</f>
        <v/>
      </c>
      <c r="GTK29" s="14" t="str">
        <f>IF('Employee Input 20-21'!GTK29="","",'Employee Input 20-21'!GTK29)</f>
        <v/>
      </c>
      <c r="GTL29" s="14" t="str">
        <f>IF('Employee Input 20-21'!GTL29="","",'Employee Input 20-21'!GTL29)</f>
        <v/>
      </c>
      <c r="GTM29" s="14" t="str">
        <f>IF('Employee Input 20-21'!GTM29="","",'Employee Input 20-21'!GTM29)</f>
        <v/>
      </c>
      <c r="GTN29" s="14" t="str">
        <f>IF('Employee Input 20-21'!GTN29="","",'Employee Input 20-21'!GTN29)</f>
        <v/>
      </c>
      <c r="GTO29" s="14" t="str">
        <f>IF('Employee Input 20-21'!GTO29="","",'Employee Input 20-21'!GTO29)</f>
        <v/>
      </c>
      <c r="GTP29" s="14" t="str">
        <f>IF('Employee Input 20-21'!GTP29="","",'Employee Input 20-21'!GTP29)</f>
        <v/>
      </c>
      <c r="GTQ29" s="14" t="str">
        <f>IF('Employee Input 20-21'!GTQ29="","",'Employee Input 20-21'!GTQ29)</f>
        <v/>
      </c>
      <c r="GTR29" s="14" t="str">
        <f>IF('Employee Input 20-21'!GTR29="","",'Employee Input 20-21'!GTR29)</f>
        <v/>
      </c>
      <c r="GTS29" s="14" t="str">
        <f>IF('Employee Input 20-21'!GTS29="","",'Employee Input 20-21'!GTS29)</f>
        <v/>
      </c>
      <c r="GTT29" s="14" t="str">
        <f>IF('Employee Input 20-21'!GTT29="","",'Employee Input 20-21'!GTT29)</f>
        <v/>
      </c>
      <c r="GTU29" s="14" t="str">
        <f>IF('Employee Input 20-21'!GTU29="","",'Employee Input 20-21'!GTU29)</f>
        <v/>
      </c>
      <c r="GTV29" s="14" t="str">
        <f>IF('Employee Input 20-21'!GTV29="","",'Employee Input 20-21'!GTV29)</f>
        <v/>
      </c>
      <c r="GTW29" s="14" t="str">
        <f>IF('Employee Input 20-21'!GTW29="","",'Employee Input 20-21'!GTW29)</f>
        <v/>
      </c>
      <c r="GTX29" s="14" t="str">
        <f>IF('Employee Input 20-21'!GTX29="","",'Employee Input 20-21'!GTX29)</f>
        <v/>
      </c>
      <c r="GTY29" s="14" t="str">
        <f>IF('Employee Input 20-21'!GTY29="","",'Employee Input 20-21'!GTY29)</f>
        <v/>
      </c>
      <c r="GTZ29" s="14" t="str">
        <f>IF('Employee Input 20-21'!GTZ29="","",'Employee Input 20-21'!GTZ29)</f>
        <v/>
      </c>
      <c r="GUA29" s="14" t="str">
        <f>IF('Employee Input 20-21'!GUA29="","",'Employee Input 20-21'!GUA29)</f>
        <v/>
      </c>
      <c r="GUB29" s="14" t="str">
        <f>IF('Employee Input 20-21'!GUB29="","",'Employee Input 20-21'!GUB29)</f>
        <v/>
      </c>
      <c r="GUC29" s="14" t="str">
        <f>IF('Employee Input 20-21'!GUC29="","",'Employee Input 20-21'!GUC29)</f>
        <v/>
      </c>
      <c r="GUD29" s="14" t="str">
        <f>IF('Employee Input 20-21'!GUD29="","",'Employee Input 20-21'!GUD29)</f>
        <v/>
      </c>
      <c r="GUE29" s="14" t="str">
        <f>IF('Employee Input 20-21'!GUE29="","",'Employee Input 20-21'!GUE29)</f>
        <v/>
      </c>
      <c r="GUF29" s="14" t="str">
        <f>IF('Employee Input 20-21'!GUF29="","",'Employee Input 20-21'!GUF29)</f>
        <v/>
      </c>
      <c r="GUG29" s="14" t="str">
        <f>IF('Employee Input 20-21'!GUG29="","",'Employee Input 20-21'!GUG29)</f>
        <v/>
      </c>
      <c r="GUH29" s="14" t="str">
        <f>IF('Employee Input 20-21'!GUH29="","",'Employee Input 20-21'!GUH29)</f>
        <v/>
      </c>
      <c r="GUI29" s="14" t="str">
        <f>IF('Employee Input 20-21'!GUI29="","",'Employee Input 20-21'!GUI29)</f>
        <v/>
      </c>
      <c r="GUJ29" s="14" t="str">
        <f>IF('Employee Input 20-21'!GUJ29="","",'Employee Input 20-21'!GUJ29)</f>
        <v/>
      </c>
      <c r="GUK29" s="14" t="str">
        <f>IF('Employee Input 20-21'!GUK29="","",'Employee Input 20-21'!GUK29)</f>
        <v/>
      </c>
      <c r="GUL29" s="14" t="str">
        <f>IF('Employee Input 20-21'!GUL29="","",'Employee Input 20-21'!GUL29)</f>
        <v/>
      </c>
      <c r="GUM29" s="14" t="str">
        <f>IF('Employee Input 20-21'!GUM29="","",'Employee Input 20-21'!GUM29)</f>
        <v/>
      </c>
      <c r="GUN29" s="14" t="str">
        <f>IF('Employee Input 20-21'!GUN29="","",'Employee Input 20-21'!GUN29)</f>
        <v/>
      </c>
      <c r="GUO29" s="14" t="str">
        <f>IF('Employee Input 20-21'!GUO29="","",'Employee Input 20-21'!GUO29)</f>
        <v/>
      </c>
      <c r="GUP29" s="14" t="str">
        <f>IF('Employee Input 20-21'!GUP29="","",'Employee Input 20-21'!GUP29)</f>
        <v/>
      </c>
      <c r="GUQ29" s="14" t="str">
        <f>IF('Employee Input 20-21'!GUQ29="","",'Employee Input 20-21'!GUQ29)</f>
        <v/>
      </c>
      <c r="GUR29" s="14" t="str">
        <f>IF('Employee Input 20-21'!GUR29="","",'Employee Input 20-21'!GUR29)</f>
        <v/>
      </c>
      <c r="GUS29" s="14" t="str">
        <f>IF('Employee Input 20-21'!GUS29="","",'Employee Input 20-21'!GUS29)</f>
        <v/>
      </c>
      <c r="GUT29" s="14" t="str">
        <f>IF('Employee Input 20-21'!GUT29="","",'Employee Input 20-21'!GUT29)</f>
        <v/>
      </c>
      <c r="GUU29" s="14" t="str">
        <f>IF('Employee Input 20-21'!GUU29="","",'Employee Input 20-21'!GUU29)</f>
        <v/>
      </c>
      <c r="GUV29" s="14" t="str">
        <f>IF('Employee Input 20-21'!GUV29="","",'Employee Input 20-21'!GUV29)</f>
        <v/>
      </c>
      <c r="GUW29" s="14" t="str">
        <f>IF('Employee Input 20-21'!GUW29="","",'Employee Input 20-21'!GUW29)</f>
        <v/>
      </c>
      <c r="GUX29" s="14" t="str">
        <f>IF('Employee Input 20-21'!GUX29="","",'Employee Input 20-21'!GUX29)</f>
        <v/>
      </c>
      <c r="GUY29" s="14" t="str">
        <f>IF('Employee Input 20-21'!GUY29="","",'Employee Input 20-21'!GUY29)</f>
        <v/>
      </c>
      <c r="GUZ29" s="14" t="str">
        <f>IF('Employee Input 20-21'!GUZ29="","",'Employee Input 20-21'!GUZ29)</f>
        <v/>
      </c>
      <c r="GVA29" s="14" t="str">
        <f>IF('Employee Input 20-21'!GVA29="","",'Employee Input 20-21'!GVA29)</f>
        <v/>
      </c>
      <c r="GVB29" s="14" t="str">
        <f>IF('Employee Input 20-21'!GVB29="","",'Employee Input 20-21'!GVB29)</f>
        <v/>
      </c>
      <c r="GVC29" s="14" t="str">
        <f>IF('Employee Input 20-21'!GVC29="","",'Employee Input 20-21'!GVC29)</f>
        <v/>
      </c>
      <c r="GVD29" s="14" t="str">
        <f>IF('Employee Input 20-21'!GVD29="","",'Employee Input 20-21'!GVD29)</f>
        <v/>
      </c>
      <c r="GVE29" s="14" t="str">
        <f>IF('Employee Input 20-21'!GVE29="","",'Employee Input 20-21'!GVE29)</f>
        <v/>
      </c>
      <c r="GVF29" s="14" t="str">
        <f>IF('Employee Input 20-21'!GVF29="","",'Employee Input 20-21'!GVF29)</f>
        <v/>
      </c>
      <c r="GVG29" s="14" t="str">
        <f>IF('Employee Input 20-21'!GVG29="","",'Employee Input 20-21'!GVG29)</f>
        <v/>
      </c>
      <c r="GVH29" s="14" t="str">
        <f>IF('Employee Input 20-21'!GVH29="","",'Employee Input 20-21'!GVH29)</f>
        <v/>
      </c>
      <c r="GVI29" s="14" t="str">
        <f>IF('Employee Input 20-21'!GVI29="","",'Employee Input 20-21'!GVI29)</f>
        <v/>
      </c>
      <c r="GVJ29" s="14" t="str">
        <f>IF('Employee Input 20-21'!GVJ29="","",'Employee Input 20-21'!GVJ29)</f>
        <v/>
      </c>
      <c r="GVK29" s="14" t="str">
        <f>IF('Employee Input 20-21'!GVK29="","",'Employee Input 20-21'!GVK29)</f>
        <v/>
      </c>
      <c r="GVL29" s="14" t="str">
        <f>IF('Employee Input 20-21'!GVL29="","",'Employee Input 20-21'!GVL29)</f>
        <v/>
      </c>
      <c r="GVM29" s="14" t="str">
        <f>IF('Employee Input 20-21'!GVM29="","",'Employee Input 20-21'!GVM29)</f>
        <v/>
      </c>
      <c r="GVN29" s="14" t="str">
        <f>IF('Employee Input 20-21'!GVN29="","",'Employee Input 20-21'!GVN29)</f>
        <v/>
      </c>
      <c r="GVO29" s="14" t="str">
        <f>IF('Employee Input 20-21'!GVO29="","",'Employee Input 20-21'!GVO29)</f>
        <v/>
      </c>
      <c r="GVP29" s="14" t="str">
        <f>IF('Employee Input 20-21'!GVP29="","",'Employee Input 20-21'!GVP29)</f>
        <v/>
      </c>
      <c r="GVQ29" s="14" t="str">
        <f>IF('Employee Input 20-21'!GVQ29="","",'Employee Input 20-21'!GVQ29)</f>
        <v/>
      </c>
      <c r="GVR29" s="14" t="str">
        <f>IF('Employee Input 20-21'!GVR29="","",'Employee Input 20-21'!GVR29)</f>
        <v/>
      </c>
      <c r="GVS29" s="14" t="str">
        <f>IF('Employee Input 20-21'!GVS29="","",'Employee Input 20-21'!GVS29)</f>
        <v/>
      </c>
      <c r="GVT29" s="14" t="str">
        <f>IF('Employee Input 20-21'!GVT29="","",'Employee Input 20-21'!GVT29)</f>
        <v/>
      </c>
      <c r="GVU29" s="14" t="str">
        <f>IF('Employee Input 20-21'!GVU29="","",'Employee Input 20-21'!GVU29)</f>
        <v/>
      </c>
      <c r="GVV29" s="14" t="str">
        <f>IF('Employee Input 20-21'!GVV29="","",'Employee Input 20-21'!GVV29)</f>
        <v/>
      </c>
      <c r="GVW29" s="14" t="str">
        <f>IF('Employee Input 20-21'!GVW29="","",'Employee Input 20-21'!GVW29)</f>
        <v/>
      </c>
      <c r="GVX29" s="14" t="str">
        <f>IF('Employee Input 20-21'!GVX29="","",'Employee Input 20-21'!GVX29)</f>
        <v/>
      </c>
      <c r="GVY29" s="14" t="str">
        <f>IF('Employee Input 20-21'!GVY29="","",'Employee Input 20-21'!GVY29)</f>
        <v/>
      </c>
      <c r="GVZ29" s="14" t="str">
        <f>IF('Employee Input 20-21'!GVZ29="","",'Employee Input 20-21'!GVZ29)</f>
        <v/>
      </c>
      <c r="GWA29" s="14" t="str">
        <f>IF('Employee Input 20-21'!GWA29="","",'Employee Input 20-21'!GWA29)</f>
        <v/>
      </c>
      <c r="GWB29" s="14" t="str">
        <f>IF('Employee Input 20-21'!GWB29="","",'Employee Input 20-21'!GWB29)</f>
        <v/>
      </c>
      <c r="GWC29" s="14" t="str">
        <f>IF('Employee Input 20-21'!GWC29="","",'Employee Input 20-21'!GWC29)</f>
        <v/>
      </c>
      <c r="GWD29" s="14" t="str">
        <f>IF('Employee Input 20-21'!GWD29="","",'Employee Input 20-21'!GWD29)</f>
        <v/>
      </c>
      <c r="GWE29" s="14" t="str">
        <f>IF('Employee Input 20-21'!GWE29="","",'Employee Input 20-21'!GWE29)</f>
        <v/>
      </c>
      <c r="GWF29" s="14" t="str">
        <f>IF('Employee Input 20-21'!GWF29="","",'Employee Input 20-21'!GWF29)</f>
        <v/>
      </c>
      <c r="GWG29" s="14" t="str">
        <f>IF('Employee Input 20-21'!GWG29="","",'Employee Input 20-21'!GWG29)</f>
        <v/>
      </c>
      <c r="GWH29" s="14" t="str">
        <f>IF('Employee Input 20-21'!GWH29="","",'Employee Input 20-21'!GWH29)</f>
        <v/>
      </c>
      <c r="GWI29" s="14" t="str">
        <f>IF('Employee Input 20-21'!GWI29="","",'Employee Input 20-21'!GWI29)</f>
        <v/>
      </c>
      <c r="GWJ29" s="14" t="str">
        <f>IF('Employee Input 20-21'!GWJ29="","",'Employee Input 20-21'!GWJ29)</f>
        <v/>
      </c>
      <c r="GWK29" s="14" t="str">
        <f>IF('Employee Input 20-21'!GWK29="","",'Employee Input 20-21'!GWK29)</f>
        <v/>
      </c>
      <c r="GWL29" s="14" t="str">
        <f>IF('Employee Input 20-21'!GWL29="","",'Employee Input 20-21'!GWL29)</f>
        <v/>
      </c>
      <c r="GWM29" s="14" t="str">
        <f>IF('Employee Input 20-21'!GWM29="","",'Employee Input 20-21'!GWM29)</f>
        <v/>
      </c>
      <c r="GWN29" s="14" t="str">
        <f>IF('Employee Input 20-21'!GWN29="","",'Employee Input 20-21'!GWN29)</f>
        <v/>
      </c>
      <c r="GWO29" s="14" t="str">
        <f>IF('Employee Input 20-21'!GWO29="","",'Employee Input 20-21'!GWO29)</f>
        <v/>
      </c>
      <c r="GWP29" s="14" t="str">
        <f>IF('Employee Input 20-21'!GWP29="","",'Employee Input 20-21'!GWP29)</f>
        <v/>
      </c>
      <c r="GWQ29" s="14" t="str">
        <f>IF('Employee Input 20-21'!GWQ29="","",'Employee Input 20-21'!GWQ29)</f>
        <v/>
      </c>
      <c r="GWR29" s="14" t="str">
        <f>IF('Employee Input 20-21'!GWR29="","",'Employee Input 20-21'!GWR29)</f>
        <v/>
      </c>
      <c r="GWS29" s="14" t="str">
        <f>IF('Employee Input 20-21'!GWS29="","",'Employee Input 20-21'!GWS29)</f>
        <v/>
      </c>
      <c r="GWT29" s="14" t="str">
        <f>IF('Employee Input 20-21'!GWT29="","",'Employee Input 20-21'!GWT29)</f>
        <v/>
      </c>
      <c r="GWU29" s="14" t="str">
        <f>IF('Employee Input 20-21'!GWU29="","",'Employee Input 20-21'!GWU29)</f>
        <v/>
      </c>
      <c r="GWV29" s="14" t="str">
        <f>IF('Employee Input 20-21'!GWV29="","",'Employee Input 20-21'!GWV29)</f>
        <v/>
      </c>
      <c r="GWW29" s="14" t="str">
        <f>IF('Employee Input 20-21'!GWW29="","",'Employee Input 20-21'!GWW29)</f>
        <v/>
      </c>
      <c r="GWX29" s="14" t="str">
        <f>IF('Employee Input 20-21'!GWX29="","",'Employee Input 20-21'!GWX29)</f>
        <v/>
      </c>
      <c r="GWY29" s="14" t="str">
        <f>IF('Employee Input 20-21'!GWY29="","",'Employee Input 20-21'!GWY29)</f>
        <v/>
      </c>
      <c r="GWZ29" s="14" t="str">
        <f>IF('Employee Input 20-21'!GWZ29="","",'Employee Input 20-21'!GWZ29)</f>
        <v/>
      </c>
      <c r="GXA29" s="14" t="str">
        <f>IF('Employee Input 20-21'!GXA29="","",'Employee Input 20-21'!GXA29)</f>
        <v/>
      </c>
      <c r="GXB29" s="14" t="str">
        <f>IF('Employee Input 20-21'!GXB29="","",'Employee Input 20-21'!GXB29)</f>
        <v/>
      </c>
      <c r="GXC29" s="14" t="str">
        <f>IF('Employee Input 20-21'!GXC29="","",'Employee Input 20-21'!GXC29)</f>
        <v/>
      </c>
      <c r="GXD29" s="14" t="str">
        <f>IF('Employee Input 20-21'!GXD29="","",'Employee Input 20-21'!GXD29)</f>
        <v/>
      </c>
      <c r="GXE29" s="14" t="str">
        <f>IF('Employee Input 20-21'!GXE29="","",'Employee Input 20-21'!GXE29)</f>
        <v/>
      </c>
      <c r="GXF29" s="14" t="str">
        <f>IF('Employee Input 20-21'!GXF29="","",'Employee Input 20-21'!GXF29)</f>
        <v/>
      </c>
      <c r="GXG29" s="14" t="str">
        <f>IF('Employee Input 20-21'!GXG29="","",'Employee Input 20-21'!GXG29)</f>
        <v/>
      </c>
      <c r="GXH29" s="14" t="str">
        <f>IF('Employee Input 20-21'!GXH29="","",'Employee Input 20-21'!GXH29)</f>
        <v/>
      </c>
      <c r="GXI29" s="14" t="str">
        <f>IF('Employee Input 20-21'!GXI29="","",'Employee Input 20-21'!GXI29)</f>
        <v/>
      </c>
      <c r="GXJ29" s="14" t="str">
        <f>IF('Employee Input 20-21'!GXJ29="","",'Employee Input 20-21'!GXJ29)</f>
        <v/>
      </c>
      <c r="GXK29" s="14" t="str">
        <f>IF('Employee Input 20-21'!GXK29="","",'Employee Input 20-21'!GXK29)</f>
        <v/>
      </c>
      <c r="GXL29" s="14" t="str">
        <f>IF('Employee Input 20-21'!GXL29="","",'Employee Input 20-21'!GXL29)</f>
        <v/>
      </c>
      <c r="GXM29" s="14" t="str">
        <f>IF('Employee Input 20-21'!GXM29="","",'Employee Input 20-21'!GXM29)</f>
        <v/>
      </c>
      <c r="GXN29" s="14" t="str">
        <f>IF('Employee Input 20-21'!GXN29="","",'Employee Input 20-21'!GXN29)</f>
        <v/>
      </c>
      <c r="GXO29" s="14" t="str">
        <f>IF('Employee Input 20-21'!GXO29="","",'Employee Input 20-21'!GXO29)</f>
        <v/>
      </c>
      <c r="GXP29" s="14" t="str">
        <f>IF('Employee Input 20-21'!GXP29="","",'Employee Input 20-21'!GXP29)</f>
        <v/>
      </c>
      <c r="GXQ29" s="14" t="str">
        <f>IF('Employee Input 20-21'!GXQ29="","",'Employee Input 20-21'!GXQ29)</f>
        <v/>
      </c>
      <c r="GXR29" s="14" t="str">
        <f>IF('Employee Input 20-21'!GXR29="","",'Employee Input 20-21'!GXR29)</f>
        <v/>
      </c>
      <c r="GXS29" s="14" t="str">
        <f>IF('Employee Input 20-21'!GXS29="","",'Employee Input 20-21'!GXS29)</f>
        <v/>
      </c>
      <c r="GXT29" s="14" t="str">
        <f>IF('Employee Input 20-21'!GXT29="","",'Employee Input 20-21'!GXT29)</f>
        <v/>
      </c>
      <c r="GXU29" s="14" t="str">
        <f>IF('Employee Input 20-21'!GXU29="","",'Employee Input 20-21'!GXU29)</f>
        <v/>
      </c>
      <c r="GXV29" s="14" t="str">
        <f>IF('Employee Input 20-21'!GXV29="","",'Employee Input 20-21'!GXV29)</f>
        <v/>
      </c>
      <c r="GXW29" s="14" t="str">
        <f>IF('Employee Input 20-21'!GXW29="","",'Employee Input 20-21'!GXW29)</f>
        <v/>
      </c>
      <c r="GXX29" s="14" t="str">
        <f>IF('Employee Input 20-21'!GXX29="","",'Employee Input 20-21'!GXX29)</f>
        <v/>
      </c>
      <c r="GXY29" s="14" t="str">
        <f>IF('Employee Input 20-21'!GXY29="","",'Employee Input 20-21'!GXY29)</f>
        <v/>
      </c>
      <c r="GXZ29" s="14" t="str">
        <f>IF('Employee Input 20-21'!GXZ29="","",'Employee Input 20-21'!GXZ29)</f>
        <v/>
      </c>
      <c r="GYA29" s="14" t="str">
        <f>IF('Employee Input 20-21'!GYA29="","",'Employee Input 20-21'!GYA29)</f>
        <v/>
      </c>
      <c r="GYB29" s="14" t="str">
        <f>IF('Employee Input 20-21'!GYB29="","",'Employee Input 20-21'!GYB29)</f>
        <v/>
      </c>
      <c r="GYC29" s="14" t="str">
        <f>IF('Employee Input 20-21'!GYC29="","",'Employee Input 20-21'!GYC29)</f>
        <v/>
      </c>
      <c r="GYD29" s="14" t="str">
        <f>IF('Employee Input 20-21'!GYD29="","",'Employee Input 20-21'!GYD29)</f>
        <v/>
      </c>
      <c r="GYE29" s="14" t="str">
        <f>IF('Employee Input 20-21'!GYE29="","",'Employee Input 20-21'!GYE29)</f>
        <v/>
      </c>
      <c r="GYF29" s="14" t="str">
        <f>IF('Employee Input 20-21'!GYF29="","",'Employee Input 20-21'!GYF29)</f>
        <v/>
      </c>
      <c r="GYG29" s="14" t="str">
        <f>IF('Employee Input 20-21'!GYG29="","",'Employee Input 20-21'!GYG29)</f>
        <v/>
      </c>
      <c r="GYH29" s="14" t="str">
        <f>IF('Employee Input 20-21'!GYH29="","",'Employee Input 20-21'!GYH29)</f>
        <v/>
      </c>
      <c r="GYI29" s="14" t="str">
        <f>IF('Employee Input 20-21'!GYI29="","",'Employee Input 20-21'!GYI29)</f>
        <v/>
      </c>
      <c r="GYJ29" s="14" t="str">
        <f>IF('Employee Input 20-21'!GYJ29="","",'Employee Input 20-21'!GYJ29)</f>
        <v/>
      </c>
      <c r="GYK29" s="14" t="str">
        <f>IF('Employee Input 20-21'!GYK29="","",'Employee Input 20-21'!GYK29)</f>
        <v/>
      </c>
      <c r="GYL29" s="14" t="str">
        <f>IF('Employee Input 20-21'!GYL29="","",'Employee Input 20-21'!GYL29)</f>
        <v/>
      </c>
      <c r="GYM29" s="14" t="str">
        <f>IF('Employee Input 20-21'!GYM29="","",'Employee Input 20-21'!GYM29)</f>
        <v/>
      </c>
      <c r="GYN29" s="14" t="str">
        <f>IF('Employee Input 20-21'!GYN29="","",'Employee Input 20-21'!GYN29)</f>
        <v/>
      </c>
      <c r="GYO29" s="14" t="str">
        <f>IF('Employee Input 20-21'!GYO29="","",'Employee Input 20-21'!GYO29)</f>
        <v/>
      </c>
      <c r="GYP29" s="14" t="str">
        <f>IF('Employee Input 20-21'!GYP29="","",'Employee Input 20-21'!GYP29)</f>
        <v/>
      </c>
      <c r="GYQ29" s="14" t="str">
        <f>IF('Employee Input 20-21'!GYQ29="","",'Employee Input 20-21'!GYQ29)</f>
        <v/>
      </c>
      <c r="GYR29" s="14" t="str">
        <f>IF('Employee Input 20-21'!GYR29="","",'Employee Input 20-21'!GYR29)</f>
        <v/>
      </c>
      <c r="GYS29" s="14" t="str">
        <f>IF('Employee Input 20-21'!GYS29="","",'Employee Input 20-21'!GYS29)</f>
        <v/>
      </c>
      <c r="GYT29" s="14" t="str">
        <f>IF('Employee Input 20-21'!GYT29="","",'Employee Input 20-21'!GYT29)</f>
        <v/>
      </c>
      <c r="GYU29" s="14" t="str">
        <f>IF('Employee Input 20-21'!GYU29="","",'Employee Input 20-21'!GYU29)</f>
        <v/>
      </c>
      <c r="GYV29" s="14" t="str">
        <f>IF('Employee Input 20-21'!GYV29="","",'Employee Input 20-21'!GYV29)</f>
        <v/>
      </c>
      <c r="GYW29" s="14" t="str">
        <f>IF('Employee Input 20-21'!GYW29="","",'Employee Input 20-21'!GYW29)</f>
        <v/>
      </c>
      <c r="GYX29" s="14" t="str">
        <f>IF('Employee Input 20-21'!GYX29="","",'Employee Input 20-21'!GYX29)</f>
        <v/>
      </c>
      <c r="GYY29" s="14" t="str">
        <f>IF('Employee Input 20-21'!GYY29="","",'Employee Input 20-21'!GYY29)</f>
        <v/>
      </c>
      <c r="GYZ29" s="14" t="str">
        <f>IF('Employee Input 20-21'!GYZ29="","",'Employee Input 20-21'!GYZ29)</f>
        <v/>
      </c>
      <c r="GZA29" s="14" t="str">
        <f>IF('Employee Input 20-21'!GZA29="","",'Employee Input 20-21'!GZA29)</f>
        <v/>
      </c>
      <c r="GZB29" s="14" t="str">
        <f>IF('Employee Input 20-21'!GZB29="","",'Employee Input 20-21'!GZB29)</f>
        <v/>
      </c>
      <c r="GZC29" s="14" t="str">
        <f>IF('Employee Input 20-21'!GZC29="","",'Employee Input 20-21'!GZC29)</f>
        <v/>
      </c>
      <c r="GZD29" s="14" t="str">
        <f>IF('Employee Input 20-21'!GZD29="","",'Employee Input 20-21'!GZD29)</f>
        <v/>
      </c>
      <c r="GZE29" s="14" t="str">
        <f>IF('Employee Input 20-21'!GZE29="","",'Employee Input 20-21'!GZE29)</f>
        <v/>
      </c>
      <c r="GZF29" s="14" t="str">
        <f>IF('Employee Input 20-21'!GZF29="","",'Employee Input 20-21'!GZF29)</f>
        <v/>
      </c>
      <c r="GZG29" s="14" t="str">
        <f>IF('Employee Input 20-21'!GZG29="","",'Employee Input 20-21'!GZG29)</f>
        <v/>
      </c>
      <c r="GZH29" s="14" t="str">
        <f>IF('Employee Input 20-21'!GZH29="","",'Employee Input 20-21'!GZH29)</f>
        <v/>
      </c>
      <c r="GZI29" s="14" t="str">
        <f>IF('Employee Input 20-21'!GZI29="","",'Employee Input 20-21'!GZI29)</f>
        <v/>
      </c>
      <c r="GZJ29" s="14" t="str">
        <f>IF('Employee Input 20-21'!GZJ29="","",'Employee Input 20-21'!GZJ29)</f>
        <v/>
      </c>
      <c r="GZK29" s="14" t="str">
        <f>IF('Employee Input 20-21'!GZK29="","",'Employee Input 20-21'!GZK29)</f>
        <v/>
      </c>
      <c r="GZL29" s="14" t="str">
        <f>IF('Employee Input 20-21'!GZL29="","",'Employee Input 20-21'!GZL29)</f>
        <v/>
      </c>
      <c r="GZM29" s="14" t="str">
        <f>IF('Employee Input 20-21'!GZM29="","",'Employee Input 20-21'!GZM29)</f>
        <v/>
      </c>
      <c r="GZN29" s="14" t="str">
        <f>IF('Employee Input 20-21'!GZN29="","",'Employee Input 20-21'!GZN29)</f>
        <v/>
      </c>
      <c r="GZO29" s="14" t="str">
        <f>IF('Employee Input 20-21'!GZO29="","",'Employee Input 20-21'!GZO29)</f>
        <v/>
      </c>
      <c r="GZP29" s="14" t="str">
        <f>IF('Employee Input 20-21'!GZP29="","",'Employee Input 20-21'!GZP29)</f>
        <v/>
      </c>
      <c r="GZQ29" s="14" t="str">
        <f>IF('Employee Input 20-21'!GZQ29="","",'Employee Input 20-21'!GZQ29)</f>
        <v/>
      </c>
      <c r="GZR29" s="14" t="str">
        <f>IF('Employee Input 20-21'!GZR29="","",'Employee Input 20-21'!GZR29)</f>
        <v/>
      </c>
      <c r="GZS29" s="14" t="str">
        <f>IF('Employee Input 20-21'!GZS29="","",'Employee Input 20-21'!GZS29)</f>
        <v/>
      </c>
      <c r="GZT29" s="14" t="str">
        <f>IF('Employee Input 20-21'!GZT29="","",'Employee Input 20-21'!GZT29)</f>
        <v/>
      </c>
      <c r="GZU29" s="14" t="str">
        <f>IF('Employee Input 20-21'!GZU29="","",'Employee Input 20-21'!GZU29)</f>
        <v/>
      </c>
      <c r="GZV29" s="14" t="str">
        <f>IF('Employee Input 20-21'!GZV29="","",'Employee Input 20-21'!GZV29)</f>
        <v/>
      </c>
      <c r="GZW29" s="14" t="str">
        <f>IF('Employee Input 20-21'!GZW29="","",'Employee Input 20-21'!GZW29)</f>
        <v/>
      </c>
      <c r="GZX29" s="14" t="str">
        <f>IF('Employee Input 20-21'!GZX29="","",'Employee Input 20-21'!GZX29)</f>
        <v/>
      </c>
      <c r="GZY29" s="14" t="str">
        <f>IF('Employee Input 20-21'!GZY29="","",'Employee Input 20-21'!GZY29)</f>
        <v/>
      </c>
      <c r="GZZ29" s="14" t="str">
        <f>IF('Employee Input 20-21'!GZZ29="","",'Employee Input 20-21'!GZZ29)</f>
        <v/>
      </c>
      <c r="HAA29" s="14" t="str">
        <f>IF('Employee Input 20-21'!HAA29="","",'Employee Input 20-21'!HAA29)</f>
        <v/>
      </c>
      <c r="HAB29" s="14" t="str">
        <f>IF('Employee Input 20-21'!HAB29="","",'Employee Input 20-21'!HAB29)</f>
        <v/>
      </c>
      <c r="HAC29" s="14" t="str">
        <f>IF('Employee Input 20-21'!HAC29="","",'Employee Input 20-21'!HAC29)</f>
        <v/>
      </c>
      <c r="HAD29" s="14" t="str">
        <f>IF('Employee Input 20-21'!HAD29="","",'Employee Input 20-21'!HAD29)</f>
        <v/>
      </c>
      <c r="HAE29" s="14" t="str">
        <f>IF('Employee Input 20-21'!HAE29="","",'Employee Input 20-21'!HAE29)</f>
        <v/>
      </c>
      <c r="HAF29" s="14" t="str">
        <f>IF('Employee Input 20-21'!HAF29="","",'Employee Input 20-21'!HAF29)</f>
        <v/>
      </c>
      <c r="HAG29" s="14" t="str">
        <f>IF('Employee Input 20-21'!HAG29="","",'Employee Input 20-21'!HAG29)</f>
        <v/>
      </c>
      <c r="HAH29" s="14" t="str">
        <f>IF('Employee Input 20-21'!HAH29="","",'Employee Input 20-21'!HAH29)</f>
        <v/>
      </c>
      <c r="HAI29" s="14" t="str">
        <f>IF('Employee Input 20-21'!HAI29="","",'Employee Input 20-21'!HAI29)</f>
        <v/>
      </c>
      <c r="HAJ29" s="14" t="str">
        <f>IF('Employee Input 20-21'!HAJ29="","",'Employee Input 20-21'!HAJ29)</f>
        <v/>
      </c>
      <c r="HAK29" s="14" t="str">
        <f>IF('Employee Input 20-21'!HAK29="","",'Employee Input 20-21'!HAK29)</f>
        <v/>
      </c>
      <c r="HAL29" s="14" t="str">
        <f>IF('Employee Input 20-21'!HAL29="","",'Employee Input 20-21'!HAL29)</f>
        <v/>
      </c>
      <c r="HAM29" s="14" t="str">
        <f>IF('Employee Input 20-21'!HAM29="","",'Employee Input 20-21'!HAM29)</f>
        <v/>
      </c>
      <c r="HAN29" s="14" t="str">
        <f>IF('Employee Input 20-21'!HAN29="","",'Employee Input 20-21'!HAN29)</f>
        <v/>
      </c>
      <c r="HAO29" s="14" t="str">
        <f>IF('Employee Input 20-21'!HAO29="","",'Employee Input 20-21'!HAO29)</f>
        <v/>
      </c>
      <c r="HAP29" s="14" t="str">
        <f>IF('Employee Input 20-21'!HAP29="","",'Employee Input 20-21'!HAP29)</f>
        <v/>
      </c>
      <c r="HAQ29" s="14" t="str">
        <f>IF('Employee Input 20-21'!HAQ29="","",'Employee Input 20-21'!HAQ29)</f>
        <v/>
      </c>
      <c r="HAR29" s="14" t="str">
        <f>IF('Employee Input 20-21'!HAR29="","",'Employee Input 20-21'!HAR29)</f>
        <v/>
      </c>
      <c r="HAS29" s="14" t="str">
        <f>IF('Employee Input 20-21'!HAS29="","",'Employee Input 20-21'!HAS29)</f>
        <v/>
      </c>
      <c r="HAT29" s="14" t="str">
        <f>IF('Employee Input 20-21'!HAT29="","",'Employee Input 20-21'!HAT29)</f>
        <v/>
      </c>
      <c r="HAU29" s="14" t="str">
        <f>IF('Employee Input 20-21'!HAU29="","",'Employee Input 20-21'!HAU29)</f>
        <v/>
      </c>
      <c r="HAV29" s="14" t="str">
        <f>IF('Employee Input 20-21'!HAV29="","",'Employee Input 20-21'!HAV29)</f>
        <v/>
      </c>
      <c r="HAW29" s="14" t="str">
        <f>IF('Employee Input 20-21'!HAW29="","",'Employee Input 20-21'!HAW29)</f>
        <v/>
      </c>
      <c r="HAX29" s="14" t="str">
        <f>IF('Employee Input 20-21'!HAX29="","",'Employee Input 20-21'!HAX29)</f>
        <v/>
      </c>
      <c r="HAY29" s="14" t="str">
        <f>IF('Employee Input 20-21'!HAY29="","",'Employee Input 20-21'!HAY29)</f>
        <v/>
      </c>
      <c r="HAZ29" s="14" t="str">
        <f>IF('Employee Input 20-21'!HAZ29="","",'Employee Input 20-21'!HAZ29)</f>
        <v/>
      </c>
      <c r="HBA29" s="14" t="str">
        <f>IF('Employee Input 20-21'!HBA29="","",'Employee Input 20-21'!HBA29)</f>
        <v/>
      </c>
      <c r="HBB29" s="14" t="str">
        <f>IF('Employee Input 20-21'!HBB29="","",'Employee Input 20-21'!HBB29)</f>
        <v/>
      </c>
      <c r="HBC29" s="14" t="str">
        <f>IF('Employee Input 20-21'!HBC29="","",'Employee Input 20-21'!HBC29)</f>
        <v/>
      </c>
      <c r="HBD29" s="14" t="str">
        <f>IF('Employee Input 20-21'!HBD29="","",'Employee Input 20-21'!HBD29)</f>
        <v/>
      </c>
      <c r="HBE29" s="14" t="str">
        <f>IF('Employee Input 20-21'!HBE29="","",'Employee Input 20-21'!HBE29)</f>
        <v/>
      </c>
      <c r="HBF29" s="14" t="str">
        <f>IF('Employee Input 20-21'!HBF29="","",'Employee Input 20-21'!HBF29)</f>
        <v/>
      </c>
      <c r="HBG29" s="14" t="str">
        <f>IF('Employee Input 20-21'!HBG29="","",'Employee Input 20-21'!HBG29)</f>
        <v/>
      </c>
      <c r="HBH29" s="14" t="str">
        <f>IF('Employee Input 20-21'!HBH29="","",'Employee Input 20-21'!HBH29)</f>
        <v/>
      </c>
      <c r="HBI29" s="14" t="str">
        <f>IF('Employee Input 20-21'!HBI29="","",'Employee Input 20-21'!HBI29)</f>
        <v/>
      </c>
      <c r="HBJ29" s="14" t="str">
        <f>IF('Employee Input 20-21'!HBJ29="","",'Employee Input 20-21'!HBJ29)</f>
        <v/>
      </c>
      <c r="HBK29" s="14" t="str">
        <f>IF('Employee Input 20-21'!HBK29="","",'Employee Input 20-21'!HBK29)</f>
        <v/>
      </c>
      <c r="HBL29" s="14" t="str">
        <f>IF('Employee Input 20-21'!HBL29="","",'Employee Input 20-21'!HBL29)</f>
        <v/>
      </c>
      <c r="HBM29" s="14" t="str">
        <f>IF('Employee Input 20-21'!HBM29="","",'Employee Input 20-21'!HBM29)</f>
        <v/>
      </c>
      <c r="HBN29" s="14" t="str">
        <f>IF('Employee Input 20-21'!HBN29="","",'Employee Input 20-21'!HBN29)</f>
        <v/>
      </c>
      <c r="HBO29" s="14" t="str">
        <f>IF('Employee Input 20-21'!HBO29="","",'Employee Input 20-21'!HBO29)</f>
        <v/>
      </c>
      <c r="HBP29" s="14" t="str">
        <f>IF('Employee Input 20-21'!HBP29="","",'Employee Input 20-21'!HBP29)</f>
        <v/>
      </c>
      <c r="HBQ29" s="14" t="str">
        <f>IF('Employee Input 20-21'!HBQ29="","",'Employee Input 20-21'!HBQ29)</f>
        <v/>
      </c>
      <c r="HBR29" s="14" t="str">
        <f>IF('Employee Input 20-21'!HBR29="","",'Employee Input 20-21'!HBR29)</f>
        <v/>
      </c>
      <c r="HBS29" s="14" t="str">
        <f>IF('Employee Input 20-21'!HBS29="","",'Employee Input 20-21'!HBS29)</f>
        <v/>
      </c>
      <c r="HBT29" s="14" t="str">
        <f>IF('Employee Input 20-21'!HBT29="","",'Employee Input 20-21'!HBT29)</f>
        <v/>
      </c>
      <c r="HBU29" s="14" t="str">
        <f>IF('Employee Input 20-21'!HBU29="","",'Employee Input 20-21'!HBU29)</f>
        <v/>
      </c>
      <c r="HBV29" s="14" t="str">
        <f>IF('Employee Input 20-21'!HBV29="","",'Employee Input 20-21'!HBV29)</f>
        <v/>
      </c>
      <c r="HBW29" s="14" t="str">
        <f>IF('Employee Input 20-21'!HBW29="","",'Employee Input 20-21'!HBW29)</f>
        <v/>
      </c>
      <c r="HBX29" s="14" t="str">
        <f>IF('Employee Input 20-21'!HBX29="","",'Employee Input 20-21'!HBX29)</f>
        <v/>
      </c>
      <c r="HBY29" s="14" t="str">
        <f>IF('Employee Input 20-21'!HBY29="","",'Employee Input 20-21'!HBY29)</f>
        <v/>
      </c>
      <c r="HBZ29" s="14" t="str">
        <f>IF('Employee Input 20-21'!HBZ29="","",'Employee Input 20-21'!HBZ29)</f>
        <v/>
      </c>
      <c r="HCA29" s="14" t="str">
        <f>IF('Employee Input 20-21'!HCA29="","",'Employee Input 20-21'!HCA29)</f>
        <v/>
      </c>
      <c r="HCB29" s="14" t="str">
        <f>IF('Employee Input 20-21'!HCB29="","",'Employee Input 20-21'!HCB29)</f>
        <v/>
      </c>
      <c r="HCC29" s="14" t="str">
        <f>IF('Employee Input 20-21'!HCC29="","",'Employee Input 20-21'!HCC29)</f>
        <v/>
      </c>
      <c r="HCD29" s="14" t="str">
        <f>IF('Employee Input 20-21'!HCD29="","",'Employee Input 20-21'!HCD29)</f>
        <v/>
      </c>
      <c r="HCE29" s="14" t="str">
        <f>IF('Employee Input 20-21'!HCE29="","",'Employee Input 20-21'!HCE29)</f>
        <v/>
      </c>
      <c r="HCF29" s="14" t="str">
        <f>IF('Employee Input 20-21'!HCF29="","",'Employee Input 20-21'!HCF29)</f>
        <v/>
      </c>
      <c r="HCG29" s="14" t="str">
        <f>IF('Employee Input 20-21'!HCG29="","",'Employee Input 20-21'!HCG29)</f>
        <v/>
      </c>
      <c r="HCH29" s="14" t="str">
        <f>IF('Employee Input 20-21'!HCH29="","",'Employee Input 20-21'!HCH29)</f>
        <v/>
      </c>
      <c r="HCI29" s="14" t="str">
        <f>IF('Employee Input 20-21'!HCI29="","",'Employee Input 20-21'!HCI29)</f>
        <v/>
      </c>
      <c r="HCJ29" s="14" t="str">
        <f>IF('Employee Input 20-21'!HCJ29="","",'Employee Input 20-21'!HCJ29)</f>
        <v/>
      </c>
      <c r="HCK29" s="14" t="str">
        <f>IF('Employee Input 20-21'!HCK29="","",'Employee Input 20-21'!HCK29)</f>
        <v/>
      </c>
      <c r="HCL29" s="14" t="str">
        <f>IF('Employee Input 20-21'!HCL29="","",'Employee Input 20-21'!HCL29)</f>
        <v/>
      </c>
      <c r="HCM29" s="14" t="str">
        <f>IF('Employee Input 20-21'!HCM29="","",'Employee Input 20-21'!HCM29)</f>
        <v/>
      </c>
      <c r="HCN29" s="14" t="str">
        <f>IF('Employee Input 20-21'!HCN29="","",'Employee Input 20-21'!HCN29)</f>
        <v/>
      </c>
      <c r="HCO29" s="14" t="str">
        <f>IF('Employee Input 20-21'!HCO29="","",'Employee Input 20-21'!HCO29)</f>
        <v/>
      </c>
      <c r="HCP29" s="14" t="str">
        <f>IF('Employee Input 20-21'!HCP29="","",'Employee Input 20-21'!HCP29)</f>
        <v/>
      </c>
      <c r="HCQ29" s="14" t="str">
        <f>IF('Employee Input 20-21'!HCQ29="","",'Employee Input 20-21'!HCQ29)</f>
        <v/>
      </c>
      <c r="HCR29" s="14" t="str">
        <f>IF('Employee Input 20-21'!HCR29="","",'Employee Input 20-21'!HCR29)</f>
        <v/>
      </c>
      <c r="HCS29" s="14" t="str">
        <f>IF('Employee Input 20-21'!HCS29="","",'Employee Input 20-21'!HCS29)</f>
        <v/>
      </c>
      <c r="HCT29" s="14" t="str">
        <f>IF('Employee Input 20-21'!HCT29="","",'Employee Input 20-21'!HCT29)</f>
        <v/>
      </c>
      <c r="HCU29" s="14" t="str">
        <f>IF('Employee Input 20-21'!HCU29="","",'Employee Input 20-21'!HCU29)</f>
        <v/>
      </c>
      <c r="HCV29" s="14" t="str">
        <f>IF('Employee Input 20-21'!HCV29="","",'Employee Input 20-21'!HCV29)</f>
        <v/>
      </c>
      <c r="HCW29" s="14" t="str">
        <f>IF('Employee Input 20-21'!HCW29="","",'Employee Input 20-21'!HCW29)</f>
        <v/>
      </c>
      <c r="HCX29" s="14" t="str">
        <f>IF('Employee Input 20-21'!HCX29="","",'Employee Input 20-21'!HCX29)</f>
        <v/>
      </c>
      <c r="HCY29" s="14" t="str">
        <f>IF('Employee Input 20-21'!HCY29="","",'Employee Input 20-21'!HCY29)</f>
        <v/>
      </c>
      <c r="HCZ29" s="14" t="str">
        <f>IF('Employee Input 20-21'!HCZ29="","",'Employee Input 20-21'!HCZ29)</f>
        <v/>
      </c>
      <c r="HDA29" s="14" t="str">
        <f>IF('Employee Input 20-21'!HDA29="","",'Employee Input 20-21'!HDA29)</f>
        <v/>
      </c>
      <c r="HDB29" s="14" t="str">
        <f>IF('Employee Input 20-21'!HDB29="","",'Employee Input 20-21'!HDB29)</f>
        <v/>
      </c>
      <c r="HDC29" s="14" t="str">
        <f>IF('Employee Input 20-21'!HDC29="","",'Employee Input 20-21'!HDC29)</f>
        <v/>
      </c>
      <c r="HDD29" s="14" t="str">
        <f>IF('Employee Input 20-21'!HDD29="","",'Employee Input 20-21'!HDD29)</f>
        <v/>
      </c>
      <c r="HDE29" s="14" t="str">
        <f>IF('Employee Input 20-21'!HDE29="","",'Employee Input 20-21'!HDE29)</f>
        <v/>
      </c>
      <c r="HDF29" s="14" t="str">
        <f>IF('Employee Input 20-21'!HDF29="","",'Employee Input 20-21'!HDF29)</f>
        <v/>
      </c>
      <c r="HDG29" s="14" t="str">
        <f>IF('Employee Input 20-21'!HDG29="","",'Employee Input 20-21'!HDG29)</f>
        <v/>
      </c>
      <c r="HDH29" s="14" t="str">
        <f>IF('Employee Input 20-21'!HDH29="","",'Employee Input 20-21'!HDH29)</f>
        <v/>
      </c>
      <c r="HDI29" s="14" t="str">
        <f>IF('Employee Input 20-21'!HDI29="","",'Employee Input 20-21'!HDI29)</f>
        <v/>
      </c>
      <c r="HDJ29" s="14" t="str">
        <f>IF('Employee Input 20-21'!HDJ29="","",'Employee Input 20-21'!HDJ29)</f>
        <v/>
      </c>
      <c r="HDK29" s="14" t="str">
        <f>IF('Employee Input 20-21'!HDK29="","",'Employee Input 20-21'!HDK29)</f>
        <v/>
      </c>
      <c r="HDL29" s="14" t="str">
        <f>IF('Employee Input 20-21'!HDL29="","",'Employee Input 20-21'!HDL29)</f>
        <v/>
      </c>
      <c r="HDM29" s="14" t="str">
        <f>IF('Employee Input 20-21'!HDM29="","",'Employee Input 20-21'!HDM29)</f>
        <v/>
      </c>
      <c r="HDN29" s="14" t="str">
        <f>IF('Employee Input 20-21'!HDN29="","",'Employee Input 20-21'!HDN29)</f>
        <v/>
      </c>
      <c r="HDO29" s="14" t="str">
        <f>IF('Employee Input 20-21'!HDO29="","",'Employee Input 20-21'!HDO29)</f>
        <v/>
      </c>
      <c r="HDP29" s="14" t="str">
        <f>IF('Employee Input 20-21'!HDP29="","",'Employee Input 20-21'!HDP29)</f>
        <v/>
      </c>
      <c r="HDQ29" s="14" t="str">
        <f>IF('Employee Input 20-21'!HDQ29="","",'Employee Input 20-21'!HDQ29)</f>
        <v/>
      </c>
      <c r="HDR29" s="14" t="str">
        <f>IF('Employee Input 20-21'!HDR29="","",'Employee Input 20-21'!HDR29)</f>
        <v/>
      </c>
      <c r="HDS29" s="14" t="str">
        <f>IF('Employee Input 20-21'!HDS29="","",'Employee Input 20-21'!HDS29)</f>
        <v/>
      </c>
      <c r="HDT29" s="14" t="str">
        <f>IF('Employee Input 20-21'!HDT29="","",'Employee Input 20-21'!HDT29)</f>
        <v/>
      </c>
      <c r="HDU29" s="14" t="str">
        <f>IF('Employee Input 20-21'!HDU29="","",'Employee Input 20-21'!HDU29)</f>
        <v/>
      </c>
      <c r="HDV29" s="14" t="str">
        <f>IF('Employee Input 20-21'!HDV29="","",'Employee Input 20-21'!HDV29)</f>
        <v/>
      </c>
      <c r="HDW29" s="14" t="str">
        <f>IF('Employee Input 20-21'!HDW29="","",'Employee Input 20-21'!HDW29)</f>
        <v/>
      </c>
      <c r="HDX29" s="14" t="str">
        <f>IF('Employee Input 20-21'!HDX29="","",'Employee Input 20-21'!HDX29)</f>
        <v/>
      </c>
      <c r="HDY29" s="14" t="str">
        <f>IF('Employee Input 20-21'!HDY29="","",'Employee Input 20-21'!HDY29)</f>
        <v/>
      </c>
      <c r="HDZ29" s="14" t="str">
        <f>IF('Employee Input 20-21'!HDZ29="","",'Employee Input 20-21'!HDZ29)</f>
        <v/>
      </c>
      <c r="HEA29" s="14" t="str">
        <f>IF('Employee Input 20-21'!HEA29="","",'Employee Input 20-21'!HEA29)</f>
        <v/>
      </c>
      <c r="HEB29" s="14" t="str">
        <f>IF('Employee Input 20-21'!HEB29="","",'Employee Input 20-21'!HEB29)</f>
        <v/>
      </c>
      <c r="HEC29" s="14" t="str">
        <f>IF('Employee Input 20-21'!HEC29="","",'Employee Input 20-21'!HEC29)</f>
        <v/>
      </c>
      <c r="HED29" s="14" t="str">
        <f>IF('Employee Input 20-21'!HED29="","",'Employee Input 20-21'!HED29)</f>
        <v/>
      </c>
      <c r="HEE29" s="14" t="str">
        <f>IF('Employee Input 20-21'!HEE29="","",'Employee Input 20-21'!HEE29)</f>
        <v/>
      </c>
      <c r="HEF29" s="14" t="str">
        <f>IF('Employee Input 20-21'!HEF29="","",'Employee Input 20-21'!HEF29)</f>
        <v/>
      </c>
      <c r="HEG29" s="14" t="str">
        <f>IF('Employee Input 20-21'!HEG29="","",'Employee Input 20-21'!HEG29)</f>
        <v/>
      </c>
      <c r="HEH29" s="14" t="str">
        <f>IF('Employee Input 20-21'!HEH29="","",'Employee Input 20-21'!HEH29)</f>
        <v/>
      </c>
      <c r="HEI29" s="14" t="str">
        <f>IF('Employee Input 20-21'!HEI29="","",'Employee Input 20-21'!HEI29)</f>
        <v/>
      </c>
      <c r="HEJ29" s="14" t="str">
        <f>IF('Employee Input 20-21'!HEJ29="","",'Employee Input 20-21'!HEJ29)</f>
        <v/>
      </c>
      <c r="HEK29" s="14" t="str">
        <f>IF('Employee Input 20-21'!HEK29="","",'Employee Input 20-21'!HEK29)</f>
        <v/>
      </c>
      <c r="HEL29" s="14" t="str">
        <f>IF('Employee Input 20-21'!HEL29="","",'Employee Input 20-21'!HEL29)</f>
        <v/>
      </c>
      <c r="HEM29" s="14" t="str">
        <f>IF('Employee Input 20-21'!HEM29="","",'Employee Input 20-21'!HEM29)</f>
        <v/>
      </c>
      <c r="HEN29" s="14" t="str">
        <f>IF('Employee Input 20-21'!HEN29="","",'Employee Input 20-21'!HEN29)</f>
        <v/>
      </c>
      <c r="HEO29" s="14" t="str">
        <f>IF('Employee Input 20-21'!HEO29="","",'Employee Input 20-21'!HEO29)</f>
        <v/>
      </c>
      <c r="HEP29" s="14" t="str">
        <f>IF('Employee Input 20-21'!HEP29="","",'Employee Input 20-21'!HEP29)</f>
        <v/>
      </c>
      <c r="HEQ29" s="14" t="str">
        <f>IF('Employee Input 20-21'!HEQ29="","",'Employee Input 20-21'!HEQ29)</f>
        <v/>
      </c>
      <c r="HER29" s="14" t="str">
        <f>IF('Employee Input 20-21'!HER29="","",'Employee Input 20-21'!HER29)</f>
        <v/>
      </c>
      <c r="HES29" s="14" t="str">
        <f>IF('Employee Input 20-21'!HES29="","",'Employee Input 20-21'!HES29)</f>
        <v/>
      </c>
      <c r="HET29" s="14" t="str">
        <f>IF('Employee Input 20-21'!HET29="","",'Employee Input 20-21'!HET29)</f>
        <v/>
      </c>
      <c r="HEU29" s="14" t="str">
        <f>IF('Employee Input 20-21'!HEU29="","",'Employee Input 20-21'!HEU29)</f>
        <v/>
      </c>
      <c r="HEV29" s="14" t="str">
        <f>IF('Employee Input 20-21'!HEV29="","",'Employee Input 20-21'!HEV29)</f>
        <v/>
      </c>
      <c r="HEW29" s="14" t="str">
        <f>IF('Employee Input 20-21'!HEW29="","",'Employee Input 20-21'!HEW29)</f>
        <v/>
      </c>
      <c r="HEX29" s="14" t="str">
        <f>IF('Employee Input 20-21'!HEX29="","",'Employee Input 20-21'!HEX29)</f>
        <v/>
      </c>
      <c r="HEY29" s="14" t="str">
        <f>IF('Employee Input 20-21'!HEY29="","",'Employee Input 20-21'!HEY29)</f>
        <v/>
      </c>
      <c r="HEZ29" s="14" t="str">
        <f>IF('Employee Input 20-21'!HEZ29="","",'Employee Input 20-21'!HEZ29)</f>
        <v/>
      </c>
      <c r="HFA29" s="14" t="str">
        <f>IF('Employee Input 20-21'!HFA29="","",'Employee Input 20-21'!HFA29)</f>
        <v/>
      </c>
      <c r="HFB29" s="14" t="str">
        <f>IF('Employee Input 20-21'!HFB29="","",'Employee Input 20-21'!HFB29)</f>
        <v/>
      </c>
      <c r="HFC29" s="14" t="str">
        <f>IF('Employee Input 20-21'!HFC29="","",'Employee Input 20-21'!HFC29)</f>
        <v/>
      </c>
      <c r="HFD29" s="14" t="str">
        <f>IF('Employee Input 20-21'!HFD29="","",'Employee Input 20-21'!HFD29)</f>
        <v/>
      </c>
      <c r="HFE29" s="14" t="str">
        <f>IF('Employee Input 20-21'!HFE29="","",'Employee Input 20-21'!HFE29)</f>
        <v/>
      </c>
      <c r="HFF29" s="14" t="str">
        <f>IF('Employee Input 20-21'!HFF29="","",'Employee Input 20-21'!HFF29)</f>
        <v/>
      </c>
      <c r="HFG29" s="14" t="str">
        <f>IF('Employee Input 20-21'!HFG29="","",'Employee Input 20-21'!HFG29)</f>
        <v/>
      </c>
      <c r="HFH29" s="14" t="str">
        <f>IF('Employee Input 20-21'!HFH29="","",'Employee Input 20-21'!HFH29)</f>
        <v/>
      </c>
      <c r="HFI29" s="14" t="str">
        <f>IF('Employee Input 20-21'!HFI29="","",'Employee Input 20-21'!HFI29)</f>
        <v/>
      </c>
      <c r="HFJ29" s="14" t="str">
        <f>IF('Employee Input 20-21'!HFJ29="","",'Employee Input 20-21'!HFJ29)</f>
        <v/>
      </c>
      <c r="HFK29" s="14" t="str">
        <f>IF('Employee Input 20-21'!HFK29="","",'Employee Input 20-21'!HFK29)</f>
        <v/>
      </c>
      <c r="HFL29" s="14" t="str">
        <f>IF('Employee Input 20-21'!HFL29="","",'Employee Input 20-21'!HFL29)</f>
        <v/>
      </c>
      <c r="HFM29" s="14" t="str">
        <f>IF('Employee Input 20-21'!HFM29="","",'Employee Input 20-21'!HFM29)</f>
        <v/>
      </c>
      <c r="HFN29" s="14" t="str">
        <f>IF('Employee Input 20-21'!HFN29="","",'Employee Input 20-21'!HFN29)</f>
        <v/>
      </c>
      <c r="HFO29" s="14" t="str">
        <f>IF('Employee Input 20-21'!HFO29="","",'Employee Input 20-21'!HFO29)</f>
        <v/>
      </c>
      <c r="HFP29" s="14" t="str">
        <f>IF('Employee Input 20-21'!HFP29="","",'Employee Input 20-21'!HFP29)</f>
        <v/>
      </c>
      <c r="HFQ29" s="14" t="str">
        <f>IF('Employee Input 20-21'!HFQ29="","",'Employee Input 20-21'!HFQ29)</f>
        <v/>
      </c>
      <c r="HFR29" s="14" t="str">
        <f>IF('Employee Input 20-21'!HFR29="","",'Employee Input 20-21'!HFR29)</f>
        <v/>
      </c>
      <c r="HFS29" s="14" t="str">
        <f>IF('Employee Input 20-21'!HFS29="","",'Employee Input 20-21'!HFS29)</f>
        <v/>
      </c>
      <c r="HFT29" s="14" t="str">
        <f>IF('Employee Input 20-21'!HFT29="","",'Employee Input 20-21'!HFT29)</f>
        <v/>
      </c>
      <c r="HFU29" s="14" t="str">
        <f>IF('Employee Input 20-21'!HFU29="","",'Employee Input 20-21'!HFU29)</f>
        <v/>
      </c>
      <c r="HFV29" s="14" t="str">
        <f>IF('Employee Input 20-21'!HFV29="","",'Employee Input 20-21'!HFV29)</f>
        <v/>
      </c>
      <c r="HFW29" s="14" t="str">
        <f>IF('Employee Input 20-21'!HFW29="","",'Employee Input 20-21'!HFW29)</f>
        <v/>
      </c>
      <c r="HFX29" s="14" t="str">
        <f>IF('Employee Input 20-21'!HFX29="","",'Employee Input 20-21'!HFX29)</f>
        <v/>
      </c>
      <c r="HFY29" s="14" t="str">
        <f>IF('Employee Input 20-21'!HFY29="","",'Employee Input 20-21'!HFY29)</f>
        <v/>
      </c>
      <c r="HFZ29" s="14" t="str">
        <f>IF('Employee Input 20-21'!HFZ29="","",'Employee Input 20-21'!HFZ29)</f>
        <v/>
      </c>
      <c r="HGA29" s="14" t="str">
        <f>IF('Employee Input 20-21'!HGA29="","",'Employee Input 20-21'!HGA29)</f>
        <v/>
      </c>
      <c r="HGB29" s="14" t="str">
        <f>IF('Employee Input 20-21'!HGB29="","",'Employee Input 20-21'!HGB29)</f>
        <v/>
      </c>
      <c r="HGC29" s="14" t="str">
        <f>IF('Employee Input 20-21'!HGC29="","",'Employee Input 20-21'!HGC29)</f>
        <v/>
      </c>
      <c r="HGD29" s="14" t="str">
        <f>IF('Employee Input 20-21'!HGD29="","",'Employee Input 20-21'!HGD29)</f>
        <v/>
      </c>
      <c r="HGE29" s="14" t="str">
        <f>IF('Employee Input 20-21'!HGE29="","",'Employee Input 20-21'!HGE29)</f>
        <v/>
      </c>
      <c r="HGF29" s="14" t="str">
        <f>IF('Employee Input 20-21'!HGF29="","",'Employee Input 20-21'!HGF29)</f>
        <v/>
      </c>
      <c r="HGG29" s="14" t="str">
        <f>IF('Employee Input 20-21'!HGG29="","",'Employee Input 20-21'!HGG29)</f>
        <v/>
      </c>
      <c r="HGH29" s="14" t="str">
        <f>IF('Employee Input 20-21'!HGH29="","",'Employee Input 20-21'!HGH29)</f>
        <v/>
      </c>
      <c r="HGI29" s="14" t="str">
        <f>IF('Employee Input 20-21'!HGI29="","",'Employee Input 20-21'!HGI29)</f>
        <v/>
      </c>
      <c r="HGJ29" s="14" t="str">
        <f>IF('Employee Input 20-21'!HGJ29="","",'Employee Input 20-21'!HGJ29)</f>
        <v/>
      </c>
      <c r="HGK29" s="14" t="str">
        <f>IF('Employee Input 20-21'!HGK29="","",'Employee Input 20-21'!HGK29)</f>
        <v/>
      </c>
      <c r="HGL29" s="14" t="str">
        <f>IF('Employee Input 20-21'!HGL29="","",'Employee Input 20-21'!HGL29)</f>
        <v/>
      </c>
      <c r="HGM29" s="14" t="str">
        <f>IF('Employee Input 20-21'!HGM29="","",'Employee Input 20-21'!HGM29)</f>
        <v/>
      </c>
      <c r="HGN29" s="14" t="str">
        <f>IF('Employee Input 20-21'!HGN29="","",'Employee Input 20-21'!HGN29)</f>
        <v/>
      </c>
      <c r="HGO29" s="14" t="str">
        <f>IF('Employee Input 20-21'!HGO29="","",'Employee Input 20-21'!HGO29)</f>
        <v/>
      </c>
      <c r="HGP29" s="14" t="str">
        <f>IF('Employee Input 20-21'!HGP29="","",'Employee Input 20-21'!HGP29)</f>
        <v/>
      </c>
      <c r="HGQ29" s="14" t="str">
        <f>IF('Employee Input 20-21'!HGQ29="","",'Employee Input 20-21'!HGQ29)</f>
        <v/>
      </c>
      <c r="HGR29" s="14" t="str">
        <f>IF('Employee Input 20-21'!HGR29="","",'Employee Input 20-21'!HGR29)</f>
        <v/>
      </c>
      <c r="HGS29" s="14" t="str">
        <f>IF('Employee Input 20-21'!HGS29="","",'Employee Input 20-21'!HGS29)</f>
        <v/>
      </c>
      <c r="HGT29" s="14" t="str">
        <f>IF('Employee Input 20-21'!HGT29="","",'Employee Input 20-21'!HGT29)</f>
        <v/>
      </c>
      <c r="HGU29" s="14" t="str">
        <f>IF('Employee Input 20-21'!HGU29="","",'Employee Input 20-21'!HGU29)</f>
        <v/>
      </c>
      <c r="HGV29" s="14" t="str">
        <f>IF('Employee Input 20-21'!HGV29="","",'Employee Input 20-21'!HGV29)</f>
        <v/>
      </c>
      <c r="HGW29" s="14" t="str">
        <f>IF('Employee Input 20-21'!HGW29="","",'Employee Input 20-21'!HGW29)</f>
        <v/>
      </c>
      <c r="HGX29" s="14" t="str">
        <f>IF('Employee Input 20-21'!HGX29="","",'Employee Input 20-21'!HGX29)</f>
        <v/>
      </c>
      <c r="HGY29" s="14" t="str">
        <f>IF('Employee Input 20-21'!HGY29="","",'Employee Input 20-21'!HGY29)</f>
        <v/>
      </c>
      <c r="HGZ29" s="14" t="str">
        <f>IF('Employee Input 20-21'!HGZ29="","",'Employee Input 20-21'!HGZ29)</f>
        <v/>
      </c>
      <c r="HHA29" s="14" t="str">
        <f>IF('Employee Input 20-21'!HHA29="","",'Employee Input 20-21'!HHA29)</f>
        <v/>
      </c>
      <c r="HHB29" s="14" t="str">
        <f>IF('Employee Input 20-21'!HHB29="","",'Employee Input 20-21'!HHB29)</f>
        <v/>
      </c>
      <c r="HHC29" s="14" t="str">
        <f>IF('Employee Input 20-21'!HHC29="","",'Employee Input 20-21'!HHC29)</f>
        <v/>
      </c>
      <c r="HHD29" s="14" t="str">
        <f>IF('Employee Input 20-21'!HHD29="","",'Employee Input 20-21'!HHD29)</f>
        <v/>
      </c>
      <c r="HHE29" s="14" t="str">
        <f>IF('Employee Input 20-21'!HHE29="","",'Employee Input 20-21'!HHE29)</f>
        <v/>
      </c>
      <c r="HHF29" s="14" t="str">
        <f>IF('Employee Input 20-21'!HHF29="","",'Employee Input 20-21'!HHF29)</f>
        <v/>
      </c>
      <c r="HHG29" s="14" t="str">
        <f>IF('Employee Input 20-21'!HHG29="","",'Employee Input 20-21'!HHG29)</f>
        <v/>
      </c>
      <c r="HHH29" s="14" t="str">
        <f>IF('Employee Input 20-21'!HHH29="","",'Employee Input 20-21'!HHH29)</f>
        <v/>
      </c>
      <c r="HHI29" s="14" t="str">
        <f>IF('Employee Input 20-21'!HHI29="","",'Employee Input 20-21'!HHI29)</f>
        <v/>
      </c>
      <c r="HHJ29" s="14" t="str">
        <f>IF('Employee Input 20-21'!HHJ29="","",'Employee Input 20-21'!HHJ29)</f>
        <v/>
      </c>
      <c r="HHK29" s="14" t="str">
        <f>IF('Employee Input 20-21'!HHK29="","",'Employee Input 20-21'!HHK29)</f>
        <v/>
      </c>
      <c r="HHL29" s="14" t="str">
        <f>IF('Employee Input 20-21'!HHL29="","",'Employee Input 20-21'!HHL29)</f>
        <v/>
      </c>
      <c r="HHM29" s="14" t="str">
        <f>IF('Employee Input 20-21'!HHM29="","",'Employee Input 20-21'!HHM29)</f>
        <v/>
      </c>
      <c r="HHN29" s="14" t="str">
        <f>IF('Employee Input 20-21'!HHN29="","",'Employee Input 20-21'!HHN29)</f>
        <v/>
      </c>
      <c r="HHO29" s="14" t="str">
        <f>IF('Employee Input 20-21'!HHO29="","",'Employee Input 20-21'!HHO29)</f>
        <v/>
      </c>
      <c r="HHP29" s="14" t="str">
        <f>IF('Employee Input 20-21'!HHP29="","",'Employee Input 20-21'!HHP29)</f>
        <v/>
      </c>
      <c r="HHQ29" s="14" t="str">
        <f>IF('Employee Input 20-21'!HHQ29="","",'Employee Input 20-21'!HHQ29)</f>
        <v/>
      </c>
      <c r="HHR29" s="14" t="str">
        <f>IF('Employee Input 20-21'!HHR29="","",'Employee Input 20-21'!HHR29)</f>
        <v/>
      </c>
      <c r="HHS29" s="14" t="str">
        <f>IF('Employee Input 20-21'!HHS29="","",'Employee Input 20-21'!HHS29)</f>
        <v/>
      </c>
      <c r="HHT29" s="14" t="str">
        <f>IF('Employee Input 20-21'!HHT29="","",'Employee Input 20-21'!HHT29)</f>
        <v/>
      </c>
      <c r="HHU29" s="14" t="str">
        <f>IF('Employee Input 20-21'!HHU29="","",'Employee Input 20-21'!HHU29)</f>
        <v/>
      </c>
      <c r="HHV29" s="14" t="str">
        <f>IF('Employee Input 20-21'!HHV29="","",'Employee Input 20-21'!HHV29)</f>
        <v/>
      </c>
      <c r="HHW29" s="14" t="str">
        <f>IF('Employee Input 20-21'!HHW29="","",'Employee Input 20-21'!HHW29)</f>
        <v/>
      </c>
      <c r="HHX29" s="14" t="str">
        <f>IF('Employee Input 20-21'!HHX29="","",'Employee Input 20-21'!HHX29)</f>
        <v/>
      </c>
      <c r="HHY29" s="14" t="str">
        <f>IF('Employee Input 20-21'!HHY29="","",'Employee Input 20-21'!HHY29)</f>
        <v/>
      </c>
      <c r="HHZ29" s="14" t="str">
        <f>IF('Employee Input 20-21'!HHZ29="","",'Employee Input 20-21'!HHZ29)</f>
        <v/>
      </c>
      <c r="HIA29" s="14" t="str">
        <f>IF('Employee Input 20-21'!HIA29="","",'Employee Input 20-21'!HIA29)</f>
        <v/>
      </c>
      <c r="HIB29" s="14" t="str">
        <f>IF('Employee Input 20-21'!HIB29="","",'Employee Input 20-21'!HIB29)</f>
        <v/>
      </c>
      <c r="HIC29" s="14" t="str">
        <f>IF('Employee Input 20-21'!HIC29="","",'Employee Input 20-21'!HIC29)</f>
        <v/>
      </c>
      <c r="HID29" s="14" t="str">
        <f>IF('Employee Input 20-21'!HID29="","",'Employee Input 20-21'!HID29)</f>
        <v/>
      </c>
      <c r="HIE29" s="14" t="str">
        <f>IF('Employee Input 20-21'!HIE29="","",'Employee Input 20-21'!HIE29)</f>
        <v/>
      </c>
      <c r="HIF29" s="14" t="str">
        <f>IF('Employee Input 20-21'!HIF29="","",'Employee Input 20-21'!HIF29)</f>
        <v/>
      </c>
      <c r="HIG29" s="14" t="str">
        <f>IF('Employee Input 20-21'!HIG29="","",'Employee Input 20-21'!HIG29)</f>
        <v/>
      </c>
      <c r="HIH29" s="14" t="str">
        <f>IF('Employee Input 20-21'!HIH29="","",'Employee Input 20-21'!HIH29)</f>
        <v/>
      </c>
      <c r="HII29" s="14" t="str">
        <f>IF('Employee Input 20-21'!HII29="","",'Employee Input 20-21'!HII29)</f>
        <v/>
      </c>
      <c r="HIJ29" s="14" t="str">
        <f>IF('Employee Input 20-21'!HIJ29="","",'Employee Input 20-21'!HIJ29)</f>
        <v/>
      </c>
      <c r="HIK29" s="14" t="str">
        <f>IF('Employee Input 20-21'!HIK29="","",'Employee Input 20-21'!HIK29)</f>
        <v/>
      </c>
      <c r="HIL29" s="14" t="str">
        <f>IF('Employee Input 20-21'!HIL29="","",'Employee Input 20-21'!HIL29)</f>
        <v/>
      </c>
      <c r="HIM29" s="14" t="str">
        <f>IF('Employee Input 20-21'!HIM29="","",'Employee Input 20-21'!HIM29)</f>
        <v/>
      </c>
      <c r="HIN29" s="14" t="str">
        <f>IF('Employee Input 20-21'!HIN29="","",'Employee Input 20-21'!HIN29)</f>
        <v/>
      </c>
      <c r="HIO29" s="14" t="str">
        <f>IF('Employee Input 20-21'!HIO29="","",'Employee Input 20-21'!HIO29)</f>
        <v/>
      </c>
      <c r="HIP29" s="14" t="str">
        <f>IF('Employee Input 20-21'!HIP29="","",'Employee Input 20-21'!HIP29)</f>
        <v/>
      </c>
      <c r="HIQ29" s="14" t="str">
        <f>IF('Employee Input 20-21'!HIQ29="","",'Employee Input 20-21'!HIQ29)</f>
        <v/>
      </c>
      <c r="HIR29" s="14" t="str">
        <f>IF('Employee Input 20-21'!HIR29="","",'Employee Input 20-21'!HIR29)</f>
        <v/>
      </c>
      <c r="HIS29" s="14" t="str">
        <f>IF('Employee Input 20-21'!HIS29="","",'Employee Input 20-21'!HIS29)</f>
        <v/>
      </c>
      <c r="HIT29" s="14" t="str">
        <f>IF('Employee Input 20-21'!HIT29="","",'Employee Input 20-21'!HIT29)</f>
        <v/>
      </c>
      <c r="HIU29" s="14" t="str">
        <f>IF('Employee Input 20-21'!HIU29="","",'Employee Input 20-21'!HIU29)</f>
        <v/>
      </c>
      <c r="HIV29" s="14" t="str">
        <f>IF('Employee Input 20-21'!HIV29="","",'Employee Input 20-21'!HIV29)</f>
        <v/>
      </c>
      <c r="HIW29" s="14" t="str">
        <f>IF('Employee Input 20-21'!HIW29="","",'Employee Input 20-21'!HIW29)</f>
        <v/>
      </c>
      <c r="HIX29" s="14" t="str">
        <f>IF('Employee Input 20-21'!HIX29="","",'Employee Input 20-21'!HIX29)</f>
        <v/>
      </c>
      <c r="HIY29" s="14" t="str">
        <f>IF('Employee Input 20-21'!HIY29="","",'Employee Input 20-21'!HIY29)</f>
        <v/>
      </c>
      <c r="HIZ29" s="14" t="str">
        <f>IF('Employee Input 20-21'!HIZ29="","",'Employee Input 20-21'!HIZ29)</f>
        <v/>
      </c>
      <c r="HJA29" s="14" t="str">
        <f>IF('Employee Input 20-21'!HJA29="","",'Employee Input 20-21'!HJA29)</f>
        <v/>
      </c>
      <c r="HJB29" s="14" t="str">
        <f>IF('Employee Input 20-21'!HJB29="","",'Employee Input 20-21'!HJB29)</f>
        <v/>
      </c>
      <c r="HJC29" s="14" t="str">
        <f>IF('Employee Input 20-21'!HJC29="","",'Employee Input 20-21'!HJC29)</f>
        <v/>
      </c>
      <c r="HJD29" s="14" t="str">
        <f>IF('Employee Input 20-21'!HJD29="","",'Employee Input 20-21'!HJD29)</f>
        <v/>
      </c>
      <c r="HJE29" s="14" t="str">
        <f>IF('Employee Input 20-21'!HJE29="","",'Employee Input 20-21'!HJE29)</f>
        <v/>
      </c>
      <c r="HJF29" s="14" t="str">
        <f>IF('Employee Input 20-21'!HJF29="","",'Employee Input 20-21'!HJF29)</f>
        <v/>
      </c>
      <c r="HJG29" s="14" t="str">
        <f>IF('Employee Input 20-21'!HJG29="","",'Employee Input 20-21'!HJG29)</f>
        <v/>
      </c>
      <c r="HJH29" s="14" t="str">
        <f>IF('Employee Input 20-21'!HJH29="","",'Employee Input 20-21'!HJH29)</f>
        <v/>
      </c>
      <c r="HJI29" s="14" t="str">
        <f>IF('Employee Input 20-21'!HJI29="","",'Employee Input 20-21'!HJI29)</f>
        <v/>
      </c>
      <c r="HJJ29" s="14" t="str">
        <f>IF('Employee Input 20-21'!HJJ29="","",'Employee Input 20-21'!HJJ29)</f>
        <v/>
      </c>
      <c r="HJK29" s="14" t="str">
        <f>IF('Employee Input 20-21'!HJK29="","",'Employee Input 20-21'!HJK29)</f>
        <v/>
      </c>
      <c r="HJL29" s="14" t="str">
        <f>IF('Employee Input 20-21'!HJL29="","",'Employee Input 20-21'!HJL29)</f>
        <v/>
      </c>
      <c r="HJM29" s="14" t="str">
        <f>IF('Employee Input 20-21'!HJM29="","",'Employee Input 20-21'!HJM29)</f>
        <v/>
      </c>
      <c r="HJN29" s="14" t="str">
        <f>IF('Employee Input 20-21'!HJN29="","",'Employee Input 20-21'!HJN29)</f>
        <v/>
      </c>
      <c r="HJO29" s="14" t="str">
        <f>IF('Employee Input 20-21'!HJO29="","",'Employee Input 20-21'!HJO29)</f>
        <v/>
      </c>
      <c r="HJP29" s="14" t="str">
        <f>IF('Employee Input 20-21'!HJP29="","",'Employee Input 20-21'!HJP29)</f>
        <v/>
      </c>
      <c r="HJQ29" s="14" t="str">
        <f>IF('Employee Input 20-21'!HJQ29="","",'Employee Input 20-21'!HJQ29)</f>
        <v/>
      </c>
      <c r="HJR29" s="14" t="str">
        <f>IF('Employee Input 20-21'!HJR29="","",'Employee Input 20-21'!HJR29)</f>
        <v/>
      </c>
      <c r="HJS29" s="14" t="str">
        <f>IF('Employee Input 20-21'!HJS29="","",'Employee Input 20-21'!HJS29)</f>
        <v/>
      </c>
      <c r="HJT29" s="14" t="str">
        <f>IF('Employee Input 20-21'!HJT29="","",'Employee Input 20-21'!HJT29)</f>
        <v/>
      </c>
      <c r="HJU29" s="14" t="str">
        <f>IF('Employee Input 20-21'!HJU29="","",'Employee Input 20-21'!HJU29)</f>
        <v/>
      </c>
      <c r="HJV29" s="14" t="str">
        <f>IF('Employee Input 20-21'!HJV29="","",'Employee Input 20-21'!HJV29)</f>
        <v/>
      </c>
      <c r="HJW29" s="14" t="str">
        <f>IF('Employee Input 20-21'!HJW29="","",'Employee Input 20-21'!HJW29)</f>
        <v/>
      </c>
      <c r="HJX29" s="14" t="str">
        <f>IF('Employee Input 20-21'!HJX29="","",'Employee Input 20-21'!HJX29)</f>
        <v/>
      </c>
      <c r="HJY29" s="14" t="str">
        <f>IF('Employee Input 20-21'!HJY29="","",'Employee Input 20-21'!HJY29)</f>
        <v/>
      </c>
      <c r="HJZ29" s="14" t="str">
        <f>IF('Employee Input 20-21'!HJZ29="","",'Employee Input 20-21'!HJZ29)</f>
        <v/>
      </c>
      <c r="HKA29" s="14" t="str">
        <f>IF('Employee Input 20-21'!HKA29="","",'Employee Input 20-21'!HKA29)</f>
        <v/>
      </c>
      <c r="HKB29" s="14" t="str">
        <f>IF('Employee Input 20-21'!HKB29="","",'Employee Input 20-21'!HKB29)</f>
        <v/>
      </c>
      <c r="HKC29" s="14" t="str">
        <f>IF('Employee Input 20-21'!HKC29="","",'Employee Input 20-21'!HKC29)</f>
        <v/>
      </c>
      <c r="HKD29" s="14" t="str">
        <f>IF('Employee Input 20-21'!HKD29="","",'Employee Input 20-21'!HKD29)</f>
        <v/>
      </c>
      <c r="HKE29" s="14" t="str">
        <f>IF('Employee Input 20-21'!HKE29="","",'Employee Input 20-21'!HKE29)</f>
        <v/>
      </c>
      <c r="HKF29" s="14" t="str">
        <f>IF('Employee Input 20-21'!HKF29="","",'Employee Input 20-21'!HKF29)</f>
        <v/>
      </c>
      <c r="HKG29" s="14" t="str">
        <f>IF('Employee Input 20-21'!HKG29="","",'Employee Input 20-21'!HKG29)</f>
        <v/>
      </c>
      <c r="HKH29" s="14" t="str">
        <f>IF('Employee Input 20-21'!HKH29="","",'Employee Input 20-21'!HKH29)</f>
        <v/>
      </c>
      <c r="HKI29" s="14" t="str">
        <f>IF('Employee Input 20-21'!HKI29="","",'Employee Input 20-21'!HKI29)</f>
        <v/>
      </c>
      <c r="HKJ29" s="14" t="str">
        <f>IF('Employee Input 20-21'!HKJ29="","",'Employee Input 20-21'!HKJ29)</f>
        <v/>
      </c>
      <c r="HKK29" s="14" t="str">
        <f>IF('Employee Input 20-21'!HKK29="","",'Employee Input 20-21'!HKK29)</f>
        <v/>
      </c>
      <c r="HKL29" s="14" t="str">
        <f>IF('Employee Input 20-21'!HKL29="","",'Employee Input 20-21'!HKL29)</f>
        <v/>
      </c>
      <c r="HKM29" s="14" t="str">
        <f>IF('Employee Input 20-21'!HKM29="","",'Employee Input 20-21'!HKM29)</f>
        <v/>
      </c>
      <c r="HKN29" s="14" t="str">
        <f>IF('Employee Input 20-21'!HKN29="","",'Employee Input 20-21'!HKN29)</f>
        <v/>
      </c>
      <c r="HKO29" s="14" t="str">
        <f>IF('Employee Input 20-21'!HKO29="","",'Employee Input 20-21'!HKO29)</f>
        <v/>
      </c>
      <c r="HKP29" s="14" t="str">
        <f>IF('Employee Input 20-21'!HKP29="","",'Employee Input 20-21'!HKP29)</f>
        <v/>
      </c>
      <c r="HKQ29" s="14" t="str">
        <f>IF('Employee Input 20-21'!HKQ29="","",'Employee Input 20-21'!HKQ29)</f>
        <v/>
      </c>
      <c r="HKR29" s="14" t="str">
        <f>IF('Employee Input 20-21'!HKR29="","",'Employee Input 20-21'!HKR29)</f>
        <v/>
      </c>
      <c r="HKS29" s="14" t="str">
        <f>IF('Employee Input 20-21'!HKS29="","",'Employee Input 20-21'!HKS29)</f>
        <v/>
      </c>
      <c r="HKT29" s="14" t="str">
        <f>IF('Employee Input 20-21'!HKT29="","",'Employee Input 20-21'!HKT29)</f>
        <v/>
      </c>
      <c r="HKU29" s="14" t="str">
        <f>IF('Employee Input 20-21'!HKU29="","",'Employee Input 20-21'!HKU29)</f>
        <v/>
      </c>
      <c r="HKV29" s="14" t="str">
        <f>IF('Employee Input 20-21'!HKV29="","",'Employee Input 20-21'!HKV29)</f>
        <v/>
      </c>
      <c r="HKW29" s="14" t="str">
        <f>IF('Employee Input 20-21'!HKW29="","",'Employee Input 20-21'!HKW29)</f>
        <v/>
      </c>
      <c r="HKX29" s="14" t="str">
        <f>IF('Employee Input 20-21'!HKX29="","",'Employee Input 20-21'!HKX29)</f>
        <v/>
      </c>
      <c r="HKY29" s="14" t="str">
        <f>IF('Employee Input 20-21'!HKY29="","",'Employee Input 20-21'!HKY29)</f>
        <v/>
      </c>
      <c r="HKZ29" s="14" t="str">
        <f>IF('Employee Input 20-21'!HKZ29="","",'Employee Input 20-21'!HKZ29)</f>
        <v/>
      </c>
      <c r="HLA29" s="14" t="str">
        <f>IF('Employee Input 20-21'!HLA29="","",'Employee Input 20-21'!HLA29)</f>
        <v/>
      </c>
      <c r="HLB29" s="14" t="str">
        <f>IF('Employee Input 20-21'!HLB29="","",'Employee Input 20-21'!HLB29)</f>
        <v/>
      </c>
      <c r="HLC29" s="14" t="str">
        <f>IF('Employee Input 20-21'!HLC29="","",'Employee Input 20-21'!HLC29)</f>
        <v/>
      </c>
      <c r="HLD29" s="14" t="str">
        <f>IF('Employee Input 20-21'!HLD29="","",'Employee Input 20-21'!HLD29)</f>
        <v/>
      </c>
      <c r="HLE29" s="14" t="str">
        <f>IF('Employee Input 20-21'!HLE29="","",'Employee Input 20-21'!HLE29)</f>
        <v/>
      </c>
      <c r="HLF29" s="14" t="str">
        <f>IF('Employee Input 20-21'!HLF29="","",'Employee Input 20-21'!HLF29)</f>
        <v/>
      </c>
      <c r="HLG29" s="14" t="str">
        <f>IF('Employee Input 20-21'!HLG29="","",'Employee Input 20-21'!HLG29)</f>
        <v/>
      </c>
      <c r="HLH29" s="14" t="str">
        <f>IF('Employee Input 20-21'!HLH29="","",'Employee Input 20-21'!HLH29)</f>
        <v/>
      </c>
      <c r="HLI29" s="14" t="str">
        <f>IF('Employee Input 20-21'!HLI29="","",'Employee Input 20-21'!HLI29)</f>
        <v/>
      </c>
      <c r="HLJ29" s="14" t="str">
        <f>IF('Employee Input 20-21'!HLJ29="","",'Employee Input 20-21'!HLJ29)</f>
        <v/>
      </c>
      <c r="HLK29" s="14" t="str">
        <f>IF('Employee Input 20-21'!HLK29="","",'Employee Input 20-21'!HLK29)</f>
        <v/>
      </c>
      <c r="HLL29" s="14" t="str">
        <f>IF('Employee Input 20-21'!HLL29="","",'Employee Input 20-21'!HLL29)</f>
        <v/>
      </c>
      <c r="HLM29" s="14" t="str">
        <f>IF('Employee Input 20-21'!HLM29="","",'Employee Input 20-21'!HLM29)</f>
        <v/>
      </c>
      <c r="HLN29" s="14" t="str">
        <f>IF('Employee Input 20-21'!HLN29="","",'Employee Input 20-21'!HLN29)</f>
        <v/>
      </c>
      <c r="HLO29" s="14" t="str">
        <f>IF('Employee Input 20-21'!HLO29="","",'Employee Input 20-21'!HLO29)</f>
        <v/>
      </c>
      <c r="HLP29" s="14" t="str">
        <f>IF('Employee Input 20-21'!HLP29="","",'Employee Input 20-21'!HLP29)</f>
        <v/>
      </c>
      <c r="HLQ29" s="14" t="str">
        <f>IF('Employee Input 20-21'!HLQ29="","",'Employee Input 20-21'!HLQ29)</f>
        <v/>
      </c>
      <c r="HLR29" s="14" t="str">
        <f>IF('Employee Input 20-21'!HLR29="","",'Employee Input 20-21'!HLR29)</f>
        <v/>
      </c>
      <c r="HLS29" s="14" t="str">
        <f>IF('Employee Input 20-21'!HLS29="","",'Employee Input 20-21'!HLS29)</f>
        <v/>
      </c>
      <c r="HLT29" s="14" t="str">
        <f>IF('Employee Input 20-21'!HLT29="","",'Employee Input 20-21'!HLT29)</f>
        <v/>
      </c>
      <c r="HLU29" s="14" t="str">
        <f>IF('Employee Input 20-21'!HLU29="","",'Employee Input 20-21'!HLU29)</f>
        <v/>
      </c>
      <c r="HLV29" s="14" t="str">
        <f>IF('Employee Input 20-21'!HLV29="","",'Employee Input 20-21'!HLV29)</f>
        <v/>
      </c>
      <c r="HLW29" s="14" t="str">
        <f>IF('Employee Input 20-21'!HLW29="","",'Employee Input 20-21'!HLW29)</f>
        <v/>
      </c>
      <c r="HLX29" s="14" t="str">
        <f>IF('Employee Input 20-21'!HLX29="","",'Employee Input 20-21'!HLX29)</f>
        <v/>
      </c>
      <c r="HLY29" s="14" t="str">
        <f>IF('Employee Input 20-21'!HLY29="","",'Employee Input 20-21'!HLY29)</f>
        <v/>
      </c>
      <c r="HLZ29" s="14" t="str">
        <f>IF('Employee Input 20-21'!HLZ29="","",'Employee Input 20-21'!HLZ29)</f>
        <v/>
      </c>
      <c r="HMA29" s="14" t="str">
        <f>IF('Employee Input 20-21'!HMA29="","",'Employee Input 20-21'!HMA29)</f>
        <v/>
      </c>
      <c r="HMB29" s="14" t="str">
        <f>IF('Employee Input 20-21'!HMB29="","",'Employee Input 20-21'!HMB29)</f>
        <v/>
      </c>
      <c r="HMC29" s="14" t="str">
        <f>IF('Employee Input 20-21'!HMC29="","",'Employee Input 20-21'!HMC29)</f>
        <v/>
      </c>
      <c r="HMD29" s="14" t="str">
        <f>IF('Employee Input 20-21'!HMD29="","",'Employee Input 20-21'!HMD29)</f>
        <v/>
      </c>
      <c r="HME29" s="14" t="str">
        <f>IF('Employee Input 20-21'!HME29="","",'Employee Input 20-21'!HME29)</f>
        <v/>
      </c>
      <c r="HMF29" s="14" t="str">
        <f>IF('Employee Input 20-21'!HMF29="","",'Employee Input 20-21'!HMF29)</f>
        <v/>
      </c>
      <c r="HMG29" s="14" t="str">
        <f>IF('Employee Input 20-21'!HMG29="","",'Employee Input 20-21'!HMG29)</f>
        <v/>
      </c>
      <c r="HMH29" s="14" t="str">
        <f>IF('Employee Input 20-21'!HMH29="","",'Employee Input 20-21'!HMH29)</f>
        <v/>
      </c>
      <c r="HMI29" s="14" t="str">
        <f>IF('Employee Input 20-21'!HMI29="","",'Employee Input 20-21'!HMI29)</f>
        <v/>
      </c>
      <c r="HMJ29" s="14" t="str">
        <f>IF('Employee Input 20-21'!HMJ29="","",'Employee Input 20-21'!HMJ29)</f>
        <v/>
      </c>
      <c r="HMK29" s="14" t="str">
        <f>IF('Employee Input 20-21'!HMK29="","",'Employee Input 20-21'!HMK29)</f>
        <v/>
      </c>
      <c r="HML29" s="14" t="str">
        <f>IF('Employee Input 20-21'!HML29="","",'Employee Input 20-21'!HML29)</f>
        <v/>
      </c>
      <c r="HMM29" s="14" t="str">
        <f>IF('Employee Input 20-21'!HMM29="","",'Employee Input 20-21'!HMM29)</f>
        <v/>
      </c>
      <c r="HMN29" s="14" t="str">
        <f>IF('Employee Input 20-21'!HMN29="","",'Employee Input 20-21'!HMN29)</f>
        <v/>
      </c>
      <c r="HMO29" s="14" t="str">
        <f>IF('Employee Input 20-21'!HMO29="","",'Employee Input 20-21'!HMO29)</f>
        <v/>
      </c>
      <c r="HMP29" s="14" t="str">
        <f>IF('Employee Input 20-21'!HMP29="","",'Employee Input 20-21'!HMP29)</f>
        <v/>
      </c>
      <c r="HMQ29" s="14" t="str">
        <f>IF('Employee Input 20-21'!HMQ29="","",'Employee Input 20-21'!HMQ29)</f>
        <v/>
      </c>
      <c r="HMR29" s="14" t="str">
        <f>IF('Employee Input 20-21'!HMR29="","",'Employee Input 20-21'!HMR29)</f>
        <v/>
      </c>
      <c r="HMS29" s="14" t="str">
        <f>IF('Employee Input 20-21'!HMS29="","",'Employee Input 20-21'!HMS29)</f>
        <v/>
      </c>
      <c r="HMT29" s="14" t="str">
        <f>IF('Employee Input 20-21'!HMT29="","",'Employee Input 20-21'!HMT29)</f>
        <v/>
      </c>
      <c r="HMU29" s="14" t="str">
        <f>IF('Employee Input 20-21'!HMU29="","",'Employee Input 20-21'!HMU29)</f>
        <v/>
      </c>
      <c r="HMV29" s="14" t="str">
        <f>IF('Employee Input 20-21'!HMV29="","",'Employee Input 20-21'!HMV29)</f>
        <v/>
      </c>
      <c r="HMW29" s="14" t="str">
        <f>IF('Employee Input 20-21'!HMW29="","",'Employee Input 20-21'!HMW29)</f>
        <v/>
      </c>
      <c r="HMX29" s="14" t="str">
        <f>IF('Employee Input 20-21'!HMX29="","",'Employee Input 20-21'!HMX29)</f>
        <v/>
      </c>
      <c r="HMY29" s="14" t="str">
        <f>IF('Employee Input 20-21'!HMY29="","",'Employee Input 20-21'!HMY29)</f>
        <v/>
      </c>
      <c r="HMZ29" s="14" t="str">
        <f>IF('Employee Input 20-21'!HMZ29="","",'Employee Input 20-21'!HMZ29)</f>
        <v/>
      </c>
      <c r="HNA29" s="14" t="str">
        <f>IF('Employee Input 20-21'!HNA29="","",'Employee Input 20-21'!HNA29)</f>
        <v/>
      </c>
      <c r="HNB29" s="14" t="str">
        <f>IF('Employee Input 20-21'!HNB29="","",'Employee Input 20-21'!HNB29)</f>
        <v/>
      </c>
      <c r="HNC29" s="14" t="str">
        <f>IF('Employee Input 20-21'!HNC29="","",'Employee Input 20-21'!HNC29)</f>
        <v/>
      </c>
      <c r="HND29" s="14" t="str">
        <f>IF('Employee Input 20-21'!HND29="","",'Employee Input 20-21'!HND29)</f>
        <v/>
      </c>
      <c r="HNE29" s="14" t="str">
        <f>IF('Employee Input 20-21'!HNE29="","",'Employee Input 20-21'!HNE29)</f>
        <v/>
      </c>
      <c r="HNF29" s="14" t="str">
        <f>IF('Employee Input 20-21'!HNF29="","",'Employee Input 20-21'!HNF29)</f>
        <v/>
      </c>
      <c r="HNG29" s="14" t="str">
        <f>IF('Employee Input 20-21'!HNG29="","",'Employee Input 20-21'!HNG29)</f>
        <v/>
      </c>
      <c r="HNH29" s="14" t="str">
        <f>IF('Employee Input 20-21'!HNH29="","",'Employee Input 20-21'!HNH29)</f>
        <v/>
      </c>
      <c r="HNI29" s="14" t="str">
        <f>IF('Employee Input 20-21'!HNI29="","",'Employee Input 20-21'!HNI29)</f>
        <v/>
      </c>
      <c r="HNJ29" s="14" t="str">
        <f>IF('Employee Input 20-21'!HNJ29="","",'Employee Input 20-21'!HNJ29)</f>
        <v/>
      </c>
      <c r="HNK29" s="14" t="str">
        <f>IF('Employee Input 20-21'!HNK29="","",'Employee Input 20-21'!HNK29)</f>
        <v/>
      </c>
      <c r="HNL29" s="14" t="str">
        <f>IF('Employee Input 20-21'!HNL29="","",'Employee Input 20-21'!HNL29)</f>
        <v/>
      </c>
      <c r="HNM29" s="14" t="str">
        <f>IF('Employee Input 20-21'!HNM29="","",'Employee Input 20-21'!HNM29)</f>
        <v/>
      </c>
      <c r="HNN29" s="14" t="str">
        <f>IF('Employee Input 20-21'!HNN29="","",'Employee Input 20-21'!HNN29)</f>
        <v/>
      </c>
      <c r="HNO29" s="14" t="str">
        <f>IF('Employee Input 20-21'!HNO29="","",'Employee Input 20-21'!HNO29)</f>
        <v/>
      </c>
      <c r="HNP29" s="14" t="str">
        <f>IF('Employee Input 20-21'!HNP29="","",'Employee Input 20-21'!HNP29)</f>
        <v/>
      </c>
      <c r="HNQ29" s="14" t="str">
        <f>IF('Employee Input 20-21'!HNQ29="","",'Employee Input 20-21'!HNQ29)</f>
        <v/>
      </c>
      <c r="HNR29" s="14" t="str">
        <f>IF('Employee Input 20-21'!HNR29="","",'Employee Input 20-21'!HNR29)</f>
        <v/>
      </c>
      <c r="HNS29" s="14" t="str">
        <f>IF('Employee Input 20-21'!HNS29="","",'Employee Input 20-21'!HNS29)</f>
        <v/>
      </c>
      <c r="HNT29" s="14" t="str">
        <f>IF('Employee Input 20-21'!HNT29="","",'Employee Input 20-21'!HNT29)</f>
        <v/>
      </c>
      <c r="HNU29" s="14" t="str">
        <f>IF('Employee Input 20-21'!HNU29="","",'Employee Input 20-21'!HNU29)</f>
        <v/>
      </c>
      <c r="HNV29" s="14" t="str">
        <f>IF('Employee Input 20-21'!HNV29="","",'Employee Input 20-21'!HNV29)</f>
        <v/>
      </c>
      <c r="HNW29" s="14" t="str">
        <f>IF('Employee Input 20-21'!HNW29="","",'Employee Input 20-21'!HNW29)</f>
        <v/>
      </c>
      <c r="HNX29" s="14" t="str">
        <f>IF('Employee Input 20-21'!HNX29="","",'Employee Input 20-21'!HNX29)</f>
        <v/>
      </c>
      <c r="HNY29" s="14" t="str">
        <f>IF('Employee Input 20-21'!HNY29="","",'Employee Input 20-21'!HNY29)</f>
        <v/>
      </c>
      <c r="HNZ29" s="14" t="str">
        <f>IF('Employee Input 20-21'!HNZ29="","",'Employee Input 20-21'!HNZ29)</f>
        <v/>
      </c>
      <c r="HOA29" s="14" t="str">
        <f>IF('Employee Input 20-21'!HOA29="","",'Employee Input 20-21'!HOA29)</f>
        <v/>
      </c>
      <c r="HOB29" s="14" t="str">
        <f>IF('Employee Input 20-21'!HOB29="","",'Employee Input 20-21'!HOB29)</f>
        <v/>
      </c>
      <c r="HOC29" s="14" t="str">
        <f>IF('Employee Input 20-21'!HOC29="","",'Employee Input 20-21'!HOC29)</f>
        <v/>
      </c>
      <c r="HOD29" s="14" t="str">
        <f>IF('Employee Input 20-21'!HOD29="","",'Employee Input 20-21'!HOD29)</f>
        <v/>
      </c>
      <c r="HOE29" s="14" t="str">
        <f>IF('Employee Input 20-21'!HOE29="","",'Employee Input 20-21'!HOE29)</f>
        <v/>
      </c>
      <c r="HOF29" s="14" t="str">
        <f>IF('Employee Input 20-21'!HOF29="","",'Employee Input 20-21'!HOF29)</f>
        <v/>
      </c>
      <c r="HOG29" s="14" t="str">
        <f>IF('Employee Input 20-21'!HOG29="","",'Employee Input 20-21'!HOG29)</f>
        <v/>
      </c>
      <c r="HOH29" s="14" t="str">
        <f>IF('Employee Input 20-21'!HOH29="","",'Employee Input 20-21'!HOH29)</f>
        <v/>
      </c>
      <c r="HOI29" s="14" t="str">
        <f>IF('Employee Input 20-21'!HOI29="","",'Employee Input 20-21'!HOI29)</f>
        <v/>
      </c>
      <c r="HOJ29" s="14" t="str">
        <f>IF('Employee Input 20-21'!HOJ29="","",'Employee Input 20-21'!HOJ29)</f>
        <v/>
      </c>
      <c r="HOK29" s="14" t="str">
        <f>IF('Employee Input 20-21'!HOK29="","",'Employee Input 20-21'!HOK29)</f>
        <v/>
      </c>
      <c r="HOL29" s="14" t="str">
        <f>IF('Employee Input 20-21'!HOL29="","",'Employee Input 20-21'!HOL29)</f>
        <v/>
      </c>
      <c r="HOM29" s="14" t="str">
        <f>IF('Employee Input 20-21'!HOM29="","",'Employee Input 20-21'!HOM29)</f>
        <v/>
      </c>
      <c r="HON29" s="14" t="str">
        <f>IF('Employee Input 20-21'!HON29="","",'Employee Input 20-21'!HON29)</f>
        <v/>
      </c>
      <c r="HOO29" s="14" t="str">
        <f>IF('Employee Input 20-21'!HOO29="","",'Employee Input 20-21'!HOO29)</f>
        <v/>
      </c>
      <c r="HOP29" s="14" t="str">
        <f>IF('Employee Input 20-21'!HOP29="","",'Employee Input 20-21'!HOP29)</f>
        <v/>
      </c>
      <c r="HOQ29" s="14" t="str">
        <f>IF('Employee Input 20-21'!HOQ29="","",'Employee Input 20-21'!HOQ29)</f>
        <v/>
      </c>
      <c r="HOR29" s="14" t="str">
        <f>IF('Employee Input 20-21'!HOR29="","",'Employee Input 20-21'!HOR29)</f>
        <v/>
      </c>
      <c r="HOS29" s="14" t="str">
        <f>IF('Employee Input 20-21'!HOS29="","",'Employee Input 20-21'!HOS29)</f>
        <v/>
      </c>
      <c r="HOT29" s="14" t="str">
        <f>IF('Employee Input 20-21'!HOT29="","",'Employee Input 20-21'!HOT29)</f>
        <v/>
      </c>
      <c r="HOU29" s="14" t="str">
        <f>IF('Employee Input 20-21'!HOU29="","",'Employee Input 20-21'!HOU29)</f>
        <v/>
      </c>
      <c r="HOV29" s="14" t="str">
        <f>IF('Employee Input 20-21'!HOV29="","",'Employee Input 20-21'!HOV29)</f>
        <v/>
      </c>
      <c r="HOW29" s="14" t="str">
        <f>IF('Employee Input 20-21'!HOW29="","",'Employee Input 20-21'!HOW29)</f>
        <v/>
      </c>
      <c r="HOX29" s="14" t="str">
        <f>IF('Employee Input 20-21'!HOX29="","",'Employee Input 20-21'!HOX29)</f>
        <v/>
      </c>
      <c r="HOY29" s="14" t="str">
        <f>IF('Employee Input 20-21'!HOY29="","",'Employee Input 20-21'!HOY29)</f>
        <v/>
      </c>
      <c r="HOZ29" s="14" t="str">
        <f>IF('Employee Input 20-21'!HOZ29="","",'Employee Input 20-21'!HOZ29)</f>
        <v/>
      </c>
      <c r="HPA29" s="14" t="str">
        <f>IF('Employee Input 20-21'!HPA29="","",'Employee Input 20-21'!HPA29)</f>
        <v/>
      </c>
      <c r="HPB29" s="14" t="str">
        <f>IF('Employee Input 20-21'!HPB29="","",'Employee Input 20-21'!HPB29)</f>
        <v/>
      </c>
      <c r="HPC29" s="14" t="str">
        <f>IF('Employee Input 20-21'!HPC29="","",'Employee Input 20-21'!HPC29)</f>
        <v/>
      </c>
      <c r="HPD29" s="14" t="str">
        <f>IF('Employee Input 20-21'!HPD29="","",'Employee Input 20-21'!HPD29)</f>
        <v/>
      </c>
      <c r="HPE29" s="14" t="str">
        <f>IF('Employee Input 20-21'!HPE29="","",'Employee Input 20-21'!HPE29)</f>
        <v/>
      </c>
      <c r="HPF29" s="14" t="str">
        <f>IF('Employee Input 20-21'!HPF29="","",'Employee Input 20-21'!HPF29)</f>
        <v/>
      </c>
      <c r="HPG29" s="14" t="str">
        <f>IF('Employee Input 20-21'!HPG29="","",'Employee Input 20-21'!HPG29)</f>
        <v/>
      </c>
      <c r="HPH29" s="14" t="str">
        <f>IF('Employee Input 20-21'!HPH29="","",'Employee Input 20-21'!HPH29)</f>
        <v/>
      </c>
      <c r="HPI29" s="14" t="str">
        <f>IF('Employee Input 20-21'!HPI29="","",'Employee Input 20-21'!HPI29)</f>
        <v/>
      </c>
      <c r="HPJ29" s="14" t="str">
        <f>IF('Employee Input 20-21'!HPJ29="","",'Employee Input 20-21'!HPJ29)</f>
        <v/>
      </c>
      <c r="HPK29" s="14" t="str">
        <f>IF('Employee Input 20-21'!HPK29="","",'Employee Input 20-21'!HPK29)</f>
        <v/>
      </c>
      <c r="HPL29" s="14" t="str">
        <f>IF('Employee Input 20-21'!HPL29="","",'Employee Input 20-21'!HPL29)</f>
        <v/>
      </c>
      <c r="HPM29" s="14" t="str">
        <f>IF('Employee Input 20-21'!HPM29="","",'Employee Input 20-21'!HPM29)</f>
        <v/>
      </c>
      <c r="HPN29" s="14" t="str">
        <f>IF('Employee Input 20-21'!HPN29="","",'Employee Input 20-21'!HPN29)</f>
        <v/>
      </c>
      <c r="HPO29" s="14" t="str">
        <f>IF('Employee Input 20-21'!HPO29="","",'Employee Input 20-21'!HPO29)</f>
        <v/>
      </c>
      <c r="HPP29" s="14" t="str">
        <f>IF('Employee Input 20-21'!HPP29="","",'Employee Input 20-21'!HPP29)</f>
        <v/>
      </c>
      <c r="HPQ29" s="14" t="str">
        <f>IF('Employee Input 20-21'!HPQ29="","",'Employee Input 20-21'!HPQ29)</f>
        <v/>
      </c>
      <c r="HPR29" s="14" t="str">
        <f>IF('Employee Input 20-21'!HPR29="","",'Employee Input 20-21'!HPR29)</f>
        <v/>
      </c>
      <c r="HPS29" s="14" t="str">
        <f>IF('Employee Input 20-21'!HPS29="","",'Employee Input 20-21'!HPS29)</f>
        <v/>
      </c>
      <c r="HPT29" s="14" t="str">
        <f>IF('Employee Input 20-21'!HPT29="","",'Employee Input 20-21'!HPT29)</f>
        <v/>
      </c>
      <c r="HPU29" s="14" t="str">
        <f>IF('Employee Input 20-21'!HPU29="","",'Employee Input 20-21'!HPU29)</f>
        <v/>
      </c>
      <c r="HPV29" s="14" t="str">
        <f>IF('Employee Input 20-21'!HPV29="","",'Employee Input 20-21'!HPV29)</f>
        <v/>
      </c>
      <c r="HPW29" s="14" t="str">
        <f>IF('Employee Input 20-21'!HPW29="","",'Employee Input 20-21'!HPW29)</f>
        <v/>
      </c>
      <c r="HPX29" s="14" t="str">
        <f>IF('Employee Input 20-21'!HPX29="","",'Employee Input 20-21'!HPX29)</f>
        <v/>
      </c>
      <c r="HPY29" s="14" t="str">
        <f>IF('Employee Input 20-21'!HPY29="","",'Employee Input 20-21'!HPY29)</f>
        <v/>
      </c>
      <c r="HPZ29" s="14" t="str">
        <f>IF('Employee Input 20-21'!HPZ29="","",'Employee Input 20-21'!HPZ29)</f>
        <v/>
      </c>
      <c r="HQA29" s="14" t="str">
        <f>IF('Employee Input 20-21'!HQA29="","",'Employee Input 20-21'!HQA29)</f>
        <v/>
      </c>
      <c r="HQB29" s="14" t="str">
        <f>IF('Employee Input 20-21'!HQB29="","",'Employee Input 20-21'!HQB29)</f>
        <v/>
      </c>
      <c r="HQC29" s="14" t="str">
        <f>IF('Employee Input 20-21'!HQC29="","",'Employee Input 20-21'!HQC29)</f>
        <v/>
      </c>
      <c r="HQD29" s="14" t="str">
        <f>IF('Employee Input 20-21'!HQD29="","",'Employee Input 20-21'!HQD29)</f>
        <v/>
      </c>
      <c r="HQE29" s="14" t="str">
        <f>IF('Employee Input 20-21'!HQE29="","",'Employee Input 20-21'!HQE29)</f>
        <v/>
      </c>
      <c r="HQF29" s="14" t="str">
        <f>IF('Employee Input 20-21'!HQF29="","",'Employee Input 20-21'!HQF29)</f>
        <v/>
      </c>
      <c r="HQG29" s="14" t="str">
        <f>IF('Employee Input 20-21'!HQG29="","",'Employee Input 20-21'!HQG29)</f>
        <v/>
      </c>
      <c r="HQH29" s="14" t="str">
        <f>IF('Employee Input 20-21'!HQH29="","",'Employee Input 20-21'!HQH29)</f>
        <v/>
      </c>
      <c r="HQI29" s="14" t="str">
        <f>IF('Employee Input 20-21'!HQI29="","",'Employee Input 20-21'!HQI29)</f>
        <v/>
      </c>
      <c r="HQJ29" s="14" t="str">
        <f>IF('Employee Input 20-21'!HQJ29="","",'Employee Input 20-21'!HQJ29)</f>
        <v/>
      </c>
      <c r="HQK29" s="14" t="str">
        <f>IF('Employee Input 20-21'!HQK29="","",'Employee Input 20-21'!HQK29)</f>
        <v/>
      </c>
      <c r="HQL29" s="14" t="str">
        <f>IF('Employee Input 20-21'!HQL29="","",'Employee Input 20-21'!HQL29)</f>
        <v/>
      </c>
      <c r="HQM29" s="14" t="str">
        <f>IF('Employee Input 20-21'!HQM29="","",'Employee Input 20-21'!HQM29)</f>
        <v/>
      </c>
      <c r="HQN29" s="14" t="str">
        <f>IF('Employee Input 20-21'!HQN29="","",'Employee Input 20-21'!HQN29)</f>
        <v/>
      </c>
      <c r="HQO29" s="14" t="str">
        <f>IF('Employee Input 20-21'!HQO29="","",'Employee Input 20-21'!HQO29)</f>
        <v/>
      </c>
      <c r="HQP29" s="14" t="str">
        <f>IF('Employee Input 20-21'!HQP29="","",'Employee Input 20-21'!HQP29)</f>
        <v/>
      </c>
      <c r="HQQ29" s="14" t="str">
        <f>IF('Employee Input 20-21'!HQQ29="","",'Employee Input 20-21'!HQQ29)</f>
        <v/>
      </c>
      <c r="HQR29" s="14" t="str">
        <f>IF('Employee Input 20-21'!HQR29="","",'Employee Input 20-21'!HQR29)</f>
        <v/>
      </c>
      <c r="HQS29" s="14" t="str">
        <f>IF('Employee Input 20-21'!HQS29="","",'Employee Input 20-21'!HQS29)</f>
        <v/>
      </c>
      <c r="HQT29" s="14" t="str">
        <f>IF('Employee Input 20-21'!HQT29="","",'Employee Input 20-21'!HQT29)</f>
        <v/>
      </c>
      <c r="HQU29" s="14" t="str">
        <f>IF('Employee Input 20-21'!HQU29="","",'Employee Input 20-21'!HQU29)</f>
        <v/>
      </c>
      <c r="HQV29" s="14" t="str">
        <f>IF('Employee Input 20-21'!HQV29="","",'Employee Input 20-21'!HQV29)</f>
        <v/>
      </c>
      <c r="HQW29" s="14" t="str">
        <f>IF('Employee Input 20-21'!HQW29="","",'Employee Input 20-21'!HQW29)</f>
        <v/>
      </c>
      <c r="HQX29" s="14" t="str">
        <f>IF('Employee Input 20-21'!HQX29="","",'Employee Input 20-21'!HQX29)</f>
        <v/>
      </c>
      <c r="HQY29" s="14" t="str">
        <f>IF('Employee Input 20-21'!HQY29="","",'Employee Input 20-21'!HQY29)</f>
        <v/>
      </c>
      <c r="HQZ29" s="14" t="str">
        <f>IF('Employee Input 20-21'!HQZ29="","",'Employee Input 20-21'!HQZ29)</f>
        <v/>
      </c>
      <c r="HRA29" s="14" t="str">
        <f>IF('Employee Input 20-21'!HRA29="","",'Employee Input 20-21'!HRA29)</f>
        <v/>
      </c>
      <c r="HRB29" s="14" t="str">
        <f>IF('Employee Input 20-21'!HRB29="","",'Employee Input 20-21'!HRB29)</f>
        <v/>
      </c>
      <c r="HRC29" s="14" t="str">
        <f>IF('Employee Input 20-21'!HRC29="","",'Employee Input 20-21'!HRC29)</f>
        <v/>
      </c>
      <c r="HRD29" s="14" t="str">
        <f>IF('Employee Input 20-21'!HRD29="","",'Employee Input 20-21'!HRD29)</f>
        <v/>
      </c>
      <c r="HRE29" s="14" t="str">
        <f>IF('Employee Input 20-21'!HRE29="","",'Employee Input 20-21'!HRE29)</f>
        <v/>
      </c>
      <c r="HRF29" s="14" t="str">
        <f>IF('Employee Input 20-21'!HRF29="","",'Employee Input 20-21'!HRF29)</f>
        <v/>
      </c>
      <c r="HRG29" s="14" t="str">
        <f>IF('Employee Input 20-21'!HRG29="","",'Employee Input 20-21'!HRG29)</f>
        <v/>
      </c>
      <c r="HRH29" s="14" t="str">
        <f>IF('Employee Input 20-21'!HRH29="","",'Employee Input 20-21'!HRH29)</f>
        <v/>
      </c>
      <c r="HRI29" s="14" t="str">
        <f>IF('Employee Input 20-21'!HRI29="","",'Employee Input 20-21'!HRI29)</f>
        <v/>
      </c>
      <c r="HRJ29" s="14" t="str">
        <f>IF('Employee Input 20-21'!HRJ29="","",'Employee Input 20-21'!HRJ29)</f>
        <v/>
      </c>
      <c r="HRK29" s="14" t="str">
        <f>IF('Employee Input 20-21'!HRK29="","",'Employee Input 20-21'!HRK29)</f>
        <v/>
      </c>
      <c r="HRL29" s="14" t="str">
        <f>IF('Employee Input 20-21'!HRL29="","",'Employee Input 20-21'!HRL29)</f>
        <v/>
      </c>
      <c r="HRM29" s="14" t="str">
        <f>IF('Employee Input 20-21'!HRM29="","",'Employee Input 20-21'!HRM29)</f>
        <v/>
      </c>
      <c r="HRN29" s="14" t="str">
        <f>IF('Employee Input 20-21'!HRN29="","",'Employee Input 20-21'!HRN29)</f>
        <v/>
      </c>
      <c r="HRO29" s="14" t="str">
        <f>IF('Employee Input 20-21'!HRO29="","",'Employee Input 20-21'!HRO29)</f>
        <v/>
      </c>
      <c r="HRP29" s="14" t="str">
        <f>IF('Employee Input 20-21'!HRP29="","",'Employee Input 20-21'!HRP29)</f>
        <v/>
      </c>
      <c r="HRQ29" s="14" t="str">
        <f>IF('Employee Input 20-21'!HRQ29="","",'Employee Input 20-21'!HRQ29)</f>
        <v/>
      </c>
      <c r="HRR29" s="14" t="str">
        <f>IF('Employee Input 20-21'!HRR29="","",'Employee Input 20-21'!HRR29)</f>
        <v/>
      </c>
      <c r="HRS29" s="14" t="str">
        <f>IF('Employee Input 20-21'!HRS29="","",'Employee Input 20-21'!HRS29)</f>
        <v/>
      </c>
      <c r="HRT29" s="14" t="str">
        <f>IF('Employee Input 20-21'!HRT29="","",'Employee Input 20-21'!HRT29)</f>
        <v/>
      </c>
      <c r="HRU29" s="14" t="str">
        <f>IF('Employee Input 20-21'!HRU29="","",'Employee Input 20-21'!HRU29)</f>
        <v/>
      </c>
      <c r="HRV29" s="14" t="str">
        <f>IF('Employee Input 20-21'!HRV29="","",'Employee Input 20-21'!HRV29)</f>
        <v/>
      </c>
      <c r="HRW29" s="14" t="str">
        <f>IF('Employee Input 20-21'!HRW29="","",'Employee Input 20-21'!HRW29)</f>
        <v/>
      </c>
      <c r="HRX29" s="14" t="str">
        <f>IF('Employee Input 20-21'!HRX29="","",'Employee Input 20-21'!HRX29)</f>
        <v/>
      </c>
      <c r="HRY29" s="14" t="str">
        <f>IF('Employee Input 20-21'!HRY29="","",'Employee Input 20-21'!HRY29)</f>
        <v/>
      </c>
      <c r="HRZ29" s="14" t="str">
        <f>IF('Employee Input 20-21'!HRZ29="","",'Employee Input 20-21'!HRZ29)</f>
        <v/>
      </c>
      <c r="HSA29" s="14" t="str">
        <f>IF('Employee Input 20-21'!HSA29="","",'Employee Input 20-21'!HSA29)</f>
        <v/>
      </c>
      <c r="HSB29" s="14" t="str">
        <f>IF('Employee Input 20-21'!HSB29="","",'Employee Input 20-21'!HSB29)</f>
        <v/>
      </c>
      <c r="HSC29" s="14" t="str">
        <f>IF('Employee Input 20-21'!HSC29="","",'Employee Input 20-21'!HSC29)</f>
        <v/>
      </c>
      <c r="HSD29" s="14" t="str">
        <f>IF('Employee Input 20-21'!HSD29="","",'Employee Input 20-21'!HSD29)</f>
        <v/>
      </c>
      <c r="HSE29" s="14" t="str">
        <f>IF('Employee Input 20-21'!HSE29="","",'Employee Input 20-21'!HSE29)</f>
        <v/>
      </c>
      <c r="HSF29" s="14" t="str">
        <f>IF('Employee Input 20-21'!HSF29="","",'Employee Input 20-21'!HSF29)</f>
        <v/>
      </c>
      <c r="HSG29" s="14" t="str">
        <f>IF('Employee Input 20-21'!HSG29="","",'Employee Input 20-21'!HSG29)</f>
        <v/>
      </c>
      <c r="HSH29" s="14" t="str">
        <f>IF('Employee Input 20-21'!HSH29="","",'Employee Input 20-21'!HSH29)</f>
        <v/>
      </c>
      <c r="HSI29" s="14" t="str">
        <f>IF('Employee Input 20-21'!HSI29="","",'Employee Input 20-21'!HSI29)</f>
        <v/>
      </c>
      <c r="HSJ29" s="14" t="str">
        <f>IF('Employee Input 20-21'!HSJ29="","",'Employee Input 20-21'!HSJ29)</f>
        <v/>
      </c>
      <c r="HSK29" s="14" t="str">
        <f>IF('Employee Input 20-21'!HSK29="","",'Employee Input 20-21'!HSK29)</f>
        <v/>
      </c>
      <c r="HSL29" s="14" t="str">
        <f>IF('Employee Input 20-21'!HSL29="","",'Employee Input 20-21'!HSL29)</f>
        <v/>
      </c>
      <c r="HSM29" s="14" t="str">
        <f>IF('Employee Input 20-21'!HSM29="","",'Employee Input 20-21'!HSM29)</f>
        <v/>
      </c>
      <c r="HSN29" s="14" t="str">
        <f>IF('Employee Input 20-21'!HSN29="","",'Employee Input 20-21'!HSN29)</f>
        <v/>
      </c>
      <c r="HSO29" s="14" t="str">
        <f>IF('Employee Input 20-21'!HSO29="","",'Employee Input 20-21'!HSO29)</f>
        <v/>
      </c>
      <c r="HSP29" s="14" t="str">
        <f>IF('Employee Input 20-21'!HSP29="","",'Employee Input 20-21'!HSP29)</f>
        <v/>
      </c>
      <c r="HSQ29" s="14" t="str">
        <f>IF('Employee Input 20-21'!HSQ29="","",'Employee Input 20-21'!HSQ29)</f>
        <v/>
      </c>
      <c r="HSR29" s="14" t="str">
        <f>IF('Employee Input 20-21'!HSR29="","",'Employee Input 20-21'!HSR29)</f>
        <v/>
      </c>
      <c r="HSS29" s="14" t="str">
        <f>IF('Employee Input 20-21'!HSS29="","",'Employee Input 20-21'!HSS29)</f>
        <v/>
      </c>
      <c r="HST29" s="14" t="str">
        <f>IF('Employee Input 20-21'!HST29="","",'Employee Input 20-21'!HST29)</f>
        <v/>
      </c>
      <c r="HSU29" s="14" t="str">
        <f>IF('Employee Input 20-21'!HSU29="","",'Employee Input 20-21'!HSU29)</f>
        <v/>
      </c>
      <c r="HSV29" s="14" t="str">
        <f>IF('Employee Input 20-21'!HSV29="","",'Employee Input 20-21'!HSV29)</f>
        <v/>
      </c>
      <c r="HSW29" s="14" t="str">
        <f>IF('Employee Input 20-21'!HSW29="","",'Employee Input 20-21'!HSW29)</f>
        <v/>
      </c>
      <c r="HSX29" s="14" t="str">
        <f>IF('Employee Input 20-21'!HSX29="","",'Employee Input 20-21'!HSX29)</f>
        <v/>
      </c>
      <c r="HSY29" s="14" t="str">
        <f>IF('Employee Input 20-21'!HSY29="","",'Employee Input 20-21'!HSY29)</f>
        <v/>
      </c>
      <c r="HSZ29" s="14" t="str">
        <f>IF('Employee Input 20-21'!HSZ29="","",'Employee Input 20-21'!HSZ29)</f>
        <v/>
      </c>
      <c r="HTA29" s="14" t="str">
        <f>IF('Employee Input 20-21'!HTA29="","",'Employee Input 20-21'!HTA29)</f>
        <v/>
      </c>
      <c r="HTB29" s="14" t="str">
        <f>IF('Employee Input 20-21'!HTB29="","",'Employee Input 20-21'!HTB29)</f>
        <v/>
      </c>
      <c r="HTC29" s="14" t="str">
        <f>IF('Employee Input 20-21'!HTC29="","",'Employee Input 20-21'!HTC29)</f>
        <v/>
      </c>
      <c r="HTD29" s="14" t="str">
        <f>IF('Employee Input 20-21'!HTD29="","",'Employee Input 20-21'!HTD29)</f>
        <v/>
      </c>
      <c r="HTE29" s="14" t="str">
        <f>IF('Employee Input 20-21'!HTE29="","",'Employee Input 20-21'!HTE29)</f>
        <v/>
      </c>
      <c r="HTF29" s="14" t="str">
        <f>IF('Employee Input 20-21'!HTF29="","",'Employee Input 20-21'!HTF29)</f>
        <v/>
      </c>
      <c r="HTG29" s="14" t="str">
        <f>IF('Employee Input 20-21'!HTG29="","",'Employee Input 20-21'!HTG29)</f>
        <v/>
      </c>
      <c r="HTH29" s="14" t="str">
        <f>IF('Employee Input 20-21'!HTH29="","",'Employee Input 20-21'!HTH29)</f>
        <v/>
      </c>
      <c r="HTI29" s="14" t="str">
        <f>IF('Employee Input 20-21'!HTI29="","",'Employee Input 20-21'!HTI29)</f>
        <v/>
      </c>
      <c r="HTJ29" s="14" t="str">
        <f>IF('Employee Input 20-21'!HTJ29="","",'Employee Input 20-21'!HTJ29)</f>
        <v/>
      </c>
      <c r="HTK29" s="14" t="str">
        <f>IF('Employee Input 20-21'!HTK29="","",'Employee Input 20-21'!HTK29)</f>
        <v/>
      </c>
      <c r="HTL29" s="14" t="str">
        <f>IF('Employee Input 20-21'!HTL29="","",'Employee Input 20-21'!HTL29)</f>
        <v/>
      </c>
      <c r="HTM29" s="14" t="str">
        <f>IF('Employee Input 20-21'!HTM29="","",'Employee Input 20-21'!HTM29)</f>
        <v/>
      </c>
      <c r="HTN29" s="14" t="str">
        <f>IF('Employee Input 20-21'!HTN29="","",'Employee Input 20-21'!HTN29)</f>
        <v/>
      </c>
      <c r="HTO29" s="14" t="str">
        <f>IF('Employee Input 20-21'!HTO29="","",'Employee Input 20-21'!HTO29)</f>
        <v/>
      </c>
      <c r="HTP29" s="14" t="str">
        <f>IF('Employee Input 20-21'!HTP29="","",'Employee Input 20-21'!HTP29)</f>
        <v/>
      </c>
      <c r="HTQ29" s="14" t="str">
        <f>IF('Employee Input 20-21'!HTQ29="","",'Employee Input 20-21'!HTQ29)</f>
        <v/>
      </c>
      <c r="HTR29" s="14" t="str">
        <f>IF('Employee Input 20-21'!HTR29="","",'Employee Input 20-21'!HTR29)</f>
        <v/>
      </c>
      <c r="HTS29" s="14" t="str">
        <f>IF('Employee Input 20-21'!HTS29="","",'Employee Input 20-21'!HTS29)</f>
        <v/>
      </c>
      <c r="HTT29" s="14" t="str">
        <f>IF('Employee Input 20-21'!HTT29="","",'Employee Input 20-21'!HTT29)</f>
        <v/>
      </c>
      <c r="HTU29" s="14" t="str">
        <f>IF('Employee Input 20-21'!HTU29="","",'Employee Input 20-21'!HTU29)</f>
        <v/>
      </c>
      <c r="HTV29" s="14" t="str">
        <f>IF('Employee Input 20-21'!HTV29="","",'Employee Input 20-21'!HTV29)</f>
        <v/>
      </c>
      <c r="HTW29" s="14" t="str">
        <f>IF('Employee Input 20-21'!HTW29="","",'Employee Input 20-21'!HTW29)</f>
        <v/>
      </c>
      <c r="HTX29" s="14" t="str">
        <f>IF('Employee Input 20-21'!HTX29="","",'Employee Input 20-21'!HTX29)</f>
        <v/>
      </c>
      <c r="HTY29" s="14" t="str">
        <f>IF('Employee Input 20-21'!HTY29="","",'Employee Input 20-21'!HTY29)</f>
        <v/>
      </c>
      <c r="HTZ29" s="14" t="str">
        <f>IF('Employee Input 20-21'!HTZ29="","",'Employee Input 20-21'!HTZ29)</f>
        <v/>
      </c>
      <c r="HUA29" s="14" t="str">
        <f>IF('Employee Input 20-21'!HUA29="","",'Employee Input 20-21'!HUA29)</f>
        <v/>
      </c>
      <c r="HUB29" s="14" t="str">
        <f>IF('Employee Input 20-21'!HUB29="","",'Employee Input 20-21'!HUB29)</f>
        <v/>
      </c>
      <c r="HUC29" s="14" t="str">
        <f>IF('Employee Input 20-21'!HUC29="","",'Employee Input 20-21'!HUC29)</f>
        <v/>
      </c>
      <c r="HUD29" s="14" t="str">
        <f>IF('Employee Input 20-21'!HUD29="","",'Employee Input 20-21'!HUD29)</f>
        <v/>
      </c>
      <c r="HUE29" s="14" t="str">
        <f>IF('Employee Input 20-21'!HUE29="","",'Employee Input 20-21'!HUE29)</f>
        <v/>
      </c>
      <c r="HUF29" s="14" t="str">
        <f>IF('Employee Input 20-21'!HUF29="","",'Employee Input 20-21'!HUF29)</f>
        <v/>
      </c>
      <c r="HUG29" s="14" t="str">
        <f>IF('Employee Input 20-21'!HUG29="","",'Employee Input 20-21'!HUG29)</f>
        <v/>
      </c>
      <c r="HUH29" s="14" t="str">
        <f>IF('Employee Input 20-21'!HUH29="","",'Employee Input 20-21'!HUH29)</f>
        <v/>
      </c>
      <c r="HUI29" s="14" t="str">
        <f>IF('Employee Input 20-21'!HUI29="","",'Employee Input 20-21'!HUI29)</f>
        <v/>
      </c>
      <c r="HUJ29" s="14" t="str">
        <f>IF('Employee Input 20-21'!HUJ29="","",'Employee Input 20-21'!HUJ29)</f>
        <v/>
      </c>
      <c r="HUK29" s="14" t="str">
        <f>IF('Employee Input 20-21'!HUK29="","",'Employee Input 20-21'!HUK29)</f>
        <v/>
      </c>
      <c r="HUL29" s="14" t="str">
        <f>IF('Employee Input 20-21'!HUL29="","",'Employee Input 20-21'!HUL29)</f>
        <v/>
      </c>
      <c r="HUM29" s="14" t="str">
        <f>IF('Employee Input 20-21'!HUM29="","",'Employee Input 20-21'!HUM29)</f>
        <v/>
      </c>
      <c r="HUN29" s="14" t="str">
        <f>IF('Employee Input 20-21'!HUN29="","",'Employee Input 20-21'!HUN29)</f>
        <v/>
      </c>
      <c r="HUO29" s="14" t="str">
        <f>IF('Employee Input 20-21'!HUO29="","",'Employee Input 20-21'!HUO29)</f>
        <v/>
      </c>
      <c r="HUP29" s="14" t="str">
        <f>IF('Employee Input 20-21'!HUP29="","",'Employee Input 20-21'!HUP29)</f>
        <v/>
      </c>
      <c r="HUQ29" s="14" t="str">
        <f>IF('Employee Input 20-21'!HUQ29="","",'Employee Input 20-21'!HUQ29)</f>
        <v/>
      </c>
      <c r="HUR29" s="14" t="str">
        <f>IF('Employee Input 20-21'!HUR29="","",'Employee Input 20-21'!HUR29)</f>
        <v/>
      </c>
      <c r="HUS29" s="14" t="str">
        <f>IF('Employee Input 20-21'!HUS29="","",'Employee Input 20-21'!HUS29)</f>
        <v/>
      </c>
      <c r="HUT29" s="14" t="str">
        <f>IF('Employee Input 20-21'!HUT29="","",'Employee Input 20-21'!HUT29)</f>
        <v/>
      </c>
      <c r="HUU29" s="14" t="str">
        <f>IF('Employee Input 20-21'!HUU29="","",'Employee Input 20-21'!HUU29)</f>
        <v/>
      </c>
      <c r="HUV29" s="14" t="str">
        <f>IF('Employee Input 20-21'!HUV29="","",'Employee Input 20-21'!HUV29)</f>
        <v/>
      </c>
      <c r="HUW29" s="14" t="str">
        <f>IF('Employee Input 20-21'!HUW29="","",'Employee Input 20-21'!HUW29)</f>
        <v/>
      </c>
      <c r="HUX29" s="14" t="str">
        <f>IF('Employee Input 20-21'!HUX29="","",'Employee Input 20-21'!HUX29)</f>
        <v/>
      </c>
      <c r="HUY29" s="14" t="str">
        <f>IF('Employee Input 20-21'!HUY29="","",'Employee Input 20-21'!HUY29)</f>
        <v/>
      </c>
      <c r="HUZ29" s="14" t="str">
        <f>IF('Employee Input 20-21'!HUZ29="","",'Employee Input 20-21'!HUZ29)</f>
        <v/>
      </c>
      <c r="HVA29" s="14" t="str">
        <f>IF('Employee Input 20-21'!HVA29="","",'Employee Input 20-21'!HVA29)</f>
        <v/>
      </c>
      <c r="HVB29" s="14" t="str">
        <f>IF('Employee Input 20-21'!HVB29="","",'Employee Input 20-21'!HVB29)</f>
        <v/>
      </c>
      <c r="HVC29" s="14" t="str">
        <f>IF('Employee Input 20-21'!HVC29="","",'Employee Input 20-21'!HVC29)</f>
        <v/>
      </c>
      <c r="HVD29" s="14" t="str">
        <f>IF('Employee Input 20-21'!HVD29="","",'Employee Input 20-21'!HVD29)</f>
        <v/>
      </c>
      <c r="HVE29" s="14" t="str">
        <f>IF('Employee Input 20-21'!HVE29="","",'Employee Input 20-21'!HVE29)</f>
        <v/>
      </c>
      <c r="HVF29" s="14" t="str">
        <f>IF('Employee Input 20-21'!HVF29="","",'Employee Input 20-21'!HVF29)</f>
        <v/>
      </c>
      <c r="HVG29" s="14" t="str">
        <f>IF('Employee Input 20-21'!HVG29="","",'Employee Input 20-21'!HVG29)</f>
        <v/>
      </c>
      <c r="HVH29" s="14" t="str">
        <f>IF('Employee Input 20-21'!HVH29="","",'Employee Input 20-21'!HVH29)</f>
        <v/>
      </c>
      <c r="HVI29" s="14" t="str">
        <f>IF('Employee Input 20-21'!HVI29="","",'Employee Input 20-21'!HVI29)</f>
        <v/>
      </c>
      <c r="HVJ29" s="14" t="str">
        <f>IF('Employee Input 20-21'!HVJ29="","",'Employee Input 20-21'!HVJ29)</f>
        <v/>
      </c>
      <c r="HVK29" s="14" t="str">
        <f>IF('Employee Input 20-21'!HVK29="","",'Employee Input 20-21'!HVK29)</f>
        <v/>
      </c>
      <c r="HVL29" s="14" t="str">
        <f>IF('Employee Input 20-21'!HVL29="","",'Employee Input 20-21'!HVL29)</f>
        <v/>
      </c>
      <c r="HVM29" s="14" t="str">
        <f>IF('Employee Input 20-21'!HVM29="","",'Employee Input 20-21'!HVM29)</f>
        <v/>
      </c>
      <c r="HVN29" s="14" t="str">
        <f>IF('Employee Input 20-21'!HVN29="","",'Employee Input 20-21'!HVN29)</f>
        <v/>
      </c>
      <c r="HVO29" s="14" t="str">
        <f>IF('Employee Input 20-21'!HVO29="","",'Employee Input 20-21'!HVO29)</f>
        <v/>
      </c>
      <c r="HVP29" s="14" t="str">
        <f>IF('Employee Input 20-21'!HVP29="","",'Employee Input 20-21'!HVP29)</f>
        <v/>
      </c>
      <c r="HVQ29" s="14" t="str">
        <f>IF('Employee Input 20-21'!HVQ29="","",'Employee Input 20-21'!HVQ29)</f>
        <v/>
      </c>
      <c r="HVR29" s="14" t="str">
        <f>IF('Employee Input 20-21'!HVR29="","",'Employee Input 20-21'!HVR29)</f>
        <v/>
      </c>
      <c r="HVS29" s="14" t="str">
        <f>IF('Employee Input 20-21'!HVS29="","",'Employee Input 20-21'!HVS29)</f>
        <v/>
      </c>
      <c r="HVT29" s="14" t="str">
        <f>IF('Employee Input 20-21'!HVT29="","",'Employee Input 20-21'!HVT29)</f>
        <v/>
      </c>
      <c r="HVU29" s="14" t="str">
        <f>IF('Employee Input 20-21'!HVU29="","",'Employee Input 20-21'!HVU29)</f>
        <v/>
      </c>
      <c r="HVV29" s="14" t="str">
        <f>IF('Employee Input 20-21'!HVV29="","",'Employee Input 20-21'!HVV29)</f>
        <v/>
      </c>
      <c r="HVW29" s="14" t="str">
        <f>IF('Employee Input 20-21'!HVW29="","",'Employee Input 20-21'!HVW29)</f>
        <v/>
      </c>
      <c r="HVX29" s="14" t="str">
        <f>IF('Employee Input 20-21'!HVX29="","",'Employee Input 20-21'!HVX29)</f>
        <v/>
      </c>
      <c r="HVY29" s="14" t="str">
        <f>IF('Employee Input 20-21'!HVY29="","",'Employee Input 20-21'!HVY29)</f>
        <v/>
      </c>
      <c r="HVZ29" s="14" t="str">
        <f>IF('Employee Input 20-21'!HVZ29="","",'Employee Input 20-21'!HVZ29)</f>
        <v/>
      </c>
      <c r="HWA29" s="14" t="str">
        <f>IF('Employee Input 20-21'!HWA29="","",'Employee Input 20-21'!HWA29)</f>
        <v/>
      </c>
      <c r="HWB29" s="14" t="str">
        <f>IF('Employee Input 20-21'!HWB29="","",'Employee Input 20-21'!HWB29)</f>
        <v/>
      </c>
      <c r="HWC29" s="14" t="str">
        <f>IF('Employee Input 20-21'!HWC29="","",'Employee Input 20-21'!HWC29)</f>
        <v/>
      </c>
      <c r="HWD29" s="14" t="str">
        <f>IF('Employee Input 20-21'!HWD29="","",'Employee Input 20-21'!HWD29)</f>
        <v/>
      </c>
      <c r="HWE29" s="14" t="str">
        <f>IF('Employee Input 20-21'!HWE29="","",'Employee Input 20-21'!HWE29)</f>
        <v/>
      </c>
      <c r="HWF29" s="14" t="str">
        <f>IF('Employee Input 20-21'!HWF29="","",'Employee Input 20-21'!HWF29)</f>
        <v/>
      </c>
      <c r="HWG29" s="14" t="str">
        <f>IF('Employee Input 20-21'!HWG29="","",'Employee Input 20-21'!HWG29)</f>
        <v/>
      </c>
      <c r="HWH29" s="14" t="str">
        <f>IF('Employee Input 20-21'!HWH29="","",'Employee Input 20-21'!HWH29)</f>
        <v/>
      </c>
      <c r="HWI29" s="14" t="str">
        <f>IF('Employee Input 20-21'!HWI29="","",'Employee Input 20-21'!HWI29)</f>
        <v/>
      </c>
      <c r="HWJ29" s="14" t="str">
        <f>IF('Employee Input 20-21'!HWJ29="","",'Employee Input 20-21'!HWJ29)</f>
        <v/>
      </c>
      <c r="HWK29" s="14" t="str">
        <f>IF('Employee Input 20-21'!HWK29="","",'Employee Input 20-21'!HWK29)</f>
        <v/>
      </c>
      <c r="HWL29" s="14" t="str">
        <f>IF('Employee Input 20-21'!HWL29="","",'Employee Input 20-21'!HWL29)</f>
        <v/>
      </c>
      <c r="HWM29" s="14" t="str">
        <f>IF('Employee Input 20-21'!HWM29="","",'Employee Input 20-21'!HWM29)</f>
        <v/>
      </c>
      <c r="HWN29" s="14" t="str">
        <f>IF('Employee Input 20-21'!HWN29="","",'Employee Input 20-21'!HWN29)</f>
        <v/>
      </c>
      <c r="HWO29" s="14" t="str">
        <f>IF('Employee Input 20-21'!HWO29="","",'Employee Input 20-21'!HWO29)</f>
        <v/>
      </c>
      <c r="HWP29" s="14" t="str">
        <f>IF('Employee Input 20-21'!HWP29="","",'Employee Input 20-21'!HWP29)</f>
        <v/>
      </c>
      <c r="HWQ29" s="14" t="str">
        <f>IF('Employee Input 20-21'!HWQ29="","",'Employee Input 20-21'!HWQ29)</f>
        <v/>
      </c>
      <c r="HWR29" s="14" t="str">
        <f>IF('Employee Input 20-21'!HWR29="","",'Employee Input 20-21'!HWR29)</f>
        <v/>
      </c>
      <c r="HWS29" s="14" t="str">
        <f>IF('Employee Input 20-21'!HWS29="","",'Employee Input 20-21'!HWS29)</f>
        <v/>
      </c>
      <c r="HWT29" s="14" t="str">
        <f>IF('Employee Input 20-21'!HWT29="","",'Employee Input 20-21'!HWT29)</f>
        <v/>
      </c>
      <c r="HWU29" s="14" t="str">
        <f>IF('Employee Input 20-21'!HWU29="","",'Employee Input 20-21'!HWU29)</f>
        <v/>
      </c>
      <c r="HWV29" s="14" t="str">
        <f>IF('Employee Input 20-21'!HWV29="","",'Employee Input 20-21'!HWV29)</f>
        <v/>
      </c>
      <c r="HWW29" s="14" t="str">
        <f>IF('Employee Input 20-21'!HWW29="","",'Employee Input 20-21'!HWW29)</f>
        <v/>
      </c>
      <c r="HWX29" s="14" t="str">
        <f>IF('Employee Input 20-21'!HWX29="","",'Employee Input 20-21'!HWX29)</f>
        <v/>
      </c>
      <c r="HWY29" s="14" t="str">
        <f>IF('Employee Input 20-21'!HWY29="","",'Employee Input 20-21'!HWY29)</f>
        <v/>
      </c>
      <c r="HWZ29" s="14" t="str">
        <f>IF('Employee Input 20-21'!HWZ29="","",'Employee Input 20-21'!HWZ29)</f>
        <v/>
      </c>
      <c r="HXA29" s="14" t="str">
        <f>IF('Employee Input 20-21'!HXA29="","",'Employee Input 20-21'!HXA29)</f>
        <v/>
      </c>
      <c r="HXB29" s="14" t="str">
        <f>IF('Employee Input 20-21'!HXB29="","",'Employee Input 20-21'!HXB29)</f>
        <v/>
      </c>
      <c r="HXC29" s="14" t="str">
        <f>IF('Employee Input 20-21'!HXC29="","",'Employee Input 20-21'!HXC29)</f>
        <v/>
      </c>
      <c r="HXD29" s="14" t="str">
        <f>IF('Employee Input 20-21'!HXD29="","",'Employee Input 20-21'!HXD29)</f>
        <v/>
      </c>
      <c r="HXE29" s="14" t="str">
        <f>IF('Employee Input 20-21'!HXE29="","",'Employee Input 20-21'!HXE29)</f>
        <v/>
      </c>
      <c r="HXF29" s="14" t="str">
        <f>IF('Employee Input 20-21'!HXF29="","",'Employee Input 20-21'!HXF29)</f>
        <v/>
      </c>
      <c r="HXG29" s="14" t="str">
        <f>IF('Employee Input 20-21'!HXG29="","",'Employee Input 20-21'!HXG29)</f>
        <v/>
      </c>
      <c r="HXH29" s="14" t="str">
        <f>IF('Employee Input 20-21'!HXH29="","",'Employee Input 20-21'!HXH29)</f>
        <v/>
      </c>
      <c r="HXI29" s="14" t="str">
        <f>IF('Employee Input 20-21'!HXI29="","",'Employee Input 20-21'!HXI29)</f>
        <v/>
      </c>
      <c r="HXJ29" s="14" t="str">
        <f>IF('Employee Input 20-21'!HXJ29="","",'Employee Input 20-21'!HXJ29)</f>
        <v/>
      </c>
      <c r="HXK29" s="14" t="str">
        <f>IF('Employee Input 20-21'!HXK29="","",'Employee Input 20-21'!HXK29)</f>
        <v/>
      </c>
      <c r="HXL29" s="14" t="str">
        <f>IF('Employee Input 20-21'!HXL29="","",'Employee Input 20-21'!HXL29)</f>
        <v/>
      </c>
      <c r="HXM29" s="14" t="str">
        <f>IF('Employee Input 20-21'!HXM29="","",'Employee Input 20-21'!HXM29)</f>
        <v/>
      </c>
      <c r="HXN29" s="14" t="str">
        <f>IF('Employee Input 20-21'!HXN29="","",'Employee Input 20-21'!HXN29)</f>
        <v/>
      </c>
      <c r="HXO29" s="14" t="str">
        <f>IF('Employee Input 20-21'!HXO29="","",'Employee Input 20-21'!HXO29)</f>
        <v/>
      </c>
      <c r="HXP29" s="14" t="str">
        <f>IF('Employee Input 20-21'!HXP29="","",'Employee Input 20-21'!HXP29)</f>
        <v/>
      </c>
      <c r="HXQ29" s="14" t="str">
        <f>IF('Employee Input 20-21'!HXQ29="","",'Employee Input 20-21'!HXQ29)</f>
        <v/>
      </c>
      <c r="HXR29" s="14" t="str">
        <f>IF('Employee Input 20-21'!HXR29="","",'Employee Input 20-21'!HXR29)</f>
        <v/>
      </c>
      <c r="HXS29" s="14" t="str">
        <f>IF('Employee Input 20-21'!HXS29="","",'Employee Input 20-21'!HXS29)</f>
        <v/>
      </c>
      <c r="HXT29" s="14" t="str">
        <f>IF('Employee Input 20-21'!HXT29="","",'Employee Input 20-21'!HXT29)</f>
        <v/>
      </c>
      <c r="HXU29" s="14" t="str">
        <f>IF('Employee Input 20-21'!HXU29="","",'Employee Input 20-21'!HXU29)</f>
        <v/>
      </c>
      <c r="HXV29" s="14" t="str">
        <f>IF('Employee Input 20-21'!HXV29="","",'Employee Input 20-21'!HXV29)</f>
        <v/>
      </c>
      <c r="HXW29" s="14" t="str">
        <f>IF('Employee Input 20-21'!HXW29="","",'Employee Input 20-21'!HXW29)</f>
        <v/>
      </c>
      <c r="HXX29" s="14" t="str">
        <f>IF('Employee Input 20-21'!HXX29="","",'Employee Input 20-21'!HXX29)</f>
        <v/>
      </c>
      <c r="HXY29" s="14" t="str">
        <f>IF('Employee Input 20-21'!HXY29="","",'Employee Input 20-21'!HXY29)</f>
        <v/>
      </c>
      <c r="HXZ29" s="14" t="str">
        <f>IF('Employee Input 20-21'!HXZ29="","",'Employee Input 20-21'!HXZ29)</f>
        <v/>
      </c>
      <c r="HYA29" s="14" t="str">
        <f>IF('Employee Input 20-21'!HYA29="","",'Employee Input 20-21'!HYA29)</f>
        <v/>
      </c>
      <c r="HYB29" s="14" t="str">
        <f>IF('Employee Input 20-21'!HYB29="","",'Employee Input 20-21'!HYB29)</f>
        <v/>
      </c>
      <c r="HYC29" s="14" t="str">
        <f>IF('Employee Input 20-21'!HYC29="","",'Employee Input 20-21'!HYC29)</f>
        <v/>
      </c>
      <c r="HYD29" s="14" t="str">
        <f>IF('Employee Input 20-21'!HYD29="","",'Employee Input 20-21'!HYD29)</f>
        <v/>
      </c>
      <c r="HYE29" s="14" t="str">
        <f>IF('Employee Input 20-21'!HYE29="","",'Employee Input 20-21'!HYE29)</f>
        <v/>
      </c>
      <c r="HYF29" s="14" t="str">
        <f>IF('Employee Input 20-21'!HYF29="","",'Employee Input 20-21'!HYF29)</f>
        <v/>
      </c>
      <c r="HYG29" s="14" t="str">
        <f>IF('Employee Input 20-21'!HYG29="","",'Employee Input 20-21'!HYG29)</f>
        <v/>
      </c>
      <c r="HYH29" s="14" t="str">
        <f>IF('Employee Input 20-21'!HYH29="","",'Employee Input 20-21'!HYH29)</f>
        <v/>
      </c>
      <c r="HYI29" s="14" t="str">
        <f>IF('Employee Input 20-21'!HYI29="","",'Employee Input 20-21'!HYI29)</f>
        <v/>
      </c>
      <c r="HYJ29" s="14" t="str">
        <f>IF('Employee Input 20-21'!HYJ29="","",'Employee Input 20-21'!HYJ29)</f>
        <v/>
      </c>
      <c r="HYK29" s="14" t="str">
        <f>IF('Employee Input 20-21'!HYK29="","",'Employee Input 20-21'!HYK29)</f>
        <v/>
      </c>
      <c r="HYL29" s="14" t="str">
        <f>IF('Employee Input 20-21'!HYL29="","",'Employee Input 20-21'!HYL29)</f>
        <v/>
      </c>
      <c r="HYM29" s="14" t="str">
        <f>IF('Employee Input 20-21'!HYM29="","",'Employee Input 20-21'!HYM29)</f>
        <v/>
      </c>
      <c r="HYN29" s="14" t="str">
        <f>IF('Employee Input 20-21'!HYN29="","",'Employee Input 20-21'!HYN29)</f>
        <v/>
      </c>
      <c r="HYO29" s="14" t="str">
        <f>IF('Employee Input 20-21'!HYO29="","",'Employee Input 20-21'!HYO29)</f>
        <v/>
      </c>
      <c r="HYP29" s="14" t="str">
        <f>IF('Employee Input 20-21'!HYP29="","",'Employee Input 20-21'!HYP29)</f>
        <v/>
      </c>
      <c r="HYQ29" s="14" t="str">
        <f>IF('Employee Input 20-21'!HYQ29="","",'Employee Input 20-21'!HYQ29)</f>
        <v/>
      </c>
      <c r="HYR29" s="14" t="str">
        <f>IF('Employee Input 20-21'!HYR29="","",'Employee Input 20-21'!HYR29)</f>
        <v/>
      </c>
      <c r="HYS29" s="14" t="str">
        <f>IF('Employee Input 20-21'!HYS29="","",'Employee Input 20-21'!HYS29)</f>
        <v/>
      </c>
      <c r="HYT29" s="14" t="str">
        <f>IF('Employee Input 20-21'!HYT29="","",'Employee Input 20-21'!HYT29)</f>
        <v/>
      </c>
      <c r="HYU29" s="14" t="str">
        <f>IF('Employee Input 20-21'!HYU29="","",'Employee Input 20-21'!HYU29)</f>
        <v/>
      </c>
      <c r="HYV29" s="14" t="str">
        <f>IF('Employee Input 20-21'!HYV29="","",'Employee Input 20-21'!HYV29)</f>
        <v/>
      </c>
      <c r="HYW29" s="14" t="str">
        <f>IF('Employee Input 20-21'!HYW29="","",'Employee Input 20-21'!HYW29)</f>
        <v/>
      </c>
      <c r="HYX29" s="14" t="str">
        <f>IF('Employee Input 20-21'!HYX29="","",'Employee Input 20-21'!HYX29)</f>
        <v/>
      </c>
      <c r="HYY29" s="14" t="str">
        <f>IF('Employee Input 20-21'!HYY29="","",'Employee Input 20-21'!HYY29)</f>
        <v/>
      </c>
      <c r="HYZ29" s="14" t="str">
        <f>IF('Employee Input 20-21'!HYZ29="","",'Employee Input 20-21'!HYZ29)</f>
        <v/>
      </c>
      <c r="HZA29" s="14" t="str">
        <f>IF('Employee Input 20-21'!HZA29="","",'Employee Input 20-21'!HZA29)</f>
        <v/>
      </c>
      <c r="HZB29" s="14" t="str">
        <f>IF('Employee Input 20-21'!HZB29="","",'Employee Input 20-21'!HZB29)</f>
        <v/>
      </c>
      <c r="HZC29" s="14" t="str">
        <f>IF('Employee Input 20-21'!HZC29="","",'Employee Input 20-21'!HZC29)</f>
        <v/>
      </c>
      <c r="HZD29" s="14" t="str">
        <f>IF('Employee Input 20-21'!HZD29="","",'Employee Input 20-21'!HZD29)</f>
        <v/>
      </c>
      <c r="HZE29" s="14" t="str">
        <f>IF('Employee Input 20-21'!HZE29="","",'Employee Input 20-21'!HZE29)</f>
        <v/>
      </c>
      <c r="HZF29" s="14" t="str">
        <f>IF('Employee Input 20-21'!HZF29="","",'Employee Input 20-21'!HZF29)</f>
        <v/>
      </c>
      <c r="HZG29" s="14" t="str">
        <f>IF('Employee Input 20-21'!HZG29="","",'Employee Input 20-21'!HZG29)</f>
        <v/>
      </c>
      <c r="HZH29" s="14" t="str">
        <f>IF('Employee Input 20-21'!HZH29="","",'Employee Input 20-21'!HZH29)</f>
        <v/>
      </c>
      <c r="HZI29" s="14" t="str">
        <f>IF('Employee Input 20-21'!HZI29="","",'Employee Input 20-21'!HZI29)</f>
        <v/>
      </c>
      <c r="HZJ29" s="14" t="str">
        <f>IF('Employee Input 20-21'!HZJ29="","",'Employee Input 20-21'!HZJ29)</f>
        <v/>
      </c>
      <c r="HZK29" s="14" t="str">
        <f>IF('Employee Input 20-21'!HZK29="","",'Employee Input 20-21'!HZK29)</f>
        <v/>
      </c>
      <c r="HZL29" s="14" t="str">
        <f>IF('Employee Input 20-21'!HZL29="","",'Employee Input 20-21'!HZL29)</f>
        <v/>
      </c>
      <c r="HZM29" s="14" t="str">
        <f>IF('Employee Input 20-21'!HZM29="","",'Employee Input 20-21'!HZM29)</f>
        <v/>
      </c>
      <c r="HZN29" s="14" t="str">
        <f>IF('Employee Input 20-21'!HZN29="","",'Employee Input 20-21'!HZN29)</f>
        <v/>
      </c>
      <c r="HZO29" s="14" t="str">
        <f>IF('Employee Input 20-21'!HZO29="","",'Employee Input 20-21'!HZO29)</f>
        <v/>
      </c>
      <c r="HZP29" s="14" t="str">
        <f>IF('Employee Input 20-21'!HZP29="","",'Employee Input 20-21'!HZP29)</f>
        <v/>
      </c>
      <c r="HZQ29" s="14" t="str">
        <f>IF('Employee Input 20-21'!HZQ29="","",'Employee Input 20-21'!HZQ29)</f>
        <v/>
      </c>
      <c r="HZR29" s="14" t="str">
        <f>IF('Employee Input 20-21'!HZR29="","",'Employee Input 20-21'!HZR29)</f>
        <v/>
      </c>
      <c r="HZS29" s="14" t="str">
        <f>IF('Employee Input 20-21'!HZS29="","",'Employee Input 20-21'!HZS29)</f>
        <v/>
      </c>
      <c r="HZT29" s="14" t="str">
        <f>IF('Employee Input 20-21'!HZT29="","",'Employee Input 20-21'!HZT29)</f>
        <v/>
      </c>
      <c r="HZU29" s="14" t="str">
        <f>IF('Employee Input 20-21'!HZU29="","",'Employee Input 20-21'!HZU29)</f>
        <v/>
      </c>
      <c r="HZV29" s="14" t="str">
        <f>IF('Employee Input 20-21'!HZV29="","",'Employee Input 20-21'!HZV29)</f>
        <v/>
      </c>
      <c r="HZW29" s="14" t="str">
        <f>IF('Employee Input 20-21'!HZW29="","",'Employee Input 20-21'!HZW29)</f>
        <v/>
      </c>
      <c r="HZX29" s="14" t="str">
        <f>IF('Employee Input 20-21'!HZX29="","",'Employee Input 20-21'!HZX29)</f>
        <v/>
      </c>
      <c r="HZY29" s="14" t="str">
        <f>IF('Employee Input 20-21'!HZY29="","",'Employee Input 20-21'!HZY29)</f>
        <v/>
      </c>
      <c r="HZZ29" s="14" t="str">
        <f>IF('Employee Input 20-21'!HZZ29="","",'Employee Input 20-21'!HZZ29)</f>
        <v/>
      </c>
      <c r="IAA29" s="14" t="str">
        <f>IF('Employee Input 20-21'!IAA29="","",'Employee Input 20-21'!IAA29)</f>
        <v/>
      </c>
      <c r="IAB29" s="14" t="str">
        <f>IF('Employee Input 20-21'!IAB29="","",'Employee Input 20-21'!IAB29)</f>
        <v/>
      </c>
      <c r="IAC29" s="14" t="str">
        <f>IF('Employee Input 20-21'!IAC29="","",'Employee Input 20-21'!IAC29)</f>
        <v/>
      </c>
      <c r="IAD29" s="14" t="str">
        <f>IF('Employee Input 20-21'!IAD29="","",'Employee Input 20-21'!IAD29)</f>
        <v/>
      </c>
      <c r="IAE29" s="14" t="str">
        <f>IF('Employee Input 20-21'!IAE29="","",'Employee Input 20-21'!IAE29)</f>
        <v/>
      </c>
      <c r="IAF29" s="14" t="str">
        <f>IF('Employee Input 20-21'!IAF29="","",'Employee Input 20-21'!IAF29)</f>
        <v/>
      </c>
      <c r="IAG29" s="14" t="str">
        <f>IF('Employee Input 20-21'!IAG29="","",'Employee Input 20-21'!IAG29)</f>
        <v/>
      </c>
      <c r="IAH29" s="14" t="str">
        <f>IF('Employee Input 20-21'!IAH29="","",'Employee Input 20-21'!IAH29)</f>
        <v/>
      </c>
      <c r="IAI29" s="14" t="str">
        <f>IF('Employee Input 20-21'!IAI29="","",'Employee Input 20-21'!IAI29)</f>
        <v/>
      </c>
      <c r="IAJ29" s="14" t="str">
        <f>IF('Employee Input 20-21'!IAJ29="","",'Employee Input 20-21'!IAJ29)</f>
        <v/>
      </c>
      <c r="IAK29" s="14" t="str">
        <f>IF('Employee Input 20-21'!IAK29="","",'Employee Input 20-21'!IAK29)</f>
        <v/>
      </c>
      <c r="IAL29" s="14" t="str">
        <f>IF('Employee Input 20-21'!IAL29="","",'Employee Input 20-21'!IAL29)</f>
        <v/>
      </c>
      <c r="IAM29" s="14" t="str">
        <f>IF('Employee Input 20-21'!IAM29="","",'Employee Input 20-21'!IAM29)</f>
        <v/>
      </c>
      <c r="IAN29" s="14" t="str">
        <f>IF('Employee Input 20-21'!IAN29="","",'Employee Input 20-21'!IAN29)</f>
        <v/>
      </c>
      <c r="IAO29" s="14" t="str">
        <f>IF('Employee Input 20-21'!IAO29="","",'Employee Input 20-21'!IAO29)</f>
        <v/>
      </c>
      <c r="IAP29" s="14" t="str">
        <f>IF('Employee Input 20-21'!IAP29="","",'Employee Input 20-21'!IAP29)</f>
        <v/>
      </c>
      <c r="IAQ29" s="14" t="str">
        <f>IF('Employee Input 20-21'!IAQ29="","",'Employee Input 20-21'!IAQ29)</f>
        <v/>
      </c>
      <c r="IAR29" s="14" t="str">
        <f>IF('Employee Input 20-21'!IAR29="","",'Employee Input 20-21'!IAR29)</f>
        <v/>
      </c>
      <c r="IAS29" s="14" t="str">
        <f>IF('Employee Input 20-21'!IAS29="","",'Employee Input 20-21'!IAS29)</f>
        <v/>
      </c>
      <c r="IAT29" s="14" t="str">
        <f>IF('Employee Input 20-21'!IAT29="","",'Employee Input 20-21'!IAT29)</f>
        <v/>
      </c>
      <c r="IAU29" s="14" t="str">
        <f>IF('Employee Input 20-21'!IAU29="","",'Employee Input 20-21'!IAU29)</f>
        <v/>
      </c>
      <c r="IAV29" s="14" t="str">
        <f>IF('Employee Input 20-21'!IAV29="","",'Employee Input 20-21'!IAV29)</f>
        <v/>
      </c>
      <c r="IAW29" s="14" t="str">
        <f>IF('Employee Input 20-21'!IAW29="","",'Employee Input 20-21'!IAW29)</f>
        <v/>
      </c>
      <c r="IAX29" s="14" t="str">
        <f>IF('Employee Input 20-21'!IAX29="","",'Employee Input 20-21'!IAX29)</f>
        <v/>
      </c>
      <c r="IAY29" s="14" t="str">
        <f>IF('Employee Input 20-21'!IAY29="","",'Employee Input 20-21'!IAY29)</f>
        <v/>
      </c>
      <c r="IAZ29" s="14" t="str">
        <f>IF('Employee Input 20-21'!IAZ29="","",'Employee Input 20-21'!IAZ29)</f>
        <v/>
      </c>
      <c r="IBA29" s="14" t="str">
        <f>IF('Employee Input 20-21'!IBA29="","",'Employee Input 20-21'!IBA29)</f>
        <v/>
      </c>
      <c r="IBB29" s="14" t="str">
        <f>IF('Employee Input 20-21'!IBB29="","",'Employee Input 20-21'!IBB29)</f>
        <v/>
      </c>
      <c r="IBC29" s="14" t="str">
        <f>IF('Employee Input 20-21'!IBC29="","",'Employee Input 20-21'!IBC29)</f>
        <v/>
      </c>
      <c r="IBD29" s="14" t="str">
        <f>IF('Employee Input 20-21'!IBD29="","",'Employee Input 20-21'!IBD29)</f>
        <v/>
      </c>
      <c r="IBE29" s="14" t="str">
        <f>IF('Employee Input 20-21'!IBE29="","",'Employee Input 20-21'!IBE29)</f>
        <v/>
      </c>
      <c r="IBF29" s="14" t="str">
        <f>IF('Employee Input 20-21'!IBF29="","",'Employee Input 20-21'!IBF29)</f>
        <v/>
      </c>
      <c r="IBG29" s="14" t="str">
        <f>IF('Employee Input 20-21'!IBG29="","",'Employee Input 20-21'!IBG29)</f>
        <v/>
      </c>
      <c r="IBH29" s="14" t="str">
        <f>IF('Employee Input 20-21'!IBH29="","",'Employee Input 20-21'!IBH29)</f>
        <v/>
      </c>
      <c r="IBI29" s="14" t="str">
        <f>IF('Employee Input 20-21'!IBI29="","",'Employee Input 20-21'!IBI29)</f>
        <v/>
      </c>
      <c r="IBJ29" s="14" t="str">
        <f>IF('Employee Input 20-21'!IBJ29="","",'Employee Input 20-21'!IBJ29)</f>
        <v/>
      </c>
      <c r="IBK29" s="14" t="str">
        <f>IF('Employee Input 20-21'!IBK29="","",'Employee Input 20-21'!IBK29)</f>
        <v/>
      </c>
      <c r="IBL29" s="14" t="str">
        <f>IF('Employee Input 20-21'!IBL29="","",'Employee Input 20-21'!IBL29)</f>
        <v/>
      </c>
      <c r="IBM29" s="14" t="str">
        <f>IF('Employee Input 20-21'!IBM29="","",'Employee Input 20-21'!IBM29)</f>
        <v/>
      </c>
      <c r="IBN29" s="14" t="str">
        <f>IF('Employee Input 20-21'!IBN29="","",'Employee Input 20-21'!IBN29)</f>
        <v/>
      </c>
      <c r="IBO29" s="14" t="str">
        <f>IF('Employee Input 20-21'!IBO29="","",'Employee Input 20-21'!IBO29)</f>
        <v/>
      </c>
      <c r="IBP29" s="14" t="str">
        <f>IF('Employee Input 20-21'!IBP29="","",'Employee Input 20-21'!IBP29)</f>
        <v/>
      </c>
      <c r="IBQ29" s="14" t="str">
        <f>IF('Employee Input 20-21'!IBQ29="","",'Employee Input 20-21'!IBQ29)</f>
        <v/>
      </c>
      <c r="IBR29" s="14" t="str">
        <f>IF('Employee Input 20-21'!IBR29="","",'Employee Input 20-21'!IBR29)</f>
        <v/>
      </c>
      <c r="IBS29" s="14" t="str">
        <f>IF('Employee Input 20-21'!IBS29="","",'Employee Input 20-21'!IBS29)</f>
        <v/>
      </c>
      <c r="IBT29" s="14" t="str">
        <f>IF('Employee Input 20-21'!IBT29="","",'Employee Input 20-21'!IBT29)</f>
        <v/>
      </c>
      <c r="IBU29" s="14" t="str">
        <f>IF('Employee Input 20-21'!IBU29="","",'Employee Input 20-21'!IBU29)</f>
        <v/>
      </c>
      <c r="IBV29" s="14" t="str">
        <f>IF('Employee Input 20-21'!IBV29="","",'Employee Input 20-21'!IBV29)</f>
        <v/>
      </c>
      <c r="IBW29" s="14" t="str">
        <f>IF('Employee Input 20-21'!IBW29="","",'Employee Input 20-21'!IBW29)</f>
        <v/>
      </c>
      <c r="IBX29" s="14" t="str">
        <f>IF('Employee Input 20-21'!IBX29="","",'Employee Input 20-21'!IBX29)</f>
        <v/>
      </c>
      <c r="IBY29" s="14" t="str">
        <f>IF('Employee Input 20-21'!IBY29="","",'Employee Input 20-21'!IBY29)</f>
        <v/>
      </c>
      <c r="IBZ29" s="14" t="str">
        <f>IF('Employee Input 20-21'!IBZ29="","",'Employee Input 20-21'!IBZ29)</f>
        <v/>
      </c>
      <c r="ICA29" s="14" t="str">
        <f>IF('Employee Input 20-21'!ICA29="","",'Employee Input 20-21'!ICA29)</f>
        <v/>
      </c>
      <c r="ICB29" s="14" t="str">
        <f>IF('Employee Input 20-21'!ICB29="","",'Employee Input 20-21'!ICB29)</f>
        <v/>
      </c>
      <c r="ICC29" s="14" t="str">
        <f>IF('Employee Input 20-21'!ICC29="","",'Employee Input 20-21'!ICC29)</f>
        <v/>
      </c>
      <c r="ICD29" s="14" t="str">
        <f>IF('Employee Input 20-21'!ICD29="","",'Employee Input 20-21'!ICD29)</f>
        <v/>
      </c>
      <c r="ICE29" s="14" t="str">
        <f>IF('Employee Input 20-21'!ICE29="","",'Employee Input 20-21'!ICE29)</f>
        <v/>
      </c>
      <c r="ICF29" s="14" t="str">
        <f>IF('Employee Input 20-21'!ICF29="","",'Employee Input 20-21'!ICF29)</f>
        <v/>
      </c>
      <c r="ICG29" s="14" t="str">
        <f>IF('Employee Input 20-21'!ICG29="","",'Employee Input 20-21'!ICG29)</f>
        <v/>
      </c>
      <c r="ICH29" s="14" t="str">
        <f>IF('Employee Input 20-21'!ICH29="","",'Employee Input 20-21'!ICH29)</f>
        <v/>
      </c>
      <c r="ICI29" s="14" t="str">
        <f>IF('Employee Input 20-21'!ICI29="","",'Employee Input 20-21'!ICI29)</f>
        <v/>
      </c>
      <c r="ICJ29" s="14" t="str">
        <f>IF('Employee Input 20-21'!ICJ29="","",'Employee Input 20-21'!ICJ29)</f>
        <v/>
      </c>
      <c r="ICK29" s="14" t="str">
        <f>IF('Employee Input 20-21'!ICK29="","",'Employee Input 20-21'!ICK29)</f>
        <v/>
      </c>
      <c r="ICL29" s="14" t="str">
        <f>IF('Employee Input 20-21'!ICL29="","",'Employee Input 20-21'!ICL29)</f>
        <v/>
      </c>
      <c r="ICM29" s="14" t="str">
        <f>IF('Employee Input 20-21'!ICM29="","",'Employee Input 20-21'!ICM29)</f>
        <v/>
      </c>
      <c r="ICN29" s="14" t="str">
        <f>IF('Employee Input 20-21'!ICN29="","",'Employee Input 20-21'!ICN29)</f>
        <v/>
      </c>
      <c r="ICO29" s="14" t="str">
        <f>IF('Employee Input 20-21'!ICO29="","",'Employee Input 20-21'!ICO29)</f>
        <v/>
      </c>
      <c r="ICP29" s="14" t="str">
        <f>IF('Employee Input 20-21'!ICP29="","",'Employee Input 20-21'!ICP29)</f>
        <v/>
      </c>
      <c r="ICQ29" s="14" t="str">
        <f>IF('Employee Input 20-21'!ICQ29="","",'Employee Input 20-21'!ICQ29)</f>
        <v/>
      </c>
      <c r="ICR29" s="14" t="str">
        <f>IF('Employee Input 20-21'!ICR29="","",'Employee Input 20-21'!ICR29)</f>
        <v/>
      </c>
      <c r="ICS29" s="14" t="str">
        <f>IF('Employee Input 20-21'!ICS29="","",'Employee Input 20-21'!ICS29)</f>
        <v/>
      </c>
      <c r="ICT29" s="14" t="str">
        <f>IF('Employee Input 20-21'!ICT29="","",'Employee Input 20-21'!ICT29)</f>
        <v/>
      </c>
      <c r="ICU29" s="14" t="str">
        <f>IF('Employee Input 20-21'!ICU29="","",'Employee Input 20-21'!ICU29)</f>
        <v/>
      </c>
      <c r="ICV29" s="14" t="str">
        <f>IF('Employee Input 20-21'!ICV29="","",'Employee Input 20-21'!ICV29)</f>
        <v/>
      </c>
      <c r="ICW29" s="14" t="str">
        <f>IF('Employee Input 20-21'!ICW29="","",'Employee Input 20-21'!ICW29)</f>
        <v/>
      </c>
      <c r="ICX29" s="14" t="str">
        <f>IF('Employee Input 20-21'!ICX29="","",'Employee Input 20-21'!ICX29)</f>
        <v/>
      </c>
      <c r="ICY29" s="14" t="str">
        <f>IF('Employee Input 20-21'!ICY29="","",'Employee Input 20-21'!ICY29)</f>
        <v/>
      </c>
      <c r="ICZ29" s="14" t="str">
        <f>IF('Employee Input 20-21'!ICZ29="","",'Employee Input 20-21'!ICZ29)</f>
        <v/>
      </c>
      <c r="IDA29" s="14" t="str">
        <f>IF('Employee Input 20-21'!IDA29="","",'Employee Input 20-21'!IDA29)</f>
        <v/>
      </c>
      <c r="IDB29" s="14" t="str">
        <f>IF('Employee Input 20-21'!IDB29="","",'Employee Input 20-21'!IDB29)</f>
        <v/>
      </c>
      <c r="IDC29" s="14" t="str">
        <f>IF('Employee Input 20-21'!IDC29="","",'Employee Input 20-21'!IDC29)</f>
        <v/>
      </c>
      <c r="IDD29" s="14" t="str">
        <f>IF('Employee Input 20-21'!IDD29="","",'Employee Input 20-21'!IDD29)</f>
        <v/>
      </c>
      <c r="IDE29" s="14" t="str">
        <f>IF('Employee Input 20-21'!IDE29="","",'Employee Input 20-21'!IDE29)</f>
        <v/>
      </c>
      <c r="IDF29" s="14" t="str">
        <f>IF('Employee Input 20-21'!IDF29="","",'Employee Input 20-21'!IDF29)</f>
        <v/>
      </c>
      <c r="IDG29" s="14" t="str">
        <f>IF('Employee Input 20-21'!IDG29="","",'Employee Input 20-21'!IDG29)</f>
        <v/>
      </c>
      <c r="IDH29" s="14" t="str">
        <f>IF('Employee Input 20-21'!IDH29="","",'Employee Input 20-21'!IDH29)</f>
        <v/>
      </c>
      <c r="IDI29" s="14" t="str">
        <f>IF('Employee Input 20-21'!IDI29="","",'Employee Input 20-21'!IDI29)</f>
        <v/>
      </c>
      <c r="IDJ29" s="14" t="str">
        <f>IF('Employee Input 20-21'!IDJ29="","",'Employee Input 20-21'!IDJ29)</f>
        <v/>
      </c>
      <c r="IDK29" s="14" t="str">
        <f>IF('Employee Input 20-21'!IDK29="","",'Employee Input 20-21'!IDK29)</f>
        <v/>
      </c>
      <c r="IDL29" s="14" t="str">
        <f>IF('Employee Input 20-21'!IDL29="","",'Employee Input 20-21'!IDL29)</f>
        <v/>
      </c>
      <c r="IDM29" s="14" t="str">
        <f>IF('Employee Input 20-21'!IDM29="","",'Employee Input 20-21'!IDM29)</f>
        <v/>
      </c>
      <c r="IDN29" s="14" t="str">
        <f>IF('Employee Input 20-21'!IDN29="","",'Employee Input 20-21'!IDN29)</f>
        <v/>
      </c>
      <c r="IDO29" s="14" t="str">
        <f>IF('Employee Input 20-21'!IDO29="","",'Employee Input 20-21'!IDO29)</f>
        <v/>
      </c>
      <c r="IDP29" s="14" t="str">
        <f>IF('Employee Input 20-21'!IDP29="","",'Employee Input 20-21'!IDP29)</f>
        <v/>
      </c>
      <c r="IDQ29" s="14" t="str">
        <f>IF('Employee Input 20-21'!IDQ29="","",'Employee Input 20-21'!IDQ29)</f>
        <v/>
      </c>
      <c r="IDR29" s="14" t="str">
        <f>IF('Employee Input 20-21'!IDR29="","",'Employee Input 20-21'!IDR29)</f>
        <v/>
      </c>
      <c r="IDS29" s="14" t="str">
        <f>IF('Employee Input 20-21'!IDS29="","",'Employee Input 20-21'!IDS29)</f>
        <v/>
      </c>
      <c r="IDT29" s="14" t="str">
        <f>IF('Employee Input 20-21'!IDT29="","",'Employee Input 20-21'!IDT29)</f>
        <v/>
      </c>
      <c r="IDU29" s="14" t="str">
        <f>IF('Employee Input 20-21'!IDU29="","",'Employee Input 20-21'!IDU29)</f>
        <v/>
      </c>
      <c r="IDV29" s="14" t="str">
        <f>IF('Employee Input 20-21'!IDV29="","",'Employee Input 20-21'!IDV29)</f>
        <v/>
      </c>
      <c r="IDW29" s="14" t="str">
        <f>IF('Employee Input 20-21'!IDW29="","",'Employee Input 20-21'!IDW29)</f>
        <v/>
      </c>
      <c r="IDX29" s="14" t="str">
        <f>IF('Employee Input 20-21'!IDX29="","",'Employee Input 20-21'!IDX29)</f>
        <v/>
      </c>
      <c r="IDY29" s="14" t="str">
        <f>IF('Employee Input 20-21'!IDY29="","",'Employee Input 20-21'!IDY29)</f>
        <v/>
      </c>
      <c r="IDZ29" s="14" t="str">
        <f>IF('Employee Input 20-21'!IDZ29="","",'Employee Input 20-21'!IDZ29)</f>
        <v/>
      </c>
      <c r="IEA29" s="14" t="str">
        <f>IF('Employee Input 20-21'!IEA29="","",'Employee Input 20-21'!IEA29)</f>
        <v/>
      </c>
      <c r="IEB29" s="14" t="str">
        <f>IF('Employee Input 20-21'!IEB29="","",'Employee Input 20-21'!IEB29)</f>
        <v/>
      </c>
      <c r="IEC29" s="14" t="str">
        <f>IF('Employee Input 20-21'!IEC29="","",'Employee Input 20-21'!IEC29)</f>
        <v/>
      </c>
      <c r="IED29" s="14" t="str">
        <f>IF('Employee Input 20-21'!IED29="","",'Employee Input 20-21'!IED29)</f>
        <v/>
      </c>
      <c r="IEE29" s="14" t="str">
        <f>IF('Employee Input 20-21'!IEE29="","",'Employee Input 20-21'!IEE29)</f>
        <v/>
      </c>
      <c r="IEF29" s="14" t="str">
        <f>IF('Employee Input 20-21'!IEF29="","",'Employee Input 20-21'!IEF29)</f>
        <v/>
      </c>
      <c r="IEG29" s="14" t="str">
        <f>IF('Employee Input 20-21'!IEG29="","",'Employee Input 20-21'!IEG29)</f>
        <v/>
      </c>
      <c r="IEH29" s="14" t="str">
        <f>IF('Employee Input 20-21'!IEH29="","",'Employee Input 20-21'!IEH29)</f>
        <v/>
      </c>
      <c r="IEI29" s="14" t="str">
        <f>IF('Employee Input 20-21'!IEI29="","",'Employee Input 20-21'!IEI29)</f>
        <v/>
      </c>
      <c r="IEJ29" s="14" t="str">
        <f>IF('Employee Input 20-21'!IEJ29="","",'Employee Input 20-21'!IEJ29)</f>
        <v/>
      </c>
      <c r="IEK29" s="14" t="str">
        <f>IF('Employee Input 20-21'!IEK29="","",'Employee Input 20-21'!IEK29)</f>
        <v/>
      </c>
      <c r="IEL29" s="14" t="str">
        <f>IF('Employee Input 20-21'!IEL29="","",'Employee Input 20-21'!IEL29)</f>
        <v/>
      </c>
      <c r="IEM29" s="14" t="str">
        <f>IF('Employee Input 20-21'!IEM29="","",'Employee Input 20-21'!IEM29)</f>
        <v/>
      </c>
      <c r="IEN29" s="14" t="str">
        <f>IF('Employee Input 20-21'!IEN29="","",'Employee Input 20-21'!IEN29)</f>
        <v/>
      </c>
      <c r="IEO29" s="14" t="str">
        <f>IF('Employee Input 20-21'!IEO29="","",'Employee Input 20-21'!IEO29)</f>
        <v/>
      </c>
      <c r="IEP29" s="14" t="str">
        <f>IF('Employee Input 20-21'!IEP29="","",'Employee Input 20-21'!IEP29)</f>
        <v/>
      </c>
      <c r="IEQ29" s="14" t="str">
        <f>IF('Employee Input 20-21'!IEQ29="","",'Employee Input 20-21'!IEQ29)</f>
        <v/>
      </c>
      <c r="IER29" s="14" t="str">
        <f>IF('Employee Input 20-21'!IER29="","",'Employee Input 20-21'!IER29)</f>
        <v/>
      </c>
      <c r="IES29" s="14" t="str">
        <f>IF('Employee Input 20-21'!IES29="","",'Employee Input 20-21'!IES29)</f>
        <v/>
      </c>
      <c r="IET29" s="14" t="str">
        <f>IF('Employee Input 20-21'!IET29="","",'Employee Input 20-21'!IET29)</f>
        <v/>
      </c>
      <c r="IEU29" s="14" t="str">
        <f>IF('Employee Input 20-21'!IEU29="","",'Employee Input 20-21'!IEU29)</f>
        <v/>
      </c>
      <c r="IEV29" s="14" t="str">
        <f>IF('Employee Input 20-21'!IEV29="","",'Employee Input 20-21'!IEV29)</f>
        <v/>
      </c>
      <c r="IEW29" s="14" t="str">
        <f>IF('Employee Input 20-21'!IEW29="","",'Employee Input 20-21'!IEW29)</f>
        <v/>
      </c>
      <c r="IEX29" s="14" t="str">
        <f>IF('Employee Input 20-21'!IEX29="","",'Employee Input 20-21'!IEX29)</f>
        <v/>
      </c>
      <c r="IEY29" s="14" t="str">
        <f>IF('Employee Input 20-21'!IEY29="","",'Employee Input 20-21'!IEY29)</f>
        <v/>
      </c>
      <c r="IEZ29" s="14" t="str">
        <f>IF('Employee Input 20-21'!IEZ29="","",'Employee Input 20-21'!IEZ29)</f>
        <v/>
      </c>
      <c r="IFA29" s="14" t="str">
        <f>IF('Employee Input 20-21'!IFA29="","",'Employee Input 20-21'!IFA29)</f>
        <v/>
      </c>
      <c r="IFB29" s="14" t="str">
        <f>IF('Employee Input 20-21'!IFB29="","",'Employee Input 20-21'!IFB29)</f>
        <v/>
      </c>
      <c r="IFC29" s="14" t="str">
        <f>IF('Employee Input 20-21'!IFC29="","",'Employee Input 20-21'!IFC29)</f>
        <v/>
      </c>
      <c r="IFD29" s="14" t="str">
        <f>IF('Employee Input 20-21'!IFD29="","",'Employee Input 20-21'!IFD29)</f>
        <v/>
      </c>
      <c r="IFE29" s="14" t="str">
        <f>IF('Employee Input 20-21'!IFE29="","",'Employee Input 20-21'!IFE29)</f>
        <v/>
      </c>
      <c r="IFF29" s="14" t="str">
        <f>IF('Employee Input 20-21'!IFF29="","",'Employee Input 20-21'!IFF29)</f>
        <v/>
      </c>
      <c r="IFG29" s="14" t="str">
        <f>IF('Employee Input 20-21'!IFG29="","",'Employee Input 20-21'!IFG29)</f>
        <v/>
      </c>
      <c r="IFH29" s="14" t="str">
        <f>IF('Employee Input 20-21'!IFH29="","",'Employee Input 20-21'!IFH29)</f>
        <v/>
      </c>
      <c r="IFI29" s="14" t="str">
        <f>IF('Employee Input 20-21'!IFI29="","",'Employee Input 20-21'!IFI29)</f>
        <v/>
      </c>
      <c r="IFJ29" s="14" t="str">
        <f>IF('Employee Input 20-21'!IFJ29="","",'Employee Input 20-21'!IFJ29)</f>
        <v/>
      </c>
      <c r="IFK29" s="14" t="str">
        <f>IF('Employee Input 20-21'!IFK29="","",'Employee Input 20-21'!IFK29)</f>
        <v/>
      </c>
      <c r="IFL29" s="14" t="str">
        <f>IF('Employee Input 20-21'!IFL29="","",'Employee Input 20-21'!IFL29)</f>
        <v/>
      </c>
      <c r="IFM29" s="14" t="str">
        <f>IF('Employee Input 20-21'!IFM29="","",'Employee Input 20-21'!IFM29)</f>
        <v/>
      </c>
      <c r="IFN29" s="14" t="str">
        <f>IF('Employee Input 20-21'!IFN29="","",'Employee Input 20-21'!IFN29)</f>
        <v/>
      </c>
      <c r="IFO29" s="14" t="str">
        <f>IF('Employee Input 20-21'!IFO29="","",'Employee Input 20-21'!IFO29)</f>
        <v/>
      </c>
      <c r="IFP29" s="14" t="str">
        <f>IF('Employee Input 20-21'!IFP29="","",'Employee Input 20-21'!IFP29)</f>
        <v/>
      </c>
      <c r="IFQ29" s="14" t="str">
        <f>IF('Employee Input 20-21'!IFQ29="","",'Employee Input 20-21'!IFQ29)</f>
        <v/>
      </c>
      <c r="IFR29" s="14" t="str">
        <f>IF('Employee Input 20-21'!IFR29="","",'Employee Input 20-21'!IFR29)</f>
        <v/>
      </c>
      <c r="IFS29" s="14" t="str">
        <f>IF('Employee Input 20-21'!IFS29="","",'Employee Input 20-21'!IFS29)</f>
        <v/>
      </c>
      <c r="IFT29" s="14" t="str">
        <f>IF('Employee Input 20-21'!IFT29="","",'Employee Input 20-21'!IFT29)</f>
        <v/>
      </c>
      <c r="IFU29" s="14" t="str">
        <f>IF('Employee Input 20-21'!IFU29="","",'Employee Input 20-21'!IFU29)</f>
        <v/>
      </c>
      <c r="IFV29" s="14" t="str">
        <f>IF('Employee Input 20-21'!IFV29="","",'Employee Input 20-21'!IFV29)</f>
        <v/>
      </c>
      <c r="IFW29" s="14" t="str">
        <f>IF('Employee Input 20-21'!IFW29="","",'Employee Input 20-21'!IFW29)</f>
        <v/>
      </c>
      <c r="IFX29" s="14" t="str">
        <f>IF('Employee Input 20-21'!IFX29="","",'Employee Input 20-21'!IFX29)</f>
        <v/>
      </c>
      <c r="IFY29" s="14" t="str">
        <f>IF('Employee Input 20-21'!IFY29="","",'Employee Input 20-21'!IFY29)</f>
        <v/>
      </c>
      <c r="IFZ29" s="14" t="str">
        <f>IF('Employee Input 20-21'!IFZ29="","",'Employee Input 20-21'!IFZ29)</f>
        <v/>
      </c>
      <c r="IGA29" s="14" t="str">
        <f>IF('Employee Input 20-21'!IGA29="","",'Employee Input 20-21'!IGA29)</f>
        <v/>
      </c>
      <c r="IGB29" s="14" t="str">
        <f>IF('Employee Input 20-21'!IGB29="","",'Employee Input 20-21'!IGB29)</f>
        <v/>
      </c>
      <c r="IGC29" s="14" t="str">
        <f>IF('Employee Input 20-21'!IGC29="","",'Employee Input 20-21'!IGC29)</f>
        <v/>
      </c>
      <c r="IGD29" s="14" t="str">
        <f>IF('Employee Input 20-21'!IGD29="","",'Employee Input 20-21'!IGD29)</f>
        <v/>
      </c>
      <c r="IGE29" s="14" t="str">
        <f>IF('Employee Input 20-21'!IGE29="","",'Employee Input 20-21'!IGE29)</f>
        <v/>
      </c>
      <c r="IGF29" s="14" t="str">
        <f>IF('Employee Input 20-21'!IGF29="","",'Employee Input 20-21'!IGF29)</f>
        <v/>
      </c>
      <c r="IGG29" s="14" t="str">
        <f>IF('Employee Input 20-21'!IGG29="","",'Employee Input 20-21'!IGG29)</f>
        <v/>
      </c>
      <c r="IGH29" s="14" t="str">
        <f>IF('Employee Input 20-21'!IGH29="","",'Employee Input 20-21'!IGH29)</f>
        <v/>
      </c>
      <c r="IGI29" s="14" t="str">
        <f>IF('Employee Input 20-21'!IGI29="","",'Employee Input 20-21'!IGI29)</f>
        <v/>
      </c>
      <c r="IGJ29" s="14" t="str">
        <f>IF('Employee Input 20-21'!IGJ29="","",'Employee Input 20-21'!IGJ29)</f>
        <v/>
      </c>
      <c r="IGK29" s="14" t="str">
        <f>IF('Employee Input 20-21'!IGK29="","",'Employee Input 20-21'!IGK29)</f>
        <v/>
      </c>
      <c r="IGL29" s="14" t="str">
        <f>IF('Employee Input 20-21'!IGL29="","",'Employee Input 20-21'!IGL29)</f>
        <v/>
      </c>
      <c r="IGM29" s="14" t="str">
        <f>IF('Employee Input 20-21'!IGM29="","",'Employee Input 20-21'!IGM29)</f>
        <v/>
      </c>
      <c r="IGN29" s="14" t="str">
        <f>IF('Employee Input 20-21'!IGN29="","",'Employee Input 20-21'!IGN29)</f>
        <v/>
      </c>
      <c r="IGO29" s="14" t="str">
        <f>IF('Employee Input 20-21'!IGO29="","",'Employee Input 20-21'!IGO29)</f>
        <v/>
      </c>
      <c r="IGP29" s="14" t="str">
        <f>IF('Employee Input 20-21'!IGP29="","",'Employee Input 20-21'!IGP29)</f>
        <v/>
      </c>
      <c r="IGQ29" s="14" t="str">
        <f>IF('Employee Input 20-21'!IGQ29="","",'Employee Input 20-21'!IGQ29)</f>
        <v/>
      </c>
      <c r="IGR29" s="14" t="str">
        <f>IF('Employee Input 20-21'!IGR29="","",'Employee Input 20-21'!IGR29)</f>
        <v/>
      </c>
      <c r="IGS29" s="14" t="str">
        <f>IF('Employee Input 20-21'!IGS29="","",'Employee Input 20-21'!IGS29)</f>
        <v/>
      </c>
      <c r="IGT29" s="14" t="str">
        <f>IF('Employee Input 20-21'!IGT29="","",'Employee Input 20-21'!IGT29)</f>
        <v/>
      </c>
      <c r="IGU29" s="14" t="str">
        <f>IF('Employee Input 20-21'!IGU29="","",'Employee Input 20-21'!IGU29)</f>
        <v/>
      </c>
      <c r="IGV29" s="14" t="str">
        <f>IF('Employee Input 20-21'!IGV29="","",'Employee Input 20-21'!IGV29)</f>
        <v/>
      </c>
      <c r="IGW29" s="14" t="str">
        <f>IF('Employee Input 20-21'!IGW29="","",'Employee Input 20-21'!IGW29)</f>
        <v/>
      </c>
      <c r="IGX29" s="14" t="str">
        <f>IF('Employee Input 20-21'!IGX29="","",'Employee Input 20-21'!IGX29)</f>
        <v/>
      </c>
      <c r="IGY29" s="14" t="str">
        <f>IF('Employee Input 20-21'!IGY29="","",'Employee Input 20-21'!IGY29)</f>
        <v/>
      </c>
      <c r="IGZ29" s="14" t="str">
        <f>IF('Employee Input 20-21'!IGZ29="","",'Employee Input 20-21'!IGZ29)</f>
        <v/>
      </c>
      <c r="IHA29" s="14" t="str">
        <f>IF('Employee Input 20-21'!IHA29="","",'Employee Input 20-21'!IHA29)</f>
        <v/>
      </c>
      <c r="IHB29" s="14" t="str">
        <f>IF('Employee Input 20-21'!IHB29="","",'Employee Input 20-21'!IHB29)</f>
        <v/>
      </c>
      <c r="IHC29" s="14" t="str">
        <f>IF('Employee Input 20-21'!IHC29="","",'Employee Input 20-21'!IHC29)</f>
        <v/>
      </c>
      <c r="IHD29" s="14" t="str">
        <f>IF('Employee Input 20-21'!IHD29="","",'Employee Input 20-21'!IHD29)</f>
        <v/>
      </c>
      <c r="IHE29" s="14" t="str">
        <f>IF('Employee Input 20-21'!IHE29="","",'Employee Input 20-21'!IHE29)</f>
        <v/>
      </c>
      <c r="IHF29" s="14" t="str">
        <f>IF('Employee Input 20-21'!IHF29="","",'Employee Input 20-21'!IHF29)</f>
        <v/>
      </c>
      <c r="IHG29" s="14" t="str">
        <f>IF('Employee Input 20-21'!IHG29="","",'Employee Input 20-21'!IHG29)</f>
        <v/>
      </c>
      <c r="IHH29" s="14" t="str">
        <f>IF('Employee Input 20-21'!IHH29="","",'Employee Input 20-21'!IHH29)</f>
        <v/>
      </c>
      <c r="IHI29" s="14" t="str">
        <f>IF('Employee Input 20-21'!IHI29="","",'Employee Input 20-21'!IHI29)</f>
        <v/>
      </c>
      <c r="IHJ29" s="14" t="str">
        <f>IF('Employee Input 20-21'!IHJ29="","",'Employee Input 20-21'!IHJ29)</f>
        <v/>
      </c>
      <c r="IHK29" s="14" t="str">
        <f>IF('Employee Input 20-21'!IHK29="","",'Employee Input 20-21'!IHK29)</f>
        <v/>
      </c>
      <c r="IHL29" s="14" t="str">
        <f>IF('Employee Input 20-21'!IHL29="","",'Employee Input 20-21'!IHL29)</f>
        <v/>
      </c>
      <c r="IHM29" s="14" t="str">
        <f>IF('Employee Input 20-21'!IHM29="","",'Employee Input 20-21'!IHM29)</f>
        <v/>
      </c>
      <c r="IHN29" s="14" t="str">
        <f>IF('Employee Input 20-21'!IHN29="","",'Employee Input 20-21'!IHN29)</f>
        <v/>
      </c>
      <c r="IHO29" s="14" t="str">
        <f>IF('Employee Input 20-21'!IHO29="","",'Employee Input 20-21'!IHO29)</f>
        <v/>
      </c>
      <c r="IHP29" s="14" t="str">
        <f>IF('Employee Input 20-21'!IHP29="","",'Employee Input 20-21'!IHP29)</f>
        <v/>
      </c>
      <c r="IHQ29" s="14" t="str">
        <f>IF('Employee Input 20-21'!IHQ29="","",'Employee Input 20-21'!IHQ29)</f>
        <v/>
      </c>
      <c r="IHR29" s="14" t="str">
        <f>IF('Employee Input 20-21'!IHR29="","",'Employee Input 20-21'!IHR29)</f>
        <v/>
      </c>
      <c r="IHS29" s="14" t="str">
        <f>IF('Employee Input 20-21'!IHS29="","",'Employee Input 20-21'!IHS29)</f>
        <v/>
      </c>
      <c r="IHT29" s="14" t="str">
        <f>IF('Employee Input 20-21'!IHT29="","",'Employee Input 20-21'!IHT29)</f>
        <v/>
      </c>
      <c r="IHU29" s="14" t="str">
        <f>IF('Employee Input 20-21'!IHU29="","",'Employee Input 20-21'!IHU29)</f>
        <v/>
      </c>
      <c r="IHV29" s="14" t="str">
        <f>IF('Employee Input 20-21'!IHV29="","",'Employee Input 20-21'!IHV29)</f>
        <v/>
      </c>
      <c r="IHW29" s="14" t="str">
        <f>IF('Employee Input 20-21'!IHW29="","",'Employee Input 20-21'!IHW29)</f>
        <v/>
      </c>
      <c r="IHX29" s="14" t="str">
        <f>IF('Employee Input 20-21'!IHX29="","",'Employee Input 20-21'!IHX29)</f>
        <v/>
      </c>
      <c r="IHY29" s="14" t="str">
        <f>IF('Employee Input 20-21'!IHY29="","",'Employee Input 20-21'!IHY29)</f>
        <v/>
      </c>
      <c r="IHZ29" s="14" t="str">
        <f>IF('Employee Input 20-21'!IHZ29="","",'Employee Input 20-21'!IHZ29)</f>
        <v/>
      </c>
      <c r="IIA29" s="14" t="str">
        <f>IF('Employee Input 20-21'!IIA29="","",'Employee Input 20-21'!IIA29)</f>
        <v/>
      </c>
      <c r="IIB29" s="14" t="str">
        <f>IF('Employee Input 20-21'!IIB29="","",'Employee Input 20-21'!IIB29)</f>
        <v/>
      </c>
      <c r="IIC29" s="14" t="str">
        <f>IF('Employee Input 20-21'!IIC29="","",'Employee Input 20-21'!IIC29)</f>
        <v/>
      </c>
      <c r="IID29" s="14" t="str">
        <f>IF('Employee Input 20-21'!IID29="","",'Employee Input 20-21'!IID29)</f>
        <v/>
      </c>
      <c r="IIE29" s="14" t="str">
        <f>IF('Employee Input 20-21'!IIE29="","",'Employee Input 20-21'!IIE29)</f>
        <v/>
      </c>
      <c r="IIF29" s="14" t="str">
        <f>IF('Employee Input 20-21'!IIF29="","",'Employee Input 20-21'!IIF29)</f>
        <v/>
      </c>
      <c r="IIG29" s="14" t="str">
        <f>IF('Employee Input 20-21'!IIG29="","",'Employee Input 20-21'!IIG29)</f>
        <v/>
      </c>
      <c r="IIH29" s="14" t="str">
        <f>IF('Employee Input 20-21'!IIH29="","",'Employee Input 20-21'!IIH29)</f>
        <v/>
      </c>
      <c r="III29" s="14" t="str">
        <f>IF('Employee Input 20-21'!III29="","",'Employee Input 20-21'!III29)</f>
        <v/>
      </c>
      <c r="IIJ29" s="14" t="str">
        <f>IF('Employee Input 20-21'!IIJ29="","",'Employee Input 20-21'!IIJ29)</f>
        <v/>
      </c>
      <c r="IIK29" s="14" t="str">
        <f>IF('Employee Input 20-21'!IIK29="","",'Employee Input 20-21'!IIK29)</f>
        <v/>
      </c>
      <c r="IIL29" s="14" t="str">
        <f>IF('Employee Input 20-21'!IIL29="","",'Employee Input 20-21'!IIL29)</f>
        <v/>
      </c>
      <c r="IIM29" s="14" t="str">
        <f>IF('Employee Input 20-21'!IIM29="","",'Employee Input 20-21'!IIM29)</f>
        <v/>
      </c>
      <c r="IIN29" s="14" t="str">
        <f>IF('Employee Input 20-21'!IIN29="","",'Employee Input 20-21'!IIN29)</f>
        <v/>
      </c>
      <c r="IIO29" s="14" t="str">
        <f>IF('Employee Input 20-21'!IIO29="","",'Employee Input 20-21'!IIO29)</f>
        <v/>
      </c>
      <c r="IIP29" s="14" t="str">
        <f>IF('Employee Input 20-21'!IIP29="","",'Employee Input 20-21'!IIP29)</f>
        <v/>
      </c>
      <c r="IIQ29" s="14" t="str">
        <f>IF('Employee Input 20-21'!IIQ29="","",'Employee Input 20-21'!IIQ29)</f>
        <v/>
      </c>
      <c r="IIR29" s="14" t="str">
        <f>IF('Employee Input 20-21'!IIR29="","",'Employee Input 20-21'!IIR29)</f>
        <v/>
      </c>
      <c r="IIS29" s="14" t="str">
        <f>IF('Employee Input 20-21'!IIS29="","",'Employee Input 20-21'!IIS29)</f>
        <v/>
      </c>
      <c r="IIT29" s="14" t="str">
        <f>IF('Employee Input 20-21'!IIT29="","",'Employee Input 20-21'!IIT29)</f>
        <v/>
      </c>
      <c r="IIU29" s="14" t="str">
        <f>IF('Employee Input 20-21'!IIU29="","",'Employee Input 20-21'!IIU29)</f>
        <v/>
      </c>
      <c r="IIV29" s="14" t="str">
        <f>IF('Employee Input 20-21'!IIV29="","",'Employee Input 20-21'!IIV29)</f>
        <v/>
      </c>
      <c r="IIW29" s="14" t="str">
        <f>IF('Employee Input 20-21'!IIW29="","",'Employee Input 20-21'!IIW29)</f>
        <v/>
      </c>
      <c r="IIX29" s="14" t="str">
        <f>IF('Employee Input 20-21'!IIX29="","",'Employee Input 20-21'!IIX29)</f>
        <v/>
      </c>
      <c r="IIY29" s="14" t="str">
        <f>IF('Employee Input 20-21'!IIY29="","",'Employee Input 20-21'!IIY29)</f>
        <v/>
      </c>
      <c r="IIZ29" s="14" t="str">
        <f>IF('Employee Input 20-21'!IIZ29="","",'Employee Input 20-21'!IIZ29)</f>
        <v/>
      </c>
      <c r="IJA29" s="14" t="str">
        <f>IF('Employee Input 20-21'!IJA29="","",'Employee Input 20-21'!IJA29)</f>
        <v/>
      </c>
      <c r="IJB29" s="14" t="str">
        <f>IF('Employee Input 20-21'!IJB29="","",'Employee Input 20-21'!IJB29)</f>
        <v/>
      </c>
      <c r="IJC29" s="14" t="str">
        <f>IF('Employee Input 20-21'!IJC29="","",'Employee Input 20-21'!IJC29)</f>
        <v/>
      </c>
      <c r="IJD29" s="14" t="str">
        <f>IF('Employee Input 20-21'!IJD29="","",'Employee Input 20-21'!IJD29)</f>
        <v/>
      </c>
      <c r="IJE29" s="14" t="str">
        <f>IF('Employee Input 20-21'!IJE29="","",'Employee Input 20-21'!IJE29)</f>
        <v/>
      </c>
      <c r="IJF29" s="14" t="str">
        <f>IF('Employee Input 20-21'!IJF29="","",'Employee Input 20-21'!IJF29)</f>
        <v/>
      </c>
      <c r="IJG29" s="14" t="str">
        <f>IF('Employee Input 20-21'!IJG29="","",'Employee Input 20-21'!IJG29)</f>
        <v/>
      </c>
      <c r="IJH29" s="14" t="str">
        <f>IF('Employee Input 20-21'!IJH29="","",'Employee Input 20-21'!IJH29)</f>
        <v/>
      </c>
      <c r="IJI29" s="14" t="str">
        <f>IF('Employee Input 20-21'!IJI29="","",'Employee Input 20-21'!IJI29)</f>
        <v/>
      </c>
      <c r="IJJ29" s="14" t="str">
        <f>IF('Employee Input 20-21'!IJJ29="","",'Employee Input 20-21'!IJJ29)</f>
        <v/>
      </c>
      <c r="IJK29" s="14" t="str">
        <f>IF('Employee Input 20-21'!IJK29="","",'Employee Input 20-21'!IJK29)</f>
        <v/>
      </c>
      <c r="IJL29" s="14" t="str">
        <f>IF('Employee Input 20-21'!IJL29="","",'Employee Input 20-21'!IJL29)</f>
        <v/>
      </c>
      <c r="IJM29" s="14" t="str">
        <f>IF('Employee Input 20-21'!IJM29="","",'Employee Input 20-21'!IJM29)</f>
        <v/>
      </c>
      <c r="IJN29" s="14" t="str">
        <f>IF('Employee Input 20-21'!IJN29="","",'Employee Input 20-21'!IJN29)</f>
        <v/>
      </c>
      <c r="IJO29" s="14" t="str">
        <f>IF('Employee Input 20-21'!IJO29="","",'Employee Input 20-21'!IJO29)</f>
        <v/>
      </c>
      <c r="IJP29" s="14" t="str">
        <f>IF('Employee Input 20-21'!IJP29="","",'Employee Input 20-21'!IJP29)</f>
        <v/>
      </c>
      <c r="IJQ29" s="14" t="str">
        <f>IF('Employee Input 20-21'!IJQ29="","",'Employee Input 20-21'!IJQ29)</f>
        <v/>
      </c>
      <c r="IJR29" s="14" t="str">
        <f>IF('Employee Input 20-21'!IJR29="","",'Employee Input 20-21'!IJR29)</f>
        <v/>
      </c>
      <c r="IJS29" s="14" t="str">
        <f>IF('Employee Input 20-21'!IJS29="","",'Employee Input 20-21'!IJS29)</f>
        <v/>
      </c>
      <c r="IJT29" s="14" t="str">
        <f>IF('Employee Input 20-21'!IJT29="","",'Employee Input 20-21'!IJT29)</f>
        <v/>
      </c>
      <c r="IJU29" s="14" t="str">
        <f>IF('Employee Input 20-21'!IJU29="","",'Employee Input 20-21'!IJU29)</f>
        <v/>
      </c>
      <c r="IJV29" s="14" t="str">
        <f>IF('Employee Input 20-21'!IJV29="","",'Employee Input 20-21'!IJV29)</f>
        <v/>
      </c>
      <c r="IJW29" s="14" t="str">
        <f>IF('Employee Input 20-21'!IJW29="","",'Employee Input 20-21'!IJW29)</f>
        <v/>
      </c>
      <c r="IJX29" s="14" t="str">
        <f>IF('Employee Input 20-21'!IJX29="","",'Employee Input 20-21'!IJX29)</f>
        <v/>
      </c>
      <c r="IJY29" s="14" t="str">
        <f>IF('Employee Input 20-21'!IJY29="","",'Employee Input 20-21'!IJY29)</f>
        <v/>
      </c>
      <c r="IJZ29" s="14" t="str">
        <f>IF('Employee Input 20-21'!IJZ29="","",'Employee Input 20-21'!IJZ29)</f>
        <v/>
      </c>
      <c r="IKA29" s="14" t="str">
        <f>IF('Employee Input 20-21'!IKA29="","",'Employee Input 20-21'!IKA29)</f>
        <v/>
      </c>
      <c r="IKB29" s="14" t="str">
        <f>IF('Employee Input 20-21'!IKB29="","",'Employee Input 20-21'!IKB29)</f>
        <v/>
      </c>
      <c r="IKC29" s="14" t="str">
        <f>IF('Employee Input 20-21'!IKC29="","",'Employee Input 20-21'!IKC29)</f>
        <v/>
      </c>
      <c r="IKD29" s="14" t="str">
        <f>IF('Employee Input 20-21'!IKD29="","",'Employee Input 20-21'!IKD29)</f>
        <v/>
      </c>
      <c r="IKE29" s="14" t="str">
        <f>IF('Employee Input 20-21'!IKE29="","",'Employee Input 20-21'!IKE29)</f>
        <v/>
      </c>
      <c r="IKF29" s="14" t="str">
        <f>IF('Employee Input 20-21'!IKF29="","",'Employee Input 20-21'!IKF29)</f>
        <v/>
      </c>
      <c r="IKG29" s="14" t="str">
        <f>IF('Employee Input 20-21'!IKG29="","",'Employee Input 20-21'!IKG29)</f>
        <v/>
      </c>
      <c r="IKH29" s="14" t="str">
        <f>IF('Employee Input 20-21'!IKH29="","",'Employee Input 20-21'!IKH29)</f>
        <v/>
      </c>
      <c r="IKI29" s="14" t="str">
        <f>IF('Employee Input 20-21'!IKI29="","",'Employee Input 20-21'!IKI29)</f>
        <v/>
      </c>
      <c r="IKJ29" s="14" t="str">
        <f>IF('Employee Input 20-21'!IKJ29="","",'Employee Input 20-21'!IKJ29)</f>
        <v/>
      </c>
      <c r="IKK29" s="14" t="str">
        <f>IF('Employee Input 20-21'!IKK29="","",'Employee Input 20-21'!IKK29)</f>
        <v/>
      </c>
      <c r="IKL29" s="14" t="str">
        <f>IF('Employee Input 20-21'!IKL29="","",'Employee Input 20-21'!IKL29)</f>
        <v/>
      </c>
      <c r="IKM29" s="14" t="str">
        <f>IF('Employee Input 20-21'!IKM29="","",'Employee Input 20-21'!IKM29)</f>
        <v/>
      </c>
      <c r="IKN29" s="14" t="str">
        <f>IF('Employee Input 20-21'!IKN29="","",'Employee Input 20-21'!IKN29)</f>
        <v/>
      </c>
      <c r="IKO29" s="14" t="str">
        <f>IF('Employee Input 20-21'!IKO29="","",'Employee Input 20-21'!IKO29)</f>
        <v/>
      </c>
      <c r="IKP29" s="14" t="str">
        <f>IF('Employee Input 20-21'!IKP29="","",'Employee Input 20-21'!IKP29)</f>
        <v/>
      </c>
      <c r="IKQ29" s="14" t="str">
        <f>IF('Employee Input 20-21'!IKQ29="","",'Employee Input 20-21'!IKQ29)</f>
        <v/>
      </c>
      <c r="IKR29" s="14" t="str">
        <f>IF('Employee Input 20-21'!IKR29="","",'Employee Input 20-21'!IKR29)</f>
        <v/>
      </c>
      <c r="IKS29" s="14" t="str">
        <f>IF('Employee Input 20-21'!IKS29="","",'Employee Input 20-21'!IKS29)</f>
        <v/>
      </c>
      <c r="IKT29" s="14" t="str">
        <f>IF('Employee Input 20-21'!IKT29="","",'Employee Input 20-21'!IKT29)</f>
        <v/>
      </c>
      <c r="IKU29" s="14" t="str">
        <f>IF('Employee Input 20-21'!IKU29="","",'Employee Input 20-21'!IKU29)</f>
        <v/>
      </c>
      <c r="IKV29" s="14" t="str">
        <f>IF('Employee Input 20-21'!IKV29="","",'Employee Input 20-21'!IKV29)</f>
        <v/>
      </c>
      <c r="IKW29" s="14" t="str">
        <f>IF('Employee Input 20-21'!IKW29="","",'Employee Input 20-21'!IKW29)</f>
        <v/>
      </c>
      <c r="IKX29" s="14" t="str">
        <f>IF('Employee Input 20-21'!IKX29="","",'Employee Input 20-21'!IKX29)</f>
        <v/>
      </c>
      <c r="IKY29" s="14" t="str">
        <f>IF('Employee Input 20-21'!IKY29="","",'Employee Input 20-21'!IKY29)</f>
        <v/>
      </c>
      <c r="IKZ29" s="14" t="str">
        <f>IF('Employee Input 20-21'!IKZ29="","",'Employee Input 20-21'!IKZ29)</f>
        <v/>
      </c>
      <c r="ILA29" s="14" t="str">
        <f>IF('Employee Input 20-21'!ILA29="","",'Employee Input 20-21'!ILA29)</f>
        <v/>
      </c>
      <c r="ILB29" s="14" t="str">
        <f>IF('Employee Input 20-21'!ILB29="","",'Employee Input 20-21'!ILB29)</f>
        <v/>
      </c>
      <c r="ILC29" s="14" t="str">
        <f>IF('Employee Input 20-21'!ILC29="","",'Employee Input 20-21'!ILC29)</f>
        <v/>
      </c>
      <c r="ILD29" s="14" t="str">
        <f>IF('Employee Input 20-21'!ILD29="","",'Employee Input 20-21'!ILD29)</f>
        <v/>
      </c>
      <c r="ILE29" s="14" t="str">
        <f>IF('Employee Input 20-21'!ILE29="","",'Employee Input 20-21'!ILE29)</f>
        <v/>
      </c>
      <c r="ILF29" s="14" t="str">
        <f>IF('Employee Input 20-21'!ILF29="","",'Employee Input 20-21'!ILF29)</f>
        <v/>
      </c>
      <c r="ILG29" s="14" t="str">
        <f>IF('Employee Input 20-21'!ILG29="","",'Employee Input 20-21'!ILG29)</f>
        <v/>
      </c>
      <c r="ILH29" s="14" t="str">
        <f>IF('Employee Input 20-21'!ILH29="","",'Employee Input 20-21'!ILH29)</f>
        <v/>
      </c>
      <c r="ILI29" s="14" t="str">
        <f>IF('Employee Input 20-21'!ILI29="","",'Employee Input 20-21'!ILI29)</f>
        <v/>
      </c>
      <c r="ILJ29" s="14" t="str">
        <f>IF('Employee Input 20-21'!ILJ29="","",'Employee Input 20-21'!ILJ29)</f>
        <v/>
      </c>
      <c r="ILK29" s="14" t="str">
        <f>IF('Employee Input 20-21'!ILK29="","",'Employee Input 20-21'!ILK29)</f>
        <v/>
      </c>
      <c r="ILL29" s="14" t="str">
        <f>IF('Employee Input 20-21'!ILL29="","",'Employee Input 20-21'!ILL29)</f>
        <v/>
      </c>
      <c r="ILM29" s="14" t="str">
        <f>IF('Employee Input 20-21'!ILM29="","",'Employee Input 20-21'!ILM29)</f>
        <v/>
      </c>
      <c r="ILN29" s="14" t="str">
        <f>IF('Employee Input 20-21'!ILN29="","",'Employee Input 20-21'!ILN29)</f>
        <v/>
      </c>
      <c r="ILO29" s="14" t="str">
        <f>IF('Employee Input 20-21'!ILO29="","",'Employee Input 20-21'!ILO29)</f>
        <v/>
      </c>
      <c r="ILP29" s="14" t="str">
        <f>IF('Employee Input 20-21'!ILP29="","",'Employee Input 20-21'!ILP29)</f>
        <v/>
      </c>
      <c r="ILQ29" s="14" t="str">
        <f>IF('Employee Input 20-21'!ILQ29="","",'Employee Input 20-21'!ILQ29)</f>
        <v/>
      </c>
      <c r="ILR29" s="14" t="str">
        <f>IF('Employee Input 20-21'!ILR29="","",'Employee Input 20-21'!ILR29)</f>
        <v/>
      </c>
      <c r="ILS29" s="14" t="str">
        <f>IF('Employee Input 20-21'!ILS29="","",'Employee Input 20-21'!ILS29)</f>
        <v/>
      </c>
      <c r="ILT29" s="14" t="str">
        <f>IF('Employee Input 20-21'!ILT29="","",'Employee Input 20-21'!ILT29)</f>
        <v/>
      </c>
      <c r="ILU29" s="14" t="str">
        <f>IF('Employee Input 20-21'!ILU29="","",'Employee Input 20-21'!ILU29)</f>
        <v/>
      </c>
      <c r="ILV29" s="14" t="str">
        <f>IF('Employee Input 20-21'!ILV29="","",'Employee Input 20-21'!ILV29)</f>
        <v/>
      </c>
      <c r="ILW29" s="14" t="str">
        <f>IF('Employee Input 20-21'!ILW29="","",'Employee Input 20-21'!ILW29)</f>
        <v/>
      </c>
      <c r="ILX29" s="14" t="str">
        <f>IF('Employee Input 20-21'!ILX29="","",'Employee Input 20-21'!ILX29)</f>
        <v/>
      </c>
      <c r="ILY29" s="14" t="str">
        <f>IF('Employee Input 20-21'!ILY29="","",'Employee Input 20-21'!ILY29)</f>
        <v/>
      </c>
      <c r="ILZ29" s="14" t="str">
        <f>IF('Employee Input 20-21'!ILZ29="","",'Employee Input 20-21'!ILZ29)</f>
        <v/>
      </c>
      <c r="IMA29" s="14" t="str">
        <f>IF('Employee Input 20-21'!IMA29="","",'Employee Input 20-21'!IMA29)</f>
        <v/>
      </c>
      <c r="IMB29" s="14" t="str">
        <f>IF('Employee Input 20-21'!IMB29="","",'Employee Input 20-21'!IMB29)</f>
        <v/>
      </c>
      <c r="IMC29" s="14" t="str">
        <f>IF('Employee Input 20-21'!IMC29="","",'Employee Input 20-21'!IMC29)</f>
        <v/>
      </c>
      <c r="IMD29" s="14" t="str">
        <f>IF('Employee Input 20-21'!IMD29="","",'Employee Input 20-21'!IMD29)</f>
        <v/>
      </c>
      <c r="IME29" s="14" t="str">
        <f>IF('Employee Input 20-21'!IME29="","",'Employee Input 20-21'!IME29)</f>
        <v/>
      </c>
      <c r="IMF29" s="14" t="str">
        <f>IF('Employee Input 20-21'!IMF29="","",'Employee Input 20-21'!IMF29)</f>
        <v/>
      </c>
      <c r="IMG29" s="14" t="str">
        <f>IF('Employee Input 20-21'!IMG29="","",'Employee Input 20-21'!IMG29)</f>
        <v/>
      </c>
      <c r="IMH29" s="14" t="str">
        <f>IF('Employee Input 20-21'!IMH29="","",'Employee Input 20-21'!IMH29)</f>
        <v/>
      </c>
      <c r="IMI29" s="14" t="str">
        <f>IF('Employee Input 20-21'!IMI29="","",'Employee Input 20-21'!IMI29)</f>
        <v/>
      </c>
      <c r="IMJ29" s="14" t="str">
        <f>IF('Employee Input 20-21'!IMJ29="","",'Employee Input 20-21'!IMJ29)</f>
        <v/>
      </c>
      <c r="IMK29" s="14" t="str">
        <f>IF('Employee Input 20-21'!IMK29="","",'Employee Input 20-21'!IMK29)</f>
        <v/>
      </c>
      <c r="IML29" s="14" t="str">
        <f>IF('Employee Input 20-21'!IML29="","",'Employee Input 20-21'!IML29)</f>
        <v/>
      </c>
      <c r="IMM29" s="14" t="str">
        <f>IF('Employee Input 20-21'!IMM29="","",'Employee Input 20-21'!IMM29)</f>
        <v/>
      </c>
      <c r="IMN29" s="14" t="str">
        <f>IF('Employee Input 20-21'!IMN29="","",'Employee Input 20-21'!IMN29)</f>
        <v/>
      </c>
      <c r="IMO29" s="14" t="str">
        <f>IF('Employee Input 20-21'!IMO29="","",'Employee Input 20-21'!IMO29)</f>
        <v/>
      </c>
      <c r="IMP29" s="14" t="str">
        <f>IF('Employee Input 20-21'!IMP29="","",'Employee Input 20-21'!IMP29)</f>
        <v/>
      </c>
      <c r="IMQ29" s="14" t="str">
        <f>IF('Employee Input 20-21'!IMQ29="","",'Employee Input 20-21'!IMQ29)</f>
        <v/>
      </c>
      <c r="IMR29" s="14" t="str">
        <f>IF('Employee Input 20-21'!IMR29="","",'Employee Input 20-21'!IMR29)</f>
        <v/>
      </c>
      <c r="IMS29" s="14" t="str">
        <f>IF('Employee Input 20-21'!IMS29="","",'Employee Input 20-21'!IMS29)</f>
        <v/>
      </c>
      <c r="IMT29" s="14" t="str">
        <f>IF('Employee Input 20-21'!IMT29="","",'Employee Input 20-21'!IMT29)</f>
        <v/>
      </c>
      <c r="IMU29" s="14" t="str">
        <f>IF('Employee Input 20-21'!IMU29="","",'Employee Input 20-21'!IMU29)</f>
        <v/>
      </c>
      <c r="IMV29" s="14" t="str">
        <f>IF('Employee Input 20-21'!IMV29="","",'Employee Input 20-21'!IMV29)</f>
        <v/>
      </c>
      <c r="IMW29" s="14" t="str">
        <f>IF('Employee Input 20-21'!IMW29="","",'Employee Input 20-21'!IMW29)</f>
        <v/>
      </c>
      <c r="IMX29" s="14" t="str">
        <f>IF('Employee Input 20-21'!IMX29="","",'Employee Input 20-21'!IMX29)</f>
        <v/>
      </c>
      <c r="IMY29" s="14" t="str">
        <f>IF('Employee Input 20-21'!IMY29="","",'Employee Input 20-21'!IMY29)</f>
        <v/>
      </c>
      <c r="IMZ29" s="14" t="str">
        <f>IF('Employee Input 20-21'!IMZ29="","",'Employee Input 20-21'!IMZ29)</f>
        <v/>
      </c>
      <c r="INA29" s="14" t="str">
        <f>IF('Employee Input 20-21'!INA29="","",'Employee Input 20-21'!INA29)</f>
        <v/>
      </c>
      <c r="INB29" s="14" t="str">
        <f>IF('Employee Input 20-21'!INB29="","",'Employee Input 20-21'!INB29)</f>
        <v/>
      </c>
      <c r="INC29" s="14" t="str">
        <f>IF('Employee Input 20-21'!INC29="","",'Employee Input 20-21'!INC29)</f>
        <v/>
      </c>
      <c r="IND29" s="14" t="str">
        <f>IF('Employee Input 20-21'!IND29="","",'Employee Input 20-21'!IND29)</f>
        <v/>
      </c>
      <c r="INE29" s="14" t="str">
        <f>IF('Employee Input 20-21'!INE29="","",'Employee Input 20-21'!INE29)</f>
        <v/>
      </c>
      <c r="INF29" s="14" t="str">
        <f>IF('Employee Input 20-21'!INF29="","",'Employee Input 20-21'!INF29)</f>
        <v/>
      </c>
      <c r="ING29" s="14" t="str">
        <f>IF('Employee Input 20-21'!ING29="","",'Employee Input 20-21'!ING29)</f>
        <v/>
      </c>
      <c r="INH29" s="14" t="str">
        <f>IF('Employee Input 20-21'!INH29="","",'Employee Input 20-21'!INH29)</f>
        <v/>
      </c>
      <c r="INI29" s="14" t="str">
        <f>IF('Employee Input 20-21'!INI29="","",'Employee Input 20-21'!INI29)</f>
        <v/>
      </c>
      <c r="INJ29" s="14" t="str">
        <f>IF('Employee Input 20-21'!INJ29="","",'Employee Input 20-21'!INJ29)</f>
        <v/>
      </c>
      <c r="INK29" s="14" t="str">
        <f>IF('Employee Input 20-21'!INK29="","",'Employee Input 20-21'!INK29)</f>
        <v/>
      </c>
      <c r="INL29" s="14" t="str">
        <f>IF('Employee Input 20-21'!INL29="","",'Employee Input 20-21'!INL29)</f>
        <v/>
      </c>
      <c r="INM29" s="14" t="str">
        <f>IF('Employee Input 20-21'!INM29="","",'Employee Input 20-21'!INM29)</f>
        <v/>
      </c>
      <c r="INN29" s="14" t="str">
        <f>IF('Employee Input 20-21'!INN29="","",'Employee Input 20-21'!INN29)</f>
        <v/>
      </c>
      <c r="INO29" s="14" t="str">
        <f>IF('Employee Input 20-21'!INO29="","",'Employee Input 20-21'!INO29)</f>
        <v/>
      </c>
      <c r="INP29" s="14" t="str">
        <f>IF('Employee Input 20-21'!INP29="","",'Employee Input 20-21'!INP29)</f>
        <v/>
      </c>
      <c r="INQ29" s="14" t="str">
        <f>IF('Employee Input 20-21'!INQ29="","",'Employee Input 20-21'!INQ29)</f>
        <v/>
      </c>
      <c r="INR29" s="14" t="str">
        <f>IF('Employee Input 20-21'!INR29="","",'Employee Input 20-21'!INR29)</f>
        <v/>
      </c>
      <c r="INS29" s="14" t="str">
        <f>IF('Employee Input 20-21'!INS29="","",'Employee Input 20-21'!INS29)</f>
        <v/>
      </c>
      <c r="INT29" s="14" t="str">
        <f>IF('Employee Input 20-21'!INT29="","",'Employee Input 20-21'!INT29)</f>
        <v/>
      </c>
      <c r="INU29" s="14" t="str">
        <f>IF('Employee Input 20-21'!INU29="","",'Employee Input 20-21'!INU29)</f>
        <v/>
      </c>
      <c r="INV29" s="14" t="str">
        <f>IF('Employee Input 20-21'!INV29="","",'Employee Input 20-21'!INV29)</f>
        <v/>
      </c>
      <c r="INW29" s="14" t="str">
        <f>IF('Employee Input 20-21'!INW29="","",'Employee Input 20-21'!INW29)</f>
        <v/>
      </c>
      <c r="INX29" s="14" t="str">
        <f>IF('Employee Input 20-21'!INX29="","",'Employee Input 20-21'!INX29)</f>
        <v/>
      </c>
      <c r="INY29" s="14" t="str">
        <f>IF('Employee Input 20-21'!INY29="","",'Employee Input 20-21'!INY29)</f>
        <v/>
      </c>
      <c r="INZ29" s="14" t="str">
        <f>IF('Employee Input 20-21'!INZ29="","",'Employee Input 20-21'!INZ29)</f>
        <v/>
      </c>
      <c r="IOA29" s="14" t="str">
        <f>IF('Employee Input 20-21'!IOA29="","",'Employee Input 20-21'!IOA29)</f>
        <v/>
      </c>
      <c r="IOB29" s="14" t="str">
        <f>IF('Employee Input 20-21'!IOB29="","",'Employee Input 20-21'!IOB29)</f>
        <v/>
      </c>
      <c r="IOC29" s="14" t="str">
        <f>IF('Employee Input 20-21'!IOC29="","",'Employee Input 20-21'!IOC29)</f>
        <v/>
      </c>
      <c r="IOD29" s="14" t="str">
        <f>IF('Employee Input 20-21'!IOD29="","",'Employee Input 20-21'!IOD29)</f>
        <v/>
      </c>
      <c r="IOE29" s="14" t="str">
        <f>IF('Employee Input 20-21'!IOE29="","",'Employee Input 20-21'!IOE29)</f>
        <v/>
      </c>
      <c r="IOF29" s="14" t="str">
        <f>IF('Employee Input 20-21'!IOF29="","",'Employee Input 20-21'!IOF29)</f>
        <v/>
      </c>
      <c r="IOG29" s="14" t="str">
        <f>IF('Employee Input 20-21'!IOG29="","",'Employee Input 20-21'!IOG29)</f>
        <v/>
      </c>
      <c r="IOH29" s="14" t="str">
        <f>IF('Employee Input 20-21'!IOH29="","",'Employee Input 20-21'!IOH29)</f>
        <v/>
      </c>
      <c r="IOI29" s="14" t="str">
        <f>IF('Employee Input 20-21'!IOI29="","",'Employee Input 20-21'!IOI29)</f>
        <v/>
      </c>
      <c r="IOJ29" s="14" t="str">
        <f>IF('Employee Input 20-21'!IOJ29="","",'Employee Input 20-21'!IOJ29)</f>
        <v/>
      </c>
      <c r="IOK29" s="14" t="str">
        <f>IF('Employee Input 20-21'!IOK29="","",'Employee Input 20-21'!IOK29)</f>
        <v/>
      </c>
      <c r="IOL29" s="14" t="str">
        <f>IF('Employee Input 20-21'!IOL29="","",'Employee Input 20-21'!IOL29)</f>
        <v/>
      </c>
      <c r="IOM29" s="14" t="str">
        <f>IF('Employee Input 20-21'!IOM29="","",'Employee Input 20-21'!IOM29)</f>
        <v/>
      </c>
      <c r="ION29" s="14" t="str">
        <f>IF('Employee Input 20-21'!ION29="","",'Employee Input 20-21'!ION29)</f>
        <v/>
      </c>
      <c r="IOO29" s="14" t="str">
        <f>IF('Employee Input 20-21'!IOO29="","",'Employee Input 20-21'!IOO29)</f>
        <v/>
      </c>
      <c r="IOP29" s="14" t="str">
        <f>IF('Employee Input 20-21'!IOP29="","",'Employee Input 20-21'!IOP29)</f>
        <v/>
      </c>
      <c r="IOQ29" s="14" t="str">
        <f>IF('Employee Input 20-21'!IOQ29="","",'Employee Input 20-21'!IOQ29)</f>
        <v/>
      </c>
      <c r="IOR29" s="14" t="str">
        <f>IF('Employee Input 20-21'!IOR29="","",'Employee Input 20-21'!IOR29)</f>
        <v/>
      </c>
      <c r="IOS29" s="14" t="str">
        <f>IF('Employee Input 20-21'!IOS29="","",'Employee Input 20-21'!IOS29)</f>
        <v/>
      </c>
      <c r="IOT29" s="14" t="str">
        <f>IF('Employee Input 20-21'!IOT29="","",'Employee Input 20-21'!IOT29)</f>
        <v/>
      </c>
      <c r="IOU29" s="14" t="str">
        <f>IF('Employee Input 20-21'!IOU29="","",'Employee Input 20-21'!IOU29)</f>
        <v/>
      </c>
      <c r="IOV29" s="14" t="str">
        <f>IF('Employee Input 20-21'!IOV29="","",'Employee Input 20-21'!IOV29)</f>
        <v/>
      </c>
      <c r="IOW29" s="14" t="str">
        <f>IF('Employee Input 20-21'!IOW29="","",'Employee Input 20-21'!IOW29)</f>
        <v/>
      </c>
      <c r="IOX29" s="14" t="str">
        <f>IF('Employee Input 20-21'!IOX29="","",'Employee Input 20-21'!IOX29)</f>
        <v/>
      </c>
      <c r="IOY29" s="14" t="str">
        <f>IF('Employee Input 20-21'!IOY29="","",'Employee Input 20-21'!IOY29)</f>
        <v/>
      </c>
      <c r="IOZ29" s="14" t="str">
        <f>IF('Employee Input 20-21'!IOZ29="","",'Employee Input 20-21'!IOZ29)</f>
        <v/>
      </c>
      <c r="IPA29" s="14" t="str">
        <f>IF('Employee Input 20-21'!IPA29="","",'Employee Input 20-21'!IPA29)</f>
        <v/>
      </c>
      <c r="IPB29" s="14" t="str">
        <f>IF('Employee Input 20-21'!IPB29="","",'Employee Input 20-21'!IPB29)</f>
        <v/>
      </c>
      <c r="IPC29" s="14" t="str">
        <f>IF('Employee Input 20-21'!IPC29="","",'Employee Input 20-21'!IPC29)</f>
        <v/>
      </c>
      <c r="IPD29" s="14" t="str">
        <f>IF('Employee Input 20-21'!IPD29="","",'Employee Input 20-21'!IPD29)</f>
        <v/>
      </c>
      <c r="IPE29" s="14" t="str">
        <f>IF('Employee Input 20-21'!IPE29="","",'Employee Input 20-21'!IPE29)</f>
        <v/>
      </c>
      <c r="IPF29" s="14" t="str">
        <f>IF('Employee Input 20-21'!IPF29="","",'Employee Input 20-21'!IPF29)</f>
        <v/>
      </c>
      <c r="IPG29" s="14" t="str">
        <f>IF('Employee Input 20-21'!IPG29="","",'Employee Input 20-21'!IPG29)</f>
        <v/>
      </c>
      <c r="IPH29" s="14" t="str">
        <f>IF('Employee Input 20-21'!IPH29="","",'Employee Input 20-21'!IPH29)</f>
        <v/>
      </c>
      <c r="IPI29" s="14" t="str">
        <f>IF('Employee Input 20-21'!IPI29="","",'Employee Input 20-21'!IPI29)</f>
        <v/>
      </c>
      <c r="IPJ29" s="14" t="str">
        <f>IF('Employee Input 20-21'!IPJ29="","",'Employee Input 20-21'!IPJ29)</f>
        <v/>
      </c>
      <c r="IPK29" s="14" t="str">
        <f>IF('Employee Input 20-21'!IPK29="","",'Employee Input 20-21'!IPK29)</f>
        <v/>
      </c>
      <c r="IPL29" s="14" t="str">
        <f>IF('Employee Input 20-21'!IPL29="","",'Employee Input 20-21'!IPL29)</f>
        <v/>
      </c>
      <c r="IPM29" s="14" t="str">
        <f>IF('Employee Input 20-21'!IPM29="","",'Employee Input 20-21'!IPM29)</f>
        <v/>
      </c>
      <c r="IPN29" s="14" t="str">
        <f>IF('Employee Input 20-21'!IPN29="","",'Employee Input 20-21'!IPN29)</f>
        <v/>
      </c>
      <c r="IPO29" s="14" t="str">
        <f>IF('Employee Input 20-21'!IPO29="","",'Employee Input 20-21'!IPO29)</f>
        <v/>
      </c>
      <c r="IPP29" s="14" t="str">
        <f>IF('Employee Input 20-21'!IPP29="","",'Employee Input 20-21'!IPP29)</f>
        <v/>
      </c>
      <c r="IPQ29" s="14" t="str">
        <f>IF('Employee Input 20-21'!IPQ29="","",'Employee Input 20-21'!IPQ29)</f>
        <v/>
      </c>
      <c r="IPR29" s="14" t="str">
        <f>IF('Employee Input 20-21'!IPR29="","",'Employee Input 20-21'!IPR29)</f>
        <v/>
      </c>
      <c r="IPS29" s="14" t="str">
        <f>IF('Employee Input 20-21'!IPS29="","",'Employee Input 20-21'!IPS29)</f>
        <v/>
      </c>
      <c r="IPT29" s="14" t="str">
        <f>IF('Employee Input 20-21'!IPT29="","",'Employee Input 20-21'!IPT29)</f>
        <v/>
      </c>
      <c r="IPU29" s="14" t="str">
        <f>IF('Employee Input 20-21'!IPU29="","",'Employee Input 20-21'!IPU29)</f>
        <v/>
      </c>
      <c r="IPV29" s="14" t="str">
        <f>IF('Employee Input 20-21'!IPV29="","",'Employee Input 20-21'!IPV29)</f>
        <v/>
      </c>
      <c r="IPW29" s="14" t="str">
        <f>IF('Employee Input 20-21'!IPW29="","",'Employee Input 20-21'!IPW29)</f>
        <v/>
      </c>
      <c r="IPX29" s="14" t="str">
        <f>IF('Employee Input 20-21'!IPX29="","",'Employee Input 20-21'!IPX29)</f>
        <v/>
      </c>
      <c r="IPY29" s="14" t="str">
        <f>IF('Employee Input 20-21'!IPY29="","",'Employee Input 20-21'!IPY29)</f>
        <v/>
      </c>
      <c r="IPZ29" s="14" t="str">
        <f>IF('Employee Input 20-21'!IPZ29="","",'Employee Input 20-21'!IPZ29)</f>
        <v/>
      </c>
      <c r="IQA29" s="14" t="str">
        <f>IF('Employee Input 20-21'!IQA29="","",'Employee Input 20-21'!IQA29)</f>
        <v/>
      </c>
      <c r="IQB29" s="14" t="str">
        <f>IF('Employee Input 20-21'!IQB29="","",'Employee Input 20-21'!IQB29)</f>
        <v/>
      </c>
      <c r="IQC29" s="14" t="str">
        <f>IF('Employee Input 20-21'!IQC29="","",'Employee Input 20-21'!IQC29)</f>
        <v/>
      </c>
      <c r="IQD29" s="14" t="str">
        <f>IF('Employee Input 20-21'!IQD29="","",'Employee Input 20-21'!IQD29)</f>
        <v/>
      </c>
      <c r="IQE29" s="14" t="str">
        <f>IF('Employee Input 20-21'!IQE29="","",'Employee Input 20-21'!IQE29)</f>
        <v/>
      </c>
      <c r="IQF29" s="14" t="str">
        <f>IF('Employee Input 20-21'!IQF29="","",'Employee Input 20-21'!IQF29)</f>
        <v/>
      </c>
      <c r="IQG29" s="14" t="str">
        <f>IF('Employee Input 20-21'!IQG29="","",'Employee Input 20-21'!IQG29)</f>
        <v/>
      </c>
      <c r="IQH29" s="14" t="str">
        <f>IF('Employee Input 20-21'!IQH29="","",'Employee Input 20-21'!IQH29)</f>
        <v/>
      </c>
      <c r="IQI29" s="14" t="str">
        <f>IF('Employee Input 20-21'!IQI29="","",'Employee Input 20-21'!IQI29)</f>
        <v/>
      </c>
      <c r="IQJ29" s="14" t="str">
        <f>IF('Employee Input 20-21'!IQJ29="","",'Employee Input 20-21'!IQJ29)</f>
        <v/>
      </c>
      <c r="IQK29" s="14" t="str">
        <f>IF('Employee Input 20-21'!IQK29="","",'Employee Input 20-21'!IQK29)</f>
        <v/>
      </c>
      <c r="IQL29" s="14" t="str">
        <f>IF('Employee Input 20-21'!IQL29="","",'Employee Input 20-21'!IQL29)</f>
        <v/>
      </c>
      <c r="IQM29" s="14" t="str">
        <f>IF('Employee Input 20-21'!IQM29="","",'Employee Input 20-21'!IQM29)</f>
        <v/>
      </c>
      <c r="IQN29" s="14" t="str">
        <f>IF('Employee Input 20-21'!IQN29="","",'Employee Input 20-21'!IQN29)</f>
        <v/>
      </c>
      <c r="IQO29" s="14" t="str">
        <f>IF('Employee Input 20-21'!IQO29="","",'Employee Input 20-21'!IQO29)</f>
        <v/>
      </c>
      <c r="IQP29" s="14" t="str">
        <f>IF('Employee Input 20-21'!IQP29="","",'Employee Input 20-21'!IQP29)</f>
        <v/>
      </c>
      <c r="IQQ29" s="14" t="str">
        <f>IF('Employee Input 20-21'!IQQ29="","",'Employee Input 20-21'!IQQ29)</f>
        <v/>
      </c>
      <c r="IQR29" s="14" t="str">
        <f>IF('Employee Input 20-21'!IQR29="","",'Employee Input 20-21'!IQR29)</f>
        <v/>
      </c>
      <c r="IQS29" s="14" t="str">
        <f>IF('Employee Input 20-21'!IQS29="","",'Employee Input 20-21'!IQS29)</f>
        <v/>
      </c>
      <c r="IQT29" s="14" t="str">
        <f>IF('Employee Input 20-21'!IQT29="","",'Employee Input 20-21'!IQT29)</f>
        <v/>
      </c>
      <c r="IQU29" s="14" t="str">
        <f>IF('Employee Input 20-21'!IQU29="","",'Employee Input 20-21'!IQU29)</f>
        <v/>
      </c>
      <c r="IQV29" s="14" t="str">
        <f>IF('Employee Input 20-21'!IQV29="","",'Employee Input 20-21'!IQV29)</f>
        <v/>
      </c>
      <c r="IQW29" s="14" t="str">
        <f>IF('Employee Input 20-21'!IQW29="","",'Employee Input 20-21'!IQW29)</f>
        <v/>
      </c>
      <c r="IQX29" s="14" t="str">
        <f>IF('Employee Input 20-21'!IQX29="","",'Employee Input 20-21'!IQX29)</f>
        <v/>
      </c>
      <c r="IQY29" s="14" t="str">
        <f>IF('Employee Input 20-21'!IQY29="","",'Employee Input 20-21'!IQY29)</f>
        <v/>
      </c>
      <c r="IQZ29" s="14" t="str">
        <f>IF('Employee Input 20-21'!IQZ29="","",'Employee Input 20-21'!IQZ29)</f>
        <v/>
      </c>
      <c r="IRA29" s="14" t="str">
        <f>IF('Employee Input 20-21'!IRA29="","",'Employee Input 20-21'!IRA29)</f>
        <v/>
      </c>
      <c r="IRB29" s="14" t="str">
        <f>IF('Employee Input 20-21'!IRB29="","",'Employee Input 20-21'!IRB29)</f>
        <v/>
      </c>
      <c r="IRC29" s="14" t="str">
        <f>IF('Employee Input 20-21'!IRC29="","",'Employee Input 20-21'!IRC29)</f>
        <v/>
      </c>
      <c r="IRD29" s="14" t="str">
        <f>IF('Employee Input 20-21'!IRD29="","",'Employee Input 20-21'!IRD29)</f>
        <v/>
      </c>
      <c r="IRE29" s="14" t="str">
        <f>IF('Employee Input 20-21'!IRE29="","",'Employee Input 20-21'!IRE29)</f>
        <v/>
      </c>
      <c r="IRF29" s="14" t="str">
        <f>IF('Employee Input 20-21'!IRF29="","",'Employee Input 20-21'!IRF29)</f>
        <v/>
      </c>
      <c r="IRG29" s="14" t="str">
        <f>IF('Employee Input 20-21'!IRG29="","",'Employee Input 20-21'!IRG29)</f>
        <v/>
      </c>
      <c r="IRH29" s="14" t="str">
        <f>IF('Employee Input 20-21'!IRH29="","",'Employee Input 20-21'!IRH29)</f>
        <v/>
      </c>
      <c r="IRI29" s="14" t="str">
        <f>IF('Employee Input 20-21'!IRI29="","",'Employee Input 20-21'!IRI29)</f>
        <v/>
      </c>
      <c r="IRJ29" s="14" t="str">
        <f>IF('Employee Input 20-21'!IRJ29="","",'Employee Input 20-21'!IRJ29)</f>
        <v/>
      </c>
      <c r="IRK29" s="14" t="str">
        <f>IF('Employee Input 20-21'!IRK29="","",'Employee Input 20-21'!IRK29)</f>
        <v/>
      </c>
      <c r="IRL29" s="14" t="str">
        <f>IF('Employee Input 20-21'!IRL29="","",'Employee Input 20-21'!IRL29)</f>
        <v/>
      </c>
      <c r="IRM29" s="14" t="str">
        <f>IF('Employee Input 20-21'!IRM29="","",'Employee Input 20-21'!IRM29)</f>
        <v/>
      </c>
      <c r="IRN29" s="14" t="str">
        <f>IF('Employee Input 20-21'!IRN29="","",'Employee Input 20-21'!IRN29)</f>
        <v/>
      </c>
      <c r="IRO29" s="14" t="str">
        <f>IF('Employee Input 20-21'!IRO29="","",'Employee Input 20-21'!IRO29)</f>
        <v/>
      </c>
      <c r="IRP29" s="14" t="str">
        <f>IF('Employee Input 20-21'!IRP29="","",'Employee Input 20-21'!IRP29)</f>
        <v/>
      </c>
      <c r="IRQ29" s="14" t="str">
        <f>IF('Employee Input 20-21'!IRQ29="","",'Employee Input 20-21'!IRQ29)</f>
        <v/>
      </c>
      <c r="IRR29" s="14" t="str">
        <f>IF('Employee Input 20-21'!IRR29="","",'Employee Input 20-21'!IRR29)</f>
        <v/>
      </c>
      <c r="IRS29" s="14" t="str">
        <f>IF('Employee Input 20-21'!IRS29="","",'Employee Input 20-21'!IRS29)</f>
        <v/>
      </c>
      <c r="IRT29" s="14" t="str">
        <f>IF('Employee Input 20-21'!IRT29="","",'Employee Input 20-21'!IRT29)</f>
        <v/>
      </c>
      <c r="IRU29" s="14" t="str">
        <f>IF('Employee Input 20-21'!IRU29="","",'Employee Input 20-21'!IRU29)</f>
        <v/>
      </c>
      <c r="IRV29" s="14" t="str">
        <f>IF('Employee Input 20-21'!IRV29="","",'Employee Input 20-21'!IRV29)</f>
        <v/>
      </c>
      <c r="IRW29" s="14" t="str">
        <f>IF('Employee Input 20-21'!IRW29="","",'Employee Input 20-21'!IRW29)</f>
        <v/>
      </c>
      <c r="IRX29" s="14" t="str">
        <f>IF('Employee Input 20-21'!IRX29="","",'Employee Input 20-21'!IRX29)</f>
        <v/>
      </c>
      <c r="IRY29" s="14" t="str">
        <f>IF('Employee Input 20-21'!IRY29="","",'Employee Input 20-21'!IRY29)</f>
        <v/>
      </c>
      <c r="IRZ29" s="14" t="str">
        <f>IF('Employee Input 20-21'!IRZ29="","",'Employee Input 20-21'!IRZ29)</f>
        <v/>
      </c>
      <c r="ISA29" s="14" t="str">
        <f>IF('Employee Input 20-21'!ISA29="","",'Employee Input 20-21'!ISA29)</f>
        <v/>
      </c>
      <c r="ISB29" s="14" t="str">
        <f>IF('Employee Input 20-21'!ISB29="","",'Employee Input 20-21'!ISB29)</f>
        <v/>
      </c>
      <c r="ISC29" s="14" t="str">
        <f>IF('Employee Input 20-21'!ISC29="","",'Employee Input 20-21'!ISC29)</f>
        <v/>
      </c>
      <c r="ISD29" s="14" t="str">
        <f>IF('Employee Input 20-21'!ISD29="","",'Employee Input 20-21'!ISD29)</f>
        <v/>
      </c>
      <c r="ISE29" s="14" t="str">
        <f>IF('Employee Input 20-21'!ISE29="","",'Employee Input 20-21'!ISE29)</f>
        <v/>
      </c>
      <c r="ISF29" s="14" t="str">
        <f>IF('Employee Input 20-21'!ISF29="","",'Employee Input 20-21'!ISF29)</f>
        <v/>
      </c>
      <c r="ISG29" s="14" t="str">
        <f>IF('Employee Input 20-21'!ISG29="","",'Employee Input 20-21'!ISG29)</f>
        <v/>
      </c>
      <c r="ISH29" s="14" t="str">
        <f>IF('Employee Input 20-21'!ISH29="","",'Employee Input 20-21'!ISH29)</f>
        <v/>
      </c>
      <c r="ISI29" s="14" t="str">
        <f>IF('Employee Input 20-21'!ISI29="","",'Employee Input 20-21'!ISI29)</f>
        <v/>
      </c>
      <c r="ISJ29" s="14" t="str">
        <f>IF('Employee Input 20-21'!ISJ29="","",'Employee Input 20-21'!ISJ29)</f>
        <v/>
      </c>
      <c r="ISK29" s="14" t="str">
        <f>IF('Employee Input 20-21'!ISK29="","",'Employee Input 20-21'!ISK29)</f>
        <v/>
      </c>
      <c r="ISL29" s="14" t="str">
        <f>IF('Employee Input 20-21'!ISL29="","",'Employee Input 20-21'!ISL29)</f>
        <v/>
      </c>
      <c r="ISM29" s="14" t="str">
        <f>IF('Employee Input 20-21'!ISM29="","",'Employee Input 20-21'!ISM29)</f>
        <v/>
      </c>
      <c r="ISN29" s="14" t="str">
        <f>IF('Employee Input 20-21'!ISN29="","",'Employee Input 20-21'!ISN29)</f>
        <v/>
      </c>
      <c r="ISO29" s="14" t="str">
        <f>IF('Employee Input 20-21'!ISO29="","",'Employee Input 20-21'!ISO29)</f>
        <v/>
      </c>
      <c r="ISP29" s="14" t="str">
        <f>IF('Employee Input 20-21'!ISP29="","",'Employee Input 20-21'!ISP29)</f>
        <v/>
      </c>
      <c r="ISQ29" s="14" t="str">
        <f>IF('Employee Input 20-21'!ISQ29="","",'Employee Input 20-21'!ISQ29)</f>
        <v/>
      </c>
      <c r="ISR29" s="14" t="str">
        <f>IF('Employee Input 20-21'!ISR29="","",'Employee Input 20-21'!ISR29)</f>
        <v/>
      </c>
      <c r="ISS29" s="14" t="str">
        <f>IF('Employee Input 20-21'!ISS29="","",'Employee Input 20-21'!ISS29)</f>
        <v/>
      </c>
      <c r="IST29" s="14" t="str">
        <f>IF('Employee Input 20-21'!IST29="","",'Employee Input 20-21'!IST29)</f>
        <v/>
      </c>
      <c r="ISU29" s="14" t="str">
        <f>IF('Employee Input 20-21'!ISU29="","",'Employee Input 20-21'!ISU29)</f>
        <v/>
      </c>
      <c r="ISV29" s="14" t="str">
        <f>IF('Employee Input 20-21'!ISV29="","",'Employee Input 20-21'!ISV29)</f>
        <v/>
      </c>
      <c r="ISW29" s="14" t="str">
        <f>IF('Employee Input 20-21'!ISW29="","",'Employee Input 20-21'!ISW29)</f>
        <v/>
      </c>
      <c r="ISX29" s="14" t="str">
        <f>IF('Employee Input 20-21'!ISX29="","",'Employee Input 20-21'!ISX29)</f>
        <v/>
      </c>
      <c r="ISY29" s="14" t="str">
        <f>IF('Employee Input 20-21'!ISY29="","",'Employee Input 20-21'!ISY29)</f>
        <v/>
      </c>
      <c r="ISZ29" s="14" t="str">
        <f>IF('Employee Input 20-21'!ISZ29="","",'Employee Input 20-21'!ISZ29)</f>
        <v/>
      </c>
      <c r="ITA29" s="14" t="str">
        <f>IF('Employee Input 20-21'!ITA29="","",'Employee Input 20-21'!ITA29)</f>
        <v/>
      </c>
      <c r="ITB29" s="14" t="str">
        <f>IF('Employee Input 20-21'!ITB29="","",'Employee Input 20-21'!ITB29)</f>
        <v/>
      </c>
      <c r="ITC29" s="14" t="str">
        <f>IF('Employee Input 20-21'!ITC29="","",'Employee Input 20-21'!ITC29)</f>
        <v/>
      </c>
      <c r="ITD29" s="14" t="str">
        <f>IF('Employee Input 20-21'!ITD29="","",'Employee Input 20-21'!ITD29)</f>
        <v/>
      </c>
      <c r="ITE29" s="14" t="str">
        <f>IF('Employee Input 20-21'!ITE29="","",'Employee Input 20-21'!ITE29)</f>
        <v/>
      </c>
      <c r="ITF29" s="14" t="str">
        <f>IF('Employee Input 20-21'!ITF29="","",'Employee Input 20-21'!ITF29)</f>
        <v/>
      </c>
      <c r="ITG29" s="14" t="str">
        <f>IF('Employee Input 20-21'!ITG29="","",'Employee Input 20-21'!ITG29)</f>
        <v/>
      </c>
      <c r="ITH29" s="14" t="str">
        <f>IF('Employee Input 20-21'!ITH29="","",'Employee Input 20-21'!ITH29)</f>
        <v/>
      </c>
      <c r="ITI29" s="14" t="str">
        <f>IF('Employee Input 20-21'!ITI29="","",'Employee Input 20-21'!ITI29)</f>
        <v/>
      </c>
      <c r="ITJ29" s="14" t="str">
        <f>IF('Employee Input 20-21'!ITJ29="","",'Employee Input 20-21'!ITJ29)</f>
        <v/>
      </c>
      <c r="ITK29" s="14" t="str">
        <f>IF('Employee Input 20-21'!ITK29="","",'Employee Input 20-21'!ITK29)</f>
        <v/>
      </c>
      <c r="ITL29" s="14" t="str">
        <f>IF('Employee Input 20-21'!ITL29="","",'Employee Input 20-21'!ITL29)</f>
        <v/>
      </c>
      <c r="ITM29" s="14" t="str">
        <f>IF('Employee Input 20-21'!ITM29="","",'Employee Input 20-21'!ITM29)</f>
        <v/>
      </c>
      <c r="ITN29" s="14" t="str">
        <f>IF('Employee Input 20-21'!ITN29="","",'Employee Input 20-21'!ITN29)</f>
        <v/>
      </c>
      <c r="ITO29" s="14" t="str">
        <f>IF('Employee Input 20-21'!ITO29="","",'Employee Input 20-21'!ITO29)</f>
        <v/>
      </c>
      <c r="ITP29" s="14" t="str">
        <f>IF('Employee Input 20-21'!ITP29="","",'Employee Input 20-21'!ITP29)</f>
        <v/>
      </c>
      <c r="ITQ29" s="14" t="str">
        <f>IF('Employee Input 20-21'!ITQ29="","",'Employee Input 20-21'!ITQ29)</f>
        <v/>
      </c>
      <c r="ITR29" s="14" t="str">
        <f>IF('Employee Input 20-21'!ITR29="","",'Employee Input 20-21'!ITR29)</f>
        <v/>
      </c>
      <c r="ITS29" s="14" t="str">
        <f>IF('Employee Input 20-21'!ITS29="","",'Employee Input 20-21'!ITS29)</f>
        <v/>
      </c>
      <c r="ITT29" s="14" t="str">
        <f>IF('Employee Input 20-21'!ITT29="","",'Employee Input 20-21'!ITT29)</f>
        <v/>
      </c>
      <c r="ITU29" s="14" t="str">
        <f>IF('Employee Input 20-21'!ITU29="","",'Employee Input 20-21'!ITU29)</f>
        <v/>
      </c>
      <c r="ITV29" s="14" t="str">
        <f>IF('Employee Input 20-21'!ITV29="","",'Employee Input 20-21'!ITV29)</f>
        <v/>
      </c>
      <c r="ITW29" s="14" t="str">
        <f>IF('Employee Input 20-21'!ITW29="","",'Employee Input 20-21'!ITW29)</f>
        <v/>
      </c>
      <c r="ITX29" s="14" t="str">
        <f>IF('Employee Input 20-21'!ITX29="","",'Employee Input 20-21'!ITX29)</f>
        <v/>
      </c>
      <c r="ITY29" s="14" t="str">
        <f>IF('Employee Input 20-21'!ITY29="","",'Employee Input 20-21'!ITY29)</f>
        <v/>
      </c>
      <c r="ITZ29" s="14" t="str">
        <f>IF('Employee Input 20-21'!ITZ29="","",'Employee Input 20-21'!ITZ29)</f>
        <v/>
      </c>
      <c r="IUA29" s="14" t="str">
        <f>IF('Employee Input 20-21'!IUA29="","",'Employee Input 20-21'!IUA29)</f>
        <v/>
      </c>
      <c r="IUB29" s="14" t="str">
        <f>IF('Employee Input 20-21'!IUB29="","",'Employee Input 20-21'!IUB29)</f>
        <v/>
      </c>
      <c r="IUC29" s="14" t="str">
        <f>IF('Employee Input 20-21'!IUC29="","",'Employee Input 20-21'!IUC29)</f>
        <v/>
      </c>
      <c r="IUD29" s="14" t="str">
        <f>IF('Employee Input 20-21'!IUD29="","",'Employee Input 20-21'!IUD29)</f>
        <v/>
      </c>
      <c r="IUE29" s="14" t="str">
        <f>IF('Employee Input 20-21'!IUE29="","",'Employee Input 20-21'!IUE29)</f>
        <v/>
      </c>
      <c r="IUF29" s="14" t="str">
        <f>IF('Employee Input 20-21'!IUF29="","",'Employee Input 20-21'!IUF29)</f>
        <v/>
      </c>
      <c r="IUG29" s="14" t="str">
        <f>IF('Employee Input 20-21'!IUG29="","",'Employee Input 20-21'!IUG29)</f>
        <v/>
      </c>
      <c r="IUH29" s="14" t="str">
        <f>IF('Employee Input 20-21'!IUH29="","",'Employee Input 20-21'!IUH29)</f>
        <v/>
      </c>
      <c r="IUI29" s="14" t="str">
        <f>IF('Employee Input 20-21'!IUI29="","",'Employee Input 20-21'!IUI29)</f>
        <v/>
      </c>
      <c r="IUJ29" s="14" t="str">
        <f>IF('Employee Input 20-21'!IUJ29="","",'Employee Input 20-21'!IUJ29)</f>
        <v/>
      </c>
      <c r="IUK29" s="14" t="str">
        <f>IF('Employee Input 20-21'!IUK29="","",'Employee Input 20-21'!IUK29)</f>
        <v/>
      </c>
      <c r="IUL29" s="14" t="str">
        <f>IF('Employee Input 20-21'!IUL29="","",'Employee Input 20-21'!IUL29)</f>
        <v/>
      </c>
      <c r="IUM29" s="14" t="str">
        <f>IF('Employee Input 20-21'!IUM29="","",'Employee Input 20-21'!IUM29)</f>
        <v/>
      </c>
      <c r="IUN29" s="14" t="str">
        <f>IF('Employee Input 20-21'!IUN29="","",'Employee Input 20-21'!IUN29)</f>
        <v/>
      </c>
      <c r="IUO29" s="14" t="str">
        <f>IF('Employee Input 20-21'!IUO29="","",'Employee Input 20-21'!IUO29)</f>
        <v/>
      </c>
      <c r="IUP29" s="14" t="str">
        <f>IF('Employee Input 20-21'!IUP29="","",'Employee Input 20-21'!IUP29)</f>
        <v/>
      </c>
      <c r="IUQ29" s="14" t="str">
        <f>IF('Employee Input 20-21'!IUQ29="","",'Employee Input 20-21'!IUQ29)</f>
        <v/>
      </c>
      <c r="IUR29" s="14" t="str">
        <f>IF('Employee Input 20-21'!IUR29="","",'Employee Input 20-21'!IUR29)</f>
        <v/>
      </c>
      <c r="IUS29" s="14" t="str">
        <f>IF('Employee Input 20-21'!IUS29="","",'Employee Input 20-21'!IUS29)</f>
        <v/>
      </c>
      <c r="IUT29" s="14" t="str">
        <f>IF('Employee Input 20-21'!IUT29="","",'Employee Input 20-21'!IUT29)</f>
        <v/>
      </c>
      <c r="IUU29" s="14" t="str">
        <f>IF('Employee Input 20-21'!IUU29="","",'Employee Input 20-21'!IUU29)</f>
        <v/>
      </c>
      <c r="IUV29" s="14" t="str">
        <f>IF('Employee Input 20-21'!IUV29="","",'Employee Input 20-21'!IUV29)</f>
        <v/>
      </c>
      <c r="IUW29" s="14" t="str">
        <f>IF('Employee Input 20-21'!IUW29="","",'Employee Input 20-21'!IUW29)</f>
        <v/>
      </c>
      <c r="IUX29" s="14" t="str">
        <f>IF('Employee Input 20-21'!IUX29="","",'Employee Input 20-21'!IUX29)</f>
        <v/>
      </c>
      <c r="IUY29" s="14" t="str">
        <f>IF('Employee Input 20-21'!IUY29="","",'Employee Input 20-21'!IUY29)</f>
        <v/>
      </c>
      <c r="IUZ29" s="14" t="str">
        <f>IF('Employee Input 20-21'!IUZ29="","",'Employee Input 20-21'!IUZ29)</f>
        <v/>
      </c>
      <c r="IVA29" s="14" t="str">
        <f>IF('Employee Input 20-21'!IVA29="","",'Employee Input 20-21'!IVA29)</f>
        <v/>
      </c>
      <c r="IVB29" s="14" t="str">
        <f>IF('Employee Input 20-21'!IVB29="","",'Employee Input 20-21'!IVB29)</f>
        <v/>
      </c>
      <c r="IVC29" s="14" t="str">
        <f>IF('Employee Input 20-21'!IVC29="","",'Employee Input 20-21'!IVC29)</f>
        <v/>
      </c>
      <c r="IVD29" s="14" t="str">
        <f>IF('Employee Input 20-21'!IVD29="","",'Employee Input 20-21'!IVD29)</f>
        <v/>
      </c>
      <c r="IVE29" s="14" t="str">
        <f>IF('Employee Input 20-21'!IVE29="","",'Employee Input 20-21'!IVE29)</f>
        <v/>
      </c>
      <c r="IVF29" s="14" t="str">
        <f>IF('Employee Input 20-21'!IVF29="","",'Employee Input 20-21'!IVF29)</f>
        <v/>
      </c>
      <c r="IVG29" s="14" t="str">
        <f>IF('Employee Input 20-21'!IVG29="","",'Employee Input 20-21'!IVG29)</f>
        <v/>
      </c>
      <c r="IVH29" s="14" t="str">
        <f>IF('Employee Input 20-21'!IVH29="","",'Employee Input 20-21'!IVH29)</f>
        <v/>
      </c>
      <c r="IVI29" s="14" t="str">
        <f>IF('Employee Input 20-21'!IVI29="","",'Employee Input 20-21'!IVI29)</f>
        <v/>
      </c>
      <c r="IVJ29" s="14" t="str">
        <f>IF('Employee Input 20-21'!IVJ29="","",'Employee Input 20-21'!IVJ29)</f>
        <v/>
      </c>
      <c r="IVK29" s="14" t="str">
        <f>IF('Employee Input 20-21'!IVK29="","",'Employee Input 20-21'!IVK29)</f>
        <v/>
      </c>
      <c r="IVL29" s="14" t="str">
        <f>IF('Employee Input 20-21'!IVL29="","",'Employee Input 20-21'!IVL29)</f>
        <v/>
      </c>
      <c r="IVM29" s="14" t="str">
        <f>IF('Employee Input 20-21'!IVM29="","",'Employee Input 20-21'!IVM29)</f>
        <v/>
      </c>
      <c r="IVN29" s="14" t="str">
        <f>IF('Employee Input 20-21'!IVN29="","",'Employee Input 20-21'!IVN29)</f>
        <v/>
      </c>
      <c r="IVO29" s="14" t="str">
        <f>IF('Employee Input 20-21'!IVO29="","",'Employee Input 20-21'!IVO29)</f>
        <v/>
      </c>
      <c r="IVP29" s="14" t="str">
        <f>IF('Employee Input 20-21'!IVP29="","",'Employee Input 20-21'!IVP29)</f>
        <v/>
      </c>
      <c r="IVQ29" s="14" t="str">
        <f>IF('Employee Input 20-21'!IVQ29="","",'Employee Input 20-21'!IVQ29)</f>
        <v/>
      </c>
      <c r="IVR29" s="14" t="str">
        <f>IF('Employee Input 20-21'!IVR29="","",'Employee Input 20-21'!IVR29)</f>
        <v/>
      </c>
      <c r="IVS29" s="14" t="str">
        <f>IF('Employee Input 20-21'!IVS29="","",'Employee Input 20-21'!IVS29)</f>
        <v/>
      </c>
      <c r="IVT29" s="14" t="str">
        <f>IF('Employee Input 20-21'!IVT29="","",'Employee Input 20-21'!IVT29)</f>
        <v/>
      </c>
      <c r="IVU29" s="14" t="str">
        <f>IF('Employee Input 20-21'!IVU29="","",'Employee Input 20-21'!IVU29)</f>
        <v/>
      </c>
      <c r="IVV29" s="14" t="str">
        <f>IF('Employee Input 20-21'!IVV29="","",'Employee Input 20-21'!IVV29)</f>
        <v/>
      </c>
      <c r="IVW29" s="14" t="str">
        <f>IF('Employee Input 20-21'!IVW29="","",'Employee Input 20-21'!IVW29)</f>
        <v/>
      </c>
      <c r="IVX29" s="14" t="str">
        <f>IF('Employee Input 20-21'!IVX29="","",'Employee Input 20-21'!IVX29)</f>
        <v/>
      </c>
      <c r="IVY29" s="14" t="str">
        <f>IF('Employee Input 20-21'!IVY29="","",'Employee Input 20-21'!IVY29)</f>
        <v/>
      </c>
      <c r="IVZ29" s="14" t="str">
        <f>IF('Employee Input 20-21'!IVZ29="","",'Employee Input 20-21'!IVZ29)</f>
        <v/>
      </c>
      <c r="IWA29" s="14" t="str">
        <f>IF('Employee Input 20-21'!IWA29="","",'Employee Input 20-21'!IWA29)</f>
        <v/>
      </c>
      <c r="IWB29" s="14" t="str">
        <f>IF('Employee Input 20-21'!IWB29="","",'Employee Input 20-21'!IWB29)</f>
        <v/>
      </c>
      <c r="IWC29" s="14" t="str">
        <f>IF('Employee Input 20-21'!IWC29="","",'Employee Input 20-21'!IWC29)</f>
        <v/>
      </c>
      <c r="IWD29" s="14" t="str">
        <f>IF('Employee Input 20-21'!IWD29="","",'Employee Input 20-21'!IWD29)</f>
        <v/>
      </c>
      <c r="IWE29" s="14" t="str">
        <f>IF('Employee Input 20-21'!IWE29="","",'Employee Input 20-21'!IWE29)</f>
        <v/>
      </c>
      <c r="IWF29" s="14" t="str">
        <f>IF('Employee Input 20-21'!IWF29="","",'Employee Input 20-21'!IWF29)</f>
        <v/>
      </c>
      <c r="IWG29" s="14" t="str">
        <f>IF('Employee Input 20-21'!IWG29="","",'Employee Input 20-21'!IWG29)</f>
        <v/>
      </c>
      <c r="IWH29" s="14" t="str">
        <f>IF('Employee Input 20-21'!IWH29="","",'Employee Input 20-21'!IWH29)</f>
        <v/>
      </c>
      <c r="IWI29" s="14" t="str">
        <f>IF('Employee Input 20-21'!IWI29="","",'Employee Input 20-21'!IWI29)</f>
        <v/>
      </c>
      <c r="IWJ29" s="14" t="str">
        <f>IF('Employee Input 20-21'!IWJ29="","",'Employee Input 20-21'!IWJ29)</f>
        <v/>
      </c>
      <c r="IWK29" s="14" t="str">
        <f>IF('Employee Input 20-21'!IWK29="","",'Employee Input 20-21'!IWK29)</f>
        <v/>
      </c>
      <c r="IWL29" s="14" t="str">
        <f>IF('Employee Input 20-21'!IWL29="","",'Employee Input 20-21'!IWL29)</f>
        <v/>
      </c>
      <c r="IWM29" s="14" t="str">
        <f>IF('Employee Input 20-21'!IWM29="","",'Employee Input 20-21'!IWM29)</f>
        <v/>
      </c>
      <c r="IWN29" s="14" t="str">
        <f>IF('Employee Input 20-21'!IWN29="","",'Employee Input 20-21'!IWN29)</f>
        <v/>
      </c>
      <c r="IWO29" s="14" t="str">
        <f>IF('Employee Input 20-21'!IWO29="","",'Employee Input 20-21'!IWO29)</f>
        <v/>
      </c>
      <c r="IWP29" s="14" t="str">
        <f>IF('Employee Input 20-21'!IWP29="","",'Employee Input 20-21'!IWP29)</f>
        <v/>
      </c>
      <c r="IWQ29" s="14" t="str">
        <f>IF('Employee Input 20-21'!IWQ29="","",'Employee Input 20-21'!IWQ29)</f>
        <v/>
      </c>
      <c r="IWR29" s="14" t="str">
        <f>IF('Employee Input 20-21'!IWR29="","",'Employee Input 20-21'!IWR29)</f>
        <v/>
      </c>
      <c r="IWS29" s="14" t="str">
        <f>IF('Employee Input 20-21'!IWS29="","",'Employee Input 20-21'!IWS29)</f>
        <v/>
      </c>
      <c r="IWT29" s="14" t="str">
        <f>IF('Employee Input 20-21'!IWT29="","",'Employee Input 20-21'!IWT29)</f>
        <v/>
      </c>
      <c r="IWU29" s="14" t="str">
        <f>IF('Employee Input 20-21'!IWU29="","",'Employee Input 20-21'!IWU29)</f>
        <v/>
      </c>
      <c r="IWV29" s="14" t="str">
        <f>IF('Employee Input 20-21'!IWV29="","",'Employee Input 20-21'!IWV29)</f>
        <v/>
      </c>
      <c r="IWW29" s="14" t="str">
        <f>IF('Employee Input 20-21'!IWW29="","",'Employee Input 20-21'!IWW29)</f>
        <v/>
      </c>
      <c r="IWX29" s="14" t="str">
        <f>IF('Employee Input 20-21'!IWX29="","",'Employee Input 20-21'!IWX29)</f>
        <v/>
      </c>
      <c r="IWY29" s="14" t="str">
        <f>IF('Employee Input 20-21'!IWY29="","",'Employee Input 20-21'!IWY29)</f>
        <v/>
      </c>
      <c r="IWZ29" s="14" t="str">
        <f>IF('Employee Input 20-21'!IWZ29="","",'Employee Input 20-21'!IWZ29)</f>
        <v/>
      </c>
      <c r="IXA29" s="14" t="str">
        <f>IF('Employee Input 20-21'!IXA29="","",'Employee Input 20-21'!IXA29)</f>
        <v/>
      </c>
      <c r="IXB29" s="14" t="str">
        <f>IF('Employee Input 20-21'!IXB29="","",'Employee Input 20-21'!IXB29)</f>
        <v/>
      </c>
      <c r="IXC29" s="14" t="str">
        <f>IF('Employee Input 20-21'!IXC29="","",'Employee Input 20-21'!IXC29)</f>
        <v/>
      </c>
      <c r="IXD29" s="14" t="str">
        <f>IF('Employee Input 20-21'!IXD29="","",'Employee Input 20-21'!IXD29)</f>
        <v/>
      </c>
      <c r="IXE29" s="14" t="str">
        <f>IF('Employee Input 20-21'!IXE29="","",'Employee Input 20-21'!IXE29)</f>
        <v/>
      </c>
      <c r="IXF29" s="14" t="str">
        <f>IF('Employee Input 20-21'!IXF29="","",'Employee Input 20-21'!IXF29)</f>
        <v/>
      </c>
      <c r="IXG29" s="14" t="str">
        <f>IF('Employee Input 20-21'!IXG29="","",'Employee Input 20-21'!IXG29)</f>
        <v/>
      </c>
      <c r="IXH29" s="14" t="str">
        <f>IF('Employee Input 20-21'!IXH29="","",'Employee Input 20-21'!IXH29)</f>
        <v/>
      </c>
      <c r="IXI29" s="14" t="str">
        <f>IF('Employee Input 20-21'!IXI29="","",'Employee Input 20-21'!IXI29)</f>
        <v/>
      </c>
      <c r="IXJ29" s="14" t="str">
        <f>IF('Employee Input 20-21'!IXJ29="","",'Employee Input 20-21'!IXJ29)</f>
        <v/>
      </c>
      <c r="IXK29" s="14" t="str">
        <f>IF('Employee Input 20-21'!IXK29="","",'Employee Input 20-21'!IXK29)</f>
        <v/>
      </c>
      <c r="IXL29" s="14" t="str">
        <f>IF('Employee Input 20-21'!IXL29="","",'Employee Input 20-21'!IXL29)</f>
        <v/>
      </c>
      <c r="IXM29" s="14" t="str">
        <f>IF('Employee Input 20-21'!IXM29="","",'Employee Input 20-21'!IXM29)</f>
        <v/>
      </c>
      <c r="IXN29" s="14" t="str">
        <f>IF('Employee Input 20-21'!IXN29="","",'Employee Input 20-21'!IXN29)</f>
        <v/>
      </c>
      <c r="IXO29" s="14" t="str">
        <f>IF('Employee Input 20-21'!IXO29="","",'Employee Input 20-21'!IXO29)</f>
        <v/>
      </c>
      <c r="IXP29" s="14" t="str">
        <f>IF('Employee Input 20-21'!IXP29="","",'Employee Input 20-21'!IXP29)</f>
        <v/>
      </c>
      <c r="IXQ29" s="14" t="str">
        <f>IF('Employee Input 20-21'!IXQ29="","",'Employee Input 20-21'!IXQ29)</f>
        <v/>
      </c>
      <c r="IXR29" s="14" t="str">
        <f>IF('Employee Input 20-21'!IXR29="","",'Employee Input 20-21'!IXR29)</f>
        <v/>
      </c>
      <c r="IXS29" s="14" t="str">
        <f>IF('Employee Input 20-21'!IXS29="","",'Employee Input 20-21'!IXS29)</f>
        <v/>
      </c>
      <c r="IXT29" s="14" t="str">
        <f>IF('Employee Input 20-21'!IXT29="","",'Employee Input 20-21'!IXT29)</f>
        <v/>
      </c>
      <c r="IXU29" s="14" t="str">
        <f>IF('Employee Input 20-21'!IXU29="","",'Employee Input 20-21'!IXU29)</f>
        <v/>
      </c>
      <c r="IXV29" s="14" t="str">
        <f>IF('Employee Input 20-21'!IXV29="","",'Employee Input 20-21'!IXV29)</f>
        <v/>
      </c>
      <c r="IXW29" s="14" t="str">
        <f>IF('Employee Input 20-21'!IXW29="","",'Employee Input 20-21'!IXW29)</f>
        <v/>
      </c>
      <c r="IXX29" s="14" t="str">
        <f>IF('Employee Input 20-21'!IXX29="","",'Employee Input 20-21'!IXX29)</f>
        <v/>
      </c>
      <c r="IXY29" s="14" t="str">
        <f>IF('Employee Input 20-21'!IXY29="","",'Employee Input 20-21'!IXY29)</f>
        <v/>
      </c>
      <c r="IXZ29" s="14" t="str">
        <f>IF('Employee Input 20-21'!IXZ29="","",'Employee Input 20-21'!IXZ29)</f>
        <v/>
      </c>
      <c r="IYA29" s="14" t="str">
        <f>IF('Employee Input 20-21'!IYA29="","",'Employee Input 20-21'!IYA29)</f>
        <v/>
      </c>
      <c r="IYB29" s="14" t="str">
        <f>IF('Employee Input 20-21'!IYB29="","",'Employee Input 20-21'!IYB29)</f>
        <v/>
      </c>
      <c r="IYC29" s="14" t="str">
        <f>IF('Employee Input 20-21'!IYC29="","",'Employee Input 20-21'!IYC29)</f>
        <v/>
      </c>
      <c r="IYD29" s="14" t="str">
        <f>IF('Employee Input 20-21'!IYD29="","",'Employee Input 20-21'!IYD29)</f>
        <v/>
      </c>
      <c r="IYE29" s="14" t="str">
        <f>IF('Employee Input 20-21'!IYE29="","",'Employee Input 20-21'!IYE29)</f>
        <v/>
      </c>
      <c r="IYF29" s="14" t="str">
        <f>IF('Employee Input 20-21'!IYF29="","",'Employee Input 20-21'!IYF29)</f>
        <v/>
      </c>
      <c r="IYG29" s="14" t="str">
        <f>IF('Employee Input 20-21'!IYG29="","",'Employee Input 20-21'!IYG29)</f>
        <v/>
      </c>
      <c r="IYH29" s="14" t="str">
        <f>IF('Employee Input 20-21'!IYH29="","",'Employee Input 20-21'!IYH29)</f>
        <v/>
      </c>
      <c r="IYI29" s="14" t="str">
        <f>IF('Employee Input 20-21'!IYI29="","",'Employee Input 20-21'!IYI29)</f>
        <v/>
      </c>
      <c r="IYJ29" s="14" t="str">
        <f>IF('Employee Input 20-21'!IYJ29="","",'Employee Input 20-21'!IYJ29)</f>
        <v/>
      </c>
      <c r="IYK29" s="14" t="str">
        <f>IF('Employee Input 20-21'!IYK29="","",'Employee Input 20-21'!IYK29)</f>
        <v/>
      </c>
      <c r="IYL29" s="14" t="str">
        <f>IF('Employee Input 20-21'!IYL29="","",'Employee Input 20-21'!IYL29)</f>
        <v/>
      </c>
      <c r="IYM29" s="14" t="str">
        <f>IF('Employee Input 20-21'!IYM29="","",'Employee Input 20-21'!IYM29)</f>
        <v/>
      </c>
      <c r="IYN29" s="14" t="str">
        <f>IF('Employee Input 20-21'!IYN29="","",'Employee Input 20-21'!IYN29)</f>
        <v/>
      </c>
      <c r="IYO29" s="14" t="str">
        <f>IF('Employee Input 20-21'!IYO29="","",'Employee Input 20-21'!IYO29)</f>
        <v/>
      </c>
      <c r="IYP29" s="14" t="str">
        <f>IF('Employee Input 20-21'!IYP29="","",'Employee Input 20-21'!IYP29)</f>
        <v/>
      </c>
      <c r="IYQ29" s="14" t="str">
        <f>IF('Employee Input 20-21'!IYQ29="","",'Employee Input 20-21'!IYQ29)</f>
        <v/>
      </c>
      <c r="IYR29" s="14" t="str">
        <f>IF('Employee Input 20-21'!IYR29="","",'Employee Input 20-21'!IYR29)</f>
        <v/>
      </c>
      <c r="IYS29" s="14" t="str">
        <f>IF('Employee Input 20-21'!IYS29="","",'Employee Input 20-21'!IYS29)</f>
        <v/>
      </c>
      <c r="IYT29" s="14" t="str">
        <f>IF('Employee Input 20-21'!IYT29="","",'Employee Input 20-21'!IYT29)</f>
        <v/>
      </c>
      <c r="IYU29" s="14" t="str">
        <f>IF('Employee Input 20-21'!IYU29="","",'Employee Input 20-21'!IYU29)</f>
        <v/>
      </c>
      <c r="IYV29" s="14" t="str">
        <f>IF('Employee Input 20-21'!IYV29="","",'Employee Input 20-21'!IYV29)</f>
        <v/>
      </c>
      <c r="IYW29" s="14" t="str">
        <f>IF('Employee Input 20-21'!IYW29="","",'Employee Input 20-21'!IYW29)</f>
        <v/>
      </c>
      <c r="IYX29" s="14" t="str">
        <f>IF('Employee Input 20-21'!IYX29="","",'Employee Input 20-21'!IYX29)</f>
        <v/>
      </c>
      <c r="IYY29" s="14" t="str">
        <f>IF('Employee Input 20-21'!IYY29="","",'Employee Input 20-21'!IYY29)</f>
        <v/>
      </c>
      <c r="IYZ29" s="14" t="str">
        <f>IF('Employee Input 20-21'!IYZ29="","",'Employee Input 20-21'!IYZ29)</f>
        <v/>
      </c>
      <c r="IZA29" s="14" t="str">
        <f>IF('Employee Input 20-21'!IZA29="","",'Employee Input 20-21'!IZA29)</f>
        <v/>
      </c>
      <c r="IZB29" s="14" t="str">
        <f>IF('Employee Input 20-21'!IZB29="","",'Employee Input 20-21'!IZB29)</f>
        <v/>
      </c>
      <c r="IZC29" s="14" t="str">
        <f>IF('Employee Input 20-21'!IZC29="","",'Employee Input 20-21'!IZC29)</f>
        <v/>
      </c>
      <c r="IZD29" s="14" t="str">
        <f>IF('Employee Input 20-21'!IZD29="","",'Employee Input 20-21'!IZD29)</f>
        <v/>
      </c>
      <c r="IZE29" s="14" t="str">
        <f>IF('Employee Input 20-21'!IZE29="","",'Employee Input 20-21'!IZE29)</f>
        <v/>
      </c>
      <c r="IZF29" s="14" t="str">
        <f>IF('Employee Input 20-21'!IZF29="","",'Employee Input 20-21'!IZF29)</f>
        <v/>
      </c>
      <c r="IZG29" s="14" t="str">
        <f>IF('Employee Input 20-21'!IZG29="","",'Employee Input 20-21'!IZG29)</f>
        <v/>
      </c>
      <c r="IZH29" s="14" t="str">
        <f>IF('Employee Input 20-21'!IZH29="","",'Employee Input 20-21'!IZH29)</f>
        <v/>
      </c>
      <c r="IZI29" s="14" t="str">
        <f>IF('Employee Input 20-21'!IZI29="","",'Employee Input 20-21'!IZI29)</f>
        <v/>
      </c>
      <c r="IZJ29" s="14" t="str">
        <f>IF('Employee Input 20-21'!IZJ29="","",'Employee Input 20-21'!IZJ29)</f>
        <v/>
      </c>
      <c r="IZK29" s="14" t="str">
        <f>IF('Employee Input 20-21'!IZK29="","",'Employee Input 20-21'!IZK29)</f>
        <v/>
      </c>
      <c r="IZL29" s="14" t="str">
        <f>IF('Employee Input 20-21'!IZL29="","",'Employee Input 20-21'!IZL29)</f>
        <v/>
      </c>
      <c r="IZM29" s="14" t="str">
        <f>IF('Employee Input 20-21'!IZM29="","",'Employee Input 20-21'!IZM29)</f>
        <v/>
      </c>
      <c r="IZN29" s="14" t="str">
        <f>IF('Employee Input 20-21'!IZN29="","",'Employee Input 20-21'!IZN29)</f>
        <v/>
      </c>
      <c r="IZO29" s="14" t="str">
        <f>IF('Employee Input 20-21'!IZO29="","",'Employee Input 20-21'!IZO29)</f>
        <v/>
      </c>
      <c r="IZP29" s="14" t="str">
        <f>IF('Employee Input 20-21'!IZP29="","",'Employee Input 20-21'!IZP29)</f>
        <v/>
      </c>
      <c r="IZQ29" s="14" t="str">
        <f>IF('Employee Input 20-21'!IZQ29="","",'Employee Input 20-21'!IZQ29)</f>
        <v/>
      </c>
      <c r="IZR29" s="14" t="str">
        <f>IF('Employee Input 20-21'!IZR29="","",'Employee Input 20-21'!IZR29)</f>
        <v/>
      </c>
      <c r="IZS29" s="14" t="str">
        <f>IF('Employee Input 20-21'!IZS29="","",'Employee Input 20-21'!IZS29)</f>
        <v/>
      </c>
      <c r="IZT29" s="14" t="str">
        <f>IF('Employee Input 20-21'!IZT29="","",'Employee Input 20-21'!IZT29)</f>
        <v/>
      </c>
      <c r="IZU29" s="14" t="str">
        <f>IF('Employee Input 20-21'!IZU29="","",'Employee Input 20-21'!IZU29)</f>
        <v/>
      </c>
      <c r="IZV29" s="14" t="str">
        <f>IF('Employee Input 20-21'!IZV29="","",'Employee Input 20-21'!IZV29)</f>
        <v/>
      </c>
      <c r="IZW29" s="14" t="str">
        <f>IF('Employee Input 20-21'!IZW29="","",'Employee Input 20-21'!IZW29)</f>
        <v/>
      </c>
      <c r="IZX29" s="14" t="str">
        <f>IF('Employee Input 20-21'!IZX29="","",'Employee Input 20-21'!IZX29)</f>
        <v/>
      </c>
      <c r="IZY29" s="14" t="str">
        <f>IF('Employee Input 20-21'!IZY29="","",'Employee Input 20-21'!IZY29)</f>
        <v/>
      </c>
      <c r="IZZ29" s="14" t="str">
        <f>IF('Employee Input 20-21'!IZZ29="","",'Employee Input 20-21'!IZZ29)</f>
        <v/>
      </c>
      <c r="JAA29" s="14" t="str">
        <f>IF('Employee Input 20-21'!JAA29="","",'Employee Input 20-21'!JAA29)</f>
        <v/>
      </c>
      <c r="JAB29" s="14" t="str">
        <f>IF('Employee Input 20-21'!JAB29="","",'Employee Input 20-21'!JAB29)</f>
        <v/>
      </c>
      <c r="JAC29" s="14" t="str">
        <f>IF('Employee Input 20-21'!JAC29="","",'Employee Input 20-21'!JAC29)</f>
        <v/>
      </c>
      <c r="JAD29" s="14" t="str">
        <f>IF('Employee Input 20-21'!JAD29="","",'Employee Input 20-21'!JAD29)</f>
        <v/>
      </c>
      <c r="JAE29" s="14" t="str">
        <f>IF('Employee Input 20-21'!JAE29="","",'Employee Input 20-21'!JAE29)</f>
        <v/>
      </c>
      <c r="JAF29" s="14" t="str">
        <f>IF('Employee Input 20-21'!JAF29="","",'Employee Input 20-21'!JAF29)</f>
        <v/>
      </c>
      <c r="JAG29" s="14" t="str">
        <f>IF('Employee Input 20-21'!JAG29="","",'Employee Input 20-21'!JAG29)</f>
        <v/>
      </c>
      <c r="JAH29" s="14" t="str">
        <f>IF('Employee Input 20-21'!JAH29="","",'Employee Input 20-21'!JAH29)</f>
        <v/>
      </c>
      <c r="JAI29" s="14" t="str">
        <f>IF('Employee Input 20-21'!JAI29="","",'Employee Input 20-21'!JAI29)</f>
        <v/>
      </c>
      <c r="JAJ29" s="14" t="str">
        <f>IF('Employee Input 20-21'!JAJ29="","",'Employee Input 20-21'!JAJ29)</f>
        <v/>
      </c>
      <c r="JAK29" s="14" t="str">
        <f>IF('Employee Input 20-21'!JAK29="","",'Employee Input 20-21'!JAK29)</f>
        <v/>
      </c>
      <c r="JAL29" s="14" t="str">
        <f>IF('Employee Input 20-21'!JAL29="","",'Employee Input 20-21'!JAL29)</f>
        <v/>
      </c>
      <c r="JAM29" s="14" t="str">
        <f>IF('Employee Input 20-21'!JAM29="","",'Employee Input 20-21'!JAM29)</f>
        <v/>
      </c>
      <c r="JAN29" s="14" t="str">
        <f>IF('Employee Input 20-21'!JAN29="","",'Employee Input 20-21'!JAN29)</f>
        <v/>
      </c>
      <c r="JAO29" s="14" t="str">
        <f>IF('Employee Input 20-21'!JAO29="","",'Employee Input 20-21'!JAO29)</f>
        <v/>
      </c>
      <c r="JAP29" s="14" t="str">
        <f>IF('Employee Input 20-21'!JAP29="","",'Employee Input 20-21'!JAP29)</f>
        <v/>
      </c>
      <c r="JAQ29" s="14" t="str">
        <f>IF('Employee Input 20-21'!JAQ29="","",'Employee Input 20-21'!JAQ29)</f>
        <v/>
      </c>
      <c r="JAR29" s="14" t="str">
        <f>IF('Employee Input 20-21'!JAR29="","",'Employee Input 20-21'!JAR29)</f>
        <v/>
      </c>
      <c r="JAS29" s="14" t="str">
        <f>IF('Employee Input 20-21'!JAS29="","",'Employee Input 20-21'!JAS29)</f>
        <v/>
      </c>
      <c r="JAT29" s="14" t="str">
        <f>IF('Employee Input 20-21'!JAT29="","",'Employee Input 20-21'!JAT29)</f>
        <v/>
      </c>
      <c r="JAU29" s="14" t="str">
        <f>IF('Employee Input 20-21'!JAU29="","",'Employee Input 20-21'!JAU29)</f>
        <v/>
      </c>
      <c r="JAV29" s="14" t="str">
        <f>IF('Employee Input 20-21'!JAV29="","",'Employee Input 20-21'!JAV29)</f>
        <v/>
      </c>
      <c r="JAW29" s="14" t="str">
        <f>IF('Employee Input 20-21'!JAW29="","",'Employee Input 20-21'!JAW29)</f>
        <v/>
      </c>
      <c r="JAX29" s="14" t="str">
        <f>IF('Employee Input 20-21'!JAX29="","",'Employee Input 20-21'!JAX29)</f>
        <v/>
      </c>
      <c r="JAY29" s="14" t="str">
        <f>IF('Employee Input 20-21'!JAY29="","",'Employee Input 20-21'!JAY29)</f>
        <v/>
      </c>
      <c r="JAZ29" s="14" t="str">
        <f>IF('Employee Input 20-21'!JAZ29="","",'Employee Input 20-21'!JAZ29)</f>
        <v/>
      </c>
      <c r="JBA29" s="14" t="str">
        <f>IF('Employee Input 20-21'!JBA29="","",'Employee Input 20-21'!JBA29)</f>
        <v/>
      </c>
      <c r="JBB29" s="14" t="str">
        <f>IF('Employee Input 20-21'!JBB29="","",'Employee Input 20-21'!JBB29)</f>
        <v/>
      </c>
      <c r="JBC29" s="14" t="str">
        <f>IF('Employee Input 20-21'!JBC29="","",'Employee Input 20-21'!JBC29)</f>
        <v/>
      </c>
      <c r="JBD29" s="14" t="str">
        <f>IF('Employee Input 20-21'!JBD29="","",'Employee Input 20-21'!JBD29)</f>
        <v/>
      </c>
      <c r="JBE29" s="14" t="str">
        <f>IF('Employee Input 20-21'!JBE29="","",'Employee Input 20-21'!JBE29)</f>
        <v/>
      </c>
      <c r="JBF29" s="14" t="str">
        <f>IF('Employee Input 20-21'!JBF29="","",'Employee Input 20-21'!JBF29)</f>
        <v/>
      </c>
      <c r="JBG29" s="14" t="str">
        <f>IF('Employee Input 20-21'!JBG29="","",'Employee Input 20-21'!JBG29)</f>
        <v/>
      </c>
      <c r="JBH29" s="14" t="str">
        <f>IF('Employee Input 20-21'!JBH29="","",'Employee Input 20-21'!JBH29)</f>
        <v/>
      </c>
      <c r="JBI29" s="14" t="str">
        <f>IF('Employee Input 20-21'!JBI29="","",'Employee Input 20-21'!JBI29)</f>
        <v/>
      </c>
      <c r="JBJ29" s="14" t="str">
        <f>IF('Employee Input 20-21'!JBJ29="","",'Employee Input 20-21'!JBJ29)</f>
        <v/>
      </c>
      <c r="JBK29" s="14" t="str">
        <f>IF('Employee Input 20-21'!JBK29="","",'Employee Input 20-21'!JBK29)</f>
        <v/>
      </c>
      <c r="JBL29" s="14" t="str">
        <f>IF('Employee Input 20-21'!JBL29="","",'Employee Input 20-21'!JBL29)</f>
        <v/>
      </c>
      <c r="JBM29" s="14" t="str">
        <f>IF('Employee Input 20-21'!JBM29="","",'Employee Input 20-21'!JBM29)</f>
        <v/>
      </c>
      <c r="JBN29" s="14" t="str">
        <f>IF('Employee Input 20-21'!JBN29="","",'Employee Input 20-21'!JBN29)</f>
        <v/>
      </c>
      <c r="JBO29" s="14" t="str">
        <f>IF('Employee Input 20-21'!JBO29="","",'Employee Input 20-21'!JBO29)</f>
        <v/>
      </c>
      <c r="JBP29" s="14" t="str">
        <f>IF('Employee Input 20-21'!JBP29="","",'Employee Input 20-21'!JBP29)</f>
        <v/>
      </c>
      <c r="JBQ29" s="14" t="str">
        <f>IF('Employee Input 20-21'!JBQ29="","",'Employee Input 20-21'!JBQ29)</f>
        <v/>
      </c>
      <c r="JBR29" s="14" t="str">
        <f>IF('Employee Input 20-21'!JBR29="","",'Employee Input 20-21'!JBR29)</f>
        <v/>
      </c>
      <c r="JBS29" s="14" t="str">
        <f>IF('Employee Input 20-21'!JBS29="","",'Employee Input 20-21'!JBS29)</f>
        <v/>
      </c>
      <c r="JBT29" s="14" t="str">
        <f>IF('Employee Input 20-21'!JBT29="","",'Employee Input 20-21'!JBT29)</f>
        <v/>
      </c>
      <c r="JBU29" s="14" t="str">
        <f>IF('Employee Input 20-21'!JBU29="","",'Employee Input 20-21'!JBU29)</f>
        <v/>
      </c>
      <c r="JBV29" s="14" t="str">
        <f>IF('Employee Input 20-21'!JBV29="","",'Employee Input 20-21'!JBV29)</f>
        <v/>
      </c>
      <c r="JBW29" s="14" t="str">
        <f>IF('Employee Input 20-21'!JBW29="","",'Employee Input 20-21'!JBW29)</f>
        <v/>
      </c>
      <c r="JBX29" s="14" t="str">
        <f>IF('Employee Input 20-21'!JBX29="","",'Employee Input 20-21'!JBX29)</f>
        <v/>
      </c>
      <c r="JBY29" s="14" t="str">
        <f>IF('Employee Input 20-21'!JBY29="","",'Employee Input 20-21'!JBY29)</f>
        <v/>
      </c>
      <c r="JBZ29" s="14" t="str">
        <f>IF('Employee Input 20-21'!JBZ29="","",'Employee Input 20-21'!JBZ29)</f>
        <v/>
      </c>
      <c r="JCA29" s="14" t="str">
        <f>IF('Employee Input 20-21'!JCA29="","",'Employee Input 20-21'!JCA29)</f>
        <v/>
      </c>
      <c r="JCB29" s="14" t="str">
        <f>IF('Employee Input 20-21'!JCB29="","",'Employee Input 20-21'!JCB29)</f>
        <v/>
      </c>
      <c r="JCC29" s="14" t="str">
        <f>IF('Employee Input 20-21'!JCC29="","",'Employee Input 20-21'!JCC29)</f>
        <v/>
      </c>
      <c r="JCD29" s="14" t="str">
        <f>IF('Employee Input 20-21'!JCD29="","",'Employee Input 20-21'!JCD29)</f>
        <v/>
      </c>
      <c r="JCE29" s="14" t="str">
        <f>IF('Employee Input 20-21'!JCE29="","",'Employee Input 20-21'!JCE29)</f>
        <v/>
      </c>
      <c r="JCF29" s="14" t="str">
        <f>IF('Employee Input 20-21'!JCF29="","",'Employee Input 20-21'!JCF29)</f>
        <v/>
      </c>
      <c r="JCG29" s="14" t="str">
        <f>IF('Employee Input 20-21'!JCG29="","",'Employee Input 20-21'!JCG29)</f>
        <v/>
      </c>
      <c r="JCH29" s="14" t="str">
        <f>IF('Employee Input 20-21'!JCH29="","",'Employee Input 20-21'!JCH29)</f>
        <v/>
      </c>
      <c r="JCI29" s="14" t="str">
        <f>IF('Employee Input 20-21'!JCI29="","",'Employee Input 20-21'!JCI29)</f>
        <v/>
      </c>
      <c r="JCJ29" s="14" t="str">
        <f>IF('Employee Input 20-21'!JCJ29="","",'Employee Input 20-21'!JCJ29)</f>
        <v/>
      </c>
      <c r="JCK29" s="14" t="str">
        <f>IF('Employee Input 20-21'!JCK29="","",'Employee Input 20-21'!JCK29)</f>
        <v/>
      </c>
      <c r="JCL29" s="14" t="str">
        <f>IF('Employee Input 20-21'!JCL29="","",'Employee Input 20-21'!JCL29)</f>
        <v/>
      </c>
      <c r="JCM29" s="14" t="str">
        <f>IF('Employee Input 20-21'!JCM29="","",'Employee Input 20-21'!JCM29)</f>
        <v/>
      </c>
      <c r="JCN29" s="14" t="str">
        <f>IF('Employee Input 20-21'!JCN29="","",'Employee Input 20-21'!JCN29)</f>
        <v/>
      </c>
      <c r="JCO29" s="14" t="str">
        <f>IF('Employee Input 20-21'!JCO29="","",'Employee Input 20-21'!JCO29)</f>
        <v/>
      </c>
      <c r="JCP29" s="14" t="str">
        <f>IF('Employee Input 20-21'!JCP29="","",'Employee Input 20-21'!JCP29)</f>
        <v/>
      </c>
      <c r="JCQ29" s="14" t="str">
        <f>IF('Employee Input 20-21'!JCQ29="","",'Employee Input 20-21'!JCQ29)</f>
        <v/>
      </c>
      <c r="JCR29" s="14" t="str">
        <f>IF('Employee Input 20-21'!JCR29="","",'Employee Input 20-21'!JCR29)</f>
        <v/>
      </c>
      <c r="JCS29" s="14" t="str">
        <f>IF('Employee Input 20-21'!JCS29="","",'Employee Input 20-21'!JCS29)</f>
        <v/>
      </c>
      <c r="JCT29" s="14" t="str">
        <f>IF('Employee Input 20-21'!JCT29="","",'Employee Input 20-21'!JCT29)</f>
        <v/>
      </c>
      <c r="JCU29" s="14" t="str">
        <f>IF('Employee Input 20-21'!JCU29="","",'Employee Input 20-21'!JCU29)</f>
        <v/>
      </c>
      <c r="JCV29" s="14" t="str">
        <f>IF('Employee Input 20-21'!JCV29="","",'Employee Input 20-21'!JCV29)</f>
        <v/>
      </c>
      <c r="JCW29" s="14" t="str">
        <f>IF('Employee Input 20-21'!JCW29="","",'Employee Input 20-21'!JCW29)</f>
        <v/>
      </c>
      <c r="JCX29" s="14" t="str">
        <f>IF('Employee Input 20-21'!JCX29="","",'Employee Input 20-21'!JCX29)</f>
        <v/>
      </c>
      <c r="JCY29" s="14" t="str">
        <f>IF('Employee Input 20-21'!JCY29="","",'Employee Input 20-21'!JCY29)</f>
        <v/>
      </c>
      <c r="JCZ29" s="14" t="str">
        <f>IF('Employee Input 20-21'!JCZ29="","",'Employee Input 20-21'!JCZ29)</f>
        <v/>
      </c>
      <c r="JDA29" s="14" t="str">
        <f>IF('Employee Input 20-21'!JDA29="","",'Employee Input 20-21'!JDA29)</f>
        <v/>
      </c>
      <c r="JDB29" s="14" t="str">
        <f>IF('Employee Input 20-21'!JDB29="","",'Employee Input 20-21'!JDB29)</f>
        <v/>
      </c>
      <c r="JDC29" s="14" t="str">
        <f>IF('Employee Input 20-21'!JDC29="","",'Employee Input 20-21'!JDC29)</f>
        <v/>
      </c>
      <c r="JDD29" s="14" t="str">
        <f>IF('Employee Input 20-21'!JDD29="","",'Employee Input 20-21'!JDD29)</f>
        <v/>
      </c>
      <c r="JDE29" s="14" t="str">
        <f>IF('Employee Input 20-21'!JDE29="","",'Employee Input 20-21'!JDE29)</f>
        <v/>
      </c>
      <c r="JDF29" s="14" t="str">
        <f>IF('Employee Input 20-21'!JDF29="","",'Employee Input 20-21'!JDF29)</f>
        <v/>
      </c>
      <c r="JDG29" s="14" t="str">
        <f>IF('Employee Input 20-21'!JDG29="","",'Employee Input 20-21'!JDG29)</f>
        <v/>
      </c>
      <c r="JDH29" s="14" t="str">
        <f>IF('Employee Input 20-21'!JDH29="","",'Employee Input 20-21'!JDH29)</f>
        <v/>
      </c>
      <c r="JDI29" s="14" t="str">
        <f>IF('Employee Input 20-21'!JDI29="","",'Employee Input 20-21'!JDI29)</f>
        <v/>
      </c>
      <c r="JDJ29" s="14" t="str">
        <f>IF('Employee Input 20-21'!JDJ29="","",'Employee Input 20-21'!JDJ29)</f>
        <v/>
      </c>
      <c r="JDK29" s="14" t="str">
        <f>IF('Employee Input 20-21'!JDK29="","",'Employee Input 20-21'!JDK29)</f>
        <v/>
      </c>
      <c r="JDL29" s="14" t="str">
        <f>IF('Employee Input 20-21'!JDL29="","",'Employee Input 20-21'!JDL29)</f>
        <v/>
      </c>
      <c r="JDM29" s="14" t="str">
        <f>IF('Employee Input 20-21'!JDM29="","",'Employee Input 20-21'!JDM29)</f>
        <v/>
      </c>
      <c r="JDN29" s="14" t="str">
        <f>IF('Employee Input 20-21'!JDN29="","",'Employee Input 20-21'!JDN29)</f>
        <v/>
      </c>
      <c r="JDO29" s="14" t="str">
        <f>IF('Employee Input 20-21'!JDO29="","",'Employee Input 20-21'!JDO29)</f>
        <v/>
      </c>
      <c r="JDP29" s="14" t="str">
        <f>IF('Employee Input 20-21'!JDP29="","",'Employee Input 20-21'!JDP29)</f>
        <v/>
      </c>
      <c r="JDQ29" s="14" t="str">
        <f>IF('Employee Input 20-21'!JDQ29="","",'Employee Input 20-21'!JDQ29)</f>
        <v/>
      </c>
      <c r="JDR29" s="14" t="str">
        <f>IF('Employee Input 20-21'!JDR29="","",'Employee Input 20-21'!JDR29)</f>
        <v/>
      </c>
      <c r="JDS29" s="14" t="str">
        <f>IF('Employee Input 20-21'!JDS29="","",'Employee Input 20-21'!JDS29)</f>
        <v/>
      </c>
      <c r="JDT29" s="14" t="str">
        <f>IF('Employee Input 20-21'!JDT29="","",'Employee Input 20-21'!JDT29)</f>
        <v/>
      </c>
      <c r="JDU29" s="14" t="str">
        <f>IF('Employee Input 20-21'!JDU29="","",'Employee Input 20-21'!JDU29)</f>
        <v/>
      </c>
      <c r="JDV29" s="14" t="str">
        <f>IF('Employee Input 20-21'!JDV29="","",'Employee Input 20-21'!JDV29)</f>
        <v/>
      </c>
      <c r="JDW29" s="14" t="str">
        <f>IF('Employee Input 20-21'!JDW29="","",'Employee Input 20-21'!JDW29)</f>
        <v/>
      </c>
      <c r="JDX29" s="14" t="str">
        <f>IF('Employee Input 20-21'!JDX29="","",'Employee Input 20-21'!JDX29)</f>
        <v/>
      </c>
      <c r="JDY29" s="14" t="str">
        <f>IF('Employee Input 20-21'!JDY29="","",'Employee Input 20-21'!JDY29)</f>
        <v/>
      </c>
      <c r="JDZ29" s="14" t="str">
        <f>IF('Employee Input 20-21'!JDZ29="","",'Employee Input 20-21'!JDZ29)</f>
        <v/>
      </c>
      <c r="JEA29" s="14" t="str">
        <f>IF('Employee Input 20-21'!JEA29="","",'Employee Input 20-21'!JEA29)</f>
        <v/>
      </c>
      <c r="JEB29" s="14" t="str">
        <f>IF('Employee Input 20-21'!JEB29="","",'Employee Input 20-21'!JEB29)</f>
        <v/>
      </c>
      <c r="JEC29" s="14" t="str">
        <f>IF('Employee Input 20-21'!JEC29="","",'Employee Input 20-21'!JEC29)</f>
        <v/>
      </c>
      <c r="JED29" s="14" t="str">
        <f>IF('Employee Input 20-21'!JED29="","",'Employee Input 20-21'!JED29)</f>
        <v/>
      </c>
      <c r="JEE29" s="14" t="str">
        <f>IF('Employee Input 20-21'!JEE29="","",'Employee Input 20-21'!JEE29)</f>
        <v/>
      </c>
      <c r="JEF29" s="14" t="str">
        <f>IF('Employee Input 20-21'!JEF29="","",'Employee Input 20-21'!JEF29)</f>
        <v/>
      </c>
      <c r="JEG29" s="14" t="str">
        <f>IF('Employee Input 20-21'!JEG29="","",'Employee Input 20-21'!JEG29)</f>
        <v/>
      </c>
      <c r="JEH29" s="14" t="str">
        <f>IF('Employee Input 20-21'!JEH29="","",'Employee Input 20-21'!JEH29)</f>
        <v/>
      </c>
      <c r="JEI29" s="14" t="str">
        <f>IF('Employee Input 20-21'!JEI29="","",'Employee Input 20-21'!JEI29)</f>
        <v/>
      </c>
      <c r="JEJ29" s="14" t="str">
        <f>IF('Employee Input 20-21'!JEJ29="","",'Employee Input 20-21'!JEJ29)</f>
        <v/>
      </c>
      <c r="JEK29" s="14" t="str">
        <f>IF('Employee Input 20-21'!JEK29="","",'Employee Input 20-21'!JEK29)</f>
        <v/>
      </c>
      <c r="JEL29" s="14" t="str">
        <f>IF('Employee Input 20-21'!JEL29="","",'Employee Input 20-21'!JEL29)</f>
        <v/>
      </c>
      <c r="JEM29" s="14" t="str">
        <f>IF('Employee Input 20-21'!JEM29="","",'Employee Input 20-21'!JEM29)</f>
        <v/>
      </c>
      <c r="JEN29" s="14" t="str">
        <f>IF('Employee Input 20-21'!JEN29="","",'Employee Input 20-21'!JEN29)</f>
        <v/>
      </c>
      <c r="JEO29" s="14" t="str">
        <f>IF('Employee Input 20-21'!JEO29="","",'Employee Input 20-21'!JEO29)</f>
        <v/>
      </c>
      <c r="JEP29" s="14" t="str">
        <f>IF('Employee Input 20-21'!JEP29="","",'Employee Input 20-21'!JEP29)</f>
        <v/>
      </c>
      <c r="JEQ29" s="14" t="str">
        <f>IF('Employee Input 20-21'!JEQ29="","",'Employee Input 20-21'!JEQ29)</f>
        <v/>
      </c>
      <c r="JER29" s="14" t="str">
        <f>IF('Employee Input 20-21'!JER29="","",'Employee Input 20-21'!JER29)</f>
        <v/>
      </c>
      <c r="JES29" s="14" t="str">
        <f>IF('Employee Input 20-21'!JES29="","",'Employee Input 20-21'!JES29)</f>
        <v/>
      </c>
      <c r="JET29" s="14" t="str">
        <f>IF('Employee Input 20-21'!JET29="","",'Employee Input 20-21'!JET29)</f>
        <v/>
      </c>
      <c r="JEU29" s="14" t="str">
        <f>IF('Employee Input 20-21'!JEU29="","",'Employee Input 20-21'!JEU29)</f>
        <v/>
      </c>
      <c r="JEV29" s="14" t="str">
        <f>IF('Employee Input 20-21'!JEV29="","",'Employee Input 20-21'!JEV29)</f>
        <v/>
      </c>
      <c r="JEW29" s="14" t="str">
        <f>IF('Employee Input 20-21'!JEW29="","",'Employee Input 20-21'!JEW29)</f>
        <v/>
      </c>
      <c r="JEX29" s="14" t="str">
        <f>IF('Employee Input 20-21'!JEX29="","",'Employee Input 20-21'!JEX29)</f>
        <v/>
      </c>
      <c r="JEY29" s="14" t="str">
        <f>IF('Employee Input 20-21'!JEY29="","",'Employee Input 20-21'!JEY29)</f>
        <v/>
      </c>
      <c r="JEZ29" s="14" t="str">
        <f>IF('Employee Input 20-21'!JEZ29="","",'Employee Input 20-21'!JEZ29)</f>
        <v/>
      </c>
      <c r="JFA29" s="14" t="str">
        <f>IF('Employee Input 20-21'!JFA29="","",'Employee Input 20-21'!JFA29)</f>
        <v/>
      </c>
      <c r="JFB29" s="14" t="str">
        <f>IF('Employee Input 20-21'!JFB29="","",'Employee Input 20-21'!JFB29)</f>
        <v/>
      </c>
      <c r="JFC29" s="14" t="str">
        <f>IF('Employee Input 20-21'!JFC29="","",'Employee Input 20-21'!JFC29)</f>
        <v/>
      </c>
      <c r="JFD29" s="14" t="str">
        <f>IF('Employee Input 20-21'!JFD29="","",'Employee Input 20-21'!JFD29)</f>
        <v/>
      </c>
      <c r="JFE29" s="14" t="str">
        <f>IF('Employee Input 20-21'!JFE29="","",'Employee Input 20-21'!JFE29)</f>
        <v/>
      </c>
      <c r="JFF29" s="14" t="str">
        <f>IF('Employee Input 20-21'!JFF29="","",'Employee Input 20-21'!JFF29)</f>
        <v/>
      </c>
      <c r="JFG29" s="14" t="str">
        <f>IF('Employee Input 20-21'!JFG29="","",'Employee Input 20-21'!JFG29)</f>
        <v/>
      </c>
      <c r="JFH29" s="14" t="str">
        <f>IF('Employee Input 20-21'!JFH29="","",'Employee Input 20-21'!JFH29)</f>
        <v/>
      </c>
      <c r="JFI29" s="14" t="str">
        <f>IF('Employee Input 20-21'!JFI29="","",'Employee Input 20-21'!JFI29)</f>
        <v/>
      </c>
      <c r="JFJ29" s="14" t="str">
        <f>IF('Employee Input 20-21'!JFJ29="","",'Employee Input 20-21'!JFJ29)</f>
        <v/>
      </c>
      <c r="JFK29" s="14" t="str">
        <f>IF('Employee Input 20-21'!JFK29="","",'Employee Input 20-21'!JFK29)</f>
        <v/>
      </c>
      <c r="JFL29" s="14" t="str">
        <f>IF('Employee Input 20-21'!JFL29="","",'Employee Input 20-21'!JFL29)</f>
        <v/>
      </c>
      <c r="JFM29" s="14" t="str">
        <f>IF('Employee Input 20-21'!JFM29="","",'Employee Input 20-21'!JFM29)</f>
        <v/>
      </c>
      <c r="JFN29" s="14" t="str">
        <f>IF('Employee Input 20-21'!JFN29="","",'Employee Input 20-21'!JFN29)</f>
        <v/>
      </c>
      <c r="JFO29" s="14" t="str">
        <f>IF('Employee Input 20-21'!JFO29="","",'Employee Input 20-21'!JFO29)</f>
        <v/>
      </c>
      <c r="JFP29" s="14" t="str">
        <f>IF('Employee Input 20-21'!JFP29="","",'Employee Input 20-21'!JFP29)</f>
        <v/>
      </c>
      <c r="JFQ29" s="14" t="str">
        <f>IF('Employee Input 20-21'!JFQ29="","",'Employee Input 20-21'!JFQ29)</f>
        <v/>
      </c>
      <c r="JFR29" s="14" t="str">
        <f>IF('Employee Input 20-21'!JFR29="","",'Employee Input 20-21'!JFR29)</f>
        <v/>
      </c>
      <c r="JFS29" s="14" t="str">
        <f>IF('Employee Input 20-21'!JFS29="","",'Employee Input 20-21'!JFS29)</f>
        <v/>
      </c>
      <c r="JFT29" s="14" t="str">
        <f>IF('Employee Input 20-21'!JFT29="","",'Employee Input 20-21'!JFT29)</f>
        <v/>
      </c>
      <c r="JFU29" s="14" t="str">
        <f>IF('Employee Input 20-21'!JFU29="","",'Employee Input 20-21'!JFU29)</f>
        <v/>
      </c>
      <c r="JFV29" s="14" t="str">
        <f>IF('Employee Input 20-21'!JFV29="","",'Employee Input 20-21'!JFV29)</f>
        <v/>
      </c>
      <c r="JFW29" s="14" t="str">
        <f>IF('Employee Input 20-21'!JFW29="","",'Employee Input 20-21'!JFW29)</f>
        <v/>
      </c>
      <c r="JFX29" s="14" t="str">
        <f>IF('Employee Input 20-21'!JFX29="","",'Employee Input 20-21'!JFX29)</f>
        <v/>
      </c>
      <c r="JFY29" s="14" t="str">
        <f>IF('Employee Input 20-21'!JFY29="","",'Employee Input 20-21'!JFY29)</f>
        <v/>
      </c>
      <c r="JFZ29" s="14" t="str">
        <f>IF('Employee Input 20-21'!JFZ29="","",'Employee Input 20-21'!JFZ29)</f>
        <v/>
      </c>
      <c r="JGA29" s="14" t="str">
        <f>IF('Employee Input 20-21'!JGA29="","",'Employee Input 20-21'!JGA29)</f>
        <v/>
      </c>
      <c r="JGB29" s="14" t="str">
        <f>IF('Employee Input 20-21'!JGB29="","",'Employee Input 20-21'!JGB29)</f>
        <v/>
      </c>
      <c r="JGC29" s="14" t="str">
        <f>IF('Employee Input 20-21'!JGC29="","",'Employee Input 20-21'!JGC29)</f>
        <v/>
      </c>
      <c r="JGD29" s="14" t="str">
        <f>IF('Employee Input 20-21'!JGD29="","",'Employee Input 20-21'!JGD29)</f>
        <v/>
      </c>
      <c r="JGE29" s="14" t="str">
        <f>IF('Employee Input 20-21'!JGE29="","",'Employee Input 20-21'!JGE29)</f>
        <v/>
      </c>
      <c r="JGF29" s="14" t="str">
        <f>IF('Employee Input 20-21'!JGF29="","",'Employee Input 20-21'!JGF29)</f>
        <v/>
      </c>
      <c r="JGG29" s="14" t="str">
        <f>IF('Employee Input 20-21'!JGG29="","",'Employee Input 20-21'!JGG29)</f>
        <v/>
      </c>
      <c r="JGH29" s="14" t="str">
        <f>IF('Employee Input 20-21'!JGH29="","",'Employee Input 20-21'!JGH29)</f>
        <v/>
      </c>
      <c r="JGI29" s="14" t="str">
        <f>IF('Employee Input 20-21'!JGI29="","",'Employee Input 20-21'!JGI29)</f>
        <v/>
      </c>
      <c r="JGJ29" s="14" t="str">
        <f>IF('Employee Input 20-21'!JGJ29="","",'Employee Input 20-21'!JGJ29)</f>
        <v/>
      </c>
      <c r="JGK29" s="14" t="str">
        <f>IF('Employee Input 20-21'!JGK29="","",'Employee Input 20-21'!JGK29)</f>
        <v/>
      </c>
      <c r="JGL29" s="14" t="str">
        <f>IF('Employee Input 20-21'!JGL29="","",'Employee Input 20-21'!JGL29)</f>
        <v/>
      </c>
      <c r="JGM29" s="14" t="str">
        <f>IF('Employee Input 20-21'!JGM29="","",'Employee Input 20-21'!JGM29)</f>
        <v/>
      </c>
      <c r="JGN29" s="14" t="str">
        <f>IF('Employee Input 20-21'!JGN29="","",'Employee Input 20-21'!JGN29)</f>
        <v/>
      </c>
      <c r="JGO29" s="14" t="str">
        <f>IF('Employee Input 20-21'!JGO29="","",'Employee Input 20-21'!JGO29)</f>
        <v/>
      </c>
      <c r="JGP29" s="14" t="str">
        <f>IF('Employee Input 20-21'!JGP29="","",'Employee Input 20-21'!JGP29)</f>
        <v/>
      </c>
      <c r="JGQ29" s="14" t="str">
        <f>IF('Employee Input 20-21'!JGQ29="","",'Employee Input 20-21'!JGQ29)</f>
        <v/>
      </c>
      <c r="JGR29" s="14" t="str">
        <f>IF('Employee Input 20-21'!JGR29="","",'Employee Input 20-21'!JGR29)</f>
        <v/>
      </c>
      <c r="JGS29" s="14" t="str">
        <f>IF('Employee Input 20-21'!JGS29="","",'Employee Input 20-21'!JGS29)</f>
        <v/>
      </c>
      <c r="JGT29" s="14" t="str">
        <f>IF('Employee Input 20-21'!JGT29="","",'Employee Input 20-21'!JGT29)</f>
        <v/>
      </c>
      <c r="JGU29" s="14" t="str">
        <f>IF('Employee Input 20-21'!JGU29="","",'Employee Input 20-21'!JGU29)</f>
        <v/>
      </c>
      <c r="JGV29" s="14" t="str">
        <f>IF('Employee Input 20-21'!JGV29="","",'Employee Input 20-21'!JGV29)</f>
        <v/>
      </c>
      <c r="JGW29" s="14" t="str">
        <f>IF('Employee Input 20-21'!JGW29="","",'Employee Input 20-21'!JGW29)</f>
        <v/>
      </c>
      <c r="JGX29" s="14" t="str">
        <f>IF('Employee Input 20-21'!JGX29="","",'Employee Input 20-21'!JGX29)</f>
        <v/>
      </c>
      <c r="JGY29" s="14" t="str">
        <f>IF('Employee Input 20-21'!JGY29="","",'Employee Input 20-21'!JGY29)</f>
        <v/>
      </c>
      <c r="JGZ29" s="14" t="str">
        <f>IF('Employee Input 20-21'!JGZ29="","",'Employee Input 20-21'!JGZ29)</f>
        <v/>
      </c>
      <c r="JHA29" s="14" t="str">
        <f>IF('Employee Input 20-21'!JHA29="","",'Employee Input 20-21'!JHA29)</f>
        <v/>
      </c>
      <c r="JHB29" s="14" t="str">
        <f>IF('Employee Input 20-21'!JHB29="","",'Employee Input 20-21'!JHB29)</f>
        <v/>
      </c>
      <c r="JHC29" s="14" t="str">
        <f>IF('Employee Input 20-21'!JHC29="","",'Employee Input 20-21'!JHC29)</f>
        <v/>
      </c>
      <c r="JHD29" s="14" t="str">
        <f>IF('Employee Input 20-21'!JHD29="","",'Employee Input 20-21'!JHD29)</f>
        <v/>
      </c>
      <c r="JHE29" s="14" t="str">
        <f>IF('Employee Input 20-21'!JHE29="","",'Employee Input 20-21'!JHE29)</f>
        <v/>
      </c>
      <c r="JHF29" s="14" t="str">
        <f>IF('Employee Input 20-21'!JHF29="","",'Employee Input 20-21'!JHF29)</f>
        <v/>
      </c>
      <c r="JHG29" s="14" t="str">
        <f>IF('Employee Input 20-21'!JHG29="","",'Employee Input 20-21'!JHG29)</f>
        <v/>
      </c>
      <c r="JHH29" s="14" t="str">
        <f>IF('Employee Input 20-21'!JHH29="","",'Employee Input 20-21'!JHH29)</f>
        <v/>
      </c>
      <c r="JHI29" s="14" t="str">
        <f>IF('Employee Input 20-21'!JHI29="","",'Employee Input 20-21'!JHI29)</f>
        <v/>
      </c>
      <c r="JHJ29" s="14" t="str">
        <f>IF('Employee Input 20-21'!JHJ29="","",'Employee Input 20-21'!JHJ29)</f>
        <v/>
      </c>
      <c r="JHK29" s="14" t="str">
        <f>IF('Employee Input 20-21'!JHK29="","",'Employee Input 20-21'!JHK29)</f>
        <v/>
      </c>
      <c r="JHL29" s="14" t="str">
        <f>IF('Employee Input 20-21'!JHL29="","",'Employee Input 20-21'!JHL29)</f>
        <v/>
      </c>
      <c r="JHM29" s="14" t="str">
        <f>IF('Employee Input 20-21'!JHM29="","",'Employee Input 20-21'!JHM29)</f>
        <v/>
      </c>
      <c r="JHN29" s="14" t="str">
        <f>IF('Employee Input 20-21'!JHN29="","",'Employee Input 20-21'!JHN29)</f>
        <v/>
      </c>
      <c r="JHO29" s="14" t="str">
        <f>IF('Employee Input 20-21'!JHO29="","",'Employee Input 20-21'!JHO29)</f>
        <v/>
      </c>
      <c r="JHP29" s="14" t="str">
        <f>IF('Employee Input 20-21'!JHP29="","",'Employee Input 20-21'!JHP29)</f>
        <v/>
      </c>
      <c r="JHQ29" s="14" t="str">
        <f>IF('Employee Input 20-21'!JHQ29="","",'Employee Input 20-21'!JHQ29)</f>
        <v/>
      </c>
      <c r="JHR29" s="14" t="str">
        <f>IF('Employee Input 20-21'!JHR29="","",'Employee Input 20-21'!JHR29)</f>
        <v/>
      </c>
      <c r="JHS29" s="14" t="str">
        <f>IF('Employee Input 20-21'!JHS29="","",'Employee Input 20-21'!JHS29)</f>
        <v/>
      </c>
      <c r="JHT29" s="14" t="str">
        <f>IF('Employee Input 20-21'!JHT29="","",'Employee Input 20-21'!JHT29)</f>
        <v/>
      </c>
      <c r="JHU29" s="14" t="str">
        <f>IF('Employee Input 20-21'!JHU29="","",'Employee Input 20-21'!JHU29)</f>
        <v/>
      </c>
      <c r="JHV29" s="14" t="str">
        <f>IF('Employee Input 20-21'!JHV29="","",'Employee Input 20-21'!JHV29)</f>
        <v/>
      </c>
      <c r="JHW29" s="14" t="str">
        <f>IF('Employee Input 20-21'!JHW29="","",'Employee Input 20-21'!JHW29)</f>
        <v/>
      </c>
      <c r="JHX29" s="14" t="str">
        <f>IF('Employee Input 20-21'!JHX29="","",'Employee Input 20-21'!JHX29)</f>
        <v/>
      </c>
      <c r="JHY29" s="14" t="str">
        <f>IF('Employee Input 20-21'!JHY29="","",'Employee Input 20-21'!JHY29)</f>
        <v/>
      </c>
      <c r="JHZ29" s="14" t="str">
        <f>IF('Employee Input 20-21'!JHZ29="","",'Employee Input 20-21'!JHZ29)</f>
        <v/>
      </c>
      <c r="JIA29" s="14" t="str">
        <f>IF('Employee Input 20-21'!JIA29="","",'Employee Input 20-21'!JIA29)</f>
        <v/>
      </c>
      <c r="JIB29" s="14" t="str">
        <f>IF('Employee Input 20-21'!JIB29="","",'Employee Input 20-21'!JIB29)</f>
        <v/>
      </c>
      <c r="JIC29" s="14" t="str">
        <f>IF('Employee Input 20-21'!JIC29="","",'Employee Input 20-21'!JIC29)</f>
        <v/>
      </c>
      <c r="JID29" s="14" t="str">
        <f>IF('Employee Input 20-21'!JID29="","",'Employee Input 20-21'!JID29)</f>
        <v/>
      </c>
      <c r="JIE29" s="14" t="str">
        <f>IF('Employee Input 20-21'!JIE29="","",'Employee Input 20-21'!JIE29)</f>
        <v/>
      </c>
      <c r="JIF29" s="14" t="str">
        <f>IF('Employee Input 20-21'!JIF29="","",'Employee Input 20-21'!JIF29)</f>
        <v/>
      </c>
      <c r="JIG29" s="14" t="str">
        <f>IF('Employee Input 20-21'!JIG29="","",'Employee Input 20-21'!JIG29)</f>
        <v/>
      </c>
      <c r="JIH29" s="14" t="str">
        <f>IF('Employee Input 20-21'!JIH29="","",'Employee Input 20-21'!JIH29)</f>
        <v/>
      </c>
      <c r="JII29" s="14" t="str">
        <f>IF('Employee Input 20-21'!JII29="","",'Employee Input 20-21'!JII29)</f>
        <v/>
      </c>
      <c r="JIJ29" s="14" t="str">
        <f>IF('Employee Input 20-21'!JIJ29="","",'Employee Input 20-21'!JIJ29)</f>
        <v/>
      </c>
      <c r="JIK29" s="14" t="str">
        <f>IF('Employee Input 20-21'!JIK29="","",'Employee Input 20-21'!JIK29)</f>
        <v/>
      </c>
      <c r="JIL29" s="14" t="str">
        <f>IF('Employee Input 20-21'!JIL29="","",'Employee Input 20-21'!JIL29)</f>
        <v/>
      </c>
      <c r="JIM29" s="14" t="str">
        <f>IF('Employee Input 20-21'!JIM29="","",'Employee Input 20-21'!JIM29)</f>
        <v/>
      </c>
      <c r="JIN29" s="14" t="str">
        <f>IF('Employee Input 20-21'!JIN29="","",'Employee Input 20-21'!JIN29)</f>
        <v/>
      </c>
      <c r="JIO29" s="14" t="str">
        <f>IF('Employee Input 20-21'!JIO29="","",'Employee Input 20-21'!JIO29)</f>
        <v/>
      </c>
      <c r="JIP29" s="14" t="str">
        <f>IF('Employee Input 20-21'!JIP29="","",'Employee Input 20-21'!JIP29)</f>
        <v/>
      </c>
      <c r="JIQ29" s="14" t="str">
        <f>IF('Employee Input 20-21'!JIQ29="","",'Employee Input 20-21'!JIQ29)</f>
        <v/>
      </c>
      <c r="JIR29" s="14" t="str">
        <f>IF('Employee Input 20-21'!JIR29="","",'Employee Input 20-21'!JIR29)</f>
        <v/>
      </c>
      <c r="JIS29" s="14" t="str">
        <f>IF('Employee Input 20-21'!JIS29="","",'Employee Input 20-21'!JIS29)</f>
        <v/>
      </c>
      <c r="JIT29" s="14" t="str">
        <f>IF('Employee Input 20-21'!JIT29="","",'Employee Input 20-21'!JIT29)</f>
        <v/>
      </c>
      <c r="JIU29" s="14" t="str">
        <f>IF('Employee Input 20-21'!JIU29="","",'Employee Input 20-21'!JIU29)</f>
        <v/>
      </c>
      <c r="JIV29" s="14" t="str">
        <f>IF('Employee Input 20-21'!JIV29="","",'Employee Input 20-21'!JIV29)</f>
        <v/>
      </c>
      <c r="JIW29" s="14" t="str">
        <f>IF('Employee Input 20-21'!JIW29="","",'Employee Input 20-21'!JIW29)</f>
        <v/>
      </c>
      <c r="JIX29" s="14" t="str">
        <f>IF('Employee Input 20-21'!JIX29="","",'Employee Input 20-21'!JIX29)</f>
        <v/>
      </c>
      <c r="JIY29" s="14" t="str">
        <f>IF('Employee Input 20-21'!JIY29="","",'Employee Input 20-21'!JIY29)</f>
        <v/>
      </c>
      <c r="JIZ29" s="14" t="str">
        <f>IF('Employee Input 20-21'!JIZ29="","",'Employee Input 20-21'!JIZ29)</f>
        <v/>
      </c>
      <c r="JJA29" s="14" t="str">
        <f>IF('Employee Input 20-21'!JJA29="","",'Employee Input 20-21'!JJA29)</f>
        <v/>
      </c>
      <c r="JJB29" s="14" t="str">
        <f>IF('Employee Input 20-21'!JJB29="","",'Employee Input 20-21'!JJB29)</f>
        <v/>
      </c>
      <c r="JJC29" s="14" t="str">
        <f>IF('Employee Input 20-21'!JJC29="","",'Employee Input 20-21'!JJC29)</f>
        <v/>
      </c>
      <c r="JJD29" s="14" t="str">
        <f>IF('Employee Input 20-21'!JJD29="","",'Employee Input 20-21'!JJD29)</f>
        <v/>
      </c>
      <c r="JJE29" s="14" t="str">
        <f>IF('Employee Input 20-21'!JJE29="","",'Employee Input 20-21'!JJE29)</f>
        <v/>
      </c>
      <c r="JJF29" s="14" t="str">
        <f>IF('Employee Input 20-21'!JJF29="","",'Employee Input 20-21'!JJF29)</f>
        <v/>
      </c>
      <c r="JJG29" s="14" t="str">
        <f>IF('Employee Input 20-21'!JJG29="","",'Employee Input 20-21'!JJG29)</f>
        <v/>
      </c>
      <c r="JJH29" s="14" t="str">
        <f>IF('Employee Input 20-21'!JJH29="","",'Employee Input 20-21'!JJH29)</f>
        <v/>
      </c>
      <c r="JJI29" s="14" t="str">
        <f>IF('Employee Input 20-21'!JJI29="","",'Employee Input 20-21'!JJI29)</f>
        <v/>
      </c>
      <c r="JJJ29" s="14" t="str">
        <f>IF('Employee Input 20-21'!JJJ29="","",'Employee Input 20-21'!JJJ29)</f>
        <v/>
      </c>
      <c r="JJK29" s="14" t="str">
        <f>IF('Employee Input 20-21'!JJK29="","",'Employee Input 20-21'!JJK29)</f>
        <v/>
      </c>
      <c r="JJL29" s="14" t="str">
        <f>IF('Employee Input 20-21'!JJL29="","",'Employee Input 20-21'!JJL29)</f>
        <v/>
      </c>
      <c r="JJM29" s="14" t="str">
        <f>IF('Employee Input 20-21'!JJM29="","",'Employee Input 20-21'!JJM29)</f>
        <v/>
      </c>
      <c r="JJN29" s="14" t="str">
        <f>IF('Employee Input 20-21'!JJN29="","",'Employee Input 20-21'!JJN29)</f>
        <v/>
      </c>
      <c r="JJO29" s="14" t="str">
        <f>IF('Employee Input 20-21'!JJO29="","",'Employee Input 20-21'!JJO29)</f>
        <v/>
      </c>
      <c r="JJP29" s="14" t="str">
        <f>IF('Employee Input 20-21'!JJP29="","",'Employee Input 20-21'!JJP29)</f>
        <v/>
      </c>
      <c r="JJQ29" s="14" t="str">
        <f>IF('Employee Input 20-21'!JJQ29="","",'Employee Input 20-21'!JJQ29)</f>
        <v/>
      </c>
      <c r="JJR29" s="14" t="str">
        <f>IF('Employee Input 20-21'!JJR29="","",'Employee Input 20-21'!JJR29)</f>
        <v/>
      </c>
      <c r="JJS29" s="14" t="str">
        <f>IF('Employee Input 20-21'!JJS29="","",'Employee Input 20-21'!JJS29)</f>
        <v/>
      </c>
      <c r="JJT29" s="14" t="str">
        <f>IF('Employee Input 20-21'!JJT29="","",'Employee Input 20-21'!JJT29)</f>
        <v/>
      </c>
      <c r="JJU29" s="14" t="str">
        <f>IF('Employee Input 20-21'!JJU29="","",'Employee Input 20-21'!JJU29)</f>
        <v/>
      </c>
      <c r="JJV29" s="14" t="str">
        <f>IF('Employee Input 20-21'!JJV29="","",'Employee Input 20-21'!JJV29)</f>
        <v/>
      </c>
      <c r="JJW29" s="14" t="str">
        <f>IF('Employee Input 20-21'!JJW29="","",'Employee Input 20-21'!JJW29)</f>
        <v/>
      </c>
      <c r="JJX29" s="14" t="str">
        <f>IF('Employee Input 20-21'!JJX29="","",'Employee Input 20-21'!JJX29)</f>
        <v/>
      </c>
      <c r="JJY29" s="14" t="str">
        <f>IF('Employee Input 20-21'!JJY29="","",'Employee Input 20-21'!JJY29)</f>
        <v/>
      </c>
      <c r="JJZ29" s="14" t="str">
        <f>IF('Employee Input 20-21'!JJZ29="","",'Employee Input 20-21'!JJZ29)</f>
        <v/>
      </c>
      <c r="JKA29" s="14" t="str">
        <f>IF('Employee Input 20-21'!JKA29="","",'Employee Input 20-21'!JKA29)</f>
        <v/>
      </c>
      <c r="JKB29" s="14" t="str">
        <f>IF('Employee Input 20-21'!JKB29="","",'Employee Input 20-21'!JKB29)</f>
        <v/>
      </c>
      <c r="JKC29" s="14" t="str">
        <f>IF('Employee Input 20-21'!JKC29="","",'Employee Input 20-21'!JKC29)</f>
        <v/>
      </c>
      <c r="JKD29" s="14" t="str">
        <f>IF('Employee Input 20-21'!JKD29="","",'Employee Input 20-21'!JKD29)</f>
        <v/>
      </c>
      <c r="JKE29" s="14" t="str">
        <f>IF('Employee Input 20-21'!JKE29="","",'Employee Input 20-21'!JKE29)</f>
        <v/>
      </c>
      <c r="JKF29" s="14" t="str">
        <f>IF('Employee Input 20-21'!JKF29="","",'Employee Input 20-21'!JKF29)</f>
        <v/>
      </c>
      <c r="JKG29" s="14" t="str">
        <f>IF('Employee Input 20-21'!JKG29="","",'Employee Input 20-21'!JKG29)</f>
        <v/>
      </c>
      <c r="JKH29" s="14" t="str">
        <f>IF('Employee Input 20-21'!JKH29="","",'Employee Input 20-21'!JKH29)</f>
        <v/>
      </c>
      <c r="JKI29" s="14" t="str">
        <f>IF('Employee Input 20-21'!JKI29="","",'Employee Input 20-21'!JKI29)</f>
        <v/>
      </c>
      <c r="JKJ29" s="14" t="str">
        <f>IF('Employee Input 20-21'!JKJ29="","",'Employee Input 20-21'!JKJ29)</f>
        <v/>
      </c>
      <c r="JKK29" s="14" t="str">
        <f>IF('Employee Input 20-21'!JKK29="","",'Employee Input 20-21'!JKK29)</f>
        <v/>
      </c>
      <c r="JKL29" s="14" t="str">
        <f>IF('Employee Input 20-21'!JKL29="","",'Employee Input 20-21'!JKL29)</f>
        <v/>
      </c>
      <c r="JKM29" s="14" t="str">
        <f>IF('Employee Input 20-21'!JKM29="","",'Employee Input 20-21'!JKM29)</f>
        <v/>
      </c>
      <c r="JKN29" s="14" t="str">
        <f>IF('Employee Input 20-21'!JKN29="","",'Employee Input 20-21'!JKN29)</f>
        <v/>
      </c>
      <c r="JKO29" s="14" t="str">
        <f>IF('Employee Input 20-21'!JKO29="","",'Employee Input 20-21'!JKO29)</f>
        <v/>
      </c>
      <c r="JKP29" s="14" t="str">
        <f>IF('Employee Input 20-21'!JKP29="","",'Employee Input 20-21'!JKP29)</f>
        <v/>
      </c>
      <c r="JKQ29" s="14" t="str">
        <f>IF('Employee Input 20-21'!JKQ29="","",'Employee Input 20-21'!JKQ29)</f>
        <v/>
      </c>
      <c r="JKR29" s="14" t="str">
        <f>IF('Employee Input 20-21'!JKR29="","",'Employee Input 20-21'!JKR29)</f>
        <v/>
      </c>
      <c r="JKS29" s="14" t="str">
        <f>IF('Employee Input 20-21'!JKS29="","",'Employee Input 20-21'!JKS29)</f>
        <v/>
      </c>
      <c r="JKT29" s="14" t="str">
        <f>IF('Employee Input 20-21'!JKT29="","",'Employee Input 20-21'!JKT29)</f>
        <v/>
      </c>
      <c r="JKU29" s="14" t="str">
        <f>IF('Employee Input 20-21'!JKU29="","",'Employee Input 20-21'!JKU29)</f>
        <v/>
      </c>
      <c r="JKV29" s="14" t="str">
        <f>IF('Employee Input 20-21'!JKV29="","",'Employee Input 20-21'!JKV29)</f>
        <v/>
      </c>
      <c r="JKW29" s="14" t="str">
        <f>IF('Employee Input 20-21'!JKW29="","",'Employee Input 20-21'!JKW29)</f>
        <v/>
      </c>
      <c r="JKX29" s="14" t="str">
        <f>IF('Employee Input 20-21'!JKX29="","",'Employee Input 20-21'!JKX29)</f>
        <v/>
      </c>
      <c r="JKY29" s="14" t="str">
        <f>IF('Employee Input 20-21'!JKY29="","",'Employee Input 20-21'!JKY29)</f>
        <v/>
      </c>
      <c r="JKZ29" s="14" t="str">
        <f>IF('Employee Input 20-21'!JKZ29="","",'Employee Input 20-21'!JKZ29)</f>
        <v/>
      </c>
      <c r="JLA29" s="14" t="str">
        <f>IF('Employee Input 20-21'!JLA29="","",'Employee Input 20-21'!JLA29)</f>
        <v/>
      </c>
      <c r="JLB29" s="14" t="str">
        <f>IF('Employee Input 20-21'!JLB29="","",'Employee Input 20-21'!JLB29)</f>
        <v/>
      </c>
      <c r="JLC29" s="14" t="str">
        <f>IF('Employee Input 20-21'!JLC29="","",'Employee Input 20-21'!JLC29)</f>
        <v/>
      </c>
      <c r="JLD29" s="14" t="str">
        <f>IF('Employee Input 20-21'!JLD29="","",'Employee Input 20-21'!JLD29)</f>
        <v/>
      </c>
      <c r="JLE29" s="14" t="str">
        <f>IF('Employee Input 20-21'!JLE29="","",'Employee Input 20-21'!JLE29)</f>
        <v/>
      </c>
      <c r="JLF29" s="14" t="str">
        <f>IF('Employee Input 20-21'!JLF29="","",'Employee Input 20-21'!JLF29)</f>
        <v/>
      </c>
      <c r="JLG29" s="14" t="str">
        <f>IF('Employee Input 20-21'!JLG29="","",'Employee Input 20-21'!JLG29)</f>
        <v/>
      </c>
      <c r="JLH29" s="14" t="str">
        <f>IF('Employee Input 20-21'!JLH29="","",'Employee Input 20-21'!JLH29)</f>
        <v/>
      </c>
      <c r="JLI29" s="14" t="str">
        <f>IF('Employee Input 20-21'!JLI29="","",'Employee Input 20-21'!JLI29)</f>
        <v/>
      </c>
      <c r="JLJ29" s="14" t="str">
        <f>IF('Employee Input 20-21'!JLJ29="","",'Employee Input 20-21'!JLJ29)</f>
        <v/>
      </c>
      <c r="JLK29" s="14" t="str">
        <f>IF('Employee Input 20-21'!JLK29="","",'Employee Input 20-21'!JLK29)</f>
        <v/>
      </c>
      <c r="JLL29" s="14" t="str">
        <f>IF('Employee Input 20-21'!JLL29="","",'Employee Input 20-21'!JLL29)</f>
        <v/>
      </c>
      <c r="JLM29" s="14" t="str">
        <f>IF('Employee Input 20-21'!JLM29="","",'Employee Input 20-21'!JLM29)</f>
        <v/>
      </c>
      <c r="JLN29" s="14" t="str">
        <f>IF('Employee Input 20-21'!JLN29="","",'Employee Input 20-21'!JLN29)</f>
        <v/>
      </c>
      <c r="JLO29" s="14" t="str">
        <f>IF('Employee Input 20-21'!JLO29="","",'Employee Input 20-21'!JLO29)</f>
        <v/>
      </c>
      <c r="JLP29" s="14" t="str">
        <f>IF('Employee Input 20-21'!JLP29="","",'Employee Input 20-21'!JLP29)</f>
        <v/>
      </c>
      <c r="JLQ29" s="14" t="str">
        <f>IF('Employee Input 20-21'!JLQ29="","",'Employee Input 20-21'!JLQ29)</f>
        <v/>
      </c>
      <c r="JLR29" s="14" t="str">
        <f>IF('Employee Input 20-21'!JLR29="","",'Employee Input 20-21'!JLR29)</f>
        <v/>
      </c>
      <c r="JLS29" s="14" t="str">
        <f>IF('Employee Input 20-21'!JLS29="","",'Employee Input 20-21'!JLS29)</f>
        <v/>
      </c>
      <c r="JLT29" s="14" t="str">
        <f>IF('Employee Input 20-21'!JLT29="","",'Employee Input 20-21'!JLT29)</f>
        <v/>
      </c>
      <c r="JLU29" s="14" t="str">
        <f>IF('Employee Input 20-21'!JLU29="","",'Employee Input 20-21'!JLU29)</f>
        <v/>
      </c>
      <c r="JLV29" s="14" t="str">
        <f>IF('Employee Input 20-21'!JLV29="","",'Employee Input 20-21'!JLV29)</f>
        <v/>
      </c>
      <c r="JLW29" s="14" t="str">
        <f>IF('Employee Input 20-21'!JLW29="","",'Employee Input 20-21'!JLW29)</f>
        <v/>
      </c>
      <c r="JLX29" s="14" t="str">
        <f>IF('Employee Input 20-21'!JLX29="","",'Employee Input 20-21'!JLX29)</f>
        <v/>
      </c>
      <c r="JLY29" s="14" t="str">
        <f>IF('Employee Input 20-21'!JLY29="","",'Employee Input 20-21'!JLY29)</f>
        <v/>
      </c>
      <c r="JLZ29" s="14" t="str">
        <f>IF('Employee Input 20-21'!JLZ29="","",'Employee Input 20-21'!JLZ29)</f>
        <v/>
      </c>
      <c r="JMA29" s="14" t="str">
        <f>IF('Employee Input 20-21'!JMA29="","",'Employee Input 20-21'!JMA29)</f>
        <v/>
      </c>
      <c r="JMB29" s="14" t="str">
        <f>IF('Employee Input 20-21'!JMB29="","",'Employee Input 20-21'!JMB29)</f>
        <v/>
      </c>
      <c r="JMC29" s="14" t="str">
        <f>IF('Employee Input 20-21'!JMC29="","",'Employee Input 20-21'!JMC29)</f>
        <v/>
      </c>
      <c r="JMD29" s="14" t="str">
        <f>IF('Employee Input 20-21'!JMD29="","",'Employee Input 20-21'!JMD29)</f>
        <v/>
      </c>
      <c r="JME29" s="14" t="str">
        <f>IF('Employee Input 20-21'!JME29="","",'Employee Input 20-21'!JME29)</f>
        <v/>
      </c>
      <c r="JMF29" s="14" t="str">
        <f>IF('Employee Input 20-21'!JMF29="","",'Employee Input 20-21'!JMF29)</f>
        <v/>
      </c>
      <c r="JMG29" s="14" t="str">
        <f>IF('Employee Input 20-21'!JMG29="","",'Employee Input 20-21'!JMG29)</f>
        <v/>
      </c>
      <c r="JMH29" s="14" t="str">
        <f>IF('Employee Input 20-21'!JMH29="","",'Employee Input 20-21'!JMH29)</f>
        <v/>
      </c>
      <c r="JMI29" s="14" t="str">
        <f>IF('Employee Input 20-21'!JMI29="","",'Employee Input 20-21'!JMI29)</f>
        <v/>
      </c>
      <c r="JMJ29" s="14" t="str">
        <f>IF('Employee Input 20-21'!JMJ29="","",'Employee Input 20-21'!JMJ29)</f>
        <v/>
      </c>
      <c r="JMK29" s="14" t="str">
        <f>IF('Employee Input 20-21'!JMK29="","",'Employee Input 20-21'!JMK29)</f>
        <v/>
      </c>
      <c r="JML29" s="14" t="str">
        <f>IF('Employee Input 20-21'!JML29="","",'Employee Input 20-21'!JML29)</f>
        <v/>
      </c>
      <c r="JMM29" s="14" t="str">
        <f>IF('Employee Input 20-21'!JMM29="","",'Employee Input 20-21'!JMM29)</f>
        <v/>
      </c>
      <c r="JMN29" s="14" t="str">
        <f>IF('Employee Input 20-21'!JMN29="","",'Employee Input 20-21'!JMN29)</f>
        <v/>
      </c>
      <c r="JMO29" s="14" t="str">
        <f>IF('Employee Input 20-21'!JMO29="","",'Employee Input 20-21'!JMO29)</f>
        <v/>
      </c>
      <c r="JMP29" s="14" t="str">
        <f>IF('Employee Input 20-21'!JMP29="","",'Employee Input 20-21'!JMP29)</f>
        <v/>
      </c>
      <c r="JMQ29" s="14" t="str">
        <f>IF('Employee Input 20-21'!JMQ29="","",'Employee Input 20-21'!JMQ29)</f>
        <v/>
      </c>
      <c r="JMR29" s="14" t="str">
        <f>IF('Employee Input 20-21'!JMR29="","",'Employee Input 20-21'!JMR29)</f>
        <v/>
      </c>
      <c r="JMS29" s="14" t="str">
        <f>IF('Employee Input 20-21'!JMS29="","",'Employee Input 20-21'!JMS29)</f>
        <v/>
      </c>
      <c r="JMT29" s="14" t="str">
        <f>IF('Employee Input 20-21'!JMT29="","",'Employee Input 20-21'!JMT29)</f>
        <v/>
      </c>
      <c r="JMU29" s="14" t="str">
        <f>IF('Employee Input 20-21'!JMU29="","",'Employee Input 20-21'!JMU29)</f>
        <v/>
      </c>
      <c r="JMV29" s="14" t="str">
        <f>IF('Employee Input 20-21'!JMV29="","",'Employee Input 20-21'!JMV29)</f>
        <v/>
      </c>
      <c r="JMW29" s="14" t="str">
        <f>IF('Employee Input 20-21'!JMW29="","",'Employee Input 20-21'!JMW29)</f>
        <v/>
      </c>
      <c r="JMX29" s="14" t="str">
        <f>IF('Employee Input 20-21'!JMX29="","",'Employee Input 20-21'!JMX29)</f>
        <v/>
      </c>
      <c r="JMY29" s="14" t="str">
        <f>IF('Employee Input 20-21'!JMY29="","",'Employee Input 20-21'!JMY29)</f>
        <v/>
      </c>
      <c r="JMZ29" s="14" t="str">
        <f>IF('Employee Input 20-21'!JMZ29="","",'Employee Input 20-21'!JMZ29)</f>
        <v/>
      </c>
      <c r="JNA29" s="14" t="str">
        <f>IF('Employee Input 20-21'!JNA29="","",'Employee Input 20-21'!JNA29)</f>
        <v/>
      </c>
      <c r="JNB29" s="14" t="str">
        <f>IF('Employee Input 20-21'!JNB29="","",'Employee Input 20-21'!JNB29)</f>
        <v/>
      </c>
      <c r="JNC29" s="14" t="str">
        <f>IF('Employee Input 20-21'!JNC29="","",'Employee Input 20-21'!JNC29)</f>
        <v/>
      </c>
      <c r="JND29" s="14" t="str">
        <f>IF('Employee Input 20-21'!JND29="","",'Employee Input 20-21'!JND29)</f>
        <v/>
      </c>
      <c r="JNE29" s="14" t="str">
        <f>IF('Employee Input 20-21'!JNE29="","",'Employee Input 20-21'!JNE29)</f>
        <v/>
      </c>
      <c r="JNF29" s="14" t="str">
        <f>IF('Employee Input 20-21'!JNF29="","",'Employee Input 20-21'!JNF29)</f>
        <v/>
      </c>
      <c r="JNG29" s="14" t="str">
        <f>IF('Employee Input 20-21'!JNG29="","",'Employee Input 20-21'!JNG29)</f>
        <v/>
      </c>
      <c r="JNH29" s="14" t="str">
        <f>IF('Employee Input 20-21'!JNH29="","",'Employee Input 20-21'!JNH29)</f>
        <v/>
      </c>
      <c r="JNI29" s="14" t="str">
        <f>IF('Employee Input 20-21'!JNI29="","",'Employee Input 20-21'!JNI29)</f>
        <v/>
      </c>
      <c r="JNJ29" s="14" t="str">
        <f>IF('Employee Input 20-21'!JNJ29="","",'Employee Input 20-21'!JNJ29)</f>
        <v/>
      </c>
      <c r="JNK29" s="14" t="str">
        <f>IF('Employee Input 20-21'!JNK29="","",'Employee Input 20-21'!JNK29)</f>
        <v/>
      </c>
      <c r="JNL29" s="14" t="str">
        <f>IF('Employee Input 20-21'!JNL29="","",'Employee Input 20-21'!JNL29)</f>
        <v/>
      </c>
      <c r="JNM29" s="14" t="str">
        <f>IF('Employee Input 20-21'!JNM29="","",'Employee Input 20-21'!JNM29)</f>
        <v/>
      </c>
      <c r="JNN29" s="14" t="str">
        <f>IF('Employee Input 20-21'!JNN29="","",'Employee Input 20-21'!JNN29)</f>
        <v/>
      </c>
      <c r="JNO29" s="14" t="str">
        <f>IF('Employee Input 20-21'!JNO29="","",'Employee Input 20-21'!JNO29)</f>
        <v/>
      </c>
      <c r="JNP29" s="14" t="str">
        <f>IF('Employee Input 20-21'!JNP29="","",'Employee Input 20-21'!JNP29)</f>
        <v/>
      </c>
      <c r="JNQ29" s="14" t="str">
        <f>IF('Employee Input 20-21'!JNQ29="","",'Employee Input 20-21'!JNQ29)</f>
        <v/>
      </c>
      <c r="JNR29" s="14" t="str">
        <f>IF('Employee Input 20-21'!JNR29="","",'Employee Input 20-21'!JNR29)</f>
        <v/>
      </c>
      <c r="JNS29" s="14" t="str">
        <f>IF('Employee Input 20-21'!JNS29="","",'Employee Input 20-21'!JNS29)</f>
        <v/>
      </c>
      <c r="JNT29" s="14" t="str">
        <f>IF('Employee Input 20-21'!JNT29="","",'Employee Input 20-21'!JNT29)</f>
        <v/>
      </c>
      <c r="JNU29" s="14" t="str">
        <f>IF('Employee Input 20-21'!JNU29="","",'Employee Input 20-21'!JNU29)</f>
        <v/>
      </c>
      <c r="JNV29" s="14" t="str">
        <f>IF('Employee Input 20-21'!JNV29="","",'Employee Input 20-21'!JNV29)</f>
        <v/>
      </c>
      <c r="JNW29" s="14" t="str">
        <f>IF('Employee Input 20-21'!JNW29="","",'Employee Input 20-21'!JNW29)</f>
        <v/>
      </c>
      <c r="JNX29" s="14" t="str">
        <f>IF('Employee Input 20-21'!JNX29="","",'Employee Input 20-21'!JNX29)</f>
        <v/>
      </c>
      <c r="JNY29" s="14" t="str">
        <f>IF('Employee Input 20-21'!JNY29="","",'Employee Input 20-21'!JNY29)</f>
        <v/>
      </c>
      <c r="JNZ29" s="14" t="str">
        <f>IF('Employee Input 20-21'!JNZ29="","",'Employee Input 20-21'!JNZ29)</f>
        <v/>
      </c>
      <c r="JOA29" s="14" t="str">
        <f>IF('Employee Input 20-21'!JOA29="","",'Employee Input 20-21'!JOA29)</f>
        <v/>
      </c>
      <c r="JOB29" s="14" t="str">
        <f>IF('Employee Input 20-21'!JOB29="","",'Employee Input 20-21'!JOB29)</f>
        <v/>
      </c>
      <c r="JOC29" s="14" t="str">
        <f>IF('Employee Input 20-21'!JOC29="","",'Employee Input 20-21'!JOC29)</f>
        <v/>
      </c>
      <c r="JOD29" s="14" t="str">
        <f>IF('Employee Input 20-21'!JOD29="","",'Employee Input 20-21'!JOD29)</f>
        <v/>
      </c>
      <c r="JOE29" s="14" t="str">
        <f>IF('Employee Input 20-21'!JOE29="","",'Employee Input 20-21'!JOE29)</f>
        <v/>
      </c>
      <c r="JOF29" s="14" t="str">
        <f>IF('Employee Input 20-21'!JOF29="","",'Employee Input 20-21'!JOF29)</f>
        <v/>
      </c>
      <c r="JOG29" s="14" t="str">
        <f>IF('Employee Input 20-21'!JOG29="","",'Employee Input 20-21'!JOG29)</f>
        <v/>
      </c>
      <c r="JOH29" s="14" t="str">
        <f>IF('Employee Input 20-21'!JOH29="","",'Employee Input 20-21'!JOH29)</f>
        <v/>
      </c>
      <c r="JOI29" s="14" t="str">
        <f>IF('Employee Input 20-21'!JOI29="","",'Employee Input 20-21'!JOI29)</f>
        <v/>
      </c>
      <c r="JOJ29" s="14" t="str">
        <f>IF('Employee Input 20-21'!JOJ29="","",'Employee Input 20-21'!JOJ29)</f>
        <v/>
      </c>
      <c r="JOK29" s="14" t="str">
        <f>IF('Employee Input 20-21'!JOK29="","",'Employee Input 20-21'!JOK29)</f>
        <v/>
      </c>
      <c r="JOL29" s="14" t="str">
        <f>IF('Employee Input 20-21'!JOL29="","",'Employee Input 20-21'!JOL29)</f>
        <v/>
      </c>
      <c r="JOM29" s="14" t="str">
        <f>IF('Employee Input 20-21'!JOM29="","",'Employee Input 20-21'!JOM29)</f>
        <v/>
      </c>
      <c r="JON29" s="14" t="str">
        <f>IF('Employee Input 20-21'!JON29="","",'Employee Input 20-21'!JON29)</f>
        <v/>
      </c>
      <c r="JOO29" s="14" t="str">
        <f>IF('Employee Input 20-21'!JOO29="","",'Employee Input 20-21'!JOO29)</f>
        <v/>
      </c>
      <c r="JOP29" s="14" t="str">
        <f>IF('Employee Input 20-21'!JOP29="","",'Employee Input 20-21'!JOP29)</f>
        <v/>
      </c>
      <c r="JOQ29" s="14" t="str">
        <f>IF('Employee Input 20-21'!JOQ29="","",'Employee Input 20-21'!JOQ29)</f>
        <v/>
      </c>
      <c r="JOR29" s="14" t="str">
        <f>IF('Employee Input 20-21'!JOR29="","",'Employee Input 20-21'!JOR29)</f>
        <v/>
      </c>
      <c r="JOS29" s="14" t="str">
        <f>IF('Employee Input 20-21'!JOS29="","",'Employee Input 20-21'!JOS29)</f>
        <v/>
      </c>
      <c r="JOT29" s="14" t="str">
        <f>IF('Employee Input 20-21'!JOT29="","",'Employee Input 20-21'!JOT29)</f>
        <v/>
      </c>
      <c r="JOU29" s="14" t="str">
        <f>IF('Employee Input 20-21'!JOU29="","",'Employee Input 20-21'!JOU29)</f>
        <v/>
      </c>
      <c r="JOV29" s="14" t="str">
        <f>IF('Employee Input 20-21'!JOV29="","",'Employee Input 20-21'!JOV29)</f>
        <v/>
      </c>
      <c r="JOW29" s="14" t="str">
        <f>IF('Employee Input 20-21'!JOW29="","",'Employee Input 20-21'!JOW29)</f>
        <v/>
      </c>
      <c r="JOX29" s="14" t="str">
        <f>IF('Employee Input 20-21'!JOX29="","",'Employee Input 20-21'!JOX29)</f>
        <v/>
      </c>
      <c r="JOY29" s="14" t="str">
        <f>IF('Employee Input 20-21'!JOY29="","",'Employee Input 20-21'!JOY29)</f>
        <v/>
      </c>
      <c r="JOZ29" s="14" t="str">
        <f>IF('Employee Input 20-21'!JOZ29="","",'Employee Input 20-21'!JOZ29)</f>
        <v/>
      </c>
      <c r="JPA29" s="14" t="str">
        <f>IF('Employee Input 20-21'!JPA29="","",'Employee Input 20-21'!JPA29)</f>
        <v/>
      </c>
      <c r="JPB29" s="14" t="str">
        <f>IF('Employee Input 20-21'!JPB29="","",'Employee Input 20-21'!JPB29)</f>
        <v/>
      </c>
      <c r="JPC29" s="14" t="str">
        <f>IF('Employee Input 20-21'!JPC29="","",'Employee Input 20-21'!JPC29)</f>
        <v/>
      </c>
      <c r="JPD29" s="14" t="str">
        <f>IF('Employee Input 20-21'!JPD29="","",'Employee Input 20-21'!JPD29)</f>
        <v/>
      </c>
      <c r="JPE29" s="14" t="str">
        <f>IF('Employee Input 20-21'!JPE29="","",'Employee Input 20-21'!JPE29)</f>
        <v/>
      </c>
      <c r="JPF29" s="14" t="str">
        <f>IF('Employee Input 20-21'!JPF29="","",'Employee Input 20-21'!JPF29)</f>
        <v/>
      </c>
      <c r="JPG29" s="14" t="str">
        <f>IF('Employee Input 20-21'!JPG29="","",'Employee Input 20-21'!JPG29)</f>
        <v/>
      </c>
      <c r="JPH29" s="14" t="str">
        <f>IF('Employee Input 20-21'!JPH29="","",'Employee Input 20-21'!JPH29)</f>
        <v/>
      </c>
      <c r="JPI29" s="14" t="str">
        <f>IF('Employee Input 20-21'!JPI29="","",'Employee Input 20-21'!JPI29)</f>
        <v/>
      </c>
      <c r="JPJ29" s="14" t="str">
        <f>IF('Employee Input 20-21'!JPJ29="","",'Employee Input 20-21'!JPJ29)</f>
        <v/>
      </c>
      <c r="JPK29" s="14" t="str">
        <f>IF('Employee Input 20-21'!JPK29="","",'Employee Input 20-21'!JPK29)</f>
        <v/>
      </c>
      <c r="JPL29" s="14" t="str">
        <f>IF('Employee Input 20-21'!JPL29="","",'Employee Input 20-21'!JPL29)</f>
        <v/>
      </c>
      <c r="JPM29" s="14" t="str">
        <f>IF('Employee Input 20-21'!JPM29="","",'Employee Input 20-21'!JPM29)</f>
        <v/>
      </c>
      <c r="JPN29" s="14" t="str">
        <f>IF('Employee Input 20-21'!JPN29="","",'Employee Input 20-21'!JPN29)</f>
        <v/>
      </c>
      <c r="JPO29" s="14" t="str">
        <f>IF('Employee Input 20-21'!JPO29="","",'Employee Input 20-21'!JPO29)</f>
        <v/>
      </c>
      <c r="JPP29" s="14" t="str">
        <f>IF('Employee Input 20-21'!JPP29="","",'Employee Input 20-21'!JPP29)</f>
        <v/>
      </c>
      <c r="JPQ29" s="14" t="str">
        <f>IF('Employee Input 20-21'!JPQ29="","",'Employee Input 20-21'!JPQ29)</f>
        <v/>
      </c>
      <c r="JPR29" s="14" t="str">
        <f>IF('Employee Input 20-21'!JPR29="","",'Employee Input 20-21'!JPR29)</f>
        <v/>
      </c>
      <c r="JPS29" s="14" t="str">
        <f>IF('Employee Input 20-21'!JPS29="","",'Employee Input 20-21'!JPS29)</f>
        <v/>
      </c>
      <c r="JPT29" s="14" t="str">
        <f>IF('Employee Input 20-21'!JPT29="","",'Employee Input 20-21'!JPT29)</f>
        <v/>
      </c>
      <c r="JPU29" s="14" t="str">
        <f>IF('Employee Input 20-21'!JPU29="","",'Employee Input 20-21'!JPU29)</f>
        <v/>
      </c>
      <c r="JPV29" s="14" t="str">
        <f>IF('Employee Input 20-21'!JPV29="","",'Employee Input 20-21'!JPV29)</f>
        <v/>
      </c>
      <c r="JPW29" s="14" t="str">
        <f>IF('Employee Input 20-21'!JPW29="","",'Employee Input 20-21'!JPW29)</f>
        <v/>
      </c>
      <c r="JPX29" s="14" t="str">
        <f>IF('Employee Input 20-21'!JPX29="","",'Employee Input 20-21'!JPX29)</f>
        <v/>
      </c>
      <c r="JPY29" s="14" t="str">
        <f>IF('Employee Input 20-21'!JPY29="","",'Employee Input 20-21'!JPY29)</f>
        <v/>
      </c>
      <c r="JPZ29" s="14" t="str">
        <f>IF('Employee Input 20-21'!JPZ29="","",'Employee Input 20-21'!JPZ29)</f>
        <v/>
      </c>
      <c r="JQA29" s="14" t="str">
        <f>IF('Employee Input 20-21'!JQA29="","",'Employee Input 20-21'!JQA29)</f>
        <v/>
      </c>
      <c r="JQB29" s="14" t="str">
        <f>IF('Employee Input 20-21'!JQB29="","",'Employee Input 20-21'!JQB29)</f>
        <v/>
      </c>
      <c r="JQC29" s="14" t="str">
        <f>IF('Employee Input 20-21'!JQC29="","",'Employee Input 20-21'!JQC29)</f>
        <v/>
      </c>
      <c r="JQD29" s="14" t="str">
        <f>IF('Employee Input 20-21'!JQD29="","",'Employee Input 20-21'!JQD29)</f>
        <v/>
      </c>
      <c r="JQE29" s="14" t="str">
        <f>IF('Employee Input 20-21'!JQE29="","",'Employee Input 20-21'!JQE29)</f>
        <v/>
      </c>
      <c r="JQF29" s="14" t="str">
        <f>IF('Employee Input 20-21'!JQF29="","",'Employee Input 20-21'!JQF29)</f>
        <v/>
      </c>
      <c r="JQG29" s="14" t="str">
        <f>IF('Employee Input 20-21'!JQG29="","",'Employee Input 20-21'!JQG29)</f>
        <v/>
      </c>
      <c r="JQH29" s="14" t="str">
        <f>IF('Employee Input 20-21'!JQH29="","",'Employee Input 20-21'!JQH29)</f>
        <v/>
      </c>
      <c r="JQI29" s="14" t="str">
        <f>IF('Employee Input 20-21'!JQI29="","",'Employee Input 20-21'!JQI29)</f>
        <v/>
      </c>
      <c r="JQJ29" s="14" t="str">
        <f>IF('Employee Input 20-21'!JQJ29="","",'Employee Input 20-21'!JQJ29)</f>
        <v/>
      </c>
      <c r="JQK29" s="14" t="str">
        <f>IF('Employee Input 20-21'!JQK29="","",'Employee Input 20-21'!JQK29)</f>
        <v/>
      </c>
      <c r="JQL29" s="14" t="str">
        <f>IF('Employee Input 20-21'!JQL29="","",'Employee Input 20-21'!JQL29)</f>
        <v/>
      </c>
      <c r="JQM29" s="14" t="str">
        <f>IF('Employee Input 20-21'!JQM29="","",'Employee Input 20-21'!JQM29)</f>
        <v/>
      </c>
      <c r="JQN29" s="14" t="str">
        <f>IF('Employee Input 20-21'!JQN29="","",'Employee Input 20-21'!JQN29)</f>
        <v/>
      </c>
      <c r="JQO29" s="14" t="str">
        <f>IF('Employee Input 20-21'!JQO29="","",'Employee Input 20-21'!JQO29)</f>
        <v/>
      </c>
      <c r="JQP29" s="14" t="str">
        <f>IF('Employee Input 20-21'!JQP29="","",'Employee Input 20-21'!JQP29)</f>
        <v/>
      </c>
      <c r="JQQ29" s="14" t="str">
        <f>IF('Employee Input 20-21'!JQQ29="","",'Employee Input 20-21'!JQQ29)</f>
        <v/>
      </c>
      <c r="JQR29" s="14" t="str">
        <f>IF('Employee Input 20-21'!JQR29="","",'Employee Input 20-21'!JQR29)</f>
        <v/>
      </c>
      <c r="JQS29" s="14" t="str">
        <f>IF('Employee Input 20-21'!JQS29="","",'Employee Input 20-21'!JQS29)</f>
        <v/>
      </c>
      <c r="JQT29" s="14" t="str">
        <f>IF('Employee Input 20-21'!JQT29="","",'Employee Input 20-21'!JQT29)</f>
        <v/>
      </c>
      <c r="JQU29" s="14" t="str">
        <f>IF('Employee Input 20-21'!JQU29="","",'Employee Input 20-21'!JQU29)</f>
        <v/>
      </c>
      <c r="JQV29" s="14" t="str">
        <f>IF('Employee Input 20-21'!JQV29="","",'Employee Input 20-21'!JQV29)</f>
        <v/>
      </c>
      <c r="JQW29" s="14" t="str">
        <f>IF('Employee Input 20-21'!JQW29="","",'Employee Input 20-21'!JQW29)</f>
        <v/>
      </c>
      <c r="JQX29" s="14" t="str">
        <f>IF('Employee Input 20-21'!JQX29="","",'Employee Input 20-21'!JQX29)</f>
        <v/>
      </c>
      <c r="JQY29" s="14" t="str">
        <f>IF('Employee Input 20-21'!JQY29="","",'Employee Input 20-21'!JQY29)</f>
        <v/>
      </c>
      <c r="JQZ29" s="14" t="str">
        <f>IF('Employee Input 20-21'!JQZ29="","",'Employee Input 20-21'!JQZ29)</f>
        <v/>
      </c>
      <c r="JRA29" s="14" t="str">
        <f>IF('Employee Input 20-21'!JRA29="","",'Employee Input 20-21'!JRA29)</f>
        <v/>
      </c>
      <c r="JRB29" s="14" t="str">
        <f>IF('Employee Input 20-21'!JRB29="","",'Employee Input 20-21'!JRB29)</f>
        <v/>
      </c>
      <c r="JRC29" s="14" t="str">
        <f>IF('Employee Input 20-21'!JRC29="","",'Employee Input 20-21'!JRC29)</f>
        <v/>
      </c>
      <c r="JRD29" s="14" t="str">
        <f>IF('Employee Input 20-21'!JRD29="","",'Employee Input 20-21'!JRD29)</f>
        <v/>
      </c>
      <c r="JRE29" s="14" t="str">
        <f>IF('Employee Input 20-21'!JRE29="","",'Employee Input 20-21'!JRE29)</f>
        <v/>
      </c>
      <c r="JRF29" s="14" t="str">
        <f>IF('Employee Input 20-21'!JRF29="","",'Employee Input 20-21'!JRF29)</f>
        <v/>
      </c>
      <c r="JRG29" s="14" t="str">
        <f>IF('Employee Input 20-21'!JRG29="","",'Employee Input 20-21'!JRG29)</f>
        <v/>
      </c>
      <c r="JRH29" s="14" t="str">
        <f>IF('Employee Input 20-21'!JRH29="","",'Employee Input 20-21'!JRH29)</f>
        <v/>
      </c>
      <c r="JRI29" s="14" t="str">
        <f>IF('Employee Input 20-21'!JRI29="","",'Employee Input 20-21'!JRI29)</f>
        <v/>
      </c>
      <c r="JRJ29" s="14" t="str">
        <f>IF('Employee Input 20-21'!JRJ29="","",'Employee Input 20-21'!JRJ29)</f>
        <v/>
      </c>
      <c r="JRK29" s="14" t="str">
        <f>IF('Employee Input 20-21'!JRK29="","",'Employee Input 20-21'!JRK29)</f>
        <v/>
      </c>
      <c r="JRL29" s="14" t="str">
        <f>IF('Employee Input 20-21'!JRL29="","",'Employee Input 20-21'!JRL29)</f>
        <v/>
      </c>
      <c r="JRM29" s="14" t="str">
        <f>IF('Employee Input 20-21'!JRM29="","",'Employee Input 20-21'!JRM29)</f>
        <v/>
      </c>
      <c r="JRN29" s="14" t="str">
        <f>IF('Employee Input 20-21'!JRN29="","",'Employee Input 20-21'!JRN29)</f>
        <v/>
      </c>
      <c r="JRO29" s="14" t="str">
        <f>IF('Employee Input 20-21'!JRO29="","",'Employee Input 20-21'!JRO29)</f>
        <v/>
      </c>
      <c r="JRP29" s="14" t="str">
        <f>IF('Employee Input 20-21'!JRP29="","",'Employee Input 20-21'!JRP29)</f>
        <v/>
      </c>
      <c r="JRQ29" s="14" t="str">
        <f>IF('Employee Input 20-21'!JRQ29="","",'Employee Input 20-21'!JRQ29)</f>
        <v/>
      </c>
      <c r="JRR29" s="14" t="str">
        <f>IF('Employee Input 20-21'!JRR29="","",'Employee Input 20-21'!JRR29)</f>
        <v/>
      </c>
      <c r="JRS29" s="14" t="str">
        <f>IF('Employee Input 20-21'!JRS29="","",'Employee Input 20-21'!JRS29)</f>
        <v/>
      </c>
      <c r="JRT29" s="14" t="str">
        <f>IF('Employee Input 20-21'!JRT29="","",'Employee Input 20-21'!JRT29)</f>
        <v/>
      </c>
      <c r="JRU29" s="14" t="str">
        <f>IF('Employee Input 20-21'!JRU29="","",'Employee Input 20-21'!JRU29)</f>
        <v/>
      </c>
      <c r="JRV29" s="14" t="str">
        <f>IF('Employee Input 20-21'!JRV29="","",'Employee Input 20-21'!JRV29)</f>
        <v/>
      </c>
      <c r="JRW29" s="14" t="str">
        <f>IF('Employee Input 20-21'!JRW29="","",'Employee Input 20-21'!JRW29)</f>
        <v/>
      </c>
      <c r="JRX29" s="14" t="str">
        <f>IF('Employee Input 20-21'!JRX29="","",'Employee Input 20-21'!JRX29)</f>
        <v/>
      </c>
      <c r="JRY29" s="14" t="str">
        <f>IF('Employee Input 20-21'!JRY29="","",'Employee Input 20-21'!JRY29)</f>
        <v/>
      </c>
      <c r="JRZ29" s="14" t="str">
        <f>IF('Employee Input 20-21'!JRZ29="","",'Employee Input 20-21'!JRZ29)</f>
        <v/>
      </c>
      <c r="JSA29" s="14" t="str">
        <f>IF('Employee Input 20-21'!JSA29="","",'Employee Input 20-21'!JSA29)</f>
        <v/>
      </c>
      <c r="JSB29" s="14" t="str">
        <f>IF('Employee Input 20-21'!JSB29="","",'Employee Input 20-21'!JSB29)</f>
        <v/>
      </c>
      <c r="JSC29" s="14" t="str">
        <f>IF('Employee Input 20-21'!JSC29="","",'Employee Input 20-21'!JSC29)</f>
        <v/>
      </c>
      <c r="JSD29" s="14" t="str">
        <f>IF('Employee Input 20-21'!JSD29="","",'Employee Input 20-21'!JSD29)</f>
        <v/>
      </c>
      <c r="JSE29" s="14" t="str">
        <f>IF('Employee Input 20-21'!JSE29="","",'Employee Input 20-21'!JSE29)</f>
        <v/>
      </c>
      <c r="JSF29" s="14" t="str">
        <f>IF('Employee Input 20-21'!JSF29="","",'Employee Input 20-21'!JSF29)</f>
        <v/>
      </c>
      <c r="JSG29" s="14" t="str">
        <f>IF('Employee Input 20-21'!JSG29="","",'Employee Input 20-21'!JSG29)</f>
        <v/>
      </c>
      <c r="JSH29" s="14" t="str">
        <f>IF('Employee Input 20-21'!JSH29="","",'Employee Input 20-21'!JSH29)</f>
        <v/>
      </c>
      <c r="JSI29" s="14" t="str">
        <f>IF('Employee Input 20-21'!JSI29="","",'Employee Input 20-21'!JSI29)</f>
        <v/>
      </c>
      <c r="JSJ29" s="14" t="str">
        <f>IF('Employee Input 20-21'!JSJ29="","",'Employee Input 20-21'!JSJ29)</f>
        <v/>
      </c>
      <c r="JSK29" s="14" t="str">
        <f>IF('Employee Input 20-21'!JSK29="","",'Employee Input 20-21'!JSK29)</f>
        <v/>
      </c>
      <c r="JSL29" s="14" t="str">
        <f>IF('Employee Input 20-21'!JSL29="","",'Employee Input 20-21'!JSL29)</f>
        <v/>
      </c>
      <c r="JSM29" s="14" t="str">
        <f>IF('Employee Input 20-21'!JSM29="","",'Employee Input 20-21'!JSM29)</f>
        <v/>
      </c>
      <c r="JSN29" s="14" t="str">
        <f>IF('Employee Input 20-21'!JSN29="","",'Employee Input 20-21'!JSN29)</f>
        <v/>
      </c>
      <c r="JSO29" s="14" t="str">
        <f>IF('Employee Input 20-21'!JSO29="","",'Employee Input 20-21'!JSO29)</f>
        <v/>
      </c>
      <c r="JSP29" s="14" t="str">
        <f>IF('Employee Input 20-21'!JSP29="","",'Employee Input 20-21'!JSP29)</f>
        <v/>
      </c>
      <c r="JSQ29" s="14" t="str">
        <f>IF('Employee Input 20-21'!JSQ29="","",'Employee Input 20-21'!JSQ29)</f>
        <v/>
      </c>
      <c r="JSR29" s="14" t="str">
        <f>IF('Employee Input 20-21'!JSR29="","",'Employee Input 20-21'!JSR29)</f>
        <v/>
      </c>
      <c r="JSS29" s="14" t="str">
        <f>IF('Employee Input 20-21'!JSS29="","",'Employee Input 20-21'!JSS29)</f>
        <v/>
      </c>
      <c r="JST29" s="14" t="str">
        <f>IF('Employee Input 20-21'!JST29="","",'Employee Input 20-21'!JST29)</f>
        <v/>
      </c>
      <c r="JSU29" s="14" t="str">
        <f>IF('Employee Input 20-21'!JSU29="","",'Employee Input 20-21'!JSU29)</f>
        <v/>
      </c>
      <c r="JSV29" s="14" t="str">
        <f>IF('Employee Input 20-21'!JSV29="","",'Employee Input 20-21'!JSV29)</f>
        <v/>
      </c>
      <c r="JSW29" s="14" t="str">
        <f>IF('Employee Input 20-21'!JSW29="","",'Employee Input 20-21'!JSW29)</f>
        <v/>
      </c>
      <c r="JSX29" s="14" t="str">
        <f>IF('Employee Input 20-21'!JSX29="","",'Employee Input 20-21'!JSX29)</f>
        <v/>
      </c>
      <c r="JSY29" s="14" t="str">
        <f>IF('Employee Input 20-21'!JSY29="","",'Employee Input 20-21'!JSY29)</f>
        <v/>
      </c>
      <c r="JSZ29" s="14" t="str">
        <f>IF('Employee Input 20-21'!JSZ29="","",'Employee Input 20-21'!JSZ29)</f>
        <v/>
      </c>
      <c r="JTA29" s="14" t="str">
        <f>IF('Employee Input 20-21'!JTA29="","",'Employee Input 20-21'!JTA29)</f>
        <v/>
      </c>
      <c r="JTB29" s="14" t="str">
        <f>IF('Employee Input 20-21'!JTB29="","",'Employee Input 20-21'!JTB29)</f>
        <v/>
      </c>
      <c r="JTC29" s="14" t="str">
        <f>IF('Employee Input 20-21'!JTC29="","",'Employee Input 20-21'!JTC29)</f>
        <v/>
      </c>
      <c r="JTD29" s="14" t="str">
        <f>IF('Employee Input 20-21'!JTD29="","",'Employee Input 20-21'!JTD29)</f>
        <v/>
      </c>
      <c r="JTE29" s="14" t="str">
        <f>IF('Employee Input 20-21'!JTE29="","",'Employee Input 20-21'!JTE29)</f>
        <v/>
      </c>
      <c r="JTF29" s="14" t="str">
        <f>IF('Employee Input 20-21'!JTF29="","",'Employee Input 20-21'!JTF29)</f>
        <v/>
      </c>
      <c r="JTG29" s="14" t="str">
        <f>IF('Employee Input 20-21'!JTG29="","",'Employee Input 20-21'!JTG29)</f>
        <v/>
      </c>
      <c r="JTH29" s="14" t="str">
        <f>IF('Employee Input 20-21'!JTH29="","",'Employee Input 20-21'!JTH29)</f>
        <v/>
      </c>
      <c r="JTI29" s="14" t="str">
        <f>IF('Employee Input 20-21'!JTI29="","",'Employee Input 20-21'!JTI29)</f>
        <v/>
      </c>
      <c r="JTJ29" s="14" t="str">
        <f>IF('Employee Input 20-21'!JTJ29="","",'Employee Input 20-21'!JTJ29)</f>
        <v/>
      </c>
      <c r="JTK29" s="14" t="str">
        <f>IF('Employee Input 20-21'!JTK29="","",'Employee Input 20-21'!JTK29)</f>
        <v/>
      </c>
      <c r="JTL29" s="14" t="str">
        <f>IF('Employee Input 20-21'!JTL29="","",'Employee Input 20-21'!JTL29)</f>
        <v/>
      </c>
      <c r="JTM29" s="14" t="str">
        <f>IF('Employee Input 20-21'!JTM29="","",'Employee Input 20-21'!JTM29)</f>
        <v/>
      </c>
      <c r="JTN29" s="14" t="str">
        <f>IF('Employee Input 20-21'!JTN29="","",'Employee Input 20-21'!JTN29)</f>
        <v/>
      </c>
      <c r="JTO29" s="14" t="str">
        <f>IF('Employee Input 20-21'!JTO29="","",'Employee Input 20-21'!JTO29)</f>
        <v/>
      </c>
      <c r="JTP29" s="14" t="str">
        <f>IF('Employee Input 20-21'!JTP29="","",'Employee Input 20-21'!JTP29)</f>
        <v/>
      </c>
      <c r="JTQ29" s="14" t="str">
        <f>IF('Employee Input 20-21'!JTQ29="","",'Employee Input 20-21'!JTQ29)</f>
        <v/>
      </c>
      <c r="JTR29" s="14" t="str">
        <f>IF('Employee Input 20-21'!JTR29="","",'Employee Input 20-21'!JTR29)</f>
        <v/>
      </c>
      <c r="JTS29" s="14" t="str">
        <f>IF('Employee Input 20-21'!JTS29="","",'Employee Input 20-21'!JTS29)</f>
        <v/>
      </c>
      <c r="JTT29" s="14" t="str">
        <f>IF('Employee Input 20-21'!JTT29="","",'Employee Input 20-21'!JTT29)</f>
        <v/>
      </c>
      <c r="JTU29" s="14" t="str">
        <f>IF('Employee Input 20-21'!JTU29="","",'Employee Input 20-21'!JTU29)</f>
        <v/>
      </c>
      <c r="JTV29" s="14" t="str">
        <f>IF('Employee Input 20-21'!JTV29="","",'Employee Input 20-21'!JTV29)</f>
        <v/>
      </c>
      <c r="JTW29" s="14" t="str">
        <f>IF('Employee Input 20-21'!JTW29="","",'Employee Input 20-21'!JTW29)</f>
        <v/>
      </c>
      <c r="JTX29" s="14" t="str">
        <f>IF('Employee Input 20-21'!JTX29="","",'Employee Input 20-21'!JTX29)</f>
        <v/>
      </c>
      <c r="JTY29" s="14" t="str">
        <f>IF('Employee Input 20-21'!JTY29="","",'Employee Input 20-21'!JTY29)</f>
        <v/>
      </c>
      <c r="JTZ29" s="14" t="str">
        <f>IF('Employee Input 20-21'!JTZ29="","",'Employee Input 20-21'!JTZ29)</f>
        <v/>
      </c>
      <c r="JUA29" s="14" t="str">
        <f>IF('Employee Input 20-21'!JUA29="","",'Employee Input 20-21'!JUA29)</f>
        <v/>
      </c>
      <c r="JUB29" s="14" t="str">
        <f>IF('Employee Input 20-21'!JUB29="","",'Employee Input 20-21'!JUB29)</f>
        <v/>
      </c>
      <c r="JUC29" s="14" t="str">
        <f>IF('Employee Input 20-21'!JUC29="","",'Employee Input 20-21'!JUC29)</f>
        <v/>
      </c>
      <c r="JUD29" s="14" t="str">
        <f>IF('Employee Input 20-21'!JUD29="","",'Employee Input 20-21'!JUD29)</f>
        <v/>
      </c>
      <c r="JUE29" s="14" t="str">
        <f>IF('Employee Input 20-21'!JUE29="","",'Employee Input 20-21'!JUE29)</f>
        <v/>
      </c>
      <c r="JUF29" s="14" t="str">
        <f>IF('Employee Input 20-21'!JUF29="","",'Employee Input 20-21'!JUF29)</f>
        <v/>
      </c>
      <c r="JUG29" s="14" t="str">
        <f>IF('Employee Input 20-21'!JUG29="","",'Employee Input 20-21'!JUG29)</f>
        <v/>
      </c>
      <c r="JUH29" s="14" t="str">
        <f>IF('Employee Input 20-21'!JUH29="","",'Employee Input 20-21'!JUH29)</f>
        <v/>
      </c>
      <c r="JUI29" s="14" t="str">
        <f>IF('Employee Input 20-21'!JUI29="","",'Employee Input 20-21'!JUI29)</f>
        <v/>
      </c>
      <c r="JUJ29" s="14" t="str">
        <f>IF('Employee Input 20-21'!JUJ29="","",'Employee Input 20-21'!JUJ29)</f>
        <v/>
      </c>
      <c r="JUK29" s="14" t="str">
        <f>IF('Employee Input 20-21'!JUK29="","",'Employee Input 20-21'!JUK29)</f>
        <v/>
      </c>
      <c r="JUL29" s="14" t="str">
        <f>IF('Employee Input 20-21'!JUL29="","",'Employee Input 20-21'!JUL29)</f>
        <v/>
      </c>
      <c r="JUM29" s="14" t="str">
        <f>IF('Employee Input 20-21'!JUM29="","",'Employee Input 20-21'!JUM29)</f>
        <v/>
      </c>
      <c r="JUN29" s="14" t="str">
        <f>IF('Employee Input 20-21'!JUN29="","",'Employee Input 20-21'!JUN29)</f>
        <v/>
      </c>
      <c r="JUO29" s="14" t="str">
        <f>IF('Employee Input 20-21'!JUO29="","",'Employee Input 20-21'!JUO29)</f>
        <v/>
      </c>
      <c r="JUP29" s="14" t="str">
        <f>IF('Employee Input 20-21'!JUP29="","",'Employee Input 20-21'!JUP29)</f>
        <v/>
      </c>
      <c r="JUQ29" s="14" t="str">
        <f>IF('Employee Input 20-21'!JUQ29="","",'Employee Input 20-21'!JUQ29)</f>
        <v/>
      </c>
      <c r="JUR29" s="14" t="str">
        <f>IF('Employee Input 20-21'!JUR29="","",'Employee Input 20-21'!JUR29)</f>
        <v/>
      </c>
      <c r="JUS29" s="14" t="str">
        <f>IF('Employee Input 20-21'!JUS29="","",'Employee Input 20-21'!JUS29)</f>
        <v/>
      </c>
      <c r="JUT29" s="14" t="str">
        <f>IF('Employee Input 20-21'!JUT29="","",'Employee Input 20-21'!JUT29)</f>
        <v/>
      </c>
      <c r="JUU29" s="14" t="str">
        <f>IF('Employee Input 20-21'!JUU29="","",'Employee Input 20-21'!JUU29)</f>
        <v/>
      </c>
      <c r="JUV29" s="14" t="str">
        <f>IF('Employee Input 20-21'!JUV29="","",'Employee Input 20-21'!JUV29)</f>
        <v/>
      </c>
      <c r="JUW29" s="14" t="str">
        <f>IF('Employee Input 20-21'!JUW29="","",'Employee Input 20-21'!JUW29)</f>
        <v/>
      </c>
      <c r="JUX29" s="14" t="str">
        <f>IF('Employee Input 20-21'!JUX29="","",'Employee Input 20-21'!JUX29)</f>
        <v/>
      </c>
      <c r="JUY29" s="14" t="str">
        <f>IF('Employee Input 20-21'!JUY29="","",'Employee Input 20-21'!JUY29)</f>
        <v/>
      </c>
      <c r="JUZ29" s="14" t="str">
        <f>IF('Employee Input 20-21'!JUZ29="","",'Employee Input 20-21'!JUZ29)</f>
        <v/>
      </c>
      <c r="JVA29" s="14" t="str">
        <f>IF('Employee Input 20-21'!JVA29="","",'Employee Input 20-21'!JVA29)</f>
        <v/>
      </c>
      <c r="JVB29" s="14" t="str">
        <f>IF('Employee Input 20-21'!JVB29="","",'Employee Input 20-21'!JVB29)</f>
        <v/>
      </c>
      <c r="JVC29" s="14" t="str">
        <f>IF('Employee Input 20-21'!JVC29="","",'Employee Input 20-21'!JVC29)</f>
        <v/>
      </c>
      <c r="JVD29" s="14" t="str">
        <f>IF('Employee Input 20-21'!JVD29="","",'Employee Input 20-21'!JVD29)</f>
        <v/>
      </c>
      <c r="JVE29" s="14" t="str">
        <f>IF('Employee Input 20-21'!JVE29="","",'Employee Input 20-21'!JVE29)</f>
        <v/>
      </c>
      <c r="JVF29" s="14" t="str">
        <f>IF('Employee Input 20-21'!JVF29="","",'Employee Input 20-21'!JVF29)</f>
        <v/>
      </c>
      <c r="JVG29" s="14" t="str">
        <f>IF('Employee Input 20-21'!JVG29="","",'Employee Input 20-21'!JVG29)</f>
        <v/>
      </c>
      <c r="JVH29" s="14" t="str">
        <f>IF('Employee Input 20-21'!JVH29="","",'Employee Input 20-21'!JVH29)</f>
        <v/>
      </c>
      <c r="JVI29" s="14" t="str">
        <f>IF('Employee Input 20-21'!JVI29="","",'Employee Input 20-21'!JVI29)</f>
        <v/>
      </c>
      <c r="JVJ29" s="14" t="str">
        <f>IF('Employee Input 20-21'!JVJ29="","",'Employee Input 20-21'!JVJ29)</f>
        <v/>
      </c>
      <c r="JVK29" s="14" t="str">
        <f>IF('Employee Input 20-21'!JVK29="","",'Employee Input 20-21'!JVK29)</f>
        <v/>
      </c>
      <c r="JVL29" s="14" t="str">
        <f>IF('Employee Input 20-21'!JVL29="","",'Employee Input 20-21'!JVL29)</f>
        <v/>
      </c>
      <c r="JVM29" s="14" t="str">
        <f>IF('Employee Input 20-21'!JVM29="","",'Employee Input 20-21'!JVM29)</f>
        <v/>
      </c>
      <c r="JVN29" s="14" t="str">
        <f>IF('Employee Input 20-21'!JVN29="","",'Employee Input 20-21'!JVN29)</f>
        <v/>
      </c>
      <c r="JVO29" s="14" t="str">
        <f>IF('Employee Input 20-21'!JVO29="","",'Employee Input 20-21'!JVO29)</f>
        <v/>
      </c>
      <c r="JVP29" s="14" t="str">
        <f>IF('Employee Input 20-21'!JVP29="","",'Employee Input 20-21'!JVP29)</f>
        <v/>
      </c>
      <c r="JVQ29" s="14" t="str">
        <f>IF('Employee Input 20-21'!JVQ29="","",'Employee Input 20-21'!JVQ29)</f>
        <v/>
      </c>
      <c r="JVR29" s="14" t="str">
        <f>IF('Employee Input 20-21'!JVR29="","",'Employee Input 20-21'!JVR29)</f>
        <v/>
      </c>
      <c r="JVS29" s="14" t="str">
        <f>IF('Employee Input 20-21'!JVS29="","",'Employee Input 20-21'!JVS29)</f>
        <v/>
      </c>
      <c r="JVT29" s="14" t="str">
        <f>IF('Employee Input 20-21'!JVT29="","",'Employee Input 20-21'!JVT29)</f>
        <v/>
      </c>
      <c r="JVU29" s="14" t="str">
        <f>IF('Employee Input 20-21'!JVU29="","",'Employee Input 20-21'!JVU29)</f>
        <v/>
      </c>
      <c r="JVV29" s="14" t="str">
        <f>IF('Employee Input 20-21'!JVV29="","",'Employee Input 20-21'!JVV29)</f>
        <v/>
      </c>
      <c r="JVW29" s="14" t="str">
        <f>IF('Employee Input 20-21'!JVW29="","",'Employee Input 20-21'!JVW29)</f>
        <v/>
      </c>
      <c r="JVX29" s="14" t="str">
        <f>IF('Employee Input 20-21'!JVX29="","",'Employee Input 20-21'!JVX29)</f>
        <v/>
      </c>
      <c r="JVY29" s="14" t="str">
        <f>IF('Employee Input 20-21'!JVY29="","",'Employee Input 20-21'!JVY29)</f>
        <v/>
      </c>
      <c r="JVZ29" s="14" t="str">
        <f>IF('Employee Input 20-21'!JVZ29="","",'Employee Input 20-21'!JVZ29)</f>
        <v/>
      </c>
      <c r="JWA29" s="14" t="str">
        <f>IF('Employee Input 20-21'!JWA29="","",'Employee Input 20-21'!JWA29)</f>
        <v/>
      </c>
      <c r="JWB29" s="14" t="str">
        <f>IF('Employee Input 20-21'!JWB29="","",'Employee Input 20-21'!JWB29)</f>
        <v/>
      </c>
      <c r="JWC29" s="14" t="str">
        <f>IF('Employee Input 20-21'!JWC29="","",'Employee Input 20-21'!JWC29)</f>
        <v/>
      </c>
      <c r="JWD29" s="14" t="str">
        <f>IF('Employee Input 20-21'!JWD29="","",'Employee Input 20-21'!JWD29)</f>
        <v/>
      </c>
      <c r="JWE29" s="14" t="str">
        <f>IF('Employee Input 20-21'!JWE29="","",'Employee Input 20-21'!JWE29)</f>
        <v/>
      </c>
      <c r="JWF29" s="14" t="str">
        <f>IF('Employee Input 20-21'!JWF29="","",'Employee Input 20-21'!JWF29)</f>
        <v/>
      </c>
      <c r="JWG29" s="14" t="str">
        <f>IF('Employee Input 20-21'!JWG29="","",'Employee Input 20-21'!JWG29)</f>
        <v/>
      </c>
      <c r="JWH29" s="14" t="str">
        <f>IF('Employee Input 20-21'!JWH29="","",'Employee Input 20-21'!JWH29)</f>
        <v/>
      </c>
      <c r="JWI29" s="14" t="str">
        <f>IF('Employee Input 20-21'!JWI29="","",'Employee Input 20-21'!JWI29)</f>
        <v/>
      </c>
      <c r="JWJ29" s="14" t="str">
        <f>IF('Employee Input 20-21'!JWJ29="","",'Employee Input 20-21'!JWJ29)</f>
        <v/>
      </c>
      <c r="JWK29" s="14" t="str">
        <f>IF('Employee Input 20-21'!JWK29="","",'Employee Input 20-21'!JWK29)</f>
        <v/>
      </c>
      <c r="JWL29" s="14" t="str">
        <f>IF('Employee Input 20-21'!JWL29="","",'Employee Input 20-21'!JWL29)</f>
        <v/>
      </c>
      <c r="JWM29" s="14" t="str">
        <f>IF('Employee Input 20-21'!JWM29="","",'Employee Input 20-21'!JWM29)</f>
        <v/>
      </c>
      <c r="JWN29" s="14" t="str">
        <f>IF('Employee Input 20-21'!JWN29="","",'Employee Input 20-21'!JWN29)</f>
        <v/>
      </c>
      <c r="JWO29" s="14" t="str">
        <f>IF('Employee Input 20-21'!JWO29="","",'Employee Input 20-21'!JWO29)</f>
        <v/>
      </c>
      <c r="JWP29" s="14" t="str">
        <f>IF('Employee Input 20-21'!JWP29="","",'Employee Input 20-21'!JWP29)</f>
        <v/>
      </c>
      <c r="JWQ29" s="14" t="str">
        <f>IF('Employee Input 20-21'!JWQ29="","",'Employee Input 20-21'!JWQ29)</f>
        <v/>
      </c>
      <c r="JWR29" s="14" t="str">
        <f>IF('Employee Input 20-21'!JWR29="","",'Employee Input 20-21'!JWR29)</f>
        <v/>
      </c>
      <c r="JWS29" s="14" t="str">
        <f>IF('Employee Input 20-21'!JWS29="","",'Employee Input 20-21'!JWS29)</f>
        <v/>
      </c>
      <c r="JWT29" s="14" t="str">
        <f>IF('Employee Input 20-21'!JWT29="","",'Employee Input 20-21'!JWT29)</f>
        <v/>
      </c>
      <c r="JWU29" s="14" t="str">
        <f>IF('Employee Input 20-21'!JWU29="","",'Employee Input 20-21'!JWU29)</f>
        <v/>
      </c>
      <c r="JWV29" s="14" t="str">
        <f>IF('Employee Input 20-21'!JWV29="","",'Employee Input 20-21'!JWV29)</f>
        <v/>
      </c>
      <c r="JWW29" s="14" t="str">
        <f>IF('Employee Input 20-21'!JWW29="","",'Employee Input 20-21'!JWW29)</f>
        <v/>
      </c>
      <c r="JWX29" s="14" t="str">
        <f>IF('Employee Input 20-21'!JWX29="","",'Employee Input 20-21'!JWX29)</f>
        <v/>
      </c>
      <c r="JWY29" s="14" t="str">
        <f>IF('Employee Input 20-21'!JWY29="","",'Employee Input 20-21'!JWY29)</f>
        <v/>
      </c>
      <c r="JWZ29" s="14" t="str">
        <f>IF('Employee Input 20-21'!JWZ29="","",'Employee Input 20-21'!JWZ29)</f>
        <v/>
      </c>
      <c r="JXA29" s="14" t="str">
        <f>IF('Employee Input 20-21'!JXA29="","",'Employee Input 20-21'!JXA29)</f>
        <v/>
      </c>
      <c r="JXB29" s="14" t="str">
        <f>IF('Employee Input 20-21'!JXB29="","",'Employee Input 20-21'!JXB29)</f>
        <v/>
      </c>
      <c r="JXC29" s="14" t="str">
        <f>IF('Employee Input 20-21'!JXC29="","",'Employee Input 20-21'!JXC29)</f>
        <v/>
      </c>
      <c r="JXD29" s="14" t="str">
        <f>IF('Employee Input 20-21'!JXD29="","",'Employee Input 20-21'!JXD29)</f>
        <v/>
      </c>
      <c r="JXE29" s="14" t="str">
        <f>IF('Employee Input 20-21'!JXE29="","",'Employee Input 20-21'!JXE29)</f>
        <v/>
      </c>
      <c r="JXF29" s="14" t="str">
        <f>IF('Employee Input 20-21'!JXF29="","",'Employee Input 20-21'!JXF29)</f>
        <v/>
      </c>
      <c r="JXG29" s="14" t="str">
        <f>IF('Employee Input 20-21'!JXG29="","",'Employee Input 20-21'!JXG29)</f>
        <v/>
      </c>
      <c r="JXH29" s="14" t="str">
        <f>IF('Employee Input 20-21'!JXH29="","",'Employee Input 20-21'!JXH29)</f>
        <v/>
      </c>
      <c r="JXI29" s="14" t="str">
        <f>IF('Employee Input 20-21'!JXI29="","",'Employee Input 20-21'!JXI29)</f>
        <v/>
      </c>
      <c r="JXJ29" s="14" t="str">
        <f>IF('Employee Input 20-21'!JXJ29="","",'Employee Input 20-21'!JXJ29)</f>
        <v/>
      </c>
      <c r="JXK29" s="14" t="str">
        <f>IF('Employee Input 20-21'!JXK29="","",'Employee Input 20-21'!JXK29)</f>
        <v/>
      </c>
      <c r="JXL29" s="14" t="str">
        <f>IF('Employee Input 20-21'!JXL29="","",'Employee Input 20-21'!JXL29)</f>
        <v/>
      </c>
      <c r="JXM29" s="14" t="str">
        <f>IF('Employee Input 20-21'!JXM29="","",'Employee Input 20-21'!JXM29)</f>
        <v/>
      </c>
      <c r="JXN29" s="14" t="str">
        <f>IF('Employee Input 20-21'!JXN29="","",'Employee Input 20-21'!JXN29)</f>
        <v/>
      </c>
      <c r="JXO29" s="14" t="str">
        <f>IF('Employee Input 20-21'!JXO29="","",'Employee Input 20-21'!JXO29)</f>
        <v/>
      </c>
      <c r="JXP29" s="14" t="str">
        <f>IF('Employee Input 20-21'!JXP29="","",'Employee Input 20-21'!JXP29)</f>
        <v/>
      </c>
      <c r="JXQ29" s="14" t="str">
        <f>IF('Employee Input 20-21'!JXQ29="","",'Employee Input 20-21'!JXQ29)</f>
        <v/>
      </c>
      <c r="JXR29" s="14" t="str">
        <f>IF('Employee Input 20-21'!JXR29="","",'Employee Input 20-21'!JXR29)</f>
        <v/>
      </c>
      <c r="JXS29" s="14" t="str">
        <f>IF('Employee Input 20-21'!JXS29="","",'Employee Input 20-21'!JXS29)</f>
        <v/>
      </c>
      <c r="JXT29" s="14" t="str">
        <f>IF('Employee Input 20-21'!JXT29="","",'Employee Input 20-21'!JXT29)</f>
        <v/>
      </c>
      <c r="JXU29" s="14" t="str">
        <f>IF('Employee Input 20-21'!JXU29="","",'Employee Input 20-21'!JXU29)</f>
        <v/>
      </c>
      <c r="JXV29" s="14" t="str">
        <f>IF('Employee Input 20-21'!JXV29="","",'Employee Input 20-21'!JXV29)</f>
        <v/>
      </c>
      <c r="JXW29" s="14" t="str">
        <f>IF('Employee Input 20-21'!JXW29="","",'Employee Input 20-21'!JXW29)</f>
        <v/>
      </c>
      <c r="JXX29" s="14" t="str">
        <f>IF('Employee Input 20-21'!JXX29="","",'Employee Input 20-21'!JXX29)</f>
        <v/>
      </c>
      <c r="JXY29" s="14" t="str">
        <f>IF('Employee Input 20-21'!JXY29="","",'Employee Input 20-21'!JXY29)</f>
        <v/>
      </c>
      <c r="JXZ29" s="14" t="str">
        <f>IF('Employee Input 20-21'!JXZ29="","",'Employee Input 20-21'!JXZ29)</f>
        <v/>
      </c>
      <c r="JYA29" s="14" t="str">
        <f>IF('Employee Input 20-21'!JYA29="","",'Employee Input 20-21'!JYA29)</f>
        <v/>
      </c>
      <c r="JYB29" s="14" t="str">
        <f>IF('Employee Input 20-21'!JYB29="","",'Employee Input 20-21'!JYB29)</f>
        <v/>
      </c>
      <c r="JYC29" s="14" t="str">
        <f>IF('Employee Input 20-21'!JYC29="","",'Employee Input 20-21'!JYC29)</f>
        <v/>
      </c>
      <c r="JYD29" s="14" t="str">
        <f>IF('Employee Input 20-21'!JYD29="","",'Employee Input 20-21'!JYD29)</f>
        <v/>
      </c>
      <c r="JYE29" s="14" t="str">
        <f>IF('Employee Input 20-21'!JYE29="","",'Employee Input 20-21'!JYE29)</f>
        <v/>
      </c>
      <c r="JYF29" s="14" t="str">
        <f>IF('Employee Input 20-21'!JYF29="","",'Employee Input 20-21'!JYF29)</f>
        <v/>
      </c>
      <c r="JYG29" s="14" t="str">
        <f>IF('Employee Input 20-21'!JYG29="","",'Employee Input 20-21'!JYG29)</f>
        <v/>
      </c>
      <c r="JYH29" s="14" t="str">
        <f>IF('Employee Input 20-21'!JYH29="","",'Employee Input 20-21'!JYH29)</f>
        <v/>
      </c>
      <c r="JYI29" s="14" t="str">
        <f>IF('Employee Input 20-21'!JYI29="","",'Employee Input 20-21'!JYI29)</f>
        <v/>
      </c>
      <c r="JYJ29" s="14" t="str">
        <f>IF('Employee Input 20-21'!JYJ29="","",'Employee Input 20-21'!JYJ29)</f>
        <v/>
      </c>
      <c r="JYK29" s="14" t="str">
        <f>IF('Employee Input 20-21'!JYK29="","",'Employee Input 20-21'!JYK29)</f>
        <v/>
      </c>
      <c r="JYL29" s="14" t="str">
        <f>IF('Employee Input 20-21'!JYL29="","",'Employee Input 20-21'!JYL29)</f>
        <v/>
      </c>
      <c r="JYM29" s="14" t="str">
        <f>IF('Employee Input 20-21'!JYM29="","",'Employee Input 20-21'!JYM29)</f>
        <v/>
      </c>
      <c r="JYN29" s="14" t="str">
        <f>IF('Employee Input 20-21'!JYN29="","",'Employee Input 20-21'!JYN29)</f>
        <v/>
      </c>
      <c r="JYO29" s="14" t="str">
        <f>IF('Employee Input 20-21'!JYO29="","",'Employee Input 20-21'!JYO29)</f>
        <v/>
      </c>
      <c r="JYP29" s="14" t="str">
        <f>IF('Employee Input 20-21'!JYP29="","",'Employee Input 20-21'!JYP29)</f>
        <v/>
      </c>
      <c r="JYQ29" s="14" t="str">
        <f>IF('Employee Input 20-21'!JYQ29="","",'Employee Input 20-21'!JYQ29)</f>
        <v/>
      </c>
      <c r="JYR29" s="14" t="str">
        <f>IF('Employee Input 20-21'!JYR29="","",'Employee Input 20-21'!JYR29)</f>
        <v/>
      </c>
      <c r="JYS29" s="14" t="str">
        <f>IF('Employee Input 20-21'!JYS29="","",'Employee Input 20-21'!JYS29)</f>
        <v/>
      </c>
      <c r="JYT29" s="14" t="str">
        <f>IF('Employee Input 20-21'!JYT29="","",'Employee Input 20-21'!JYT29)</f>
        <v/>
      </c>
      <c r="JYU29" s="14" t="str">
        <f>IF('Employee Input 20-21'!JYU29="","",'Employee Input 20-21'!JYU29)</f>
        <v/>
      </c>
      <c r="JYV29" s="14" t="str">
        <f>IF('Employee Input 20-21'!JYV29="","",'Employee Input 20-21'!JYV29)</f>
        <v/>
      </c>
      <c r="JYW29" s="14" t="str">
        <f>IF('Employee Input 20-21'!JYW29="","",'Employee Input 20-21'!JYW29)</f>
        <v/>
      </c>
      <c r="JYX29" s="14" t="str">
        <f>IF('Employee Input 20-21'!JYX29="","",'Employee Input 20-21'!JYX29)</f>
        <v/>
      </c>
      <c r="JYY29" s="14" t="str">
        <f>IF('Employee Input 20-21'!JYY29="","",'Employee Input 20-21'!JYY29)</f>
        <v/>
      </c>
      <c r="JYZ29" s="14" t="str">
        <f>IF('Employee Input 20-21'!JYZ29="","",'Employee Input 20-21'!JYZ29)</f>
        <v/>
      </c>
      <c r="JZA29" s="14" t="str">
        <f>IF('Employee Input 20-21'!JZA29="","",'Employee Input 20-21'!JZA29)</f>
        <v/>
      </c>
      <c r="JZB29" s="14" t="str">
        <f>IF('Employee Input 20-21'!JZB29="","",'Employee Input 20-21'!JZB29)</f>
        <v/>
      </c>
      <c r="JZC29" s="14" t="str">
        <f>IF('Employee Input 20-21'!JZC29="","",'Employee Input 20-21'!JZC29)</f>
        <v/>
      </c>
      <c r="JZD29" s="14" t="str">
        <f>IF('Employee Input 20-21'!JZD29="","",'Employee Input 20-21'!JZD29)</f>
        <v/>
      </c>
      <c r="JZE29" s="14" t="str">
        <f>IF('Employee Input 20-21'!JZE29="","",'Employee Input 20-21'!JZE29)</f>
        <v/>
      </c>
      <c r="JZF29" s="14" t="str">
        <f>IF('Employee Input 20-21'!JZF29="","",'Employee Input 20-21'!JZF29)</f>
        <v/>
      </c>
      <c r="JZG29" s="14" t="str">
        <f>IF('Employee Input 20-21'!JZG29="","",'Employee Input 20-21'!JZG29)</f>
        <v/>
      </c>
      <c r="JZH29" s="14" t="str">
        <f>IF('Employee Input 20-21'!JZH29="","",'Employee Input 20-21'!JZH29)</f>
        <v/>
      </c>
      <c r="JZI29" s="14" t="str">
        <f>IF('Employee Input 20-21'!JZI29="","",'Employee Input 20-21'!JZI29)</f>
        <v/>
      </c>
      <c r="JZJ29" s="14" t="str">
        <f>IF('Employee Input 20-21'!JZJ29="","",'Employee Input 20-21'!JZJ29)</f>
        <v/>
      </c>
      <c r="JZK29" s="14" t="str">
        <f>IF('Employee Input 20-21'!JZK29="","",'Employee Input 20-21'!JZK29)</f>
        <v/>
      </c>
      <c r="JZL29" s="14" t="str">
        <f>IF('Employee Input 20-21'!JZL29="","",'Employee Input 20-21'!JZL29)</f>
        <v/>
      </c>
      <c r="JZM29" s="14" t="str">
        <f>IF('Employee Input 20-21'!JZM29="","",'Employee Input 20-21'!JZM29)</f>
        <v/>
      </c>
      <c r="JZN29" s="14" t="str">
        <f>IF('Employee Input 20-21'!JZN29="","",'Employee Input 20-21'!JZN29)</f>
        <v/>
      </c>
      <c r="JZO29" s="14" t="str">
        <f>IF('Employee Input 20-21'!JZO29="","",'Employee Input 20-21'!JZO29)</f>
        <v/>
      </c>
      <c r="JZP29" s="14" t="str">
        <f>IF('Employee Input 20-21'!JZP29="","",'Employee Input 20-21'!JZP29)</f>
        <v/>
      </c>
      <c r="JZQ29" s="14" t="str">
        <f>IF('Employee Input 20-21'!JZQ29="","",'Employee Input 20-21'!JZQ29)</f>
        <v/>
      </c>
      <c r="JZR29" s="14" t="str">
        <f>IF('Employee Input 20-21'!JZR29="","",'Employee Input 20-21'!JZR29)</f>
        <v/>
      </c>
      <c r="JZS29" s="14" t="str">
        <f>IF('Employee Input 20-21'!JZS29="","",'Employee Input 20-21'!JZS29)</f>
        <v/>
      </c>
      <c r="JZT29" s="14" t="str">
        <f>IF('Employee Input 20-21'!JZT29="","",'Employee Input 20-21'!JZT29)</f>
        <v/>
      </c>
      <c r="JZU29" s="14" t="str">
        <f>IF('Employee Input 20-21'!JZU29="","",'Employee Input 20-21'!JZU29)</f>
        <v/>
      </c>
      <c r="JZV29" s="14" t="str">
        <f>IF('Employee Input 20-21'!JZV29="","",'Employee Input 20-21'!JZV29)</f>
        <v/>
      </c>
      <c r="JZW29" s="14" t="str">
        <f>IF('Employee Input 20-21'!JZW29="","",'Employee Input 20-21'!JZW29)</f>
        <v/>
      </c>
      <c r="JZX29" s="14" t="str">
        <f>IF('Employee Input 20-21'!JZX29="","",'Employee Input 20-21'!JZX29)</f>
        <v/>
      </c>
      <c r="JZY29" s="14" t="str">
        <f>IF('Employee Input 20-21'!JZY29="","",'Employee Input 20-21'!JZY29)</f>
        <v/>
      </c>
      <c r="JZZ29" s="14" t="str">
        <f>IF('Employee Input 20-21'!JZZ29="","",'Employee Input 20-21'!JZZ29)</f>
        <v/>
      </c>
      <c r="KAA29" s="14" t="str">
        <f>IF('Employee Input 20-21'!KAA29="","",'Employee Input 20-21'!KAA29)</f>
        <v/>
      </c>
      <c r="KAB29" s="14" t="str">
        <f>IF('Employee Input 20-21'!KAB29="","",'Employee Input 20-21'!KAB29)</f>
        <v/>
      </c>
      <c r="KAC29" s="14" t="str">
        <f>IF('Employee Input 20-21'!KAC29="","",'Employee Input 20-21'!KAC29)</f>
        <v/>
      </c>
      <c r="KAD29" s="14" t="str">
        <f>IF('Employee Input 20-21'!KAD29="","",'Employee Input 20-21'!KAD29)</f>
        <v/>
      </c>
      <c r="KAE29" s="14" t="str">
        <f>IF('Employee Input 20-21'!KAE29="","",'Employee Input 20-21'!KAE29)</f>
        <v/>
      </c>
      <c r="KAF29" s="14" t="str">
        <f>IF('Employee Input 20-21'!KAF29="","",'Employee Input 20-21'!KAF29)</f>
        <v/>
      </c>
      <c r="KAG29" s="14" t="str">
        <f>IF('Employee Input 20-21'!KAG29="","",'Employee Input 20-21'!KAG29)</f>
        <v/>
      </c>
      <c r="KAH29" s="14" t="str">
        <f>IF('Employee Input 20-21'!KAH29="","",'Employee Input 20-21'!KAH29)</f>
        <v/>
      </c>
      <c r="KAI29" s="14" t="str">
        <f>IF('Employee Input 20-21'!KAI29="","",'Employee Input 20-21'!KAI29)</f>
        <v/>
      </c>
      <c r="KAJ29" s="14" t="str">
        <f>IF('Employee Input 20-21'!KAJ29="","",'Employee Input 20-21'!KAJ29)</f>
        <v/>
      </c>
      <c r="KAK29" s="14" t="str">
        <f>IF('Employee Input 20-21'!KAK29="","",'Employee Input 20-21'!KAK29)</f>
        <v/>
      </c>
      <c r="KAL29" s="14" t="str">
        <f>IF('Employee Input 20-21'!KAL29="","",'Employee Input 20-21'!KAL29)</f>
        <v/>
      </c>
      <c r="KAM29" s="14" t="str">
        <f>IF('Employee Input 20-21'!KAM29="","",'Employee Input 20-21'!KAM29)</f>
        <v/>
      </c>
      <c r="KAN29" s="14" t="str">
        <f>IF('Employee Input 20-21'!KAN29="","",'Employee Input 20-21'!KAN29)</f>
        <v/>
      </c>
      <c r="KAO29" s="14" t="str">
        <f>IF('Employee Input 20-21'!KAO29="","",'Employee Input 20-21'!KAO29)</f>
        <v/>
      </c>
      <c r="KAP29" s="14" t="str">
        <f>IF('Employee Input 20-21'!KAP29="","",'Employee Input 20-21'!KAP29)</f>
        <v/>
      </c>
      <c r="KAQ29" s="14" t="str">
        <f>IF('Employee Input 20-21'!KAQ29="","",'Employee Input 20-21'!KAQ29)</f>
        <v/>
      </c>
      <c r="KAR29" s="14" t="str">
        <f>IF('Employee Input 20-21'!KAR29="","",'Employee Input 20-21'!KAR29)</f>
        <v/>
      </c>
      <c r="KAS29" s="14" t="str">
        <f>IF('Employee Input 20-21'!KAS29="","",'Employee Input 20-21'!KAS29)</f>
        <v/>
      </c>
      <c r="KAT29" s="14" t="str">
        <f>IF('Employee Input 20-21'!KAT29="","",'Employee Input 20-21'!KAT29)</f>
        <v/>
      </c>
      <c r="KAU29" s="14" t="str">
        <f>IF('Employee Input 20-21'!KAU29="","",'Employee Input 20-21'!KAU29)</f>
        <v/>
      </c>
      <c r="KAV29" s="14" t="str">
        <f>IF('Employee Input 20-21'!KAV29="","",'Employee Input 20-21'!KAV29)</f>
        <v/>
      </c>
      <c r="KAW29" s="14" t="str">
        <f>IF('Employee Input 20-21'!KAW29="","",'Employee Input 20-21'!KAW29)</f>
        <v/>
      </c>
      <c r="KAX29" s="14" t="str">
        <f>IF('Employee Input 20-21'!KAX29="","",'Employee Input 20-21'!KAX29)</f>
        <v/>
      </c>
      <c r="KAY29" s="14" t="str">
        <f>IF('Employee Input 20-21'!KAY29="","",'Employee Input 20-21'!KAY29)</f>
        <v/>
      </c>
      <c r="KAZ29" s="14" t="str">
        <f>IF('Employee Input 20-21'!KAZ29="","",'Employee Input 20-21'!KAZ29)</f>
        <v/>
      </c>
      <c r="KBA29" s="14" t="str">
        <f>IF('Employee Input 20-21'!KBA29="","",'Employee Input 20-21'!KBA29)</f>
        <v/>
      </c>
      <c r="KBB29" s="14" t="str">
        <f>IF('Employee Input 20-21'!KBB29="","",'Employee Input 20-21'!KBB29)</f>
        <v/>
      </c>
      <c r="KBC29" s="14" t="str">
        <f>IF('Employee Input 20-21'!KBC29="","",'Employee Input 20-21'!KBC29)</f>
        <v/>
      </c>
      <c r="KBD29" s="14" t="str">
        <f>IF('Employee Input 20-21'!KBD29="","",'Employee Input 20-21'!KBD29)</f>
        <v/>
      </c>
      <c r="KBE29" s="14" t="str">
        <f>IF('Employee Input 20-21'!KBE29="","",'Employee Input 20-21'!KBE29)</f>
        <v/>
      </c>
      <c r="KBF29" s="14" t="str">
        <f>IF('Employee Input 20-21'!KBF29="","",'Employee Input 20-21'!KBF29)</f>
        <v/>
      </c>
      <c r="KBG29" s="14" t="str">
        <f>IF('Employee Input 20-21'!KBG29="","",'Employee Input 20-21'!KBG29)</f>
        <v/>
      </c>
      <c r="KBH29" s="14" t="str">
        <f>IF('Employee Input 20-21'!KBH29="","",'Employee Input 20-21'!KBH29)</f>
        <v/>
      </c>
      <c r="KBI29" s="14" t="str">
        <f>IF('Employee Input 20-21'!KBI29="","",'Employee Input 20-21'!KBI29)</f>
        <v/>
      </c>
      <c r="KBJ29" s="14" t="str">
        <f>IF('Employee Input 20-21'!KBJ29="","",'Employee Input 20-21'!KBJ29)</f>
        <v/>
      </c>
      <c r="KBK29" s="14" t="str">
        <f>IF('Employee Input 20-21'!KBK29="","",'Employee Input 20-21'!KBK29)</f>
        <v/>
      </c>
      <c r="KBL29" s="14" t="str">
        <f>IF('Employee Input 20-21'!KBL29="","",'Employee Input 20-21'!KBL29)</f>
        <v/>
      </c>
      <c r="KBM29" s="14" t="str">
        <f>IF('Employee Input 20-21'!KBM29="","",'Employee Input 20-21'!KBM29)</f>
        <v/>
      </c>
      <c r="KBN29" s="14" t="str">
        <f>IF('Employee Input 20-21'!KBN29="","",'Employee Input 20-21'!KBN29)</f>
        <v/>
      </c>
      <c r="KBO29" s="14" t="str">
        <f>IF('Employee Input 20-21'!KBO29="","",'Employee Input 20-21'!KBO29)</f>
        <v/>
      </c>
      <c r="KBP29" s="14" t="str">
        <f>IF('Employee Input 20-21'!KBP29="","",'Employee Input 20-21'!KBP29)</f>
        <v/>
      </c>
      <c r="KBQ29" s="14" t="str">
        <f>IF('Employee Input 20-21'!KBQ29="","",'Employee Input 20-21'!KBQ29)</f>
        <v/>
      </c>
      <c r="KBR29" s="14" t="str">
        <f>IF('Employee Input 20-21'!KBR29="","",'Employee Input 20-21'!KBR29)</f>
        <v/>
      </c>
      <c r="KBS29" s="14" t="str">
        <f>IF('Employee Input 20-21'!KBS29="","",'Employee Input 20-21'!KBS29)</f>
        <v/>
      </c>
      <c r="KBT29" s="14" t="str">
        <f>IF('Employee Input 20-21'!KBT29="","",'Employee Input 20-21'!KBT29)</f>
        <v/>
      </c>
      <c r="KBU29" s="14" t="str">
        <f>IF('Employee Input 20-21'!KBU29="","",'Employee Input 20-21'!KBU29)</f>
        <v/>
      </c>
      <c r="KBV29" s="14" t="str">
        <f>IF('Employee Input 20-21'!KBV29="","",'Employee Input 20-21'!KBV29)</f>
        <v/>
      </c>
      <c r="KBW29" s="14" t="str">
        <f>IF('Employee Input 20-21'!KBW29="","",'Employee Input 20-21'!KBW29)</f>
        <v/>
      </c>
      <c r="KBX29" s="14" t="str">
        <f>IF('Employee Input 20-21'!KBX29="","",'Employee Input 20-21'!KBX29)</f>
        <v/>
      </c>
      <c r="KBY29" s="14" t="str">
        <f>IF('Employee Input 20-21'!KBY29="","",'Employee Input 20-21'!KBY29)</f>
        <v/>
      </c>
      <c r="KBZ29" s="14" t="str">
        <f>IF('Employee Input 20-21'!KBZ29="","",'Employee Input 20-21'!KBZ29)</f>
        <v/>
      </c>
      <c r="KCA29" s="14" t="str">
        <f>IF('Employee Input 20-21'!KCA29="","",'Employee Input 20-21'!KCA29)</f>
        <v/>
      </c>
      <c r="KCB29" s="14" t="str">
        <f>IF('Employee Input 20-21'!KCB29="","",'Employee Input 20-21'!KCB29)</f>
        <v/>
      </c>
      <c r="KCC29" s="14" t="str">
        <f>IF('Employee Input 20-21'!KCC29="","",'Employee Input 20-21'!KCC29)</f>
        <v/>
      </c>
      <c r="KCD29" s="14" t="str">
        <f>IF('Employee Input 20-21'!KCD29="","",'Employee Input 20-21'!KCD29)</f>
        <v/>
      </c>
      <c r="KCE29" s="14" t="str">
        <f>IF('Employee Input 20-21'!KCE29="","",'Employee Input 20-21'!KCE29)</f>
        <v/>
      </c>
      <c r="KCF29" s="14" t="str">
        <f>IF('Employee Input 20-21'!KCF29="","",'Employee Input 20-21'!KCF29)</f>
        <v/>
      </c>
      <c r="KCG29" s="14" t="str">
        <f>IF('Employee Input 20-21'!KCG29="","",'Employee Input 20-21'!KCG29)</f>
        <v/>
      </c>
      <c r="KCH29" s="14" t="str">
        <f>IF('Employee Input 20-21'!KCH29="","",'Employee Input 20-21'!KCH29)</f>
        <v/>
      </c>
      <c r="KCI29" s="14" t="str">
        <f>IF('Employee Input 20-21'!KCI29="","",'Employee Input 20-21'!KCI29)</f>
        <v/>
      </c>
      <c r="KCJ29" s="14" t="str">
        <f>IF('Employee Input 20-21'!KCJ29="","",'Employee Input 20-21'!KCJ29)</f>
        <v/>
      </c>
      <c r="KCK29" s="14" t="str">
        <f>IF('Employee Input 20-21'!KCK29="","",'Employee Input 20-21'!KCK29)</f>
        <v/>
      </c>
      <c r="KCL29" s="14" t="str">
        <f>IF('Employee Input 20-21'!KCL29="","",'Employee Input 20-21'!KCL29)</f>
        <v/>
      </c>
      <c r="KCM29" s="14" t="str">
        <f>IF('Employee Input 20-21'!KCM29="","",'Employee Input 20-21'!KCM29)</f>
        <v/>
      </c>
      <c r="KCN29" s="14" t="str">
        <f>IF('Employee Input 20-21'!KCN29="","",'Employee Input 20-21'!KCN29)</f>
        <v/>
      </c>
      <c r="KCO29" s="14" t="str">
        <f>IF('Employee Input 20-21'!KCO29="","",'Employee Input 20-21'!KCO29)</f>
        <v/>
      </c>
      <c r="KCP29" s="14" t="str">
        <f>IF('Employee Input 20-21'!KCP29="","",'Employee Input 20-21'!KCP29)</f>
        <v/>
      </c>
      <c r="KCQ29" s="14" t="str">
        <f>IF('Employee Input 20-21'!KCQ29="","",'Employee Input 20-21'!KCQ29)</f>
        <v/>
      </c>
      <c r="KCR29" s="14" t="str">
        <f>IF('Employee Input 20-21'!KCR29="","",'Employee Input 20-21'!KCR29)</f>
        <v/>
      </c>
      <c r="KCS29" s="14" t="str">
        <f>IF('Employee Input 20-21'!KCS29="","",'Employee Input 20-21'!KCS29)</f>
        <v/>
      </c>
      <c r="KCT29" s="14" t="str">
        <f>IF('Employee Input 20-21'!KCT29="","",'Employee Input 20-21'!KCT29)</f>
        <v/>
      </c>
      <c r="KCU29" s="14" t="str">
        <f>IF('Employee Input 20-21'!KCU29="","",'Employee Input 20-21'!KCU29)</f>
        <v/>
      </c>
      <c r="KCV29" s="14" t="str">
        <f>IF('Employee Input 20-21'!KCV29="","",'Employee Input 20-21'!KCV29)</f>
        <v/>
      </c>
      <c r="KCW29" s="14" t="str">
        <f>IF('Employee Input 20-21'!KCW29="","",'Employee Input 20-21'!KCW29)</f>
        <v/>
      </c>
      <c r="KCX29" s="14" t="str">
        <f>IF('Employee Input 20-21'!KCX29="","",'Employee Input 20-21'!KCX29)</f>
        <v/>
      </c>
      <c r="KCY29" s="14" t="str">
        <f>IF('Employee Input 20-21'!KCY29="","",'Employee Input 20-21'!KCY29)</f>
        <v/>
      </c>
      <c r="KCZ29" s="14" t="str">
        <f>IF('Employee Input 20-21'!KCZ29="","",'Employee Input 20-21'!KCZ29)</f>
        <v/>
      </c>
      <c r="KDA29" s="14" t="str">
        <f>IF('Employee Input 20-21'!KDA29="","",'Employee Input 20-21'!KDA29)</f>
        <v/>
      </c>
      <c r="KDB29" s="14" t="str">
        <f>IF('Employee Input 20-21'!KDB29="","",'Employee Input 20-21'!KDB29)</f>
        <v/>
      </c>
      <c r="KDC29" s="14" t="str">
        <f>IF('Employee Input 20-21'!KDC29="","",'Employee Input 20-21'!KDC29)</f>
        <v/>
      </c>
      <c r="KDD29" s="14" t="str">
        <f>IF('Employee Input 20-21'!KDD29="","",'Employee Input 20-21'!KDD29)</f>
        <v/>
      </c>
      <c r="KDE29" s="14" t="str">
        <f>IF('Employee Input 20-21'!KDE29="","",'Employee Input 20-21'!KDE29)</f>
        <v/>
      </c>
      <c r="KDF29" s="14" t="str">
        <f>IF('Employee Input 20-21'!KDF29="","",'Employee Input 20-21'!KDF29)</f>
        <v/>
      </c>
      <c r="KDG29" s="14" t="str">
        <f>IF('Employee Input 20-21'!KDG29="","",'Employee Input 20-21'!KDG29)</f>
        <v/>
      </c>
      <c r="KDH29" s="14" t="str">
        <f>IF('Employee Input 20-21'!KDH29="","",'Employee Input 20-21'!KDH29)</f>
        <v/>
      </c>
      <c r="KDI29" s="14" t="str">
        <f>IF('Employee Input 20-21'!KDI29="","",'Employee Input 20-21'!KDI29)</f>
        <v/>
      </c>
      <c r="KDJ29" s="14" t="str">
        <f>IF('Employee Input 20-21'!KDJ29="","",'Employee Input 20-21'!KDJ29)</f>
        <v/>
      </c>
      <c r="KDK29" s="14" t="str">
        <f>IF('Employee Input 20-21'!KDK29="","",'Employee Input 20-21'!KDK29)</f>
        <v/>
      </c>
      <c r="KDL29" s="14" t="str">
        <f>IF('Employee Input 20-21'!KDL29="","",'Employee Input 20-21'!KDL29)</f>
        <v/>
      </c>
      <c r="KDM29" s="14" t="str">
        <f>IF('Employee Input 20-21'!KDM29="","",'Employee Input 20-21'!KDM29)</f>
        <v/>
      </c>
      <c r="KDN29" s="14" t="str">
        <f>IF('Employee Input 20-21'!KDN29="","",'Employee Input 20-21'!KDN29)</f>
        <v/>
      </c>
      <c r="KDO29" s="14" t="str">
        <f>IF('Employee Input 20-21'!KDO29="","",'Employee Input 20-21'!KDO29)</f>
        <v/>
      </c>
      <c r="KDP29" s="14" t="str">
        <f>IF('Employee Input 20-21'!KDP29="","",'Employee Input 20-21'!KDP29)</f>
        <v/>
      </c>
      <c r="KDQ29" s="14" t="str">
        <f>IF('Employee Input 20-21'!KDQ29="","",'Employee Input 20-21'!KDQ29)</f>
        <v/>
      </c>
      <c r="KDR29" s="14" t="str">
        <f>IF('Employee Input 20-21'!KDR29="","",'Employee Input 20-21'!KDR29)</f>
        <v/>
      </c>
      <c r="KDS29" s="14" t="str">
        <f>IF('Employee Input 20-21'!KDS29="","",'Employee Input 20-21'!KDS29)</f>
        <v/>
      </c>
      <c r="KDT29" s="14" t="str">
        <f>IF('Employee Input 20-21'!KDT29="","",'Employee Input 20-21'!KDT29)</f>
        <v/>
      </c>
      <c r="KDU29" s="14" t="str">
        <f>IF('Employee Input 20-21'!KDU29="","",'Employee Input 20-21'!KDU29)</f>
        <v/>
      </c>
      <c r="KDV29" s="14" t="str">
        <f>IF('Employee Input 20-21'!KDV29="","",'Employee Input 20-21'!KDV29)</f>
        <v/>
      </c>
      <c r="KDW29" s="14" t="str">
        <f>IF('Employee Input 20-21'!KDW29="","",'Employee Input 20-21'!KDW29)</f>
        <v/>
      </c>
      <c r="KDX29" s="14" t="str">
        <f>IF('Employee Input 20-21'!KDX29="","",'Employee Input 20-21'!KDX29)</f>
        <v/>
      </c>
      <c r="KDY29" s="14" t="str">
        <f>IF('Employee Input 20-21'!KDY29="","",'Employee Input 20-21'!KDY29)</f>
        <v/>
      </c>
      <c r="KDZ29" s="14" t="str">
        <f>IF('Employee Input 20-21'!KDZ29="","",'Employee Input 20-21'!KDZ29)</f>
        <v/>
      </c>
      <c r="KEA29" s="14" t="str">
        <f>IF('Employee Input 20-21'!KEA29="","",'Employee Input 20-21'!KEA29)</f>
        <v/>
      </c>
      <c r="KEB29" s="14" t="str">
        <f>IF('Employee Input 20-21'!KEB29="","",'Employee Input 20-21'!KEB29)</f>
        <v/>
      </c>
      <c r="KEC29" s="14" t="str">
        <f>IF('Employee Input 20-21'!KEC29="","",'Employee Input 20-21'!KEC29)</f>
        <v/>
      </c>
      <c r="KED29" s="14" t="str">
        <f>IF('Employee Input 20-21'!KED29="","",'Employee Input 20-21'!KED29)</f>
        <v/>
      </c>
      <c r="KEE29" s="14" t="str">
        <f>IF('Employee Input 20-21'!KEE29="","",'Employee Input 20-21'!KEE29)</f>
        <v/>
      </c>
      <c r="KEF29" s="14" t="str">
        <f>IF('Employee Input 20-21'!KEF29="","",'Employee Input 20-21'!KEF29)</f>
        <v/>
      </c>
      <c r="KEG29" s="14" t="str">
        <f>IF('Employee Input 20-21'!KEG29="","",'Employee Input 20-21'!KEG29)</f>
        <v/>
      </c>
      <c r="KEH29" s="14" t="str">
        <f>IF('Employee Input 20-21'!KEH29="","",'Employee Input 20-21'!KEH29)</f>
        <v/>
      </c>
      <c r="KEI29" s="14" t="str">
        <f>IF('Employee Input 20-21'!KEI29="","",'Employee Input 20-21'!KEI29)</f>
        <v/>
      </c>
      <c r="KEJ29" s="14" t="str">
        <f>IF('Employee Input 20-21'!KEJ29="","",'Employee Input 20-21'!KEJ29)</f>
        <v/>
      </c>
      <c r="KEK29" s="14" t="str">
        <f>IF('Employee Input 20-21'!KEK29="","",'Employee Input 20-21'!KEK29)</f>
        <v/>
      </c>
      <c r="KEL29" s="14" t="str">
        <f>IF('Employee Input 20-21'!KEL29="","",'Employee Input 20-21'!KEL29)</f>
        <v/>
      </c>
      <c r="KEM29" s="14" t="str">
        <f>IF('Employee Input 20-21'!KEM29="","",'Employee Input 20-21'!KEM29)</f>
        <v/>
      </c>
      <c r="KEN29" s="14" t="str">
        <f>IF('Employee Input 20-21'!KEN29="","",'Employee Input 20-21'!KEN29)</f>
        <v/>
      </c>
      <c r="KEO29" s="14" t="str">
        <f>IF('Employee Input 20-21'!KEO29="","",'Employee Input 20-21'!KEO29)</f>
        <v/>
      </c>
      <c r="KEP29" s="14" t="str">
        <f>IF('Employee Input 20-21'!KEP29="","",'Employee Input 20-21'!KEP29)</f>
        <v/>
      </c>
      <c r="KEQ29" s="14" t="str">
        <f>IF('Employee Input 20-21'!KEQ29="","",'Employee Input 20-21'!KEQ29)</f>
        <v/>
      </c>
      <c r="KER29" s="14" t="str">
        <f>IF('Employee Input 20-21'!KER29="","",'Employee Input 20-21'!KER29)</f>
        <v/>
      </c>
      <c r="KES29" s="14" t="str">
        <f>IF('Employee Input 20-21'!KES29="","",'Employee Input 20-21'!KES29)</f>
        <v/>
      </c>
      <c r="KET29" s="14" t="str">
        <f>IF('Employee Input 20-21'!KET29="","",'Employee Input 20-21'!KET29)</f>
        <v/>
      </c>
      <c r="KEU29" s="14" t="str">
        <f>IF('Employee Input 20-21'!KEU29="","",'Employee Input 20-21'!KEU29)</f>
        <v/>
      </c>
      <c r="KEV29" s="14" t="str">
        <f>IF('Employee Input 20-21'!KEV29="","",'Employee Input 20-21'!KEV29)</f>
        <v/>
      </c>
      <c r="KEW29" s="14" t="str">
        <f>IF('Employee Input 20-21'!KEW29="","",'Employee Input 20-21'!KEW29)</f>
        <v/>
      </c>
      <c r="KEX29" s="14" t="str">
        <f>IF('Employee Input 20-21'!KEX29="","",'Employee Input 20-21'!KEX29)</f>
        <v/>
      </c>
      <c r="KEY29" s="14" t="str">
        <f>IF('Employee Input 20-21'!KEY29="","",'Employee Input 20-21'!KEY29)</f>
        <v/>
      </c>
      <c r="KEZ29" s="14" t="str">
        <f>IF('Employee Input 20-21'!KEZ29="","",'Employee Input 20-21'!KEZ29)</f>
        <v/>
      </c>
      <c r="KFA29" s="14" t="str">
        <f>IF('Employee Input 20-21'!KFA29="","",'Employee Input 20-21'!KFA29)</f>
        <v/>
      </c>
      <c r="KFB29" s="14" t="str">
        <f>IF('Employee Input 20-21'!KFB29="","",'Employee Input 20-21'!KFB29)</f>
        <v/>
      </c>
      <c r="KFC29" s="14" t="str">
        <f>IF('Employee Input 20-21'!KFC29="","",'Employee Input 20-21'!KFC29)</f>
        <v/>
      </c>
      <c r="KFD29" s="14" t="str">
        <f>IF('Employee Input 20-21'!KFD29="","",'Employee Input 20-21'!KFD29)</f>
        <v/>
      </c>
      <c r="KFE29" s="14" t="str">
        <f>IF('Employee Input 20-21'!KFE29="","",'Employee Input 20-21'!KFE29)</f>
        <v/>
      </c>
      <c r="KFF29" s="14" t="str">
        <f>IF('Employee Input 20-21'!KFF29="","",'Employee Input 20-21'!KFF29)</f>
        <v/>
      </c>
      <c r="KFG29" s="14" t="str">
        <f>IF('Employee Input 20-21'!KFG29="","",'Employee Input 20-21'!KFG29)</f>
        <v/>
      </c>
      <c r="KFH29" s="14" t="str">
        <f>IF('Employee Input 20-21'!KFH29="","",'Employee Input 20-21'!KFH29)</f>
        <v/>
      </c>
      <c r="KFI29" s="14" t="str">
        <f>IF('Employee Input 20-21'!KFI29="","",'Employee Input 20-21'!KFI29)</f>
        <v/>
      </c>
      <c r="KFJ29" s="14" t="str">
        <f>IF('Employee Input 20-21'!KFJ29="","",'Employee Input 20-21'!KFJ29)</f>
        <v/>
      </c>
      <c r="KFK29" s="14" t="str">
        <f>IF('Employee Input 20-21'!KFK29="","",'Employee Input 20-21'!KFK29)</f>
        <v/>
      </c>
      <c r="KFL29" s="14" t="str">
        <f>IF('Employee Input 20-21'!KFL29="","",'Employee Input 20-21'!KFL29)</f>
        <v/>
      </c>
      <c r="KFM29" s="14" t="str">
        <f>IF('Employee Input 20-21'!KFM29="","",'Employee Input 20-21'!KFM29)</f>
        <v/>
      </c>
      <c r="KFN29" s="14" t="str">
        <f>IF('Employee Input 20-21'!KFN29="","",'Employee Input 20-21'!KFN29)</f>
        <v/>
      </c>
      <c r="KFO29" s="14" t="str">
        <f>IF('Employee Input 20-21'!KFO29="","",'Employee Input 20-21'!KFO29)</f>
        <v/>
      </c>
      <c r="KFP29" s="14" t="str">
        <f>IF('Employee Input 20-21'!KFP29="","",'Employee Input 20-21'!KFP29)</f>
        <v/>
      </c>
      <c r="KFQ29" s="14" t="str">
        <f>IF('Employee Input 20-21'!KFQ29="","",'Employee Input 20-21'!KFQ29)</f>
        <v/>
      </c>
      <c r="KFR29" s="14" t="str">
        <f>IF('Employee Input 20-21'!KFR29="","",'Employee Input 20-21'!KFR29)</f>
        <v/>
      </c>
      <c r="KFS29" s="14" t="str">
        <f>IF('Employee Input 20-21'!KFS29="","",'Employee Input 20-21'!KFS29)</f>
        <v/>
      </c>
      <c r="KFT29" s="14" t="str">
        <f>IF('Employee Input 20-21'!KFT29="","",'Employee Input 20-21'!KFT29)</f>
        <v/>
      </c>
      <c r="KFU29" s="14" t="str">
        <f>IF('Employee Input 20-21'!KFU29="","",'Employee Input 20-21'!KFU29)</f>
        <v/>
      </c>
      <c r="KFV29" s="14" t="str">
        <f>IF('Employee Input 20-21'!KFV29="","",'Employee Input 20-21'!KFV29)</f>
        <v/>
      </c>
      <c r="KFW29" s="14" t="str">
        <f>IF('Employee Input 20-21'!KFW29="","",'Employee Input 20-21'!KFW29)</f>
        <v/>
      </c>
      <c r="KFX29" s="14" t="str">
        <f>IF('Employee Input 20-21'!KFX29="","",'Employee Input 20-21'!KFX29)</f>
        <v/>
      </c>
      <c r="KFY29" s="14" t="str">
        <f>IF('Employee Input 20-21'!KFY29="","",'Employee Input 20-21'!KFY29)</f>
        <v/>
      </c>
      <c r="KFZ29" s="14" t="str">
        <f>IF('Employee Input 20-21'!KFZ29="","",'Employee Input 20-21'!KFZ29)</f>
        <v/>
      </c>
      <c r="KGA29" s="14" t="str">
        <f>IF('Employee Input 20-21'!KGA29="","",'Employee Input 20-21'!KGA29)</f>
        <v/>
      </c>
      <c r="KGB29" s="14" t="str">
        <f>IF('Employee Input 20-21'!KGB29="","",'Employee Input 20-21'!KGB29)</f>
        <v/>
      </c>
      <c r="KGC29" s="14" t="str">
        <f>IF('Employee Input 20-21'!KGC29="","",'Employee Input 20-21'!KGC29)</f>
        <v/>
      </c>
      <c r="KGD29" s="14" t="str">
        <f>IF('Employee Input 20-21'!KGD29="","",'Employee Input 20-21'!KGD29)</f>
        <v/>
      </c>
      <c r="KGE29" s="14" t="str">
        <f>IF('Employee Input 20-21'!KGE29="","",'Employee Input 20-21'!KGE29)</f>
        <v/>
      </c>
      <c r="KGF29" s="14" t="str">
        <f>IF('Employee Input 20-21'!KGF29="","",'Employee Input 20-21'!KGF29)</f>
        <v/>
      </c>
      <c r="KGG29" s="14" t="str">
        <f>IF('Employee Input 20-21'!KGG29="","",'Employee Input 20-21'!KGG29)</f>
        <v/>
      </c>
      <c r="KGH29" s="14" t="str">
        <f>IF('Employee Input 20-21'!KGH29="","",'Employee Input 20-21'!KGH29)</f>
        <v/>
      </c>
      <c r="KGI29" s="14" t="str">
        <f>IF('Employee Input 20-21'!KGI29="","",'Employee Input 20-21'!KGI29)</f>
        <v/>
      </c>
      <c r="KGJ29" s="14" t="str">
        <f>IF('Employee Input 20-21'!KGJ29="","",'Employee Input 20-21'!KGJ29)</f>
        <v/>
      </c>
      <c r="KGK29" s="14" t="str">
        <f>IF('Employee Input 20-21'!KGK29="","",'Employee Input 20-21'!KGK29)</f>
        <v/>
      </c>
      <c r="KGL29" s="14" t="str">
        <f>IF('Employee Input 20-21'!KGL29="","",'Employee Input 20-21'!KGL29)</f>
        <v/>
      </c>
      <c r="KGM29" s="14" t="str">
        <f>IF('Employee Input 20-21'!KGM29="","",'Employee Input 20-21'!KGM29)</f>
        <v/>
      </c>
      <c r="KGN29" s="14" t="str">
        <f>IF('Employee Input 20-21'!KGN29="","",'Employee Input 20-21'!KGN29)</f>
        <v/>
      </c>
      <c r="KGO29" s="14" t="str">
        <f>IF('Employee Input 20-21'!KGO29="","",'Employee Input 20-21'!KGO29)</f>
        <v/>
      </c>
      <c r="KGP29" s="14" t="str">
        <f>IF('Employee Input 20-21'!KGP29="","",'Employee Input 20-21'!KGP29)</f>
        <v/>
      </c>
      <c r="KGQ29" s="14" t="str">
        <f>IF('Employee Input 20-21'!KGQ29="","",'Employee Input 20-21'!KGQ29)</f>
        <v/>
      </c>
      <c r="KGR29" s="14" t="str">
        <f>IF('Employee Input 20-21'!KGR29="","",'Employee Input 20-21'!KGR29)</f>
        <v/>
      </c>
      <c r="KGS29" s="14" t="str">
        <f>IF('Employee Input 20-21'!KGS29="","",'Employee Input 20-21'!KGS29)</f>
        <v/>
      </c>
      <c r="KGT29" s="14" t="str">
        <f>IF('Employee Input 20-21'!KGT29="","",'Employee Input 20-21'!KGT29)</f>
        <v/>
      </c>
      <c r="KGU29" s="14" t="str">
        <f>IF('Employee Input 20-21'!KGU29="","",'Employee Input 20-21'!KGU29)</f>
        <v/>
      </c>
      <c r="KGV29" s="14" t="str">
        <f>IF('Employee Input 20-21'!KGV29="","",'Employee Input 20-21'!KGV29)</f>
        <v/>
      </c>
      <c r="KGW29" s="14" t="str">
        <f>IF('Employee Input 20-21'!KGW29="","",'Employee Input 20-21'!KGW29)</f>
        <v/>
      </c>
      <c r="KGX29" s="14" t="str">
        <f>IF('Employee Input 20-21'!KGX29="","",'Employee Input 20-21'!KGX29)</f>
        <v/>
      </c>
      <c r="KGY29" s="14" t="str">
        <f>IF('Employee Input 20-21'!KGY29="","",'Employee Input 20-21'!KGY29)</f>
        <v/>
      </c>
      <c r="KGZ29" s="14" t="str">
        <f>IF('Employee Input 20-21'!KGZ29="","",'Employee Input 20-21'!KGZ29)</f>
        <v/>
      </c>
      <c r="KHA29" s="14" t="str">
        <f>IF('Employee Input 20-21'!KHA29="","",'Employee Input 20-21'!KHA29)</f>
        <v/>
      </c>
      <c r="KHB29" s="14" t="str">
        <f>IF('Employee Input 20-21'!KHB29="","",'Employee Input 20-21'!KHB29)</f>
        <v/>
      </c>
      <c r="KHC29" s="14" t="str">
        <f>IF('Employee Input 20-21'!KHC29="","",'Employee Input 20-21'!KHC29)</f>
        <v/>
      </c>
      <c r="KHD29" s="14" t="str">
        <f>IF('Employee Input 20-21'!KHD29="","",'Employee Input 20-21'!KHD29)</f>
        <v/>
      </c>
      <c r="KHE29" s="14" t="str">
        <f>IF('Employee Input 20-21'!KHE29="","",'Employee Input 20-21'!KHE29)</f>
        <v/>
      </c>
      <c r="KHF29" s="14" t="str">
        <f>IF('Employee Input 20-21'!KHF29="","",'Employee Input 20-21'!KHF29)</f>
        <v/>
      </c>
      <c r="KHG29" s="14" t="str">
        <f>IF('Employee Input 20-21'!KHG29="","",'Employee Input 20-21'!KHG29)</f>
        <v/>
      </c>
      <c r="KHH29" s="14" t="str">
        <f>IF('Employee Input 20-21'!KHH29="","",'Employee Input 20-21'!KHH29)</f>
        <v/>
      </c>
      <c r="KHI29" s="14" t="str">
        <f>IF('Employee Input 20-21'!KHI29="","",'Employee Input 20-21'!KHI29)</f>
        <v/>
      </c>
      <c r="KHJ29" s="14" t="str">
        <f>IF('Employee Input 20-21'!KHJ29="","",'Employee Input 20-21'!KHJ29)</f>
        <v/>
      </c>
      <c r="KHK29" s="14" t="str">
        <f>IF('Employee Input 20-21'!KHK29="","",'Employee Input 20-21'!KHK29)</f>
        <v/>
      </c>
      <c r="KHL29" s="14" t="str">
        <f>IF('Employee Input 20-21'!KHL29="","",'Employee Input 20-21'!KHL29)</f>
        <v/>
      </c>
      <c r="KHM29" s="14" t="str">
        <f>IF('Employee Input 20-21'!KHM29="","",'Employee Input 20-21'!KHM29)</f>
        <v/>
      </c>
      <c r="KHN29" s="14" t="str">
        <f>IF('Employee Input 20-21'!KHN29="","",'Employee Input 20-21'!KHN29)</f>
        <v/>
      </c>
      <c r="KHO29" s="14" t="str">
        <f>IF('Employee Input 20-21'!KHO29="","",'Employee Input 20-21'!KHO29)</f>
        <v/>
      </c>
      <c r="KHP29" s="14" t="str">
        <f>IF('Employee Input 20-21'!KHP29="","",'Employee Input 20-21'!KHP29)</f>
        <v/>
      </c>
      <c r="KHQ29" s="14" t="str">
        <f>IF('Employee Input 20-21'!KHQ29="","",'Employee Input 20-21'!KHQ29)</f>
        <v/>
      </c>
      <c r="KHR29" s="14" t="str">
        <f>IF('Employee Input 20-21'!KHR29="","",'Employee Input 20-21'!KHR29)</f>
        <v/>
      </c>
      <c r="KHS29" s="14" t="str">
        <f>IF('Employee Input 20-21'!KHS29="","",'Employee Input 20-21'!KHS29)</f>
        <v/>
      </c>
      <c r="KHT29" s="14" t="str">
        <f>IF('Employee Input 20-21'!KHT29="","",'Employee Input 20-21'!KHT29)</f>
        <v/>
      </c>
      <c r="KHU29" s="14" t="str">
        <f>IF('Employee Input 20-21'!KHU29="","",'Employee Input 20-21'!KHU29)</f>
        <v/>
      </c>
      <c r="KHV29" s="14" t="str">
        <f>IF('Employee Input 20-21'!KHV29="","",'Employee Input 20-21'!KHV29)</f>
        <v/>
      </c>
      <c r="KHW29" s="14" t="str">
        <f>IF('Employee Input 20-21'!KHW29="","",'Employee Input 20-21'!KHW29)</f>
        <v/>
      </c>
      <c r="KHX29" s="14" t="str">
        <f>IF('Employee Input 20-21'!KHX29="","",'Employee Input 20-21'!KHX29)</f>
        <v/>
      </c>
      <c r="KHY29" s="14" t="str">
        <f>IF('Employee Input 20-21'!KHY29="","",'Employee Input 20-21'!KHY29)</f>
        <v/>
      </c>
      <c r="KHZ29" s="14" t="str">
        <f>IF('Employee Input 20-21'!KHZ29="","",'Employee Input 20-21'!KHZ29)</f>
        <v/>
      </c>
      <c r="KIA29" s="14" t="str">
        <f>IF('Employee Input 20-21'!KIA29="","",'Employee Input 20-21'!KIA29)</f>
        <v/>
      </c>
      <c r="KIB29" s="14" t="str">
        <f>IF('Employee Input 20-21'!KIB29="","",'Employee Input 20-21'!KIB29)</f>
        <v/>
      </c>
      <c r="KIC29" s="14" t="str">
        <f>IF('Employee Input 20-21'!KIC29="","",'Employee Input 20-21'!KIC29)</f>
        <v/>
      </c>
      <c r="KID29" s="14" t="str">
        <f>IF('Employee Input 20-21'!KID29="","",'Employee Input 20-21'!KID29)</f>
        <v/>
      </c>
      <c r="KIE29" s="14" t="str">
        <f>IF('Employee Input 20-21'!KIE29="","",'Employee Input 20-21'!KIE29)</f>
        <v/>
      </c>
      <c r="KIF29" s="14" t="str">
        <f>IF('Employee Input 20-21'!KIF29="","",'Employee Input 20-21'!KIF29)</f>
        <v/>
      </c>
      <c r="KIG29" s="14" t="str">
        <f>IF('Employee Input 20-21'!KIG29="","",'Employee Input 20-21'!KIG29)</f>
        <v/>
      </c>
      <c r="KIH29" s="14" t="str">
        <f>IF('Employee Input 20-21'!KIH29="","",'Employee Input 20-21'!KIH29)</f>
        <v/>
      </c>
      <c r="KII29" s="14" t="str">
        <f>IF('Employee Input 20-21'!KII29="","",'Employee Input 20-21'!KII29)</f>
        <v/>
      </c>
      <c r="KIJ29" s="14" t="str">
        <f>IF('Employee Input 20-21'!KIJ29="","",'Employee Input 20-21'!KIJ29)</f>
        <v/>
      </c>
      <c r="KIK29" s="14" t="str">
        <f>IF('Employee Input 20-21'!KIK29="","",'Employee Input 20-21'!KIK29)</f>
        <v/>
      </c>
      <c r="KIL29" s="14" t="str">
        <f>IF('Employee Input 20-21'!KIL29="","",'Employee Input 20-21'!KIL29)</f>
        <v/>
      </c>
      <c r="KIM29" s="14" t="str">
        <f>IF('Employee Input 20-21'!KIM29="","",'Employee Input 20-21'!KIM29)</f>
        <v/>
      </c>
      <c r="KIN29" s="14" t="str">
        <f>IF('Employee Input 20-21'!KIN29="","",'Employee Input 20-21'!KIN29)</f>
        <v/>
      </c>
      <c r="KIO29" s="14" t="str">
        <f>IF('Employee Input 20-21'!KIO29="","",'Employee Input 20-21'!KIO29)</f>
        <v/>
      </c>
      <c r="KIP29" s="14" t="str">
        <f>IF('Employee Input 20-21'!KIP29="","",'Employee Input 20-21'!KIP29)</f>
        <v/>
      </c>
      <c r="KIQ29" s="14" t="str">
        <f>IF('Employee Input 20-21'!KIQ29="","",'Employee Input 20-21'!KIQ29)</f>
        <v/>
      </c>
      <c r="KIR29" s="14" t="str">
        <f>IF('Employee Input 20-21'!KIR29="","",'Employee Input 20-21'!KIR29)</f>
        <v/>
      </c>
      <c r="KIS29" s="14" t="str">
        <f>IF('Employee Input 20-21'!KIS29="","",'Employee Input 20-21'!KIS29)</f>
        <v/>
      </c>
      <c r="KIT29" s="14" t="str">
        <f>IF('Employee Input 20-21'!KIT29="","",'Employee Input 20-21'!KIT29)</f>
        <v/>
      </c>
      <c r="KIU29" s="14" t="str">
        <f>IF('Employee Input 20-21'!KIU29="","",'Employee Input 20-21'!KIU29)</f>
        <v/>
      </c>
      <c r="KIV29" s="14" t="str">
        <f>IF('Employee Input 20-21'!KIV29="","",'Employee Input 20-21'!KIV29)</f>
        <v/>
      </c>
      <c r="KIW29" s="14" t="str">
        <f>IF('Employee Input 20-21'!KIW29="","",'Employee Input 20-21'!KIW29)</f>
        <v/>
      </c>
      <c r="KIX29" s="14" t="str">
        <f>IF('Employee Input 20-21'!KIX29="","",'Employee Input 20-21'!KIX29)</f>
        <v/>
      </c>
      <c r="KIY29" s="14" t="str">
        <f>IF('Employee Input 20-21'!KIY29="","",'Employee Input 20-21'!KIY29)</f>
        <v/>
      </c>
      <c r="KIZ29" s="14" t="str">
        <f>IF('Employee Input 20-21'!KIZ29="","",'Employee Input 20-21'!KIZ29)</f>
        <v/>
      </c>
      <c r="KJA29" s="14" t="str">
        <f>IF('Employee Input 20-21'!KJA29="","",'Employee Input 20-21'!KJA29)</f>
        <v/>
      </c>
      <c r="KJB29" s="14" t="str">
        <f>IF('Employee Input 20-21'!KJB29="","",'Employee Input 20-21'!KJB29)</f>
        <v/>
      </c>
      <c r="KJC29" s="14" t="str">
        <f>IF('Employee Input 20-21'!KJC29="","",'Employee Input 20-21'!KJC29)</f>
        <v/>
      </c>
      <c r="KJD29" s="14" t="str">
        <f>IF('Employee Input 20-21'!KJD29="","",'Employee Input 20-21'!KJD29)</f>
        <v/>
      </c>
      <c r="KJE29" s="14" t="str">
        <f>IF('Employee Input 20-21'!KJE29="","",'Employee Input 20-21'!KJE29)</f>
        <v/>
      </c>
      <c r="KJF29" s="14" t="str">
        <f>IF('Employee Input 20-21'!KJF29="","",'Employee Input 20-21'!KJF29)</f>
        <v/>
      </c>
      <c r="KJG29" s="14" t="str">
        <f>IF('Employee Input 20-21'!KJG29="","",'Employee Input 20-21'!KJG29)</f>
        <v/>
      </c>
      <c r="KJH29" s="14" t="str">
        <f>IF('Employee Input 20-21'!KJH29="","",'Employee Input 20-21'!KJH29)</f>
        <v/>
      </c>
      <c r="KJI29" s="14" t="str">
        <f>IF('Employee Input 20-21'!KJI29="","",'Employee Input 20-21'!KJI29)</f>
        <v/>
      </c>
      <c r="KJJ29" s="14" t="str">
        <f>IF('Employee Input 20-21'!KJJ29="","",'Employee Input 20-21'!KJJ29)</f>
        <v/>
      </c>
      <c r="KJK29" s="14" t="str">
        <f>IF('Employee Input 20-21'!KJK29="","",'Employee Input 20-21'!KJK29)</f>
        <v/>
      </c>
      <c r="KJL29" s="14" t="str">
        <f>IF('Employee Input 20-21'!KJL29="","",'Employee Input 20-21'!KJL29)</f>
        <v/>
      </c>
      <c r="KJM29" s="14" t="str">
        <f>IF('Employee Input 20-21'!KJM29="","",'Employee Input 20-21'!KJM29)</f>
        <v/>
      </c>
      <c r="KJN29" s="14" t="str">
        <f>IF('Employee Input 20-21'!KJN29="","",'Employee Input 20-21'!KJN29)</f>
        <v/>
      </c>
      <c r="KJO29" s="14" t="str">
        <f>IF('Employee Input 20-21'!KJO29="","",'Employee Input 20-21'!KJO29)</f>
        <v/>
      </c>
      <c r="KJP29" s="14" t="str">
        <f>IF('Employee Input 20-21'!KJP29="","",'Employee Input 20-21'!KJP29)</f>
        <v/>
      </c>
      <c r="KJQ29" s="14" t="str">
        <f>IF('Employee Input 20-21'!KJQ29="","",'Employee Input 20-21'!KJQ29)</f>
        <v/>
      </c>
      <c r="KJR29" s="14" t="str">
        <f>IF('Employee Input 20-21'!KJR29="","",'Employee Input 20-21'!KJR29)</f>
        <v/>
      </c>
      <c r="KJS29" s="14" t="str">
        <f>IF('Employee Input 20-21'!KJS29="","",'Employee Input 20-21'!KJS29)</f>
        <v/>
      </c>
      <c r="KJT29" s="14" t="str">
        <f>IF('Employee Input 20-21'!KJT29="","",'Employee Input 20-21'!KJT29)</f>
        <v/>
      </c>
      <c r="KJU29" s="14" t="str">
        <f>IF('Employee Input 20-21'!KJU29="","",'Employee Input 20-21'!KJU29)</f>
        <v/>
      </c>
      <c r="KJV29" s="14" t="str">
        <f>IF('Employee Input 20-21'!KJV29="","",'Employee Input 20-21'!KJV29)</f>
        <v/>
      </c>
      <c r="KJW29" s="14" t="str">
        <f>IF('Employee Input 20-21'!KJW29="","",'Employee Input 20-21'!KJW29)</f>
        <v/>
      </c>
      <c r="KJX29" s="14" t="str">
        <f>IF('Employee Input 20-21'!KJX29="","",'Employee Input 20-21'!KJX29)</f>
        <v/>
      </c>
      <c r="KJY29" s="14" t="str">
        <f>IF('Employee Input 20-21'!KJY29="","",'Employee Input 20-21'!KJY29)</f>
        <v/>
      </c>
      <c r="KJZ29" s="14" t="str">
        <f>IF('Employee Input 20-21'!KJZ29="","",'Employee Input 20-21'!KJZ29)</f>
        <v/>
      </c>
      <c r="KKA29" s="14" t="str">
        <f>IF('Employee Input 20-21'!KKA29="","",'Employee Input 20-21'!KKA29)</f>
        <v/>
      </c>
      <c r="KKB29" s="14" t="str">
        <f>IF('Employee Input 20-21'!KKB29="","",'Employee Input 20-21'!KKB29)</f>
        <v/>
      </c>
      <c r="KKC29" s="14" t="str">
        <f>IF('Employee Input 20-21'!KKC29="","",'Employee Input 20-21'!KKC29)</f>
        <v/>
      </c>
      <c r="KKD29" s="14" t="str">
        <f>IF('Employee Input 20-21'!KKD29="","",'Employee Input 20-21'!KKD29)</f>
        <v/>
      </c>
      <c r="KKE29" s="14" t="str">
        <f>IF('Employee Input 20-21'!KKE29="","",'Employee Input 20-21'!KKE29)</f>
        <v/>
      </c>
      <c r="KKF29" s="14" t="str">
        <f>IF('Employee Input 20-21'!KKF29="","",'Employee Input 20-21'!KKF29)</f>
        <v/>
      </c>
      <c r="KKG29" s="14" t="str">
        <f>IF('Employee Input 20-21'!KKG29="","",'Employee Input 20-21'!KKG29)</f>
        <v/>
      </c>
      <c r="KKH29" s="14" t="str">
        <f>IF('Employee Input 20-21'!KKH29="","",'Employee Input 20-21'!KKH29)</f>
        <v/>
      </c>
      <c r="KKI29" s="14" t="str">
        <f>IF('Employee Input 20-21'!KKI29="","",'Employee Input 20-21'!KKI29)</f>
        <v/>
      </c>
      <c r="KKJ29" s="14" t="str">
        <f>IF('Employee Input 20-21'!KKJ29="","",'Employee Input 20-21'!KKJ29)</f>
        <v/>
      </c>
      <c r="KKK29" s="14" t="str">
        <f>IF('Employee Input 20-21'!KKK29="","",'Employee Input 20-21'!KKK29)</f>
        <v/>
      </c>
      <c r="KKL29" s="14" t="str">
        <f>IF('Employee Input 20-21'!KKL29="","",'Employee Input 20-21'!KKL29)</f>
        <v/>
      </c>
      <c r="KKM29" s="14" t="str">
        <f>IF('Employee Input 20-21'!KKM29="","",'Employee Input 20-21'!KKM29)</f>
        <v/>
      </c>
      <c r="KKN29" s="14" t="str">
        <f>IF('Employee Input 20-21'!KKN29="","",'Employee Input 20-21'!KKN29)</f>
        <v/>
      </c>
      <c r="KKO29" s="14" t="str">
        <f>IF('Employee Input 20-21'!KKO29="","",'Employee Input 20-21'!KKO29)</f>
        <v/>
      </c>
      <c r="KKP29" s="14" t="str">
        <f>IF('Employee Input 20-21'!KKP29="","",'Employee Input 20-21'!KKP29)</f>
        <v/>
      </c>
      <c r="KKQ29" s="14" t="str">
        <f>IF('Employee Input 20-21'!KKQ29="","",'Employee Input 20-21'!KKQ29)</f>
        <v/>
      </c>
      <c r="KKR29" s="14" t="str">
        <f>IF('Employee Input 20-21'!KKR29="","",'Employee Input 20-21'!KKR29)</f>
        <v/>
      </c>
      <c r="KKS29" s="14" t="str">
        <f>IF('Employee Input 20-21'!KKS29="","",'Employee Input 20-21'!KKS29)</f>
        <v/>
      </c>
      <c r="KKT29" s="14" t="str">
        <f>IF('Employee Input 20-21'!KKT29="","",'Employee Input 20-21'!KKT29)</f>
        <v/>
      </c>
      <c r="KKU29" s="14" t="str">
        <f>IF('Employee Input 20-21'!KKU29="","",'Employee Input 20-21'!KKU29)</f>
        <v/>
      </c>
      <c r="KKV29" s="14" t="str">
        <f>IF('Employee Input 20-21'!KKV29="","",'Employee Input 20-21'!KKV29)</f>
        <v/>
      </c>
      <c r="KKW29" s="14" t="str">
        <f>IF('Employee Input 20-21'!KKW29="","",'Employee Input 20-21'!KKW29)</f>
        <v/>
      </c>
      <c r="KKX29" s="14" t="str">
        <f>IF('Employee Input 20-21'!KKX29="","",'Employee Input 20-21'!KKX29)</f>
        <v/>
      </c>
      <c r="KKY29" s="14" t="str">
        <f>IF('Employee Input 20-21'!KKY29="","",'Employee Input 20-21'!KKY29)</f>
        <v/>
      </c>
      <c r="KKZ29" s="14" t="str">
        <f>IF('Employee Input 20-21'!KKZ29="","",'Employee Input 20-21'!KKZ29)</f>
        <v/>
      </c>
      <c r="KLA29" s="14" t="str">
        <f>IF('Employee Input 20-21'!KLA29="","",'Employee Input 20-21'!KLA29)</f>
        <v/>
      </c>
      <c r="KLB29" s="14" t="str">
        <f>IF('Employee Input 20-21'!KLB29="","",'Employee Input 20-21'!KLB29)</f>
        <v/>
      </c>
      <c r="KLC29" s="14" t="str">
        <f>IF('Employee Input 20-21'!KLC29="","",'Employee Input 20-21'!KLC29)</f>
        <v/>
      </c>
      <c r="KLD29" s="14" t="str">
        <f>IF('Employee Input 20-21'!KLD29="","",'Employee Input 20-21'!KLD29)</f>
        <v/>
      </c>
      <c r="KLE29" s="14" t="str">
        <f>IF('Employee Input 20-21'!KLE29="","",'Employee Input 20-21'!KLE29)</f>
        <v/>
      </c>
      <c r="KLF29" s="14" t="str">
        <f>IF('Employee Input 20-21'!KLF29="","",'Employee Input 20-21'!KLF29)</f>
        <v/>
      </c>
      <c r="KLG29" s="14" t="str">
        <f>IF('Employee Input 20-21'!KLG29="","",'Employee Input 20-21'!KLG29)</f>
        <v/>
      </c>
      <c r="KLH29" s="14" t="str">
        <f>IF('Employee Input 20-21'!KLH29="","",'Employee Input 20-21'!KLH29)</f>
        <v/>
      </c>
      <c r="KLI29" s="14" t="str">
        <f>IF('Employee Input 20-21'!KLI29="","",'Employee Input 20-21'!KLI29)</f>
        <v/>
      </c>
      <c r="KLJ29" s="14" t="str">
        <f>IF('Employee Input 20-21'!KLJ29="","",'Employee Input 20-21'!KLJ29)</f>
        <v/>
      </c>
      <c r="KLK29" s="14" t="str">
        <f>IF('Employee Input 20-21'!KLK29="","",'Employee Input 20-21'!KLK29)</f>
        <v/>
      </c>
      <c r="KLL29" s="14" t="str">
        <f>IF('Employee Input 20-21'!KLL29="","",'Employee Input 20-21'!KLL29)</f>
        <v/>
      </c>
      <c r="KLM29" s="14" t="str">
        <f>IF('Employee Input 20-21'!KLM29="","",'Employee Input 20-21'!KLM29)</f>
        <v/>
      </c>
      <c r="KLN29" s="14" t="str">
        <f>IF('Employee Input 20-21'!KLN29="","",'Employee Input 20-21'!KLN29)</f>
        <v/>
      </c>
      <c r="KLO29" s="14" t="str">
        <f>IF('Employee Input 20-21'!KLO29="","",'Employee Input 20-21'!KLO29)</f>
        <v/>
      </c>
      <c r="KLP29" s="14" t="str">
        <f>IF('Employee Input 20-21'!KLP29="","",'Employee Input 20-21'!KLP29)</f>
        <v/>
      </c>
      <c r="KLQ29" s="14" t="str">
        <f>IF('Employee Input 20-21'!KLQ29="","",'Employee Input 20-21'!KLQ29)</f>
        <v/>
      </c>
      <c r="KLR29" s="14" t="str">
        <f>IF('Employee Input 20-21'!KLR29="","",'Employee Input 20-21'!KLR29)</f>
        <v/>
      </c>
      <c r="KLS29" s="14" t="str">
        <f>IF('Employee Input 20-21'!KLS29="","",'Employee Input 20-21'!KLS29)</f>
        <v/>
      </c>
      <c r="KLT29" s="14" t="str">
        <f>IF('Employee Input 20-21'!KLT29="","",'Employee Input 20-21'!KLT29)</f>
        <v/>
      </c>
      <c r="KLU29" s="14" t="str">
        <f>IF('Employee Input 20-21'!KLU29="","",'Employee Input 20-21'!KLU29)</f>
        <v/>
      </c>
      <c r="KLV29" s="14" t="str">
        <f>IF('Employee Input 20-21'!KLV29="","",'Employee Input 20-21'!KLV29)</f>
        <v/>
      </c>
      <c r="KLW29" s="14" t="str">
        <f>IF('Employee Input 20-21'!KLW29="","",'Employee Input 20-21'!KLW29)</f>
        <v/>
      </c>
      <c r="KLX29" s="14" t="str">
        <f>IF('Employee Input 20-21'!KLX29="","",'Employee Input 20-21'!KLX29)</f>
        <v/>
      </c>
      <c r="KLY29" s="14" t="str">
        <f>IF('Employee Input 20-21'!KLY29="","",'Employee Input 20-21'!KLY29)</f>
        <v/>
      </c>
      <c r="KLZ29" s="14" t="str">
        <f>IF('Employee Input 20-21'!KLZ29="","",'Employee Input 20-21'!KLZ29)</f>
        <v/>
      </c>
      <c r="KMA29" s="14" t="str">
        <f>IF('Employee Input 20-21'!KMA29="","",'Employee Input 20-21'!KMA29)</f>
        <v/>
      </c>
      <c r="KMB29" s="14" t="str">
        <f>IF('Employee Input 20-21'!KMB29="","",'Employee Input 20-21'!KMB29)</f>
        <v/>
      </c>
      <c r="KMC29" s="14" t="str">
        <f>IF('Employee Input 20-21'!KMC29="","",'Employee Input 20-21'!KMC29)</f>
        <v/>
      </c>
      <c r="KMD29" s="14" t="str">
        <f>IF('Employee Input 20-21'!KMD29="","",'Employee Input 20-21'!KMD29)</f>
        <v/>
      </c>
      <c r="KME29" s="14" t="str">
        <f>IF('Employee Input 20-21'!KME29="","",'Employee Input 20-21'!KME29)</f>
        <v/>
      </c>
      <c r="KMF29" s="14" t="str">
        <f>IF('Employee Input 20-21'!KMF29="","",'Employee Input 20-21'!KMF29)</f>
        <v/>
      </c>
      <c r="KMG29" s="14" t="str">
        <f>IF('Employee Input 20-21'!KMG29="","",'Employee Input 20-21'!KMG29)</f>
        <v/>
      </c>
      <c r="KMH29" s="14" t="str">
        <f>IF('Employee Input 20-21'!KMH29="","",'Employee Input 20-21'!KMH29)</f>
        <v/>
      </c>
      <c r="KMI29" s="14" t="str">
        <f>IF('Employee Input 20-21'!KMI29="","",'Employee Input 20-21'!KMI29)</f>
        <v/>
      </c>
      <c r="KMJ29" s="14" t="str">
        <f>IF('Employee Input 20-21'!KMJ29="","",'Employee Input 20-21'!KMJ29)</f>
        <v/>
      </c>
      <c r="KMK29" s="14" t="str">
        <f>IF('Employee Input 20-21'!KMK29="","",'Employee Input 20-21'!KMK29)</f>
        <v/>
      </c>
      <c r="KML29" s="14" t="str">
        <f>IF('Employee Input 20-21'!KML29="","",'Employee Input 20-21'!KML29)</f>
        <v/>
      </c>
      <c r="KMM29" s="14" t="str">
        <f>IF('Employee Input 20-21'!KMM29="","",'Employee Input 20-21'!KMM29)</f>
        <v/>
      </c>
      <c r="KMN29" s="14" t="str">
        <f>IF('Employee Input 20-21'!KMN29="","",'Employee Input 20-21'!KMN29)</f>
        <v/>
      </c>
      <c r="KMO29" s="14" t="str">
        <f>IF('Employee Input 20-21'!KMO29="","",'Employee Input 20-21'!KMO29)</f>
        <v/>
      </c>
      <c r="KMP29" s="14" t="str">
        <f>IF('Employee Input 20-21'!KMP29="","",'Employee Input 20-21'!KMP29)</f>
        <v/>
      </c>
      <c r="KMQ29" s="14" t="str">
        <f>IF('Employee Input 20-21'!KMQ29="","",'Employee Input 20-21'!KMQ29)</f>
        <v/>
      </c>
      <c r="KMR29" s="14" t="str">
        <f>IF('Employee Input 20-21'!KMR29="","",'Employee Input 20-21'!KMR29)</f>
        <v/>
      </c>
      <c r="KMS29" s="14" t="str">
        <f>IF('Employee Input 20-21'!KMS29="","",'Employee Input 20-21'!KMS29)</f>
        <v/>
      </c>
      <c r="KMT29" s="14" t="str">
        <f>IF('Employee Input 20-21'!KMT29="","",'Employee Input 20-21'!KMT29)</f>
        <v/>
      </c>
      <c r="KMU29" s="14" t="str">
        <f>IF('Employee Input 20-21'!KMU29="","",'Employee Input 20-21'!KMU29)</f>
        <v/>
      </c>
      <c r="KMV29" s="14" t="str">
        <f>IF('Employee Input 20-21'!KMV29="","",'Employee Input 20-21'!KMV29)</f>
        <v/>
      </c>
      <c r="KMW29" s="14" t="str">
        <f>IF('Employee Input 20-21'!KMW29="","",'Employee Input 20-21'!KMW29)</f>
        <v/>
      </c>
      <c r="KMX29" s="14" t="str">
        <f>IF('Employee Input 20-21'!KMX29="","",'Employee Input 20-21'!KMX29)</f>
        <v/>
      </c>
      <c r="KMY29" s="14" t="str">
        <f>IF('Employee Input 20-21'!KMY29="","",'Employee Input 20-21'!KMY29)</f>
        <v/>
      </c>
      <c r="KMZ29" s="14" t="str">
        <f>IF('Employee Input 20-21'!KMZ29="","",'Employee Input 20-21'!KMZ29)</f>
        <v/>
      </c>
      <c r="KNA29" s="14" t="str">
        <f>IF('Employee Input 20-21'!KNA29="","",'Employee Input 20-21'!KNA29)</f>
        <v/>
      </c>
      <c r="KNB29" s="14" t="str">
        <f>IF('Employee Input 20-21'!KNB29="","",'Employee Input 20-21'!KNB29)</f>
        <v/>
      </c>
      <c r="KNC29" s="14" t="str">
        <f>IF('Employee Input 20-21'!KNC29="","",'Employee Input 20-21'!KNC29)</f>
        <v/>
      </c>
      <c r="KND29" s="14" t="str">
        <f>IF('Employee Input 20-21'!KND29="","",'Employee Input 20-21'!KND29)</f>
        <v/>
      </c>
      <c r="KNE29" s="14" t="str">
        <f>IF('Employee Input 20-21'!KNE29="","",'Employee Input 20-21'!KNE29)</f>
        <v/>
      </c>
      <c r="KNF29" s="14" t="str">
        <f>IF('Employee Input 20-21'!KNF29="","",'Employee Input 20-21'!KNF29)</f>
        <v/>
      </c>
      <c r="KNG29" s="14" t="str">
        <f>IF('Employee Input 20-21'!KNG29="","",'Employee Input 20-21'!KNG29)</f>
        <v/>
      </c>
      <c r="KNH29" s="14" t="str">
        <f>IF('Employee Input 20-21'!KNH29="","",'Employee Input 20-21'!KNH29)</f>
        <v/>
      </c>
      <c r="KNI29" s="14" t="str">
        <f>IF('Employee Input 20-21'!KNI29="","",'Employee Input 20-21'!KNI29)</f>
        <v/>
      </c>
      <c r="KNJ29" s="14" t="str">
        <f>IF('Employee Input 20-21'!KNJ29="","",'Employee Input 20-21'!KNJ29)</f>
        <v/>
      </c>
      <c r="KNK29" s="14" t="str">
        <f>IF('Employee Input 20-21'!KNK29="","",'Employee Input 20-21'!KNK29)</f>
        <v/>
      </c>
      <c r="KNL29" s="14" t="str">
        <f>IF('Employee Input 20-21'!KNL29="","",'Employee Input 20-21'!KNL29)</f>
        <v/>
      </c>
      <c r="KNM29" s="14" t="str">
        <f>IF('Employee Input 20-21'!KNM29="","",'Employee Input 20-21'!KNM29)</f>
        <v/>
      </c>
      <c r="KNN29" s="14" t="str">
        <f>IF('Employee Input 20-21'!KNN29="","",'Employee Input 20-21'!KNN29)</f>
        <v/>
      </c>
      <c r="KNO29" s="14" t="str">
        <f>IF('Employee Input 20-21'!KNO29="","",'Employee Input 20-21'!KNO29)</f>
        <v/>
      </c>
      <c r="KNP29" s="14" t="str">
        <f>IF('Employee Input 20-21'!KNP29="","",'Employee Input 20-21'!KNP29)</f>
        <v/>
      </c>
      <c r="KNQ29" s="14" t="str">
        <f>IF('Employee Input 20-21'!KNQ29="","",'Employee Input 20-21'!KNQ29)</f>
        <v/>
      </c>
      <c r="KNR29" s="14" t="str">
        <f>IF('Employee Input 20-21'!KNR29="","",'Employee Input 20-21'!KNR29)</f>
        <v/>
      </c>
      <c r="KNS29" s="14" t="str">
        <f>IF('Employee Input 20-21'!KNS29="","",'Employee Input 20-21'!KNS29)</f>
        <v/>
      </c>
      <c r="KNT29" s="14" t="str">
        <f>IF('Employee Input 20-21'!KNT29="","",'Employee Input 20-21'!KNT29)</f>
        <v/>
      </c>
      <c r="KNU29" s="14" t="str">
        <f>IF('Employee Input 20-21'!KNU29="","",'Employee Input 20-21'!KNU29)</f>
        <v/>
      </c>
      <c r="KNV29" s="14" t="str">
        <f>IF('Employee Input 20-21'!KNV29="","",'Employee Input 20-21'!KNV29)</f>
        <v/>
      </c>
      <c r="KNW29" s="14" t="str">
        <f>IF('Employee Input 20-21'!KNW29="","",'Employee Input 20-21'!KNW29)</f>
        <v/>
      </c>
      <c r="KNX29" s="14" t="str">
        <f>IF('Employee Input 20-21'!KNX29="","",'Employee Input 20-21'!KNX29)</f>
        <v/>
      </c>
      <c r="KNY29" s="14" t="str">
        <f>IF('Employee Input 20-21'!KNY29="","",'Employee Input 20-21'!KNY29)</f>
        <v/>
      </c>
      <c r="KNZ29" s="14" t="str">
        <f>IF('Employee Input 20-21'!KNZ29="","",'Employee Input 20-21'!KNZ29)</f>
        <v/>
      </c>
      <c r="KOA29" s="14" t="str">
        <f>IF('Employee Input 20-21'!KOA29="","",'Employee Input 20-21'!KOA29)</f>
        <v/>
      </c>
      <c r="KOB29" s="14" t="str">
        <f>IF('Employee Input 20-21'!KOB29="","",'Employee Input 20-21'!KOB29)</f>
        <v/>
      </c>
      <c r="KOC29" s="14" t="str">
        <f>IF('Employee Input 20-21'!KOC29="","",'Employee Input 20-21'!KOC29)</f>
        <v/>
      </c>
      <c r="KOD29" s="14" t="str">
        <f>IF('Employee Input 20-21'!KOD29="","",'Employee Input 20-21'!KOD29)</f>
        <v/>
      </c>
      <c r="KOE29" s="14" t="str">
        <f>IF('Employee Input 20-21'!KOE29="","",'Employee Input 20-21'!KOE29)</f>
        <v/>
      </c>
      <c r="KOF29" s="14" t="str">
        <f>IF('Employee Input 20-21'!KOF29="","",'Employee Input 20-21'!KOF29)</f>
        <v/>
      </c>
      <c r="KOG29" s="14" t="str">
        <f>IF('Employee Input 20-21'!KOG29="","",'Employee Input 20-21'!KOG29)</f>
        <v/>
      </c>
      <c r="KOH29" s="14" t="str">
        <f>IF('Employee Input 20-21'!KOH29="","",'Employee Input 20-21'!KOH29)</f>
        <v/>
      </c>
      <c r="KOI29" s="14" t="str">
        <f>IF('Employee Input 20-21'!KOI29="","",'Employee Input 20-21'!KOI29)</f>
        <v/>
      </c>
      <c r="KOJ29" s="14" t="str">
        <f>IF('Employee Input 20-21'!KOJ29="","",'Employee Input 20-21'!KOJ29)</f>
        <v/>
      </c>
      <c r="KOK29" s="14" t="str">
        <f>IF('Employee Input 20-21'!KOK29="","",'Employee Input 20-21'!KOK29)</f>
        <v/>
      </c>
      <c r="KOL29" s="14" t="str">
        <f>IF('Employee Input 20-21'!KOL29="","",'Employee Input 20-21'!KOL29)</f>
        <v/>
      </c>
      <c r="KOM29" s="14" t="str">
        <f>IF('Employee Input 20-21'!KOM29="","",'Employee Input 20-21'!KOM29)</f>
        <v/>
      </c>
      <c r="KON29" s="14" t="str">
        <f>IF('Employee Input 20-21'!KON29="","",'Employee Input 20-21'!KON29)</f>
        <v/>
      </c>
      <c r="KOO29" s="14" t="str">
        <f>IF('Employee Input 20-21'!KOO29="","",'Employee Input 20-21'!KOO29)</f>
        <v/>
      </c>
      <c r="KOP29" s="14" t="str">
        <f>IF('Employee Input 20-21'!KOP29="","",'Employee Input 20-21'!KOP29)</f>
        <v/>
      </c>
      <c r="KOQ29" s="14" t="str">
        <f>IF('Employee Input 20-21'!KOQ29="","",'Employee Input 20-21'!KOQ29)</f>
        <v/>
      </c>
      <c r="KOR29" s="14" t="str">
        <f>IF('Employee Input 20-21'!KOR29="","",'Employee Input 20-21'!KOR29)</f>
        <v/>
      </c>
      <c r="KOS29" s="14" t="str">
        <f>IF('Employee Input 20-21'!KOS29="","",'Employee Input 20-21'!KOS29)</f>
        <v/>
      </c>
      <c r="KOT29" s="14" t="str">
        <f>IF('Employee Input 20-21'!KOT29="","",'Employee Input 20-21'!KOT29)</f>
        <v/>
      </c>
      <c r="KOU29" s="14" t="str">
        <f>IF('Employee Input 20-21'!KOU29="","",'Employee Input 20-21'!KOU29)</f>
        <v/>
      </c>
      <c r="KOV29" s="14" t="str">
        <f>IF('Employee Input 20-21'!KOV29="","",'Employee Input 20-21'!KOV29)</f>
        <v/>
      </c>
      <c r="KOW29" s="14" t="str">
        <f>IF('Employee Input 20-21'!KOW29="","",'Employee Input 20-21'!KOW29)</f>
        <v/>
      </c>
      <c r="KOX29" s="14" t="str">
        <f>IF('Employee Input 20-21'!KOX29="","",'Employee Input 20-21'!KOX29)</f>
        <v/>
      </c>
      <c r="KOY29" s="14" t="str">
        <f>IF('Employee Input 20-21'!KOY29="","",'Employee Input 20-21'!KOY29)</f>
        <v/>
      </c>
      <c r="KOZ29" s="14" t="str">
        <f>IF('Employee Input 20-21'!KOZ29="","",'Employee Input 20-21'!KOZ29)</f>
        <v/>
      </c>
      <c r="KPA29" s="14" t="str">
        <f>IF('Employee Input 20-21'!KPA29="","",'Employee Input 20-21'!KPA29)</f>
        <v/>
      </c>
      <c r="KPB29" s="14" t="str">
        <f>IF('Employee Input 20-21'!KPB29="","",'Employee Input 20-21'!KPB29)</f>
        <v/>
      </c>
      <c r="KPC29" s="14" t="str">
        <f>IF('Employee Input 20-21'!KPC29="","",'Employee Input 20-21'!KPC29)</f>
        <v/>
      </c>
      <c r="KPD29" s="14" t="str">
        <f>IF('Employee Input 20-21'!KPD29="","",'Employee Input 20-21'!KPD29)</f>
        <v/>
      </c>
      <c r="KPE29" s="14" t="str">
        <f>IF('Employee Input 20-21'!KPE29="","",'Employee Input 20-21'!KPE29)</f>
        <v/>
      </c>
      <c r="KPF29" s="14" t="str">
        <f>IF('Employee Input 20-21'!KPF29="","",'Employee Input 20-21'!KPF29)</f>
        <v/>
      </c>
      <c r="KPG29" s="14" t="str">
        <f>IF('Employee Input 20-21'!KPG29="","",'Employee Input 20-21'!KPG29)</f>
        <v/>
      </c>
      <c r="KPH29" s="14" t="str">
        <f>IF('Employee Input 20-21'!KPH29="","",'Employee Input 20-21'!KPH29)</f>
        <v/>
      </c>
      <c r="KPI29" s="14" t="str">
        <f>IF('Employee Input 20-21'!KPI29="","",'Employee Input 20-21'!KPI29)</f>
        <v/>
      </c>
      <c r="KPJ29" s="14" t="str">
        <f>IF('Employee Input 20-21'!KPJ29="","",'Employee Input 20-21'!KPJ29)</f>
        <v/>
      </c>
      <c r="KPK29" s="14" t="str">
        <f>IF('Employee Input 20-21'!KPK29="","",'Employee Input 20-21'!KPK29)</f>
        <v/>
      </c>
      <c r="KPL29" s="14" t="str">
        <f>IF('Employee Input 20-21'!KPL29="","",'Employee Input 20-21'!KPL29)</f>
        <v/>
      </c>
      <c r="KPM29" s="14" t="str">
        <f>IF('Employee Input 20-21'!KPM29="","",'Employee Input 20-21'!KPM29)</f>
        <v/>
      </c>
      <c r="KPN29" s="14" t="str">
        <f>IF('Employee Input 20-21'!KPN29="","",'Employee Input 20-21'!KPN29)</f>
        <v/>
      </c>
      <c r="KPO29" s="14" t="str">
        <f>IF('Employee Input 20-21'!KPO29="","",'Employee Input 20-21'!KPO29)</f>
        <v/>
      </c>
      <c r="KPP29" s="14" t="str">
        <f>IF('Employee Input 20-21'!KPP29="","",'Employee Input 20-21'!KPP29)</f>
        <v/>
      </c>
      <c r="KPQ29" s="14" t="str">
        <f>IF('Employee Input 20-21'!KPQ29="","",'Employee Input 20-21'!KPQ29)</f>
        <v/>
      </c>
      <c r="KPR29" s="14" t="str">
        <f>IF('Employee Input 20-21'!KPR29="","",'Employee Input 20-21'!KPR29)</f>
        <v/>
      </c>
      <c r="KPS29" s="14" t="str">
        <f>IF('Employee Input 20-21'!KPS29="","",'Employee Input 20-21'!KPS29)</f>
        <v/>
      </c>
      <c r="KPT29" s="14" t="str">
        <f>IF('Employee Input 20-21'!KPT29="","",'Employee Input 20-21'!KPT29)</f>
        <v/>
      </c>
      <c r="KPU29" s="14" t="str">
        <f>IF('Employee Input 20-21'!KPU29="","",'Employee Input 20-21'!KPU29)</f>
        <v/>
      </c>
      <c r="KPV29" s="14" t="str">
        <f>IF('Employee Input 20-21'!KPV29="","",'Employee Input 20-21'!KPV29)</f>
        <v/>
      </c>
      <c r="KPW29" s="14" t="str">
        <f>IF('Employee Input 20-21'!KPW29="","",'Employee Input 20-21'!KPW29)</f>
        <v/>
      </c>
      <c r="KPX29" s="14" t="str">
        <f>IF('Employee Input 20-21'!KPX29="","",'Employee Input 20-21'!KPX29)</f>
        <v/>
      </c>
      <c r="KPY29" s="14" t="str">
        <f>IF('Employee Input 20-21'!KPY29="","",'Employee Input 20-21'!KPY29)</f>
        <v/>
      </c>
      <c r="KPZ29" s="14" t="str">
        <f>IF('Employee Input 20-21'!KPZ29="","",'Employee Input 20-21'!KPZ29)</f>
        <v/>
      </c>
      <c r="KQA29" s="14" t="str">
        <f>IF('Employee Input 20-21'!KQA29="","",'Employee Input 20-21'!KQA29)</f>
        <v/>
      </c>
      <c r="KQB29" s="14" t="str">
        <f>IF('Employee Input 20-21'!KQB29="","",'Employee Input 20-21'!KQB29)</f>
        <v/>
      </c>
      <c r="KQC29" s="14" t="str">
        <f>IF('Employee Input 20-21'!KQC29="","",'Employee Input 20-21'!KQC29)</f>
        <v/>
      </c>
      <c r="KQD29" s="14" t="str">
        <f>IF('Employee Input 20-21'!KQD29="","",'Employee Input 20-21'!KQD29)</f>
        <v/>
      </c>
      <c r="KQE29" s="14" t="str">
        <f>IF('Employee Input 20-21'!KQE29="","",'Employee Input 20-21'!KQE29)</f>
        <v/>
      </c>
      <c r="KQF29" s="14" t="str">
        <f>IF('Employee Input 20-21'!KQF29="","",'Employee Input 20-21'!KQF29)</f>
        <v/>
      </c>
      <c r="KQG29" s="14" t="str">
        <f>IF('Employee Input 20-21'!KQG29="","",'Employee Input 20-21'!KQG29)</f>
        <v/>
      </c>
      <c r="KQH29" s="14" t="str">
        <f>IF('Employee Input 20-21'!KQH29="","",'Employee Input 20-21'!KQH29)</f>
        <v/>
      </c>
      <c r="KQI29" s="14" t="str">
        <f>IF('Employee Input 20-21'!KQI29="","",'Employee Input 20-21'!KQI29)</f>
        <v/>
      </c>
      <c r="KQJ29" s="14" t="str">
        <f>IF('Employee Input 20-21'!KQJ29="","",'Employee Input 20-21'!KQJ29)</f>
        <v/>
      </c>
      <c r="KQK29" s="14" t="str">
        <f>IF('Employee Input 20-21'!KQK29="","",'Employee Input 20-21'!KQK29)</f>
        <v/>
      </c>
      <c r="KQL29" s="14" t="str">
        <f>IF('Employee Input 20-21'!KQL29="","",'Employee Input 20-21'!KQL29)</f>
        <v/>
      </c>
      <c r="KQM29" s="14" t="str">
        <f>IF('Employee Input 20-21'!KQM29="","",'Employee Input 20-21'!KQM29)</f>
        <v/>
      </c>
      <c r="KQN29" s="14" t="str">
        <f>IF('Employee Input 20-21'!KQN29="","",'Employee Input 20-21'!KQN29)</f>
        <v/>
      </c>
      <c r="KQO29" s="14" t="str">
        <f>IF('Employee Input 20-21'!KQO29="","",'Employee Input 20-21'!KQO29)</f>
        <v/>
      </c>
      <c r="KQP29" s="14" t="str">
        <f>IF('Employee Input 20-21'!KQP29="","",'Employee Input 20-21'!KQP29)</f>
        <v/>
      </c>
      <c r="KQQ29" s="14" t="str">
        <f>IF('Employee Input 20-21'!KQQ29="","",'Employee Input 20-21'!KQQ29)</f>
        <v/>
      </c>
      <c r="KQR29" s="14" t="str">
        <f>IF('Employee Input 20-21'!KQR29="","",'Employee Input 20-21'!KQR29)</f>
        <v/>
      </c>
      <c r="KQS29" s="14" t="str">
        <f>IF('Employee Input 20-21'!KQS29="","",'Employee Input 20-21'!KQS29)</f>
        <v/>
      </c>
      <c r="KQT29" s="14" t="str">
        <f>IF('Employee Input 20-21'!KQT29="","",'Employee Input 20-21'!KQT29)</f>
        <v/>
      </c>
      <c r="KQU29" s="14" t="str">
        <f>IF('Employee Input 20-21'!KQU29="","",'Employee Input 20-21'!KQU29)</f>
        <v/>
      </c>
      <c r="KQV29" s="14" t="str">
        <f>IF('Employee Input 20-21'!KQV29="","",'Employee Input 20-21'!KQV29)</f>
        <v/>
      </c>
      <c r="KQW29" s="14" t="str">
        <f>IF('Employee Input 20-21'!KQW29="","",'Employee Input 20-21'!KQW29)</f>
        <v/>
      </c>
      <c r="KQX29" s="14" t="str">
        <f>IF('Employee Input 20-21'!KQX29="","",'Employee Input 20-21'!KQX29)</f>
        <v/>
      </c>
      <c r="KQY29" s="14" t="str">
        <f>IF('Employee Input 20-21'!KQY29="","",'Employee Input 20-21'!KQY29)</f>
        <v/>
      </c>
      <c r="KQZ29" s="14" t="str">
        <f>IF('Employee Input 20-21'!KQZ29="","",'Employee Input 20-21'!KQZ29)</f>
        <v/>
      </c>
      <c r="KRA29" s="14" t="str">
        <f>IF('Employee Input 20-21'!KRA29="","",'Employee Input 20-21'!KRA29)</f>
        <v/>
      </c>
      <c r="KRB29" s="14" t="str">
        <f>IF('Employee Input 20-21'!KRB29="","",'Employee Input 20-21'!KRB29)</f>
        <v/>
      </c>
      <c r="KRC29" s="14" t="str">
        <f>IF('Employee Input 20-21'!KRC29="","",'Employee Input 20-21'!KRC29)</f>
        <v/>
      </c>
      <c r="KRD29" s="14" t="str">
        <f>IF('Employee Input 20-21'!KRD29="","",'Employee Input 20-21'!KRD29)</f>
        <v/>
      </c>
      <c r="KRE29" s="14" t="str">
        <f>IF('Employee Input 20-21'!KRE29="","",'Employee Input 20-21'!KRE29)</f>
        <v/>
      </c>
      <c r="KRF29" s="14" t="str">
        <f>IF('Employee Input 20-21'!KRF29="","",'Employee Input 20-21'!KRF29)</f>
        <v/>
      </c>
      <c r="KRG29" s="14" t="str">
        <f>IF('Employee Input 20-21'!KRG29="","",'Employee Input 20-21'!KRG29)</f>
        <v/>
      </c>
      <c r="KRH29" s="14" t="str">
        <f>IF('Employee Input 20-21'!KRH29="","",'Employee Input 20-21'!KRH29)</f>
        <v/>
      </c>
      <c r="KRI29" s="14" t="str">
        <f>IF('Employee Input 20-21'!KRI29="","",'Employee Input 20-21'!KRI29)</f>
        <v/>
      </c>
      <c r="KRJ29" s="14" t="str">
        <f>IF('Employee Input 20-21'!KRJ29="","",'Employee Input 20-21'!KRJ29)</f>
        <v/>
      </c>
      <c r="KRK29" s="14" t="str">
        <f>IF('Employee Input 20-21'!KRK29="","",'Employee Input 20-21'!KRK29)</f>
        <v/>
      </c>
      <c r="KRL29" s="14" t="str">
        <f>IF('Employee Input 20-21'!KRL29="","",'Employee Input 20-21'!KRL29)</f>
        <v/>
      </c>
      <c r="KRM29" s="14" t="str">
        <f>IF('Employee Input 20-21'!KRM29="","",'Employee Input 20-21'!KRM29)</f>
        <v/>
      </c>
      <c r="KRN29" s="14" t="str">
        <f>IF('Employee Input 20-21'!KRN29="","",'Employee Input 20-21'!KRN29)</f>
        <v/>
      </c>
      <c r="KRO29" s="14" t="str">
        <f>IF('Employee Input 20-21'!KRO29="","",'Employee Input 20-21'!KRO29)</f>
        <v/>
      </c>
      <c r="KRP29" s="14" t="str">
        <f>IF('Employee Input 20-21'!KRP29="","",'Employee Input 20-21'!KRP29)</f>
        <v/>
      </c>
      <c r="KRQ29" s="14" t="str">
        <f>IF('Employee Input 20-21'!KRQ29="","",'Employee Input 20-21'!KRQ29)</f>
        <v/>
      </c>
      <c r="KRR29" s="14" t="str">
        <f>IF('Employee Input 20-21'!KRR29="","",'Employee Input 20-21'!KRR29)</f>
        <v/>
      </c>
      <c r="KRS29" s="14" t="str">
        <f>IF('Employee Input 20-21'!KRS29="","",'Employee Input 20-21'!KRS29)</f>
        <v/>
      </c>
      <c r="KRT29" s="14" t="str">
        <f>IF('Employee Input 20-21'!KRT29="","",'Employee Input 20-21'!KRT29)</f>
        <v/>
      </c>
      <c r="KRU29" s="14" t="str">
        <f>IF('Employee Input 20-21'!KRU29="","",'Employee Input 20-21'!KRU29)</f>
        <v/>
      </c>
      <c r="KRV29" s="14" t="str">
        <f>IF('Employee Input 20-21'!KRV29="","",'Employee Input 20-21'!KRV29)</f>
        <v/>
      </c>
      <c r="KRW29" s="14" t="str">
        <f>IF('Employee Input 20-21'!KRW29="","",'Employee Input 20-21'!KRW29)</f>
        <v/>
      </c>
      <c r="KRX29" s="14" t="str">
        <f>IF('Employee Input 20-21'!KRX29="","",'Employee Input 20-21'!KRX29)</f>
        <v/>
      </c>
      <c r="KRY29" s="14" t="str">
        <f>IF('Employee Input 20-21'!KRY29="","",'Employee Input 20-21'!KRY29)</f>
        <v/>
      </c>
      <c r="KRZ29" s="14" t="str">
        <f>IF('Employee Input 20-21'!KRZ29="","",'Employee Input 20-21'!KRZ29)</f>
        <v/>
      </c>
      <c r="KSA29" s="14" t="str">
        <f>IF('Employee Input 20-21'!KSA29="","",'Employee Input 20-21'!KSA29)</f>
        <v/>
      </c>
      <c r="KSB29" s="14" t="str">
        <f>IF('Employee Input 20-21'!KSB29="","",'Employee Input 20-21'!KSB29)</f>
        <v/>
      </c>
      <c r="KSC29" s="14" t="str">
        <f>IF('Employee Input 20-21'!KSC29="","",'Employee Input 20-21'!KSC29)</f>
        <v/>
      </c>
      <c r="KSD29" s="14" t="str">
        <f>IF('Employee Input 20-21'!KSD29="","",'Employee Input 20-21'!KSD29)</f>
        <v/>
      </c>
      <c r="KSE29" s="14" t="str">
        <f>IF('Employee Input 20-21'!KSE29="","",'Employee Input 20-21'!KSE29)</f>
        <v/>
      </c>
      <c r="KSF29" s="14" t="str">
        <f>IF('Employee Input 20-21'!KSF29="","",'Employee Input 20-21'!KSF29)</f>
        <v/>
      </c>
      <c r="KSG29" s="14" t="str">
        <f>IF('Employee Input 20-21'!KSG29="","",'Employee Input 20-21'!KSG29)</f>
        <v/>
      </c>
      <c r="KSH29" s="14" t="str">
        <f>IF('Employee Input 20-21'!KSH29="","",'Employee Input 20-21'!KSH29)</f>
        <v/>
      </c>
      <c r="KSI29" s="14" t="str">
        <f>IF('Employee Input 20-21'!KSI29="","",'Employee Input 20-21'!KSI29)</f>
        <v/>
      </c>
      <c r="KSJ29" s="14" t="str">
        <f>IF('Employee Input 20-21'!KSJ29="","",'Employee Input 20-21'!KSJ29)</f>
        <v/>
      </c>
      <c r="KSK29" s="14" t="str">
        <f>IF('Employee Input 20-21'!KSK29="","",'Employee Input 20-21'!KSK29)</f>
        <v/>
      </c>
      <c r="KSL29" s="14" t="str">
        <f>IF('Employee Input 20-21'!KSL29="","",'Employee Input 20-21'!KSL29)</f>
        <v/>
      </c>
      <c r="KSM29" s="14" t="str">
        <f>IF('Employee Input 20-21'!KSM29="","",'Employee Input 20-21'!KSM29)</f>
        <v/>
      </c>
      <c r="KSN29" s="14" t="str">
        <f>IF('Employee Input 20-21'!KSN29="","",'Employee Input 20-21'!KSN29)</f>
        <v/>
      </c>
      <c r="KSO29" s="14" t="str">
        <f>IF('Employee Input 20-21'!KSO29="","",'Employee Input 20-21'!KSO29)</f>
        <v/>
      </c>
      <c r="KSP29" s="14" t="str">
        <f>IF('Employee Input 20-21'!KSP29="","",'Employee Input 20-21'!KSP29)</f>
        <v/>
      </c>
      <c r="KSQ29" s="14" t="str">
        <f>IF('Employee Input 20-21'!KSQ29="","",'Employee Input 20-21'!KSQ29)</f>
        <v/>
      </c>
      <c r="KSR29" s="14" t="str">
        <f>IF('Employee Input 20-21'!KSR29="","",'Employee Input 20-21'!KSR29)</f>
        <v/>
      </c>
      <c r="KSS29" s="14" t="str">
        <f>IF('Employee Input 20-21'!KSS29="","",'Employee Input 20-21'!KSS29)</f>
        <v/>
      </c>
      <c r="KST29" s="14" t="str">
        <f>IF('Employee Input 20-21'!KST29="","",'Employee Input 20-21'!KST29)</f>
        <v/>
      </c>
      <c r="KSU29" s="14" t="str">
        <f>IF('Employee Input 20-21'!KSU29="","",'Employee Input 20-21'!KSU29)</f>
        <v/>
      </c>
      <c r="KSV29" s="14" t="str">
        <f>IF('Employee Input 20-21'!KSV29="","",'Employee Input 20-21'!KSV29)</f>
        <v/>
      </c>
      <c r="KSW29" s="14" t="str">
        <f>IF('Employee Input 20-21'!KSW29="","",'Employee Input 20-21'!KSW29)</f>
        <v/>
      </c>
      <c r="KSX29" s="14" t="str">
        <f>IF('Employee Input 20-21'!KSX29="","",'Employee Input 20-21'!KSX29)</f>
        <v/>
      </c>
      <c r="KSY29" s="14" t="str">
        <f>IF('Employee Input 20-21'!KSY29="","",'Employee Input 20-21'!KSY29)</f>
        <v/>
      </c>
      <c r="KSZ29" s="14" t="str">
        <f>IF('Employee Input 20-21'!KSZ29="","",'Employee Input 20-21'!KSZ29)</f>
        <v/>
      </c>
      <c r="KTA29" s="14" t="str">
        <f>IF('Employee Input 20-21'!KTA29="","",'Employee Input 20-21'!KTA29)</f>
        <v/>
      </c>
      <c r="KTB29" s="14" t="str">
        <f>IF('Employee Input 20-21'!KTB29="","",'Employee Input 20-21'!KTB29)</f>
        <v/>
      </c>
      <c r="KTC29" s="14" t="str">
        <f>IF('Employee Input 20-21'!KTC29="","",'Employee Input 20-21'!KTC29)</f>
        <v/>
      </c>
      <c r="KTD29" s="14" t="str">
        <f>IF('Employee Input 20-21'!KTD29="","",'Employee Input 20-21'!KTD29)</f>
        <v/>
      </c>
      <c r="KTE29" s="14" t="str">
        <f>IF('Employee Input 20-21'!KTE29="","",'Employee Input 20-21'!KTE29)</f>
        <v/>
      </c>
      <c r="KTF29" s="14" t="str">
        <f>IF('Employee Input 20-21'!KTF29="","",'Employee Input 20-21'!KTF29)</f>
        <v/>
      </c>
      <c r="KTG29" s="14" t="str">
        <f>IF('Employee Input 20-21'!KTG29="","",'Employee Input 20-21'!KTG29)</f>
        <v/>
      </c>
      <c r="KTH29" s="14" t="str">
        <f>IF('Employee Input 20-21'!KTH29="","",'Employee Input 20-21'!KTH29)</f>
        <v/>
      </c>
      <c r="KTI29" s="14" t="str">
        <f>IF('Employee Input 20-21'!KTI29="","",'Employee Input 20-21'!KTI29)</f>
        <v/>
      </c>
      <c r="KTJ29" s="14" t="str">
        <f>IF('Employee Input 20-21'!KTJ29="","",'Employee Input 20-21'!KTJ29)</f>
        <v/>
      </c>
      <c r="KTK29" s="14" t="str">
        <f>IF('Employee Input 20-21'!KTK29="","",'Employee Input 20-21'!KTK29)</f>
        <v/>
      </c>
      <c r="KTL29" s="14" t="str">
        <f>IF('Employee Input 20-21'!KTL29="","",'Employee Input 20-21'!KTL29)</f>
        <v/>
      </c>
      <c r="KTM29" s="14" t="str">
        <f>IF('Employee Input 20-21'!KTM29="","",'Employee Input 20-21'!KTM29)</f>
        <v/>
      </c>
      <c r="KTN29" s="14" t="str">
        <f>IF('Employee Input 20-21'!KTN29="","",'Employee Input 20-21'!KTN29)</f>
        <v/>
      </c>
      <c r="KTO29" s="14" t="str">
        <f>IF('Employee Input 20-21'!KTO29="","",'Employee Input 20-21'!KTO29)</f>
        <v/>
      </c>
      <c r="KTP29" s="14" t="str">
        <f>IF('Employee Input 20-21'!KTP29="","",'Employee Input 20-21'!KTP29)</f>
        <v/>
      </c>
      <c r="KTQ29" s="14" t="str">
        <f>IF('Employee Input 20-21'!KTQ29="","",'Employee Input 20-21'!KTQ29)</f>
        <v/>
      </c>
      <c r="KTR29" s="14" t="str">
        <f>IF('Employee Input 20-21'!KTR29="","",'Employee Input 20-21'!KTR29)</f>
        <v/>
      </c>
      <c r="KTS29" s="14" t="str">
        <f>IF('Employee Input 20-21'!KTS29="","",'Employee Input 20-21'!KTS29)</f>
        <v/>
      </c>
      <c r="KTT29" s="14" t="str">
        <f>IF('Employee Input 20-21'!KTT29="","",'Employee Input 20-21'!KTT29)</f>
        <v/>
      </c>
      <c r="KTU29" s="14" t="str">
        <f>IF('Employee Input 20-21'!KTU29="","",'Employee Input 20-21'!KTU29)</f>
        <v/>
      </c>
      <c r="KTV29" s="14" t="str">
        <f>IF('Employee Input 20-21'!KTV29="","",'Employee Input 20-21'!KTV29)</f>
        <v/>
      </c>
      <c r="KTW29" s="14" t="str">
        <f>IF('Employee Input 20-21'!KTW29="","",'Employee Input 20-21'!KTW29)</f>
        <v/>
      </c>
      <c r="KTX29" s="14" t="str">
        <f>IF('Employee Input 20-21'!KTX29="","",'Employee Input 20-21'!KTX29)</f>
        <v/>
      </c>
      <c r="KTY29" s="14" t="str">
        <f>IF('Employee Input 20-21'!KTY29="","",'Employee Input 20-21'!KTY29)</f>
        <v/>
      </c>
      <c r="KTZ29" s="14" t="str">
        <f>IF('Employee Input 20-21'!KTZ29="","",'Employee Input 20-21'!KTZ29)</f>
        <v/>
      </c>
      <c r="KUA29" s="14" t="str">
        <f>IF('Employee Input 20-21'!KUA29="","",'Employee Input 20-21'!KUA29)</f>
        <v/>
      </c>
      <c r="KUB29" s="14" t="str">
        <f>IF('Employee Input 20-21'!KUB29="","",'Employee Input 20-21'!KUB29)</f>
        <v/>
      </c>
      <c r="KUC29" s="14" t="str">
        <f>IF('Employee Input 20-21'!KUC29="","",'Employee Input 20-21'!KUC29)</f>
        <v/>
      </c>
      <c r="KUD29" s="14" t="str">
        <f>IF('Employee Input 20-21'!KUD29="","",'Employee Input 20-21'!KUD29)</f>
        <v/>
      </c>
      <c r="KUE29" s="14" t="str">
        <f>IF('Employee Input 20-21'!KUE29="","",'Employee Input 20-21'!KUE29)</f>
        <v/>
      </c>
      <c r="KUF29" s="14" t="str">
        <f>IF('Employee Input 20-21'!KUF29="","",'Employee Input 20-21'!KUF29)</f>
        <v/>
      </c>
      <c r="KUG29" s="14" t="str">
        <f>IF('Employee Input 20-21'!KUG29="","",'Employee Input 20-21'!KUG29)</f>
        <v/>
      </c>
      <c r="KUH29" s="14" t="str">
        <f>IF('Employee Input 20-21'!KUH29="","",'Employee Input 20-21'!KUH29)</f>
        <v/>
      </c>
      <c r="KUI29" s="14" t="str">
        <f>IF('Employee Input 20-21'!KUI29="","",'Employee Input 20-21'!KUI29)</f>
        <v/>
      </c>
      <c r="KUJ29" s="14" t="str">
        <f>IF('Employee Input 20-21'!KUJ29="","",'Employee Input 20-21'!KUJ29)</f>
        <v/>
      </c>
      <c r="KUK29" s="14" t="str">
        <f>IF('Employee Input 20-21'!KUK29="","",'Employee Input 20-21'!KUK29)</f>
        <v/>
      </c>
      <c r="KUL29" s="14" t="str">
        <f>IF('Employee Input 20-21'!KUL29="","",'Employee Input 20-21'!KUL29)</f>
        <v/>
      </c>
      <c r="KUM29" s="14" t="str">
        <f>IF('Employee Input 20-21'!KUM29="","",'Employee Input 20-21'!KUM29)</f>
        <v/>
      </c>
      <c r="KUN29" s="14" t="str">
        <f>IF('Employee Input 20-21'!KUN29="","",'Employee Input 20-21'!KUN29)</f>
        <v/>
      </c>
      <c r="KUO29" s="14" t="str">
        <f>IF('Employee Input 20-21'!KUO29="","",'Employee Input 20-21'!KUO29)</f>
        <v/>
      </c>
      <c r="KUP29" s="14" t="str">
        <f>IF('Employee Input 20-21'!KUP29="","",'Employee Input 20-21'!KUP29)</f>
        <v/>
      </c>
      <c r="KUQ29" s="14" t="str">
        <f>IF('Employee Input 20-21'!KUQ29="","",'Employee Input 20-21'!KUQ29)</f>
        <v/>
      </c>
      <c r="KUR29" s="14" t="str">
        <f>IF('Employee Input 20-21'!KUR29="","",'Employee Input 20-21'!KUR29)</f>
        <v/>
      </c>
      <c r="KUS29" s="14" t="str">
        <f>IF('Employee Input 20-21'!KUS29="","",'Employee Input 20-21'!KUS29)</f>
        <v/>
      </c>
      <c r="KUT29" s="14" t="str">
        <f>IF('Employee Input 20-21'!KUT29="","",'Employee Input 20-21'!KUT29)</f>
        <v/>
      </c>
      <c r="KUU29" s="14" t="str">
        <f>IF('Employee Input 20-21'!KUU29="","",'Employee Input 20-21'!KUU29)</f>
        <v/>
      </c>
      <c r="KUV29" s="14" t="str">
        <f>IF('Employee Input 20-21'!KUV29="","",'Employee Input 20-21'!KUV29)</f>
        <v/>
      </c>
      <c r="KUW29" s="14" t="str">
        <f>IF('Employee Input 20-21'!KUW29="","",'Employee Input 20-21'!KUW29)</f>
        <v/>
      </c>
      <c r="KUX29" s="14" t="str">
        <f>IF('Employee Input 20-21'!KUX29="","",'Employee Input 20-21'!KUX29)</f>
        <v/>
      </c>
      <c r="KUY29" s="14" t="str">
        <f>IF('Employee Input 20-21'!KUY29="","",'Employee Input 20-21'!KUY29)</f>
        <v/>
      </c>
      <c r="KUZ29" s="14" t="str">
        <f>IF('Employee Input 20-21'!KUZ29="","",'Employee Input 20-21'!KUZ29)</f>
        <v/>
      </c>
      <c r="KVA29" s="14" t="str">
        <f>IF('Employee Input 20-21'!KVA29="","",'Employee Input 20-21'!KVA29)</f>
        <v/>
      </c>
      <c r="KVB29" s="14" t="str">
        <f>IF('Employee Input 20-21'!KVB29="","",'Employee Input 20-21'!KVB29)</f>
        <v/>
      </c>
      <c r="KVC29" s="14" t="str">
        <f>IF('Employee Input 20-21'!KVC29="","",'Employee Input 20-21'!KVC29)</f>
        <v/>
      </c>
      <c r="KVD29" s="14" t="str">
        <f>IF('Employee Input 20-21'!KVD29="","",'Employee Input 20-21'!KVD29)</f>
        <v/>
      </c>
      <c r="KVE29" s="14" t="str">
        <f>IF('Employee Input 20-21'!KVE29="","",'Employee Input 20-21'!KVE29)</f>
        <v/>
      </c>
      <c r="KVF29" s="14" t="str">
        <f>IF('Employee Input 20-21'!KVF29="","",'Employee Input 20-21'!KVF29)</f>
        <v/>
      </c>
      <c r="KVG29" s="14" t="str">
        <f>IF('Employee Input 20-21'!KVG29="","",'Employee Input 20-21'!KVG29)</f>
        <v/>
      </c>
      <c r="KVH29" s="14" t="str">
        <f>IF('Employee Input 20-21'!KVH29="","",'Employee Input 20-21'!KVH29)</f>
        <v/>
      </c>
      <c r="KVI29" s="14" t="str">
        <f>IF('Employee Input 20-21'!KVI29="","",'Employee Input 20-21'!KVI29)</f>
        <v/>
      </c>
      <c r="KVJ29" s="14" t="str">
        <f>IF('Employee Input 20-21'!KVJ29="","",'Employee Input 20-21'!KVJ29)</f>
        <v/>
      </c>
      <c r="KVK29" s="14" t="str">
        <f>IF('Employee Input 20-21'!KVK29="","",'Employee Input 20-21'!KVK29)</f>
        <v/>
      </c>
      <c r="KVL29" s="14" t="str">
        <f>IF('Employee Input 20-21'!KVL29="","",'Employee Input 20-21'!KVL29)</f>
        <v/>
      </c>
      <c r="KVM29" s="14" t="str">
        <f>IF('Employee Input 20-21'!KVM29="","",'Employee Input 20-21'!KVM29)</f>
        <v/>
      </c>
      <c r="KVN29" s="14" t="str">
        <f>IF('Employee Input 20-21'!KVN29="","",'Employee Input 20-21'!KVN29)</f>
        <v/>
      </c>
      <c r="KVO29" s="14" t="str">
        <f>IF('Employee Input 20-21'!KVO29="","",'Employee Input 20-21'!KVO29)</f>
        <v/>
      </c>
      <c r="KVP29" s="14" t="str">
        <f>IF('Employee Input 20-21'!KVP29="","",'Employee Input 20-21'!KVP29)</f>
        <v/>
      </c>
      <c r="KVQ29" s="14" t="str">
        <f>IF('Employee Input 20-21'!KVQ29="","",'Employee Input 20-21'!KVQ29)</f>
        <v/>
      </c>
      <c r="KVR29" s="14" t="str">
        <f>IF('Employee Input 20-21'!KVR29="","",'Employee Input 20-21'!KVR29)</f>
        <v/>
      </c>
      <c r="KVS29" s="14" t="str">
        <f>IF('Employee Input 20-21'!KVS29="","",'Employee Input 20-21'!KVS29)</f>
        <v/>
      </c>
      <c r="KVT29" s="14" t="str">
        <f>IF('Employee Input 20-21'!KVT29="","",'Employee Input 20-21'!KVT29)</f>
        <v/>
      </c>
      <c r="KVU29" s="14" t="str">
        <f>IF('Employee Input 20-21'!KVU29="","",'Employee Input 20-21'!KVU29)</f>
        <v/>
      </c>
      <c r="KVV29" s="14" t="str">
        <f>IF('Employee Input 20-21'!KVV29="","",'Employee Input 20-21'!KVV29)</f>
        <v/>
      </c>
      <c r="KVW29" s="14" t="str">
        <f>IF('Employee Input 20-21'!KVW29="","",'Employee Input 20-21'!KVW29)</f>
        <v/>
      </c>
      <c r="KVX29" s="14" t="str">
        <f>IF('Employee Input 20-21'!KVX29="","",'Employee Input 20-21'!KVX29)</f>
        <v/>
      </c>
      <c r="KVY29" s="14" t="str">
        <f>IF('Employee Input 20-21'!KVY29="","",'Employee Input 20-21'!KVY29)</f>
        <v/>
      </c>
      <c r="KVZ29" s="14" t="str">
        <f>IF('Employee Input 20-21'!KVZ29="","",'Employee Input 20-21'!KVZ29)</f>
        <v/>
      </c>
      <c r="KWA29" s="14" t="str">
        <f>IF('Employee Input 20-21'!KWA29="","",'Employee Input 20-21'!KWA29)</f>
        <v/>
      </c>
      <c r="KWB29" s="14" t="str">
        <f>IF('Employee Input 20-21'!KWB29="","",'Employee Input 20-21'!KWB29)</f>
        <v/>
      </c>
      <c r="KWC29" s="14" t="str">
        <f>IF('Employee Input 20-21'!KWC29="","",'Employee Input 20-21'!KWC29)</f>
        <v/>
      </c>
      <c r="KWD29" s="14" t="str">
        <f>IF('Employee Input 20-21'!KWD29="","",'Employee Input 20-21'!KWD29)</f>
        <v/>
      </c>
      <c r="KWE29" s="14" t="str">
        <f>IF('Employee Input 20-21'!KWE29="","",'Employee Input 20-21'!KWE29)</f>
        <v/>
      </c>
      <c r="KWF29" s="14" t="str">
        <f>IF('Employee Input 20-21'!KWF29="","",'Employee Input 20-21'!KWF29)</f>
        <v/>
      </c>
      <c r="KWG29" s="14" t="str">
        <f>IF('Employee Input 20-21'!KWG29="","",'Employee Input 20-21'!KWG29)</f>
        <v/>
      </c>
      <c r="KWH29" s="14" t="str">
        <f>IF('Employee Input 20-21'!KWH29="","",'Employee Input 20-21'!KWH29)</f>
        <v/>
      </c>
      <c r="KWI29" s="14" t="str">
        <f>IF('Employee Input 20-21'!KWI29="","",'Employee Input 20-21'!KWI29)</f>
        <v/>
      </c>
      <c r="KWJ29" s="14" t="str">
        <f>IF('Employee Input 20-21'!KWJ29="","",'Employee Input 20-21'!KWJ29)</f>
        <v/>
      </c>
      <c r="KWK29" s="14" t="str">
        <f>IF('Employee Input 20-21'!KWK29="","",'Employee Input 20-21'!KWK29)</f>
        <v/>
      </c>
      <c r="KWL29" s="14" t="str">
        <f>IF('Employee Input 20-21'!KWL29="","",'Employee Input 20-21'!KWL29)</f>
        <v/>
      </c>
      <c r="KWM29" s="14" t="str">
        <f>IF('Employee Input 20-21'!KWM29="","",'Employee Input 20-21'!KWM29)</f>
        <v/>
      </c>
      <c r="KWN29" s="14" t="str">
        <f>IF('Employee Input 20-21'!KWN29="","",'Employee Input 20-21'!KWN29)</f>
        <v/>
      </c>
      <c r="KWO29" s="14" t="str">
        <f>IF('Employee Input 20-21'!KWO29="","",'Employee Input 20-21'!KWO29)</f>
        <v/>
      </c>
      <c r="KWP29" s="14" t="str">
        <f>IF('Employee Input 20-21'!KWP29="","",'Employee Input 20-21'!KWP29)</f>
        <v/>
      </c>
      <c r="KWQ29" s="14" t="str">
        <f>IF('Employee Input 20-21'!KWQ29="","",'Employee Input 20-21'!KWQ29)</f>
        <v/>
      </c>
      <c r="KWR29" s="14" t="str">
        <f>IF('Employee Input 20-21'!KWR29="","",'Employee Input 20-21'!KWR29)</f>
        <v/>
      </c>
      <c r="KWS29" s="14" t="str">
        <f>IF('Employee Input 20-21'!KWS29="","",'Employee Input 20-21'!KWS29)</f>
        <v/>
      </c>
      <c r="KWT29" s="14" t="str">
        <f>IF('Employee Input 20-21'!KWT29="","",'Employee Input 20-21'!KWT29)</f>
        <v/>
      </c>
      <c r="KWU29" s="14" t="str">
        <f>IF('Employee Input 20-21'!KWU29="","",'Employee Input 20-21'!KWU29)</f>
        <v/>
      </c>
      <c r="KWV29" s="14" t="str">
        <f>IF('Employee Input 20-21'!KWV29="","",'Employee Input 20-21'!KWV29)</f>
        <v/>
      </c>
      <c r="KWW29" s="14" t="str">
        <f>IF('Employee Input 20-21'!KWW29="","",'Employee Input 20-21'!KWW29)</f>
        <v/>
      </c>
      <c r="KWX29" s="14" t="str">
        <f>IF('Employee Input 20-21'!KWX29="","",'Employee Input 20-21'!KWX29)</f>
        <v/>
      </c>
      <c r="KWY29" s="14" t="str">
        <f>IF('Employee Input 20-21'!KWY29="","",'Employee Input 20-21'!KWY29)</f>
        <v/>
      </c>
      <c r="KWZ29" s="14" t="str">
        <f>IF('Employee Input 20-21'!KWZ29="","",'Employee Input 20-21'!KWZ29)</f>
        <v/>
      </c>
      <c r="KXA29" s="14" t="str">
        <f>IF('Employee Input 20-21'!KXA29="","",'Employee Input 20-21'!KXA29)</f>
        <v/>
      </c>
      <c r="KXB29" s="14" t="str">
        <f>IF('Employee Input 20-21'!KXB29="","",'Employee Input 20-21'!KXB29)</f>
        <v/>
      </c>
      <c r="KXC29" s="14" t="str">
        <f>IF('Employee Input 20-21'!KXC29="","",'Employee Input 20-21'!KXC29)</f>
        <v/>
      </c>
      <c r="KXD29" s="14" t="str">
        <f>IF('Employee Input 20-21'!KXD29="","",'Employee Input 20-21'!KXD29)</f>
        <v/>
      </c>
      <c r="KXE29" s="14" t="str">
        <f>IF('Employee Input 20-21'!KXE29="","",'Employee Input 20-21'!KXE29)</f>
        <v/>
      </c>
      <c r="KXF29" s="14" t="str">
        <f>IF('Employee Input 20-21'!KXF29="","",'Employee Input 20-21'!KXF29)</f>
        <v/>
      </c>
      <c r="KXG29" s="14" t="str">
        <f>IF('Employee Input 20-21'!KXG29="","",'Employee Input 20-21'!KXG29)</f>
        <v/>
      </c>
      <c r="KXH29" s="14" t="str">
        <f>IF('Employee Input 20-21'!KXH29="","",'Employee Input 20-21'!KXH29)</f>
        <v/>
      </c>
      <c r="KXI29" s="14" t="str">
        <f>IF('Employee Input 20-21'!KXI29="","",'Employee Input 20-21'!KXI29)</f>
        <v/>
      </c>
      <c r="KXJ29" s="14" t="str">
        <f>IF('Employee Input 20-21'!KXJ29="","",'Employee Input 20-21'!KXJ29)</f>
        <v/>
      </c>
      <c r="KXK29" s="14" t="str">
        <f>IF('Employee Input 20-21'!KXK29="","",'Employee Input 20-21'!KXK29)</f>
        <v/>
      </c>
      <c r="KXL29" s="14" t="str">
        <f>IF('Employee Input 20-21'!KXL29="","",'Employee Input 20-21'!KXL29)</f>
        <v/>
      </c>
      <c r="KXM29" s="14" t="str">
        <f>IF('Employee Input 20-21'!KXM29="","",'Employee Input 20-21'!KXM29)</f>
        <v/>
      </c>
      <c r="KXN29" s="14" t="str">
        <f>IF('Employee Input 20-21'!KXN29="","",'Employee Input 20-21'!KXN29)</f>
        <v/>
      </c>
      <c r="KXO29" s="14" t="str">
        <f>IF('Employee Input 20-21'!KXO29="","",'Employee Input 20-21'!KXO29)</f>
        <v/>
      </c>
      <c r="KXP29" s="14" t="str">
        <f>IF('Employee Input 20-21'!KXP29="","",'Employee Input 20-21'!KXP29)</f>
        <v/>
      </c>
      <c r="KXQ29" s="14" t="str">
        <f>IF('Employee Input 20-21'!KXQ29="","",'Employee Input 20-21'!KXQ29)</f>
        <v/>
      </c>
      <c r="KXR29" s="14" t="str">
        <f>IF('Employee Input 20-21'!KXR29="","",'Employee Input 20-21'!KXR29)</f>
        <v/>
      </c>
      <c r="KXS29" s="14" t="str">
        <f>IF('Employee Input 20-21'!KXS29="","",'Employee Input 20-21'!KXS29)</f>
        <v/>
      </c>
      <c r="KXT29" s="14" t="str">
        <f>IF('Employee Input 20-21'!KXT29="","",'Employee Input 20-21'!KXT29)</f>
        <v/>
      </c>
      <c r="KXU29" s="14" t="str">
        <f>IF('Employee Input 20-21'!KXU29="","",'Employee Input 20-21'!KXU29)</f>
        <v/>
      </c>
      <c r="KXV29" s="14" t="str">
        <f>IF('Employee Input 20-21'!KXV29="","",'Employee Input 20-21'!KXV29)</f>
        <v/>
      </c>
      <c r="KXW29" s="14" t="str">
        <f>IF('Employee Input 20-21'!KXW29="","",'Employee Input 20-21'!KXW29)</f>
        <v/>
      </c>
      <c r="KXX29" s="14" t="str">
        <f>IF('Employee Input 20-21'!KXX29="","",'Employee Input 20-21'!KXX29)</f>
        <v/>
      </c>
      <c r="KXY29" s="14" t="str">
        <f>IF('Employee Input 20-21'!KXY29="","",'Employee Input 20-21'!KXY29)</f>
        <v/>
      </c>
      <c r="KXZ29" s="14" t="str">
        <f>IF('Employee Input 20-21'!KXZ29="","",'Employee Input 20-21'!KXZ29)</f>
        <v/>
      </c>
      <c r="KYA29" s="14" t="str">
        <f>IF('Employee Input 20-21'!KYA29="","",'Employee Input 20-21'!KYA29)</f>
        <v/>
      </c>
      <c r="KYB29" s="14" t="str">
        <f>IF('Employee Input 20-21'!KYB29="","",'Employee Input 20-21'!KYB29)</f>
        <v/>
      </c>
      <c r="KYC29" s="14" t="str">
        <f>IF('Employee Input 20-21'!KYC29="","",'Employee Input 20-21'!KYC29)</f>
        <v/>
      </c>
      <c r="KYD29" s="14" t="str">
        <f>IF('Employee Input 20-21'!KYD29="","",'Employee Input 20-21'!KYD29)</f>
        <v/>
      </c>
      <c r="KYE29" s="14" t="str">
        <f>IF('Employee Input 20-21'!KYE29="","",'Employee Input 20-21'!KYE29)</f>
        <v/>
      </c>
      <c r="KYF29" s="14" t="str">
        <f>IF('Employee Input 20-21'!KYF29="","",'Employee Input 20-21'!KYF29)</f>
        <v/>
      </c>
      <c r="KYG29" s="14" t="str">
        <f>IF('Employee Input 20-21'!KYG29="","",'Employee Input 20-21'!KYG29)</f>
        <v/>
      </c>
      <c r="KYH29" s="14" t="str">
        <f>IF('Employee Input 20-21'!KYH29="","",'Employee Input 20-21'!KYH29)</f>
        <v/>
      </c>
      <c r="KYI29" s="14" t="str">
        <f>IF('Employee Input 20-21'!KYI29="","",'Employee Input 20-21'!KYI29)</f>
        <v/>
      </c>
      <c r="KYJ29" s="14" t="str">
        <f>IF('Employee Input 20-21'!KYJ29="","",'Employee Input 20-21'!KYJ29)</f>
        <v/>
      </c>
      <c r="KYK29" s="14" t="str">
        <f>IF('Employee Input 20-21'!KYK29="","",'Employee Input 20-21'!KYK29)</f>
        <v/>
      </c>
      <c r="KYL29" s="14" t="str">
        <f>IF('Employee Input 20-21'!KYL29="","",'Employee Input 20-21'!KYL29)</f>
        <v/>
      </c>
      <c r="KYM29" s="14" t="str">
        <f>IF('Employee Input 20-21'!KYM29="","",'Employee Input 20-21'!KYM29)</f>
        <v/>
      </c>
      <c r="KYN29" s="14" t="str">
        <f>IF('Employee Input 20-21'!KYN29="","",'Employee Input 20-21'!KYN29)</f>
        <v/>
      </c>
      <c r="KYO29" s="14" t="str">
        <f>IF('Employee Input 20-21'!KYO29="","",'Employee Input 20-21'!KYO29)</f>
        <v/>
      </c>
      <c r="KYP29" s="14" t="str">
        <f>IF('Employee Input 20-21'!KYP29="","",'Employee Input 20-21'!KYP29)</f>
        <v/>
      </c>
      <c r="KYQ29" s="14" t="str">
        <f>IF('Employee Input 20-21'!KYQ29="","",'Employee Input 20-21'!KYQ29)</f>
        <v/>
      </c>
      <c r="KYR29" s="14" t="str">
        <f>IF('Employee Input 20-21'!KYR29="","",'Employee Input 20-21'!KYR29)</f>
        <v/>
      </c>
      <c r="KYS29" s="14" t="str">
        <f>IF('Employee Input 20-21'!KYS29="","",'Employee Input 20-21'!KYS29)</f>
        <v/>
      </c>
      <c r="KYT29" s="14" t="str">
        <f>IF('Employee Input 20-21'!KYT29="","",'Employee Input 20-21'!KYT29)</f>
        <v/>
      </c>
      <c r="KYU29" s="14" t="str">
        <f>IF('Employee Input 20-21'!KYU29="","",'Employee Input 20-21'!KYU29)</f>
        <v/>
      </c>
      <c r="KYV29" s="14" t="str">
        <f>IF('Employee Input 20-21'!KYV29="","",'Employee Input 20-21'!KYV29)</f>
        <v/>
      </c>
      <c r="KYW29" s="14" t="str">
        <f>IF('Employee Input 20-21'!KYW29="","",'Employee Input 20-21'!KYW29)</f>
        <v/>
      </c>
      <c r="KYX29" s="14" t="str">
        <f>IF('Employee Input 20-21'!KYX29="","",'Employee Input 20-21'!KYX29)</f>
        <v/>
      </c>
      <c r="KYY29" s="14" t="str">
        <f>IF('Employee Input 20-21'!KYY29="","",'Employee Input 20-21'!KYY29)</f>
        <v/>
      </c>
      <c r="KYZ29" s="14" t="str">
        <f>IF('Employee Input 20-21'!KYZ29="","",'Employee Input 20-21'!KYZ29)</f>
        <v/>
      </c>
      <c r="KZA29" s="14" t="str">
        <f>IF('Employee Input 20-21'!KZA29="","",'Employee Input 20-21'!KZA29)</f>
        <v/>
      </c>
      <c r="KZB29" s="14" t="str">
        <f>IF('Employee Input 20-21'!KZB29="","",'Employee Input 20-21'!KZB29)</f>
        <v/>
      </c>
      <c r="KZC29" s="14" t="str">
        <f>IF('Employee Input 20-21'!KZC29="","",'Employee Input 20-21'!KZC29)</f>
        <v/>
      </c>
      <c r="KZD29" s="14" t="str">
        <f>IF('Employee Input 20-21'!KZD29="","",'Employee Input 20-21'!KZD29)</f>
        <v/>
      </c>
      <c r="KZE29" s="14" t="str">
        <f>IF('Employee Input 20-21'!KZE29="","",'Employee Input 20-21'!KZE29)</f>
        <v/>
      </c>
      <c r="KZF29" s="14" t="str">
        <f>IF('Employee Input 20-21'!KZF29="","",'Employee Input 20-21'!KZF29)</f>
        <v/>
      </c>
      <c r="KZG29" s="14" t="str">
        <f>IF('Employee Input 20-21'!KZG29="","",'Employee Input 20-21'!KZG29)</f>
        <v/>
      </c>
      <c r="KZH29" s="14" t="str">
        <f>IF('Employee Input 20-21'!KZH29="","",'Employee Input 20-21'!KZH29)</f>
        <v/>
      </c>
      <c r="KZI29" s="14" t="str">
        <f>IF('Employee Input 20-21'!KZI29="","",'Employee Input 20-21'!KZI29)</f>
        <v/>
      </c>
      <c r="KZJ29" s="14" t="str">
        <f>IF('Employee Input 20-21'!KZJ29="","",'Employee Input 20-21'!KZJ29)</f>
        <v/>
      </c>
      <c r="KZK29" s="14" t="str">
        <f>IF('Employee Input 20-21'!KZK29="","",'Employee Input 20-21'!KZK29)</f>
        <v/>
      </c>
      <c r="KZL29" s="14" t="str">
        <f>IF('Employee Input 20-21'!KZL29="","",'Employee Input 20-21'!KZL29)</f>
        <v/>
      </c>
      <c r="KZM29" s="14" t="str">
        <f>IF('Employee Input 20-21'!KZM29="","",'Employee Input 20-21'!KZM29)</f>
        <v/>
      </c>
      <c r="KZN29" s="14" t="str">
        <f>IF('Employee Input 20-21'!KZN29="","",'Employee Input 20-21'!KZN29)</f>
        <v/>
      </c>
      <c r="KZO29" s="14" t="str">
        <f>IF('Employee Input 20-21'!KZO29="","",'Employee Input 20-21'!KZO29)</f>
        <v/>
      </c>
      <c r="KZP29" s="14" t="str">
        <f>IF('Employee Input 20-21'!KZP29="","",'Employee Input 20-21'!KZP29)</f>
        <v/>
      </c>
      <c r="KZQ29" s="14" t="str">
        <f>IF('Employee Input 20-21'!KZQ29="","",'Employee Input 20-21'!KZQ29)</f>
        <v/>
      </c>
      <c r="KZR29" s="14" t="str">
        <f>IF('Employee Input 20-21'!KZR29="","",'Employee Input 20-21'!KZR29)</f>
        <v/>
      </c>
      <c r="KZS29" s="14" t="str">
        <f>IF('Employee Input 20-21'!KZS29="","",'Employee Input 20-21'!KZS29)</f>
        <v/>
      </c>
      <c r="KZT29" s="14" t="str">
        <f>IF('Employee Input 20-21'!KZT29="","",'Employee Input 20-21'!KZT29)</f>
        <v/>
      </c>
      <c r="KZU29" s="14" t="str">
        <f>IF('Employee Input 20-21'!KZU29="","",'Employee Input 20-21'!KZU29)</f>
        <v/>
      </c>
      <c r="KZV29" s="14" t="str">
        <f>IF('Employee Input 20-21'!KZV29="","",'Employee Input 20-21'!KZV29)</f>
        <v/>
      </c>
      <c r="KZW29" s="14" t="str">
        <f>IF('Employee Input 20-21'!KZW29="","",'Employee Input 20-21'!KZW29)</f>
        <v/>
      </c>
      <c r="KZX29" s="14" t="str">
        <f>IF('Employee Input 20-21'!KZX29="","",'Employee Input 20-21'!KZX29)</f>
        <v/>
      </c>
      <c r="KZY29" s="14" t="str">
        <f>IF('Employee Input 20-21'!KZY29="","",'Employee Input 20-21'!KZY29)</f>
        <v/>
      </c>
      <c r="KZZ29" s="14" t="str">
        <f>IF('Employee Input 20-21'!KZZ29="","",'Employee Input 20-21'!KZZ29)</f>
        <v/>
      </c>
      <c r="LAA29" s="14" t="str">
        <f>IF('Employee Input 20-21'!LAA29="","",'Employee Input 20-21'!LAA29)</f>
        <v/>
      </c>
      <c r="LAB29" s="14" t="str">
        <f>IF('Employee Input 20-21'!LAB29="","",'Employee Input 20-21'!LAB29)</f>
        <v/>
      </c>
      <c r="LAC29" s="14" t="str">
        <f>IF('Employee Input 20-21'!LAC29="","",'Employee Input 20-21'!LAC29)</f>
        <v/>
      </c>
      <c r="LAD29" s="14" t="str">
        <f>IF('Employee Input 20-21'!LAD29="","",'Employee Input 20-21'!LAD29)</f>
        <v/>
      </c>
      <c r="LAE29" s="14" t="str">
        <f>IF('Employee Input 20-21'!LAE29="","",'Employee Input 20-21'!LAE29)</f>
        <v/>
      </c>
      <c r="LAF29" s="14" t="str">
        <f>IF('Employee Input 20-21'!LAF29="","",'Employee Input 20-21'!LAF29)</f>
        <v/>
      </c>
      <c r="LAG29" s="14" t="str">
        <f>IF('Employee Input 20-21'!LAG29="","",'Employee Input 20-21'!LAG29)</f>
        <v/>
      </c>
      <c r="LAH29" s="14" t="str">
        <f>IF('Employee Input 20-21'!LAH29="","",'Employee Input 20-21'!LAH29)</f>
        <v/>
      </c>
      <c r="LAI29" s="14" t="str">
        <f>IF('Employee Input 20-21'!LAI29="","",'Employee Input 20-21'!LAI29)</f>
        <v/>
      </c>
      <c r="LAJ29" s="14" t="str">
        <f>IF('Employee Input 20-21'!LAJ29="","",'Employee Input 20-21'!LAJ29)</f>
        <v/>
      </c>
      <c r="LAK29" s="14" t="str">
        <f>IF('Employee Input 20-21'!LAK29="","",'Employee Input 20-21'!LAK29)</f>
        <v/>
      </c>
      <c r="LAL29" s="14" t="str">
        <f>IF('Employee Input 20-21'!LAL29="","",'Employee Input 20-21'!LAL29)</f>
        <v/>
      </c>
      <c r="LAM29" s="14" t="str">
        <f>IF('Employee Input 20-21'!LAM29="","",'Employee Input 20-21'!LAM29)</f>
        <v/>
      </c>
      <c r="LAN29" s="14" t="str">
        <f>IF('Employee Input 20-21'!LAN29="","",'Employee Input 20-21'!LAN29)</f>
        <v/>
      </c>
      <c r="LAO29" s="14" t="str">
        <f>IF('Employee Input 20-21'!LAO29="","",'Employee Input 20-21'!LAO29)</f>
        <v/>
      </c>
      <c r="LAP29" s="14" t="str">
        <f>IF('Employee Input 20-21'!LAP29="","",'Employee Input 20-21'!LAP29)</f>
        <v/>
      </c>
      <c r="LAQ29" s="14" t="str">
        <f>IF('Employee Input 20-21'!LAQ29="","",'Employee Input 20-21'!LAQ29)</f>
        <v/>
      </c>
      <c r="LAR29" s="14" t="str">
        <f>IF('Employee Input 20-21'!LAR29="","",'Employee Input 20-21'!LAR29)</f>
        <v/>
      </c>
      <c r="LAS29" s="14" t="str">
        <f>IF('Employee Input 20-21'!LAS29="","",'Employee Input 20-21'!LAS29)</f>
        <v/>
      </c>
      <c r="LAT29" s="14" t="str">
        <f>IF('Employee Input 20-21'!LAT29="","",'Employee Input 20-21'!LAT29)</f>
        <v/>
      </c>
      <c r="LAU29" s="14" t="str">
        <f>IF('Employee Input 20-21'!LAU29="","",'Employee Input 20-21'!LAU29)</f>
        <v/>
      </c>
      <c r="LAV29" s="14" t="str">
        <f>IF('Employee Input 20-21'!LAV29="","",'Employee Input 20-21'!LAV29)</f>
        <v/>
      </c>
      <c r="LAW29" s="14" t="str">
        <f>IF('Employee Input 20-21'!LAW29="","",'Employee Input 20-21'!LAW29)</f>
        <v/>
      </c>
      <c r="LAX29" s="14" t="str">
        <f>IF('Employee Input 20-21'!LAX29="","",'Employee Input 20-21'!LAX29)</f>
        <v/>
      </c>
      <c r="LAY29" s="14" t="str">
        <f>IF('Employee Input 20-21'!LAY29="","",'Employee Input 20-21'!LAY29)</f>
        <v/>
      </c>
      <c r="LAZ29" s="14" t="str">
        <f>IF('Employee Input 20-21'!LAZ29="","",'Employee Input 20-21'!LAZ29)</f>
        <v/>
      </c>
      <c r="LBA29" s="14" t="str">
        <f>IF('Employee Input 20-21'!LBA29="","",'Employee Input 20-21'!LBA29)</f>
        <v/>
      </c>
      <c r="LBB29" s="14" t="str">
        <f>IF('Employee Input 20-21'!LBB29="","",'Employee Input 20-21'!LBB29)</f>
        <v/>
      </c>
      <c r="LBC29" s="14" t="str">
        <f>IF('Employee Input 20-21'!LBC29="","",'Employee Input 20-21'!LBC29)</f>
        <v/>
      </c>
      <c r="LBD29" s="14" t="str">
        <f>IF('Employee Input 20-21'!LBD29="","",'Employee Input 20-21'!LBD29)</f>
        <v/>
      </c>
      <c r="LBE29" s="14" t="str">
        <f>IF('Employee Input 20-21'!LBE29="","",'Employee Input 20-21'!LBE29)</f>
        <v/>
      </c>
      <c r="LBF29" s="14" t="str">
        <f>IF('Employee Input 20-21'!LBF29="","",'Employee Input 20-21'!LBF29)</f>
        <v/>
      </c>
      <c r="LBG29" s="14" t="str">
        <f>IF('Employee Input 20-21'!LBG29="","",'Employee Input 20-21'!LBG29)</f>
        <v/>
      </c>
      <c r="LBH29" s="14" t="str">
        <f>IF('Employee Input 20-21'!LBH29="","",'Employee Input 20-21'!LBH29)</f>
        <v/>
      </c>
      <c r="LBI29" s="14" t="str">
        <f>IF('Employee Input 20-21'!LBI29="","",'Employee Input 20-21'!LBI29)</f>
        <v/>
      </c>
      <c r="LBJ29" s="14" t="str">
        <f>IF('Employee Input 20-21'!LBJ29="","",'Employee Input 20-21'!LBJ29)</f>
        <v/>
      </c>
      <c r="LBK29" s="14" t="str">
        <f>IF('Employee Input 20-21'!LBK29="","",'Employee Input 20-21'!LBK29)</f>
        <v/>
      </c>
      <c r="LBL29" s="14" t="str">
        <f>IF('Employee Input 20-21'!LBL29="","",'Employee Input 20-21'!LBL29)</f>
        <v/>
      </c>
      <c r="LBM29" s="14" t="str">
        <f>IF('Employee Input 20-21'!LBM29="","",'Employee Input 20-21'!LBM29)</f>
        <v/>
      </c>
      <c r="LBN29" s="14" t="str">
        <f>IF('Employee Input 20-21'!LBN29="","",'Employee Input 20-21'!LBN29)</f>
        <v/>
      </c>
      <c r="LBO29" s="14" t="str">
        <f>IF('Employee Input 20-21'!LBO29="","",'Employee Input 20-21'!LBO29)</f>
        <v/>
      </c>
      <c r="LBP29" s="14" t="str">
        <f>IF('Employee Input 20-21'!LBP29="","",'Employee Input 20-21'!LBP29)</f>
        <v/>
      </c>
      <c r="LBQ29" s="14" t="str">
        <f>IF('Employee Input 20-21'!LBQ29="","",'Employee Input 20-21'!LBQ29)</f>
        <v/>
      </c>
      <c r="LBR29" s="14" t="str">
        <f>IF('Employee Input 20-21'!LBR29="","",'Employee Input 20-21'!LBR29)</f>
        <v/>
      </c>
      <c r="LBS29" s="14" t="str">
        <f>IF('Employee Input 20-21'!LBS29="","",'Employee Input 20-21'!LBS29)</f>
        <v/>
      </c>
      <c r="LBT29" s="14" t="str">
        <f>IF('Employee Input 20-21'!LBT29="","",'Employee Input 20-21'!LBT29)</f>
        <v/>
      </c>
      <c r="LBU29" s="14" t="str">
        <f>IF('Employee Input 20-21'!LBU29="","",'Employee Input 20-21'!LBU29)</f>
        <v/>
      </c>
      <c r="LBV29" s="14" t="str">
        <f>IF('Employee Input 20-21'!LBV29="","",'Employee Input 20-21'!LBV29)</f>
        <v/>
      </c>
      <c r="LBW29" s="14" t="str">
        <f>IF('Employee Input 20-21'!LBW29="","",'Employee Input 20-21'!LBW29)</f>
        <v/>
      </c>
      <c r="LBX29" s="14" t="str">
        <f>IF('Employee Input 20-21'!LBX29="","",'Employee Input 20-21'!LBX29)</f>
        <v/>
      </c>
      <c r="LBY29" s="14" t="str">
        <f>IF('Employee Input 20-21'!LBY29="","",'Employee Input 20-21'!LBY29)</f>
        <v/>
      </c>
      <c r="LBZ29" s="14" t="str">
        <f>IF('Employee Input 20-21'!LBZ29="","",'Employee Input 20-21'!LBZ29)</f>
        <v/>
      </c>
      <c r="LCA29" s="14" t="str">
        <f>IF('Employee Input 20-21'!LCA29="","",'Employee Input 20-21'!LCA29)</f>
        <v/>
      </c>
      <c r="LCB29" s="14" t="str">
        <f>IF('Employee Input 20-21'!LCB29="","",'Employee Input 20-21'!LCB29)</f>
        <v/>
      </c>
      <c r="LCC29" s="14" t="str">
        <f>IF('Employee Input 20-21'!LCC29="","",'Employee Input 20-21'!LCC29)</f>
        <v/>
      </c>
      <c r="LCD29" s="14" t="str">
        <f>IF('Employee Input 20-21'!LCD29="","",'Employee Input 20-21'!LCD29)</f>
        <v/>
      </c>
      <c r="LCE29" s="14" t="str">
        <f>IF('Employee Input 20-21'!LCE29="","",'Employee Input 20-21'!LCE29)</f>
        <v/>
      </c>
      <c r="LCF29" s="14" t="str">
        <f>IF('Employee Input 20-21'!LCF29="","",'Employee Input 20-21'!LCF29)</f>
        <v/>
      </c>
      <c r="LCG29" s="14" t="str">
        <f>IF('Employee Input 20-21'!LCG29="","",'Employee Input 20-21'!LCG29)</f>
        <v/>
      </c>
      <c r="LCH29" s="14" t="str">
        <f>IF('Employee Input 20-21'!LCH29="","",'Employee Input 20-21'!LCH29)</f>
        <v/>
      </c>
      <c r="LCI29" s="14" t="str">
        <f>IF('Employee Input 20-21'!LCI29="","",'Employee Input 20-21'!LCI29)</f>
        <v/>
      </c>
      <c r="LCJ29" s="14" t="str">
        <f>IF('Employee Input 20-21'!LCJ29="","",'Employee Input 20-21'!LCJ29)</f>
        <v/>
      </c>
      <c r="LCK29" s="14" t="str">
        <f>IF('Employee Input 20-21'!LCK29="","",'Employee Input 20-21'!LCK29)</f>
        <v/>
      </c>
      <c r="LCL29" s="14" t="str">
        <f>IF('Employee Input 20-21'!LCL29="","",'Employee Input 20-21'!LCL29)</f>
        <v/>
      </c>
      <c r="LCM29" s="14" t="str">
        <f>IF('Employee Input 20-21'!LCM29="","",'Employee Input 20-21'!LCM29)</f>
        <v/>
      </c>
      <c r="LCN29" s="14" t="str">
        <f>IF('Employee Input 20-21'!LCN29="","",'Employee Input 20-21'!LCN29)</f>
        <v/>
      </c>
      <c r="LCO29" s="14" t="str">
        <f>IF('Employee Input 20-21'!LCO29="","",'Employee Input 20-21'!LCO29)</f>
        <v/>
      </c>
      <c r="LCP29" s="14" t="str">
        <f>IF('Employee Input 20-21'!LCP29="","",'Employee Input 20-21'!LCP29)</f>
        <v/>
      </c>
      <c r="LCQ29" s="14" t="str">
        <f>IF('Employee Input 20-21'!LCQ29="","",'Employee Input 20-21'!LCQ29)</f>
        <v/>
      </c>
      <c r="LCR29" s="14" t="str">
        <f>IF('Employee Input 20-21'!LCR29="","",'Employee Input 20-21'!LCR29)</f>
        <v/>
      </c>
      <c r="LCS29" s="14" t="str">
        <f>IF('Employee Input 20-21'!LCS29="","",'Employee Input 20-21'!LCS29)</f>
        <v/>
      </c>
      <c r="LCT29" s="14" t="str">
        <f>IF('Employee Input 20-21'!LCT29="","",'Employee Input 20-21'!LCT29)</f>
        <v/>
      </c>
      <c r="LCU29" s="14" t="str">
        <f>IF('Employee Input 20-21'!LCU29="","",'Employee Input 20-21'!LCU29)</f>
        <v/>
      </c>
      <c r="LCV29" s="14" t="str">
        <f>IF('Employee Input 20-21'!LCV29="","",'Employee Input 20-21'!LCV29)</f>
        <v/>
      </c>
      <c r="LCW29" s="14" t="str">
        <f>IF('Employee Input 20-21'!LCW29="","",'Employee Input 20-21'!LCW29)</f>
        <v/>
      </c>
      <c r="LCX29" s="14" t="str">
        <f>IF('Employee Input 20-21'!LCX29="","",'Employee Input 20-21'!LCX29)</f>
        <v/>
      </c>
      <c r="LCY29" s="14" t="str">
        <f>IF('Employee Input 20-21'!LCY29="","",'Employee Input 20-21'!LCY29)</f>
        <v/>
      </c>
      <c r="LCZ29" s="14" t="str">
        <f>IF('Employee Input 20-21'!LCZ29="","",'Employee Input 20-21'!LCZ29)</f>
        <v/>
      </c>
      <c r="LDA29" s="14" t="str">
        <f>IF('Employee Input 20-21'!LDA29="","",'Employee Input 20-21'!LDA29)</f>
        <v/>
      </c>
      <c r="LDB29" s="14" t="str">
        <f>IF('Employee Input 20-21'!LDB29="","",'Employee Input 20-21'!LDB29)</f>
        <v/>
      </c>
      <c r="LDC29" s="14" t="str">
        <f>IF('Employee Input 20-21'!LDC29="","",'Employee Input 20-21'!LDC29)</f>
        <v/>
      </c>
      <c r="LDD29" s="14" t="str">
        <f>IF('Employee Input 20-21'!LDD29="","",'Employee Input 20-21'!LDD29)</f>
        <v/>
      </c>
      <c r="LDE29" s="14" t="str">
        <f>IF('Employee Input 20-21'!LDE29="","",'Employee Input 20-21'!LDE29)</f>
        <v/>
      </c>
      <c r="LDF29" s="14" t="str">
        <f>IF('Employee Input 20-21'!LDF29="","",'Employee Input 20-21'!LDF29)</f>
        <v/>
      </c>
      <c r="LDG29" s="14" t="str">
        <f>IF('Employee Input 20-21'!LDG29="","",'Employee Input 20-21'!LDG29)</f>
        <v/>
      </c>
      <c r="LDH29" s="14" t="str">
        <f>IF('Employee Input 20-21'!LDH29="","",'Employee Input 20-21'!LDH29)</f>
        <v/>
      </c>
      <c r="LDI29" s="14" t="str">
        <f>IF('Employee Input 20-21'!LDI29="","",'Employee Input 20-21'!LDI29)</f>
        <v/>
      </c>
      <c r="LDJ29" s="14" t="str">
        <f>IF('Employee Input 20-21'!LDJ29="","",'Employee Input 20-21'!LDJ29)</f>
        <v/>
      </c>
      <c r="LDK29" s="14" t="str">
        <f>IF('Employee Input 20-21'!LDK29="","",'Employee Input 20-21'!LDK29)</f>
        <v/>
      </c>
      <c r="LDL29" s="14" t="str">
        <f>IF('Employee Input 20-21'!LDL29="","",'Employee Input 20-21'!LDL29)</f>
        <v/>
      </c>
      <c r="LDM29" s="14" t="str">
        <f>IF('Employee Input 20-21'!LDM29="","",'Employee Input 20-21'!LDM29)</f>
        <v/>
      </c>
      <c r="LDN29" s="14" t="str">
        <f>IF('Employee Input 20-21'!LDN29="","",'Employee Input 20-21'!LDN29)</f>
        <v/>
      </c>
      <c r="LDO29" s="14" t="str">
        <f>IF('Employee Input 20-21'!LDO29="","",'Employee Input 20-21'!LDO29)</f>
        <v/>
      </c>
      <c r="LDP29" s="14" t="str">
        <f>IF('Employee Input 20-21'!LDP29="","",'Employee Input 20-21'!LDP29)</f>
        <v/>
      </c>
      <c r="LDQ29" s="14" t="str">
        <f>IF('Employee Input 20-21'!LDQ29="","",'Employee Input 20-21'!LDQ29)</f>
        <v/>
      </c>
      <c r="LDR29" s="14" t="str">
        <f>IF('Employee Input 20-21'!LDR29="","",'Employee Input 20-21'!LDR29)</f>
        <v/>
      </c>
      <c r="LDS29" s="14" t="str">
        <f>IF('Employee Input 20-21'!LDS29="","",'Employee Input 20-21'!LDS29)</f>
        <v/>
      </c>
      <c r="LDT29" s="14" t="str">
        <f>IF('Employee Input 20-21'!LDT29="","",'Employee Input 20-21'!LDT29)</f>
        <v/>
      </c>
      <c r="LDU29" s="14" t="str">
        <f>IF('Employee Input 20-21'!LDU29="","",'Employee Input 20-21'!LDU29)</f>
        <v/>
      </c>
      <c r="LDV29" s="14" t="str">
        <f>IF('Employee Input 20-21'!LDV29="","",'Employee Input 20-21'!LDV29)</f>
        <v/>
      </c>
      <c r="LDW29" s="14" t="str">
        <f>IF('Employee Input 20-21'!LDW29="","",'Employee Input 20-21'!LDW29)</f>
        <v/>
      </c>
      <c r="LDX29" s="14" t="str">
        <f>IF('Employee Input 20-21'!LDX29="","",'Employee Input 20-21'!LDX29)</f>
        <v/>
      </c>
      <c r="LDY29" s="14" t="str">
        <f>IF('Employee Input 20-21'!LDY29="","",'Employee Input 20-21'!LDY29)</f>
        <v/>
      </c>
      <c r="LDZ29" s="14" t="str">
        <f>IF('Employee Input 20-21'!LDZ29="","",'Employee Input 20-21'!LDZ29)</f>
        <v/>
      </c>
      <c r="LEA29" s="14" t="str">
        <f>IF('Employee Input 20-21'!LEA29="","",'Employee Input 20-21'!LEA29)</f>
        <v/>
      </c>
      <c r="LEB29" s="14" t="str">
        <f>IF('Employee Input 20-21'!LEB29="","",'Employee Input 20-21'!LEB29)</f>
        <v/>
      </c>
      <c r="LEC29" s="14" t="str">
        <f>IF('Employee Input 20-21'!LEC29="","",'Employee Input 20-21'!LEC29)</f>
        <v/>
      </c>
      <c r="LED29" s="14" t="str">
        <f>IF('Employee Input 20-21'!LED29="","",'Employee Input 20-21'!LED29)</f>
        <v/>
      </c>
      <c r="LEE29" s="14" t="str">
        <f>IF('Employee Input 20-21'!LEE29="","",'Employee Input 20-21'!LEE29)</f>
        <v/>
      </c>
      <c r="LEF29" s="14" t="str">
        <f>IF('Employee Input 20-21'!LEF29="","",'Employee Input 20-21'!LEF29)</f>
        <v/>
      </c>
      <c r="LEG29" s="14" t="str">
        <f>IF('Employee Input 20-21'!LEG29="","",'Employee Input 20-21'!LEG29)</f>
        <v/>
      </c>
      <c r="LEH29" s="14" t="str">
        <f>IF('Employee Input 20-21'!LEH29="","",'Employee Input 20-21'!LEH29)</f>
        <v/>
      </c>
      <c r="LEI29" s="14" t="str">
        <f>IF('Employee Input 20-21'!LEI29="","",'Employee Input 20-21'!LEI29)</f>
        <v/>
      </c>
      <c r="LEJ29" s="14" t="str">
        <f>IF('Employee Input 20-21'!LEJ29="","",'Employee Input 20-21'!LEJ29)</f>
        <v/>
      </c>
      <c r="LEK29" s="14" t="str">
        <f>IF('Employee Input 20-21'!LEK29="","",'Employee Input 20-21'!LEK29)</f>
        <v/>
      </c>
      <c r="LEL29" s="14" t="str">
        <f>IF('Employee Input 20-21'!LEL29="","",'Employee Input 20-21'!LEL29)</f>
        <v/>
      </c>
      <c r="LEM29" s="14" t="str">
        <f>IF('Employee Input 20-21'!LEM29="","",'Employee Input 20-21'!LEM29)</f>
        <v/>
      </c>
      <c r="LEN29" s="14" t="str">
        <f>IF('Employee Input 20-21'!LEN29="","",'Employee Input 20-21'!LEN29)</f>
        <v/>
      </c>
      <c r="LEO29" s="14" t="str">
        <f>IF('Employee Input 20-21'!LEO29="","",'Employee Input 20-21'!LEO29)</f>
        <v/>
      </c>
      <c r="LEP29" s="14" t="str">
        <f>IF('Employee Input 20-21'!LEP29="","",'Employee Input 20-21'!LEP29)</f>
        <v/>
      </c>
      <c r="LEQ29" s="14" t="str">
        <f>IF('Employee Input 20-21'!LEQ29="","",'Employee Input 20-21'!LEQ29)</f>
        <v/>
      </c>
      <c r="LER29" s="14" t="str">
        <f>IF('Employee Input 20-21'!LER29="","",'Employee Input 20-21'!LER29)</f>
        <v/>
      </c>
      <c r="LES29" s="14" t="str">
        <f>IF('Employee Input 20-21'!LES29="","",'Employee Input 20-21'!LES29)</f>
        <v/>
      </c>
      <c r="LET29" s="14" t="str">
        <f>IF('Employee Input 20-21'!LET29="","",'Employee Input 20-21'!LET29)</f>
        <v/>
      </c>
      <c r="LEU29" s="14" t="str">
        <f>IF('Employee Input 20-21'!LEU29="","",'Employee Input 20-21'!LEU29)</f>
        <v/>
      </c>
      <c r="LEV29" s="14" t="str">
        <f>IF('Employee Input 20-21'!LEV29="","",'Employee Input 20-21'!LEV29)</f>
        <v/>
      </c>
      <c r="LEW29" s="14" t="str">
        <f>IF('Employee Input 20-21'!LEW29="","",'Employee Input 20-21'!LEW29)</f>
        <v/>
      </c>
      <c r="LEX29" s="14" t="str">
        <f>IF('Employee Input 20-21'!LEX29="","",'Employee Input 20-21'!LEX29)</f>
        <v/>
      </c>
      <c r="LEY29" s="14" t="str">
        <f>IF('Employee Input 20-21'!LEY29="","",'Employee Input 20-21'!LEY29)</f>
        <v/>
      </c>
      <c r="LEZ29" s="14" t="str">
        <f>IF('Employee Input 20-21'!LEZ29="","",'Employee Input 20-21'!LEZ29)</f>
        <v/>
      </c>
      <c r="LFA29" s="14" t="str">
        <f>IF('Employee Input 20-21'!LFA29="","",'Employee Input 20-21'!LFA29)</f>
        <v/>
      </c>
      <c r="LFB29" s="14" t="str">
        <f>IF('Employee Input 20-21'!LFB29="","",'Employee Input 20-21'!LFB29)</f>
        <v/>
      </c>
      <c r="LFC29" s="14" t="str">
        <f>IF('Employee Input 20-21'!LFC29="","",'Employee Input 20-21'!LFC29)</f>
        <v/>
      </c>
      <c r="LFD29" s="14" t="str">
        <f>IF('Employee Input 20-21'!LFD29="","",'Employee Input 20-21'!LFD29)</f>
        <v/>
      </c>
      <c r="LFE29" s="14" t="str">
        <f>IF('Employee Input 20-21'!LFE29="","",'Employee Input 20-21'!LFE29)</f>
        <v/>
      </c>
      <c r="LFF29" s="14" t="str">
        <f>IF('Employee Input 20-21'!LFF29="","",'Employee Input 20-21'!LFF29)</f>
        <v/>
      </c>
      <c r="LFG29" s="14" t="str">
        <f>IF('Employee Input 20-21'!LFG29="","",'Employee Input 20-21'!LFG29)</f>
        <v/>
      </c>
      <c r="LFH29" s="14" t="str">
        <f>IF('Employee Input 20-21'!LFH29="","",'Employee Input 20-21'!LFH29)</f>
        <v/>
      </c>
      <c r="LFI29" s="14" t="str">
        <f>IF('Employee Input 20-21'!LFI29="","",'Employee Input 20-21'!LFI29)</f>
        <v/>
      </c>
      <c r="LFJ29" s="14" t="str">
        <f>IF('Employee Input 20-21'!LFJ29="","",'Employee Input 20-21'!LFJ29)</f>
        <v/>
      </c>
      <c r="LFK29" s="14" t="str">
        <f>IF('Employee Input 20-21'!LFK29="","",'Employee Input 20-21'!LFK29)</f>
        <v/>
      </c>
      <c r="LFL29" s="14" t="str">
        <f>IF('Employee Input 20-21'!LFL29="","",'Employee Input 20-21'!LFL29)</f>
        <v/>
      </c>
      <c r="LFM29" s="14" t="str">
        <f>IF('Employee Input 20-21'!LFM29="","",'Employee Input 20-21'!LFM29)</f>
        <v/>
      </c>
      <c r="LFN29" s="14" t="str">
        <f>IF('Employee Input 20-21'!LFN29="","",'Employee Input 20-21'!LFN29)</f>
        <v/>
      </c>
      <c r="LFO29" s="14" t="str">
        <f>IF('Employee Input 20-21'!LFO29="","",'Employee Input 20-21'!LFO29)</f>
        <v/>
      </c>
      <c r="LFP29" s="14" t="str">
        <f>IF('Employee Input 20-21'!LFP29="","",'Employee Input 20-21'!LFP29)</f>
        <v/>
      </c>
      <c r="LFQ29" s="14" t="str">
        <f>IF('Employee Input 20-21'!LFQ29="","",'Employee Input 20-21'!LFQ29)</f>
        <v/>
      </c>
      <c r="LFR29" s="14" t="str">
        <f>IF('Employee Input 20-21'!LFR29="","",'Employee Input 20-21'!LFR29)</f>
        <v/>
      </c>
      <c r="LFS29" s="14" t="str">
        <f>IF('Employee Input 20-21'!LFS29="","",'Employee Input 20-21'!LFS29)</f>
        <v/>
      </c>
      <c r="LFT29" s="14" t="str">
        <f>IF('Employee Input 20-21'!LFT29="","",'Employee Input 20-21'!LFT29)</f>
        <v/>
      </c>
      <c r="LFU29" s="14" t="str">
        <f>IF('Employee Input 20-21'!LFU29="","",'Employee Input 20-21'!LFU29)</f>
        <v/>
      </c>
      <c r="LFV29" s="14" t="str">
        <f>IF('Employee Input 20-21'!LFV29="","",'Employee Input 20-21'!LFV29)</f>
        <v/>
      </c>
      <c r="LFW29" s="14" t="str">
        <f>IF('Employee Input 20-21'!LFW29="","",'Employee Input 20-21'!LFW29)</f>
        <v/>
      </c>
      <c r="LFX29" s="14" t="str">
        <f>IF('Employee Input 20-21'!LFX29="","",'Employee Input 20-21'!LFX29)</f>
        <v/>
      </c>
      <c r="LFY29" s="14" t="str">
        <f>IF('Employee Input 20-21'!LFY29="","",'Employee Input 20-21'!LFY29)</f>
        <v/>
      </c>
      <c r="LFZ29" s="14" t="str">
        <f>IF('Employee Input 20-21'!LFZ29="","",'Employee Input 20-21'!LFZ29)</f>
        <v/>
      </c>
      <c r="LGA29" s="14" t="str">
        <f>IF('Employee Input 20-21'!LGA29="","",'Employee Input 20-21'!LGA29)</f>
        <v/>
      </c>
      <c r="LGB29" s="14" t="str">
        <f>IF('Employee Input 20-21'!LGB29="","",'Employee Input 20-21'!LGB29)</f>
        <v/>
      </c>
      <c r="LGC29" s="14" t="str">
        <f>IF('Employee Input 20-21'!LGC29="","",'Employee Input 20-21'!LGC29)</f>
        <v/>
      </c>
      <c r="LGD29" s="14" t="str">
        <f>IF('Employee Input 20-21'!LGD29="","",'Employee Input 20-21'!LGD29)</f>
        <v/>
      </c>
      <c r="LGE29" s="14" t="str">
        <f>IF('Employee Input 20-21'!LGE29="","",'Employee Input 20-21'!LGE29)</f>
        <v/>
      </c>
      <c r="LGF29" s="14" t="str">
        <f>IF('Employee Input 20-21'!LGF29="","",'Employee Input 20-21'!LGF29)</f>
        <v/>
      </c>
      <c r="LGG29" s="14" t="str">
        <f>IF('Employee Input 20-21'!LGG29="","",'Employee Input 20-21'!LGG29)</f>
        <v/>
      </c>
      <c r="LGH29" s="14" t="str">
        <f>IF('Employee Input 20-21'!LGH29="","",'Employee Input 20-21'!LGH29)</f>
        <v/>
      </c>
      <c r="LGI29" s="14" t="str">
        <f>IF('Employee Input 20-21'!LGI29="","",'Employee Input 20-21'!LGI29)</f>
        <v/>
      </c>
      <c r="LGJ29" s="14" t="str">
        <f>IF('Employee Input 20-21'!LGJ29="","",'Employee Input 20-21'!LGJ29)</f>
        <v/>
      </c>
      <c r="LGK29" s="14" t="str">
        <f>IF('Employee Input 20-21'!LGK29="","",'Employee Input 20-21'!LGK29)</f>
        <v/>
      </c>
      <c r="LGL29" s="14" t="str">
        <f>IF('Employee Input 20-21'!LGL29="","",'Employee Input 20-21'!LGL29)</f>
        <v/>
      </c>
      <c r="LGM29" s="14" t="str">
        <f>IF('Employee Input 20-21'!LGM29="","",'Employee Input 20-21'!LGM29)</f>
        <v/>
      </c>
      <c r="LGN29" s="14" t="str">
        <f>IF('Employee Input 20-21'!LGN29="","",'Employee Input 20-21'!LGN29)</f>
        <v/>
      </c>
      <c r="LGO29" s="14" t="str">
        <f>IF('Employee Input 20-21'!LGO29="","",'Employee Input 20-21'!LGO29)</f>
        <v/>
      </c>
      <c r="LGP29" s="14" t="str">
        <f>IF('Employee Input 20-21'!LGP29="","",'Employee Input 20-21'!LGP29)</f>
        <v/>
      </c>
      <c r="LGQ29" s="14" t="str">
        <f>IF('Employee Input 20-21'!LGQ29="","",'Employee Input 20-21'!LGQ29)</f>
        <v/>
      </c>
      <c r="LGR29" s="14" t="str">
        <f>IF('Employee Input 20-21'!LGR29="","",'Employee Input 20-21'!LGR29)</f>
        <v/>
      </c>
      <c r="LGS29" s="14" t="str">
        <f>IF('Employee Input 20-21'!LGS29="","",'Employee Input 20-21'!LGS29)</f>
        <v/>
      </c>
      <c r="LGT29" s="14" t="str">
        <f>IF('Employee Input 20-21'!LGT29="","",'Employee Input 20-21'!LGT29)</f>
        <v/>
      </c>
      <c r="LGU29" s="14" t="str">
        <f>IF('Employee Input 20-21'!LGU29="","",'Employee Input 20-21'!LGU29)</f>
        <v/>
      </c>
      <c r="LGV29" s="14" t="str">
        <f>IF('Employee Input 20-21'!LGV29="","",'Employee Input 20-21'!LGV29)</f>
        <v/>
      </c>
      <c r="LGW29" s="14" t="str">
        <f>IF('Employee Input 20-21'!LGW29="","",'Employee Input 20-21'!LGW29)</f>
        <v/>
      </c>
      <c r="LGX29" s="14" t="str">
        <f>IF('Employee Input 20-21'!LGX29="","",'Employee Input 20-21'!LGX29)</f>
        <v/>
      </c>
      <c r="LGY29" s="14" t="str">
        <f>IF('Employee Input 20-21'!LGY29="","",'Employee Input 20-21'!LGY29)</f>
        <v/>
      </c>
      <c r="LGZ29" s="14" t="str">
        <f>IF('Employee Input 20-21'!LGZ29="","",'Employee Input 20-21'!LGZ29)</f>
        <v/>
      </c>
      <c r="LHA29" s="14" t="str">
        <f>IF('Employee Input 20-21'!LHA29="","",'Employee Input 20-21'!LHA29)</f>
        <v/>
      </c>
      <c r="LHB29" s="14" t="str">
        <f>IF('Employee Input 20-21'!LHB29="","",'Employee Input 20-21'!LHB29)</f>
        <v/>
      </c>
      <c r="LHC29" s="14" t="str">
        <f>IF('Employee Input 20-21'!LHC29="","",'Employee Input 20-21'!LHC29)</f>
        <v/>
      </c>
      <c r="LHD29" s="14" t="str">
        <f>IF('Employee Input 20-21'!LHD29="","",'Employee Input 20-21'!LHD29)</f>
        <v/>
      </c>
      <c r="LHE29" s="14" t="str">
        <f>IF('Employee Input 20-21'!LHE29="","",'Employee Input 20-21'!LHE29)</f>
        <v/>
      </c>
      <c r="LHF29" s="14" t="str">
        <f>IF('Employee Input 20-21'!LHF29="","",'Employee Input 20-21'!LHF29)</f>
        <v/>
      </c>
      <c r="LHG29" s="14" t="str">
        <f>IF('Employee Input 20-21'!LHG29="","",'Employee Input 20-21'!LHG29)</f>
        <v/>
      </c>
      <c r="LHH29" s="14" t="str">
        <f>IF('Employee Input 20-21'!LHH29="","",'Employee Input 20-21'!LHH29)</f>
        <v/>
      </c>
      <c r="LHI29" s="14" t="str">
        <f>IF('Employee Input 20-21'!LHI29="","",'Employee Input 20-21'!LHI29)</f>
        <v/>
      </c>
      <c r="LHJ29" s="14" t="str">
        <f>IF('Employee Input 20-21'!LHJ29="","",'Employee Input 20-21'!LHJ29)</f>
        <v/>
      </c>
      <c r="LHK29" s="14" t="str">
        <f>IF('Employee Input 20-21'!LHK29="","",'Employee Input 20-21'!LHK29)</f>
        <v/>
      </c>
      <c r="LHL29" s="14" t="str">
        <f>IF('Employee Input 20-21'!LHL29="","",'Employee Input 20-21'!LHL29)</f>
        <v/>
      </c>
      <c r="LHM29" s="14" t="str">
        <f>IF('Employee Input 20-21'!LHM29="","",'Employee Input 20-21'!LHM29)</f>
        <v/>
      </c>
      <c r="LHN29" s="14" t="str">
        <f>IF('Employee Input 20-21'!LHN29="","",'Employee Input 20-21'!LHN29)</f>
        <v/>
      </c>
      <c r="LHO29" s="14" t="str">
        <f>IF('Employee Input 20-21'!LHO29="","",'Employee Input 20-21'!LHO29)</f>
        <v/>
      </c>
      <c r="LHP29" s="14" t="str">
        <f>IF('Employee Input 20-21'!LHP29="","",'Employee Input 20-21'!LHP29)</f>
        <v/>
      </c>
      <c r="LHQ29" s="14" t="str">
        <f>IF('Employee Input 20-21'!LHQ29="","",'Employee Input 20-21'!LHQ29)</f>
        <v/>
      </c>
      <c r="LHR29" s="14" t="str">
        <f>IF('Employee Input 20-21'!LHR29="","",'Employee Input 20-21'!LHR29)</f>
        <v/>
      </c>
      <c r="LHS29" s="14" t="str">
        <f>IF('Employee Input 20-21'!LHS29="","",'Employee Input 20-21'!LHS29)</f>
        <v/>
      </c>
      <c r="LHT29" s="14" t="str">
        <f>IF('Employee Input 20-21'!LHT29="","",'Employee Input 20-21'!LHT29)</f>
        <v/>
      </c>
      <c r="LHU29" s="14" t="str">
        <f>IF('Employee Input 20-21'!LHU29="","",'Employee Input 20-21'!LHU29)</f>
        <v/>
      </c>
      <c r="LHV29" s="14" t="str">
        <f>IF('Employee Input 20-21'!LHV29="","",'Employee Input 20-21'!LHV29)</f>
        <v/>
      </c>
      <c r="LHW29" s="14" t="str">
        <f>IF('Employee Input 20-21'!LHW29="","",'Employee Input 20-21'!LHW29)</f>
        <v/>
      </c>
      <c r="LHX29" s="14" t="str">
        <f>IF('Employee Input 20-21'!LHX29="","",'Employee Input 20-21'!LHX29)</f>
        <v/>
      </c>
      <c r="LHY29" s="14" t="str">
        <f>IF('Employee Input 20-21'!LHY29="","",'Employee Input 20-21'!LHY29)</f>
        <v/>
      </c>
      <c r="LHZ29" s="14" t="str">
        <f>IF('Employee Input 20-21'!LHZ29="","",'Employee Input 20-21'!LHZ29)</f>
        <v/>
      </c>
      <c r="LIA29" s="14" t="str">
        <f>IF('Employee Input 20-21'!LIA29="","",'Employee Input 20-21'!LIA29)</f>
        <v/>
      </c>
      <c r="LIB29" s="14" t="str">
        <f>IF('Employee Input 20-21'!LIB29="","",'Employee Input 20-21'!LIB29)</f>
        <v/>
      </c>
      <c r="LIC29" s="14" t="str">
        <f>IF('Employee Input 20-21'!LIC29="","",'Employee Input 20-21'!LIC29)</f>
        <v/>
      </c>
      <c r="LID29" s="14" t="str">
        <f>IF('Employee Input 20-21'!LID29="","",'Employee Input 20-21'!LID29)</f>
        <v/>
      </c>
      <c r="LIE29" s="14" t="str">
        <f>IF('Employee Input 20-21'!LIE29="","",'Employee Input 20-21'!LIE29)</f>
        <v/>
      </c>
      <c r="LIF29" s="14" t="str">
        <f>IF('Employee Input 20-21'!LIF29="","",'Employee Input 20-21'!LIF29)</f>
        <v/>
      </c>
      <c r="LIG29" s="14" t="str">
        <f>IF('Employee Input 20-21'!LIG29="","",'Employee Input 20-21'!LIG29)</f>
        <v/>
      </c>
      <c r="LIH29" s="14" t="str">
        <f>IF('Employee Input 20-21'!LIH29="","",'Employee Input 20-21'!LIH29)</f>
        <v/>
      </c>
      <c r="LII29" s="14" t="str">
        <f>IF('Employee Input 20-21'!LII29="","",'Employee Input 20-21'!LII29)</f>
        <v/>
      </c>
      <c r="LIJ29" s="14" t="str">
        <f>IF('Employee Input 20-21'!LIJ29="","",'Employee Input 20-21'!LIJ29)</f>
        <v/>
      </c>
      <c r="LIK29" s="14" t="str">
        <f>IF('Employee Input 20-21'!LIK29="","",'Employee Input 20-21'!LIK29)</f>
        <v/>
      </c>
      <c r="LIL29" s="14" t="str">
        <f>IF('Employee Input 20-21'!LIL29="","",'Employee Input 20-21'!LIL29)</f>
        <v/>
      </c>
      <c r="LIM29" s="14" t="str">
        <f>IF('Employee Input 20-21'!LIM29="","",'Employee Input 20-21'!LIM29)</f>
        <v/>
      </c>
      <c r="LIN29" s="14" t="str">
        <f>IF('Employee Input 20-21'!LIN29="","",'Employee Input 20-21'!LIN29)</f>
        <v/>
      </c>
      <c r="LIO29" s="14" t="str">
        <f>IF('Employee Input 20-21'!LIO29="","",'Employee Input 20-21'!LIO29)</f>
        <v/>
      </c>
      <c r="LIP29" s="14" t="str">
        <f>IF('Employee Input 20-21'!LIP29="","",'Employee Input 20-21'!LIP29)</f>
        <v/>
      </c>
      <c r="LIQ29" s="14" t="str">
        <f>IF('Employee Input 20-21'!LIQ29="","",'Employee Input 20-21'!LIQ29)</f>
        <v/>
      </c>
      <c r="LIR29" s="14" t="str">
        <f>IF('Employee Input 20-21'!LIR29="","",'Employee Input 20-21'!LIR29)</f>
        <v/>
      </c>
      <c r="LIS29" s="14" t="str">
        <f>IF('Employee Input 20-21'!LIS29="","",'Employee Input 20-21'!LIS29)</f>
        <v/>
      </c>
      <c r="LIT29" s="14" t="str">
        <f>IF('Employee Input 20-21'!LIT29="","",'Employee Input 20-21'!LIT29)</f>
        <v/>
      </c>
      <c r="LIU29" s="14" t="str">
        <f>IF('Employee Input 20-21'!LIU29="","",'Employee Input 20-21'!LIU29)</f>
        <v/>
      </c>
      <c r="LIV29" s="14" t="str">
        <f>IF('Employee Input 20-21'!LIV29="","",'Employee Input 20-21'!LIV29)</f>
        <v/>
      </c>
      <c r="LIW29" s="14" t="str">
        <f>IF('Employee Input 20-21'!LIW29="","",'Employee Input 20-21'!LIW29)</f>
        <v/>
      </c>
      <c r="LIX29" s="14" t="str">
        <f>IF('Employee Input 20-21'!LIX29="","",'Employee Input 20-21'!LIX29)</f>
        <v/>
      </c>
      <c r="LIY29" s="14" t="str">
        <f>IF('Employee Input 20-21'!LIY29="","",'Employee Input 20-21'!LIY29)</f>
        <v/>
      </c>
      <c r="LIZ29" s="14" t="str">
        <f>IF('Employee Input 20-21'!LIZ29="","",'Employee Input 20-21'!LIZ29)</f>
        <v/>
      </c>
      <c r="LJA29" s="14" t="str">
        <f>IF('Employee Input 20-21'!LJA29="","",'Employee Input 20-21'!LJA29)</f>
        <v/>
      </c>
      <c r="LJB29" s="14" t="str">
        <f>IF('Employee Input 20-21'!LJB29="","",'Employee Input 20-21'!LJB29)</f>
        <v/>
      </c>
      <c r="LJC29" s="14" t="str">
        <f>IF('Employee Input 20-21'!LJC29="","",'Employee Input 20-21'!LJC29)</f>
        <v/>
      </c>
      <c r="LJD29" s="14" t="str">
        <f>IF('Employee Input 20-21'!LJD29="","",'Employee Input 20-21'!LJD29)</f>
        <v/>
      </c>
      <c r="LJE29" s="14" t="str">
        <f>IF('Employee Input 20-21'!LJE29="","",'Employee Input 20-21'!LJE29)</f>
        <v/>
      </c>
      <c r="LJF29" s="14" t="str">
        <f>IF('Employee Input 20-21'!LJF29="","",'Employee Input 20-21'!LJF29)</f>
        <v/>
      </c>
      <c r="LJG29" s="14" t="str">
        <f>IF('Employee Input 20-21'!LJG29="","",'Employee Input 20-21'!LJG29)</f>
        <v/>
      </c>
      <c r="LJH29" s="14" t="str">
        <f>IF('Employee Input 20-21'!LJH29="","",'Employee Input 20-21'!LJH29)</f>
        <v/>
      </c>
      <c r="LJI29" s="14" t="str">
        <f>IF('Employee Input 20-21'!LJI29="","",'Employee Input 20-21'!LJI29)</f>
        <v/>
      </c>
      <c r="LJJ29" s="14" t="str">
        <f>IF('Employee Input 20-21'!LJJ29="","",'Employee Input 20-21'!LJJ29)</f>
        <v/>
      </c>
      <c r="LJK29" s="14" t="str">
        <f>IF('Employee Input 20-21'!LJK29="","",'Employee Input 20-21'!LJK29)</f>
        <v/>
      </c>
      <c r="LJL29" s="14" t="str">
        <f>IF('Employee Input 20-21'!LJL29="","",'Employee Input 20-21'!LJL29)</f>
        <v/>
      </c>
      <c r="LJM29" s="14" t="str">
        <f>IF('Employee Input 20-21'!LJM29="","",'Employee Input 20-21'!LJM29)</f>
        <v/>
      </c>
      <c r="LJN29" s="14" t="str">
        <f>IF('Employee Input 20-21'!LJN29="","",'Employee Input 20-21'!LJN29)</f>
        <v/>
      </c>
      <c r="LJO29" s="14" t="str">
        <f>IF('Employee Input 20-21'!LJO29="","",'Employee Input 20-21'!LJO29)</f>
        <v/>
      </c>
      <c r="LJP29" s="14" t="str">
        <f>IF('Employee Input 20-21'!LJP29="","",'Employee Input 20-21'!LJP29)</f>
        <v/>
      </c>
      <c r="LJQ29" s="14" t="str">
        <f>IF('Employee Input 20-21'!LJQ29="","",'Employee Input 20-21'!LJQ29)</f>
        <v/>
      </c>
      <c r="LJR29" s="14" t="str">
        <f>IF('Employee Input 20-21'!LJR29="","",'Employee Input 20-21'!LJR29)</f>
        <v/>
      </c>
      <c r="LJS29" s="14" t="str">
        <f>IF('Employee Input 20-21'!LJS29="","",'Employee Input 20-21'!LJS29)</f>
        <v/>
      </c>
      <c r="LJT29" s="14" t="str">
        <f>IF('Employee Input 20-21'!LJT29="","",'Employee Input 20-21'!LJT29)</f>
        <v/>
      </c>
      <c r="LJU29" s="14" t="str">
        <f>IF('Employee Input 20-21'!LJU29="","",'Employee Input 20-21'!LJU29)</f>
        <v/>
      </c>
      <c r="LJV29" s="14" t="str">
        <f>IF('Employee Input 20-21'!LJV29="","",'Employee Input 20-21'!LJV29)</f>
        <v/>
      </c>
      <c r="LJW29" s="14" t="str">
        <f>IF('Employee Input 20-21'!LJW29="","",'Employee Input 20-21'!LJW29)</f>
        <v/>
      </c>
      <c r="LJX29" s="14" t="str">
        <f>IF('Employee Input 20-21'!LJX29="","",'Employee Input 20-21'!LJX29)</f>
        <v/>
      </c>
      <c r="LJY29" s="14" t="str">
        <f>IF('Employee Input 20-21'!LJY29="","",'Employee Input 20-21'!LJY29)</f>
        <v/>
      </c>
      <c r="LJZ29" s="14" t="str">
        <f>IF('Employee Input 20-21'!LJZ29="","",'Employee Input 20-21'!LJZ29)</f>
        <v/>
      </c>
      <c r="LKA29" s="14" t="str">
        <f>IF('Employee Input 20-21'!LKA29="","",'Employee Input 20-21'!LKA29)</f>
        <v/>
      </c>
      <c r="LKB29" s="14" t="str">
        <f>IF('Employee Input 20-21'!LKB29="","",'Employee Input 20-21'!LKB29)</f>
        <v/>
      </c>
      <c r="LKC29" s="14" t="str">
        <f>IF('Employee Input 20-21'!LKC29="","",'Employee Input 20-21'!LKC29)</f>
        <v/>
      </c>
      <c r="LKD29" s="14" t="str">
        <f>IF('Employee Input 20-21'!LKD29="","",'Employee Input 20-21'!LKD29)</f>
        <v/>
      </c>
      <c r="LKE29" s="14" t="str">
        <f>IF('Employee Input 20-21'!LKE29="","",'Employee Input 20-21'!LKE29)</f>
        <v/>
      </c>
      <c r="LKF29" s="14" t="str">
        <f>IF('Employee Input 20-21'!LKF29="","",'Employee Input 20-21'!LKF29)</f>
        <v/>
      </c>
      <c r="LKG29" s="14" t="str">
        <f>IF('Employee Input 20-21'!LKG29="","",'Employee Input 20-21'!LKG29)</f>
        <v/>
      </c>
      <c r="LKH29" s="14" t="str">
        <f>IF('Employee Input 20-21'!LKH29="","",'Employee Input 20-21'!LKH29)</f>
        <v/>
      </c>
      <c r="LKI29" s="14" t="str">
        <f>IF('Employee Input 20-21'!LKI29="","",'Employee Input 20-21'!LKI29)</f>
        <v/>
      </c>
      <c r="LKJ29" s="14" t="str">
        <f>IF('Employee Input 20-21'!LKJ29="","",'Employee Input 20-21'!LKJ29)</f>
        <v/>
      </c>
      <c r="LKK29" s="14" t="str">
        <f>IF('Employee Input 20-21'!LKK29="","",'Employee Input 20-21'!LKK29)</f>
        <v/>
      </c>
      <c r="LKL29" s="14" t="str">
        <f>IF('Employee Input 20-21'!LKL29="","",'Employee Input 20-21'!LKL29)</f>
        <v/>
      </c>
      <c r="LKM29" s="14" t="str">
        <f>IF('Employee Input 20-21'!LKM29="","",'Employee Input 20-21'!LKM29)</f>
        <v/>
      </c>
      <c r="LKN29" s="14" t="str">
        <f>IF('Employee Input 20-21'!LKN29="","",'Employee Input 20-21'!LKN29)</f>
        <v/>
      </c>
      <c r="LKO29" s="14" t="str">
        <f>IF('Employee Input 20-21'!LKO29="","",'Employee Input 20-21'!LKO29)</f>
        <v/>
      </c>
      <c r="LKP29" s="14" t="str">
        <f>IF('Employee Input 20-21'!LKP29="","",'Employee Input 20-21'!LKP29)</f>
        <v/>
      </c>
      <c r="LKQ29" s="14" t="str">
        <f>IF('Employee Input 20-21'!LKQ29="","",'Employee Input 20-21'!LKQ29)</f>
        <v/>
      </c>
      <c r="LKR29" s="14" t="str">
        <f>IF('Employee Input 20-21'!LKR29="","",'Employee Input 20-21'!LKR29)</f>
        <v/>
      </c>
      <c r="LKS29" s="14" t="str">
        <f>IF('Employee Input 20-21'!LKS29="","",'Employee Input 20-21'!LKS29)</f>
        <v/>
      </c>
      <c r="LKT29" s="14" t="str">
        <f>IF('Employee Input 20-21'!LKT29="","",'Employee Input 20-21'!LKT29)</f>
        <v/>
      </c>
      <c r="LKU29" s="14" t="str">
        <f>IF('Employee Input 20-21'!LKU29="","",'Employee Input 20-21'!LKU29)</f>
        <v/>
      </c>
      <c r="LKV29" s="14" t="str">
        <f>IF('Employee Input 20-21'!LKV29="","",'Employee Input 20-21'!LKV29)</f>
        <v/>
      </c>
      <c r="LKW29" s="14" t="str">
        <f>IF('Employee Input 20-21'!LKW29="","",'Employee Input 20-21'!LKW29)</f>
        <v/>
      </c>
      <c r="LKX29" s="14" t="str">
        <f>IF('Employee Input 20-21'!LKX29="","",'Employee Input 20-21'!LKX29)</f>
        <v/>
      </c>
      <c r="LKY29" s="14" t="str">
        <f>IF('Employee Input 20-21'!LKY29="","",'Employee Input 20-21'!LKY29)</f>
        <v/>
      </c>
      <c r="LKZ29" s="14" t="str">
        <f>IF('Employee Input 20-21'!LKZ29="","",'Employee Input 20-21'!LKZ29)</f>
        <v/>
      </c>
      <c r="LLA29" s="14" t="str">
        <f>IF('Employee Input 20-21'!LLA29="","",'Employee Input 20-21'!LLA29)</f>
        <v/>
      </c>
      <c r="LLB29" s="14" t="str">
        <f>IF('Employee Input 20-21'!LLB29="","",'Employee Input 20-21'!LLB29)</f>
        <v/>
      </c>
      <c r="LLC29" s="14" t="str">
        <f>IF('Employee Input 20-21'!LLC29="","",'Employee Input 20-21'!LLC29)</f>
        <v/>
      </c>
      <c r="LLD29" s="14" t="str">
        <f>IF('Employee Input 20-21'!LLD29="","",'Employee Input 20-21'!LLD29)</f>
        <v/>
      </c>
      <c r="LLE29" s="14" t="str">
        <f>IF('Employee Input 20-21'!LLE29="","",'Employee Input 20-21'!LLE29)</f>
        <v/>
      </c>
      <c r="LLF29" s="14" t="str">
        <f>IF('Employee Input 20-21'!LLF29="","",'Employee Input 20-21'!LLF29)</f>
        <v/>
      </c>
      <c r="LLG29" s="14" t="str">
        <f>IF('Employee Input 20-21'!LLG29="","",'Employee Input 20-21'!LLG29)</f>
        <v/>
      </c>
      <c r="LLH29" s="14" t="str">
        <f>IF('Employee Input 20-21'!LLH29="","",'Employee Input 20-21'!LLH29)</f>
        <v/>
      </c>
      <c r="LLI29" s="14" t="str">
        <f>IF('Employee Input 20-21'!LLI29="","",'Employee Input 20-21'!LLI29)</f>
        <v/>
      </c>
      <c r="LLJ29" s="14" t="str">
        <f>IF('Employee Input 20-21'!LLJ29="","",'Employee Input 20-21'!LLJ29)</f>
        <v/>
      </c>
      <c r="LLK29" s="14" t="str">
        <f>IF('Employee Input 20-21'!LLK29="","",'Employee Input 20-21'!LLK29)</f>
        <v/>
      </c>
      <c r="LLL29" s="14" t="str">
        <f>IF('Employee Input 20-21'!LLL29="","",'Employee Input 20-21'!LLL29)</f>
        <v/>
      </c>
      <c r="LLM29" s="14" t="str">
        <f>IF('Employee Input 20-21'!LLM29="","",'Employee Input 20-21'!LLM29)</f>
        <v/>
      </c>
      <c r="LLN29" s="14" t="str">
        <f>IF('Employee Input 20-21'!LLN29="","",'Employee Input 20-21'!LLN29)</f>
        <v/>
      </c>
      <c r="LLO29" s="14" t="str">
        <f>IF('Employee Input 20-21'!LLO29="","",'Employee Input 20-21'!LLO29)</f>
        <v/>
      </c>
      <c r="LLP29" s="14" t="str">
        <f>IF('Employee Input 20-21'!LLP29="","",'Employee Input 20-21'!LLP29)</f>
        <v/>
      </c>
      <c r="LLQ29" s="14" t="str">
        <f>IF('Employee Input 20-21'!LLQ29="","",'Employee Input 20-21'!LLQ29)</f>
        <v/>
      </c>
      <c r="LLR29" s="14" t="str">
        <f>IF('Employee Input 20-21'!LLR29="","",'Employee Input 20-21'!LLR29)</f>
        <v/>
      </c>
      <c r="LLS29" s="14" t="str">
        <f>IF('Employee Input 20-21'!LLS29="","",'Employee Input 20-21'!LLS29)</f>
        <v/>
      </c>
      <c r="LLT29" s="14" t="str">
        <f>IF('Employee Input 20-21'!LLT29="","",'Employee Input 20-21'!LLT29)</f>
        <v/>
      </c>
      <c r="LLU29" s="14" t="str">
        <f>IF('Employee Input 20-21'!LLU29="","",'Employee Input 20-21'!LLU29)</f>
        <v/>
      </c>
      <c r="LLV29" s="14" t="str">
        <f>IF('Employee Input 20-21'!LLV29="","",'Employee Input 20-21'!LLV29)</f>
        <v/>
      </c>
      <c r="LLW29" s="14" t="str">
        <f>IF('Employee Input 20-21'!LLW29="","",'Employee Input 20-21'!LLW29)</f>
        <v/>
      </c>
      <c r="LLX29" s="14" t="str">
        <f>IF('Employee Input 20-21'!LLX29="","",'Employee Input 20-21'!LLX29)</f>
        <v/>
      </c>
      <c r="LLY29" s="14" t="str">
        <f>IF('Employee Input 20-21'!LLY29="","",'Employee Input 20-21'!LLY29)</f>
        <v/>
      </c>
      <c r="LLZ29" s="14" t="str">
        <f>IF('Employee Input 20-21'!LLZ29="","",'Employee Input 20-21'!LLZ29)</f>
        <v/>
      </c>
      <c r="LMA29" s="14" t="str">
        <f>IF('Employee Input 20-21'!LMA29="","",'Employee Input 20-21'!LMA29)</f>
        <v/>
      </c>
      <c r="LMB29" s="14" t="str">
        <f>IF('Employee Input 20-21'!LMB29="","",'Employee Input 20-21'!LMB29)</f>
        <v/>
      </c>
      <c r="LMC29" s="14" t="str">
        <f>IF('Employee Input 20-21'!LMC29="","",'Employee Input 20-21'!LMC29)</f>
        <v/>
      </c>
      <c r="LMD29" s="14" t="str">
        <f>IF('Employee Input 20-21'!LMD29="","",'Employee Input 20-21'!LMD29)</f>
        <v/>
      </c>
      <c r="LME29" s="14" t="str">
        <f>IF('Employee Input 20-21'!LME29="","",'Employee Input 20-21'!LME29)</f>
        <v/>
      </c>
      <c r="LMF29" s="14" t="str">
        <f>IF('Employee Input 20-21'!LMF29="","",'Employee Input 20-21'!LMF29)</f>
        <v/>
      </c>
      <c r="LMG29" s="14" t="str">
        <f>IF('Employee Input 20-21'!LMG29="","",'Employee Input 20-21'!LMG29)</f>
        <v/>
      </c>
      <c r="LMH29" s="14" t="str">
        <f>IF('Employee Input 20-21'!LMH29="","",'Employee Input 20-21'!LMH29)</f>
        <v/>
      </c>
      <c r="LMI29" s="14" t="str">
        <f>IF('Employee Input 20-21'!LMI29="","",'Employee Input 20-21'!LMI29)</f>
        <v/>
      </c>
      <c r="LMJ29" s="14" t="str">
        <f>IF('Employee Input 20-21'!LMJ29="","",'Employee Input 20-21'!LMJ29)</f>
        <v/>
      </c>
      <c r="LMK29" s="14" t="str">
        <f>IF('Employee Input 20-21'!LMK29="","",'Employee Input 20-21'!LMK29)</f>
        <v/>
      </c>
      <c r="LML29" s="14" t="str">
        <f>IF('Employee Input 20-21'!LML29="","",'Employee Input 20-21'!LML29)</f>
        <v/>
      </c>
      <c r="LMM29" s="14" t="str">
        <f>IF('Employee Input 20-21'!LMM29="","",'Employee Input 20-21'!LMM29)</f>
        <v/>
      </c>
      <c r="LMN29" s="14" t="str">
        <f>IF('Employee Input 20-21'!LMN29="","",'Employee Input 20-21'!LMN29)</f>
        <v/>
      </c>
      <c r="LMO29" s="14" t="str">
        <f>IF('Employee Input 20-21'!LMO29="","",'Employee Input 20-21'!LMO29)</f>
        <v/>
      </c>
      <c r="LMP29" s="14" t="str">
        <f>IF('Employee Input 20-21'!LMP29="","",'Employee Input 20-21'!LMP29)</f>
        <v/>
      </c>
      <c r="LMQ29" s="14" t="str">
        <f>IF('Employee Input 20-21'!LMQ29="","",'Employee Input 20-21'!LMQ29)</f>
        <v/>
      </c>
      <c r="LMR29" s="14" t="str">
        <f>IF('Employee Input 20-21'!LMR29="","",'Employee Input 20-21'!LMR29)</f>
        <v/>
      </c>
      <c r="LMS29" s="14" t="str">
        <f>IF('Employee Input 20-21'!LMS29="","",'Employee Input 20-21'!LMS29)</f>
        <v/>
      </c>
      <c r="LMT29" s="14" t="str">
        <f>IF('Employee Input 20-21'!LMT29="","",'Employee Input 20-21'!LMT29)</f>
        <v/>
      </c>
      <c r="LMU29" s="14" t="str">
        <f>IF('Employee Input 20-21'!LMU29="","",'Employee Input 20-21'!LMU29)</f>
        <v/>
      </c>
      <c r="LMV29" s="14" t="str">
        <f>IF('Employee Input 20-21'!LMV29="","",'Employee Input 20-21'!LMV29)</f>
        <v/>
      </c>
      <c r="LMW29" s="14" t="str">
        <f>IF('Employee Input 20-21'!LMW29="","",'Employee Input 20-21'!LMW29)</f>
        <v/>
      </c>
      <c r="LMX29" s="14" t="str">
        <f>IF('Employee Input 20-21'!LMX29="","",'Employee Input 20-21'!LMX29)</f>
        <v/>
      </c>
      <c r="LMY29" s="14" t="str">
        <f>IF('Employee Input 20-21'!LMY29="","",'Employee Input 20-21'!LMY29)</f>
        <v/>
      </c>
      <c r="LMZ29" s="14" t="str">
        <f>IF('Employee Input 20-21'!LMZ29="","",'Employee Input 20-21'!LMZ29)</f>
        <v/>
      </c>
      <c r="LNA29" s="14" t="str">
        <f>IF('Employee Input 20-21'!LNA29="","",'Employee Input 20-21'!LNA29)</f>
        <v/>
      </c>
      <c r="LNB29" s="14" t="str">
        <f>IF('Employee Input 20-21'!LNB29="","",'Employee Input 20-21'!LNB29)</f>
        <v/>
      </c>
      <c r="LNC29" s="14" t="str">
        <f>IF('Employee Input 20-21'!LNC29="","",'Employee Input 20-21'!LNC29)</f>
        <v/>
      </c>
      <c r="LND29" s="14" t="str">
        <f>IF('Employee Input 20-21'!LND29="","",'Employee Input 20-21'!LND29)</f>
        <v/>
      </c>
      <c r="LNE29" s="14" t="str">
        <f>IF('Employee Input 20-21'!LNE29="","",'Employee Input 20-21'!LNE29)</f>
        <v/>
      </c>
      <c r="LNF29" s="14" t="str">
        <f>IF('Employee Input 20-21'!LNF29="","",'Employee Input 20-21'!LNF29)</f>
        <v/>
      </c>
      <c r="LNG29" s="14" t="str">
        <f>IF('Employee Input 20-21'!LNG29="","",'Employee Input 20-21'!LNG29)</f>
        <v/>
      </c>
      <c r="LNH29" s="14" t="str">
        <f>IF('Employee Input 20-21'!LNH29="","",'Employee Input 20-21'!LNH29)</f>
        <v/>
      </c>
      <c r="LNI29" s="14" t="str">
        <f>IF('Employee Input 20-21'!LNI29="","",'Employee Input 20-21'!LNI29)</f>
        <v/>
      </c>
      <c r="LNJ29" s="14" t="str">
        <f>IF('Employee Input 20-21'!LNJ29="","",'Employee Input 20-21'!LNJ29)</f>
        <v/>
      </c>
      <c r="LNK29" s="14" t="str">
        <f>IF('Employee Input 20-21'!LNK29="","",'Employee Input 20-21'!LNK29)</f>
        <v/>
      </c>
      <c r="LNL29" s="14" t="str">
        <f>IF('Employee Input 20-21'!LNL29="","",'Employee Input 20-21'!LNL29)</f>
        <v/>
      </c>
      <c r="LNM29" s="14" t="str">
        <f>IF('Employee Input 20-21'!LNM29="","",'Employee Input 20-21'!LNM29)</f>
        <v/>
      </c>
      <c r="LNN29" s="14" t="str">
        <f>IF('Employee Input 20-21'!LNN29="","",'Employee Input 20-21'!LNN29)</f>
        <v/>
      </c>
      <c r="LNO29" s="14" t="str">
        <f>IF('Employee Input 20-21'!LNO29="","",'Employee Input 20-21'!LNO29)</f>
        <v/>
      </c>
      <c r="LNP29" s="14" t="str">
        <f>IF('Employee Input 20-21'!LNP29="","",'Employee Input 20-21'!LNP29)</f>
        <v/>
      </c>
      <c r="LNQ29" s="14" t="str">
        <f>IF('Employee Input 20-21'!LNQ29="","",'Employee Input 20-21'!LNQ29)</f>
        <v/>
      </c>
      <c r="LNR29" s="14" t="str">
        <f>IF('Employee Input 20-21'!LNR29="","",'Employee Input 20-21'!LNR29)</f>
        <v/>
      </c>
      <c r="LNS29" s="14" t="str">
        <f>IF('Employee Input 20-21'!LNS29="","",'Employee Input 20-21'!LNS29)</f>
        <v/>
      </c>
      <c r="LNT29" s="14" t="str">
        <f>IF('Employee Input 20-21'!LNT29="","",'Employee Input 20-21'!LNT29)</f>
        <v/>
      </c>
      <c r="LNU29" s="14" t="str">
        <f>IF('Employee Input 20-21'!LNU29="","",'Employee Input 20-21'!LNU29)</f>
        <v/>
      </c>
      <c r="LNV29" s="14" t="str">
        <f>IF('Employee Input 20-21'!LNV29="","",'Employee Input 20-21'!LNV29)</f>
        <v/>
      </c>
      <c r="LNW29" s="14" t="str">
        <f>IF('Employee Input 20-21'!LNW29="","",'Employee Input 20-21'!LNW29)</f>
        <v/>
      </c>
      <c r="LNX29" s="14" t="str">
        <f>IF('Employee Input 20-21'!LNX29="","",'Employee Input 20-21'!LNX29)</f>
        <v/>
      </c>
      <c r="LNY29" s="14" t="str">
        <f>IF('Employee Input 20-21'!LNY29="","",'Employee Input 20-21'!LNY29)</f>
        <v/>
      </c>
      <c r="LNZ29" s="14" t="str">
        <f>IF('Employee Input 20-21'!LNZ29="","",'Employee Input 20-21'!LNZ29)</f>
        <v/>
      </c>
      <c r="LOA29" s="14" t="str">
        <f>IF('Employee Input 20-21'!LOA29="","",'Employee Input 20-21'!LOA29)</f>
        <v/>
      </c>
      <c r="LOB29" s="14" t="str">
        <f>IF('Employee Input 20-21'!LOB29="","",'Employee Input 20-21'!LOB29)</f>
        <v/>
      </c>
      <c r="LOC29" s="14" t="str">
        <f>IF('Employee Input 20-21'!LOC29="","",'Employee Input 20-21'!LOC29)</f>
        <v/>
      </c>
      <c r="LOD29" s="14" t="str">
        <f>IF('Employee Input 20-21'!LOD29="","",'Employee Input 20-21'!LOD29)</f>
        <v/>
      </c>
      <c r="LOE29" s="14" t="str">
        <f>IF('Employee Input 20-21'!LOE29="","",'Employee Input 20-21'!LOE29)</f>
        <v/>
      </c>
      <c r="LOF29" s="14" t="str">
        <f>IF('Employee Input 20-21'!LOF29="","",'Employee Input 20-21'!LOF29)</f>
        <v/>
      </c>
      <c r="LOG29" s="14" t="str">
        <f>IF('Employee Input 20-21'!LOG29="","",'Employee Input 20-21'!LOG29)</f>
        <v/>
      </c>
      <c r="LOH29" s="14" t="str">
        <f>IF('Employee Input 20-21'!LOH29="","",'Employee Input 20-21'!LOH29)</f>
        <v/>
      </c>
      <c r="LOI29" s="14" t="str">
        <f>IF('Employee Input 20-21'!LOI29="","",'Employee Input 20-21'!LOI29)</f>
        <v/>
      </c>
      <c r="LOJ29" s="14" t="str">
        <f>IF('Employee Input 20-21'!LOJ29="","",'Employee Input 20-21'!LOJ29)</f>
        <v/>
      </c>
      <c r="LOK29" s="14" t="str">
        <f>IF('Employee Input 20-21'!LOK29="","",'Employee Input 20-21'!LOK29)</f>
        <v/>
      </c>
      <c r="LOL29" s="14" t="str">
        <f>IF('Employee Input 20-21'!LOL29="","",'Employee Input 20-21'!LOL29)</f>
        <v/>
      </c>
      <c r="LOM29" s="14" t="str">
        <f>IF('Employee Input 20-21'!LOM29="","",'Employee Input 20-21'!LOM29)</f>
        <v/>
      </c>
      <c r="LON29" s="14" t="str">
        <f>IF('Employee Input 20-21'!LON29="","",'Employee Input 20-21'!LON29)</f>
        <v/>
      </c>
      <c r="LOO29" s="14" t="str">
        <f>IF('Employee Input 20-21'!LOO29="","",'Employee Input 20-21'!LOO29)</f>
        <v/>
      </c>
      <c r="LOP29" s="14" t="str">
        <f>IF('Employee Input 20-21'!LOP29="","",'Employee Input 20-21'!LOP29)</f>
        <v/>
      </c>
      <c r="LOQ29" s="14" t="str">
        <f>IF('Employee Input 20-21'!LOQ29="","",'Employee Input 20-21'!LOQ29)</f>
        <v/>
      </c>
      <c r="LOR29" s="14" t="str">
        <f>IF('Employee Input 20-21'!LOR29="","",'Employee Input 20-21'!LOR29)</f>
        <v/>
      </c>
      <c r="LOS29" s="14" t="str">
        <f>IF('Employee Input 20-21'!LOS29="","",'Employee Input 20-21'!LOS29)</f>
        <v/>
      </c>
      <c r="LOT29" s="14" t="str">
        <f>IF('Employee Input 20-21'!LOT29="","",'Employee Input 20-21'!LOT29)</f>
        <v/>
      </c>
      <c r="LOU29" s="14" t="str">
        <f>IF('Employee Input 20-21'!LOU29="","",'Employee Input 20-21'!LOU29)</f>
        <v/>
      </c>
      <c r="LOV29" s="14" t="str">
        <f>IF('Employee Input 20-21'!LOV29="","",'Employee Input 20-21'!LOV29)</f>
        <v/>
      </c>
      <c r="LOW29" s="14" t="str">
        <f>IF('Employee Input 20-21'!LOW29="","",'Employee Input 20-21'!LOW29)</f>
        <v/>
      </c>
      <c r="LOX29" s="14" t="str">
        <f>IF('Employee Input 20-21'!LOX29="","",'Employee Input 20-21'!LOX29)</f>
        <v/>
      </c>
      <c r="LOY29" s="14" t="str">
        <f>IF('Employee Input 20-21'!LOY29="","",'Employee Input 20-21'!LOY29)</f>
        <v/>
      </c>
      <c r="LOZ29" s="14" t="str">
        <f>IF('Employee Input 20-21'!LOZ29="","",'Employee Input 20-21'!LOZ29)</f>
        <v/>
      </c>
      <c r="LPA29" s="14" t="str">
        <f>IF('Employee Input 20-21'!LPA29="","",'Employee Input 20-21'!LPA29)</f>
        <v/>
      </c>
      <c r="LPB29" s="14" t="str">
        <f>IF('Employee Input 20-21'!LPB29="","",'Employee Input 20-21'!LPB29)</f>
        <v/>
      </c>
      <c r="LPC29" s="14" t="str">
        <f>IF('Employee Input 20-21'!LPC29="","",'Employee Input 20-21'!LPC29)</f>
        <v/>
      </c>
      <c r="LPD29" s="14" t="str">
        <f>IF('Employee Input 20-21'!LPD29="","",'Employee Input 20-21'!LPD29)</f>
        <v/>
      </c>
      <c r="LPE29" s="14" t="str">
        <f>IF('Employee Input 20-21'!LPE29="","",'Employee Input 20-21'!LPE29)</f>
        <v/>
      </c>
      <c r="LPF29" s="14" t="str">
        <f>IF('Employee Input 20-21'!LPF29="","",'Employee Input 20-21'!LPF29)</f>
        <v/>
      </c>
      <c r="LPG29" s="14" t="str">
        <f>IF('Employee Input 20-21'!LPG29="","",'Employee Input 20-21'!LPG29)</f>
        <v/>
      </c>
      <c r="LPH29" s="14" t="str">
        <f>IF('Employee Input 20-21'!LPH29="","",'Employee Input 20-21'!LPH29)</f>
        <v/>
      </c>
      <c r="LPI29" s="14" t="str">
        <f>IF('Employee Input 20-21'!LPI29="","",'Employee Input 20-21'!LPI29)</f>
        <v/>
      </c>
      <c r="LPJ29" s="14" t="str">
        <f>IF('Employee Input 20-21'!LPJ29="","",'Employee Input 20-21'!LPJ29)</f>
        <v/>
      </c>
      <c r="LPK29" s="14" t="str">
        <f>IF('Employee Input 20-21'!LPK29="","",'Employee Input 20-21'!LPK29)</f>
        <v/>
      </c>
      <c r="LPL29" s="14" t="str">
        <f>IF('Employee Input 20-21'!LPL29="","",'Employee Input 20-21'!LPL29)</f>
        <v/>
      </c>
      <c r="LPM29" s="14" t="str">
        <f>IF('Employee Input 20-21'!LPM29="","",'Employee Input 20-21'!LPM29)</f>
        <v/>
      </c>
      <c r="LPN29" s="14" t="str">
        <f>IF('Employee Input 20-21'!LPN29="","",'Employee Input 20-21'!LPN29)</f>
        <v/>
      </c>
      <c r="LPO29" s="14" t="str">
        <f>IF('Employee Input 20-21'!LPO29="","",'Employee Input 20-21'!LPO29)</f>
        <v/>
      </c>
      <c r="LPP29" s="14" t="str">
        <f>IF('Employee Input 20-21'!LPP29="","",'Employee Input 20-21'!LPP29)</f>
        <v/>
      </c>
      <c r="LPQ29" s="14" t="str">
        <f>IF('Employee Input 20-21'!LPQ29="","",'Employee Input 20-21'!LPQ29)</f>
        <v/>
      </c>
      <c r="LPR29" s="14" t="str">
        <f>IF('Employee Input 20-21'!LPR29="","",'Employee Input 20-21'!LPR29)</f>
        <v/>
      </c>
      <c r="LPS29" s="14" t="str">
        <f>IF('Employee Input 20-21'!LPS29="","",'Employee Input 20-21'!LPS29)</f>
        <v/>
      </c>
      <c r="LPT29" s="14" t="str">
        <f>IF('Employee Input 20-21'!LPT29="","",'Employee Input 20-21'!LPT29)</f>
        <v/>
      </c>
      <c r="LPU29" s="14" t="str">
        <f>IF('Employee Input 20-21'!LPU29="","",'Employee Input 20-21'!LPU29)</f>
        <v/>
      </c>
      <c r="LPV29" s="14" t="str">
        <f>IF('Employee Input 20-21'!LPV29="","",'Employee Input 20-21'!LPV29)</f>
        <v/>
      </c>
      <c r="LPW29" s="14" t="str">
        <f>IF('Employee Input 20-21'!LPW29="","",'Employee Input 20-21'!LPW29)</f>
        <v/>
      </c>
      <c r="LPX29" s="14" t="str">
        <f>IF('Employee Input 20-21'!LPX29="","",'Employee Input 20-21'!LPX29)</f>
        <v/>
      </c>
      <c r="LPY29" s="14" t="str">
        <f>IF('Employee Input 20-21'!LPY29="","",'Employee Input 20-21'!LPY29)</f>
        <v/>
      </c>
      <c r="LPZ29" s="14" t="str">
        <f>IF('Employee Input 20-21'!LPZ29="","",'Employee Input 20-21'!LPZ29)</f>
        <v/>
      </c>
      <c r="LQA29" s="14" t="str">
        <f>IF('Employee Input 20-21'!LQA29="","",'Employee Input 20-21'!LQA29)</f>
        <v/>
      </c>
      <c r="LQB29" s="14" t="str">
        <f>IF('Employee Input 20-21'!LQB29="","",'Employee Input 20-21'!LQB29)</f>
        <v/>
      </c>
      <c r="LQC29" s="14" t="str">
        <f>IF('Employee Input 20-21'!LQC29="","",'Employee Input 20-21'!LQC29)</f>
        <v/>
      </c>
      <c r="LQD29" s="14" t="str">
        <f>IF('Employee Input 20-21'!LQD29="","",'Employee Input 20-21'!LQD29)</f>
        <v/>
      </c>
      <c r="LQE29" s="14" t="str">
        <f>IF('Employee Input 20-21'!LQE29="","",'Employee Input 20-21'!LQE29)</f>
        <v/>
      </c>
      <c r="LQF29" s="14" t="str">
        <f>IF('Employee Input 20-21'!LQF29="","",'Employee Input 20-21'!LQF29)</f>
        <v/>
      </c>
      <c r="LQG29" s="14" t="str">
        <f>IF('Employee Input 20-21'!LQG29="","",'Employee Input 20-21'!LQG29)</f>
        <v/>
      </c>
      <c r="LQH29" s="14" t="str">
        <f>IF('Employee Input 20-21'!LQH29="","",'Employee Input 20-21'!LQH29)</f>
        <v/>
      </c>
      <c r="LQI29" s="14" t="str">
        <f>IF('Employee Input 20-21'!LQI29="","",'Employee Input 20-21'!LQI29)</f>
        <v/>
      </c>
      <c r="LQJ29" s="14" t="str">
        <f>IF('Employee Input 20-21'!LQJ29="","",'Employee Input 20-21'!LQJ29)</f>
        <v/>
      </c>
      <c r="LQK29" s="14" t="str">
        <f>IF('Employee Input 20-21'!LQK29="","",'Employee Input 20-21'!LQK29)</f>
        <v/>
      </c>
      <c r="LQL29" s="14" t="str">
        <f>IF('Employee Input 20-21'!LQL29="","",'Employee Input 20-21'!LQL29)</f>
        <v/>
      </c>
      <c r="LQM29" s="14" t="str">
        <f>IF('Employee Input 20-21'!LQM29="","",'Employee Input 20-21'!LQM29)</f>
        <v/>
      </c>
      <c r="LQN29" s="14" t="str">
        <f>IF('Employee Input 20-21'!LQN29="","",'Employee Input 20-21'!LQN29)</f>
        <v/>
      </c>
      <c r="LQO29" s="14" t="str">
        <f>IF('Employee Input 20-21'!LQO29="","",'Employee Input 20-21'!LQO29)</f>
        <v/>
      </c>
      <c r="LQP29" s="14" t="str">
        <f>IF('Employee Input 20-21'!LQP29="","",'Employee Input 20-21'!LQP29)</f>
        <v/>
      </c>
      <c r="LQQ29" s="14" t="str">
        <f>IF('Employee Input 20-21'!LQQ29="","",'Employee Input 20-21'!LQQ29)</f>
        <v/>
      </c>
      <c r="LQR29" s="14" t="str">
        <f>IF('Employee Input 20-21'!LQR29="","",'Employee Input 20-21'!LQR29)</f>
        <v/>
      </c>
      <c r="LQS29" s="14" t="str">
        <f>IF('Employee Input 20-21'!LQS29="","",'Employee Input 20-21'!LQS29)</f>
        <v/>
      </c>
      <c r="LQT29" s="14" t="str">
        <f>IF('Employee Input 20-21'!LQT29="","",'Employee Input 20-21'!LQT29)</f>
        <v/>
      </c>
      <c r="LQU29" s="14" t="str">
        <f>IF('Employee Input 20-21'!LQU29="","",'Employee Input 20-21'!LQU29)</f>
        <v/>
      </c>
      <c r="LQV29" s="14" t="str">
        <f>IF('Employee Input 20-21'!LQV29="","",'Employee Input 20-21'!LQV29)</f>
        <v/>
      </c>
      <c r="LQW29" s="14" t="str">
        <f>IF('Employee Input 20-21'!LQW29="","",'Employee Input 20-21'!LQW29)</f>
        <v/>
      </c>
      <c r="LQX29" s="14" t="str">
        <f>IF('Employee Input 20-21'!LQX29="","",'Employee Input 20-21'!LQX29)</f>
        <v/>
      </c>
      <c r="LQY29" s="14" t="str">
        <f>IF('Employee Input 20-21'!LQY29="","",'Employee Input 20-21'!LQY29)</f>
        <v/>
      </c>
      <c r="LQZ29" s="14" t="str">
        <f>IF('Employee Input 20-21'!LQZ29="","",'Employee Input 20-21'!LQZ29)</f>
        <v/>
      </c>
      <c r="LRA29" s="14" t="str">
        <f>IF('Employee Input 20-21'!LRA29="","",'Employee Input 20-21'!LRA29)</f>
        <v/>
      </c>
      <c r="LRB29" s="14" t="str">
        <f>IF('Employee Input 20-21'!LRB29="","",'Employee Input 20-21'!LRB29)</f>
        <v/>
      </c>
      <c r="LRC29" s="14" t="str">
        <f>IF('Employee Input 20-21'!LRC29="","",'Employee Input 20-21'!LRC29)</f>
        <v/>
      </c>
      <c r="LRD29" s="14" t="str">
        <f>IF('Employee Input 20-21'!LRD29="","",'Employee Input 20-21'!LRD29)</f>
        <v/>
      </c>
      <c r="LRE29" s="14" t="str">
        <f>IF('Employee Input 20-21'!LRE29="","",'Employee Input 20-21'!LRE29)</f>
        <v/>
      </c>
      <c r="LRF29" s="14" t="str">
        <f>IF('Employee Input 20-21'!LRF29="","",'Employee Input 20-21'!LRF29)</f>
        <v/>
      </c>
      <c r="LRG29" s="14" t="str">
        <f>IF('Employee Input 20-21'!LRG29="","",'Employee Input 20-21'!LRG29)</f>
        <v/>
      </c>
      <c r="LRH29" s="14" t="str">
        <f>IF('Employee Input 20-21'!LRH29="","",'Employee Input 20-21'!LRH29)</f>
        <v/>
      </c>
      <c r="LRI29" s="14" t="str">
        <f>IF('Employee Input 20-21'!LRI29="","",'Employee Input 20-21'!LRI29)</f>
        <v/>
      </c>
      <c r="LRJ29" s="14" t="str">
        <f>IF('Employee Input 20-21'!LRJ29="","",'Employee Input 20-21'!LRJ29)</f>
        <v/>
      </c>
      <c r="LRK29" s="14" t="str">
        <f>IF('Employee Input 20-21'!LRK29="","",'Employee Input 20-21'!LRK29)</f>
        <v/>
      </c>
      <c r="LRL29" s="14" t="str">
        <f>IF('Employee Input 20-21'!LRL29="","",'Employee Input 20-21'!LRL29)</f>
        <v/>
      </c>
      <c r="LRM29" s="14" t="str">
        <f>IF('Employee Input 20-21'!LRM29="","",'Employee Input 20-21'!LRM29)</f>
        <v/>
      </c>
      <c r="LRN29" s="14" t="str">
        <f>IF('Employee Input 20-21'!LRN29="","",'Employee Input 20-21'!LRN29)</f>
        <v/>
      </c>
      <c r="LRO29" s="14" t="str">
        <f>IF('Employee Input 20-21'!LRO29="","",'Employee Input 20-21'!LRO29)</f>
        <v/>
      </c>
      <c r="LRP29" s="14" t="str">
        <f>IF('Employee Input 20-21'!LRP29="","",'Employee Input 20-21'!LRP29)</f>
        <v/>
      </c>
      <c r="LRQ29" s="14" t="str">
        <f>IF('Employee Input 20-21'!LRQ29="","",'Employee Input 20-21'!LRQ29)</f>
        <v/>
      </c>
      <c r="LRR29" s="14" t="str">
        <f>IF('Employee Input 20-21'!LRR29="","",'Employee Input 20-21'!LRR29)</f>
        <v/>
      </c>
      <c r="LRS29" s="14" t="str">
        <f>IF('Employee Input 20-21'!LRS29="","",'Employee Input 20-21'!LRS29)</f>
        <v/>
      </c>
      <c r="LRT29" s="14" t="str">
        <f>IF('Employee Input 20-21'!LRT29="","",'Employee Input 20-21'!LRT29)</f>
        <v/>
      </c>
      <c r="LRU29" s="14" t="str">
        <f>IF('Employee Input 20-21'!LRU29="","",'Employee Input 20-21'!LRU29)</f>
        <v/>
      </c>
      <c r="LRV29" s="14" t="str">
        <f>IF('Employee Input 20-21'!LRV29="","",'Employee Input 20-21'!LRV29)</f>
        <v/>
      </c>
      <c r="LRW29" s="14" t="str">
        <f>IF('Employee Input 20-21'!LRW29="","",'Employee Input 20-21'!LRW29)</f>
        <v/>
      </c>
      <c r="LRX29" s="14" t="str">
        <f>IF('Employee Input 20-21'!LRX29="","",'Employee Input 20-21'!LRX29)</f>
        <v/>
      </c>
      <c r="LRY29" s="14" t="str">
        <f>IF('Employee Input 20-21'!LRY29="","",'Employee Input 20-21'!LRY29)</f>
        <v/>
      </c>
      <c r="LRZ29" s="14" t="str">
        <f>IF('Employee Input 20-21'!LRZ29="","",'Employee Input 20-21'!LRZ29)</f>
        <v/>
      </c>
      <c r="LSA29" s="14" t="str">
        <f>IF('Employee Input 20-21'!LSA29="","",'Employee Input 20-21'!LSA29)</f>
        <v/>
      </c>
      <c r="LSB29" s="14" t="str">
        <f>IF('Employee Input 20-21'!LSB29="","",'Employee Input 20-21'!LSB29)</f>
        <v/>
      </c>
      <c r="LSC29" s="14" t="str">
        <f>IF('Employee Input 20-21'!LSC29="","",'Employee Input 20-21'!LSC29)</f>
        <v/>
      </c>
      <c r="LSD29" s="14" t="str">
        <f>IF('Employee Input 20-21'!LSD29="","",'Employee Input 20-21'!LSD29)</f>
        <v/>
      </c>
      <c r="LSE29" s="14" t="str">
        <f>IF('Employee Input 20-21'!LSE29="","",'Employee Input 20-21'!LSE29)</f>
        <v/>
      </c>
      <c r="LSF29" s="14" t="str">
        <f>IF('Employee Input 20-21'!LSF29="","",'Employee Input 20-21'!LSF29)</f>
        <v/>
      </c>
      <c r="LSG29" s="14" t="str">
        <f>IF('Employee Input 20-21'!LSG29="","",'Employee Input 20-21'!LSG29)</f>
        <v/>
      </c>
      <c r="LSH29" s="14" t="str">
        <f>IF('Employee Input 20-21'!LSH29="","",'Employee Input 20-21'!LSH29)</f>
        <v/>
      </c>
      <c r="LSI29" s="14" t="str">
        <f>IF('Employee Input 20-21'!LSI29="","",'Employee Input 20-21'!LSI29)</f>
        <v/>
      </c>
      <c r="LSJ29" s="14" t="str">
        <f>IF('Employee Input 20-21'!LSJ29="","",'Employee Input 20-21'!LSJ29)</f>
        <v/>
      </c>
      <c r="LSK29" s="14" t="str">
        <f>IF('Employee Input 20-21'!LSK29="","",'Employee Input 20-21'!LSK29)</f>
        <v/>
      </c>
      <c r="LSL29" s="14" t="str">
        <f>IF('Employee Input 20-21'!LSL29="","",'Employee Input 20-21'!LSL29)</f>
        <v/>
      </c>
      <c r="LSM29" s="14" t="str">
        <f>IF('Employee Input 20-21'!LSM29="","",'Employee Input 20-21'!LSM29)</f>
        <v/>
      </c>
      <c r="LSN29" s="14" t="str">
        <f>IF('Employee Input 20-21'!LSN29="","",'Employee Input 20-21'!LSN29)</f>
        <v/>
      </c>
      <c r="LSO29" s="14" t="str">
        <f>IF('Employee Input 20-21'!LSO29="","",'Employee Input 20-21'!LSO29)</f>
        <v/>
      </c>
      <c r="LSP29" s="14" t="str">
        <f>IF('Employee Input 20-21'!LSP29="","",'Employee Input 20-21'!LSP29)</f>
        <v/>
      </c>
      <c r="LSQ29" s="14" t="str">
        <f>IF('Employee Input 20-21'!LSQ29="","",'Employee Input 20-21'!LSQ29)</f>
        <v/>
      </c>
      <c r="LSR29" s="14" t="str">
        <f>IF('Employee Input 20-21'!LSR29="","",'Employee Input 20-21'!LSR29)</f>
        <v/>
      </c>
      <c r="LSS29" s="14" t="str">
        <f>IF('Employee Input 20-21'!LSS29="","",'Employee Input 20-21'!LSS29)</f>
        <v/>
      </c>
      <c r="LST29" s="14" t="str">
        <f>IF('Employee Input 20-21'!LST29="","",'Employee Input 20-21'!LST29)</f>
        <v/>
      </c>
      <c r="LSU29" s="14" t="str">
        <f>IF('Employee Input 20-21'!LSU29="","",'Employee Input 20-21'!LSU29)</f>
        <v/>
      </c>
      <c r="LSV29" s="14" t="str">
        <f>IF('Employee Input 20-21'!LSV29="","",'Employee Input 20-21'!LSV29)</f>
        <v/>
      </c>
      <c r="LSW29" s="14" t="str">
        <f>IF('Employee Input 20-21'!LSW29="","",'Employee Input 20-21'!LSW29)</f>
        <v/>
      </c>
      <c r="LSX29" s="14" t="str">
        <f>IF('Employee Input 20-21'!LSX29="","",'Employee Input 20-21'!LSX29)</f>
        <v/>
      </c>
      <c r="LSY29" s="14" t="str">
        <f>IF('Employee Input 20-21'!LSY29="","",'Employee Input 20-21'!LSY29)</f>
        <v/>
      </c>
      <c r="LSZ29" s="14" t="str">
        <f>IF('Employee Input 20-21'!LSZ29="","",'Employee Input 20-21'!LSZ29)</f>
        <v/>
      </c>
      <c r="LTA29" s="14" t="str">
        <f>IF('Employee Input 20-21'!LTA29="","",'Employee Input 20-21'!LTA29)</f>
        <v/>
      </c>
      <c r="LTB29" s="14" t="str">
        <f>IF('Employee Input 20-21'!LTB29="","",'Employee Input 20-21'!LTB29)</f>
        <v/>
      </c>
      <c r="LTC29" s="14" t="str">
        <f>IF('Employee Input 20-21'!LTC29="","",'Employee Input 20-21'!LTC29)</f>
        <v/>
      </c>
      <c r="LTD29" s="14" t="str">
        <f>IF('Employee Input 20-21'!LTD29="","",'Employee Input 20-21'!LTD29)</f>
        <v/>
      </c>
      <c r="LTE29" s="14" t="str">
        <f>IF('Employee Input 20-21'!LTE29="","",'Employee Input 20-21'!LTE29)</f>
        <v/>
      </c>
      <c r="LTF29" s="14" t="str">
        <f>IF('Employee Input 20-21'!LTF29="","",'Employee Input 20-21'!LTF29)</f>
        <v/>
      </c>
      <c r="LTG29" s="14" t="str">
        <f>IF('Employee Input 20-21'!LTG29="","",'Employee Input 20-21'!LTG29)</f>
        <v/>
      </c>
      <c r="LTH29" s="14" t="str">
        <f>IF('Employee Input 20-21'!LTH29="","",'Employee Input 20-21'!LTH29)</f>
        <v/>
      </c>
      <c r="LTI29" s="14" t="str">
        <f>IF('Employee Input 20-21'!LTI29="","",'Employee Input 20-21'!LTI29)</f>
        <v/>
      </c>
      <c r="LTJ29" s="14" t="str">
        <f>IF('Employee Input 20-21'!LTJ29="","",'Employee Input 20-21'!LTJ29)</f>
        <v/>
      </c>
      <c r="LTK29" s="14" t="str">
        <f>IF('Employee Input 20-21'!LTK29="","",'Employee Input 20-21'!LTK29)</f>
        <v/>
      </c>
      <c r="LTL29" s="14" t="str">
        <f>IF('Employee Input 20-21'!LTL29="","",'Employee Input 20-21'!LTL29)</f>
        <v/>
      </c>
      <c r="LTM29" s="14" t="str">
        <f>IF('Employee Input 20-21'!LTM29="","",'Employee Input 20-21'!LTM29)</f>
        <v/>
      </c>
      <c r="LTN29" s="14" t="str">
        <f>IF('Employee Input 20-21'!LTN29="","",'Employee Input 20-21'!LTN29)</f>
        <v/>
      </c>
      <c r="LTO29" s="14" t="str">
        <f>IF('Employee Input 20-21'!LTO29="","",'Employee Input 20-21'!LTO29)</f>
        <v/>
      </c>
      <c r="LTP29" s="14" t="str">
        <f>IF('Employee Input 20-21'!LTP29="","",'Employee Input 20-21'!LTP29)</f>
        <v/>
      </c>
      <c r="LTQ29" s="14" t="str">
        <f>IF('Employee Input 20-21'!LTQ29="","",'Employee Input 20-21'!LTQ29)</f>
        <v/>
      </c>
      <c r="LTR29" s="14" t="str">
        <f>IF('Employee Input 20-21'!LTR29="","",'Employee Input 20-21'!LTR29)</f>
        <v/>
      </c>
      <c r="LTS29" s="14" t="str">
        <f>IF('Employee Input 20-21'!LTS29="","",'Employee Input 20-21'!LTS29)</f>
        <v/>
      </c>
      <c r="LTT29" s="14" t="str">
        <f>IF('Employee Input 20-21'!LTT29="","",'Employee Input 20-21'!LTT29)</f>
        <v/>
      </c>
      <c r="LTU29" s="14" t="str">
        <f>IF('Employee Input 20-21'!LTU29="","",'Employee Input 20-21'!LTU29)</f>
        <v/>
      </c>
      <c r="LTV29" s="14" t="str">
        <f>IF('Employee Input 20-21'!LTV29="","",'Employee Input 20-21'!LTV29)</f>
        <v/>
      </c>
      <c r="LTW29" s="14" t="str">
        <f>IF('Employee Input 20-21'!LTW29="","",'Employee Input 20-21'!LTW29)</f>
        <v/>
      </c>
      <c r="LTX29" s="14" t="str">
        <f>IF('Employee Input 20-21'!LTX29="","",'Employee Input 20-21'!LTX29)</f>
        <v/>
      </c>
      <c r="LTY29" s="14" t="str">
        <f>IF('Employee Input 20-21'!LTY29="","",'Employee Input 20-21'!LTY29)</f>
        <v/>
      </c>
      <c r="LTZ29" s="14" t="str">
        <f>IF('Employee Input 20-21'!LTZ29="","",'Employee Input 20-21'!LTZ29)</f>
        <v/>
      </c>
      <c r="LUA29" s="14" t="str">
        <f>IF('Employee Input 20-21'!LUA29="","",'Employee Input 20-21'!LUA29)</f>
        <v/>
      </c>
      <c r="LUB29" s="14" t="str">
        <f>IF('Employee Input 20-21'!LUB29="","",'Employee Input 20-21'!LUB29)</f>
        <v/>
      </c>
      <c r="LUC29" s="14" t="str">
        <f>IF('Employee Input 20-21'!LUC29="","",'Employee Input 20-21'!LUC29)</f>
        <v/>
      </c>
      <c r="LUD29" s="14" t="str">
        <f>IF('Employee Input 20-21'!LUD29="","",'Employee Input 20-21'!LUD29)</f>
        <v/>
      </c>
      <c r="LUE29" s="14" t="str">
        <f>IF('Employee Input 20-21'!LUE29="","",'Employee Input 20-21'!LUE29)</f>
        <v/>
      </c>
      <c r="LUF29" s="14" t="str">
        <f>IF('Employee Input 20-21'!LUF29="","",'Employee Input 20-21'!LUF29)</f>
        <v/>
      </c>
      <c r="LUG29" s="14" t="str">
        <f>IF('Employee Input 20-21'!LUG29="","",'Employee Input 20-21'!LUG29)</f>
        <v/>
      </c>
      <c r="LUH29" s="14" t="str">
        <f>IF('Employee Input 20-21'!LUH29="","",'Employee Input 20-21'!LUH29)</f>
        <v/>
      </c>
      <c r="LUI29" s="14" t="str">
        <f>IF('Employee Input 20-21'!LUI29="","",'Employee Input 20-21'!LUI29)</f>
        <v/>
      </c>
      <c r="LUJ29" s="14" t="str">
        <f>IF('Employee Input 20-21'!LUJ29="","",'Employee Input 20-21'!LUJ29)</f>
        <v/>
      </c>
      <c r="LUK29" s="14" t="str">
        <f>IF('Employee Input 20-21'!LUK29="","",'Employee Input 20-21'!LUK29)</f>
        <v/>
      </c>
      <c r="LUL29" s="14" t="str">
        <f>IF('Employee Input 20-21'!LUL29="","",'Employee Input 20-21'!LUL29)</f>
        <v/>
      </c>
      <c r="LUM29" s="14" t="str">
        <f>IF('Employee Input 20-21'!LUM29="","",'Employee Input 20-21'!LUM29)</f>
        <v/>
      </c>
      <c r="LUN29" s="14" t="str">
        <f>IF('Employee Input 20-21'!LUN29="","",'Employee Input 20-21'!LUN29)</f>
        <v/>
      </c>
      <c r="LUO29" s="14" t="str">
        <f>IF('Employee Input 20-21'!LUO29="","",'Employee Input 20-21'!LUO29)</f>
        <v/>
      </c>
      <c r="LUP29" s="14" t="str">
        <f>IF('Employee Input 20-21'!LUP29="","",'Employee Input 20-21'!LUP29)</f>
        <v/>
      </c>
      <c r="LUQ29" s="14" t="str">
        <f>IF('Employee Input 20-21'!LUQ29="","",'Employee Input 20-21'!LUQ29)</f>
        <v/>
      </c>
      <c r="LUR29" s="14" t="str">
        <f>IF('Employee Input 20-21'!LUR29="","",'Employee Input 20-21'!LUR29)</f>
        <v/>
      </c>
      <c r="LUS29" s="14" t="str">
        <f>IF('Employee Input 20-21'!LUS29="","",'Employee Input 20-21'!LUS29)</f>
        <v/>
      </c>
      <c r="LUT29" s="14" t="str">
        <f>IF('Employee Input 20-21'!LUT29="","",'Employee Input 20-21'!LUT29)</f>
        <v/>
      </c>
      <c r="LUU29" s="14" t="str">
        <f>IF('Employee Input 20-21'!LUU29="","",'Employee Input 20-21'!LUU29)</f>
        <v/>
      </c>
      <c r="LUV29" s="14" t="str">
        <f>IF('Employee Input 20-21'!LUV29="","",'Employee Input 20-21'!LUV29)</f>
        <v/>
      </c>
      <c r="LUW29" s="14" t="str">
        <f>IF('Employee Input 20-21'!LUW29="","",'Employee Input 20-21'!LUW29)</f>
        <v/>
      </c>
      <c r="LUX29" s="14" t="str">
        <f>IF('Employee Input 20-21'!LUX29="","",'Employee Input 20-21'!LUX29)</f>
        <v/>
      </c>
      <c r="LUY29" s="14" t="str">
        <f>IF('Employee Input 20-21'!LUY29="","",'Employee Input 20-21'!LUY29)</f>
        <v/>
      </c>
      <c r="LUZ29" s="14" t="str">
        <f>IF('Employee Input 20-21'!LUZ29="","",'Employee Input 20-21'!LUZ29)</f>
        <v/>
      </c>
      <c r="LVA29" s="14" t="str">
        <f>IF('Employee Input 20-21'!LVA29="","",'Employee Input 20-21'!LVA29)</f>
        <v/>
      </c>
      <c r="LVB29" s="14" t="str">
        <f>IF('Employee Input 20-21'!LVB29="","",'Employee Input 20-21'!LVB29)</f>
        <v/>
      </c>
      <c r="LVC29" s="14" t="str">
        <f>IF('Employee Input 20-21'!LVC29="","",'Employee Input 20-21'!LVC29)</f>
        <v/>
      </c>
      <c r="LVD29" s="14" t="str">
        <f>IF('Employee Input 20-21'!LVD29="","",'Employee Input 20-21'!LVD29)</f>
        <v/>
      </c>
      <c r="LVE29" s="14" t="str">
        <f>IF('Employee Input 20-21'!LVE29="","",'Employee Input 20-21'!LVE29)</f>
        <v/>
      </c>
      <c r="LVF29" s="14" t="str">
        <f>IF('Employee Input 20-21'!LVF29="","",'Employee Input 20-21'!LVF29)</f>
        <v/>
      </c>
      <c r="LVG29" s="14" t="str">
        <f>IF('Employee Input 20-21'!LVG29="","",'Employee Input 20-21'!LVG29)</f>
        <v/>
      </c>
      <c r="LVH29" s="14" t="str">
        <f>IF('Employee Input 20-21'!LVH29="","",'Employee Input 20-21'!LVH29)</f>
        <v/>
      </c>
      <c r="LVI29" s="14" t="str">
        <f>IF('Employee Input 20-21'!LVI29="","",'Employee Input 20-21'!LVI29)</f>
        <v/>
      </c>
      <c r="LVJ29" s="14" t="str">
        <f>IF('Employee Input 20-21'!LVJ29="","",'Employee Input 20-21'!LVJ29)</f>
        <v/>
      </c>
      <c r="LVK29" s="14" t="str">
        <f>IF('Employee Input 20-21'!LVK29="","",'Employee Input 20-21'!LVK29)</f>
        <v/>
      </c>
      <c r="LVL29" s="14" t="str">
        <f>IF('Employee Input 20-21'!LVL29="","",'Employee Input 20-21'!LVL29)</f>
        <v/>
      </c>
      <c r="LVM29" s="14" t="str">
        <f>IF('Employee Input 20-21'!LVM29="","",'Employee Input 20-21'!LVM29)</f>
        <v/>
      </c>
      <c r="LVN29" s="14" t="str">
        <f>IF('Employee Input 20-21'!LVN29="","",'Employee Input 20-21'!LVN29)</f>
        <v/>
      </c>
      <c r="LVO29" s="14" t="str">
        <f>IF('Employee Input 20-21'!LVO29="","",'Employee Input 20-21'!LVO29)</f>
        <v/>
      </c>
      <c r="LVP29" s="14" t="str">
        <f>IF('Employee Input 20-21'!LVP29="","",'Employee Input 20-21'!LVP29)</f>
        <v/>
      </c>
      <c r="LVQ29" s="14" t="str">
        <f>IF('Employee Input 20-21'!LVQ29="","",'Employee Input 20-21'!LVQ29)</f>
        <v/>
      </c>
      <c r="LVR29" s="14" t="str">
        <f>IF('Employee Input 20-21'!LVR29="","",'Employee Input 20-21'!LVR29)</f>
        <v/>
      </c>
      <c r="LVS29" s="14" t="str">
        <f>IF('Employee Input 20-21'!LVS29="","",'Employee Input 20-21'!LVS29)</f>
        <v/>
      </c>
      <c r="LVT29" s="14" t="str">
        <f>IF('Employee Input 20-21'!LVT29="","",'Employee Input 20-21'!LVT29)</f>
        <v/>
      </c>
      <c r="LVU29" s="14" t="str">
        <f>IF('Employee Input 20-21'!LVU29="","",'Employee Input 20-21'!LVU29)</f>
        <v/>
      </c>
      <c r="LVV29" s="14" t="str">
        <f>IF('Employee Input 20-21'!LVV29="","",'Employee Input 20-21'!LVV29)</f>
        <v/>
      </c>
      <c r="LVW29" s="14" t="str">
        <f>IF('Employee Input 20-21'!LVW29="","",'Employee Input 20-21'!LVW29)</f>
        <v/>
      </c>
      <c r="LVX29" s="14" t="str">
        <f>IF('Employee Input 20-21'!LVX29="","",'Employee Input 20-21'!LVX29)</f>
        <v/>
      </c>
      <c r="LVY29" s="14" t="str">
        <f>IF('Employee Input 20-21'!LVY29="","",'Employee Input 20-21'!LVY29)</f>
        <v/>
      </c>
      <c r="LVZ29" s="14" t="str">
        <f>IF('Employee Input 20-21'!LVZ29="","",'Employee Input 20-21'!LVZ29)</f>
        <v/>
      </c>
      <c r="LWA29" s="14" t="str">
        <f>IF('Employee Input 20-21'!LWA29="","",'Employee Input 20-21'!LWA29)</f>
        <v/>
      </c>
      <c r="LWB29" s="14" t="str">
        <f>IF('Employee Input 20-21'!LWB29="","",'Employee Input 20-21'!LWB29)</f>
        <v/>
      </c>
      <c r="LWC29" s="14" t="str">
        <f>IF('Employee Input 20-21'!LWC29="","",'Employee Input 20-21'!LWC29)</f>
        <v/>
      </c>
      <c r="LWD29" s="14" t="str">
        <f>IF('Employee Input 20-21'!LWD29="","",'Employee Input 20-21'!LWD29)</f>
        <v/>
      </c>
      <c r="LWE29" s="14" t="str">
        <f>IF('Employee Input 20-21'!LWE29="","",'Employee Input 20-21'!LWE29)</f>
        <v/>
      </c>
      <c r="LWF29" s="14" t="str">
        <f>IF('Employee Input 20-21'!LWF29="","",'Employee Input 20-21'!LWF29)</f>
        <v/>
      </c>
      <c r="LWG29" s="14" t="str">
        <f>IF('Employee Input 20-21'!LWG29="","",'Employee Input 20-21'!LWG29)</f>
        <v/>
      </c>
      <c r="LWH29" s="14" t="str">
        <f>IF('Employee Input 20-21'!LWH29="","",'Employee Input 20-21'!LWH29)</f>
        <v/>
      </c>
      <c r="LWI29" s="14" t="str">
        <f>IF('Employee Input 20-21'!LWI29="","",'Employee Input 20-21'!LWI29)</f>
        <v/>
      </c>
      <c r="LWJ29" s="14" t="str">
        <f>IF('Employee Input 20-21'!LWJ29="","",'Employee Input 20-21'!LWJ29)</f>
        <v/>
      </c>
      <c r="LWK29" s="14" t="str">
        <f>IF('Employee Input 20-21'!LWK29="","",'Employee Input 20-21'!LWK29)</f>
        <v/>
      </c>
      <c r="LWL29" s="14" t="str">
        <f>IF('Employee Input 20-21'!LWL29="","",'Employee Input 20-21'!LWL29)</f>
        <v/>
      </c>
      <c r="LWM29" s="14" t="str">
        <f>IF('Employee Input 20-21'!LWM29="","",'Employee Input 20-21'!LWM29)</f>
        <v/>
      </c>
      <c r="LWN29" s="14" t="str">
        <f>IF('Employee Input 20-21'!LWN29="","",'Employee Input 20-21'!LWN29)</f>
        <v/>
      </c>
      <c r="LWO29" s="14" t="str">
        <f>IF('Employee Input 20-21'!LWO29="","",'Employee Input 20-21'!LWO29)</f>
        <v/>
      </c>
      <c r="LWP29" s="14" t="str">
        <f>IF('Employee Input 20-21'!LWP29="","",'Employee Input 20-21'!LWP29)</f>
        <v/>
      </c>
      <c r="LWQ29" s="14" t="str">
        <f>IF('Employee Input 20-21'!LWQ29="","",'Employee Input 20-21'!LWQ29)</f>
        <v/>
      </c>
      <c r="LWR29" s="14" t="str">
        <f>IF('Employee Input 20-21'!LWR29="","",'Employee Input 20-21'!LWR29)</f>
        <v/>
      </c>
      <c r="LWS29" s="14" t="str">
        <f>IF('Employee Input 20-21'!LWS29="","",'Employee Input 20-21'!LWS29)</f>
        <v/>
      </c>
      <c r="LWT29" s="14" t="str">
        <f>IF('Employee Input 20-21'!LWT29="","",'Employee Input 20-21'!LWT29)</f>
        <v/>
      </c>
      <c r="LWU29" s="14" t="str">
        <f>IF('Employee Input 20-21'!LWU29="","",'Employee Input 20-21'!LWU29)</f>
        <v/>
      </c>
      <c r="LWV29" s="14" t="str">
        <f>IF('Employee Input 20-21'!LWV29="","",'Employee Input 20-21'!LWV29)</f>
        <v/>
      </c>
      <c r="LWW29" s="14" t="str">
        <f>IF('Employee Input 20-21'!LWW29="","",'Employee Input 20-21'!LWW29)</f>
        <v/>
      </c>
      <c r="LWX29" s="14" t="str">
        <f>IF('Employee Input 20-21'!LWX29="","",'Employee Input 20-21'!LWX29)</f>
        <v/>
      </c>
      <c r="LWY29" s="14" t="str">
        <f>IF('Employee Input 20-21'!LWY29="","",'Employee Input 20-21'!LWY29)</f>
        <v/>
      </c>
      <c r="LWZ29" s="14" t="str">
        <f>IF('Employee Input 20-21'!LWZ29="","",'Employee Input 20-21'!LWZ29)</f>
        <v/>
      </c>
      <c r="LXA29" s="14" t="str">
        <f>IF('Employee Input 20-21'!LXA29="","",'Employee Input 20-21'!LXA29)</f>
        <v/>
      </c>
      <c r="LXB29" s="14" t="str">
        <f>IF('Employee Input 20-21'!LXB29="","",'Employee Input 20-21'!LXB29)</f>
        <v/>
      </c>
      <c r="LXC29" s="14" t="str">
        <f>IF('Employee Input 20-21'!LXC29="","",'Employee Input 20-21'!LXC29)</f>
        <v/>
      </c>
      <c r="LXD29" s="14" t="str">
        <f>IF('Employee Input 20-21'!LXD29="","",'Employee Input 20-21'!LXD29)</f>
        <v/>
      </c>
      <c r="LXE29" s="14" t="str">
        <f>IF('Employee Input 20-21'!LXE29="","",'Employee Input 20-21'!LXE29)</f>
        <v/>
      </c>
      <c r="LXF29" s="14" t="str">
        <f>IF('Employee Input 20-21'!LXF29="","",'Employee Input 20-21'!LXF29)</f>
        <v/>
      </c>
      <c r="LXG29" s="14" t="str">
        <f>IF('Employee Input 20-21'!LXG29="","",'Employee Input 20-21'!LXG29)</f>
        <v/>
      </c>
      <c r="LXH29" s="14" t="str">
        <f>IF('Employee Input 20-21'!LXH29="","",'Employee Input 20-21'!LXH29)</f>
        <v/>
      </c>
      <c r="LXI29" s="14" t="str">
        <f>IF('Employee Input 20-21'!LXI29="","",'Employee Input 20-21'!LXI29)</f>
        <v/>
      </c>
      <c r="LXJ29" s="14" t="str">
        <f>IF('Employee Input 20-21'!LXJ29="","",'Employee Input 20-21'!LXJ29)</f>
        <v/>
      </c>
      <c r="LXK29" s="14" t="str">
        <f>IF('Employee Input 20-21'!LXK29="","",'Employee Input 20-21'!LXK29)</f>
        <v/>
      </c>
      <c r="LXL29" s="14" t="str">
        <f>IF('Employee Input 20-21'!LXL29="","",'Employee Input 20-21'!LXL29)</f>
        <v/>
      </c>
      <c r="LXM29" s="14" t="str">
        <f>IF('Employee Input 20-21'!LXM29="","",'Employee Input 20-21'!LXM29)</f>
        <v/>
      </c>
      <c r="LXN29" s="14" t="str">
        <f>IF('Employee Input 20-21'!LXN29="","",'Employee Input 20-21'!LXN29)</f>
        <v/>
      </c>
      <c r="LXO29" s="14" t="str">
        <f>IF('Employee Input 20-21'!LXO29="","",'Employee Input 20-21'!LXO29)</f>
        <v/>
      </c>
      <c r="LXP29" s="14" t="str">
        <f>IF('Employee Input 20-21'!LXP29="","",'Employee Input 20-21'!LXP29)</f>
        <v/>
      </c>
      <c r="LXQ29" s="14" t="str">
        <f>IF('Employee Input 20-21'!LXQ29="","",'Employee Input 20-21'!LXQ29)</f>
        <v/>
      </c>
      <c r="LXR29" s="14" t="str">
        <f>IF('Employee Input 20-21'!LXR29="","",'Employee Input 20-21'!LXR29)</f>
        <v/>
      </c>
      <c r="LXS29" s="14" t="str">
        <f>IF('Employee Input 20-21'!LXS29="","",'Employee Input 20-21'!LXS29)</f>
        <v/>
      </c>
      <c r="LXT29" s="14" t="str">
        <f>IF('Employee Input 20-21'!LXT29="","",'Employee Input 20-21'!LXT29)</f>
        <v/>
      </c>
      <c r="LXU29" s="14" t="str">
        <f>IF('Employee Input 20-21'!LXU29="","",'Employee Input 20-21'!LXU29)</f>
        <v/>
      </c>
      <c r="LXV29" s="14" t="str">
        <f>IF('Employee Input 20-21'!LXV29="","",'Employee Input 20-21'!LXV29)</f>
        <v/>
      </c>
      <c r="LXW29" s="14" t="str">
        <f>IF('Employee Input 20-21'!LXW29="","",'Employee Input 20-21'!LXW29)</f>
        <v/>
      </c>
      <c r="LXX29" s="14" t="str">
        <f>IF('Employee Input 20-21'!LXX29="","",'Employee Input 20-21'!LXX29)</f>
        <v/>
      </c>
      <c r="LXY29" s="14" t="str">
        <f>IF('Employee Input 20-21'!LXY29="","",'Employee Input 20-21'!LXY29)</f>
        <v/>
      </c>
      <c r="LXZ29" s="14" t="str">
        <f>IF('Employee Input 20-21'!LXZ29="","",'Employee Input 20-21'!LXZ29)</f>
        <v/>
      </c>
      <c r="LYA29" s="14" t="str">
        <f>IF('Employee Input 20-21'!LYA29="","",'Employee Input 20-21'!LYA29)</f>
        <v/>
      </c>
      <c r="LYB29" s="14" t="str">
        <f>IF('Employee Input 20-21'!LYB29="","",'Employee Input 20-21'!LYB29)</f>
        <v/>
      </c>
      <c r="LYC29" s="14" t="str">
        <f>IF('Employee Input 20-21'!LYC29="","",'Employee Input 20-21'!LYC29)</f>
        <v/>
      </c>
      <c r="LYD29" s="14" t="str">
        <f>IF('Employee Input 20-21'!LYD29="","",'Employee Input 20-21'!LYD29)</f>
        <v/>
      </c>
      <c r="LYE29" s="14" t="str">
        <f>IF('Employee Input 20-21'!LYE29="","",'Employee Input 20-21'!LYE29)</f>
        <v/>
      </c>
      <c r="LYF29" s="14" t="str">
        <f>IF('Employee Input 20-21'!LYF29="","",'Employee Input 20-21'!LYF29)</f>
        <v/>
      </c>
      <c r="LYG29" s="14" t="str">
        <f>IF('Employee Input 20-21'!LYG29="","",'Employee Input 20-21'!LYG29)</f>
        <v/>
      </c>
      <c r="LYH29" s="14" t="str">
        <f>IF('Employee Input 20-21'!LYH29="","",'Employee Input 20-21'!LYH29)</f>
        <v/>
      </c>
      <c r="LYI29" s="14" t="str">
        <f>IF('Employee Input 20-21'!LYI29="","",'Employee Input 20-21'!LYI29)</f>
        <v/>
      </c>
      <c r="LYJ29" s="14" t="str">
        <f>IF('Employee Input 20-21'!LYJ29="","",'Employee Input 20-21'!LYJ29)</f>
        <v/>
      </c>
      <c r="LYK29" s="14" t="str">
        <f>IF('Employee Input 20-21'!LYK29="","",'Employee Input 20-21'!LYK29)</f>
        <v/>
      </c>
      <c r="LYL29" s="14" t="str">
        <f>IF('Employee Input 20-21'!LYL29="","",'Employee Input 20-21'!LYL29)</f>
        <v/>
      </c>
      <c r="LYM29" s="14" t="str">
        <f>IF('Employee Input 20-21'!LYM29="","",'Employee Input 20-21'!LYM29)</f>
        <v/>
      </c>
      <c r="LYN29" s="14" t="str">
        <f>IF('Employee Input 20-21'!LYN29="","",'Employee Input 20-21'!LYN29)</f>
        <v/>
      </c>
      <c r="LYO29" s="14" t="str">
        <f>IF('Employee Input 20-21'!LYO29="","",'Employee Input 20-21'!LYO29)</f>
        <v/>
      </c>
      <c r="LYP29" s="14" t="str">
        <f>IF('Employee Input 20-21'!LYP29="","",'Employee Input 20-21'!LYP29)</f>
        <v/>
      </c>
      <c r="LYQ29" s="14" t="str">
        <f>IF('Employee Input 20-21'!LYQ29="","",'Employee Input 20-21'!LYQ29)</f>
        <v/>
      </c>
      <c r="LYR29" s="14" t="str">
        <f>IF('Employee Input 20-21'!LYR29="","",'Employee Input 20-21'!LYR29)</f>
        <v/>
      </c>
      <c r="LYS29" s="14" t="str">
        <f>IF('Employee Input 20-21'!LYS29="","",'Employee Input 20-21'!LYS29)</f>
        <v/>
      </c>
      <c r="LYT29" s="14" t="str">
        <f>IF('Employee Input 20-21'!LYT29="","",'Employee Input 20-21'!LYT29)</f>
        <v/>
      </c>
      <c r="LYU29" s="14" t="str">
        <f>IF('Employee Input 20-21'!LYU29="","",'Employee Input 20-21'!LYU29)</f>
        <v/>
      </c>
      <c r="LYV29" s="14" t="str">
        <f>IF('Employee Input 20-21'!LYV29="","",'Employee Input 20-21'!LYV29)</f>
        <v/>
      </c>
      <c r="LYW29" s="14" t="str">
        <f>IF('Employee Input 20-21'!LYW29="","",'Employee Input 20-21'!LYW29)</f>
        <v/>
      </c>
      <c r="LYX29" s="14" t="str">
        <f>IF('Employee Input 20-21'!LYX29="","",'Employee Input 20-21'!LYX29)</f>
        <v/>
      </c>
      <c r="LYY29" s="14" t="str">
        <f>IF('Employee Input 20-21'!LYY29="","",'Employee Input 20-21'!LYY29)</f>
        <v/>
      </c>
      <c r="LYZ29" s="14" t="str">
        <f>IF('Employee Input 20-21'!LYZ29="","",'Employee Input 20-21'!LYZ29)</f>
        <v/>
      </c>
      <c r="LZA29" s="14" t="str">
        <f>IF('Employee Input 20-21'!LZA29="","",'Employee Input 20-21'!LZA29)</f>
        <v/>
      </c>
      <c r="LZB29" s="14" t="str">
        <f>IF('Employee Input 20-21'!LZB29="","",'Employee Input 20-21'!LZB29)</f>
        <v/>
      </c>
      <c r="LZC29" s="14" t="str">
        <f>IF('Employee Input 20-21'!LZC29="","",'Employee Input 20-21'!LZC29)</f>
        <v/>
      </c>
      <c r="LZD29" s="14" t="str">
        <f>IF('Employee Input 20-21'!LZD29="","",'Employee Input 20-21'!LZD29)</f>
        <v/>
      </c>
      <c r="LZE29" s="14" t="str">
        <f>IF('Employee Input 20-21'!LZE29="","",'Employee Input 20-21'!LZE29)</f>
        <v/>
      </c>
      <c r="LZF29" s="14" t="str">
        <f>IF('Employee Input 20-21'!LZF29="","",'Employee Input 20-21'!LZF29)</f>
        <v/>
      </c>
      <c r="LZG29" s="14" t="str">
        <f>IF('Employee Input 20-21'!LZG29="","",'Employee Input 20-21'!LZG29)</f>
        <v/>
      </c>
      <c r="LZH29" s="14" t="str">
        <f>IF('Employee Input 20-21'!LZH29="","",'Employee Input 20-21'!LZH29)</f>
        <v/>
      </c>
      <c r="LZI29" s="14" t="str">
        <f>IF('Employee Input 20-21'!LZI29="","",'Employee Input 20-21'!LZI29)</f>
        <v/>
      </c>
      <c r="LZJ29" s="14" t="str">
        <f>IF('Employee Input 20-21'!LZJ29="","",'Employee Input 20-21'!LZJ29)</f>
        <v/>
      </c>
      <c r="LZK29" s="14" t="str">
        <f>IF('Employee Input 20-21'!LZK29="","",'Employee Input 20-21'!LZK29)</f>
        <v/>
      </c>
      <c r="LZL29" s="14" t="str">
        <f>IF('Employee Input 20-21'!LZL29="","",'Employee Input 20-21'!LZL29)</f>
        <v/>
      </c>
      <c r="LZM29" s="14" t="str">
        <f>IF('Employee Input 20-21'!LZM29="","",'Employee Input 20-21'!LZM29)</f>
        <v/>
      </c>
      <c r="LZN29" s="14" t="str">
        <f>IF('Employee Input 20-21'!LZN29="","",'Employee Input 20-21'!LZN29)</f>
        <v/>
      </c>
      <c r="LZO29" s="14" t="str">
        <f>IF('Employee Input 20-21'!LZO29="","",'Employee Input 20-21'!LZO29)</f>
        <v/>
      </c>
      <c r="LZP29" s="14" t="str">
        <f>IF('Employee Input 20-21'!LZP29="","",'Employee Input 20-21'!LZP29)</f>
        <v/>
      </c>
      <c r="LZQ29" s="14" t="str">
        <f>IF('Employee Input 20-21'!LZQ29="","",'Employee Input 20-21'!LZQ29)</f>
        <v/>
      </c>
      <c r="LZR29" s="14" t="str">
        <f>IF('Employee Input 20-21'!LZR29="","",'Employee Input 20-21'!LZR29)</f>
        <v/>
      </c>
      <c r="LZS29" s="14" t="str">
        <f>IF('Employee Input 20-21'!LZS29="","",'Employee Input 20-21'!LZS29)</f>
        <v/>
      </c>
      <c r="LZT29" s="14" t="str">
        <f>IF('Employee Input 20-21'!LZT29="","",'Employee Input 20-21'!LZT29)</f>
        <v/>
      </c>
      <c r="LZU29" s="14" t="str">
        <f>IF('Employee Input 20-21'!LZU29="","",'Employee Input 20-21'!LZU29)</f>
        <v/>
      </c>
      <c r="LZV29" s="14" t="str">
        <f>IF('Employee Input 20-21'!LZV29="","",'Employee Input 20-21'!LZV29)</f>
        <v/>
      </c>
      <c r="LZW29" s="14" t="str">
        <f>IF('Employee Input 20-21'!LZW29="","",'Employee Input 20-21'!LZW29)</f>
        <v/>
      </c>
      <c r="LZX29" s="14" t="str">
        <f>IF('Employee Input 20-21'!LZX29="","",'Employee Input 20-21'!LZX29)</f>
        <v/>
      </c>
      <c r="LZY29" s="14" t="str">
        <f>IF('Employee Input 20-21'!LZY29="","",'Employee Input 20-21'!LZY29)</f>
        <v/>
      </c>
      <c r="LZZ29" s="14" t="str">
        <f>IF('Employee Input 20-21'!LZZ29="","",'Employee Input 20-21'!LZZ29)</f>
        <v/>
      </c>
      <c r="MAA29" s="14" t="str">
        <f>IF('Employee Input 20-21'!MAA29="","",'Employee Input 20-21'!MAA29)</f>
        <v/>
      </c>
      <c r="MAB29" s="14" t="str">
        <f>IF('Employee Input 20-21'!MAB29="","",'Employee Input 20-21'!MAB29)</f>
        <v/>
      </c>
      <c r="MAC29" s="14" t="str">
        <f>IF('Employee Input 20-21'!MAC29="","",'Employee Input 20-21'!MAC29)</f>
        <v/>
      </c>
      <c r="MAD29" s="14" t="str">
        <f>IF('Employee Input 20-21'!MAD29="","",'Employee Input 20-21'!MAD29)</f>
        <v/>
      </c>
      <c r="MAE29" s="14" t="str">
        <f>IF('Employee Input 20-21'!MAE29="","",'Employee Input 20-21'!MAE29)</f>
        <v/>
      </c>
      <c r="MAF29" s="14" t="str">
        <f>IF('Employee Input 20-21'!MAF29="","",'Employee Input 20-21'!MAF29)</f>
        <v/>
      </c>
      <c r="MAG29" s="14" t="str">
        <f>IF('Employee Input 20-21'!MAG29="","",'Employee Input 20-21'!MAG29)</f>
        <v/>
      </c>
      <c r="MAH29" s="14" t="str">
        <f>IF('Employee Input 20-21'!MAH29="","",'Employee Input 20-21'!MAH29)</f>
        <v/>
      </c>
      <c r="MAI29" s="14" t="str">
        <f>IF('Employee Input 20-21'!MAI29="","",'Employee Input 20-21'!MAI29)</f>
        <v/>
      </c>
      <c r="MAJ29" s="14" t="str">
        <f>IF('Employee Input 20-21'!MAJ29="","",'Employee Input 20-21'!MAJ29)</f>
        <v/>
      </c>
      <c r="MAK29" s="14" t="str">
        <f>IF('Employee Input 20-21'!MAK29="","",'Employee Input 20-21'!MAK29)</f>
        <v/>
      </c>
      <c r="MAL29" s="14" t="str">
        <f>IF('Employee Input 20-21'!MAL29="","",'Employee Input 20-21'!MAL29)</f>
        <v/>
      </c>
      <c r="MAM29" s="14" t="str">
        <f>IF('Employee Input 20-21'!MAM29="","",'Employee Input 20-21'!MAM29)</f>
        <v/>
      </c>
      <c r="MAN29" s="14" t="str">
        <f>IF('Employee Input 20-21'!MAN29="","",'Employee Input 20-21'!MAN29)</f>
        <v/>
      </c>
      <c r="MAO29" s="14" t="str">
        <f>IF('Employee Input 20-21'!MAO29="","",'Employee Input 20-21'!MAO29)</f>
        <v/>
      </c>
      <c r="MAP29" s="14" t="str">
        <f>IF('Employee Input 20-21'!MAP29="","",'Employee Input 20-21'!MAP29)</f>
        <v/>
      </c>
      <c r="MAQ29" s="14" t="str">
        <f>IF('Employee Input 20-21'!MAQ29="","",'Employee Input 20-21'!MAQ29)</f>
        <v/>
      </c>
      <c r="MAR29" s="14" t="str">
        <f>IF('Employee Input 20-21'!MAR29="","",'Employee Input 20-21'!MAR29)</f>
        <v/>
      </c>
      <c r="MAS29" s="14" t="str">
        <f>IF('Employee Input 20-21'!MAS29="","",'Employee Input 20-21'!MAS29)</f>
        <v/>
      </c>
      <c r="MAT29" s="14" t="str">
        <f>IF('Employee Input 20-21'!MAT29="","",'Employee Input 20-21'!MAT29)</f>
        <v/>
      </c>
      <c r="MAU29" s="14" t="str">
        <f>IF('Employee Input 20-21'!MAU29="","",'Employee Input 20-21'!MAU29)</f>
        <v/>
      </c>
      <c r="MAV29" s="14" t="str">
        <f>IF('Employee Input 20-21'!MAV29="","",'Employee Input 20-21'!MAV29)</f>
        <v/>
      </c>
      <c r="MAW29" s="14" t="str">
        <f>IF('Employee Input 20-21'!MAW29="","",'Employee Input 20-21'!MAW29)</f>
        <v/>
      </c>
      <c r="MAX29" s="14" t="str">
        <f>IF('Employee Input 20-21'!MAX29="","",'Employee Input 20-21'!MAX29)</f>
        <v/>
      </c>
      <c r="MAY29" s="14" t="str">
        <f>IF('Employee Input 20-21'!MAY29="","",'Employee Input 20-21'!MAY29)</f>
        <v/>
      </c>
      <c r="MAZ29" s="14" t="str">
        <f>IF('Employee Input 20-21'!MAZ29="","",'Employee Input 20-21'!MAZ29)</f>
        <v/>
      </c>
      <c r="MBA29" s="14" t="str">
        <f>IF('Employee Input 20-21'!MBA29="","",'Employee Input 20-21'!MBA29)</f>
        <v/>
      </c>
      <c r="MBB29" s="14" t="str">
        <f>IF('Employee Input 20-21'!MBB29="","",'Employee Input 20-21'!MBB29)</f>
        <v/>
      </c>
      <c r="MBC29" s="14" t="str">
        <f>IF('Employee Input 20-21'!MBC29="","",'Employee Input 20-21'!MBC29)</f>
        <v/>
      </c>
      <c r="MBD29" s="14" t="str">
        <f>IF('Employee Input 20-21'!MBD29="","",'Employee Input 20-21'!MBD29)</f>
        <v/>
      </c>
      <c r="MBE29" s="14" t="str">
        <f>IF('Employee Input 20-21'!MBE29="","",'Employee Input 20-21'!MBE29)</f>
        <v/>
      </c>
      <c r="MBF29" s="14" t="str">
        <f>IF('Employee Input 20-21'!MBF29="","",'Employee Input 20-21'!MBF29)</f>
        <v/>
      </c>
      <c r="MBG29" s="14" t="str">
        <f>IF('Employee Input 20-21'!MBG29="","",'Employee Input 20-21'!MBG29)</f>
        <v/>
      </c>
      <c r="MBH29" s="14" t="str">
        <f>IF('Employee Input 20-21'!MBH29="","",'Employee Input 20-21'!MBH29)</f>
        <v/>
      </c>
      <c r="MBI29" s="14" t="str">
        <f>IF('Employee Input 20-21'!MBI29="","",'Employee Input 20-21'!MBI29)</f>
        <v/>
      </c>
      <c r="MBJ29" s="14" t="str">
        <f>IF('Employee Input 20-21'!MBJ29="","",'Employee Input 20-21'!MBJ29)</f>
        <v/>
      </c>
      <c r="MBK29" s="14" t="str">
        <f>IF('Employee Input 20-21'!MBK29="","",'Employee Input 20-21'!MBK29)</f>
        <v/>
      </c>
      <c r="MBL29" s="14" t="str">
        <f>IF('Employee Input 20-21'!MBL29="","",'Employee Input 20-21'!MBL29)</f>
        <v/>
      </c>
      <c r="MBM29" s="14" t="str">
        <f>IF('Employee Input 20-21'!MBM29="","",'Employee Input 20-21'!MBM29)</f>
        <v/>
      </c>
      <c r="MBN29" s="14" t="str">
        <f>IF('Employee Input 20-21'!MBN29="","",'Employee Input 20-21'!MBN29)</f>
        <v/>
      </c>
      <c r="MBO29" s="14" t="str">
        <f>IF('Employee Input 20-21'!MBO29="","",'Employee Input 20-21'!MBO29)</f>
        <v/>
      </c>
      <c r="MBP29" s="14" t="str">
        <f>IF('Employee Input 20-21'!MBP29="","",'Employee Input 20-21'!MBP29)</f>
        <v/>
      </c>
      <c r="MBQ29" s="14" t="str">
        <f>IF('Employee Input 20-21'!MBQ29="","",'Employee Input 20-21'!MBQ29)</f>
        <v/>
      </c>
      <c r="MBR29" s="14" t="str">
        <f>IF('Employee Input 20-21'!MBR29="","",'Employee Input 20-21'!MBR29)</f>
        <v/>
      </c>
      <c r="MBS29" s="14" t="str">
        <f>IF('Employee Input 20-21'!MBS29="","",'Employee Input 20-21'!MBS29)</f>
        <v/>
      </c>
      <c r="MBT29" s="14" t="str">
        <f>IF('Employee Input 20-21'!MBT29="","",'Employee Input 20-21'!MBT29)</f>
        <v/>
      </c>
      <c r="MBU29" s="14" t="str">
        <f>IF('Employee Input 20-21'!MBU29="","",'Employee Input 20-21'!MBU29)</f>
        <v/>
      </c>
      <c r="MBV29" s="14" t="str">
        <f>IF('Employee Input 20-21'!MBV29="","",'Employee Input 20-21'!MBV29)</f>
        <v/>
      </c>
      <c r="MBW29" s="14" t="str">
        <f>IF('Employee Input 20-21'!MBW29="","",'Employee Input 20-21'!MBW29)</f>
        <v/>
      </c>
      <c r="MBX29" s="14" t="str">
        <f>IF('Employee Input 20-21'!MBX29="","",'Employee Input 20-21'!MBX29)</f>
        <v/>
      </c>
      <c r="MBY29" s="14" t="str">
        <f>IF('Employee Input 20-21'!MBY29="","",'Employee Input 20-21'!MBY29)</f>
        <v/>
      </c>
      <c r="MBZ29" s="14" t="str">
        <f>IF('Employee Input 20-21'!MBZ29="","",'Employee Input 20-21'!MBZ29)</f>
        <v/>
      </c>
      <c r="MCA29" s="14" t="str">
        <f>IF('Employee Input 20-21'!MCA29="","",'Employee Input 20-21'!MCA29)</f>
        <v/>
      </c>
      <c r="MCB29" s="14" t="str">
        <f>IF('Employee Input 20-21'!MCB29="","",'Employee Input 20-21'!MCB29)</f>
        <v/>
      </c>
      <c r="MCC29" s="14" t="str">
        <f>IF('Employee Input 20-21'!MCC29="","",'Employee Input 20-21'!MCC29)</f>
        <v/>
      </c>
      <c r="MCD29" s="14" t="str">
        <f>IF('Employee Input 20-21'!MCD29="","",'Employee Input 20-21'!MCD29)</f>
        <v/>
      </c>
      <c r="MCE29" s="14" t="str">
        <f>IF('Employee Input 20-21'!MCE29="","",'Employee Input 20-21'!MCE29)</f>
        <v/>
      </c>
      <c r="MCF29" s="14" t="str">
        <f>IF('Employee Input 20-21'!MCF29="","",'Employee Input 20-21'!MCF29)</f>
        <v/>
      </c>
      <c r="MCG29" s="14" t="str">
        <f>IF('Employee Input 20-21'!MCG29="","",'Employee Input 20-21'!MCG29)</f>
        <v/>
      </c>
      <c r="MCH29" s="14" t="str">
        <f>IF('Employee Input 20-21'!MCH29="","",'Employee Input 20-21'!MCH29)</f>
        <v/>
      </c>
      <c r="MCI29" s="14" t="str">
        <f>IF('Employee Input 20-21'!MCI29="","",'Employee Input 20-21'!MCI29)</f>
        <v/>
      </c>
      <c r="MCJ29" s="14" t="str">
        <f>IF('Employee Input 20-21'!MCJ29="","",'Employee Input 20-21'!MCJ29)</f>
        <v/>
      </c>
      <c r="MCK29" s="14" t="str">
        <f>IF('Employee Input 20-21'!MCK29="","",'Employee Input 20-21'!MCK29)</f>
        <v/>
      </c>
      <c r="MCL29" s="14" t="str">
        <f>IF('Employee Input 20-21'!MCL29="","",'Employee Input 20-21'!MCL29)</f>
        <v/>
      </c>
      <c r="MCM29" s="14" t="str">
        <f>IF('Employee Input 20-21'!MCM29="","",'Employee Input 20-21'!MCM29)</f>
        <v/>
      </c>
      <c r="MCN29" s="14" t="str">
        <f>IF('Employee Input 20-21'!MCN29="","",'Employee Input 20-21'!MCN29)</f>
        <v/>
      </c>
      <c r="MCO29" s="14" t="str">
        <f>IF('Employee Input 20-21'!MCO29="","",'Employee Input 20-21'!MCO29)</f>
        <v/>
      </c>
      <c r="MCP29" s="14" t="str">
        <f>IF('Employee Input 20-21'!MCP29="","",'Employee Input 20-21'!MCP29)</f>
        <v/>
      </c>
      <c r="MCQ29" s="14" t="str">
        <f>IF('Employee Input 20-21'!MCQ29="","",'Employee Input 20-21'!MCQ29)</f>
        <v/>
      </c>
      <c r="MCR29" s="14" t="str">
        <f>IF('Employee Input 20-21'!MCR29="","",'Employee Input 20-21'!MCR29)</f>
        <v/>
      </c>
      <c r="MCS29" s="14" t="str">
        <f>IF('Employee Input 20-21'!MCS29="","",'Employee Input 20-21'!MCS29)</f>
        <v/>
      </c>
      <c r="MCT29" s="14" t="str">
        <f>IF('Employee Input 20-21'!MCT29="","",'Employee Input 20-21'!MCT29)</f>
        <v/>
      </c>
      <c r="MCU29" s="14" t="str">
        <f>IF('Employee Input 20-21'!MCU29="","",'Employee Input 20-21'!MCU29)</f>
        <v/>
      </c>
      <c r="MCV29" s="14" t="str">
        <f>IF('Employee Input 20-21'!MCV29="","",'Employee Input 20-21'!MCV29)</f>
        <v/>
      </c>
      <c r="MCW29" s="14" t="str">
        <f>IF('Employee Input 20-21'!MCW29="","",'Employee Input 20-21'!MCW29)</f>
        <v/>
      </c>
      <c r="MCX29" s="14" t="str">
        <f>IF('Employee Input 20-21'!MCX29="","",'Employee Input 20-21'!MCX29)</f>
        <v/>
      </c>
      <c r="MCY29" s="14" t="str">
        <f>IF('Employee Input 20-21'!MCY29="","",'Employee Input 20-21'!MCY29)</f>
        <v/>
      </c>
      <c r="MCZ29" s="14" t="str">
        <f>IF('Employee Input 20-21'!MCZ29="","",'Employee Input 20-21'!MCZ29)</f>
        <v/>
      </c>
      <c r="MDA29" s="14" t="str">
        <f>IF('Employee Input 20-21'!MDA29="","",'Employee Input 20-21'!MDA29)</f>
        <v/>
      </c>
      <c r="MDB29" s="14" t="str">
        <f>IF('Employee Input 20-21'!MDB29="","",'Employee Input 20-21'!MDB29)</f>
        <v/>
      </c>
      <c r="MDC29" s="14" t="str">
        <f>IF('Employee Input 20-21'!MDC29="","",'Employee Input 20-21'!MDC29)</f>
        <v/>
      </c>
      <c r="MDD29" s="14" t="str">
        <f>IF('Employee Input 20-21'!MDD29="","",'Employee Input 20-21'!MDD29)</f>
        <v/>
      </c>
      <c r="MDE29" s="14" t="str">
        <f>IF('Employee Input 20-21'!MDE29="","",'Employee Input 20-21'!MDE29)</f>
        <v/>
      </c>
      <c r="MDF29" s="14" t="str">
        <f>IF('Employee Input 20-21'!MDF29="","",'Employee Input 20-21'!MDF29)</f>
        <v/>
      </c>
      <c r="MDG29" s="14" t="str">
        <f>IF('Employee Input 20-21'!MDG29="","",'Employee Input 20-21'!MDG29)</f>
        <v/>
      </c>
      <c r="MDH29" s="14" t="str">
        <f>IF('Employee Input 20-21'!MDH29="","",'Employee Input 20-21'!MDH29)</f>
        <v/>
      </c>
      <c r="MDI29" s="14" t="str">
        <f>IF('Employee Input 20-21'!MDI29="","",'Employee Input 20-21'!MDI29)</f>
        <v/>
      </c>
      <c r="MDJ29" s="14" t="str">
        <f>IF('Employee Input 20-21'!MDJ29="","",'Employee Input 20-21'!MDJ29)</f>
        <v/>
      </c>
      <c r="MDK29" s="14" t="str">
        <f>IF('Employee Input 20-21'!MDK29="","",'Employee Input 20-21'!MDK29)</f>
        <v/>
      </c>
      <c r="MDL29" s="14" t="str">
        <f>IF('Employee Input 20-21'!MDL29="","",'Employee Input 20-21'!MDL29)</f>
        <v/>
      </c>
      <c r="MDM29" s="14" t="str">
        <f>IF('Employee Input 20-21'!MDM29="","",'Employee Input 20-21'!MDM29)</f>
        <v/>
      </c>
      <c r="MDN29" s="14" t="str">
        <f>IF('Employee Input 20-21'!MDN29="","",'Employee Input 20-21'!MDN29)</f>
        <v/>
      </c>
      <c r="MDO29" s="14" t="str">
        <f>IF('Employee Input 20-21'!MDO29="","",'Employee Input 20-21'!MDO29)</f>
        <v/>
      </c>
      <c r="MDP29" s="14" t="str">
        <f>IF('Employee Input 20-21'!MDP29="","",'Employee Input 20-21'!MDP29)</f>
        <v/>
      </c>
      <c r="MDQ29" s="14" t="str">
        <f>IF('Employee Input 20-21'!MDQ29="","",'Employee Input 20-21'!MDQ29)</f>
        <v/>
      </c>
      <c r="MDR29" s="14" t="str">
        <f>IF('Employee Input 20-21'!MDR29="","",'Employee Input 20-21'!MDR29)</f>
        <v/>
      </c>
      <c r="MDS29" s="14" t="str">
        <f>IF('Employee Input 20-21'!MDS29="","",'Employee Input 20-21'!MDS29)</f>
        <v/>
      </c>
      <c r="MDT29" s="14" t="str">
        <f>IF('Employee Input 20-21'!MDT29="","",'Employee Input 20-21'!MDT29)</f>
        <v/>
      </c>
      <c r="MDU29" s="14" t="str">
        <f>IF('Employee Input 20-21'!MDU29="","",'Employee Input 20-21'!MDU29)</f>
        <v/>
      </c>
      <c r="MDV29" s="14" t="str">
        <f>IF('Employee Input 20-21'!MDV29="","",'Employee Input 20-21'!MDV29)</f>
        <v/>
      </c>
      <c r="MDW29" s="14" t="str">
        <f>IF('Employee Input 20-21'!MDW29="","",'Employee Input 20-21'!MDW29)</f>
        <v/>
      </c>
      <c r="MDX29" s="14" t="str">
        <f>IF('Employee Input 20-21'!MDX29="","",'Employee Input 20-21'!MDX29)</f>
        <v/>
      </c>
      <c r="MDY29" s="14" t="str">
        <f>IF('Employee Input 20-21'!MDY29="","",'Employee Input 20-21'!MDY29)</f>
        <v/>
      </c>
      <c r="MDZ29" s="14" t="str">
        <f>IF('Employee Input 20-21'!MDZ29="","",'Employee Input 20-21'!MDZ29)</f>
        <v/>
      </c>
      <c r="MEA29" s="14" t="str">
        <f>IF('Employee Input 20-21'!MEA29="","",'Employee Input 20-21'!MEA29)</f>
        <v/>
      </c>
      <c r="MEB29" s="14" t="str">
        <f>IF('Employee Input 20-21'!MEB29="","",'Employee Input 20-21'!MEB29)</f>
        <v/>
      </c>
      <c r="MEC29" s="14" t="str">
        <f>IF('Employee Input 20-21'!MEC29="","",'Employee Input 20-21'!MEC29)</f>
        <v/>
      </c>
      <c r="MED29" s="14" t="str">
        <f>IF('Employee Input 20-21'!MED29="","",'Employee Input 20-21'!MED29)</f>
        <v/>
      </c>
      <c r="MEE29" s="14" t="str">
        <f>IF('Employee Input 20-21'!MEE29="","",'Employee Input 20-21'!MEE29)</f>
        <v/>
      </c>
      <c r="MEF29" s="14" t="str">
        <f>IF('Employee Input 20-21'!MEF29="","",'Employee Input 20-21'!MEF29)</f>
        <v/>
      </c>
      <c r="MEG29" s="14" t="str">
        <f>IF('Employee Input 20-21'!MEG29="","",'Employee Input 20-21'!MEG29)</f>
        <v/>
      </c>
      <c r="MEH29" s="14" t="str">
        <f>IF('Employee Input 20-21'!MEH29="","",'Employee Input 20-21'!MEH29)</f>
        <v/>
      </c>
      <c r="MEI29" s="14" t="str">
        <f>IF('Employee Input 20-21'!MEI29="","",'Employee Input 20-21'!MEI29)</f>
        <v/>
      </c>
      <c r="MEJ29" s="14" t="str">
        <f>IF('Employee Input 20-21'!MEJ29="","",'Employee Input 20-21'!MEJ29)</f>
        <v/>
      </c>
      <c r="MEK29" s="14" t="str">
        <f>IF('Employee Input 20-21'!MEK29="","",'Employee Input 20-21'!MEK29)</f>
        <v/>
      </c>
      <c r="MEL29" s="14" t="str">
        <f>IF('Employee Input 20-21'!MEL29="","",'Employee Input 20-21'!MEL29)</f>
        <v/>
      </c>
      <c r="MEM29" s="14" t="str">
        <f>IF('Employee Input 20-21'!MEM29="","",'Employee Input 20-21'!MEM29)</f>
        <v/>
      </c>
      <c r="MEN29" s="14" t="str">
        <f>IF('Employee Input 20-21'!MEN29="","",'Employee Input 20-21'!MEN29)</f>
        <v/>
      </c>
      <c r="MEO29" s="14" t="str">
        <f>IF('Employee Input 20-21'!MEO29="","",'Employee Input 20-21'!MEO29)</f>
        <v/>
      </c>
      <c r="MEP29" s="14" t="str">
        <f>IF('Employee Input 20-21'!MEP29="","",'Employee Input 20-21'!MEP29)</f>
        <v/>
      </c>
      <c r="MEQ29" s="14" t="str">
        <f>IF('Employee Input 20-21'!MEQ29="","",'Employee Input 20-21'!MEQ29)</f>
        <v/>
      </c>
      <c r="MER29" s="14" t="str">
        <f>IF('Employee Input 20-21'!MER29="","",'Employee Input 20-21'!MER29)</f>
        <v/>
      </c>
      <c r="MES29" s="14" t="str">
        <f>IF('Employee Input 20-21'!MES29="","",'Employee Input 20-21'!MES29)</f>
        <v/>
      </c>
      <c r="MET29" s="14" t="str">
        <f>IF('Employee Input 20-21'!MET29="","",'Employee Input 20-21'!MET29)</f>
        <v/>
      </c>
      <c r="MEU29" s="14" t="str">
        <f>IF('Employee Input 20-21'!MEU29="","",'Employee Input 20-21'!MEU29)</f>
        <v/>
      </c>
      <c r="MEV29" s="14" t="str">
        <f>IF('Employee Input 20-21'!MEV29="","",'Employee Input 20-21'!MEV29)</f>
        <v/>
      </c>
      <c r="MEW29" s="14" t="str">
        <f>IF('Employee Input 20-21'!MEW29="","",'Employee Input 20-21'!MEW29)</f>
        <v/>
      </c>
      <c r="MEX29" s="14" t="str">
        <f>IF('Employee Input 20-21'!MEX29="","",'Employee Input 20-21'!MEX29)</f>
        <v/>
      </c>
      <c r="MEY29" s="14" t="str">
        <f>IF('Employee Input 20-21'!MEY29="","",'Employee Input 20-21'!MEY29)</f>
        <v/>
      </c>
      <c r="MEZ29" s="14" t="str">
        <f>IF('Employee Input 20-21'!MEZ29="","",'Employee Input 20-21'!MEZ29)</f>
        <v/>
      </c>
      <c r="MFA29" s="14" t="str">
        <f>IF('Employee Input 20-21'!MFA29="","",'Employee Input 20-21'!MFA29)</f>
        <v/>
      </c>
      <c r="MFB29" s="14" t="str">
        <f>IF('Employee Input 20-21'!MFB29="","",'Employee Input 20-21'!MFB29)</f>
        <v/>
      </c>
      <c r="MFC29" s="14" t="str">
        <f>IF('Employee Input 20-21'!MFC29="","",'Employee Input 20-21'!MFC29)</f>
        <v/>
      </c>
      <c r="MFD29" s="14" t="str">
        <f>IF('Employee Input 20-21'!MFD29="","",'Employee Input 20-21'!MFD29)</f>
        <v/>
      </c>
      <c r="MFE29" s="14" t="str">
        <f>IF('Employee Input 20-21'!MFE29="","",'Employee Input 20-21'!MFE29)</f>
        <v/>
      </c>
      <c r="MFF29" s="14" t="str">
        <f>IF('Employee Input 20-21'!MFF29="","",'Employee Input 20-21'!MFF29)</f>
        <v/>
      </c>
      <c r="MFG29" s="14" t="str">
        <f>IF('Employee Input 20-21'!MFG29="","",'Employee Input 20-21'!MFG29)</f>
        <v/>
      </c>
      <c r="MFH29" s="14" t="str">
        <f>IF('Employee Input 20-21'!MFH29="","",'Employee Input 20-21'!MFH29)</f>
        <v/>
      </c>
      <c r="MFI29" s="14" t="str">
        <f>IF('Employee Input 20-21'!MFI29="","",'Employee Input 20-21'!MFI29)</f>
        <v/>
      </c>
      <c r="MFJ29" s="14" t="str">
        <f>IF('Employee Input 20-21'!MFJ29="","",'Employee Input 20-21'!MFJ29)</f>
        <v/>
      </c>
      <c r="MFK29" s="14" t="str">
        <f>IF('Employee Input 20-21'!MFK29="","",'Employee Input 20-21'!MFK29)</f>
        <v/>
      </c>
      <c r="MFL29" s="14" t="str">
        <f>IF('Employee Input 20-21'!MFL29="","",'Employee Input 20-21'!MFL29)</f>
        <v/>
      </c>
      <c r="MFM29" s="14" t="str">
        <f>IF('Employee Input 20-21'!MFM29="","",'Employee Input 20-21'!MFM29)</f>
        <v/>
      </c>
      <c r="MFN29" s="14" t="str">
        <f>IF('Employee Input 20-21'!MFN29="","",'Employee Input 20-21'!MFN29)</f>
        <v/>
      </c>
      <c r="MFO29" s="14" t="str">
        <f>IF('Employee Input 20-21'!MFO29="","",'Employee Input 20-21'!MFO29)</f>
        <v/>
      </c>
      <c r="MFP29" s="14" t="str">
        <f>IF('Employee Input 20-21'!MFP29="","",'Employee Input 20-21'!MFP29)</f>
        <v/>
      </c>
      <c r="MFQ29" s="14" t="str">
        <f>IF('Employee Input 20-21'!MFQ29="","",'Employee Input 20-21'!MFQ29)</f>
        <v/>
      </c>
      <c r="MFR29" s="14" t="str">
        <f>IF('Employee Input 20-21'!MFR29="","",'Employee Input 20-21'!MFR29)</f>
        <v/>
      </c>
      <c r="MFS29" s="14" t="str">
        <f>IF('Employee Input 20-21'!MFS29="","",'Employee Input 20-21'!MFS29)</f>
        <v/>
      </c>
      <c r="MFT29" s="14" t="str">
        <f>IF('Employee Input 20-21'!MFT29="","",'Employee Input 20-21'!MFT29)</f>
        <v/>
      </c>
      <c r="MFU29" s="14" t="str">
        <f>IF('Employee Input 20-21'!MFU29="","",'Employee Input 20-21'!MFU29)</f>
        <v/>
      </c>
      <c r="MFV29" s="14" t="str">
        <f>IF('Employee Input 20-21'!MFV29="","",'Employee Input 20-21'!MFV29)</f>
        <v/>
      </c>
      <c r="MFW29" s="14" t="str">
        <f>IF('Employee Input 20-21'!MFW29="","",'Employee Input 20-21'!MFW29)</f>
        <v/>
      </c>
      <c r="MFX29" s="14" t="str">
        <f>IF('Employee Input 20-21'!MFX29="","",'Employee Input 20-21'!MFX29)</f>
        <v/>
      </c>
      <c r="MFY29" s="14" t="str">
        <f>IF('Employee Input 20-21'!MFY29="","",'Employee Input 20-21'!MFY29)</f>
        <v/>
      </c>
      <c r="MFZ29" s="14" t="str">
        <f>IF('Employee Input 20-21'!MFZ29="","",'Employee Input 20-21'!MFZ29)</f>
        <v/>
      </c>
      <c r="MGA29" s="14" t="str">
        <f>IF('Employee Input 20-21'!MGA29="","",'Employee Input 20-21'!MGA29)</f>
        <v/>
      </c>
      <c r="MGB29" s="14" t="str">
        <f>IF('Employee Input 20-21'!MGB29="","",'Employee Input 20-21'!MGB29)</f>
        <v/>
      </c>
      <c r="MGC29" s="14" t="str">
        <f>IF('Employee Input 20-21'!MGC29="","",'Employee Input 20-21'!MGC29)</f>
        <v/>
      </c>
      <c r="MGD29" s="14" t="str">
        <f>IF('Employee Input 20-21'!MGD29="","",'Employee Input 20-21'!MGD29)</f>
        <v/>
      </c>
      <c r="MGE29" s="14" t="str">
        <f>IF('Employee Input 20-21'!MGE29="","",'Employee Input 20-21'!MGE29)</f>
        <v/>
      </c>
      <c r="MGF29" s="14" t="str">
        <f>IF('Employee Input 20-21'!MGF29="","",'Employee Input 20-21'!MGF29)</f>
        <v/>
      </c>
      <c r="MGG29" s="14" t="str">
        <f>IF('Employee Input 20-21'!MGG29="","",'Employee Input 20-21'!MGG29)</f>
        <v/>
      </c>
      <c r="MGH29" s="14" t="str">
        <f>IF('Employee Input 20-21'!MGH29="","",'Employee Input 20-21'!MGH29)</f>
        <v/>
      </c>
      <c r="MGI29" s="14" t="str">
        <f>IF('Employee Input 20-21'!MGI29="","",'Employee Input 20-21'!MGI29)</f>
        <v/>
      </c>
      <c r="MGJ29" s="14" t="str">
        <f>IF('Employee Input 20-21'!MGJ29="","",'Employee Input 20-21'!MGJ29)</f>
        <v/>
      </c>
      <c r="MGK29" s="14" t="str">
        <f>IF('Employee Input 20-21'!MGK29="","",'Employee Input 20-21'!MGK29)</f>
        <v/>
      </c>
      <c r="MGL29" s="14" t="str">
        <f>IF('Employee Input 20-21'!MGL29="","",'Employee Input 20-21'!MGL29)</f>
        <v/>
      </c>
      <c r="MGM29" s="14" t="str">
        <f>IF('Employee Input 20-21'!MGM29="","",'Employee Input 20-21'!MGM29)</f>
        <v/>
      </c>
      <c r="MGN29" s="14" t="str">
        <f>IF('Employee Input 20-21'!MGN29="","",'Employee Input 20-21'!MGN29)</f>
        <v/>
      </c>
      <c r="MGO29" s="14" t="str">
        <f>IF('Employee Input 20-21'!MGO29="","",'Employee Input 20-21'!MGO29)</f>
        <v/>
      </c>
      <c r="MGP29" s="14" t="str">
        <f>IF('Employee Input 20-21'!MGP29="","",'Employee Input 20-21'!MGP29)</f>
        <v/>
      </c>
      <c r="MGQ29" s="14" t="str">
        <f>IF('Employee Input 20-21'!MGQ29="","",'Employee Input 20-21'!MGQ29)</f>
        <v/>
      </c>
      <c r="MGR29" s="14" t="str">
        <f>IF('Employee Input 20-21'!MGR29="","",'Employee Input 20-21'!MGR29)</f>
        <v/>
      </c>
      <c r="MGS29" s="14" t="str">
        <f>IF('Employee Input 20-21'!MGS29="","",'Employee Input 20-21'!MGS29)</f>
        <v/>
      </c>
      <c r="MGT29" s="14" t="str">
        <f>IF('Employee Input 20-21'!MGT29="","",'Employee Input 20-21'!MGT29)</f>
        <v/>
      </c>
      <c r="MGU29" s="14" t="str">
        <f>IF('Employee Input 20-21'!MGU29="","",'Employee Input 20-21'!MGU29)</f>
        <v/>
      </c>
      <c r="MGV29" s="14" t="str">
        <f>IF('Employee Input 20-21'!MGV29="","",'Employee Input 20-21'!MGV29)</f>
        <v/>
      </c>
      <c r="MGW29" s="14" t="str">
        <f>IF('Employee Input 20-21'!MGW29="","",'Employee Input 20-21'!MGW29)</f>
        <v/>
      </c>
      <c r="MGX29" s="14" t="str">
        <f>IF('Employee Input 20-21'!MGX29="","",'Employee Input 20-21'!MGX29)</f>
        <v/>
      </c>
      <c r="MGY29" s="14" t="str">
        <f>IF('Employee Input 20-21'!MGY29="","",'Employee Input 20-21'!MGY29)</f>
        <v/>
      </c>
      <c r="MGZ29" s="14" t="str">
        <f>IF('Employee Input 20-21'!MGZ29="","",'Employee Input 20-21'!MGZ29)</f>
        <v/>
      </c>
      <c r="MHA29" s="14" t="str">
        <f>IF('Employee Input 20-21'!MHA29="","",'Employee Input 20-21'!MHA29)</f>
        <v/>
      </c>
      <c r="MHB29" s="14" t="str">
        <f>IF('Employee Input 20-21'!MHB29="","",'Employee Input 20-21'!MHB29)</f>
        <v/>
      </c>
      <c r="MHC29" s="14" t="str">
        <f>IF('Employee Input 20-21'!MHC29="","",'Employee Input 20-21'!MHC29)</f>
        <v/>
      </c>
      <c r="MHD29" s="14" t="str">
        <f>IF('Employee Input 20-21'!MHD29="","",'Employee Input 20-21'!MHD29)</f>
        <v/>
      </c>
      <c r="MHE29" s="14" t="str">
        <f>IF('Employee Input 20-21'!MHE29="","",'Employee Input 20-21'!MHE29)</f>
        <v/>
      </c>
      <c r="MHF29" s="14" t="str">
        <f>IF('Employee Input 20-21'!MHF29="","",'Employee Input 20-21'!MHF29)</f>
        <v/>
      </c>
      <c r="MHG29" s="14" t="str">
        <f>IF('Employee Input 20-21'!MHG29="","",'Employee Input 20-21'!MHG29)</f>
        <v/>
      </c>
      <c r="MHH29" s="14" t="str">
        <f>IF('Employee Input 20-21'!MHH29="","",'Employee Input 20-21'!MHH29)</f>
        <v/>
      </c>
      <c r="MHI29" s="14" t="str">
        <f>IF('Employee Input 20-21'!MHI29="","",'Employee Input 20-21'!MHI29)</f>
        <v/>
      </c>
      <c r="MHJ29" s="14" t="str">
        <f>IF('Employee Input 20-21'!MHJ29="","",'Employee Input 20-21'!MHJ29)</f>
        <v/>
      </c>
      <c r="MHK29" s="14" t="str">
        <f>IF('Employee Input 20-21'!MHK29="","",'Employee Input 20-21'!MHK29)</f>
        <v/>
      </c>
      <c r="MHL29" s="14" t="str">
        <f>IF('Employee Input 20-21'!MHL29="","",'Employee Input 20-21'!MHL29)</f>
        <v/>
      </c>
      <c r="MHM29" s="14" t="str">
        <f>IF('Employee Input 20-21'!MHM29="","",'Employee Input 20-21'!MHM29)</f>
        <v/>
      </c>
      <c r="MHN29" s="14" t="str">
        <f>IF('Employee Input 20-21'!MHN29="","",'Employee Input 20-21'!MHN29)</f>
        <v/>
      </c>
      <c r="MHO29" s="14" t="str">
        <f>IF('Employee Input 20-21'!MHO29="","",'Employee Input 20-21'!MHO29)</f>
        <v/>
      </c>
      <c r="MHP29" s="14" t="str">
        <f>IF('Employee Input 20-21'!MHP29="","",'Employee Input 20-21'!MHP29)</f>
        <v/>
      </c>
      <c r="MHQ29" s="14" t="str">
        <f>IF('Employee Input 20-21'!MHQ29="","",'Employee Input 20-21'!MHQ29)</f>
        <v/>
      </c>
      <c r="MHR29" s="14" t="str">
        <f>IF('Employee Input 20-21'!MHR29="","",'Employee Input 20-21'!MHR29)</f>
        <v/>
      </c>
      <c r="MHS29" s="14" t="str">
        <f>IF('Employee Input 20-21'!MHS29="","",'Employee Input 20-21'!MHS29)</f>
        <v/>
      </c>
      <c r="MHT29" s="14" t="str">
        <f>IF('Employee Input 20-21'!MHT29="","",'Employee Input 20-21'!MHT29)</f>
        <v/>
      </c>
      <c r="MHU29" s="14" t="str">
        <f>IF('Employee Input 20-21'!MHU29="","",'Employee Input 20-21'!MHU29)</f>
        <v/>
      </c>
      <c r="MHV29" s="14" t="str">
        <f>IF('Employee Input 20-21'!MHV29="","",'Employee Input 20-21'!MHV29)</f>
        <v/>
      </c>
      <c r="MHW29" s="14" t="str">
        <f>IF('Employee Input 20-21'!MHW29="","",'Employee Input 20-21'!MHW29)</f>
        <v/>
      </c>
      <c r="MHX29" s="14" t="str">
        <f>IF('Employee Input 20-21'!MHX29="","",'Employee Input 20-21'!MHX29)</f>
        <v/>
      </c>
      <c r="MHY29" s="14" t="str">
        <f>IF('Employee Input 20-21'!MHY29="","",'Employee Input 20-21'!MHY29)</f>
        <v/>
      </c>
      <c r="MHZ29" s="14" t="str">
        <f>IF('Employee Input 20-21'!MHZ29="","",'Employee Input 20-21'!MHZ29)</f>
        <v/>
      </c>
      <c r="MIA29" s="14" t="str">
        <f>IF('Employee Input 20-21'!MIA29="","",'Employee Input 20-21'!MIA29)</f>
        <v/>
      </c>
      <c r="MIB29" s="14" t="str">
        <f>IF('Employee Input 20-21'!MIB29="","",'Employee Input 20-21'!MIB29)</f>
        <v/>
      </c>
      <c r="MIC29" s="14" t="str">
        <f>IF('Employee Input 20-21'!MIC29="","",'Employee Input 20-21'!MIC29)</f>
        <v/>
      </c>
      <c r="MID29" s="14" t="str">
        <f>IF('Employee Input 20-21'!MID29="","",'Employee Input 20-21'!MID29)</f>
        <v/>
      </c>
      <c r="MIE29" s="14" t="str">
        <f>IF('Employee Input 20-21'!MIE29="","",'Employee Input 20-21'!MIE29)</f>
        <v/>
      </c>
      <c r="MIF29" s="14" t="str">
        <f>IF('Employee Input 20-21'!MIF29="","",'Employee Input 20-21'!MIF29)</f>
        <v/>
      </c>
      <c r="MIG29" s="14" t="str">
        <f>IF('Employee Input 20-21'!MIG29="","",'Employee Input 20-21'!MIG29)</f>
        <v/>
      </c>
      <c r="MIH29" s="14" t="str">
        <f>IF('Employee Input 20-21'!MIH29="","",'Employee Input 20-21'!MIH29)</f>
        <v/>
      </c>
      <c r="MII29" s="14" t="str">
        <f>IF('Employee Input 20-21'!MII29="","",'Employee Input 20-21'!MII29)</f>
        <v/>
      </c>
      <c r="MIJ29" s="14" t="str">
        <f>IF('Employee Input 20-21'!MIJ29="","",'Employee Input 20-21'!MIJ29)</f>
        <v/>
      </c>
      <c r="MIK29" s="14" t="str">
        <f>IF('Employee Input 20-21'!MIK29="","",'Employee Input 20-21'!MIK29)</f>
        <v/>
      </c>
      <c r="MIL29" s="14" t="str">
        <f>IF('Employee Input 20-21'!MIL29="","",'Employee Input 20-21'!MIL29)</f>
        <v/>
      </c>
      <c r="MIM29" s="14" t="str">
        <f>IF('Employee Input 20-21'!MIM29="","",'Employee Input 20-21'!MIM29)</f>
        <v/>
      </c>
      <c r="MIN29" s="14" t="str">
        <f>IF('Employee Input 20-21'!MIN29="","",'Employee Input 20-21'!MIN29)</f>
        <v/>
      </c>
      <c r="MIO29" s="14" t="str">
        <f>IF('Employee Input 20-21'!MIO29="","",'Employee Input 20-21'!MIO29)</f>
        <v/>
      </c>
      <c r="MIP29" s="14" t="str">
        <f>IF('Employee Input 20-21'!MIP29="","",'Employee Input 20-21'!MIP29)</f>
        <v/>
      </c>
      <c r="MIQ29" s="14" t="str">
        <f>IF('Employee Input 20-21'!MIQ29="","",'Employee Input 20-21'!MIQ29)</f>
        <v/>
      </c>
      <c r="MIR29" s="14" t="str">
        <f>IF('Employee Input 20-21'!MIR29="","",'Employee Input 20-21'!MIR29)</f>
        <v/>
      </c>
      <c r="MIS29" s="14" t="str">
        <f>IF('Employee Input 20-21'!MIS29="","",'Employee Input 20-21'!MIS29)</f>
        <v/>
      </c>
      <c r="MIT29" s="14" t="str">
        <f>IF('Employee Input 20-21'!MIT29="","",'Employee Input 20-21'!MIT29)</f>
        <v/>
      </c>
      <c r="MIU29" s="14" t="str">
        <f>IF('Employee Input 20-21'!MIU29="","",'Employee Input 20-21'!MIU29)</f>
        <v/>
      </c>
      <c r="MIV29" s="14" t="str">
        <f>IF('Employee Input 20-21'!MIV29="","",'Employee Input 20-21'!MIV29)</f>
        <v/>
      </c>
      <c r="MIW29" s="14" t="str">
        <f>IF('Employee Input 20-21'!MIW29="","",'Employee Input 20-21'!MIW29)</f>
        <v/>
      </c>
      <c r="MIX29" s="14" t="str">
        <f>IF('Employee Input 20-21'!MIX29="","",'Employee Input 20-21'!MIX29)</f>
        <v/>
      </c>
      <c r="MIY29" s="14" t="str">
        <f>IF('Employee Input 20-21'!MIY29="","",'Employee Input 20-21'!MIY29)</f>
        <v/>
      </c>
      <c r="MIZ29" s="14" t="str">
        <f>IF('Employee Input 20-21'!MIZ29="","",'Employee Input 20-21'!MIZ29)</f>
        <v/>
      </c>
      <c r="MJA29" s="14" t="str">
        <f>IF('Employee Input 20-21'!MJA29="","",'Employee Input 20-21'!MJA29)</f>
        <v/>
      </c>
      <c r="MJB29" s="14" t="str">
        <f>IF('Employee Input 20-21'!MJB29="","",'Employee Input 20-21'!MJB29)</f>
        <v/>
      </c>
      <c r="MJC29" s="14" t="str">
        <f>IF('Employee Input 20-21'!MJC29="","",'Employee Input 20-21'!MJC29)</f>
        <v/>
      </c>
      <c r="MJD29" s="14" t="str">
        <f>IF('Employee Input 20-21'!MJD29="","",'Employee Input 20-21'!MJD29)</f>
        <v/>
      </c>
      <c r="MJE29" s="14" t="str">
        <f>IF('Employee Input 20-21'!MJE29="","",'Employee Input 20-21'!MJE29)</f>
        <v/>
      </c>
      <c r="MJF29" s="14" t="str">
        <f>IF('Employee Input 20-21'!MJF29="","",'Employee Input 20-21'!MJF29)</f>
        <v/>
      </c>
      <c r="MJG29" s="14" t="str">
        <f>IF('Employee Input 20-21'!MJG29="","",'Employee Input 20-21'!MJG29)</f>
        <v/>
      </c>
      <c r="MJH29" s="14" t="str">
        <f>IF('Employee Input 20-21'!MJH29="","",'Employee Input 20-21'!MJH29)</f>
        <v/>
      </c>
      <c r="MJI29" s="14" t="str">
        <f>IF('Employee Input 20-21'!MJI29="","",'Employee Input 20-21'!MJI29)</f>
        <v/>
      </c>
      <c r="MJJ29" s="14" t="str">
        <f>IF('Employee Input 20-21'!MJJ29="","",'Employee Input 20-21'!MJJ29)</f>
        <v/>
      </c>
      <c r="MJK29" s="14" t="str">
        <f>IF('Employee Input 20-21'!MJK29="","",'Employee Input 20-21'!MJK29)</f>
        <v/>
      </c>
      <c r="MJL29" s="14" t="str">
        <f>IF('Employee Input 20-21'!MJL29="","",'Employee Input 20-21'!MJL29)</f>
        <v/>
      </c>
      <c r="MJM29" s="14" t="str">
        <f>IF('Employee Input 20-21'!MJM29="","",'Employee Input 20-21'!MJM29)</f>
        <v/>
      </c>
      <c r="MJN29" s="14" t="str">
        <f>IF('Employee Input 20-21'!MJN29="","",'Employee Input 20-21'!MJN29)</f>
        <v/>
      </c>
      <c r="MJO29" s="14" t="str">
        <f>IF('Employee Input 20-21'!MJO29="","",'Employee Input 20-21'!MJO29)</f>
        <v/>
      </c>
      <c r="MJP29" s="14" t="str">
        <f>IF('Employee Input 20-21'!MJP29="","",'Employee Input 20-21'!MJP29)</f>
        <v/>
      </c>
      <c r="MJQ29" s="14" t="str">
        <f>IF('Employee Input 20-21'!MJQ29="","",'Employee Input 20-21'!MJQ29)</f>
        <v/>
      </c>
      <c r="MJR29" s="14" t="str">
        <f>IF('Employee Input 20-21'!MJR29="","",'Employee Input 20-21'!MJR29)</f>
        <v/>
      </c>
      <c r="MJS29" s="14" t="str">
        <f>IF('Employee Input 20-21'!MJS29="","",'Employee Input 20-21'!MJS29)</f>
        <v/>
      </c>
      <c r="MJT29" s="14" t="str">
        <f>IF('Employee Input 20-21'!MJT29="","",'Employee Input 20-21'!MJT29)</f>
        <v/>
      </c>
      <c r="MJU29" s="14" t="str">
        <f>IF('Employee Input 20-21'!MJU29="","",'Employee Input 20-21'!MJU29)</f>
        <v/>
      </c>
      <c r="MJV29" s="14" t="str">
        <f>IF('Employee Input 20-21'!MJV29="","",'Employee Input 20-21'!MJV29)</f>
        <v/>
      </c>
      <c r="MJW29" s="14" t="str">
        <f>IF('Employee Input 20-21'!MJW29="","",'Employee Input 20-21'!MJW29)</f>
        <v/>
      </c>
      <c r="MJX29" s="14" t="str">
        <f>IF('Employee Input 20-21'!MJX29="","",'Employee Input 20-21'!MJX29)</f>
        <v/>
      </c>
      <c r="MJY29" s="14" t="str">
        <f>IF('Employee Input 20-21'!MJY29="","",'Employee Input 20-21'!MJY29)</f>
        <v/>
      </c>
      <c r="MJZ29" s="14" t="str">
        <f>IF('Employee Input 20-21'!MJZ29="","",'Employee Input 20-21'!MJZ29)</f>
        <v/>
      </c>
      <c r="MKA29" s="14" t="str">
        <f>IF('Employee Input 20-21'!MKA29="","",'Employee Input 20-21'!MKA29)</f>
        <v/>
      </c>
      <c r="MKB29" s="14" t="str">
        <f>IF('Employee Input 20-21'!MKB29="","",'Employee Input 20-21'!MKB29)</f>
        <v/>
      </c>
      <c r="MKC29" s="14" t="str">
        <f>IF('Employee Input 20-21'!MKC29="","",'Employee Input 20-21'!MKC29)</f>
        <v/>
      </c>
      <c r="MKD29" s="14" t="str">
        <f>IF('Employee Input 20-21'!MKD29="","",'Employee Input 20-21'!MKD29)</f>
        <v/>
      </c>
      <c r="MKE29" s="14" t="str">
        <f>IF('Employee Input 20-21'!MKE29="","",'Employee Input 20-21'!MKE29)</f>
        <v/>
      </c>
      <c r="MKF29" s="14" t="str">
        <f>IF('Employee Input 20-21'!MKF29="","",'Employee Input 20-21'!MKF29)</f>
        <v/>
      </c>
      <c r="MKG29" s="14" t="str">
        <f>IF('Employee Input 20-21'!MKG29="","",'Employee Input 20-21'!MKG29)</f>
        <v/>
      </c>
      <c r="MKH29" s="14" t="str">
        <f>IF('Employee Input 20-21'!MKH29="","",'Employee Input 20-21'!MKH29)</f>
        <v/>
      </c>
      <c r="MKI29" s="14" t="str">
        <f>IF('Employee Input 20-21'!MKI29="","",'Employee Input 20-21'!MKI29)</f>
        <v/>
      </c>
      <c r="MKJ29" s="14" t="str">
        <f>IF('Employee Input 20-21'!MKJ29="","",'Employee Input 20-21'!MKJ29)</f>
        <v/>
      </c>
      <c r="MKK29" s="14" t="str">
        <f>IF('Employee Input 20-21'!MKK29="","",'Employee Input 20-21'!MKK29)</f>
        <v/>
      </c>
      <c r="MKL29" s="14" t="str">
        <f>IF('Employee Input 20-21'!MKL29="","",'Employee Input 20-21'!MKL29)</f>
        <v/>
      </c>
      <c r="MKM29" s="14" t="str">
        <f>IF('Employee Input 20-21'!MKM29="","",'Employee Input 20-21'!MKM29)</f>
        <v/>
      </c>
      <c r="MKN29" s="14" t="str">
        <f>IF('Employee Input 20-21'!MKN29="","",'Employee Input 20-21'!MKN29)</f>
        <v/>
      </c>
      <c r="MKO29" s="14" t="str">
        <f>IF('Employee Input 20-21'!MKO29="","",'Employee Input 20-21'!MKO29)</f>
        <v/>
      </c>
      <c r="MKP29" s="14" t="str">
        <f>IF('Employee Input 20-21'!MKP29="","",'Employee Input 20-21'!MKP29)</f>
        <v/>
      </c>
      <c r="MKQ29" s="14" t="str">
        <f>IF('Employee Input 20-21'!MKQ29="","",'Employee Input 20-21'!MKQ29)</f>
        <v/>
      </c>
      <c r="MKR29" s="14" t="str">
        <f>IF('Employee Input 20-21'!MKR29="","",'Employee Input 20-21'!MKR29)</f>
        <v/>
      </c>
      <c r="MKS29" s="14" t="str">
        <f>IF('Employee Input 20-21'!MKS29="","",'Employee Input 20-21'!MKS29)</f>
        <v/>
      </c>
      <c r="MKT29" s="14" t="str">
        <f>IF('Employee Input 20-21'!MKT29="","",'Employee Input 20-21'!MKT29)</f>
        <v/>
      </c>
      <c r="MKU29" s="14" t="str">
        <f>IF('Employee Input 20-21'!MKU29="","",'Employee Input 20-21'!MKU29)</f>
        <v/>
      </c>
      <c r="MKV29" s="14" t="str">
        <f>IF('Employee Input 20-21'!MKV29="","",'Employee Input 20-21'!MKV29)</f>
        <v/>
      </c>
      <c r="MKW29" s="14" t="str">
        <f>IF('Employee Input 20-21'!MKW29="","",'Employee Input 20-21'!MKW29)</f>
        <v/>
      </c>
      <c r="MKX29" s="14" t="str">
        <f>IF('Employee Input 20-21'!MKX29="","",'Employee Input 20-21'!MKX29)</f>
        <v/>
      </c>
      <c r="MKY29" s="14" t="str">
        <f>IF('Employee Input 20-21'!MKY29="","",'Employee Input 20-21'!MKY29)</f>
        <v/>
      </c>
      <c r="MKZ29" s="14" t="str">
        <f>IF('Employee Input 20-21'!MKZ29="","",'Employee Input 20-21'!MKZ29)</f>
        <v/>
      </c>
      <c r="MLA29" s="14" t="str">
        <f>IF('Employee Input 20-21'!MLA29="","",'Employee Input 20-21'!MLA29)</f>
        <v/>
      </c>
      <c r="MLB29" s="14" t="str">
        <f>IF('Employee Input 20-21'!MLB29="","",'Employee Input 20-21'!MLB29)</f>
        <v/>
      </c>
      <c r="MLC29" s="14" t="str">
        <f>IF('Employee Input 20-21'!MLC29="","",'Employee Input 20-21'!MLC29)</f>
        <v/>
      </c>
      <c r="MLD29" s="14" t="str">
        <f>IF('Employee Input 20-21'!MLD29="","",'Employee Input 20-21'!MLD29)</f>
        <v/>
      </c>
      <c r="MLE29" s="14" t="str">
        <f>IF('Employee Input 20-21'!MLE29="","",'Employee Input 20-21'!MLE29)</f>
        <v/>
      </c>
      <c r="MLF29" s="14" t="str">
        <f>IF('Employee Input 20-21'!MLF29="","",'Employee Input 20-21'!MLF29)</f>
        <v/>
      </c>
      <c r="MLG29" s="14" t="str">
        <f>IF('Employee Input 20-21'!MLG29="","",'Employee Input 20-21'!MLG29)</f>
        <v/>
      </c>
      <c r="MLH29" s="14" t="str">
        <f>IF('Employee Input 20-21'!MLH29="","",'Employee Input 20-21'!MLH29)</f>
        <v/>
      </c>
      <c r="MLI29" s="14" t="str">
        <f>IF('Employee Input 20-21'!MLI29="","",'Employee Input 20-21'!MLI29)</f>
        <v/>
      </c>
      <c r="MLJ29" s="14" t="str">
        <f>IF('Employee Input 20-21'!MLJ29="","",'Employee Input 20-21'!MLJ29)</f>
        <v/>
      </c>
      <c r="MLK29" s="14" t="str">
        <f>IF('Employee Input 20-21'!MLK29="","",'Employee Input 20-21'!MLK29)</f>
        <v/>
      </c>
      <c r="MLL29" s="14" t="str">
        <f>IF('Employee Input 20-21'!MLL29="","",'Employee Input 20-21'!MLL29)</f>
        <v/>
      </c>
      <c r="MLM29" s="14" t="str">
        <f>IF('Employee Input 20-21'!MLM29="","",'Employee Input 20-21'!MLM29)</f>
        <v/>
      </c>
      <c r="MLN29" s="14" t="str">
        <f>IF('Employee Input 20-21'!MLN29="","",'Employee Input 20-21'!MLN29)</f>
        <v/>
      </c>
      <c r="MLO29" s="14" t="str">
        <f>IF('Employee Input 20-21'!MLO29="","",'Employee Input 20-21'!MLO29)</f>
        <v/>
      </c>
      <c r="MLP29" s="14" t="str">
        <f>IF('Employee Input 20-21'!MLP29="","",'Employee Input 20-21'!MLP29)</f>
        <v/>
      </c>
      <c r="MLQ29" s="14" t="str">
        <f>IF('Employee Input 20-21'!MLQ29="","",'Employee Input 20-21'!MLQ29)</f>
        <v/>
      </c>
      <c r="MLR29" s="14" t="str">
        <f>IF('Employee Input 20-21'!MLR29="","",'Employee Input 20-21'!MLR29)</f>
        <v/>
      </c>
      <c r="MLS29" s="14" t="str">
        <f>IF('Employee Input 20-21'!MLS29="","",'Employee Input 20-21'!MLS29)</f>
        <v/>
      </c>
      <c r="MLT29" s="14" t="str">
        <f>IF('Employee Input 20-21'!MLT29="","",'Employee Input 20-21'!MLT29)</f>
        <v/>
      </c>
      <c r="MLU29" s="14" t="str">
        <f>IF('Employee Input 20-21'!MLU29="","",'Employee Input 20-21'!MLU29)</f>
        <v/>
      </c>
      <c r="MLV29" s="14" t="str">
        <f>IF('Employee Input 20-21'!MLV29="","",'Employee Input 20-21'!MLV29)</f>
        <v/>
      </c>
      <c r="MLW29" s="14" t="str">
        <f>IF('Employee Input 20-21'!MLW29="","",'Employee Input 20-21'!MLW29)</f>
        <v/>
      </c>
      <c r="MLX29" s="14" t="str">
        <f>IF('Employee Input 20-21'!MLX29="","",'Employee Input 20-21'!MLX29)</f>
        <v/>
      </c>
      <c r="MLY29" s="14" t="str">
        <f>IF('Employee Input 20-21'!MLY29="","",'Employee Input 20-21'!MLY29)</f>
        <v/>
      </c>
      <c r="MLZ29" s="14" t="str">
        <f>IF('Employee Input 20-21'!MLZ29="","",'Employee Input 20-21'!MLZ29)</f>
        <v/>
      </c>
      <c r="MMA29" s="14" t="str">
        <f>IF('Employee Input 20-21'!MMA29="","",'Employee Input 20-21'!MMA29)</f>
        <v/>
      </c>
      <c r="MMB29" s="14" t="str">
        <f>IF('Employee Input 20-21'!MMB29="","",'Employee Input 20-21'!MMB29)</f>
        <v/>
      </c>
      <c r="MMC29" s="14" t="str">
        <f>IF('Employee Input 20-21'!MMC29="","",'Employee Input 20-21'!MMC29)</f>
        <v/>
      </c>
      <c r="MMD29" s="14" t="str">
        <f>IF('Employee Input 20-21'!MMD29="","",'Employee Input 20-21'!MMD29)</f>
        <v/>
      </c>
      <c r="MME29" s="14" t="str">
        <f>IF('Employee Input 20-21'!MME29="","",'Employee Input 20-21'!MME29)</f>
        <v/>
      </c>
      <c r="MMF29" s="14" t="str">
        <f>IF('Employee Input 20-21'!MMF29="","",'Employee Input 20-21'!MMF29)</f>
        <v/>
      </c>
      <c r="MMG29" s="14" t="str">
        <f>IF('Employee Input 20-21'!MMG29="","",'Employee Input 20-21'!MMG29)</f>
        <v/>
      </c>
      <c r="MMH29" s="14" t="str">
        <f>IF('Employee Input 20-21'!MMH29="","",'Employee Input 20-21'!MMH29)</f>
        <v/>
      </c>
      <c r="MMI29" s="14" t="str">
        <f>IF('Employee Input 20-21'!MMI29="","",'Employee Input 20-21'!MMI29)</f>
        <v/>
      </c>
      <c r="MMJ29" s="14" t="str">
        <f>IF('Employee Input 20-21'!MMJ29="","",'Employee Input 20-21'!MMJ29)</f>
        <v/>
      </c>
      <c r="MMK29" s="14" t="str">
        <f>IF('Employee Input 20-21'!MMK29="","",'Employee Input 20-21'!MMK29)</f>
        <v/>
      </c>
      <c r="MML29" s="14" t="str">
        <f>IF('Employee Input 20-21'!MML29="","",'Employee Input 20-21'!MML29)</f>
        <v/>
      </c>
      <c r="MMM29" s="14" t="str">
        <f>IF('Employee Input 20-21'!MMM29="","",'Employee Input 20-21'!MMM29)</f>
        <v/>
      </c>
      <c r="MMN29" s="14" t="str">
        <f>IF('Employee Input 20-21'!MMN29="","",'Employee Input 20-21'!MMN29)</f>
        <v/>
      </c>
      <c r="MMO29" s="14" t="str">
        <f>IF('Employee Input 20-21'!MMO29="","",'Employee Input 20-21'!MMO29)</f>
        <v/>
      </c>
      <c r="MMP29" s="14" t="str">
        <f>IF('Employee Input 20-21'!MMP29="","",'Employee Input 20-21'!MMP29)</f>
        <v/>
      </c>
      <c r="MMQ29" s="14" t="str">
        <f>IF('Employee Input 20-21'!MMQ29="","",'Employee Input 20-21'!MMQ29)</f>
        <v/>
      </c>
      <c r="MMR29" s="14" t="str">
        <f>IF('Employee Input 20-21'!MMR29="","",'Employee Input 20-21'!MMR29)</f>
        <v/>
      </c>
      <c r="MMS29" s="14" t="str">
        <f>IF('Employee Input 20-21'!MMS29="","",'Employee Input 20-21'!MMS29)</f>
        <v/>
      </c>
      <c r="MMT29" s="14" t="str">
        <f>IF('Employee Input 20-21'!MMT29="","",'Employee Input 20-21'!MMT29)</f>
        <v/>
      </c>
      <c r="MMU29" s="14" t="str">
        <f>IF('Employee Input 20-21'!MMU29="","",'Employee Input 20-21'!MMU29)</f>
        <v/>
      </c>
      <c r="MMV29" s="14" t="str">
        <f>IF('Employee Input 20-21'!MMV29="","",'Employee Input 20-21'!MMV29)</f>
        <v/>
      </c>
      <c r="MMW29" s="14" t="str">
        <f>IF('Employee Input 20-21'!MMW29="","",'Employee Input 20-21'!MMW29)</f>
        <v/>
      </c>
      <c r="MMX29" s="14" t="str">
        <f>IF('Employee Input 20-21'!MMX29="","",'Employee Input 20-21'!MMX29)</f>
        <v/>
      </c>
      <c r="MMY29" s="14" t="str">
        <f>IF('Employee Input 20-21'!MMY29="","",'Employee Input 20-21'!MMY29)</f>
        <v/>
      </c>
      <c r="MMZ29" s="14" t="str">
        <f>IF('Employee Input 20-21'!MMZ29="","",'Employee Input 20-21'!MMZ29)</f>
        <v/>
      </c>
      <c r="MNA29" s="14" t="str">
        <f>IF('Employee Input 20-21'!MNA29="","",'Employee Input 20-21'!MNA29)</f>
        <v/>
      </c>
      <c r="MNB29" s="14" t="str">
        <f>IF('Employee Input 20-21'!MNB29="","",'Employee Input 20-21'!MNB29)</f>
        <v/>
      </c>
      <c r="MNC29" s="14" t="str">
        <f>IF('Employee Input 20-21'!MNC29="","",'Employee Input 20-21'!MNC29)</f>
        <v/>
      </c>
      <c r="MND29" s="14" t="str">
        <f>IF('Employee Input 20-21'!MND29="","",'Employee Input 20-21'!MND29)</f>
        <v/>
      </c>
      <c r="MNE29" s="14" t="str">
        <f>IF('Employee Input 20-21'!MNE29="","",'Employee Input 20-21'!MNE29)</f>
        <v/>
      </c>
      <c r="MNF29" s="14" t="str">
        <f>IF('Employee Input 20-21'!MNF29="","",'Employee Input 20-21'!MNF29)</f>
        <v/>
      </c>
      <c r="MNG29" s="14" t="str">
        <f>IF('Employee Input 20-21'!MNG29="","",'Employee Input 20-21'!MNG29)</f>
        <v/>
      </c>
      <c r="MNH29" s="14" t="str">
        <f>IF('Employee Input 20-21'!MNH29="","",'Employee Input 20-21'!MNH29)</f>
        <v/>
      </c>
      <c r="MNI29" s="14" t="str">
        <f>IF('Employee Input 20-21'!MNI29="","",'Employee Input 20-21'!MNI29)</f>
        <v/>
      </c>
      <c r="MNJ29" s="14" t="str">
        <f>IF('Employee Input 20-21'!MNJ29="","",'Employee Input 20-21'!MNJ29)</f>
        <v/>
      </c>
      <c r="MNK29" s="14" t="str">
        <f>IF('Employee Input 20-21'!MNK29="","",'Employee Input 20-21'!MNK29)</f>
        <v/>
      </c>
      <c r="MNL29" s="14" t="str">
        <f>IF('Employee Input 20-21'!MNL29="","",'Employee Input 20-21'!MNL29)</f>
        <v/>
      </c>
      <c r="MNM29" s="14" t="str">
        <f>IF('Employee Input 20-21'!MNM29="","",'Employee Input 20-21'!MNM29)</f>
        <v/>
      </c>
      <c r="MNN29" s="14" t="str">
        <f>IF('Employee Input 20-21'!MNN29="","",'Employee Input 20-21'!MNN29)</f>
        <v/>
      </c>
      <c r="MNO29" s="14" t="str">
        <f>IF('Employee Input 20-21'!MNO29="","",'Employee Input 20-21'!MNO29)</f>
        <v/>
      </c>
      <c r="MNP29" s="14" t="str">
        <f>IF('Employee Input 20-21'!MNP29="","",'Employee Input 20-21'!MNP29)</f>
        <v/>
      </c>
      <c r="MNQ29" s="14" t="str">
        <f>IF('Employee Input 20-21'!MNQ29="","",'Employee Input 20-21'!MNQ29)</f>
        <v/>
      </c>
      <c r="MNR29" s="14" t="str">
        <f>IF('Employee Input 20-21'!MNR29="","",'Employee Input 20-21'!MNR29)</f>
        <v/>
      </c>
      <c r="MNS29" s="14" t="str">
        <f>IF('Employee Input 20-21'!MNS29="","",'Employee Input 20-21'!MNS29)</f>
        <v/>
      </c>
      <c r="MNT29" s="14" t="str">
        <f>IF('Employee Input 20-21'!MNT29="","",'Employee Input 20-21'!MNT29)</f>
        <v/>
      </c>
      <c r="MNU29" s="14" t="str">
        <f>IF('Employee Input 20-21'!MNU29="","",'Employee Input 20-21'!MNU29)</f>
        <v/>
      </c>
      <c r="MNV29" s="14" t="str">
        <f>IF('Employee Input 20-21'!MNV29="","",'Employee Input 20-21'!MNV29)</f>
        <v/>
      </c>
      <c r="MNW29" s="14" t="str">
        <f>IF('Employee Input 20-21'!MNW29="","",'Employee Input 20-21'!MNW29)</f>
        <v/>
      </c>
      <c r="MNX29" s="14" t="str">
        <f>IF('Employee Input 20-21'!MNX29="","",'Employee Input 20-21'!MNX29)</f>
        <v/>
      </c>
      <c r="MNY29" s="14" t="str">
        <f>IF('Employee Input 20-21'!MNY29="","",'Employee Input 20-21'!MNY29)</f>
        <v/>
      </c>
      <c r="MNZ29" s="14" t="str">
        <f>IF('Employee Input 20-21'!MNZ29="","",'Employee Input 20-21'!MNZ29)</f>
        <v/>
      </c>
      <c r="MOA29" s="14" t="str">
        <f>IF('Employee Input 20-21'!MOA29="","",'Employee Input 20-21'!MOA29)</f>
        <v/>
      </c>
      <c r="MOB29" s="14" t="str">
        <f>IF('Employee Input 20-21'!MOB29="","",'Employee Input 20-21'!MOB29)</f>
        <v/>
      </c>
      <c r="MOC29" s="14" t="str">
        <f>IF('Employee Input 20-21'!MOC29="","",'Employee Input 20-21'!MOC29)</f>
        <v/>
      </c>
      <c r="MOD29" s="14" t="str">
        <f>IF('Employee Input 20-21'!MOD29="","",'Employee Input 20-21'!MOD29)</f>
        <v/>
      </c>
      <c r="MOE29" s="14" t="str">
        <f>IF('Employee Input 20-21'!MOE29="","",'Employee Input 20-21'!MOE29)</f>
        <v/>
      </c>
      <c r="MOF29" s="14" t="str">
        <f>IF('Employee Input 20-21'!MOF29="","",'Employee Input 20-21'!MOF29)</f>
        <v/>
      </c>
      <c r="MOG29" s="14" t="str">
        <f>IF('Employee Input 20-21'!MOG29="","",'Employee Input 20-21'!MOG29)</f>
        <v/>
      </c>
      <c r="MOH29" s="14" t="str">
        <f>IF('Employee Input 20-21'!MOH29="","",'Employee Input 20-21'!MOH29)</f>
        <v/>
      </c>
      <c r="MOI29" s="14" t="str">
        <f>IF('Employee Input 20-21'!MOI29="","",'Employee Input 20-21'!MOI29)</f>
        <v/>
      </c>
      <c r="MOJ29" s="14" t="str">
        <f>IF('Employee Input 20-21'!MOJ29="","",'Employee Input 20-21'!MOJ29)</f>
        <v/>
      </c>
      <c r="MOK29" s="14" t="str">
        <f>IF('Employee Input 20-21'!MOK29="","",'Employee Input 20-21'!MOK29)</f>
        <v/>
      </c>
      <c r="MOL29" s="14" t="str">
        <f>IF('Employee Input 20-21'!MOL29="","",'Employee Input 20-21'!MOL29)</f>
        <v/>
      </c>
      <c r="MOM29" s="14" t="str">
        <f>IF('Employee Input 20-21'!MOM29="","",'Employee Input 20-21'!MOM29)</f>
        <v/>
      </c>
      <c r="MON29" s="14" t="str">
        <f>IF('Employee Input 20-21'!MON29="","",'Employee Input 20-21'!MON29)</f>
        <v/>
      </c>
      <c r="MOO29" s="14" t="str">
        <f>IF('Employee Input 20-21'!MOO29="","",'Employee Input 20-21'!MOO29)</f>
        <v/>
      </c>
      <c r="MOP29" s="14" t="str">
        <f>IF('Employee Input 20-21'!MOP29="","",'Employee Input 20-21'!MOP29)</f>
        <v/>
      </c>
      <c r="MOQ29" s="14" t="str">
        <f>IF('Employee Input 20-21'!MOQ29="","",'Employee Input 20-21'!MOQ29)</f>
        <v/>
      </c>
      <c r="MOR29" s="14" t="str">
        <f>IF('Employee Input 20-21'!MOR29="","",'Employee Input 20-21'!MOR29)</f>
        <v/>
      </c>
      <c r="MOS29" s="14" t="str">
        <f>IF('Employee Input 20-21'!MOS29="","",'Employee Input 20-21'!MOS29)</f>
        <v/>
      </c>
      <c r="MOT29" s="14" t="str">
        <f>IF('Employee Input 20-21'!MOT29="","",'Employee Input 20-21'!MOT29)</f>
        <v/>
      </c>
      <c r="MOU29" s="14" t="str">
        <f>IF('Employee Input 20-21'!MOU29="","",'Employee Input 20-21'!MOU29)</f>
        <v/>
      </c>
      <c r="MOV29" s="14" t="str">
        <f>IF('Employee Input 20-21'!MOV29="","",'Employee Input 20-21'!MOV29)</f>
        <v/>
      </c>
      <c r="MOW29" s="14" t="str">
        <f>IF('Employee Input 20-21'!MOW29="","",'Employee Input 20-21'!MOW29)</f>
        <v/>
      </c>
      <c r="MOX29" s="14" t="str">
        <f>IF('Employee Input 20-21'!MOX29="","",'Employee Input 20-21'!MOX29)</f>
        <v/>
      </c>
      <c r="MOY29" s="14" t="str">
        <f>IF('Employee Input 20-21'!MOY29="","",'Employee Input 20-21'!MOY29)</f>
        <v/>
      </c>
      <c r="MOZ29" s="14" t="str">
        <f>IF('Employee Input 20-21'!MOZ29="","",'Employee Input 20-21'!MOZ29)</f>
        <v/>
      </c>
      <c r="MPA29" s="14" t="str">
        <f>IF('Employee Input 20-21'!MPA29="","",'Employee Input 20-21'!MPA29)</f>
        <v/>
      </c>
      <c r="MPB29" s="14" t="str">
        <f>IF('Employee Input 20-21'!MPB29="","",'Employee Input 20-21'!MPB29)</f>
        <v/>
      </c>
      <c r="MPC29" s="14" t="str">
        <f>IF('Employee Input 20-21'!MPC29="","",'Employee Input 20-21'!MPC29)</f>
        <v/>
      </c>
      <c r="MPD29" s="14" t="str">
        <f>IF('Employee Input 20-21'!MPD29="","",'Employee Input 20-21'!MPD29)</f>
        <v/>
      </c>
      <c r="MPE29" s="14" t="str">
        <f>IF('Employee Input 20-21'!MPE29="","",'Employee Input 20-21'!MPE29)</f>
        <v/>
      </c>
      <c r="MPF29" s="14" t="str">
        <f>IF('Employee Input 20-21'!MPF29="","",'Employee Input 20-21'!MPF29)</f>
        <v/>
      </c>
      <c r="MPG29" s="14" t="str">
        <f>IF('Employee Input 20-21'!MPG29="","",'Employee Input 20-21'!MPG29)</f>
        <v/>
      </c>
      <c r="MPH29" s="14" t="str">
        <f>IF('Employee Input 20-21'!MPH29="","",'Employee Input 20-21'!MPH29)</f>
        <v/>
      </c>
      <c r="MPI29" s="14" t="str">
        <f>IF('Employee Input 20-21'!MPI29="","",'Employee Input 20-21'!MPI29)</f>
        <v/>
      </c>
      <c r="MPJ29" s="14" t="str">
        <f>IF('Employee Input 20-21'!MPJ29="","",'Employee Input 20-21'!MPJ29)</f>
        <v/>
      </c>
      <c r="MPK29" s="14" t="str">
        <f>IF('Employee Input 20-21'!MPK29="","",'Employee Input 20-21'!MPK29)</f>
        <v/>
      </c>
      <c r="MPL29" s="14" t="str">
        <f>IF('Employee Input 20-21'!MPL29="","",'Employee Input 20-21'!MPL29)</f>
        <v/>
      </c>
      <c r="MPM29" s="14" t="str">
        <f>IF('Employee Input 20-21'!MPM29="","",'Employee Input 20-21'!MPM29)</f>
        <v/>
      </c>
      <c r="MPN29" s="14" t="str">
        <f>IF('Employee Input 20-21'!MPN29="","",'Employee Input 20-21'!MPN29)</f>
        <v/>
      </c>
      <c r="MPO29" s="14" t="str">
        <f>IF('Employee Input 20-21'!MPO29="","",'Employee Input 20-21'!MPO29)</f>
        <v/>
      </c>
      <c r="MPP29" s="14" t="str">
        <f>IF('Employee Input 20-21'!MPP29="","",'Employee Input 20-21'!MPP29)</f>
        <v/>
      </c>
      <c r="MPQ29" s="14" t="str">
        <f>IF('Employee Input 20-21'!MPQ29="","",'Employee Input 20-21'!MPQ29)</f>
        <v/>
      </c>
      <c r="MPR29" s="14" t="str">
        <f>IF('Employee Input 20-21'!MPR29="","",'Employee Input 20-21'!MPR29)</f>
        <v/>
      </c>
      <c r="MPS29" s="14" t="str">
        <f>IF('Employee Input 20-21'!MPS29="","",'Employee Input 20-21'!MPS29)</f>
        <v/>
      </c>
      <c r="MPT29" s="14" t="str">
        <f>IF('Employee Input 20-21'!MPT29="","",'Employee Input 20-21'!MPT29)</f>
        <v/>
      </c>
      <c r="MPU29" s="14" t="str">
        <f>IF('Employee Input 20-21'!MPU29="","",'Employee Input 20-21'!MPU29)</f>
        <v/>
      </c>
      <c r="MPV29" s="14" t="str">
        <f>IF('Employee Input 20-21'!MPV29="","",'Employee Input 20-21'!MPV29)</f>
        <v/>
      </c>
      <c r="MPW29" s="14" t="str">
        <f>IF('Employee Input 20-21'!MPW29="","",'Employee Input 20-21'!MPW29)</f>
        <v/>
      </c>
      <c r="MPX29" s="14" t="str">
        <f>IF('Employee Input 20-21'!MPX29="","",'Employee Input 20-21'!MPX29)</f>
        <v/>
      </c>
      <c r="MPY29" s="14" t="str">
        <f>IF('Employee Input 20-21'!MPY29="","",'Employee Input 20-21'!MPY29)</f>
        <v/>
      </c>
      <c r="MPZ29" s="14" t="str">
        <f>IF('Employee Input 20-21'!MPZ29="","",'Employee Input 20-21'!MPZ29)</f>
        <v/>
      </c>
      <c r="MQA29" s="14" t="str">
        <f>IF('Employee Input 20-21'!MQA29="","",'Employee Input 20-21'!MQA29)</f>
        <v/>
      </c>
      <c r="MQB29" s="14" t="str">
        <f>IF('Employee Input 20-21'!MQB29="","",'Employee Input 20-21'!MQB29)</f>
        <v/>
      </c>
      <c r="MQC29" s="14" t="str">
        <f>IF('Employee Input 20-21'!MQC29="","",'Employee Input 20-21'!MQC29)</f>
        <v/>
      </c>
      <c r="MQD29" s="14" t="str">
        <f>IF('Employee Input 20-21'!MQD29="","",'Employee Input 20-21'!MQD29)</f>
        <v/>
      </c>
      <c r="MQE29" s="14" t="str">
        <f>IF('Employee Input 20-21'!MQE29="","",'Employee Input 20-21'!MQE29)</f>
        <v/>
      </c>
      <c r="MQF29" s="14" t="str">
        <f>IF('Employee Input 20-21'!MQF29="","",'Employee Input 20-21'!MQF29)</f>
        <v/>
      </c>
      <c r="MQG29" s="14" t="str">
        <f>IF('Employee Input 20-21'!MQG29="","",'Employee Input 20-21'!MQG29)</f>
        <v/>
      </c>
      <c r="MQH29" s="14" t="str">
        <f>IF('Employee Input 20-21'!MQH29="","",'Employee Input 20-21'!MQH29)</f>
        <v/>
      </c>
      <c r="MQI29" s="14" t="str">
        <f>IF('Employee Input 20-21'!MQI29="","",'Employee Input 20-21'!MQI29)</f>
        <v/>
      </c>
      <c r="MQJ29" s="14" t="str">
        <f>IF('Employee Input 20-21'!MQJ29="","",'Employee Input 20-21'!MQJ29)</f>
        <v/>
      </c>
      <c r="MQK29" s="14" t="str">
        <f>IF('Employee Input 20-21'!MQK29="","",'Employee Input 20-21'!MQK29)</f>
        <v/>
      </c>
      <c r="MQL29" s="14" t="str">
        <f>IF('Employee Input 20-21'!MQL29="","",'Employee Input 20-21'!MQL29)</f>
        <v/>
      </c>
      <c r="MQM29" s="14" t="str">
        <f>IF('Employee Input 20-21'!MQM29="","",'Employee Input 20-21'!MQM29)</f>
        <v/>
      </c>
      <c r="MQN29" s="14" t="str">
        <f>IF('Employee Input 20-21'!MQN29="","",'Employee Input 20-21'!MQN29)</f>
        <v/>
      </c>
      <c r="MQO29" s="14" t="str">
        <f>IF('Employee Input 20-21'!MQO29="","",'Employee Input 20-21'!MQO29)</f>
        <v/>
      </c>
      <c r="MQP29" s="14" t="str">
        <f>IF('Employee Input 20-21'!MQP29="","",'Employee Input 20-21'!MQP29)</f>
        <v/>
      </c>
      <c r="MQQ29" s="14" t="str">
        <f>IF('Employee Input 20-21'!MQQ29="","",'Employee Input 20-21'!MQQ29)</f>
        <v/>
      </c>
      <c r="MQR29" s="14" t="str">
        <f>IF('Employee Input 20-21'!MQR29="","",'Employee Input 20-21'!MQR29)</f>
        <v/>
      </c>
      <c r="MQS29" s="14" t="str">
        <f>IF('Employee Input 20-21'!MQS29="","",'Employee Input 20-21'!MQS29)</f>
        <v/>
      </c>
      <c r="MQT29" s="14" t="str">
        <f>IF('Employee Input 20-21'!MQT29="","",'Employee Input 20-21'!MQT29)</f>
        <v/>
      </c>
      <c r="MQU29" s="14" t="str">
        <f>IF('Employee Input 20-21'!MQU29="","",'Employee Input 20-21'!MQU29)</f>
        <v/>
      </c>
      <c r="MQV29" s="14" t="str">
        <f>IF('Employee Input 20-21'!MQV29="","",'Employee Input 20-21'!MQV29)</f>
        <v/>
      </c>
      <c r="MQW29" s="14" t="str">
        <f>IF('Employee Input 20-21'!MQW29="","",'Employee Input 20-21'!MQW29)</f>
        <v/>
      </c>
      <c r="MQX29" s="14" t="str">
        <f>IF('Employee Input 20-21'!MQX29="","",'Employee Input 20-21'!MQX29)</f>
        <v/>
      </c>
      <c r="MQY29" s="14" t="str">
        <f>IF('Employee Input 20-21'!MQY29="","",'Employee Input 20-21'!MQY29)</f>
        <v/>
      </c>
      <c r="MQZ29" s="14" t="str">
        <f>IF('Employee Input 20-21'!MQZ29="","",'Employee Input 20-21'!MQZ29)</f>
        <v/>
      </c>
      <c r="MRA29" s="14" t="str">
        <f>IF('Employee Input 20-21'!MRA29="","",'Employee Input 20-21'!MRA29)</f>
        <v/>
      </c>
      <c r="MRB29" s="14" t="str">
        <f>IF('Employee Input 20-21'!MRB29="","",'Employee Input 20-21'!MRB29)</f>
        <v/>
      </c>
      <c r="MRC29" s="14" t="str">
        <f>IF('Employee Input 20-21'!MRC29="","",'Employee Input 20-21'!MRC29)</f>
        <v/>
      </c>
      <c r="MRD29" s="14" t="str">
        <f>IF('Employee Input 20-21'!MRD29="","",'Employee Input 20-21'!MRD29)</f>
        <v/>
      </c>
      <c r="MRE29" s="14" t="str">
        <f>IF('Employee Input 20-21'!MRE29="","",'Employee Input 20-21'!MRE29)</f>
        <v/>
      </c>
      <c r="MRF29" s="14" t="str">
        <f>IF('Employee Input 20-21'!MRF29="","",'Employee Input 20-21'!MRF29)</f>
        <v/>
      </c>
      <c r="MRG29" s="14" t="str">
        <f>IF('Employee Input 20-21'!MRG29="","",'Employee Input 20-21'!MRG29)</f>
        <v/>
      </c>
      <c r="MRH29" s="14" t="str">
        <f>IF('Employee Input 20-21'!MRH29="","",'Employee Input 20-21'!MRH29)</f>
        <v/>
      </c>
      <c r="MRI29" s="14" t="str">
        <f>IF('Employee Input 20-21'!MRI29="","",'Employee Input 20-21'!MRI29)</f>
        <v/>
      </c>
      <c r="MRJ29" s="14" t="str">
        <f>IF('Employee Input 20-21'!MRJ29="","",'Employee Input 20-21'!MRJ29)</f>
        <v/>
      </c>
      <c r="MRK29" s="14" t="str">
        <f>IF('Employee Input 20-21'!MRK29="","",'Employee Input 20-21'!MRK29)</f>
        <v/>
      </c>
      <c r="MRL29" s="14" t="str">
        <f>IF('Employee Input 20-21'!MRL29="","",'Employee Input 20-21'!MRL29)</f>
        <v/>
      </c>
      <c r="MRM29" s="14" t="str">
        <f>IF('Employee Input 20-21'!MRM29="","",'Employee Input 20-21'!MRM29)</f>
        <v/>
      </c>
      <c r="MRN29" s="14" t="str">
        <f>IF('Employee Input 20-21'!MRN29="","",'Employee Input 20-21'!MRN29)</f>
        <v/>
      </c>
      <c r="MRO29" s="14" t="str">
        <f>IF('Employee Input 20-21'!MRO29="","",'Employee Input 20-21'!MRO29)</f>
        <v/>
      </c>
      <c r="MRP29" s="14" t="str">
        <f>IF('Employee Input 20-21'!MRP29="","",'Employee Input 20-21'!MRP29)</f>
        <v/>
      </c>
      <c r="MRQ29" s="14" t="str">
        <f>IF('Employee Input 20-21'!MRQ29="","",'Employee Input 20-21'!MRQ29)</f>
        <v/>
      </c>
      <c r="MRR29" s="14" t="str">
        <f>IF('Employee Input 20-21'!MRR29="","",'Employee Input 20-21'!MRR29)</f>
        <v/>
      </c>
      <c r="MRS29" s="14" t="str">
        <f>IF('Employee Input 20-21'!MRS29="","",'Employee Input 20-21'!MRS29)</f>
        <v/>
      </c>
      <c r="MRT29" s="14" t="str">
        <f>IF('Employee Input 20-21'!MRT29="","",'Employee Input 20-21'!MRT29)</f>
        <v/>
      </c>
      <c r="MRU29" s="14" t="str">
        <f>IF('Employee Input 20-21'!MRU29="","",'Employee Input 20-21'!MRU29)</f>
        <v/>
      </c>
      <c r="MRV29" s="14" t="str">
        <f>IF('Employee Input 20-21'!MRV29="","",'Employee Input 20-21'!MRV29)</f>
        <v/>
      </c>
      <c r="MRW29" s="14" t="str">
        <f>IF('Employee Input 20-21'!MRW29="","",'Employee Input 20-21'!MRW29)</f>
        <v/>
      </c>
      <c r="MRX29" s="14" t="str">
        <f>IF('Employee Input 20-21'!MRX29="","",'Employee Input 20-21'!MRX29)</f>
        <v/>
      </c>
      <c r="MRY29" s="14" t="str">
        <f>IF('Employee Input 20-21'!MRY29="","",'Employee Input 20-21'!MRY29)</f>
        <v/>
      </c>
      <c r="MRZ29" s="14" t="str">
        <f>IF('Employee Input 20-21'!MRZ29="","",'Employee Input 20-21'!MRZ29)</f>
        <v/>
      </c>
      <c r="MSA29" s="14" t="str">
        <f>IF('Employee Input 20-21'!MSA29="","",'Employee Input 20-21'!MSA29)</f>
        <v/>
      </c>
      <c r="MSB29" s="14" t="str">
        <f>IF('Employee Input 20-21'!MSB29="","",'Employee Input 20-21'!MSB29)</f>
        <v/>
      </c>
      <c r="MSC29" s="14" t="str">
        <f>IF('Employee Input 20-21'!MSC29="","",'Employee Input 20-21'!MSC29)</f>
        <v/>
      </c>
      <c r="MSD29" s="14" t="str">
        <f>IF('Employee Input 20-21'!MSD29="","",'Employee Input 20-21'!MSD29)</f>
        <v/>
      </c>
      <c r="MSE29" s="14" t="str">
        <f>IF('Employee Input 20-21'!MSE29="","",'Employee Input 20-21'!MSE29)</f>
        <v/>
      </c>
      <c r="MSF29" s="14" t="str">
        <f>IF('Employee Input 20-21'!MSF29="","",'Employee Input 20-21'!MSF29)</f>
        <v/>
      </c>
      <c r="MSG29" s="14" t="str">
        <f>IF('Employee Input 20-21'!MSG29="","",'Employee Input 20-21'!MSG29)</f>
        <v/>
      </c>
      <c r="MSH29" s="14" t="str">
        <f>IF('Employee Input 20-21'!MSH29="","",'Employee Input 20-21'!MSH29)</f>
        <v/>
      </c>
      <c r="MSI29" s="14" t="str">
        <f>IF('Employee Input 20-21'!MSI29="","",'Employee Input 20-21'!MSI29)</f>
        <v/>
      </c>
      <c r="MSJ29" s="14" t="str">
        <f>IF('Employee Input 20-21'!MSJ29="","",'Employee Input 20-21'!MSJ29)</f>
        <v/>
      </c>
      <c r="MSK29" s="14" t="str">
        <f>IF('Employee Input 20-21'!MSK29="","",'Employee Input 20-21'!MSK29)</f>
        <v/>
      </c>
      <c r="MSL29" s="14" t="str">
        <f>IF('Employee Input 20-21'!MSL29="","",'Employee Input 20-21'!MSL29)</f>
        <v/>
      </c>
      <c r="MSM29" s="14" t="str">
        <f>IF('Employee Input 20-21'!MSM29="","",'Employee Input 20-21'!MSM29)</f>
        <v/>
      </c>
      <c r="MSN29" s="14" t="str">
        <f>IF('Employee Input 20-21'!MSN29="","",'Employee Input 20-21'!MSN29)</f>
        <v/>
      </c>
      <c r="MSO29" s="14" t="str">
        <f>IF('Employee Input 20-21'!MSO29="","",'Employee Input 20-21'!MSO29)</f>
        <v/>
      </c>
      <c r="MSP29" s="14" t="str">
        <f>IF('Employee Input 20-21'!MSP29="","",'Employee Input 20-21'!MSP29)</f>
        <v/>
      </c>
      <c r="MSQ29" s="14" t="str">
        <f>IF('Employee Input 20-21'!MSQ29="","",'Employee Input 20-21'!MSQ29)</f>
        <v/>
      </c>
      <c r="MSR29" s="14" t="str">
        <f>IF('Employee Input 20-21'!MSR29="","",'Employee Input 20-21'!MSR29)</f>
        <v/>
      </c>
      <c r="MSS29" s="14" t="str">
        <f>IF('Employee Input 20-21'!MSS29="","",'Employee Input 20-21'!MSS29)</f>
        <v/>
      </c>
      <c r="MST29" s="14" t="str">
        <f>IF('Employee Input 20-21'!MST29="","",'Employee Input 20-21'!MST29)</f>
        <v/>
      </c>
      <c r="MSU29" s="14" t="str">
        <f>IF('Employee Input 20-21'!MSU29="","",'Employee Input 20-21'!MSU29)</f>
        <v/>
      </c>
      <c r="MSV29" s="14" t="str">
        <f>IF('Employee Input 20-21'!MSV29="","",'Employee Input 20-21'!MSV29)</f>
        <v/>
      </c>
      <c r="MSW29" s="14" t="str">
        <f>IF('Employee Input 20-21'!MSW29="","",'Employee Input 20-21'!MSW29)</f>
        <v/>
      </c>
      <c r="MSX29" s="14" t="str">
        <f>IF('Employee Input 20-21'!MSX29="","",'Employee Input 20-21'!MSX29)</f>
        <v/>
      </c>
      <c r="MSY29" s="14" t="str">
        <f>IF('Employee Input 20-21'!MSY29="","",'Employee Input 20-21'!MSY29)</f>
        <v/>
      </c>
      <c r="MSZ29" s="14" t="str">
        <f>IF('Employee Input 20-21'!MSZ29="","",'Employee Input 20-21'!MSZ29)</f>
        <v/>
      </c>
      <c r="MTA29" s="14" t="str">
        <f>IF('Employee Input 20-21'!MTA29="","",'Employee Input 20-21'!MTA29)</f>
        <v/>
      </c>
      <c r="MTB29" s="14" t="str">
        <f>IF('Employee Input 20-21'!MTB29="","",'Employee Input 20-21'!MTB29)</f>
        <v/>
      </c>
      <c r="MTC29" s="14" t="str">
        <f>IF('Employee Input 20-21'!MTC29="","",'Employee Input 20-21'!MTC29)</f>
        <v/>
      </c>
      <c r="MTD29" s="14" t="str">
        <f>IF('Employee Input 20-21'!MTD29="","",'Employee Input 20-21'!MTD29)</f>
        <v/>
      </c>
      <c r="MTE29" s="14" t="str">
        <f>IF('Employee Input 20-21'!MTE29="","",'Employee Input 20-21'!MTE29)</f>
        <v/>
      </c>
      <c r="MTF29" s="14" t="str">
        <f>IF('Employee Input 20-21'!MTF29="","",'Employee Input 20-21'!MTF29)</f>
        <v/>
      </c>
      <c r="MTG29" s="14" t="str">
        <f>IF('Employee Input 20-21'!MTG29="","",'Employee Input 20-21'!MTG29)</f>
        <v/>
      </c>
      <c r="MTH29" s="14" t="str">
        <f>IF('Employee Input 20-21'!MTH29="","",'Employee Input 20-21'!MTH29)</f>
        <v/>
      </c>
      <c r="MTI29" s="14" t="str">
        <f>IF('Employee Input 20-21'!MTI29="","",'Employee Input 20-21'!MTI29)</f>
        <v/>
      </c>
      <c r="MTJ29" s="14" t="str">
        <f>IF('Employee Input 20-21'!MTJ29="","",'Employee Input 20-21'!MTJ29)</f>
        <v/>
      </c>
      <c r="MTK29" s="14" t="str">
        <f>IF('Employee Input 20-21'!MTK29="","",'Employee Input 20-21'!MTK29)</f>
        <v/>
      </c>
      <c r="MTL29" s="14" t="str">
        <f>IF('Employee Input 20-21'!MTL29="","",'Employee Input 20-21'!MTL29)</f>
        <v/>
      </c>
      <c r="MTM29" s="14" t="str">
        <f>IF('Employee Input 20-21'!MTM29="","",'Employee Input 20-21'!MTM29)</f>
        <v/>
      </c>
      <c r="MTN29" s="14" t="str">
        <f>IF('Employee Input 20-21'!MTN29="","",'Employee Input 20-21'!MTN29)</f>
        <v/>
      </c>
      <c r="MTO29" s="14" t="str">
        <f>IF('Employee Input 20-21'!MTO29="","",'Employee Input 20-21'!MTO29)</f>
        <v/>
      </c>
      <c r="MTP29" s="14" t="str">
        <f>IF('Employee Input 20-21'!MTP29="","",'Employee Input 20-21'!MTP29)</f>
        <v/>
      </c>
      <c r="MTQ29" s="14" t="str">
        <f>IF('Employee Input 20-21'!MTQ29="","",'Employee Input 20-21'!MTQ29)</f>
        <v/>
      </c>
      <c r="MTR29" s="14" t="str">
        <f>IF('Employee Input 20-21'!MTR29="","",'Employee Input 20-21'!MTR29)</f>
        <v/>
      </c>
      <c r="MTS29" s="14" t="str">
        <f>IF('Employee Input 20-21'!MTS29="","",'Employee Input 20-21'!MTS29)</f>
        <v/>
      </c>
      <c r="MTT29" s="14" t="str">
        <f>IF('Employee Input 20-21'!MTT29="","",'Employee Input 20-21'!MTT29)</f>
        <v/>
      </c>
      <c r="MTU29" s="14" t="str">
        <f>IF('Employee Input 20-21'!MTU29="","",'Employee Input 20-21'!MTU29)</f>
        <v/>
      </c>
      <c r="MTV29" s="14" t="str">
        <f>IF('Employee Input 20-21'!MTV29="","",'Employee Input 20-21'!MTV29)</f>
        <v/>
      </c>
      <c r="MTW29" s="14" t="str">
        <f>IF('Employee Input 20-21'!MTW29="","",'Employee Input 20-21'!MTW29)</f>
        <v/>
      </c>
      <c r="MTX29" s="14" t="str">
        <f>IF('Employee Input 20-21'!MTX29="","",'Employee Input 20-21'!MTX29)</f>
        <v/>
      </c>
      <c r="MTY29" s="14" t="str">
        <f>IF('Employee Input 20-21'!MTY29="","",'Employee Input 20-21'!MTY29)</f>
        <v/>
      </c>
      <c r="MTZ29" s="14" t="str">
        <f>IF('Employee Input 20-21'!MTZ29="","",'Employee Input 20-21'!MTZ29)</f>
        <v/>
      </c>
      <c r="MUA29" s="14" t="str">
        <f>IF('Employee Input 20-21'!MUA29="","",'Employee Input 20-21'!MUA29)</f>
        <v/>
      </c>
      <c r="MUB29" s="14" t="str">
        <f>IF('Employee Input 20-21'!MUB29="","",'Employee Input 20-21'!MUB29)</f>
        <v/>
      </c>
      <c r="MUC29" s="14" t="str">
        <f>IF('Employee Input 20-21'!MUC29="","",'Employee Input 20-21'!MUC29)</f>
        <v/>
      </c>
      <c r="MUD29" s="14" t="str">
        <f>IF('Employee Input 20-21'!MUD29="","",'Employee Input 20-21'!MUD29)</f>
        <v/>
      </c>
      <c r="MUE29" s="14" t="str">
        <f>IF('Employee Input 20-21'!MUE29="","",'Employee Input 20-21'!MUE29)</f>
        <v/>
      </c>
      <c r="MUF29" s="14" t="str">
        <f>IF('Employee Input 20-21'!MUF29="","",'Employee Input 20-21'!MUF29)</f>
        <v/>
      </c>
      <c r="MUG29" s="14" t="str">
        <f>IF('Employee Input 20-21'!MUG29="","",'Employee Input 20-21'!MUG29)</f>
        <v/>
      </c>
      <c r="MUH29" s="14" t="str">
        <f>IF('Employee Input 20-21'!MUH29="","",'Employee Input 20-21'!MUH29)</f>
        <v/>
      </c>
      <c r="MUI29" s="14" t="str">
        <f>IF('Employee Input 20-21'!MUI29="","",'Employee Input 20-21'!MUI29)</f>
        <v/>
      </c>
      <c r="MUJ29" s="14" t="str">
        <f>IF('Employee Input 20-21'!MUJ29="","",'Employee Input 20-21'!MUJ29)</f>
        <v/>
      </c>
      <c r="MUK29" s="14" t="str">
        <f>IF('Employee Input 20-21'!MUK29="","",'Employee Input 20-21'!MUK29)</f>
        <v/>
      </c>
      <c r="MUL29" s="14" t="str">
        <f>IF('Employee Input 20-21'!MUL29="","",'Employee Input 20-21'!MUL29)</f>
        <v/>
      </c>
      <c r="MUM29" s="14" t="str">
        <f>IF('Employee Input 20-21'!MUM29="","",'Employee Input 20-21'!MUM29)</f>
        <v/>
      </c>
      <c r="MUN29" s="14" t="str">
        <f>IF('Employee Input 20-21'!MUN29="","",'Employee Input 20-21'!MUN29)</f>
        <v/>
      </c>
      <c r="MUO29" s="14" t="str">
        <f>IF('Employee Input 20-21'!MUO29="","",'Employee Input 20-21'!MUO29)</f>
        <v/>
      </c>
      <c r="MUP29" s="14" t="str">
        <f>IF('Employee Input 20-21'!MUP29="","",'Employee Input 20-21'!MUP29)</f>
        <v/>
      </c>
      <c r="MUQ29" s="14" t="str">
        <f>IF('Employee Input 20-21'!MUQ29="","",'Employee Input 20-21'!MUQ29)</f>
        <v/>
      </c>
      <c r="MUR29" s="14" t="str">
        <f>IF('Employee Input 20-21'!MUR29="","",'Employee Input 20-21'!MUR29)</f>
        <v/>
      </c>
      <c r="MUS29" s="14" t="str">
        <f>IF('Employee Input 20-21'!MUS29="","",'Employee Input 20-21'!MUS29)</f>
        <v/>
      </c>
      <c r="MUT29" s="14" t="str">
        <f>IF('Employee Input 20-21'!MUT29="","",'Employee Input 20-21'!MUT29)</f>
        <v/>
      </c>
      <c r="MUU29" s="14" t="str">
        <f>IF('Employee Input 20-21'!MUU29="","",'Employee Input 20-21'!MUU29)</f>
        <v/>
      </c>
      <c r="MUV29" s="14" t="str">
        <f>IF('Employee Input 20-21'!MUV29="","",'Employee Input 20-21'!MUV29)</f>
        <v/>
      </c>
      <c r="MUW29" s="14" t="str">
        <f>IF('Employee Input 20-21'!MUW29="","",'Employee Input 20-21'!MUW29)</f>
        <v/>
      </c>
      <c r="MUX29" s="14" t="str">
        <f>IF('Employee Input 20-21'!MUX29="","",'Employee Input 20-21'!MUX29)</f>
        <v/>
      </c>
      <c r="MUY29" s="14" t="str">
        <f>IF('Employee Input 20-21'!MUY29="","",'Employee Input 20-21'!MUY29)</f>
        <v/>
      </c>
      <c r="MUZ29" s="14" t="str">
        <f>IF('Employee Input 20-21'!MUZ29="","",'Employee Input 20-21'!MUZ29)</f>
        <v/>
      </c>
      <c r="MVA29" s="14" t="str">
        <f>IF('Employee Input 20-21'!MVA29="","",'Employee Input 20-21'!MVA29)</f>
        <v/>
      </c>
      <c r="MVB29" s="14" t="str">
        <f>IF('Employee Input 20-21'!MVB29="","",'Employee Input 20-21'!MVB29)</f>
        <v/>
      </c>
      <c r="MVC29" s="14" t="str">
        <f>IF('Employee Input 20-21'!MVC29="","",'Employee Input 20-21'!MVC29)</f>
        <v/>
      </c>
      <c r="MVD29" s="14" t="str">
        <f>IF('Employee Input 20-21'!MVD29="","",'Employee Input 20-21'!MVD29)</f>
        <v/>
      </c>
      <c r="MVE29" s="14" t="str">
        <f>IF('Employee Input 20-21'!MVE29="","",'Employee Input 20-21'!MVE29)</f>
        <v/>
      </c>
      <c r="MVF29" s="14" t="str">
        <f>IF('Employee Input 20-21'!MVF29="","",'Employee Input 20-21'!MVF29)</f>
        <v/>
      </c>
      <c r="MVG29" s="14" t="str">
        <f>IF('Employee Input 20-21'!MVG29="","",'Employee Input 20-21'!MVG29)</f>
        <v/>
      </c>
      <c r="MVH29" s="14" t="str">
        <f>IF('Employee Input 20-21'!MVH29="","",'Employee Input 20-21'!MVH29)</f>
        <v/>
      </c>
      <c r="MVI29" s="14" t="str">
        <f>IF('Employee Input 20-21'!MVI29="","",'Employee Input 20-21'!MVI29)</f>
        <v/>
      </c>
      <c r="MVJ29" s="14" t="str">
        <f>IF('Employee Input 20-21'!MVJ29="","",'Employee Input 20-21'!MVJ29)</f>
        <v/>
      </c>
      <c r="MVK29" s="14" t="str">
        <f>IF('Employee Input 20-21'!MVK29="","",'Employee Input 20-21'!MVK29)</f>
        <v/>
      </c>
      <c r="MVL29" s="14" t="str">
        <f>IF('Employee Input 20-21'!MVL29="","",'Employee Input 20-21'!MVL29)</f>
        <v/>
      </c>
      <c r="MVM29" s="14" t="str">
        <f>IF('Employee Input 20-21'!MVM29="","",'Employee Input 20-21'!MVM29)</f>
        <v/>
      </c>
      <c r="MVN29" s="14" t="str">
        <f>IF('Employee Input 20-21'!MVN29="","",'Employee Input 20-21'!MVN29)</f>
        <v/>
      </c>
      <c r="MVO29" s="14" t="str">
        <f>IF('Employee Input 20-21'!MVO29="","",'Employee Input 20-21'!MVO29)</f>
        <v/>
      </c>
      <c r="MVP29" s="14" t="str">
        <f>IF('Employee Input 20-21'!MVP29="","",'Employee Input 20-21'!MVP29)</f>
        <v/>
      </c>
      <c r="MVQ29" s="14" t="str">
        <f>IF('Employee Input 20-21'!MVQ29="","",'Employee Input 20-21'!MVQ29)</f>
        <v/>
      </c>
      <c r="MVR29" s="14" t="str">
        <f>IF('Employee Input 20-21'!MVR29="","",'Employee Input 20-21'!MVR29)</f>
        <v/>
      </c>
      <c r="MVS29" s="14" t="str">
        <f>IF('Employee Input 20-21'!MVS29="","",'Employee Input 20-21'!MVS29)</f>
        <v/>
      </c>
      <c r="MVT29" s="14" t="str">
        <f>IF('Employee Input 20-21'!MVT29="","",'Employee Input 20-21'!MVT29)</f>
        <v/>
      </c>
      <c r="MVU29" s="14" t="str">
        <f>IF('Employee Input 20-21'!MVU29="","",'Employee Input 20-21'!MVU29)</f>
        <v/>
      </c>
      <c r="MVV29" s="14" t="str">
        <f>IF('Employee Input 20-21'!MVV29="","",'Employee Input 20-21'!MVV29)</f>
        <v/>
      </c>
      <c r="MVW29" s="14" t="str">
        <f>IF('Employee Input 20-21'!MVW29="","",'Employee Input 20-21'!MVW29)</f>
        <v/>
      </c>
      <c r="MVX29" s="14" t="str">
        <f>IF('Employee Input 20-21'!MVX29="","",'Employee Input 20-21'!MVX29)</f>
        <v/>
      </c>
      <c r="MVY29" s="14" t="str">
        <f>IF('Employee Input 20-21'!MVY29="","",'Employee Input 20-21'!MVY29)</f>
        <v/>
      </c>
      <c r="MVZ29" s="14" t="str">
        <f>IF('Employee Input 20-21'!MVZ29="","",'Employee Input 20-21'!MVZ29)</f>
        <v/>
      </c>
      <c r="MWA29" s="14" t="str">
        <f>IF('Employee Input 20-21'!MWA29="","",'Employee Input 20-21'!MWA29)</f>
        <v/>
      </c>
      <c r="MWB29" s="14" t="str">
        <f>IF('Employee Input 20-21'!MWB29="","",'Employee Input 20-21'!MWB29)</f>
        <v/>
      </c>
      <c r="MWC29" s="14" t="str">
        <f>IF('Employee Input 20-21'!MWC29="","",'Employee Input 20-21'!MWC29)</f>
        <v/>
      </c>
      <c r="MWD29" s="14" t="str">
        <f>IF('Employee Input 20-21'!MWD29="","",'Employee Input 20-21'!MWD29)</f>
        <v/>
      </c>
      <c r="MWE29" s="14" t="str">
        <f>IF('Employee Input 20-21'!MWE29="","",'Employee Input 20-21'!MWE29)</f>
        <v/>
      </c>
      <c r="MWF29" s="14" t="str">
        <f>IF('Employee Input 20-21'!MWF29="","",'Employee Input 20-21'!MWF29)</f>
        <v/>
      </c>
      <c r="MWG29" s="14" t="str">
        <f>IF('Employee Input 20-21'!MWG29="","",'Employee Input 20-21'!MWG29)</f>
        <v/>
      </c>
      <c r="MWH29" s="14" t="str">
        <f>IF('Employee Input 20-21'!MWH29="","",'Employee Input 20-21'!MWH29)</f>
        <v/>
      </c>
      <c r="MWI29" s="14" t="str">
        <f>IF('Employee Input 20-21'!MWI29="","",'Employee Input 20-21'!MWI29)</f>
        <v/>
      </c>
      <c r="MWJ29" s="14" t="str">
        <f>IF('Employee Input 20-21'!MWJ29="","",'Employee Input 20-21'!MWJ29)</f>
        <v/>
      </c>
      <c r="MWK29" s="14" t="str">
        <f>IF('Employee Input 20-21'!MWK29="","",'Employee Input 20-21'!MWK29)</f>
        <v/>
      </c>
      <c r="MWL29" s="14" t="str">
        <f>IF('Employee Input 20-21'!MWL29="","",'Employee Input 20-21'!MWL29)</f>
        <v/>
      </c>
      <c r="MWM29" s="14" t="str">
        <f>IF('Employee Input 20-21'!MWM29="","",'Employee Input 20-21'!MWM29)</f>
        <v/>
      </c>
      <c r="MWN29" s="14" t="str">
        <f>IF('Employee Input 20-21'!MWN29="","",'Employee Input 20-21'!MWN29)</f>
        <v/>
      </c>
      <c r="MWO29" s="14" t="str">
        <f>IF('Employee Input 20-21'!MWO29="","",'Employee Input 20-21'!MWO29)</f>
        <v/>
      </c>
      <c r="MWP29" s="14" t="str">
        <f>IF('Employee Input 20-21'!MWP29="","",'Employee Input 20-21'!MWP29)</f>
        <v/>
      </c>
      <c r="MWQ29" s="14" t="str">
        <f>IF('Employee Input 20-21'!MWQ29="","",'Employee Input 20-21'!MWQ29)</f>
        <v/>
      </c>
      <c r="MWR29" s="14" t="str">
        <f>IF('Employee Input 20-21'!MWR29="","",'Employee Input 20-21'!MWR29)</f>
        <v/>
      </c>
      <c r="MWS29" s="14" t="str">
        <f>IF('Employee Input 20-21'!MWS29="","",'Employee Input 20-21'!MWS29)</f>
        <v/>
      </c>
      <c r="MWT29" s="14" t="str">
        <f>IF('Employee Input 20-21'!MWT29="","",'Employee Input 20-21'!MWT29)</f>
        <v/>
      </c>
      <c r="MWU29" s="14" t="str">
        <f>IF('Employee Input 20-21'!MWU29="","",'Employee Input 20-21'!MWU29)</f>
        <v/>
      </c>
      <c r="MWV29" s="14" t="str">
        <f>IF('Employee Input 20-21'!MWV29="","",'Employee Input 20-21'!MWV29)</f>
        <v/>
      </c>
      <c r="MWW29" s="14" t="str">
        <f>IF('Employee Input 20-21'!MWW29="","",'Employee Input 20-21'!MWW29)</f>
        <v/>
      </c>
      <c r="MWX29" s="14" t="str">
        <f>IF('Employee Input 20-21'!MWX29="","",'Employee Input 20-21'!MWX29)</f>
        <v/>
      </c>
      <c r="MWY29" s="14" t="str">
        <f>IF('Employee Input 20-21'!MWY29="","",'Employee Input 20-21'!MWY29)</f>
        <v/>
      </c>
      <c r="MWZ29" s="14" t="str">
        <f>IF('Employee Input 20-21'!MWZ29="","",'Employee Input 20-21'!MWZ29)</f>
        <v/>
      </c>
      <c r="MXA29" s="14" t="str">
        <f>IF('Employee Input 20-21'!MXA29="","",'Employee Input 20-21'!MXA29)</f>
        <v/>
      </c>
      <c r="MXB29" s="14" t="str">
        <f>IF('Employee Input 20-21'!MXB29="","",'Employee Input 20-21'!MXB29)</f>
        <v/>
      </c>
      <c r="MXC29" s="14" t="str">
        <f>IF('Employee Input 20-21'!MXC29="","",'Employee Input 20-21'!MXC29)</f>
        <v/>
      </c>
      <c r="MXD29" s="14" t="str">
        <f>IF('Employee Input 20-21'!MXD29="","",'Employee Input 20-21'!MXD29)</f>
        <v/>
      </c>
      <c r="MXE29" s="14" t="str">
        <f>IF('Employee Input 20-21'!MXE29="","",'Employee Input 20-21'!MXE29)</f>
        <v/>
      </c>
      <c r="MXF29" s="14" t="str">
        <f>IF('Employee Input 20-21'!MXF29="","",'Employee Input 20-21'!MXF29)</f>
        <v/>
      </c>
      <c r="MXG29" s="14" t="str">
        <f>IF('Employee Input 20-21'!MXG29="","",'Employee Input 20-21'!MXG29)</f>
        <v/>
      </c>
      <c r="MXH29" s="14" t="str">
        <f>IF('Employee Input 20-21'!MXH29="","",'Employee Input 20-21'!MXH29)</f>
        <v/>
      </c>
      <c r="MXI29" s="14" t="str">
        <f>IF('Employee Input 20-21'!MXI29="","",'Employee Input 20-21'!MXI29)</f>
        <v/>
      </c>
      <c r="MXJ29" s="14" t="str">
        <f>IF('Employee Input 20-21'!MXJ29="","",'Employee Input 20-21'!MXJ29)</f>
        <v/>
      </c>
      <c r="MXK29" s="14" t="str">
        <f>IF('Employee Input 20-21'!MXK29="","",'Employee Input 20-21'!MXK29)</f>
        <v/>
      </c>
      <c r="MXL29" s="14" t="str">
        <f>IF('Employee Input 20-21'!MXL29="","",'Employee Input 20-21'!MXL29)</f>
        <v/>
      </c>
      <c r="MXM29" s="14" t="str">
        <f>IF('Employee Input 20-21'!MXM29="","",'Employee Input 20-21'!MXM29)</f>
        <v/>
      </c>
      <c r="MXN29" s="14" t="str">
        <f>IF('Employee Input 20-21'!MXN29="","",'Employee Input 20-21'!MXN29)</f>
        <v/>
      </c>
      <c r="MXO29" s="14" t="str">
        <f>IF('Employee Input 20-21'!MXO29="","",'Employee Input 20-21'!MXO29)</f>
        <v/>
      </c>
      <c r="MXP29" s="14" t="str">
        <f>IF('Employee Input 20-21'!MXP29="","",'Employee Input 20-21'!MXP29)</f>
        <v/>
      </c>
      <c r="MXQ29" s="14" t="str">
        <f>IF('Employee Input 20-21'!MXQ29="","",'Employee Input 20-21'!MXQ29)</f>
        <v/>
      </c>
      <c r="MXR29" s="14" t="str">
        <f>IF('Employee Input 20-21'!MXR29="","",'Employee Input 20-21'!MXR29)</f>
        <v/>
      </c>
      <c r="MXS29" s="14" t="str">
        <f>IF('Employee Input 20-21'!MXS29="","",'Employee Input 20-21'!MXS29)</f>
        <v/>
      </c>
      <c r="MXT29" s="14" t="str">
        <f>IF('Employee Input 20-21'!MXT29="","",'Employee Input 20-21'!MXT29)</f>
        <v/>
      </c>
      <c r="MXU29" s="14" t="str">
        <f>IF('Employee Input 20-21'!MXU29="","",'Employee Input 20-21'!MXU29)</f>
        <v/>
      </c>
      <c r="MXV29" s="14" t="str">
        <f>IF('Employee Input 20-21'!MXV29="","",'Employee Input 20-21'!MXV29)</f>
        <v/>
      </c>
      <c r="MXW29" s="14" t="str">
        <f>IF('Employee Input 20-21'!MXW29="","",'Employee Input 20-21'!MXW29)</f>
        <v/>
      </c>
      <c r="MXX29" s="14" t="str">
        <f>IF('Employee Input 20-21'!MXX29="","",'Employee Input 20-21'!MXX29)</f>
        <v/>
      </c>
      <c r="MXY29" s="14" t="str">
        <f>IF('Employee Input 20-21'!MXY29="","",'Employee Input 20-21'!MXY29)</f>
        <v/>
      </c>
      <c r="MXZ29" s="14" t="str">
        <f>IF('Employee Input 20-21'!MXZ29="","",'Employee Input 20-21'!MXZ29)</f>
        <v/>
      </c>
      <c r="MYA29" s="14" t="str">
        <f>IF('Employee Input 20-21'!MYA29="","",'Employee Input 20-21'!MYA29)</f>
        <v/>
      </c>
      <c r="MYB29" s="14" t="str">
        <f>IF('Employee Input 20-21'!MYB29="","",'Employee Input 20-21'!MYB29)</f>
        <v/>
      </c>
      <c r="MYC29" s="14" t="str">
        <f>IF('Employee Input 20-21'!MYC29="","",'Employee Input 20-21'!MYC29)</f>
        <v/>
      </c>
      <c r="MYD29" s="14" t="str">
        <f>IF('Employee Input 20-21'!MYD29="","",'Employee Input 20-21'!MYD29)</f>
        <v/>
      </c>
      <c r="MYE29" s="14" t="str">
        <f>IF('Employee Input 20-21'!MYE29="","",'Employee Input 20-21'!MYE29)</f>
        <v/>
      </c>
      <c r="MYF29" s="14" t="str">
        <f>IF('Employee Input 20-21'!MYF29="","",'Employee Input 20-21'!MYF29)</f>
        <v/>
      </c>
      <c r="MYG29" s="14" t="str">
        <f>IF('Employee Input 20-21'!MYG29="","",'Employee Input 20-21'!MYG29)</f>
        <v/>
      </c>
      <c r="MYH29" s="14" t="str">
        <f>IF('Employee Input 20-21'!MYH29="","",'Employee Input 20-21'!MYH29)</f>
        <v/>
      </c>
      <c r="MYI29" s="14" t="str">
        <f>IF('Employee Input 20-21'!MYI29="","",'Employee Input 20-21'!MYI29)</f>
        <v/>
      </c>
      <c r="MYJ29" s="14" t="str">
        <f>IF('Employee Input 20-21'!MYJ29="","",'Employee Input 20-21'!MYJ29)</f>
        <v/>
      </c>
      <c r="MYK29" s="14" t="str">
        <f>IF('Employee Input 20-21'!MYK29="","",'Employee Input 20-21'!MYK29)</f>
        <v/>
      </c>
      <c r="MYL29" s="14" t="str">
        <f>IF('Employee Input 20-21'!MYL29="","",'Employee Input 20-21'!MYL29)</f>
        <v/>
      </c>
      <c r="MYM29" s="14" t="str">
        <f>IF('Employee Input 20-21'!MYM29="","",'Employee Input 20-21'!MYM29)</f>
        <v/>
      </c>
      <c r="MYN29" s="14" t="str">
        <f>IF('Employee Input 20-21'!MYN29="","",'Employee Input 20-21'!MYN29)</f>
        <v/>
      </c>
      <c r="MYO29" s="14" t="str">
        <f>IF('Employee Input 20-21'!MYO29="","",'Employee Input 20-21'!MYO29)</f>
        <v/>
      </c>
      <c r="MYP29" s="14" t="str">
        <f>IF('Employee Input 20-21'!MYP29="","",'Employee Input 20-21'!MYP29)</f>
        <v/>
      </c>
      <c r="MYQ29" s="14" t="str">
        <f>IF('Employee Input 20-21'!MYQ29="","",'Employee Input 20-21'!MYQ29)</f>
        <v/>
      </c>
      <c r="MYR29" s="14" t="str">
        <f>IF('Employee Input 20-21'!MYR29="","",'Employee Input 20-21'!MYR29)</f>
        <v/>
      </c>
      <c r="MYS29" s="14" t="str">
        <f>IF('Employee Input 20-21'!MYS29="","",'Employee Input 20-21'!MYS29)</f>
        <v/>
      </c>
      <c r="MYT29" s="14" t="str">
        <f>IF('Employee Input 20-21'!MYT29="","",'Employee Input 20-21'!MYT29)</f>
        <v/>
      </c>
      <c r="MYU29" s="14" t="str">
        <f>IF('Employee Input 20-21'!MYU29="","",'Employee Input 20-21'!MYU29)</f>
        <v/>
      </c>
      <c r="MYV29" s="14" t="str">
        <f>IF('Employee Input 20-21'!MYV29="","",'Employee Input 20-21'!MYV29)</f>
        <v/>
      </c>
      <c r="MYW29" s="14" t="str">
        <f>IF('Employee Input 20-21'!MYW29="","",'Employee Input 20-21'!MYW29)</f>
        <v/>
      </c>
      <c r="MYX29" s="14" t="str">
        <f>IF('Employee Input 20-21'!MYX29="","",'Employee Input 20-21'!MYX29)</f>
        <v/>
      </c>
      <c r="MYY29" s="14" t="str">
        <f>IF('Employee Input 20-21'!MYY29="","",'Employee Input 20-21'!MYY29)</f>
        <v/>
      </c>
      <c r="MYZ29" s="14" t="str">
        <f>IF('Employee Input 20-21'!MYZ29="","",'Employee Input 20-21'!MYZ29)</f>
        <v/>
      </c>
      <c r="MZA29" s="14" t="str">
        <f>IF('Employee Input 20-21'!MZA29="","",'Employee Input 20-21'!MZA29)</f>
        <v/>
      </c>
      <c r="MZB29" s="14" t="str">
        <f>IF('Employee Input 20-21'!MZB29="","",'Employee Input 20-21'!MZB29)</f>
        <v/>
      </c>
      <c r="MZC29" s="14" t="str">
        <f>IF('Employee Input 20-21'!MZC29="","",'Employee Input 20-21'!MZC29)</f>
        <v/>
      </c>
      <c r="MZD29" s="14" t="str">
        <f>IF('Employee Input 20-21'!MZD29="","",'Employee Input 20-21'!MZD29)</f>
        <v/>
      </c>
      <c r="MZE29" s="14" t="str">
        <f>IF('Employee Input 20-21'!MZE29="","",'Employee Input 20-21'!MZE29)</f>
        <v/>
      </c>
      <c r="MZF29" s="14" t="str">
        <f>IF('Employee Input 20-21'!MZF29="","",'Employee Input 20-21'!MZF29)</f>
        <v/>
      </c>
      <c r="MZG29" s="14" t="str">
        <f>IF('Employee Input 20-21'!MZG29="","",'Employee Input 20-21'!MZG29)</f>
        <v/>
      </c>
      <c r="MZH29" s="14" t="str">
        <f>IF('Employee Input 20-21'!MZH29="","",'Employee Input 20-21'!MZH29)</f>
        <v/>
      </c>
      <c r="MZI29" s="14" t="str">
        <f>IF('Employee Input 20-21'!MZI29="","",'Employee Input 20-21'!MZI29)</f>
        <v/>
      </c>
      <c r="MZJ29" s="14" t="str">
        <f>IF('Employee Input 20-21'!MZJ29="","",'Employee Input 20-21'!MZJ29)</f>
        <v/>
      </c>
      <c r="MZK29" s="14" t="str">
        <f>IF('Employee Input 20-21'!MZK29="","",'Employee Input 20-21'!MZK29)</f>
        <v/>
      </c>
      <c r="MZL29" s="14" t="str">
        <f>IF('Employee Input 20-21'!MZL29="","",'Employee Input 20-21'!MZL29)</f>
        <v/>
      </c>
      <c r="MZM29" s="14" t="str">
        <f>IF('Employee Input 20-21'!MZM29="","",'Employee Input 20-21'!MZM29)</f>
        <v/>
      </c>
      <c r="MZN29" s="14" t="str">
        <f>IF('Employee Input 20-21'!MZN29="","",'Employee Input 20-21'!MZN29)</f>
        <v/>
      </c>
      <c r="MZO29" s="14" t="str">
        <f>IF('Employee Input 20-21'!MZO29="","",'Employee Input 20-21'!MZO29)</f>
        <v/>
      </c>
      <c r="MZP29" s="14" t="str">
        <f>IF('Employee Input 20-21'!MZP29="","",'Employee Input 20-21'!MZP29)</f>
        <v/>
      </c>
      <c r="MZQ29" s="14" t="str">
        <f>IF('Employee Input 20-21'!MZQ29="","",'Employee Input 20-21'!MZQ29)</f>
        <v/>
      </c>
      <c r="MZR29" s="14" t="str">
        <f>IF('Employee Input 20-21'!MZR29="","",'Employee Input 20-21'!MZR29)</f>
        <v/>
      </c>
      <c r="MZS29" s="14" t="str">
        <f>IF('Employee Input 20-21'!MZS29="","",'Employee Input 20-21'!MZS29)</f>
        <v/>
      </c>
      <c r="MZT29" s="14" t="str">
        <f>IF('Employee Input 20-21'!MZT29="","",'Employee Input 20-21'!MZT29)</f>
        <v/>
      </c>
      <c r="MZU29" s="14" t="str">
        <f>IF('Employee Input 20-21'!MZU29="","",'Employee Input 20-21'!MZU29)</f>
        <v/>
      </c>
      <c r="MZV29" s="14" t="str">
        <f>IF('Employee Input 20-21'!MZV29="","",'Employee Input 20-21'!MZV29)</f>
        <v/>
      </c>
      <c r="MZW29" s="14" t="str">
        <f>IF('Employee Input 20-21'!MZW29="","",'Employee Input 20-21'!MZW29)</f>
        <v/>
      </c>
      <c r="MZX29" s="14" t="str">
        <f>IF('Employee Input 20-21'!MZX29="","",'Employee Input 20-21'!MZX29)</f>
        <v/>
      </c>
      <c r="MZY29" s="14" t="str">
        <f>IF('Employee Input 20-21'!MZY29="","",'Employee Input 20-21'!MZY29)</f>
        <v/>
      </c>
      <c r="MZZ29" s="14" t="str">
        <f>IF('Employee Input 20-21'!MZZ29="","",'Employee Input 20-21'!MZZ29)</f>
        <v/>
      </c>
      <c r="NAA29" s="14" t="str">
        <f>IF('Employee Input 20-21'!NAA29="","",'Employee Input 20-21'!NAA29)</f>
        <v/>
      </c>
      <c r="NAB29" s="14" t="str">
        <f>IF('Employee Input 20-21'!NAB29="","",'Employee Input 20-21'!NAB29)</f>
        <v/>
      </c>
      <c r="NAC29" s="14" t="str">
        <f>IF('Employee Input 20-21'!NAC29="","",'Employee Input 20-21'!NAC29)</f>
        <v/>
      </c>
      <c r="NAD29" s="14" t="str">
        <f>IF('Employee Input 20-21'!NAD29="","",'Employee Input 20-21'!NAD29)</f>
        <v/>
      </c>
      <c r="NAE29" s="14" t="str">
        <f>IF('Employee Input 20-21'!NAE29="","",'Employee Input 20-21'!NAE29)</f>
        <v/>
      </c>
      <c r="NAF29" s="14" t="str">
        <f>IF('Employee Input 20-21'!NAF29="","",'Employee Input 20-21'!NAF29)</f>
        <v/>
      </c>
      <c r="NAG29" s="14" t="str">
        <f>IF('Employee Input 20-21'!NAG29="","",'Employee Input 20-21'!NAG29)</f>
        <v/>
      </c>
      <c r="NAH29" s="14" t="str">
        <f>IF('Employee Input 20-21'!NAH29="","",'Employee Input 20-21'!NAH29)</f>
        <v/>
      </c>
      <c r="NAI29" s="14" t="str">
        <f>IF('Employee Input 20-21'!NAI29="","",'Employee Input 20-21'!NAI29)</f>
        <v/>
      </c>
      <c r="NAJ29" s="14" t="str">
        <f>IF('Employee Input 20-21'!NAJ29="","",'Employee Input 20-21'!NAJ29)</f>
        <v/>
      </c>
      <c r="NAK29" s="14" t="str">
        <f>IF('Employee Input 20-21'!NAK29="","",'Employee Input 20-21'!NAK29)</f>
        <v/>
      </c>
      <c r="NAL29" s="14" t="str">
        <f>IF('Employee Input 20-21'!NAL29="","",'Employee Input 20-21'!NAL29)</f>
        <v/>
      </c>
      <c r="NAM29" s="14" t="str">
        <f>IF('Employee Input 20-21'!NAM29="","",'Employee Input 20-21'!NAM29)</f>
        <v/>
      </c>
      <c r="NAN29" s="14" t="str">
        <f>IF('Employee Input 20-21'!NAN29="","",'Employee Input 20-21'!NAN29)</f>
        <v/>
      </c>
      <c r="NAO29" s="14" t="str">
        <f>IF('Employee Input 20-21'!NAO29="","",'Employee Input 20-21'!NAO29)</f>
        <v/>
      </c>
      <c r="NAP29" s="14" t="str">
        <f>IF('Employee Input 20-21'!NAP29="","",'Employee Input 20-21'!NAP29)</f>
        <v/>
      </c>
      <c r="NAQ29" s="14" t="str">
        <f>IF('Employee Input 20-21'!NAQ29="","",'Employee Input 20-21'!NAQ29)</f>
        <v/>
      </c>
      <c r="NAR29" s="14" t="str">
        <f>IF('Employee Input 20-21'!NAR29="","",'Employee Input 20-21'!NAR29)</f>
        <v/>
      </c>
      <c r="NAS29" s="14" t="str">
        <f>IF('Employee Input 20-21'!NAS29="","",'Employee Input 20-21'!NAS29)</f>
        <v/>
      </c>
      <c r="NAT29" s="14" t="str">
        <f>IF('Employee Input 20-21'!NAT29="","",'Employee Input 20-21'!NAT29)</f>
        <v/>
      </c>
      <c r="NAU29" s="14" t="str">
        <f>IF('Employee Input 20-21'!NAU29="","",'Employee Input 20-21'!NAU29)</f>
        <v/>
      </c>
      <c r="NAV29" s="14" t="str">
        <f>IF('Employee Input 20-21'!NAV29="","",'Employee Input 20-21'!NAV29)</f>
        <v/>
      </c>
      <c r="NAW29" s="14" t="str">
        <f>IF('Employee Input 20-21'!NAW29="","",'Employee Input 20-21'!NAW29)</f>
        <v/>
      </c>
      <c r="NAX29" s="14" t="str">
        <f>IF('Employee Input 20-21'!NAX29="","",'Employee Input 20-21'!NAX29)</f>
        <v/>
      </c>
      <c r="NAY29" s="14" t="str">
        <f>IF('Employee Input 20-21'!NAY29="","",'Employee Input 20-21'!NAY29)</f>
        <v/>
      </c>
      <c r="NAZ29" s="14" t="str">
        <f>IF('Employee Input 20-21'!NAZ29="","",'Employee Input 20-21'!NAZ29)</f>
        <v/>
      </c>
      <c r="NBA29" s="14" t="str">
        <f>IF('Employee Input 20-21'!NBA29="","",'Employee Input 20-21'!NBA29)</f>
        <v/>
      </c>
      <c r="NBB29" s="14" t="str">
        <f>IF('Employee Input 20-21'!NBB29="","",'Employee Input 20-21'!NBB29)</f>
        <v/>
      </c>
      <c r="NBC29" s="14" t="str">
        <f>IF('Employee Input 20-21'!NBC29="","",'Employee Input 20-21'!NBC29)</f>
        <v/>
      </c>
      <c r="NBD29" s="14" t="str">
        <f>IF('Employee Input 20-21'!NBD29="","",'Employee Input 20-21'!NBD29)</f>
        <v/>
      </c>
      <c r="NBE29" s="14" t="str">
        <f>IF('Employee Input 20-21'!NBE29="","",'Employee Input 20-21'!NBE29)</f>
        <v/>
      </c>
      <c r="NBF29" s="14" t="str">
        <f>IF('Employee Input 20-21'!NBF29="","",'Employee Input 20-21'!NBF29)</f>
        <v/>
      </c>
      <c r="NBG29" s="14" t="str">
        <f>IF('Employee Input 20-21'!NBG29="","",'Employee Input 20-21'!NBG29)</f>
        <v/>
      </c>
      <c r="NBH29" s="14" t="str">
        <f>IF('Employee Input 20-21'!NBH29="","",'Employee Input 20-21'!NBH29)</f>
        <v/>
      </c>
      <c r="NBI29" s="14" t="str">
        <f>IF('Employee Input 20-21'!NBI29="","",'Employee Input 20-21'!NBI29)</f>
        <v/>
      </c>
      <c r="NBJ29" s="14" t="str">
        <f>IF('Employee Input 20-21'!NBJ29="","",'Employee Input 20-21'!NBJ29)</f>
        <v/>
      </c>
      <c r="NBK29" s="14" t="str">
        <f>IF('Employee Input 20-21'!NBK29="","",'Employee Input 20-21'!NBK29)</f>
        <v/>
      </c>
      <c r="NBL29" s="14" t="str">
        <f>IF('Employee Input 20-21'!NBL29="","",'Employee Input 20-21'!NBL29)</f>
        <v/>
      </c>
      <c r="NBM29" s="14" t="str">
        <f>IF('Employee Input 20-21'!NBM29="","",'Employee Input 20-21'!NBM29)</f>
        <v/>
      </c>
      <c r="NBN29" s="14" t="str">
        <f>IF('Employee Input 20-21'!NBN29="","",'Employee Input 20-21'!NBN29)</f>
        <v/>
      </c>
      <c r="NBO29" s="14" t="str">
        <f>IF('Employee Input 20-21'!NBO29="","",'Employee Input 20-21'!NBO29)</f>
        <v/>
      </c>
      <c r="NBP29" s="14" t="str">
        <f>IF('Employee Input 20-21'!NBP29="","",'Employee Input 20-21'!NBP29)</f>
        <v/>
      </c>
      <c r="NBQ29" s="14" t="str">
        <f>IF('Employee Input 20-21'!NBQ29="","",'Employee Input 20-21'!NBQ29)</f>
        <v/>
      </c>
      <c r="NBR29" s="14" t="str">
        <f>IF('Employee Input 20-21'!NBR29="","",'Employee Input 20-21'!NBR29)</f>
        <v/>
      </c>
      <c r="NBS29" s="14" t="str">
        <f>IF('Employee Input 20-21'!NBS29="","",'Employee Input 20-21'!NBS29)</f>
        <v/>
      </c>
      <c r="NBT29" s="14" t="str">
        <f>IF('Employee Input 20-21'!NBT29="","",'Employee Input 20-21'!NBT29)</f>
        <v/>
      </c>
      <c r="NBU29" s="14" t="str">
        <f>IF('Employee Input 20-21'!NBU29="","",'Employee Input 20-21'!NBU29)</f>
        <v/>
      </c>
      <c r="NBV29" s="14" t="str">
        <f>IF('Employee Input 20-21'!NBV29="","",'Employee Input 20-21'!NBV29)</f>
        <v/>
      </c>
      <c r="NBW29" s="14" t="str">
        <f>IF('Employee Input 20-21'!NBW29="","",'Employee Input 20-21'!NBW29)</f>
        <v/>
      </c>
      <c r="NBX29" s="14" t="str">
        <f>IF('Employee Input 20-21'!NBX29="","",'Employee Input 20-21'!NBX29)</f>
        <v/>
      </c>
      <c r="NBY29" s="14" t="str">
        <f>IF('Employee Input 20-21'!NBY29="","",'Employee Input 20-21'!NBY29)</f>
        <v/>
      </c>
      <c r="NBZ29" s="14" t="str">
        <f>IF('Employee Input 20-21'!NBZ29="","",'Employee Input 20-21'!NBZ29)</f>
        <v/>
      </c>
      <c r="NCA29" s="14" t="str">
        <f>IF('Employee Input 20-21'!NCA29="","",'Employee Input 20-21'!NCA29)</f>
        <v/>
      </c>
      <c r="NCB29" s="14" t="str">
        <f>IF('Employee Input 20-21'!NCB29="","",'Employee Input 20-21'!NCB29)</f>
        <v/>
      </c>
      <c r="NCC29" s="14" t="str">
        <f>IF('Employee Input 20-21'!NCC29="","",'Employee Input 20-21'!NCC29)</f>
        <v/>
      </c>
      <c r="NCD29" s="14" t="str">
        <f>IF('Employee Input 20-21'!NCD29="","",'Employee Input 20-21'!NCD29)</f>
        <v/>
      </c>
      <c r="NCE29" s="14" t="str">
        <f>IF('Employee Input 20-21'!NCE29="","",'Employee Input 20-21'!NCE29)</f>
        <v/>
      </c>
      <c r="NCF29" s="14" t="str">
        <f>IF('Employee Input 20-21'!NCF29="","",'Employee Input 20-21'!NCF29)</f>
        <v/>
      </c>
      <c r="NCG29" s="14" t="str">
        <f>IF('Employee Input 20-21'!NCG29="","",'Employee Input 20-21'!NCG29)</f>
        <v/>
      </c>
      <c r="NCH29" s="14" t="str">
        <f>IF('Employee Input 20-21'!NCH29="","",'Employee Input 20-21'!NCH29)</f>
        <v/>
      </c>
      <c r="NCI29" s="14" t="str">
        <f>IF('Employee Input 20-21'!NCI29="","",'Employee Input 20-21'!NCI29)</f>
        <v/>
      </c>
      <c r="NCJ29" s="14" t="str">
        <f>IF('Employee Input 20-21'!NCJ29="","",'Employee Input 20-21'!NCJ29)</f>
        <v/>
      </c>
      <c r="NCK29" s="14" t="str">
        <f>IF('Employee Input 20-21'!NCK29="","",'Employee Input 20-21'!NCK29)</f>
        <v/>
      </c>
      <c r="NCL29" s="14" t="str">
        <f>IF('Employee Input 20-21'!NCL29="","",'Employee Input 20-21'!NCL29)</f>
        <v/>
      </c>
      <c r="NCM29" s="14" t="str">
        <f>IF('Employee Input 20-21'!NCM29="","",'Employee Input 20-21'!NCM29)</f>
        <v/>
      </c>
      <c r="NCN29" s="14" t="str">
        <f>IF('Employee Input 20-21'!NCN29="","",'Employee Input 20-21'!NCN29)</f>
        <v/>
      </c>
      <c r="NCO29" s="14" t="str">
        <f>IF('Employee Input 20-21'!NCO29="","",'Employee Input 20-21'!NCO29)</f>
        <v/>
      </c>
      <c r="NCP29" s="14" t="str">
        <f>IF('Employee Input 20-21'!NCP29="","",'Employee Input 20-21'!NCP29)</f>
        <v/>
      </c>
      <c r="NCQ29" s="14" t="str">
        <f>IF('Employee Input 20-21'!NCQ29="","",'Employee Input 20-21'!NCQ29)</f>
        <v/>
      </c>
      <c r="NCR29" s="14" t="str">
        <f>IF('Employee Input 20-21'!NCR29="","",'Employee Input 20-21'!NCR29)</f>
        <v/>
      </c>
      <c r="NCS29" s="14" t="str">
        <f>IF('Employee Input 20-21'!NCS29="","",'Employee Input 20-21'!NCS29)</f>
        <v/>
      </c>
      <c r="NCT29" s="14" t="str">
        <f>IF('Employee Input 20-21'!NCT29="","",'Employee Input 20-21'!NCT29)</f>
        <v/>
      </c>
      <c r="NCU29" s="14" t="str">
        <f>IF('Employee Input 20-21'!NCU29="","",'Employee Input 20-21'!NCU29)</f>
        <v/>
      </c>
      <c r="NCV29" s="14" t="str">
        <f>IF('Employee Input 20-21'!NCV29="","",'Employee Input 20-21'!NCV29)</f>
        <v/>
      </c>
      <c r="NCW29" s="14" t="str">
        <f>IF('Employee Input 20-21'!NCW29="","",'Employee Input 20-21'!NCW29)</f>
        <v/>
      </c>
      <c r="NCX29" s="14" t="str">
        <f>IF('Employee Input 20-21'!NCX29="","",'Employee Input 20-21'!NCX29)</f>
        <v/>
      </c>
      <c r="NCY29" s="14" t="str">
        <f>IF('Employee Input 20-21'!NCY29="","",'Employee Input 20-21'!NCY29)</f>
        <v/>
      </c>
      <c r="NCZ29" s="14" t="str">
        <f>IF('Employee Input 20-21'!NCZ29="","",'Employee Input 20-21'!NCZ29)</f>
        <v/>
      </c>
      <c r="NDA29" s="14" t="str">
        <f>IF('Employee Input 20-21'!NDA29="","",'Employee Input 20-21'!NDA29)</f>
        <v/>
      </c>
      <c r="NDB29" s="14" t="str">
        <f>IF('Employee Input 20-21'!NDB29="","",'Employee Input 20-21'!NDB29)</f>
        <v/>
      </c>
      <c r="NDC29" s="14" t="str">
        <f>IF('Employee Input 20-21'!NDC29="","",'Employee Input 20-21'!NDC29)</f>
        <v/>
      </c>
      <c r="NDD29" s="14" t="str">
        <f>IF('Employee Input 20-21'!NDD29="","",'Employee Input 20-21'!NDD29)</f>
        <v/>
      </c>
      <c r="NDE29" s="14" t="str">
        <f>IF('Employee Input 20-21'!NDE29="","",'Employee Input 20-21'!NDE29)</f>
        <v/>
      </c>
      <c r="NDF29" s="14" t="str">
        <f>IF('Employee Input 20-21'!NDF29="","",'Employee Input 20-21'!NDF29)</f>
        <v/>
      </c>
      <c r="NDG29" s="14" t="str">
        <f>IF('Employee Input 20-21'!NDG29="","",'Employee Input 20-21'!NDG29)</f>
        <v/>
      </c>
      <c r="NDH29" s="14" t="str">
        <f>IF('Employee Input 20-21'!NDH29="","",'Employee Input 20-21'!NDH29)</f>
        <v/>
      </c>
      <c r="NDI29" s="14" t="str">
        <f>IF('Employee Input 20-21'!NDI29="","",'Employee Input 20-21'!NDI29)</f>
        <v/>
      </c>
      <c r="NDJ29" s="14" t="str">
        <f>IF('Employee Input 20-21'!NDJ29="","",'Employee Input 20-21'!NDJ29)</f>
        <v/>
      </c>
      <c r="NDK29" s="14" t="str">
        <f>IF('Employee Input 20-21'!NDK29="","",'Employee Input 20-21'!NDK29)</f>
        <v/>
      </c>
      <c r="NDL29" s="14" t="str">
        <f>IF('Employee Input 20-21'!NDL29="","",'Employee Input 20-21'!NDL29)</f>
        <v/>
      </c>
      <c r="NDM29" s="14" t="str">
        <f>IF('Employee Input 20-21'!NDM29="","",'Employee Input 20-21'!NDM29)</f>
        <v/>
      </c>
      <c r="NDN29" s="14" t="str">
        <f>IF('Employee Input 20-21'!NDN29="","",'Employee Input 20-21'!NDN29)</f>
        <v/>
      </c>
      <c r="NDO29" s="14" t="str">
        <f>IF('Employee Input 20-21'!NDO29="","",'Employee Input 20-21'!NDO29)</f>
        <v/>
      </c>
      <c r="NDP29" s="14" t="str">
        <f>IF('Employee Input 20-21'!NDP29="","",'Employee Input 20-21'!NDP29)</f>
        <v/>
      </c>
      <c r="NDQ29" s="14" t="str">
        <f>IF('Employee Input 20-21'!NDQ29="","",'Employee Input 20-21'!NDQ29)</f>
        <v/>
      </c>
      <c r="NDR29" s="14" t="str">
        <f>IF('Employee Input 20-21'!NDR29="","",'Employee Input 20-21'!NDR29)</f>
        <v/>
      </c>
      <c r="NDS29" s="14" t="str">
        <f>IF('Employee Input 20-21'!NDS29="","",'Employee Input 20-21'!NDS29)</f>
        <v/>
      </c>
      <c r="NDT29" s="14" t="str">
        <f>IF('Employee Input 20-21'!NDT29="","",'Employee Input 20-21'!NDT29)</f>
        <v/>
      </c>
      <c r="NDU29" s="14" t="str">
        <f>IF('Employee Input 20-21'!NDU29="","",'Employee Input 20-21'!NDU29)</f>
        <v/>
      </c>
      <c r="NDV29" s="14" t="str">
        <f>IF('Employee Input 20-21'!NDV29="","",'Employee Input 20-21'!NDV29)</f>
        <v/>
      </c>
      <c r="NDW29" s="14" t="str">
        <f>IF('Employee Input 20-21'!NDW29="","",'Employee Input 20-21'!NDW29)</f>
        <v/>
      </c>
      <c r="NDX29" s="14" t="str">
        <f>IF('Employee Input 20-21'!NDX29="","",'Employee Input 20-21'!NDX29)</f>
        <v/>
      </c>
      <c r="NDY29" s="14" t="str">
        <f>IF('Employee Input 20-21'!NDY29="","",'Employee Input 20-21'!NDY29)</f>
        <v/>
      </c>
      <c r="NDZ29" s="14" t="str">
        <f>IF('Employee Input 20-21'!NDZ29="","",'Employee Input 20-21'!NDZ29)</f>
        <v/>
      </c>
      <c r="NEA29" s="14" t="str">
        <f>IF('Employee Input 20-21'!NEA29="","",'Employee Input 20-21'!NEA29)</f>
        <v/>
      </c>
      <c r="NEB29" s="14" t="str">
        <f>IF('Employee Input 20-21'!NEB29="","",'Employee Input 20-21'!NEB29)</f>
        <v/>
      </c>
      <c r="NEC29" s="14" t="str">
        <f>IF('Employee Input 20-21'!NEC29="","",'Employee Input 20-21'!NEC29)</f>
        <v/>
      </c>
      <c r="NED29" s="14" t="str">
        <f>IF('Employee Input 20-21'!NED29="","",'Employee Input 20-21'!NED29)</f>
        <v/>
      </c>
      <c r="NEE29" s="14" t="str">
        <f>IF('Employee Input 20-21'!NEE29="","",'Employee Input 20-21'!NEE29)</f>
        <v/>
      </c>
      <c r="NEF29" s="14" t="str">
        <f>IF('Employee Input 20-21'!NEF29="","",'Employee Input 20-21'!NEF29)</f>
        <v/>
      </c>
      <c r="NEG29" s="14" t="str">
        <f>IF('Employee Input 20-21'!NEG29="","",'Employee Input 20-21'!NEG29)</f>
        <v/>
      </c>
      <c r="NEH29" s="14" t="str">
        <f>IF('Employee Input 20-21'!NEH29="","",'Employee Input 20-21'!NEH29)</f>
        <v/>
      </c>
      <c r="NEI29" s="14" t="str">
        <f>IF('Employee Input 20-21'!NEI29="","",'Employee Input 20-21'!NEI29)</f>
        <v/>
      </c>
      <c r="NEJ29" s="14" t="str">
        <f>IF('Employee Input 20-21'!NEJ29="","",'Employee Input 20-21'!NEJ29)</f>
        <v/>
      </c>
      <c r="NEK29" s="14" t="str">
        <f>IF('Employee Input 20-21'!NEK29="","",'Employee Input 20-21'!NEK29)</f>
        <v/>
      </c>
      <c r="NEL29" s="14" t="str">
        <f>IF('Employee Input 20-21'!NEL29="","",'Employee Input 20-21'!NEL29)</f>
        <v/>
      </c>
      <c r="NEM29" s="14" t="str">
        <f>IF('Employee Input 20-21'!NEM29="","",'Employee Input 20-21'!NEM29)</f>
        <v/>
      </c>
      <c r="NEN29" s="14" t="str">
        <f>IF('Employee Input 20-21'!NEN29="","",'Employee Input 20-21'!NEN29)</f>
        <v/>
      </c>
      <c r="NEO29" s="14" t="str">
        <f>IF('Employee Input 20-21'!NEO29="","",'Employee Input 20-21'!NEO29)</f>
        <v/>
      </c>
      <c r="NEP29" s="14" t="str">
        <f>IF('Employee Input 20-21'!NEP29="","",'Employee Input 20-21'!NEP29)</f>
        <v/>
      </c>
      <c r="NEQ29" s="14" t="str">
        <f>IF('Employee Input 20-21'!NEQ29="","",'Employee Input 20-21'!NEQ29)</f>
        <v/>
      </c>
      <c r="NER29" s="14" t="str">
        <f>IF('Employee Input 20-21'!NER29="","",'Employee Input 20-21'!NER29)</f>
        <v/>
      </c>
      <c r="NES29" s="14" t="str">
        <f>IF('Employee Input 20-21'!NES29="","",'Employee Input 20-21'!NES29)</f>
        <v/>
      </c>
      <c r="NET29" s="14" t="str">
        <f>IF('Employee Input 20-21'!NET29="","",'Employee Input 20-21'!NET29)</f>
        <v/>
      </c>
      <c r="NEU29" s="14" t="str">
        <f>IF('Employee Input 20-21'!NEU29="","",'Employee Input 20-21'!NEU29)</f>
        <v/>
      </c>
      <c r="NEV29" s="14" t="str">
        <f>IF('Employee Input 20-21'!NEV29="","",'Employee Input 20-21'!NEV29)</f>
        <v/>
      </c>
      <c r="NEW29" s="14" t="str">
        <f>IF('Employee Input 20-21'!NEW29="","",'Employee Input 20-21'!NEW29)</f>
        <v/>
      </c>
      <c r="NEX29" s="14" t="str">
        <f>IF('Employee Input 20-21'!NEX29="","",'Employee Input 20-21'!NEX29)</f>
        <v/>
      </c>
      <c r="NEY29" s="14" t="str">
        <f>IF('Employee Input 20-21'!NEY29="","",'Employee Input 20-21'!NEY29)</f>
        <v/>
      </c>
      <c r="NEZ29" s="14" t="str">
        <f>IF('Employee Input 20-21'!NEZ29="","",'Employee Input 20-21'!NEZ29)</f>
        <v/>
      </c>
      <c r="NFA29" s="14" t="str">
        <f>IF('Employee Input 20-21'!NFA29="","",'Employee Input 20-21'!NFA29)</f>
        <v/>
      </c>
      <c r="NFB29" s="14" t="str">
        <f>IF('Employee Input 20-21'!NFB29="","",'Employee Input 20-21'!NFB29)</f>
        <v/>
      </c>
      <c r="NFC29" s="14" t="str">
        <f>IF('Employee Input 20-21'!NFC29="","",'Employee Input 20-21'!NFC29)</f>
        <v/>
      </c>
      <c r="NFD29" s="14" t="str">
        <f>IF('Employee Input 20-21'!NFD29="","",'Employee Input 20-21'!NFD29)</f>
        <v/>
      </c>
      <c r="NFE29" s="14" t="str">
        <f>IF('Employee Input 20-21'!NFE29="","",'Employee Input 20-21'!NFE29)</f>
        <v/>
      </c>
      <c r="NFF29" s="14" t="str">
        <f>IF('Employee Input 20-21'!NFF29="","",'Employee Input 20-21'!NFF29)</f>
        <v/>
      </c>
      <c r="NFG29" s="14" t="str">
        <f>IF('Employee Input 20-21'!NFG29="","",'Employee Input 20-21'!NFG29)</f>
        <v/>
      </c>
      <c r="NFH29" s="14" t="str">
        <f>IF('Employee Input 20-21'!NFH29="","",'Employee Input 20-21'!NFH29)</f>
        <v/>
      </c>
      <c r="NFI29" s="14" t="str">
        <f>IF('Employee Input 20-21'!NFI29="","",'Employee Input 20-21'!NFI29)</f>
        <v/>
      </c>
      <c r="NFJ29" s="14" t="str">
        <f>IF('Employee Input 20-21'!NFJ29="","",'Employee Input 20-21'!NFJ29)</f>
        <v/>
      </c>
      <c r="NFK29" s="14" t="str">
        <f>IF('Employee Input 20-21'!NFK29="","",'Employee Input 20-21'!NFK29)</f>
        <v/>
      </c>
      <c r="NFL29" s="14" t="str">
        <f>IF('Employee Input 20-21'!NFL29="","",'Employee Input 20-21'!NFL29)</f>
        <v/>
      </c>
      <c r="NFM29" s="14" t="str">
        <f>IF('Employee Input 20-21'!NFM29="","",'Employee Input 20-21'!NFM29)</f>
        <v/>
      </c>
      <c r="NFN29" s="14" t="str">
        <f>IF('Employee Input 20-21'!NFN29="","",'Employee Input 20-21'!NFN29)</f>
        <v/>
      </c>
      <c r="NFO29" s="14" t="str">
        <f>IF('Employee Input 20-21'!NFO29="","",'Employee Input 20-21'!NFO29)</f>
        <v/>
      </c>
      <c r="NFP29" s="14" t="str">
        <f>IF('Employee Input 20-21'!NFP29="","",'Employee Input 20-21'!NFP29)</f>
        <v/>
      </c>
      <c r="NFQ29" s="14" t="str">
        <f>IF('Employee Input 20-21'!NFQ29="","",'Employee Input 20-21'!NFQ29)</f>
        <v/>
      </c>
      <c r="NFR29" s="14" t="str">
        <f>IF('Employee Input 20-21'!NFR29="","",'Employee Input 20-21'!NFR29)</f>
        <v/>
      </c>
      <c r="NFS29" s="14" t="str">
        <f>IF('Employee Input 20-21'!NFS29="","",'Employee Input 20-21'!NFS29)</f>
        <v/>
      </c>
      <c r="NFT29" s="14" t="str">
        <f>IF('Employee Input 20-21'!NFT29="","",'Employee Input 20-21'!NFT29)</f>
        <v/>
      </c>
      <c r="NFU29" s="14" t="str">
        <f>IF('Employee Input 20-21'!NFU29="","",'Employee Input 20-21'!NFU29)</f>
        <v/>
      </c>
      <c r="NFV29" s="14" t="str">
        <f>IF('Employee Input 20-21'!NFV29="","",'Employee Input 20-21'!NFV29)</f>
        <v/>
      </c>
      <c r="NFW29" s="14" t="str">
        <f>IF('Employee Input 20-21'!NFW29="","",'Employee Input 20-21'!NFW29)</f>
        <v/>
      </c>
      <c r="NFX29" s="14" t="str">
        <f>IF('Employee Input 20-21'!NFX29="","",'Employee Input 20-21'!NFX29)</f>
        <v/>
      </c>
      <c r="NFY29" s="14" t="str">
        <f>IF('Employee Input 20-21'!NFY29="","",'Employee Input 20-21'!NFY29)</f>
        <v/>
      </c>
      <c r="NFZ29" s="14" t="str">
        <f>IF('Employee Input 20-21'!NFZ29="","",'Employee Input 20-21'!NFZ29)</f>
        <v/>
      </c>
      <c r="NGA29" s="14" t="str">
        <f>IF('Employee Input 20-21'!NGA29="","",'Employee Input 20-21'!NGA29)</f>
        <v/>
      </c>
      <c r="NGB29" s="14" t="str">
        <f>IF('Employee Input 20-21'!NGB29="","",'Employee Input 20-21'!NGB29)</f>
        <v/>
      </c>
      <c r="NGC29" s="14" t="str">
        <f>IF('Employee Input 20-21'!NGC29="","",'Employee Input 20-21'!NGC29)</f>
        <v/>
      </c>
      <c r="NGD29" s="14" t="str">
        <f>IF('Employee Input 20-21'!NGD29="","",'Employee Input 20-21'!NGD29)</f>
        <v/>
      </c>
      <c r="NGE29" s="14" t="str">
        <f>IF('Employee Input 20-21'!NGE29="","",'Employee Input 20-21'!NGE29)</f>
        <v/>
      </c>
      <c r="NGF29" s="14" t="str">
        <f>IF('Employee Input 20-21'!NGF29="","",'Employee Input 20-21'!NGF29)</f>
        <v/>
      </c>
      <c r="NGG29" s="14" t="str">
        <f>IF('Employee Input 20-21'!NGG29="","",'Employee Input 20-21'!NGG29)</f>
        <v/>
      </c>
      <c r="NGH29" s="14" t="str">
        <f>IF('Employee Input 20-21'!NGH29="","",'Employee Input 20-21'!NGH29)</f>
        <v/>
      </c>
      <c r="NGI29" s="14" t="str">
        <f>IF('Employee Input 20-21'!NGI29="","",'Employee Input 20-21'!NGI29)</f>
        <v/>
      </c>
      <c r="NGJ29" s="14" t="str">
        <f>IF('Employee Input 20-21'!NGJ29="","",'Employee Input 20-21'!NGJ29)</f>
        <v/>
      </c>
      <c r="NGK29" s="14" t="str">
        <f>IF('Employee Input 20-21'!NGK29="","",'Employee Input 20-21'!NGK29)</f>
        <v/>
      </c>
      <c r="NGL29" s="14" t="str">
        <f>IF('Employee Input 20-21'!NGL29="","",'Employee Input 20-21'!NGL29)</f>
        <v/>
      </c>
      <c r="NGM29" s="14" t="str">
        <f>IF('Employee Input 20-21'!NGM29="","",'Employee Input 20-21'!NGM29)</f>
        <v/>
      </c>
      <c r="NGN29" s="14" t="str">
        <f>IF('Employee Input 20-21'!NGN29="","",'Employee Input 20-21'!NGN29)</f>
        <v/>
      </c>
      <c r="NGO29" s="14" t="str">
        <f>IF('Employee Input 20-21'!NGO29="","",'Employee Input 20-21'!NGO29)</f>
        <v/>
      </c>
      <c r="NGP29" s="14" t="str">
        <f>IF('Employee Input 20-21'!NGP29="","",'Employee Input 20-21'!NGP29)</f>
        <v/>
      </c>
      <c r="NGQ29" s="14" t="str">
        <f>IF('Employee Input 20-21'!NGQ29="","",'Employee Input 20-21'!NGQ29)</f>
        <v/>
      </c>
      <c r="NGR29" s="14" t="str">
        <f>IF('Employee Input 20-21'!NGR29="","",'Employee Input 20-21'!NGR29)</f>
        <v/>
      </c>
      <c r="NGS29" s="14" t="str">
        <f>IF('Employee Input 20-21'!NGS29="","",'Employee Input 20-21'!NGS29)</f>
        <v/>
      </c>
      <c r="NGT29" s="14" t="str">
        <f>IF('Employee Input 20-21'!NGT29="","",'Employee Input 20-21'!NGT29)</f>
        <v/>
      </c>
      <c r="NGU29" s="14" t="str">
        <f>IF('Employee Input 20-21'!NGU29="","",'Employee Input 20-21'!NGU29)</f>
        <v/>
      </c>
      <c r="NGV29" s="14" t="str">
        <f>IF('Employee Input 20-21'!NGV29="","",'Employee Input 20-21'!NGV29)</f>
        <v/>
      </c>
      <c r="NGW29" s="14" t="str">
        <f>IF('Employee Input 20-21'!NGW29="","",'Employee Input 20-21'!NGW29)</f>
        <v/>
      </c>
      <c r="NGX29" s="14" t="str">
        <f>IF('Employee Input 20-21'!NGX29="","",'Employee Input 20-21'!NGX29)</f>
        <v/>
      </c>
      <c r="NGY29" s="14" t="str">
        <f>IF('Employee Input 20-21'!NGY29="","",'Employee Input 20-21'!NGY29)</f>
        <v/>
      </c>
      <c r="NGZ29" s="14" t="str">
        <f>IF('Employee Input 20-21'!NGZ29="","",'Employee Input 20-21'!NGZ29)</f>
        <v/>
      </c>
      <c r="NHA29" s="14" t="str">
        <f>IF('Employee Input 20-21'!NHA29="","",'Employee Input 20-21'!NHA29)</f>
        <v/>
      </c>
      <c r="NHB29" s="14" t="str">
        <f>IF('Employee Input 20-21'!NHB29="","",'Employee Input 20-21'!NHB29)</f>
        <v/>
      </c>
      <c r="NHC29" s="14" t="str">
        <f>IF('Employee Input 20-21'!NHC29="","",'Employee Input 20-21'!NHC29)</f>
        <v/>
      </c>
      <c r="NHD29" s="14" t="str">
        <f>IF('Employee Input 20-21'!NHD29="","",'Employee Input 20-21'!NHD29)</f>
        <v/>
      </c>
      <c r="NHE29" s="14" t="str">
        <f>IF('Employee Input 20-21'!NHE29="","",'Employee Input 20-21'!NHE29)</f>
        <v/>
      </c>
      <c r="NHF29" s="14" t="str">
        <f>IF('Employee Input 20-21'!NHF29="","",'Employee Input 20-21'!NHF29)</f>
        <v/>
      </c>
      <c r="NHG29" s="14" t="str">
        <f>IF('Employee Input 20-21'!NHG29="","",'Employee Input 20-21'!NHG29)</f>
        <v/>
      </c>
      <c r="NHH29" s="14" t="str">
        <f>IF('Employee Input 20-21'!NHH29="","",'Employee Input 20-21'!NHH29)</f>
        <v/>
      </c>
      <c r="NHI29" s="14" t="str">
        <f>IF('Employee Input 20-21'!NHI29="","",'Employee Input 20-21'!NHI29)</f>
        <v/>
      </c>
      <c r="NHJ29" s="14" t="str">
        <f>IF('Employee Input 20-21'!NHJ29="","",'Employee Input 20-21'!NHJ29)</f>
        <v/>
      </c>
      <c r="NHK29" s="14" t="str">
        <f>IF('Employee Input 20-21'!NHK29="","",'Employee Input 20-21'!NHK29)</f>
        <v/>
      </c>
      <c r="NHL29" s="14" t="str">
        <f>IF('Employee Input 20-21'!NHL29="","",'Employee Input 20-21'!NHL29)</f>
        <v/>
      </c>
      <c r="NHM29" s="14" t="str">
        <f>IF('Employee Input 20-21'!NHM29="","",'Employee Input 20-21'!NHM29)</f>
        <v/>
      </c>
      <c r="NHN29" s="14" t="str">
        <f>IF('Employee Input 20-21'!NHN29="","",'Employee Input 20-21'!NHN29)</f>
        <v/>
      </c>
      <c r="NHO29" s="14" t="str">
        <f>IF('Employee Input 20-21'!NHO29="","",'Employee Input 20-21'!NHO29)</f>
        <v/>
      </c>
      <c r="NHP29" s="14" t="str">
        <f>IF('Employee Input 20-21'!NHP29="","",'Employee Input 20-21'!NHP29)</f>
        <v/>
      </c>
      <c r="NHQ29" s="14" t="str">
        <f>IF('Employee Input 20-21'!NHQ29="","",'Employee Input 20-21'!NHQ29)</f>
        <v/>
      </c>
      <c r="NHR29" s="14" t="str">
        <f>IF('Employee Input 20-21'!NHR29="","",'Employee Input 20-21'!NHR29)</f>
        <v/>
      </c>
      <c r="NHS29" s="14" t="str">
        <f>IF('Employee Input 20-21'!NHS29="","",'Employee Input 20-21'!NHS29)</f>
        <v/>
      </c>
      <c r="NHT29" s="14" t="str">
        <f>IF('Employee Input 20-21'!NHT29="","",'Employee Input 20-21'!NHT29)</f>
        <v/>
      </c>
      <c r="NHU29" s="14" t="str">
        <f>IF('Employee Input 20-21'!NHU29="","",'Employee Input 20-21'!NHU29)</f>
        <v/>
      </c>
      <c r="NHV29" s="14" t="str">
        <f>IF('Employee Input 20-21'!NHV29="","",'Employee Input 20-21'!NHV29)</f>
        <v/>
      </c>
      <c r="NHW29" s="14" t="str">
        <f>IF('Employee Input 20-21'!NHW29="","",'Employee Input 20-21'!NHW29)</f>
        <v/>
      </c>
      <c r="NHX29" s="14" t="str">
        <f>IF('Employee Input 20-21'!NHX29="","",'Employee Input 20-21'!NHX29)</f>
        <v/>
      </c>
      <c r="NHY29" s="14" t="str">
        <f>IF('Employee Input 20-21'!NHY29="","",'Employee Input 20-21'!NHY29)</f>
        <v/>
      </c>
      <c r="NHZ29" s="14" t="str">
        <f>IF('Employee Input 20-21'!NHZ29="","",'Employee Input 20-21'!NHZ29)</f>
        <v/>
      </c>
      <c r="NIA29" s="14" t="str">
        <f>IF('Employee Input 20-21'!NIA29="","",'Employee Input 20-21'!NIA29)</f>
        <v/>
      </c>
      <c r="NIB29" s="14" t="str">
        <f>IF('Employee Input 20-21'!NIB29="","",'Employee Input 20-21'!NIB29)</f>
        <v/>
      </c>
      <c r="NIC29" s="14" t="str">
        <f>IF('Employee Input 20-21'!NIC29="","",'Employee Input 20-21'!NIC29)</f>
        <v/>
      </c>
      <c r="NID29" s="14" t="str">
        <f>IF('Employee Input 20-21'!NID29="","",'Employee Input 20-21'!NID29)</f>
        <v/>
      </c>
      <c r="NIE29" s="14" t="str">
        <f>IF('Employee Input 20-21'!NIE29="","",'Employee Input 20-21'!NIE29)</f>
        <v/>
      </c>
      <c r="NIF29" s="14" t="str">
        <f>IF('Employee Input 20-21'!NIF29="","",'Employee Input 20-21'!NIF29)</f>
        <v/>
      </c>
      <c r="NIG29" s="14" t="str">
        <f>IF('Employee Input 20-21'!NIG29="","",'Employee Input 20-21'!NIG29)</f>
        <v/>
      </c>
      <c r="NIH29" s="14" t="str">
        <f>IF('Employee Input 20-21'!NIH29="","",'Employee Input 20-21'!NIH29)</f>
        <v/>
      </c>
      <c r="NII29" s="14" t="str">
        <f>IF('Employee Input 20-21'!NII29="","",'Employee Input 20-21'!NII29)</f>
        <v/>
      </c>
      <c r="NIJ29" s="14" t="str">
        <f>IF('Employee Input 20-21'!NIJ29="","",'Employee Input 20-21'!NIJ29)</f>
        <v/>
      </c>
      <c r="NIK29" s="14" t="str">
        <f>IF('Employee Input 20-21'!NIK29="","",'Employee Input 20-21'!NIK29)</f>
        <v/>
      </c>
      <c r="NIL29" s="14" t="str">
        <f>IF('Employee Input 20-21'!NIL29="","",'Employee Input 20-21'!NIL29)</f>
        <v/>
      </c>
      <c r="NIM29" s="14" t="str">
        <f>IF('Employee Input 20-21'!NIM29="","",'Employee Input 20-21'!NIM29)</f>
        <v/>
      </c>
      <c r="NIN29" s="14" t="str">
        <f>IF('Employee Input 20-21'!NIN29="","",'Employee Input 20-21'!NIN29)</f>
        <v/>
      </c>
      <c r="NIO29" s="14" t="str">
        <f>IF('Employee Input 20-21'!NIO29="","",'Employee Input 20-21'!NIO29)</f>
        <v/>
      </c>
      <c r="NIP29" s="14" t="str">
        <f>IF('Employee Input 20-21'!NIP29="","",'Employee Input 20-21'!NIP29)</f>
        <v/>
      </c>
      <c r="NIQ29" s="14" t="str">
        <f>IF('Employee Input 20-21'!NIQ29="","",'Employee Input 20-21'!NIQ29)</f>
        <v/>
      </c>
      <c r="NIR29" s="14" t="str">
        <f>IF('Employee Input 20-21'!NIR29="","",'Employee Input 20-21'!NIR29)</f>
        <v/>
      </c>
      <c r="NIS29" s="14" t="str">
        <f>IF('Employee Input 20-21'!NIS29="","",'Employee Input 20-21'!NIS29)</f>
        <v/>
      </c>
      <c r="NIT29" s="14" t="str">
        <f>IF('Employee Input 20-21'!NIT29="","",'Employee Input 20-21'!NIT29)</f>
        <v/>
      </c>
      <c r="NIU29" s="14" t="str">
        <f>IF('Employee Input 20-21'!NIU29="","",'Employee Input 20-21'!NIU29)</f>
        <v/>
      </c>
      <c r="NIV29" s="14" t="str">
        <f>IF('Employee Input 20-21'!NIV29="","",'Employee Input 20-21'!NIV29)</f>
        <v/>
      </c>
      <c r="NIW29" s="14" t="str">
        <f>IF('Employee Input 20-21'!NIW29="","",'Employee Input 20-21'!NIW29)</f>
        <v/>
      </c>
      <c r="NIX29" s="14" t="str">
        <f>IF('Employee Input 20-21'!NIX29="","",'Employee Input 20-21'!NIX29)</f>
        <v/>
      </c>
      <c r="NIY29" s="14" t="str">
        <f>IF('Employee Input 20-21'!NIY29="","",'Employee Input 20-21'!NIY29)</f>
        <v/>
      </c>
      <c r="NIZ29" s="14" t="str">
        <f>IF('Employee Input 20-21'!NIZ29="","",'Employee Input 20-21'!NIZ29)</f>
        <v/>
      </c>
      <c r="NJA29" s="14" t="str">
        <f>IF('Employee Input 20-21'!NJA29="","",'Employee Input 20-21'!NJA29)</f>
        <v/>
      </c>
      <c r="NJB29" s="14" t="str">
        <f>IF('Employee Input 20-21'!NJB29="","",'Employee Input 20-21'!NJB29)</f>
        <v/>
      </c>
      <c r="NJC29" s="14" t="str">
        <f>IF('Employee Input 20-21'!NJC29="","",'Employee Input 20-21'!NJC29)</f>
        <v/>
      </c>
      <c r="NJD29" s="14" t="str">
        <f>IF('Employee Input 20-21'!NJD29="","",'Employee Input 20-21'!NJD29)</f>
        <v/>
      </c>
      <c r="NJE29" s="14" t="str">
        <f>IF('Employee Input 20-21'!NJE29="","",'Employee Input 20-21'!NJE29)</f>
        <v/>
      </c>
      <c r="NJF29" s="14" t="str">
        <f>IF('Employee Input 20-21'!NJF29="","",'Employee Input 20-21'!NJF29)</f>
        <v/>
      </c>
      <c r="NJG29" s="14" t="str">
        <f>IF('Employee Input 20-21'!NJG29="","",'Employee Input 20-21'!NJG29)</f>
        <v/>
      </c>
      <c r="NJH29" s="14" t="str">
        <f>IF('Employee Input 20-21'!NJH29="","",'Employee Input 20-21'!NJH29)</f>
        <v/>
      </c>
      <c r="NJI29" s="14" t="str">
        <f>IF('Employee Input 20-21'!NJI29="","",'Employee Input 20-21'!NJI29)</f>
        <v/>
      </c>
      <c r="NJJ29" s="14" t="str">
        <f>IF('Employee Input 20-21'!NJJ29="","",'Employee Input 20-21'!NJJ29)</f>
        <v/>
      </c>
      <c r="NJK29" s="14" t="str">
        <f>IF('Employee Input 20-21'!NJK29="","",'Employee Input 20-21'!NJK29)</f>
        <v/>
      </c>
      <c r="NJL29" s="14" t="str">
        <f>IF('Employee Input 20-21'!NJL29="","",'Employee Input 20-21'!NJL29)</f>
        <v/>
      </c>
      <c r="NJM29" s="14" t="str">
        <f>IF('Employee Input 20-21'!NJM29="","",'Employee Input 20-21'!NJM29)</f>
        <v/>
      </c>
      <c r="NJN29" s="14" t="str">
        <f>IF('Employee Input 20-21'!NJN29="","",'Employee Input 20-21'!NJN29)</f>
        <v/>
      </c>
      <c r="NJO29" s="14" t="str">
        <f>IF('Employee Input 20-21'!NJO29="","",'Employee Input 20-21'!NJO29)</f>
        <v/>
      </c>
      <c r="NJP29" s="14" t="str">
        <f>IF('Employee Input 20-21'!NJP29="","",'Employee Input 20-21'!NJP29)</f>
        <v/>
      </c>
      <c r="NJQ29" s="14" t="str">
        <f>IF('Employee Input 20-21'!NJQ29="","",'Employee Input 20-21'!NJQ29)</f>
        <v/>
      </c>
      <c r="NJR29" s="14" t="str">
        <f>IF('Employee Input 20-21'!NJR29="","",'Employee Input 20-21'!NJR29)</f>
        <v/>
      </c>
      <c r="NJS29" s="14" t="str">
        <f>IF('Employee Input 20-21'!NJS29="","",'Employee Input 20-21'!NJS29)</f>
        <v/>
      </c>
      <c r="NJT29" s="14" t="str">
        <f>IF('Employee Input 20-21'!NJT29="","",'Employee Input 20-21'!NJT29)</f>
        <v/>
      </c>
      <c r="NJU29" s="14" t="str">
        <f>IF('Employee Input 20-21'!NJU29="","",'Employee Input 20-21'!NJU29)</f>
        <v/>
      </c>
      <c r="NJV29" s="14" t="str">
        <f>IF('Employee Input 20-21'!NJV29="","",'Employee Input 20-21'!NJV29)</f>
        <v/>
      </c>
      <c r="NJW29" s="14" t="str">
        <f>IF('Employee Input 20-21'!NJW29="","",'Employee Input 20-21'!NJW29)</f>
        <v/>
      </c>
      <c r="NJX29" s="14" t="str">
        <f>IF('Employee Input 20-21'!NJX29="","",'Employee Input 20-21'!NJX29)</f>
        <v/>
      </c>
      <c r="NJY29" s="14" t="str">
        <f>IF('Employee Input 20-21'!NJY29="","",'Employee Input 20-21'!NJY29)</f>
        <v/>
      </c>
      <c r="NJZ29" s="14" t="str">
        <f>IF('Employee Input 20-21'!NJZ29="","",'Employee Input 20-21'!NJZ29)</f>
        <v/>
      </c>
      <c r="NKA29" s="14" t="str">
        <f>IF('Employee Input 20-21'!NKA29="","",'Employee Input 20-21'!NKA29)</f>
        <v/>
      </c>
      <c r="NKB29" s="14" t="str">
        <f>IF('Employee Input 20-21'!NKB29="","",'Employee Input 20-21'!NKB29)</f>
        <v/>
      </c>
      <c r="NKC29" s="14" t="str">
        <f>IF('Employee Input 20-21'!NKC29="","",'Employee Input 20-21'!NKC29)</f>
        <v/>
      </c>
      <c r="NKD29" s="14" t="str">
        <f>IF('Employee Input 20-21'!NKD29="","",'Employee Input 20-21'!NKD29)</f>
        <v/>
      </c>
      <c r="NKE29" s="14" t="str">
        <f>IF('Employee Input 20-21'!NKE29="","",'Employee Input 20-21'!NKE29)</f>
        <v/>
      </c>
      <c r="NKF29" s="14" t="str">
        <f>IF('Employee Input 20-21'!NKF29="","",'Employee Input 20-21'!NKF29)</f>
        <v/>
      </c>
      <c r="NKG29" s="14" t="str">
        <f>IF('Employee Input 20-21'!NKG29="","",'Employee Input 20-21'!NKG29)</f>
        <v/>
      </c>
      <c r="NKH29" s="14" t="str">
        <f>IF('Employee Input 20-21'!NKH29="","",'Employee Input 20-21'!NKH29)</f>
        <v/>
      </c>
      <c r="NKI29" s="14" t="str">
        <f>IF('Employee Input 20-21'!NKI29="","",'Employee Input 20-21'!NKI29)</f>
        <v/>
      </c>
      <c r="NKJ29" s="14" t="str">
        <f>IF('Employee Input 20-21'!NKJ29="","",'Employee Input 20-21'!NKJ29)</f>
        <v/>
      </c>
      <c r="NKK29" s="14" t="str">
        <f>IF('Employee Input 20-21'!NKK29="","",'Employee Input 20-21'!NKK29)</f>
        <v/>
      </c>
      <c r="NKL29" s="14" t="str">
        <f>IF('Employee Input 20-21'!NKL29="","",'Employee Input 20-21'!NKL29)</f>
        <v/>
      </c>
      <c r="NKM29" s="14" t="str">
        <f>IF('Employee Input 20-21'!NKM29="","",'Employee Input 20-21'!NKM29)</f>
        <v/>
      </c>
      <c r="NKN29" s="14" t="str">
        <f>IF('Employee Input 20-21'!NKN29="","",'Employee Input 20-21'!NKN29)</f>
        <v/>
      </c>
      <c r="NKO29" s="14" t="str">
        <f>IF('Employee Input 20-21'!NKO29="","",'Employee Input 20-21'!NKO29)</f>
        <v/>
      </c>
      <c r="NKP29" s="14" t="str">
        <f>IF('Employee Input 20-21'!NKP29="","",'Employee Input 20-21'!NKP29)</f>
        <v/>
      </c>
      <c r="NKQ29" s="14" t="str">
        <f>IF('Employee Input 20-21'!NKQ29="","",'Employee Input 20-21'!NKQ29)</f>
        <v/>
      </c>
      <c r="NKR29" s="14" t="str">
        <f>IF('Employee Input 20-21'!NKR29="","",'Employee Input 20-21'!NKR29)</f>
        <v/>
      </c>
      <c r="NKS29" s="14" t="str">
        <f>IF('Employee Input 20-21'!NKS29="","",'Employee Input 20-21'!NKS29)</f>
        <v/>
      </c>
      <c r="NKT29" s="14" t="str">
        <f>IF('Employee Input 20-21'!NKT29="","",'Employee Input 20-21'!NKT29)</f>
        <v/>
      </c>
      <c r="NKU29" s="14" t="str">
        <f>IF('Employee Input 20-21'!NKU29="","",'Employee Input 20-21'!NKU29)</f>
        <v/>
      </c>
      <c r="NKV29" s="14" t="str">
        <f>IF('Employee Input 20-21'!NKV29="","",'Employee Input 20-21'!NKV29)</f>
        <v/>
      </c>
      <c r="NKW29" s="14" t="str">
        <f>IF('Employee Input 20-21'!NKW29="","",'Employee Input 20-21'!NKW29)</f>
        <v/>
      </c>
      <c r="NKX29" s="14" t="str">
        <f>IF('Employee Input 20-21'!NKX29="","",'Employee Input 20-21'!NKX29)</f>
        <v/>
      </c>
      <c r="NKY29" s="14" t="str">
        <f>IF('Employee Input 20-21'!NKY29="","",'Employee Input 20-21'!NKY29)</f>
        <v/>
      </c>
      <c r="NKZ29" s="14" t="str">
        <f>IF('Employee Input 20-21'!NKZ29="","",'Employee Input 20-21'!NKZ29)</f>
        <v/>
      </c>
      <c r="NLA29" s="14" t="str">
        <f>IF('Employee Input 20-21'!NLA29="","",'Employee Input 20-21'!NLA29)</f>
        <v/>
      </c>
      <c r="NLB29" s="14" t="str">
        <f>IF('Employee Input 20-21'!NLB29="","",'Employee Input 20-21'!NLB29)</f>
        <v/>
      </c>
      <c r="NLC29" s="14" t="str">
        <f>IF('Employee Input 20-21'!NLC29="","",'Employee Input 20-21'!NLC29)</f>
        <v/>
      </c>
      <c r="NLD29" s="14" t="str">
        <f>IF('Employee Input 20-21'!NLD29="","",'Employee Input 20-21'!NLD29)</f>
        <v/>
      </c>
      <c r="NLE29" s="14" t="str">
        <f>IF('Employee Input 20-21'!NLE29="","",'Employee Input 20-21'!NLE29)</f>
        <v/>
      </c>
      <c r="NLF29" s="14" t="str">
        <f>IF('Employee Input 20-21'!NLF29="","",'Employee Input 20-21'!NLF29)</f>
        <v/>
      </c>
      <c r="NLG29" s="14" t="str">
        <f>IF('Employee Input 20-21'!NLG29="","",'Employee Input 20-21'!NLG29)</f>
        <v/>
      </c>
      <c r="NLH29" s="14" t="str">
        <f>IF('Employee Input 20-21'!NLH29="","",'Employee Input 20-21'!NLH29)</f>
        <v/>
      </c>
      <c r="NLI29" s="14" t="str">
        <f>IF('Employee Input 20-21'!NLI29="","",'Employee Input 20-21'!NLI29)</f>
        <v/>
      </c>
      <c r="NLJ29" s="14" t="str">
        <f>IF('Employee Input 20-21'!NLJ29="","",'Employee Input 20-21'!NLJ29)</f>
        <v/>
      </c>
      <c r="NLK29" s="14" t="str">
        <f>IF('Employee Input 20-21'!NLK29="","",'Employee Input 20-21'!NLK29)</f>
        <v/>
      </c>
      <c r="NLL29" s="14" t="str">
        <f>IF('Employee Input 20-21'!NLL29="","",'Employee Input 20-21'!NLL29)</f>
        <v/>
      </c>
      <c r="NLM29" s="14" t="str">
        <f>IF('Employee Input 20-21'!NLM29="","",'Employee Input 20-21'!NLM29)</f>
        <v/>
      </c>
      <c r="NLN29" s="14" t="str">
        <f>IF('Employee Input 20-21'!NLN29="","",'Employee Input 20-21'!NLN29)</f>
        <v/>
      </c>
      <c r="NLO29" s="14" t="str">
        <f>IF('Employee Input 20-21'!NLO29="","",'Employee Input 20-21'!NLO29)</f>
        <v/>
      </c>
      <c r="NLP29" s="14" t="str">
        <f>IF('Employee Input 20-21'!NLP29="","",'Employee Input 20-21'!NLP29)</f>
        <v/>
      </c>
      <c r="NLQ29" s="14" t="str">
        <f>IF('Employee Input 20-21'!NLQ29="","",'Employee Input 20-21'!NLQ29)</f>
        <v/>
      </c>
      <c r="NLR29" s="14" t="str">
        <f>IF('Employee Input 20-21'!NLR29="","",'Employee Input 20-21'!NLR29)</f>
        <v/>
      </c>
      <c r="NLS29" s="14" t="str">
        <f>IF('Employee Input 20-21'!NLS29="","",'Employee Input 20-21'!NLS29)</f>
        <v/>
      </c>
      <c r="NLT29" s="14" t="str">
        <f>IF('Employee Input 20-21'!NLT29="","",'Employee Input 20-21'!NLT29)</f>
        <v/>
      </c>
      <c r="NLU29" s="14" t="str">
        <f>IF('Employee Input 20-21'!NLU29="","",'Employee Input 20-21'!NLU29)</f>
        <v/>
      </c>
      <c r="NLV29" s="14" t="str">
        <f>IF('Employee Input 20-21'!NLV29="","",'Employee Input 20-21'!NLV29)</f>
        <v/>
      </c>
      <c r="NLW29" s="14" t="str">
        <f>IF('Employee Input 20-21'!NLW29="","",'Employee Input 20-21'!NLW29)</f>
        <v/>
      </c>
      <c r="NLX29" s="14" t="str">
        <f>IF('Employee Input 20-21'!NLX29="","",'Employee Input 20-21'!NLX29)</f>
        <v/>
      </c>
      <c r="NLY29" s="14" t="str">
        <f>IF('Employee Input 20-21'!NLY29="","",'Employee Input 20-21'!NLY29)</f>
        <v/>
      </c>
      <c r="NLZ29" s="14" t="str">
        <f>IF('Employee Input 20-21'!NLZ29="","",'Employee Input 20-21'!NLZ29)</f>
        <v/>
      </c>
      <c r="NMA29" s="14" t="str">
        <f>IF('Employee Input 20-21'!NMA29="","",'Employee Input 20-21'!NMA29)</f>
        <v/>
      </c>
      <c r="NMB29" s="14" t="str">
        <f>IF('Employee Input 20-21'!NMB29="","",'Employee Input 20-21'!NMB29)</f>
        <v/>
      </c>
      <c r="NMC29" s="14" t="str">
        <f>IF('Employee Input 20-21'!NMC29="","",'Employee Input 20-21'!NMC29)</f>
        <v/>
      </c>
      <c r="NMD29" s="14" t="str">
        <f>IF('Employee Input 20-21'!NMD29="","",'Employee Input 20-21'!NMD29)</f>
        <v/>
      </c>
      <c r="NME29" s="14" t="str">
        <f>IF('Employee Input 20-21'!NME29="","",'Employee Input 20-21'!NME29)</f>
        <v/>
      </c>
      <c r="NMF29" s="14" t="str">
        <f>IF('Employee Input 20-21'!NMF29="","",'Employee Input 20-21'!NMF29)</f>
        <v/>
      </c>
      <c r="NMG29" s="14" t="str">
        <f>IF('Employee Input 20-21'!NMG29="","",'Employee Input 20-21'!NMG29)</f>
        <v/>
      </c>
      <c r="NMH29" s="14" t="str">
        <f>IF('Employee Input 20-21'!NMH29="","",'Employee Input 20-21'!NMH29)</f>
        <v/>
      </c>
      <c r="NMI29" s="14" t="str">
        <f>IF('Employee Input 20-21'!NMI29="","",'Employee Input 20-21'!NMI29)</f>
        <v/>
      </c>
      <c r="NMJ29" s="14" t="str">
        <f>IF('Employee Input 20-21'!NMJ29="","",'Employee Input 20-21'!NMJ29)</f>
        <v/>
      </c>
      <c r="NMK29" s="14" t="str">
        <f>IF('Employee Input 20-21'!NMK29="","",'Employee Input 20-21'!NMK29)</f>
        <v/>
      </c>
      <c r="NML29" s="14" t="str">
        <f>IF('Employee Input 20-21'!NML29="","",'Employee Input 20-21'!NML29)</f>
        <v/>
      </c>
      <c r="NMM29" s="14" t="str">
        <f>IF('Employee Input 20-21'!NMM29="","",'Employee Input 20-21'!NMM29)</f>
        <v/>
      </c>
      <c r="NMN29" s="14" t="str">
        <f>IF('Employee Input 20-21'!NMN29="","",'Employee Input 20-21'!NMN29)</f>
        <v/>
      </c>
      <c r="NMO29" s="14" t="str">
        <f>IF('Employee Input 20-21'!NMO29="","",'Employee Input 20-21'!NMO29)</f>
        <v/>
      </c>
      <c r="NMP29" s="14" t="str">
        <f>IF('Employee Input 20-21'!NMP29="","",'Employee Input 20-21'!NMP29)</f>
        <v/>
      </c>
      <c r="NMQ29" s="14" t="str">
        <f>IF('Employee Input 20-21'!NMQ29="","",'Employee Input 20-21'!NMQ29)</f>
        <v/>
      </c>
      <c r="NMR29" s="14" t="str">
        <f>IF('Employee Input 20-21'!NMR29="","",'Employee Input 20-21'!NMR29)</f>
        <v/>
      </c>
      <c r="NMS29" s="14" t="str">
        <f>IF('Employee Input 20-21'!NMS29="","",'Employee Input 20-21'!NMS29)</f>
        <v/>
      </c>
      <c r="NMT29" s="14" t="str">
        <f>IF('Employee Input 20-21'!NMT29="","",'Employee Input 20-21'!NMT29)</f>
        <v/>
      </c>
      <c r="NMU29" s="14" t="str">
        <f>IF('Employee Input 20-21'!NMU29="","",'Employee Input 20-21'!NMU29)</f>
        <v/>
      </c>
      <c r="NMV29" s="14" t="str">
        <f>IF('Employee Input 20-21'!NMV29="","",'Employee Input 20-21'!NMV29)</f>
        <v/>
      </c>
      <c r="NMW29" s="14" t="str">
        <f>IF('Employee Input 20-21'!NMW29="","",'Employee Input 20-21'!NMW29)</f>
        <v/>
      </c>
      <c r="NMX29" s="14" t="str">
        <f>IF('Employee Input 20-21'!NMX29="","",'Employee Input 20-21'!NMX29)</f>
        <v/>
      </c>
      <c r="NMY29" s="14" t="str">
        <f>IF('Employee Input 20-21'!NMY29="","",'Employee Input 20-21'!NMY29)</f>
        <v/>
      </c>
      <c r="NMZ29" s="14" t="str">
        <f>IF('Employee Input 20-21'!NMZ29="","",'Employee Input 20-21'!NMZ29)</f>
        <v/>
      </c>
      <c r="NNA29" s="14" t="str">
        <f>IF('Employee Input 20-21'!NNA29="","",'Employee Input 20-21'!NNA29)</f>
        <v/>
      </c>
      <c r="NNB29" s="14" t="str">
        <f>IF('Employee Input 20-21'!NNB29="","",'Employee Input 20-21'!NNB29)</f>
        <v/>
      </c>
      <c r="NNC29" s="14" t="str">
        <f>IF('Employee Input 20-21'!NNC29="","",'Employee Input 20-21'!NNC29)</f>
        <v/>
      </c>
      <c r="NND29" s="14" t="str">
        <f>IF('Employee Input 20-21'!NND29="","",'Employee Input 20-21'!NND29)</f>
        <v/>
      </c>
      <c r="NNE29" s="14" t="str">
        <f>IF('Employee Input 20-21'!NNE29="","",'Employee Input 20-21'!NNE29)</f>
        <v/>
      </c>
      <c r="NNF29" s="14" t="str">
        <f>IF('Employee Input 20-21'!NNF29="","",'Employee Input 20-21'!NNF29)</f>
        <v/>
      </c>
      <c r="NNG29" s="14" t="str">
        <f>IF('Employee Input 20-21'!NNG29="","",'Employee Input 20-21'!NNG29)</f>
        <v/>
      </c>
      <c r="NNH29" s="14" t="str">
        <f>IF('Employee Input 20-21'!NNH29="","",'Employee Input 20-21'!NNH29)</f>
        <v/>
      </c>
      <c r="NNI29" s="14" t="str">
        <f>IF('Employee Input 20-21'!NNI29="","",'Employee Input 20-21'!NNI29)</f>
        <v/>
      </c>
      <c r="NNJ29" s="14" t="str">
        <f>IF('Employee Input 20-21'!NNJ29="","",'Employee Input 20-21'!NNJ29)</f>
        <v/>
      </c>
      <c r="NNK29" s="14" t="str">
        <f>IF('Employee Input 20-21'!NNK29="","",'Employee Input 20-21'!NNK29)</f>
        <v/>
      </c>
      <c r="NNL29" s="14" t="str">
        <f>IF('Employee Input 20-21'!NNL29="","",'Employee Input 20-21'!NNL29)</f>
        <v/>
      </c>
      <c r="NNM29" s="14" t="str">
        <f>IF('Employee Input 20-21'!NNM29="","",'Employee Input 20-21'!NNM29)</f>
        <v/>
      </c>
      <c r="NNN29" s="14" t="str">
        <f>IF('Employee Input 20-21'!NNN29="","",'Employee Input 20-21'!NNN29)</f>
        <v/>
      </c>
      <c r="NNO29" s="14" t="str">
        <f>IF('Employee Input 20-21'!NNO29="","",'Employee Input 20-21'!NNO29)</f>
        <v/>
      </c>
      <c r="NNP29" s="14" t="str">
        <f>IF('Employee Input 20-21'!NNP29="","",'Employee Input 20-21'!NNP29)</f>
        <v/>
      </c>
      <c r="NNQ29" s="14" t="str">
        <f>IF('Employee Input 20-21'!NNQ29="","",'Employee Input 20-21'!NNQ29)</f>
        <v/>
      </c>
      <c r="NNR29" s="14" t="str">
        <f>IF('Employee Input 20-21'!NNR29="","",'Employee Input 20-21'!NNR29)</f>
        <v/>
      </c>
      <c r="NNS29" s="14" t="str">
        <f>IF('Employee Input 20-21'!NNS29="","",'Employee Input 20-21'!NNS29)</f>
        <v/>
      </c>
      <c r="NNT29" s="14" t="str">
        <f>IF('Employee Input 20-21'!NNT29="","",'Employee Input 20-21'!NNT29)</f>
        <v/>
      </c>
      <c r="NNU29" s="14" t="str">
        <f>IF('Employee Input 20-21'!NNU29="","",'Employee Input 20-21'!NNU29)</f>
        <v/>
      </c>
      <c r="NNV29" s="14" t="str">
        <f>IF('Employee Input 20-21'!NNV29="","",'Employee Input 20-21'!NNV29)</f>
        <v/>
      </c>
      <c r="NNW29" s="14" t="str">
        <f>IF('Employee Input 20-21'!NNW29="","",'Employee Input 20-21'!NNW29)</f>
        <v/>
      </c>
      <c r="NNX29" s="14" t="str">
        <f>IF('Employee Input 20-21'!NNX29="","",'Employee Input 20-21'!NNX29)</f>
        <v/>
      </c>
      <c r="NNY29" s="14" t="str">
        <f>IF('Employee Input 20-21'!NNY29="","",'Employee Input 20-21'!NNY29)</f>
        <v/>
      </c>
      <c r="NNZ29" s="14" t="str">
        <f>IF('Employee Input 20-21'!NNZ29="","",'Employee Input 20-21'!NNZ29)</f>
        <v/>
      </c>
      <c r="NOA29" s="14" t="str">
        <f>IF('Employee Input 20-21'!NOA29="","",'Employee Input 20-21'!NOA29)</f>
        <v/>
      </c>
      <c r="NOB29" s="14" t="str">
        <f>IF('Employee Input 20-21'!NOB29="","",'Employee Input 20-21'!NOB29)</f>
        <v/>
      </c>
      <c r="NOC29" s="14" t="str">
        <f>IF('Employee Input 20-21'!NOC29="","",'Employee Input 20-21'!NOC29)</f>
        <v/>
      </c>
      <c r="NOD29" s="14" t="str">
        <f>IF('Employee Input 20-21'!NOD29="","",'Employee Input 20-21'!NOD29)</f>
        <v/>
      </c>
      <c r="NOE29" s="14" t="str">
        <f>IF('Employee Input 20-21'!NOE29="","",'Employee Input 20-21'!NOE29)</f>
        <v/>
      </c>
      <c r="NOF29" s="14" t="str">
        <f>IF('Employee Input 20-21'!NOF29="","",'Employee Input 20-21'!NOF29)</f>
        <v/>
      </c>
      <c r="NOG29" s="14" t="str">
        <f>IF('Employee Input 20-21'!NOG29="","",'Employee Input 20-21'!NOG29)</f>
        <v/>
      </c>
      <c r="NOH29" s="14" t="str">
        <f>IF('Employee Input 20-21'!NOH29="","",'Employee Input 20-21'!NOH29)</f>
        <v/>
      </c>
      <c r="NOI29" s="14" t="str">
        <f>IF('Employee Input 20-21'!NOI29="","",'Employee Input 20-21'!NOI29)</f>
        <v/>
      </c>
      <c r="NOJ29" s="14" t="str">
        <f>IF('Employee Input 20-21'!NOJ29="","",'Employee Input 20-21'!NOJ29)</f>
        <v/>
      </c>
      <c r="NOK29" s="14" t="str">
        <f>IF('Employee Input 20-21'!NOK29="","",'Employee Input 20-21'!NOK29)</f>
        <v/>
      </c>
      <c r="NOL29" s="14" t="str">
        <f>IF('Employee Input 20-21'!NOL29="","",'Employee Input 20-21'!NOL29)</f>
        <v/>
      </c>
      <c r="NOM29" s="14" t="str">
        <f>IF('Employee Input 20-21'!NOM29="","",'Employee Input 20-21'!NOM29)</f>
        <v/>
      </c>
      <c r="NON29" s="14" t="str">
        <f>IF('Employee Input 20-21'!NON29="","",'Employee Input 20-21'!NON29)</f>
        <v/>
      </c>
      <c r="NOO29" s="14" t="str">
        <f>IF('Employee Input 20-21'!NOO29="","",'Employee Input 20-21'!NOO29)</f>
        <v/>
      </c>
      <c r="NOP29" s="14" t="str">
        <f>IF('Employee Input 20-21'!NOP29="","",'Employee Input 20-21'!NOP29)</f>
        <v/>
      </c>
      <c r="NOQ29" s="14" t="str">
        <f>IF('Employee Input 20-21'!NOQ29="","",'Employee Input 20-21'!NOQ29)</f>
        <v/>
      </c>
      <c r="NOR29" s="14" t="str">
        <f>IF('Employee Input 20-21'!NOR29="","",'Employee Input 20-21'!NOR29)</f>
        <v/>
      </c>
      <c r="NOS29" s="14" t="str">
        <f>IF('Employee Input 20-21'!NOS29="","",'Employee Input 20-21'!NOS29)</f>
        <v/>
      </c>
      <c r="NOT29" s="14" t="str">
        <f>IF('Employee Input 20-21'!NOT29="","",'Employee Input 20-21'!NOT29)</f>
        <v/>
      </c>
      <c r="NOU29" s="14" t="str">
        <f>IF('Employee Input 20-21'!NOU29="","",'Employee Input 20-21'!NOU29)</f>
        <v/>
      </c>
      <c r="NOV29" s="14" t="str">
        <f>IF('Employee Input 20-21'!NOV29="","",'Employee Input 20-21'!NOV29)</f>
        <v/>
      </c>
      <c r="NOW29" s="14" t="str">
        <f>IF('Employee Input 20-21'!NOW29="","",'Employee Input 20-21'!NOW29)</f>
        <v/>
      </c>
      <c r="NOX29" s="14" t="str">
        <f>IF('Employee Input 20-21'!NOX29="","",'Employee Input 20-21'!NOX29)</f>
        <v/>
      </c>
      <c r="NOY29" s="14" t="str">
        <f>IF('Employee Input 20-21'!NOY29="","",'Employee Input 20-21'!NOY29)</f>
        <v/>
      </c>
      <c r="NOZ29" s="14" t="str">
        <f>IF('Employee Input 20-21'!NOZ29="","",'Employee Input 20-21'!NOZ29)</f>
        <v/>
      </c>
      <c r="NPA29" s="14" t="str">
        <f>IF('Employee Input 20-21'!NPA29="","",'Employee Input 20-21'!NPA29)</f>
        <v/>
      </c>
      <c r="NPB29" s="14" t="str">
        <f>IF('Employee Input 20-21'!NPB29="","",'Employee Input 20-21'!NPB29)</f>
        <v/>
      </c>
      <c r="NPC29" s="14" t="str">
        <f>IF('Employee Input 20-21'!NPC29="","",'Employee Input 20-21'!NPC29)</f>
        <v/>
      </c>
      <c r="NPD29" s="14" t="str">
        <f>IF('Employee Input 20-21'!NPD29="","",'Employee Input 20-21'!NPD29)</f>
        <v/>
      </c>
      <c r="NPE29" s="14" t="str">
        <f>IF('Employee Input 20-21'!NPE29="","",'Employee Input 20-21'!NPE29)</f>
        <v/>
      </c>
      <c r="NPF29" s="14" t="str">
        <f>IF('Employee Input 20-21'!NPF29="","",'Employee Input 20-21'!NPF29)</f>
        <v/>
      </c>
      <c r="NPG29" s="14" t="str">
        <f>IF('Employee Input 20-21'!NPG29="","",'Employee Input 20-21'!NPG29)</f>
        <v/>
      </c>
      <c r="NPH29" s="14" t="str">
        <f>IF('Employee Input 20-21'!NPH29="","",'Employee Input 20-21'!NPH29)</f>
        <v/>
      </c>
      <c r="NPI29" s="14" t="str">
        <f>IF('Employee Input 20-21'!NPI29="","",'Employee Input 20-21'!NPI29)</f>
        <v/>
      </c>
      <c r="NPJ29" s="14" t="str">
        <f>IF('Employee Input 20-21'!NPJ29="","",'Employee Input 20-21'!NPJ29)</f>
        <v/>
      </c>
      <c r="NPK29" s="14" t="str">
        <f>IF('Employee Input 20-21'!NPK29="","",'Employee Input 20-21'!NPK29)</f>
        <v/>
      </c>
      <c r="NPL29" s="14" t="str">
        <f>IF('Employee Input 20-21'!NPL29="","",'Employee Input 20-21'!NPL29)</f>
        <v/>
      </c>
      <c r="NPM29" s="14" t="str">
        <f>IF('Employee Input 20-21'!NPM29="","",'Employee Input 20-21'!NPM29)</f>
        <v/>
      </c>
      <c r="NPN29" s="14" t="str">
        <f>IF('Employee Input 20-21'!NPN29="","",'Employee Input 20-21'!NPN29)</f>
        <v/>
      </c>
      <c r="NPO29" s="14" t="str">
        <f>IF('Employee Input 20-21'!NPO29="","",'Employee Input 20-21'!NPO29)</f>
        <v/>
      </c>
      <c r="NPP29" s="14" t="str">
        <f>IF('Employee Input 20-21'!NPP29="","",'Employee Input 20-21'!NPP29)</f>
        <v/>
      </c>
      <c r="NPQ29" s="14" t="str">
        <f>IF('Employee Input 20-21'!NPQ29="","",'Employee Input 20-21'!NPQ29)</f>
        <v/>
      </c>
      <c r="NPR29" s="14" t="str">
        <f>IF('Employee Input 20-21'!NPR29="","",'Employee Input 20-21'!NPR29)</f>
        <v/>
      </c>
      <c r="NPS29" s="14" t="str">
        <f>IF('Employee Input 20-21'!NPS29="","",'Employee Input 20-21'!NPS29)</f>
        <v/>
      </c>
      <c r="NPT29" s="14" t="str">
        <f>IF('Employee Input 20-21'!NPT29="","",'Employee Input 20-21'!NPT29)</f>
        <v/>
      </c>
      <c r="NPU29" s="14" t="str">
        <f>IF('Employee Input 20-21'!NPU29="","",'Employee Input 20-21'!NPU29)</f>
        <v/>
      </c>
      <c r="NPV29" s="14" t="str">
        <f>IF('Employee Input 20-21'!NPV29="","",'Employee Input 20-21'!NPV29)</f>
        <v/>
      </c>
      <c r="NPW29" s="14" t="str">
        <f>IF('Employee Input 20-21'!NPW29="","",'Employee Input 20-21'!NPW29)</f>
        <v/>
      </c>
      <c r="NPX29" s="14" t="str">
        <f>IF('Employee Input 20-21'!NPX29="","",'Employee Input 20-21'!NPX29)</f>
        <v/>
      </c>
      <c r="NPY29" s="14" t="str">
        <f>IF('Employee Input 20-21'!NPY29="","",'Employee Input 20-21'!NPY29)</f>
        <v/>
      </c>
      <c r="NPZ29" s="14" t="str">
        <f>IF('Employee Input 20-21'!NPZ29="","",'Employee Input 20-21'!NPZ29)</f>
        <v/>
      </c>
      <c r="NQA29" s="14" t="str">
        <f>IF('Employee Input 20-21'!NQA29="","",'Employee Input 20-21'!NQA29)</f>
        <v/>
      </c>
      <c r="NQB29" s="14" t="str">
        <f>IF('Employee Input 20-21'!NQB29="","",'Employee Input 20-21'!NQB29)</f>
        <v/>
      </c>
      <c r="NQC29" s="14" t="str">
        <f>IF('Employee Input 20-21'!NQC29="","",'Employee Input 20-21'!NQC29)</f>
        <v/>
      </c>
      <c r="NQD29" s="14" t="str">
        <f>IF('Employee Input 20-21'!NQD29="","",'Employee Input 20-21'!NQD29)</f>
        <v/>
      </c>
      <c r="NQE29" s="14" t="str">
        <f>IF('Employee Input 20-21'!NQE29="","",'Employee Input 20-21'!NQE29)</f>
        <v/>
      </c>
      <c r="NQF29" s="14" t="str">
        <f>IF('Employee Input 20-21'!NQF29="","",'Employee Input 20-21'!NQF29)</f>
        <v/>
      </c>
      <c r="NQG29" s="14" t="str">
        <f>IF('Employee Input 20-21'!NQG29="","",'Employee Input 20-21'!NQG29)</f>
        <v/>
      </c>
      <c r="NQH29" s="14" t="str">
        <f>IF('Employee Input 20-21'!NQH29="","",'Employee Input 20-21'!NQH29)</f>
        <v/>
      </c>
      <c r="NQI29" s="14" t="str">
        <f>IF('Employee Input 20-21'!NQI29="","",'Employee Input 20-21'!NQI29)</f>
        <v/>
      </c>
      <c r="NQJ29" s="14" t="str">
        <f>IF('Employee Input 20-21'!NQJ29="","",'Employee Input 20-21'!NQJ29)</f>
        <v/>
      </c>
      <c r="NQK29" s="14" t="str">
        <f>IF('Employee Input 20-21'!NQK29="","",'Employee Input 20-21'!NQK29)</f>
        <v/>
      </c>
      <c r="NQL29" s="14" t="str">
        <f>IF('Employee Input 20-21'!NQL29="","",'Employee Input 20-21'!NQL29)</f>
        <v/>
      </c>
      <c r="NQM29" s="14" t="str">
        <f>IF('Employee Input 20-21'!NQM29="","",'Employee Input 20-21'!NQM29)</f>
        <v/>
      </c>
      <c r="NQN29" s="14" t="str">
        <f>IF('Employee Input 20-21'!NQN29="","",'Employee Input 20-21'!NQN29)</f>
        <v/>
      </c>
      <c r="NQO29" s="14" t="str">
        <f>IF('Employee Input 20-21'!NQO29="","",'Employee Input 20-21'!NQO29)</f>
        <v/>
      </c>
      <c r="NQP29" s="14" t="str">
        <f>IF('Employee Input 20-21'!NQP29="","",'Employee Input 20-21'!NQP29)</f>
        <v/>
      </c>
      <c r="NQQ29" s="14" t="str">
        <f>IF('Employee Input 20-21'!NQQ29="","",'Employee Input 20-21'!NQQ29)</f>
        <v/>
      </c>
      <c r="NQR29" s="14" t="str">
        <f>IF('Employee Input 20-21'!NQR29="","",'Employee Input 20-21'!NQR29)</f>
        <v/>
      </c>
      <c r="NQS29" s="14" t="str">
        <f>IF('Employee Input 20-21'!NQS29="","",'Employee Input 20-21'!NQS29)</f>
        <v/>
      </c>
      <c r="NQT29" s="14" t="str">
        <f>IF('Employee Input 20-21'!NQT29="","",'Employee Input 20-21'!NQT29)</f>
        <v/>
      </c>
      <c r="NQU29" s="14" t="str">
        <f>IF('Employee Input 20-21'!NQU29="","",'Employee Input 20-21'!NQU29)</f>
        <v/>
      </c>
      <c r="NQV29" s="14" t="str">
        <f>IF('Employee Input 20-21'!NQV29="","",'Employee Input 20-21'!NQV29)</f>
        <v/>
      </c>
      <c r="NQW29" s="14" t="str">
        <f>IF('Employee Input 20-21'!NQW29="","",'Employee Input 20-21'!NQW29)</f>
        <v/>
      </c>
      <c r="NQX29" s="14" t="str">
        <f>IF('Employee Input 20-21'!NQX29="","",'Employee Input 20-21'!NQX29)</f>
        <v/>
      </c>
      <c r="NQY29" s="14" t="str">
        <f>IF('Employee Input 20-21'!NQY29="","",'Employee Input 20-21'!NQY29)</f>
        <v/>
      </c>
      <c r="NQZ29" s="14" t="str">
        <f>IF('Employee Input 20-21'!NQZ29="","",'Employee Input 20-21'!NQZ29)</f>
        <v/>
      </c>
      <c r="NRA29" s="14" t="str">
        <f>IF('Employee Input 20-21'!NRA29="","",'Employee Input 20-21'!NRA29)</f>
        <v/>
      </c>
      <c r="NRB29" s="14" t="str">
        <f>IF('Employee Input 20-21'!NRB29="","",'Employee Input 20-21'!NRB29)</f>
        <v/>
      </c>
      <c r="NRC29" s="14" t="str">
        <f>IF('Employee Input 20-21'!NRC29="","",'Employee Input 20-21'!NRC29)</f>
        <v/>
      </c>
      <c r="NRD29" s="14" t="str">
        <f>IF('Employee Input 20-21'!NRD29="","",'Employee Input 20-21'!NRD29)</f>
        <v/>
      </c>
      <c r="NRE29" s="14" t="str">
        <f>IF('Employee Input 20-21'!NRE29="","",'Employee Input 20-21'!NRE29)</f>
        <v/>
      </c>
      <c r="NRF29" s="14" t="str">
        <f>IF('Employee Input 20-21'!NRF29="","",'Employee Input 20-21'!NRF29)</f>
        <v/>
      </c>
      <c r="NRG29" s="14" t="str">
        <f>IF('Employee Input 20-21'!NRG29="","",'Employee Input 20-21'!NRG29)</f>
        <v/>
      </c>
      <c r="NRH29" s="14" t="str">
        <f>IF('Employee Input 20-21'!NRH29="","",'Employee Input 20-21'!NRH29)</f>
        <v/>
      </c>
      <c r="NRI29" s="14" t="str">
        <f>IF('Employee Input 20-21'!NRI29="","",'Employee Input 20-21'!NRI29)</f>
        <v/>
      </c>
      <c r="NRJ29" s="14" t="str">
        <f>IF('Employee Input 20-21'!NRJ29="","",'Employee Input 20-21'!NRJ29)</f>
        <v/>
      </c>
      <c r="NRK29" s="14" t="str">
        <f>IF('Employee Input 20-21'!NRK29="","",'Employee Input 20-21'!NRK29)</f>
        <v/>
      </c>
      <c r="NRL29" s="14" t="str">
        <f>IF('Employee Input 20-21'!NRL29="","",'Employee Input 20-21'!NRL29)</f>
        <v/>
      </c>
      <c r="NRM29" s="14" t="str">
        <f>IF('Employee Input 20-21'!NRM29="","",'Employee Input 20-21'!NRM29)</f>
        <v/>
      </c>
      <c r="NRN29" s="14" t="str">
        <f>IF('Employee Input 20-21'!NRN29="","",'Employee Input 20-21'!NRN29)</f>
        <v/>
      </c>
      <c r="NRO29" s="14" t="str">
        <f>IF('Employee Input 20-21'!NRO29="","",'Employee Input 20-21'!NRO29)</f>
        <v/>
      </c>
      <c r="NRP29" s="14" t="str">
        <f>IF('Employee Input 20-21'!NRP29="","",'Employee Input 20-21'!NRP29)</f>
        <v/>
      </c>
      <c r="NRQ29" s="14" t="str">
        <f>IF('Employee Input 20-21'!NRQ29="","",'Employee Input 20-21'!NRQ29)</f>
        <v/>
      </c>
      <c r="NRR29" s="14" t="str">
        <f>IF('Employee Input 20-21'!NRR29="","",'Employee Input 20-21'!NRR29)</f>
        <v/>
      </c>
      <c r="NRS29" s="14" t="str">
        <f>IF('Employee Input 20-21'!NRS29="","",'Employee Input 20-21'!NRS29)</f>
        <v/>
      </c>
      <c r="NRT29" s="14" t="str">
        <f>IF('Employee Input 20-21'!NRT29="","",'Employee Input 20-21'!NRT29)</f>
        <v/>
      </c>
      <c r="NRU29" s="14" t="str">
        <f>IF('Employee Input 20-21'!NRU29="","",'Employee Input 20-21'!NRU29)</f>
        <v/>
      </c>
      <c r="NRV29" s="14" t="str">
        <f>IF('Employee Input 20-21'!NRV29="","",'Employee Input 20-21'!NRV29)</f>
        <v/>
      </c>
      <c r="NRW29" s="14" t="str">
        <f>IF('Employee Input 20-21'!NRW29="","",'Employee Input 20-21'!NRW29)</f>
        <v/>
      </c>
      <c r="NRX29" s="14" t="str">
        <f>IF('Employee Input 20-21'!NRX29="","",'Employee Input 20-21'!NRX29)</f>
        <v/>
      </c>
      <c r="NRY29" s="14" t="str">
        <f>IF('Employee Input 20-21'!NRY29="","",'Employee Input 20-21'!NRY29)</f>
        <v/>
      </c>
      <c r="NRZ29" s="14" t="str">
        <f>IF('Employee Input 20-21'!NRZ29="","",'Employee Input 20-21'!NRZ29)</f>
        <v/>
      </c>
      <c r="NSA29" s="14" t="str">
        <f>IF('Employee Input 20-21'!NSA29="","",'Employee Input 20-21'!NSA29)</f>
        <v/>
      </c>
      <c r="NSB29" s="14" t="str">
        <f>IF('Employee Input 20-21'!NSB29="","",'Employee Input 20-21'!NSB29)</f>
        <v/>
      </c>
      <c r="NSC29" s="14" t="str">
        <f>IF('Employee Input 20-21'!NSC29="","",'Employee Input 20-21'!NSC29)</f>
        <v/>
      </c>
      <c r="NSD29" s="14" t="str">
        <f>IF('Employee Input 20-21'!NSD29="","",'Employee Input 20-21'!NSD29)</f>
        <v/>
      </c>
      <c r="NSE29" s="14" t="str">
        <f>IF('Employee Input 20-21'!NSE29="","",'Employee Input 20-21'!NSE29)</f>
        <v/>
      </c>
      <c r="NSF29" s="14" t="str">
        <f>IF('Employee Input 20-21'!NSF29="","",'Employee Input 20-21'!NSF29)</f>
        <v/>
      </c>
      <c r="NSG29" s="14" t="str">
        <f>IF('Employee Input 20-21'!NSG29="","",'Employee Input 20-21'!NSG29)</f>
        <v/>
      </c>
      <c r="NSH29" s="14" t="str">
        <f>IF('Employee Input 20-21'!NSH29="","",'Employee Input 20-21'!NSH29)</f>
        <v/>
      </c>
      <c r="NSI29" s="14" t="str">
        <f>IF('Employee Input 20-21'!NSI29="","",'Employee Input 20-21'!NSI29)</f>
        <v/>
      </c>
      <c r="NSJ29" s="14" t="str">
        <f>IF('Employee Input 20-21'!NSJ29="","",'Employee Input 20-21'!NSJ29)</f>
        <v/>
      </c>
      <c r="NSK29" s="14" t="str">
        <f>IF('Employee Input 20-21'!NSK29="","",'Employee Input 20-21'!NSK29)</f>
        <v/>
      </c>
      <c r="NSL29" s="14" t="str">
        <f>IF('Employee Input 20-21'!NSL29="","",'Employee Input 20-21'!NSL29)</f>
        <v/>
      </c>
      <c r="NSM29" s="14" t="str">
        <f>IF('Employee Input 20-21'!NSM29="","",'Employee Input 20-21'!NSM29)</f>
        <v/>
      </c>
      <c r="NSN29" s="14" t="str">
        <f>IF('Employee Input 20-21'!NSN29="","",'Employee Input 20-21'!NSN29)</f>
        <v/>
      </c>
      <c r="NSO29" s="14" t="str">
        <f>IF('Employee Input 20-21'!NSO29="","",'Employee Input 20-21'!NSO29)</f>
        <v/>
      </c>
      <c r="NSP29" s="14" t="str">
        <f>IF('Employee Input 20-21'!NSP29="","",'Employee Input 20-21'!NSP29)</f>
        <v/>
      </c>
      <c r="NSQ29" s="14" t="str">
        <f>IF('Employee Input 20-21'!NSQ29="","",'Employee Input 20-21'!NSQ29)</f>
        <v/>
      </c>
      <c r="NSR29" s="14" t="str">
        <f>IF('Employee Input 20-21'!NSR29="","",'Employee Input 20-21'!NSR29)</f>
        <v/>
      </c>
      <c r="NSS29" s="14" t="str">
        <f>IF('Employee Input 20-21'!NSS29="","",'Employee Input 20-21'!NSS29)</f>
        <v/>
      </c>
      <c r="NST29" s="14" t="str">
        <f>IF('Employee Input 20-21'!NST29="","",'Employee Input 20-21'!NST29)</f>
        <v/>
      </c>
      <c r="NSU29" s="14" t="str">
        <f>IF('Employee Input 20-21'!NSU29="","",'Employee Input 20-21'!NSU29)</f>
        <v/>
      </c>
      <c r="NSV29" s="14" t="str">
        <f>IF('Employee Input 20-21'!NSV29="","",'Employee Input 20-21'!NSV29)</f>
        <v/>
      </c>
      <c r="NSW29" s="14" t="str">
        <f>IF('Employee Input 20-21'!NSW29="","",'Employee Input 20-21'!NSW29)</f>
        <v/>
      </c>
      <c r="NSX29" s="14" t="str">
        <f>IF('Employee Input 20-21'!NSX29="","",'Employee Input 20-21'!NSX29)</f>
        <v/>
      </c>
      <c r="NSY29" s="14" t="str">
        <f>IF('Employee Input 20-21'!NSY29="","",'Employee Input 20-21'!NSY29)</f>
        <v/>
      </c>
      <c r="NSZ29" s="14" t="str">
        <f>IF('Employee Input 20-21'!NSZ29="","",'Employee Input 20-21'!NSZ29)</f>
        <v/>
      </c>
      <c r="NTA29" s="14" t="str">
        <f>IF('Employee Input 20-21'!NTA29="","",'Employee Input 20-21'!NTA29)</f>
        <v/>
      </c>
      <c r="NTB29" s="14" t="str">
        <f>IF('Employee Input 20-21'!NTB29="","",'Employee Input 20-21'!NTB29)</f>
        <v/>
      </c>
      <c r="NTC29" s="14" t="str">
        <f>IF('Employee Input 20-21'!NTC29="","",'Employee Input 20-21'!NTC29)</f>
        <v/>
      </c>
      <c r="NTD29" s="14" t="str">
        <f>IF('Employee Input 20-21'!NTD29="","",'Employee Input 20-21'!NTD29)</f>
        <v/>
      </c>
      <c r="NTE29" s="14" t="str">
        <f>IF('Employee Input 20-21'!NTE29="","",'Employee Input 20-21'!NTE29)</f>
        <v/>
      </c>
      <c r="NTF29" s="14" t="str">
        <f>IF('Employee Input 20-21'!NTF29="","",'Employee Input 20-21'!NTF29)</f>
        <v/>
      </c>
      <c r="NTG29" s="14" t="str">
        <f>IF('Employee Input 20-21'!NTG29="","",'Employee Input 20-21'!NTG29)</f>
        <v/>
      </c>
      <c r="NTH29" s="14" t="str">
        <f>IF('Employee Input 20-21'!NTH29="","",'Employee Input 20-21'!NTH29)</f>
        <v/>
      </c>
      <c r="NTI29" s="14" t="str">
        <f>IF('Employee Input 20-21'!NTI29="","",'Employee Input 20-21'!NTI29)</f>
        <v/>
      </c>
      <c r="NTJ29" s="14" t="str">
        <f>IF('Employee Input 20-21'!NTJ29="","",'Employee Input 20-21'!NTJ29)</f>
        <v/>
      </c>
      <c r="NTK29" s="14" t="str">
        <f>IF('Employee Input 20-21'!NTK29="","",'Employee Input 20-21'!NTK29)</f>
        <v/>
      </c>
      <c r="NTL29" s="14" t="str">
        <f>IF('Employee Input 20-21'!NTL29="","",'Employee Input 20-21'!NTL29)</f>
        <v/>
      </c>
      <c r="NTM29" s="14" t="str">
        <f>IF('Employee Input 20-21'!NTM29="","",'Employee Input 20-21'!NTM29)</f>
        <v/>
      </c>
      <c r="NTN29" s="14" t="str">
        <f>IF('Employee Input 20-21'!NTN29="","",'Employee Input 20-21'!NTN29)</f>
        <v/>
      </c>
      <c r="NTO29" s="14" t="str">
        <f>IF('Employee Input 20-21'!NTO29="","",'Employee Input 20-21'!NTO29)</f>
        <v/>
      </c>
      <c r="NTP29" s="14" t="str">
        <f>IF('Employee Input 20-21'!NTP29="","",'Employee Input 20-21'!NTP29)</f>
        <v/>
      </c>
      <c r="NTQ29" s="14" t="str">
        <f>IF('Employee Input 20-21'!NTQ29="","",'Employee Input 20-21'!NTQ29)</f>
        <v/>
      </c>
      <c r="NTR29" s="14" t="str">
        <f>IF('Employee Input 20-21'!NTR29="","",'Employee Input 20-21'!NTR29)</f>
        <v/>
      </c>
      <c r="NTS29" s="14" t="str">
        <f>IF('Employee Input 20-21'!NTS29="","",'Employee Input 20-21'!NTS29)</f>
        <v/>
      </c>
      <c r="NTT29" s="14" t="str">
        <f>IF('Employee Input 20-21'!NTT29="","",'Employee Input 20-21'!NTT29)</f>
        <v/>
      </c>
      <c r="NTU29" s="14" t="str">
        <f>IF('Employee Input 20-21'!NTU29="","",'Employee Input 20-21'!NTU29)</f>
        <v/>
      </c>
      <c r="NTV29" s="14" t="str">
        <f>IF('Employee Input 20-21'!NTV29="","",'Employee Input 20-21'!NTV29)</f>
        <v/>
      </c>
      <c r="NTW29" s="14" t="str">
        <f>IF('Employee Input 20-21'!NTW29="","",'Employee Input 20-21'!NTW29)</f>
        <v/>
      </c>
      <c r="NTX29" s="14" t="str">
        <f>IF('Employee Input 20-21'!NTX29="","",'Employee Input 20-21'!NTX29)</f>
        <v/>
      </c>
      <c r="NTY29" s="14" t="str">
        <f>IF('Employee Input 20-21'!NTY29="","",'Employee Input 20-21'!NTY29)</f>
        <v/>
      </c>
      <c r="NTZ29" s="14" t="str">
        <f>IF('Employee Input 20-21'!NTZ29="","",'Employee Input 20-21'!NTZ29)</f>
        <v/>
      </c>
      <c r="NUA29" s="14" t="str">
        <f>IF('Employee Input 20-21'!NUA29="","",'Employee Input 20-21'!NUA29)</f>
        <v/>
      </c>
      <c r="NUB29" s="14" t="str">
        <f>IF('Employee Input 20-21'!NUB29="","",'Employee Input 20-21'!NUB29)</f>
        <v/>
      </c>
      <c r="NUC29" s="14" t="str">
        <f>IF('Employee Input 20-21'!NUC29="","",'Employee Input 20-21'!NUC29)</f>
        <v/>
      </c>
      <c r="NUD29" s="14" t="str">
        <f>IF('Employee Input 20-21'!NUD29="","",'Employee Input 20-21'!NUD29)</f>
        <v/>
      </c>
      <c r="NUE29" s="14" t="str">
        <f>IF('Employee Input 20-21'!NUE29="","",'Employee Input 20-21'!NUE29)</f>
        <v/>
      </c>
      <c r="NUF29" s="14" t="str">
        <f>IF('Employee Input 20-21'!NUF29="","",'Employee Input 20-21'!NUF29)</f>
        <v/>
      </c>
      <c r="NUG29" s="14" t="str">
        <f>IF('Employee Input 20-21'!NUG29="","",'Employee Input 20-21'!NUG29)</f>
        <v/>
      </c>
      <c r="NUH29" s="14" t="str">
        <f>IF('Employee Input 20-21'!NUH29="","",'Employee Input 20-21'!NUH29)</f>
        <v/>
      </c>
      <c r="NUI29" s="14" t="str">
        <f>IF('Employee Input 20-21'!NUI29="","",'Employee Input 20-21'!NUI29)</f>
        <v/>
      </c>
      <c r="NUJ29" s="14" t="str">
        <f>IF('Employee Input 20-21'!NUJ29="","",'Employee Input 20-21'!NUJ29)</f>
        <v/>
      </c>
      <c r="NUK29" s="14" t="str">
        <f>IF('Employee Input 20-21'!NUK29="","",'Employee Input 20-21'!NUK29)</f>
        <v/>
      </c>
      <c r="NUL29" s="14" t="str">
        <f>IF('Employee Input 20-21'!NUL29="","",'Employee Input 20-21'!NUL29)</f>
        <v/>
      </c>
      <c r="NUM29" s="14" t="str">
        <f>IF('Employee Input 20-21'!NUM29="","",'Employee Input 20-21'!NUM29)</f>
        <v/>
      </c>
      <c r="NUN29" s="14" t="str">
        <f>IF('Employee Input 20-21'!NUN29="","",'Employee Input 20-21'!NUN29)</f>
        <v/>
      </c>
      <c r="NUO29" s="14" t="str">
        <f>IF('Employee Input 20-21'!NUO29="","",'Employee Input 20-21'!NUO29)</f>
        <v/>
      </c>
      <c r="NUP29" s="14" t="str">
        <f>IF('Employee Input 20-21'!NUP29="","",'Employee Input 20-21'!NUP29)</f>
        <v/>
      </c>
      <c r="NUQ29" s="14" t="str">
        <f>IF('Employee Input 20-21'!NUQ29="","",'Employee Input 20-21'!NUQ29)</f>
        <v/>
      </c>
      <c r="NUR29" s="14" t="str">
        <f>IF('Employee Input 20-21'!NUR29="","",'Employee Input 20-21'!NUR29)</f>
        <v/>
      </c>
      <c r="NUS29" s="14" t="str">
        <f>IF('Employee Input 20-21'!NUS29="","",'Employee Input 20-21'!NUS29)</f>
        <v/>
      </c>
      <c r="NUT29" s="14" t="str">
        <f>IF('Employee Input 20-21'!NUT29="","",'Employee Input 20-21'!NUT29)</f>
        <v/>
      </c>
      <c r="NUU29" s="14" t="str">
        <f>IF('Employee Input 20-21'!NUU29="","",'Employee Input 20-21'!NUU29)</f>
        <v/>
      </c>
      <c r="NUV29" s="14" t="str">
        <f>IF('Employee Input 20-21'!NUV29="","",'Employee Input 20-21'!NUV29)</f>
        <v/>
      </c>
      <c r="NUW29" s="14" t="str">
        <f>IF('Employee Input 20-21'!NUW29="","",'Employee Input 20-21'!NUW29)</f>
        <v/>
      </c>
      <c r="NUX29" s="14" t="str">
        <f>IF('Employee Input 20-21'!NUX29="","",'Employee Input 20-21'!NUX29)</f>
        <v/>
      </c>
      <c r="NUY29" s="14" t="str">
        <f>IF('Employee Input 20-21'!NUY29="","",'Employee Input 20-21'!NUY29)</f>
        <v/>
      </c>
      <c r="NUZ29" s="14" t="str">
        <f>IF('Employee Input 20-21'!NUZ29="","",'Employee Input 20-21'!NUZ29)</f>
        <v/>
      </c>
      <c r="NVA29" s="14" t="str">
        <f>IF('Employee Input 20-21'!NVA29="","",'Employee Input 20-21'!NVA29)</f>
        <v/>
      </c>
      <c r="NVB29" s="14" t="str">
        <f>IF('Employee Input 20-21'!NVB29="","",'Employee Input 20-21'!NVB29)</f>
        <v/>
      </c>
      <c r="NVC29" s="14" t="str">
        <f>IF('Employee Input 20-21'!NVC29="","",'Employee Input 20-21'!NVC29)</f>
        <v/>
      </c>
      <c r="NVD29" s="14" t="str">
        <f>IF('Employee Input 20-21'!NVD29="","",'Employee Input 20-21'!NVD29)</f>
        <v/>
      </c>
      <c r="NVE29" s="14" t="str">
        <f>IF('Employee Input 20-21'!NVE29="","",'Employee Input 20-21'!NVE29)</f>
        <v/>
      </c>
      <c r="NVF29" s="14" t="str">
        <f>IF('Employee Input 20-21'!NVF29="","",'Employee Input 20-21'!NVF29)</f>
        <v/>
      </c>
      <c r="NVG29" s="14" t="str">
        <f>IF('Employee Input 20-21'!NVG29="","",'Employee Input 20-21'!NVG29)</f>
        <v/>
      </c>
      <c r="NVH29" s="14" t="str">
        <f>IF('Employee Input 20-21'!NVH29="","",'Employee Input 20-21'!NVH29)</f>
        <v/>
      </c>
      <c r="NVI29" s="14" t="str">
        <f>IF('Employee Input 20-21'!NVI29="","",'Employee Input 20-21'!NVI29)</f>
        <v/>
      </c>
      <c r="NVJ29" s="14" t="str">
        <f>IF('Employee Input 20-21'!NVJ29="","",'Employee Input 20-21'!NVJ29)</f>
        <v/>
      </c>
      <c r="NVK29" s="14" t="str">
        <f>IF('Employee Input 20-21'!NVK29="","",'Employee Input 20-21'!NVK29)</f>
        <v/>
      </c>
      <c r="NVL29" s="14" t="str">
        <f>IF('Employee Input 20-21'!NVL29="","",'Employee Input 20-21'!NVL29)</f>
        <v/>
      </c>
      <c r="NVM29" s="14" t="str">
        <f>IF('Employee Input 20-21'!NVM29="","",'Employee Input 20-21'!NVM29)</f>
        <v/>
      </c>
      <c r="NVN29" s="14" t="str">
        <f>IF('Employee Input 20-21'!NVN29="","",'Employee Input 20-21'!NVN29)</f>
        <v/>
      </c>
      <c r="NVO29" s="14" t="str">
        <f>IF('Employee Input 20-21'!NVO29="","",'Employee Input 20-21'!NVO29)</f>
        <v/>
      </c>
      <c r="NVP29" s="14" t="str">
        <f>IF('Employee Input 20-21'!NVP29="","",'Employee Input 20-21'!NVP29)</f>
        <v/>
      </c>
      <c r="NVQ29" s="14" t="str">
        <f>IF('Employee Input 20-21'!NVQ29="","",'Employee Input 20-21'!NVQ29)</f>
        <v/>
      </c>
      <c r="NVR29" s="14" t="str">
        <f>IF('Employee Input 20-21'!NVR29="","",'Employee Input 20-21'!NVR29)</f>
        <v/>
      </c>
      <c r="NVS29" s="14" t="str">
        <f>IF('Employee Input 20-21'!NVS29="","",'Employee Input 20-21'!NVS29)</f>
        <v/>
      </c>
      <c r="NVT29" s="14" t="str">
        <f>IF('Employee Input 20-21'!NVT29="","",'Employee Input 20-21'!NVT29)</f>
        <v/>
      </c>
      <c r="NVU29" s="14" t="str">
        <f>IF('Employee Input 20-21'!NVU29="","",'Employee Input 20-21'!NVU29)</f>
        <v/>
      </c>
      <c r="NVV29" s="14" t="str">
        <f>IF('Employee Input 20-21'!NVV29="","",'Employee Input 20-21'!NVV29)</f>
        <v/>
      </c>
      <c r="NVW29" s="14" t="str">
        <f>IF('Employee Input 20-21'!NVW29="","",'Employee Input 20-21'!NVW29)</f>
        <v/>
      </c>
      <c r="NVX29" s="14" t="str">
        <f>IF('Employee Input 20-21'!NVX29="","",'Employee Input 20-21'!NVX29)</f>
        <v/>
      </c>
      <c r="NVY29" s="14" t="str">
        <f>IF('Employee Input 20-21'!NVY29="","",'Employee Input 20-21'!NVY29)</f>
        <v/>
      </c>
      <c r="NVZ29" s="14" t="str">
        <f>IF('Employee Input 20-21'!NVZ29="","",'Employee Input 20-21'!NVZ29)</f>
        <v/>
      </c>
      <c r="NWA29" s="14" t="str">
        <f>IF('Employee Input 20-21'!NWA29="","",'Employee Input 20-21'!NWA29)</f>
        <v/>
      </c>
      <c r="NWB29" s="14" t="str">
        <f>IF('Employee Input 20-21'!NWB29="","",'Employee Input 20-21'!NWB29)</f>
        <v/>
      </c>
      <c r="NWC29" s="14" t="str">
        <f>IF('Employee Input 20-21'!NWC29="","",'Employee Input 20-21'!NWC29)</f>
        <v/>
      </c>
      <c r="NWD29" s="14" t="str">
        <f>IF('Employee Input 20-21'!NWD29="","",'Employee Input 20-21'!NWD29)</f>
        <v/>
      </c>
      <c r="NWE29" s="14" t="str">
        <f>IF('Employee Input 20-21'!NWE29="","",'Employee Input 20-21'!NWE29)</f>
        <v/>
      </c>
      <c r="NWF29" s="14" t="str">
        <f>IF('Employee Input 20-21'!NWF29="","",'Employee Input 20-21'!NWF29)</f>
        <v/>
      </c>
      <c r="NWG29" s="14" t="str">
        <f>IF('Employee Input 20-21'!NWG29="","",'Employee Input 20-21'!NWG29)</f>
        <v/>
      </c>
      <c r="NWH29" s="14" t="str">
        <f>IF('Employee Input 20-21'!NWH29="","",'Employee Input 20-21'!NWH29)</f>
        <v/>
      </c>
      <c r="NWI29" s="14" t="str">
        <f>IF('Employee Input 20-21'!NWI29="","",'Employee Input 20-21'!NWI29)</f>
        <v/>
      </c>
      <c r="NWJ29" s="14" t="str">
        <f>IF('Employee Input 20-21'!NWJ29="","",'Employee Input 20-21'!NWJ29)</f>
        <v/>
      </c>
      <c r="NWK29" s="14" t="str">
        <f>IF('Employee Input 20-21'!NWK29="","",'Employee Input 20-21'!NWK29)</f>
        <v/>
      </c>
      <c r="NWL29" s="14" t="str">
        <f>IF('Employee Input 20-21'!NWL29="","",'Employee Input 20-21'!NWL29)</f>
        <v/>
      </c>
      <c r="NWM29" s="14" t="str">
        <f>IF('Employee Input 20-21'!NWM29="","",'Employee Input 20-21'!NWM29)</f>
        <v/>
      </c>
      <c r="NWN29" s="14" t="str">
        <f>IF('Employee Input 20-21'!NWN29="","",'Employee Input 20-21'!NWN29)</f>
        <v/>
      </c>
      <c r="NWO29" s="14" t="str">
        <f>IF('Employee Input 20-21'!NWO29="","",'Employee Input 20-21'!NWO29)</f>
        <v/>
      </c>
      <c r="NWP29" s="14" t="str">
        <f>IF('Employee Input 20-21'!NWP29="","",'Employee Input 20-21'!NWP29)</f>
        <v/>
      </c>
      <c r="NWQ29" s="14" t="str">
        <f>IF('Employee Input 20-21'!NWQ29="","",'Employee Input 20-21'!NWQ29)</f>
        <v/>
      </c>
      <c r="NWR29" s="14" t="str">
        <f>IF('Employee Input 20-21'!NWR29="","",'Employee Input 20-21'!NWR29)</f>
        <v/>
      </c>
      <c r="NWS29" s="14" t="str">
        <f>IF('Employee Input 20-21'!NWS29="","",'Employee Input 20-21'!NWS29)</f>
        <v/>
      </c>
      <c r="NWT29" s="14" t="str">
        <f>IF('Employee Input 20-21'!NWT29="","",'Employee Input 20-21'!NWT29)</f>
        <v/>
      </c>
      <c r="NWU29" s="14" t="str">
        <f>IF('Employee Input 20-21'!NWU29="","",'Employee Input 20-21'!NWU29)</f>
        <v/>
      </c>
      <c r="NWV29" s="14" t="str">
        <f>IF('Employee Input 20-21'!NWV29="","",'Employee Input 20-21'!NWV29)</f>
        <v/>
      </c>
      <c r="NWW29" s="14" t="str">
        <f>IF('Employee Input 20-21'!NWW29="","",'Employee Input 20-21'!NWW29)</f>
        <v/>
      </c>
      <c r="NWX29" s="14" t="str">
        <f>IF('Employee Input 20-21'!NWX29="","",'Employee Input 20-21'!NWX29)</f>
        <v/>
      </c>
      <c r="NWY29" s="14" t="str">
        <f>IF('Employee Input 20-21'!NWY29="","",'Employee Input 20-21'!NWY29)</f>
        <v/>
      </c>
      <c r="NWZ29" s="14" t="str">
        <f>IF('Employee Input 20-21'!NWZ29="","",'Employee Input 20-21'!NWZ29)</f>
        <v/>
      </c>
      <c r="NXA29" s="14" t="str">
        <f>IF('Employee Input 20-21'!NXA29="","",'Employee Input 20-21'!NXA29)</f>
        <v/>
      </c>
      <c r="NXB29" s="14" t="str">
        <f>IF('Employee Input 20-21'!NXB29="","",'Employee Input 20-21'!NXB29)</f>
        <v/>
      </c>
      <c r="NXC29" s="14" t="str">
        <f>IF('Employee Input 20-21'!NXC29="","",'Employee Input 20-21'!NXC29)</f>
        <v/>
      </c>
      <c r="NXD29" s="14" t="str">
        <f>IF('Employee Input 20-21'!NXD29="","",'Employee Input 20-21'!NXD29)</f>
        <v/>
      </c>
      <c r="NXE29" s="14" t="str">
        <f>IF('Employee Input 20-21'!NXE29="","",'Employee Input 20-21'!NXE29)</f>
        <v/>
      </c>
      <c r="NXF29" s="14" t="str">
        <f>IF('Employee Input 20-21'!NXF29="","",'Employee Input 20-21'!NXF29)</f>
        <v/>
      </c>
      <c r="NXG29" s="14" t="str">
        <f>IF('Employee Input 20-21'!NXG29="","",'Employee Input 20-21'!NXG29)</f>
        <v/>
      </c>
      <c r="NXH29" s="14" t="str">
        <f>IF('Employee Input 20-21'!NXH29="","",'Employee Input 20-21'!NXH29)</f>
        <v/>
      </c>
      <c r="NXI29" s="14" t="str">
        <f>IF('Employee Input 20-21'!NXI29="","",'Employee Input 20-21'!NXI29)</f>
        <v/>
      </c>
      <c r="NXJ29" s="14" t="str">
        <f>IF('Employee Input 20-21'!NXJ29="","",'Employee Input 20-21'!NXJ29)</f>
        <v/>
      </c>
      <c r="NXK29" s="14" t="str">
        <f>IF('Employee Input 20-21'!NXK29="","",'Employee Input 20-21'!NXK29)</f>
        <v/>
      </c>
      <c r="NXL29" s="14" t="str">
        <f>IF('Employee Input 20-21'!NXL29="","",'Employee Input 20-21'!NXL29)</f>
        <v/>
      </c>
      <c r="NXM29" s="14" t="str">
        <f>IF('Employee Input 20-21'!NXM29="","",'Employee Input 20-21'!NXM29)</f>
        <v/>
      </c>
      <c r="NXN29" s="14" t="str">
        <f>IF('Employee Input 20-21'!NXN29="","",'Employee Input 20-21'!NXN29)</f>
        <v/>
      </c>
      <c r="NXO29" s="14" t="str">
        <f>IF('Employee Input 20-21'!NXO29="","",'Employee Input 20-21'!NXO29)</f>
        <v/>
      </c>
      <c r="NXP29" s="14" t="str">
        <f>IF('Employee Input 20-21'!NXP29="","",'Employee Input 20-21'!NXP29)</f>
        <v/>
      </c>
      <c r="NXQ29" s="14" t="str">
        <f>IF('Employee Input 20-21'!NXQ29="","",'Employee Input 20-21'!NXQ29)</f>
        <v/>
      </c>
      <c r="NXR29" s="14" t="str">
        <f>IF('Employee Input 20-21'!NXR29="","",'Employee Input 20-21'!NXR29)</f>
        <v/>
      </c>
      <c r="NXS29" s="14" t="str">
        <f>IF('Employee Input 20-21'!NXS29="","",'Employee Input 20-21'!NXS29)</f>
        <v/>
      </c>
      <c r="NXT29" s="14" t="str">
        <f>IF('Employee Input 20-21'!NXT29="","",'Employee Input 20-21'!NXT29)</f>
        <v/>
      </c>
      <c r="NXU29" s="14" t="str">
        <f>IF('Employee Input 20-21'!NXU29="","",'Employee Input 20-21'!NXU29)</f>
        <v/>
      </c>
      <c r="NXV29" s="14" t="str">
        <f>IF('Employee Input 20-21'!NXV29="","",'Employee Input 20-21'!NXV29)</f>
        <v/>
      </c>
      <c r="NXW29" s="14" t="str">
        <f>IF('Employee Input 20-21'!NXW29="","",'Employee Input 20-21'!NXW29)</f>
        <v/>
      </c>
      <c r="NXX29" s="14" t="str">
        <f>IF('Employee Input 20-21'!NXX29="","",'Employee Input 20-21'!NXX29)</f>
        <v/>
      </c>
      <c r="NXY29" s="14" t="str">
        <f>IF('Employee Input 20-21'!NXY29="","",'Employee Input 20-21'!NXY29)</f>
        <v/>
      </c>
      <c r="NXZ29" s="14" t="str">
        <f>IF('Employee Input 20-21'!NXZ29="","",'Employee Input 20-21'!NXZ29)</f>
        <v/>
      </c>
      <c r="NYA29" s="14" t="str">
        <f>IF('Employee Input 20-21'!NYA29="","",'Employee Input 20-21'!NYA29)</f>
        <v/>
      </c>
      <c r="NYB29" s="14" t="str">
        <f>IF('Employee Input 20-21'!NYB29="","",'Employee Input 20-21'!NYB29)</f>
        <v/>
      </c>
      <c r="NYC29" s="14" t="str">
        <f>IF('Employee Input 20-21'!NYC29="","",'Employee Input 20-21'!NYC29)</f>
        <v/>
      </c>
      <c r="NYD29" s="14" t="str">
        <f>IF('Employee Input 20-21'!NYD29="","",'Employee Input 20-21'!NYD29)</f>
        <v/>
      </c>
      <c r="NYE29" s="14" t="str">
        <f>IF('Employee Input 20-21'!NYE29="","",'Employee Input 20-21'!NYE29)</f>
        <v/>
      </c>
      <c r="NYF29" s="14" t="str">
        <f>IF('Employee Input 20-21'!NYF29="","",'Employee Input 20-21'!NYF29)</f>
        <v/>
      </c>
      <c r="NYG29" s="14" t="str">
        <f>IF('Employee Input 20-21'!NYG29="","",'Employee Input 20-21'!NYG29)</f>
        <v/>
      </c>
      <c r="NYH29" s="14" t="str">
        <f>IF('Employee Input 20-21'!NYH29="","",'Employee Input 20-21'!NYH29)</f>
        <v/>
      </c>
      <c r="NYI29" s="14" t="str">
        <f>IF('Employee Input 20-21'!NYI29="","",'Employee Input 20-21'!NYI29)</f>
        <v/>
      </c>
      <c r="NYJ29" s="14" t="str">
        <f>IF('Employee Input 20-21'!NYJ29="","",'Employee Input 20-21'!NYJ29)</f>
        <v/>
      </c>
      <c r="NYK29" s="14" t="str">
        <f>IF('Employee Input 20-21'!NYK29="","",'Employee Input 20-21'!NYK29)</f>
        <v/>
      </c>
      <c r="NYL29" s="14" t="str">
        <f>IF('Employee Input 20-21'!NYL29="","",'Employee Input 20-21'!NYL29)</f>
        <v/>
      </c>
      <c r="NYM29" s="14" t="str">
        <f>IF('Employee Input 20-21'!NYM29="","",'Employee Input 20-21'!NYM29)</f>
        <v/>
      </c>
      <c r="NYN29" s="14" t="str">
        <f>IF('Employee Input 20-21'!NYN29="","",'Employee Input 20-21'!NYN29)</f>
        <v/>
      </c>
      <c r="NYO29" s="14" t="str">
        <f>IF('Employee Input 20-21'!NYO29="","",'Employee Input 20-21'!NYO29)</f>
        <v/>
      </c>
      <c r="NYP29" s="14" t="str">
        <f>IF('Employee Input 20-21'!NYP29="","",'Employee Input 20-21'!NYP29)</f>
        <v/>
      </c>
      <c r="NYQ29" s="14" t="str">
        <f>IF('Employee Input 20-21'!NYQ29="","",'Employee Input 20-21'!NYQ29)</f>
        <v/>
      </c>
      <c r="NYR29" s="14" t="str">
        <f>IF('Employee Input 20-21'!NYR29="","",'Employee Input 20-21'!NYR29)</f>
        <v/>
      </c>
      <c r="NYS29" s="14" t="str">
        <f>IF('Employee Input 20-21'!NYS29="","",'Employee Input 20-21'!NYS29)</f>
        <v/>
      </c>
      <c r="NYT29" s="14" t="str">
        <f>IF('Employee Input 20-21'!NYT29="","",'Employee Input 20-21'!NYT29)</f>
        <v/>
      </c>
      <c r="NYU29" s="14" t="str">
        <f>IF('Employee Input 20-21'!NYU29="","",'Employee Input 20-21'!NYU29)</f>
        <v/>
      </c>
      <c r="NYV29" s="14" t="str">
        <f>IF('Employee Input 20-21'!NYV29="","",'Employee Input 20-21'!NYV29)</f>
        <v/>
      </c>
      <c r="NYW29" s="14" t="str">
        <f>IF('Employee Input 20-21'!NYW29="","",'Employee Input 20-21'!NYW29)</f>
        <v/>
      </c>
      <c r="NYX29" s="14" t="str">
        <f>IF('Employee Input 20-21'!NYX29="","",'Employee Input 20-21'!NYX29)</f>
        <v/>
      </c>
      <c r="NYY29" s="14" t="str">
        <f>IF('Employee Input 20-21'!NYY29="","",'Employee Input 20-21'!NYY29)</f>
        <v/>
      </c>
      <c r="NYZ29" s="14" t="str">
        <f>IF('Employee Input 20-21'!NYZ29="","",'Employee Input 20-21'!NYZ29)</f>
        <v/>
      </c>
      <c r="NZA29" s="14" t="str">
        <f>IF('Employee Input 20-21'!NZA29="","",'Employee Input 20-21'!NZA29)</f>
        <v/>
      </c>
      <c r="NZB29" s="14" t="str">
        <f>IF('Employee Input 20-21'!NZB29="","",'Employee Input 20-21'!NZB29)</f>
        <v/>
      </c>
      <c r="NZC29" s="14" t="str">
        <f>IF('Employee Input 20-21'!NZC29="","",'Employee Input 20-21'!NZC29)</f>
        <v/>
      </c>
      <c r="NZD29" s="14" t="str">
        <f>IF('Employee Input 20-21'!NZD29="","",'Employee Input 20-21'!NZD29)</f>
        <v/>
      </c>
      <c r="NZE29" s="14" t="str">
        <f>IF('Employee Input 20-21'!NZE29="","",'Employee Input 20-21'!NZE29)</f>
        <v/>
      </c>
      <c r="NZF29" s="14" t="str">
        <f>IF('Employee Input 20-21'!NZF29="","",'Employee Input 20-21'!NZF29)</f>
        <v/>
      </c>
      <c r="NZG29" s="14" t="str">
        <f>IF('Employee Input 20-21'!NZG29="","",'Employee Input 20-21'!NZG29)</f>
        <v/>
      </c>
      <c r="NZH29" s="14" t="str">
        <f>IF('Employee Input 20-21'!NZH29="","",'Employee Input 20-21'!NZH29)</f>
        <v/>
      </c>
      <c r="NZI29" s="14" t="str">
        <f>IF('Employee Input 20-21'!NZI29="","",'Employee Input 20-21'!NZI29)</f>
        <v/>
      </c>
      <c r="NZJ29" s="14" t="str">
        <f>IF('Employee Input 20-21'!NZJ29="","",'Employee Input 20-21'!NZJ29)</f>
        <v/>
      </c>
      <c r="NZK29" s="14" t="str">
        <f>IF('Employee Input 20-21'!NZK29="","",'Employee Input 20-21'!NZK29)</f>
        <v/>
      </c>
      <c r="NZL29" s="14" t="str">
        <f>IF('Employee Input 20-21'!NZL29="","",'Employee Input 20-21'!NZL29)</f>
        <v/>
      </c>
      <c r="NZM29" s="14" t="str">
        <f>IF('Employee Input 20-21'!NZM29="","",'Employee Input 20-21'!NZM29)</f>
        <v/>
      </c>
      <c r="NZN29" s="14" t="str">
        <f>IF('Employee Input 20-21'!NZN29="","",'Employee Input 20-21'!NZN29)</f>
        <v/>
      </c>
      <c r="NZO29" s="14" t="str">
        <f>IF('Employee Input 20-21'!NZO29="","",'Employee Input 20-21'!NZO29)</f>
        <v/>
      </c>
      <c r="NZP29" s="14" t="str">
        <f>IF('Employee Input 20-21'!NZP29="","",'Employee Input 20-21'!NZP29)</f>
        <v/>
      </c>
      <c r="NZQ29" s="14" t="str">
        <f>IF('Employee Input 20-21'!NZQ29="","",'Employee Input 20-21'!NZQ29)</f>
        <v/>
      </c>
      <c r="NZR29" s="14" t="str">
        <f>IF('Employee Input 20-21'!NZR29="","",'Employee Input 20-21'!NZR29)</f>
        <v/>
      </c>
      <c r="NZS29" s="14" t="str">
        <f>IF('Employee Input 20-21'!NZS29="","",'Employee Input 20-21'!NZS29)</f>
        <v/>
      </c>
      <c r="NZT29" s="14" t="str">
        <f>IF('Employee Input 20-21'!NZT29="","",'Employee Input 20-21'!NZT29)</f>
        <v/>
      </c>
      <c r="NZU29" s="14" t="str">
        <f>IF('Employee Input 20-21'!NZU29="","",'Employee Input 20-21'!NZU29)</f>
        <v/>
      </c>
      <c r="NZV29" s="14" t="str">
        <f>IF('Employee Input 20-21'!NZV29="","",'Employee Input 20-21'!NZV29)</f>
        <v/>
      </c>
      <c r="NZW29" s="14" t="str">
        <f>IF('Employee Input 20-21'!NZW29="","",'Employee Input 20-21'!NZW29)</f>
        <v/>
      </c>
      <c r="NZX29" s="14" t="str">
        <f>IF('Employee Input 20-21'!NZX29="","",'Employee Input 20-21'!NZX29)</f>
        <v/>
      </c>
      <c r="NZY29" s="14" t="str">
        <f>IF('Employee Input 20-21'!NZY29="","",'Employee Input 20-21'!NZY29)</f>
        <v/>
      </c>
      <c r="NZZ29" s="14" t="str">
        <f>IF('Employee Input 20-21'!NZZ29="","",'Employee Input 20-21'!NZZ29)</f>
        <v/>
      </c>
      <c r="OAA29" s="14" t="str">
        <f>IF('Employee Input 20-21'!OAA29="","",'Employee Input 20-21'!OAA29)</f>
        <v/>
      </c>
      <c r="OAB29" s="14" t="str">
        <f>IF('Employee Input 20-21'!OAB29="","",'Employee Input 20-21'!OAB29)</f>
        <v/>
      </c>
      <c r="OAC29" s="14" t="str">
        <f>IF('Employee Input 20-21'!OAC29="","",'Employee Input 20-21'!OAC29)</f>
        <v/>
      </c>
      <c r="OAD29" s="14" t="str">
        <f>IF('Employee Input 20-21'!OAD29="","",'Employee Input 20-21'!OAD29)</f>
        <v/>
      </c>
      <c r="OAE29" s="14" t="str">
        <f>IF('Employee Input 20-21'!OAE29="","",'Employee Input 20-21'!OAE29)</f>
        <v/>
      </c>
      <c r="OAF29" s="14" t="str">
        <f>IF('Employee Input 20-21'!OAF29="","",'Employee Input 20-21'!OAF29)</f>
        <v/>
      </c>
      <c r="OAG29" s="14" t="str">
        <f>IF('Employee Input 20-21'!OAG29="","",'Employee Input 20-21'!OAG29)</f>
        <v/>
      </c>
      <c r="OAH29" s="14" t="str">
        <f>IF('Employee Input 20-21'!OAH29="","",'Employee Input 20-21'!OAH29)</f>
        <v/>
      </c>
      <c r="OAI29" s="14" t="str">
        <f>IF('Employee Input 20-21'!OAI29="","",'Employee Input 20-21'!OAI29)</f>
        <v/>
      </c>
      <c r="OAJ29" s="14" t="str">
        <f>IF('Employee Input 20-21'!OAJ29="","",'Employee Input 20-21'!OAJ29)</f>
        <v/>
      </c>
      <c r="OAK29" s="14" t="str">
        <f>IF('Employee Input 20-21'!OAK29="","",'Employee Input 20-21'!OAK29)</f>
        <v/>
      </c>
      <c r="OAL29" s="14" t="str">
        <f>IF('Employee Input 20-21'!OAL29="","",'Employee Input 20-21'!OAL29)</f>
        <v/>
      </c>
      <c r="OAM29" s="14" t="str">
        <f>IF('Employee Input 20-21'!OAM29="","",'Employee Input 20-21'!OAM29)</f>
        <v/>
      </c>
      <c r="OAN29" s="14" t="str">
        <f>IF('Employee Input 20-21'!OAN29="","",'Employee Input 20-21'!OAN29)</f>
        <v/>
      </c>
      <c r="OAO29" s="14" t="str">
        <f>IF('Employee Input 20-21'!OAO29="","",'Employee Input 20-21'!OAO29)</f>
        <v/>
      </c>
      <c r="OAP29" s="14" t="str">
        <f>IF('Employee Input 20-21'!OAP29="","",'Employee Input 20-21'!OAP29)</f>
        <v/>
      </c>
      <c r="OAQ29" s="14" t="str">
        <f>IF('Employee Input 20-21'!OAQ29="","",'Employee Input 20-21'!OAQ29)</f>
        <v/>
      </c>
      <c r="OAR29" s="14" t="str">
        <f>IF('Employee Input 20-21'!OAR29="","",'Employee Input 20-21'!OAR29)</f>
        <v/>
      </c>
      <c r="OAS29" s="14" t="str">
        <f>IF('Employee Input 20-21'!OAS29="","",'Employee Input 20-21'!OAS29)</f>
        <v/>
      </c>
      <c r="OAT29" s="14" t="str">
        <f>IF('Employee Input 20-21'!OAT29="","",'Employee Input 20-21'!OAT29)</f>
        <v/>
      </c>
      <c r="OAU29" s="14" t="str">
        <f>IF('Employee Input 20-21'!OAU29="","",'Employee Input 20-21'!OAU29)</f>
        <v/>
      </c>
      <c r="OAV29" s="14" t="str">
        <f>IF('Employee Input 20-21'!OAV29="","",'Employee Input 20-21'!OAV29)</f>
        <v/>
      </c>
      <c r="OAW29" s="14" t="str">
        <f>IF('Employee Input 20-21'!OAW29="","",'Employee Input 20-21'!OAW29)</f>
        <v/>
      </c>
      <c r="OAX29" s="14" t="str">
        <f>IF('Employee Input 20-21'!OAX29="","",'Employee Input 20-21'!OAX29)</f>
        <v/>
      </c>
      <c r="OAY29" s="14" t="str">
        <f>IF('Employee Input 20-21'!OAY29="","",'Employee Input 20-21'!OAY29)</f>
        <v/>
      </c>
      <c r="OAZ29" s="14" t="str">
        <f>IF('Employee Input 20-21'!OAZ29="","",'Employee Input 20-21'!OAZ29)</f>
        <v/>
      </c>
      <c r="OBA29" s="14" t="str">
        <f>IF('Employee Input 20-21'!OBA29="","",'Employee Input 20-21'!OBA29)</f>
        <v/>
      </c>
      <c r="OBB29" s="14" t="str">
        <f>IF('Employee Input 20-21'!OBB29="","",'Employee Input 20-21'!OBB29)</f>
        <v/>
      </c>
      <c r="OBC29" s="14" t="str">
        <f>IF('Employee Input 20-21'!OBC29="","",'Employee Input 20-21'!OBC29)</f>
        <v/>
      </c>
      <c r="OBD29" s="14" t="str">
        <f>IF('Employee Input 20-21'!OBD29="","",'Employee Input 20-21'!OBD29)</f>
        <v/>
      </c>
      <c r="OBE29" s="14" t="str">
        <f>IF('Employee Input 20-21'!OBE29="","",'Employee Input 20-21'!OBE29)</f>
        <v/>
      </c>
      <c r="OBF29" s="14" t="str">
        <f>IF('Employee Input 20-21'!OBF29="","",'Employee Input 20-21'!OBF29)</f>
        <v/>
      </c>
      <c r="OBG29" s="14" t="str">
        <f>IF('Employee Input 20-21'!OBG29="","",'Employee Input 20-21'!OBG29)</f>
        <v/>
      </c>
      <c r="OBH29" s="14" t="str">
        <f>IF('Employee Input 20-21'!OBH29="","",'Employee Input 20-21'!OBH29)</f>
        <v/>
      </c>
      <c r="OBI29" s="14" t="str">
        <f>IF('Employee Input 20-21'!OBI29="","",'Employee Input 20-21'!OBI29)</f>
        <v/>
      </c>
      <c r="OBJ29" s="14" t="str">
        <f>IF('Employee Input 20-21'!OBJ29="","",'Employee Input 20-21'!OBJ29)</f>
        <v/>
      </c>
      <c r="OBK29" s="14" t="str">
        <f>IF('Employee Input 20-21'!OBK29="","",'Employee Input 20-21'!OBK29)</f>
        <v/>
      </c>
      <c r="OBL29" s="14" t="str">
        <f>IF('Employee Input 20-21'!OBL29="","",'Employee Input 20-21'!OBL29)</f>
        <v/>
      </c>
      <c r="OBM29" s="14" t="str">
        <f>IF('Employee Input 20-21'!OBM29="","",'Employee Input 20-21'!OBM29)</f>
        <v/>
      </c>
      <c r="OBN29" s="14" t="str">
        <f>IF('Employee Input 20-21'!OBN29="","",'Employee Input 20-21'!OBN29)</f>
        <v/>
      </c>
      <c r="OBO29" s="14" t="str">
        <f>IF('Employee Input 20-21'!OBO29="","",'Employee Input 20-21'!OBO29)</f>
        <v/>
      </c>
      <c r="OBP29" s="14" t="str">
        <f>IF('Employee Input 20-21'!OBP29="","",'Employee Input 20-21'!OBP29)</f>
        <v/>
      </c>
      <c r="OBQ29" s="14" t="str">
        <f>IF('Employee Input 20-21'!OBQ29="","",'Employee Input 20-21'!OBQ29)</f>
        <v/>
      </c>
      <c r="OBR29" s="14" t="str">
        <f>IF('Employee Input 20-21'!OBR29="","",'Employee Input 20-21'!OBR29)</f>
        <v/>
      </c>
      <c r="OBS29" s="14" t="str">
        <f>IF('Employee Input 20-21'!OBS29="","",'Employee Input 20-21'!OBS29)</f>
        <v/>
      </c>
      <c r="OBT29" s="14" t="str">
        <f>IF('Employee Input 20-21'!OBT29="","",'Employee Input 20-21'!OBT29)</f>
        <v/>
      </c>
      <c r="OBU29" s="14" t="str">
        <f>IF('Employee Input 20-21'!OBU29="","",'Employee Input 20-21'!OBU29)</f>
        <v/>
      </c>
      <c r="OBV29" s="14" t="str">
        <f>IF('Employee Input 20-21'!OBV29="","",'Employee Input 20-21'!OBV29)</f>
        <v/>
      </c>
      <c r="OBW29" s="14" t="str">
        <f>IF('Employee Input 20-21'!OBW29="","",'Employee Input 20-21'!OBW29)</f>
        <v/>
      </c>
      <c r="OBX29" s="14" t="str">
        <f>IF('Employee Input 20-21'!OBX29="","",'Employee Input 20-21'!OBX29)</f>
        <v/>
      </c>
      <c r="OBY29" s="14" t="str">
        <f>IF('Employee Input 20-21'!OBY29="","",'Employee Input 20-21'!OBY29)</f>
        <v/>
      </c>
      <c r="OBZ29" s="14" t="str">
        <f>IF('Employee Input 20-21'!OBZ29="","",'Employee Input 20-21'!OBZ29)</f>
        <v/>
      </c>
      <c r="OCA29" s="14" t="str">
        <f>IF('Employee Input 20-21'!OCA29="","",'Employee Input 20-21'!OCA29)</f>
        <v/>
      </c>
      <c r="OCB29" s="14" t="str">
        <f>IF('Employee Input 20-21'!OCB29="","",'Employee Input 20-21'!OCB29)</f>
        <v/>
      </c>
      <c r="OCC29" s="14" t="str">
        <f>IF('Employee Input 20-21'!OCC29="","",'Employee Input 20-21'!OCC29)</f>
        <v/>
      </c>
      <c r="OCD29" s="14" t="str">
        <f>IF('Employee Input 20-21'!OCD29="","",'Employee Input 20-21'!OCD29)</f>
        <v/>
      </c>
      <c r="OCE29" s="14" t="str">
        <f>IF('Employee Input 20-21'!OCE29="","",'Employee Input 20-21'!OCE29)</f>
        <v/>
      </c>
      <c r="OCF29" s="14" t="str">
        <f>IF('Employee Input 20-21'!OCF29="","",'Employee Input 20-21'!OCF29)</f>
        <v/>
      </c>
      <c r="OCG29" s="14" t="str">
        <f>IF('Employee Input 20-21'!OCG29="","",'Employee Input 20-21'!OCG29)</f>
        <v/>
      </c>
      <c r="OCH29" s="14" t="str">
        <f>IF('Employee Input 20-21'!OCH29="","",'Employee Input 20-21'!OCH29)</f>
        <v/>
      </c>
      <c r="OCI29" s="14" t="str">
        <f>IF('Employee Input 20-21'!OCI29="","",'Employee Input 20-21'!OCI29)</f>
        <v/>
      </c>
      <c r="OCJ29" s="14" t="str">
        <f>IF('Employee Input 20-21'!OCJ29="","",'Employee Input 20-21'!OCJ29)</f>
        <v/>
      </c>
      <c r="OCK29" s="14" t="str">
        <f>IF('Employee Input 20-21'!OCK29="","",'Employee Input 20-21'!OCK29)</f>
        <v/>
      </c>
      <c r="OCL29" s="14" t="str">
        <f>IF('Employee Input 20-21'!OCL29="","",'Employee Input 20-21'!OCL29)</f>
        <v/>
      </c>
      <c r="OCM29" s="14" t="str">
        <f>IF('Employee Input 20-21'!OCM29="","",'Employee Input 20-21'!OCM29)</f>
        <v/>
      </c>
      <c r="OCN29" s="14" t="str">
        <f>IF('Employee Input 20-21'!OCN29="","",'Employee Input 20-21'!OCN29)</f>
        <v/>
      </c>
      <c r="OCO29" s="14" t="str">
        <f>IF('Employee Input 20-21'!OCO29="","",'Employee Input 20-21'!OCO29)</f>
        <v/>
      </c>
      <c r="OCP29" s="14" t="str">
        <f>IF('Employee Input 20-21'!OCP29="","",'Employee Input 20-21'!OCP29)</f>
        <v/>
      </c>
      <c r="OCQ29" s="14" t="str">
        <f>IF('Employee Input 20-21'!OCQ29="","",'Employee Input 20-21'!OCQ29)</f>
        <v/>
      </c>
      <c r="OCR29" s="14" t="str">
        <f>IF('Employee Input 20-21'!OCR29="","",'Employee Input 20-21'!OCR29)</f>
        <v/>
      </c>
      <c r="OCS29" s="14" t="str">
        <f>IF('Employee Input 20-21'!OCS29="","",'Employee Input 20-21'!OCS29)</f>
        <v/>
      </c>
      <c r="OCT29" s="14" t="str">
        <f>IF('Employee Input 20-21'!OCT29="","",'Employee Input 20-21'!OCT29)</f>
        <v/>
      </c>
      <c r="OCU29" s="14" t="str">
        <f>IF('Employee Input 20-21'!OCU29="","",'Employee Input 20-21'!OCU29)</f>
        <v/>
      </c>
      <c r="OCV29" s="14" t="str">
        <f>IF('Employee Input 20-21'!OCV29="","",'Employee Input 20-21'!OCV29)</f>
        <v/>
      </c>
      <c r="OCW29" s="14" t="str">
        <f>IF('Employee Input 20-21'!OCW29="","",'Employee Input 20-21'!OCW29)</f>
        <v/>
      </c>
      <c r="OCX29" s="14" t="str">
        <f>IF('Employee Input 20-21'!OCX29="","",'Employee Input 20-21'!OCX29)</f>
        <v/>
      </c>
      <c r="OCY29" s="14" t="str">
        <f>IF('Employee Input 20-21'!OCY29="","",'Employee Input 20-21'!OCY29)</f>
        <v/>
      </c>
      <c r="OCZ29" s="14" t="str">
        <f>IF('Employee Input 20-21'!OCZ29="","",'Employee Input 20-21'!OCZ29)</f>
        <v/>
      </c>
      <c r="ODA29" s="14" t="str">
        <f>IF('Employee Input 20-21'!ODA29="","",'Employee Input 20-21'!ODA29)</f>
        <v/>
      </c>
      <c r="ODB29" s="14" t="str">
        <f>IF('Employee Input 20-21'!ODB29="","",'Employee Input 20-21'!ODB29)</f>
        <v/>
      </c>
      <c r="ODC29" s="14" t="str">
        <f>IF('Employee Input 20-21'!ODC29="","",'Employee Input 20-21'!ODC29)</f>
        <v/>
      </c>
      <c r="ODD29" s="14" t="str">
        <f>IF('Employee Input 20-21'!ODD29="","",'Employee Input 20-21'!ODD29)</f>
        <v/>
      </c>
      <c r="ODE29" s="14" t="str">
        <f>IF('Employee Input 20-21'!ODE29="","",'Employee Input 20-21'!ODE29)</f>
        <v/>
      </c>
      <c r="ODF29" s="14" t="str">
        <f>IF('Employee Input 20-21'!ODF29="","",'Employee Input 20-21'!ODF29)</f>
        <v/>
      </c>
      <c r="ODG29" s="14" t="str">
        <f>IF('Employee Input 20-21'!ODG29="","",'Employee Input 20-21'!ODG29)</f>
        <v/>
      </c>
      <c r="ODH29" s="14" t="str">
        <f>IF('Employee Input 20-21'!ODH29="","",'Employee Input 20-21'!ODH29)</f>
        <v/>
      </c>
      <c r="ODI29" s="14" t="str">
        <f>IF('Employee Input 20-21'!ODI29="","",'Employee Input 20-21'!ODI29)</f>
        <v/>
      </c>
      <c r="ODJ29" s="14" t="str">
        <f>IF('Employee Input 20-21'!ODJ29="","",'Employee Input 20-21'!ODJ29)</f>
        <v/>
      </c>
      <c r="ODK29" s="14" t="str">
        <f>IF('Employee Input 20-21'!ODK29="","",'Employee Input 20-21'!ODK29)</f>
        <v/>
      </c>
      <c r="ODL29" s="14" t="str">
        <f>IF('Employee Input 20-21'!ODL29="","",'Employee Input 20-21'!ODL29)</f>
        <v/>
      </c>
      <c r="ODM29" s="14" t="str">
        <f>IF('Employee Input 20-21'!ODM29="","",'Employee Input 20-21'!ODM29)</f>
        <v/>
      </c>
      <c r="ODN29" s="14" t="str">
        <f>IF('Employee Input 20-21'!ODN29="","",'Employee Input 20-21'!ODN29)</f>
        <v/>
      </c>
      <c r="ODO29" s="14" t="str">
        <f>IF('Employee Input 20-21'!ODO29="","",'Employee Input 20-21'!ODO29)</f>
        <v/>
      </c>
      <c r="ODP29" s="14" t="str">
        <f>IF('Employee Input 20-21'!ODP29="","",'Employee Input 20-21'!ODP29)</f>
        <v/>
      </c>
      <c r="ODQ29" s="14" t="str">
        <f>IF('Employee Input 20-21'!ODQ29="","",'Employee Input 20-21'!ODQ29)</f>
        <v/>
      </c>
      <c r="ODR29" s="14" t="str">
        <f>IF('Employee Input 20-21'!ODR29="","",'Employee Input 20-21'!ODR29)</f>
        <v/>
      </c>
      <c r="ODS29" s="14" t="str">
        <f>IF('Employee Input 20-21'!ODS29="","",'Employee Input 20-21'!ODS29)</f>
        <v/>
      </c>
      <c r="ODT29" s="14" t="str">
        <f>IF('Employee Input 20-21'!ODT29="","",'Employee Input 20-21'!ODT29)</f>
        <v/>
      </c>
      <c r="ODU29" s="14" t="str">
        <f>IF('Employee Input 20-21'!ODU29="","",'Employee Input 20-21'!ODU29)</f>
        <v/>
      </c>
      <c r="ODV29" s="14" t="str">
        <f>IF('Employee Input 20-21'!ODV29="","",'Employee Input 20-21'!ODV29)</f>
        <v/>
      </c>
      <c r="ODW29" s="14" t="str">
        <f>IF('Employee Input 20-21'!ODW29="","",'Employee Input 20-21'!ODW29)</f>
        <v/>
      </c>
      <c r="ODX29" s="14" t="str">
        <f>IF('Employee Input 20-21'!ODX29="","",'Employee Input 20-21'!ODX29)</f>
        <v/>
      </c>
      <c r="ODY29" s="14" t="str">
        <f>IF('Employee Input 20-21'!ODY29="","",'Employee Input 20-21'!ODY29)</f>
        <v/>
      </c>
      <c r="ODZ29" s="14" t="str">
        <f>IF('Employee Input 20-21'!ODZ29="","",'Employee Input 20-21'!ODZ29)</f>
        <v/>
      </c>
      <c r="OEA29" s="14" t="str">
        <f>IF('Employee Input 20-21'!OEA29="","",'Employee Input 20-21'!OEA29)</f>
        <v/>
      </c>
      <c r="OEB29" s="14" t="str">
        <f>IF('Employee Input 20-21'!OEB29="","",'Employee Input 20-21'!OEB29)</f>
        <v/>
      </c>
      <c r="OEC29" s="14" t="str">
        <f>IF('Employee Input 20-21'!OEC29="","",'Employee Input 20-21'!OEC29)</f>
        <v/>
      </c>
      <c r="OED29" s="14" t="str">
        <f>IF('Employee Input 20-21'!OED29="","",'Employee Input 20-21'!OED29)</f>
        <v/>
      </c>
      <c r="OEE29" s="14" t="str">
        <f>IF('Employee Input 20-21'!OEE29="","",'Employee Input 20-21'!OEE29)</f>
        <v/>
      </c>
      <c r="OEF29" s="14" t="str">
        <f>IF('Employee Input 20-21'!OEF29="","",'Employee Input 20-21'!OEF29)</f>
        <v/>
      </c>
      <c r="OEG29" s="14" t="str">
        <f>IF('Employee Input 20-21'!OEG29="","",'Employee Input 20-21'!OEG29)</f>
        <v/>
      </c>
      <c r="OEH29" s="14" t="str">
        <f>IF('Employee Input 20-21'!OEH29="","",'Employee Input 20-21'!OEH29)</f>
        <v/>
      </c>
      <c r="OEI29" s="14" t="str">
        <f>IF('Employee Input 20-21'!OEI29="","",'Employee Input 20-21'!OEI29)</f>
        <v/>
      </c>
      <c r="OEJ29" s="14" t="str">
        <f>IF('Employee Input 20-21'!OEJ29="","",'Employee Input 20-21'!OEJ29)</f>
        <v/>
      </c>
      <c r="OEK29" s="14" t="str">
        <f>IF('Employee Input 20-21'!OEK29="","",'Employee Input 20-21'!OEK29)</f>
        <v/>
      </c>
      <c r="OEL29" s="14" t="str">
        <f>IF('Employee Input 20-21'!OEL29="","",'Employee Input 20-21'!OEL29)</f>
        <v/>
      </c>
      <c r="OEM29" s="14" t="str">
        <f>IF('Employee Input 20-21'!OEM29="","",'Employee Input 20-21'!OEM29)</f>
        <v/>
      </c>
      <c r="OEN29" s="14" t="str">
        <f>IF('Employee Input 20-21'!OEN29="","",'Employee Input 20-21'!OEN29)</f>
        <v/>
      </c>
      <c r="OEO29" s="14" t="str">
        <f>IF('Employee Input 20-21'!OEO29="","",'Employee Input 20-21'!OEO29)</f>
        <v/>
      </c>
      <c r="OEP29" s="14" t="str">
        <f>IF('Employee Input 20-21'!OEP29="","",'Employee Input 20-21'!OEP29)</f>
        <v/>
      </c>
      <c r="OEQ29" s="14" t="str">
        <f>IF('Employee Input 20-21'!OEQ29="","",'Employee Input 20-21'!OEQ29)</f>
        <v/>
      </c>
      <c r="OER29" s="14" t="str">
        <f>IF('Employee Input 20-21'!OER29="","",'Employee Input 20-21'!OER29)</f>
        <v/>
      </c>
      <c r="OES29" s="14" t="str">
        <f>IF('Employee Input 20-21'!OES29="","",'Employee Input 20-21'!OES29)</f>
        <v/>
      </c>
      <c r="OET29" s="14" t="str">
        <f>IF('Employee Input 20-21'!OET29="","",'Employee Input 20-21'!OET29)</f>
        <v/>
      </c>
      <c r="OEU29" s="14" t="str">
        <f>IF('Employee Input 20-21'!OEU29="","",'Employee Input 20-21'!OEU29)</f>
        <v/>
      </c>
      <c r="OEV29" s="14" t="str">
        <f>IF('Employee Input 20-21'!OEV29="","",'Employee Input 20-21'!OEV29)</f>
        <v/>
      </c>
      <c r="OEW29" s="14" t="str">
        <f>IF('Employee Input 20-21'!OEW29="","",'Employee Input 20-21'!OEW29)</f>
        <v/>
      </c>
      <c r="OEX29" s="14" t="str">
        <f>IF('Employee Input 20-21'!OEX29="","",'Employee Input 20-21'!OEX29)</f>
        <v/>
      </c>
      <c r="OEY29" s="14" t="str">
        <f>IF('Employee Input 20-21'!OEY29="","",'Employee Input 20-21'!OEY29)</f>
        <v/>
      </c>
      <c r="OEZ29" s="14" t="str">
        <f>IF('Employee Input 20-21'!OEZ29="","",'Employee Input 20-21'!OEZ29)</f>
        <v/>
      </c>
      <c r="OFA29" s="14" t="str">
        <f>IF('Employee Input 20-21'!OFA29="","",'Employee Input 20-21'!OFA29)</f>
        <v/>
      </c>
      <c r="OFB29" s="14" t="str">
        <f>IF('Employee Input 20-21'!OFB29="","",'Employee Input 20-21'!OFB29)</f>
        <v/>
      </c>
      <c r="OFC29" s="14" t="str">
        <f>IF('Employee Input 20-21'!OFC29="","",'Employee Input 20-21'!OFC29)</f>
        <v/>
      </c>
      <c r="OFD29" s="14" t="str">
        <f>IF('Employee Input 20-21'!OFD29="","",'Employee Input 20-21'!OFD29)</f>
        <v/>
      </c>
      <c r="OFE29" s="14" t="str">
        <f>IF('Employee Input 20-21'!OFE29="","",'Employee Input 20-21'!OFE29)</f>
        <v/>
      </c>
      <c r="OFF29" s="14" t="str">
        <f>IF('Employee Input 20-21'!OFF29="","",'Employee Input 20-21'!OFF29)</f>
        <v/>
      </c>
      <c r="OFG29" s="14" t="str">
        <f>IF('Employee Input 20-21'!OFG29="","",'Employee Input 20-21'!OFG29)</f>
        <v/>
      </c>
      <c r="OFH29" s="14" t="str">
        <f>IF('Employee Input 20-21'!OFH29="","",'Employee Input 20-21'!OFH29)</f>
        <v/>
      </c>
      <c r="OFI29" s="14" t="str">
        <f>IF('Employee Input 20-21'!OFI29="","",'Employee Input 20-21'!OFI29)</f>
        <v/>
      </c>
      <c r="OFJ29" s="14" t="str">
        <f>IF('Employee Input 20-21'!OFJ29="","",'Employee Input 20-21'!OFJ29)</f>
        <v/>
      </c>
      <c r="OFK29" s="14" t="str">
        <f>IF('Employee Input 20-21'!OFK29="","",'Employee Input 20-21'!OFK29)</f>
        <v/>
      </c>
      <c r="OFL29" s="14" t="str">
        <f>IF('Employee Input 20-21'!OFL29="","",'Employee Input 20-21'!OFL29)</f>
        <v/>
      </c>
      <c r="OFM29" s="14" t="str">
        <f>IF('Employee Input 20-21'!OFM29="","",'Employee Input 20-21'!OFM29)</f>
        <v/>
      </c>
      <c r="OFN29" s="14" t="str">
        <f>IF('Employee Input 20-21'!OFN29="","",'Employee Input 20-21'!OFN29)</f>
        <v/>
      </c>
      <c r="OFO29" s="14" t="str">
        <f>IF('Employee Input 20-21'!OFO29="","",'Employee Input 20-21'!OFO29)</f>
        <v/>
      </c>
      <c r="OFP29" s="14" t="str">
        <f>IF('Employee Input 20-21'!OFP29="","",'Employee Input 20-21'!OFP29)</f>
        <v/>
      </c>
      <c r="OFQ29" s="14" t="str">
        <f>IF('Employee Input 20-21'!OFQ29="","",'Employee Input 20-21'!OFQ29)</f>
        <v/>
      </c>
      <c r="OFR29" s="14" t="str">
        <f>IF('Employee Input 20-21'!OFR29="","",'Employee Input 20-21'!OFR29)</f>
        <v/>
      </c>
      <c r="OFS29" s="14" t="str">
        <f>IF('Employee Input 20-21'!OFS29="","",'Employee Input 20-21'!OFS29)</f>
        <v/>
      </c>
      <c r="OFT29" s="14" t="str">
        <f>IF('Employee Input 20-21'!OFT29="","",'Employee Input 20-21'!OFT29)</f>
        <v/>
      </c>
      <c r="OFU29" s="14" t="str">
        <f>IF('Employee Input 20-21'!OFU29="","",'Employee Input 20-21'!OFU29)</f>
        <v/>
      </c>
      <c r="OFV29" s="14" t="str">
        <f>IF('Employee Input 20-21'!OFV29="","",'Employee Input 20-21'!OFV29)</f>
        <v/>
      </c>
      <c r="OFW29" s="14" t="str">
        <f>IF('Employee Input 20-21'!OFW29="","",'Employee Input 20-21'!OFW29)</f>
        <v/>
      </c>
      <c r="OFX29" s="14" t="str">
        <f>IF('Employee Input 20-21'!OFX29="","",'Employee Input 20-21'!OFX29)</f>
        <v/>
      </c>
      <c r="OFY29" s="14" t="str">
        <f>IF('Employee Input 20-21'!OFY29="","",'Employee Input 20-21'!OFY29)</f>
        <v/>
      </c>
      <c r="OFZ29" s="14" t="str">
        <f>IF('Employee Input 20-21'!OFZ29="","",'Employee Input 20-21'!OFZ29)</f>
        <v/>
      </c>
      <c r="OGA29" s="14" t="str">
        <f>IF('Employee Input 20-21'!OGA29="","",'Employee Input 20-21'!OGA29)</f>
        <v/>
      </c>
      <c r="OGB29" s="14" t="str">
        <f>IF('Employee Input 20-21'!OGB29="","",'Employee Input 20-21'!OGB29)</f>
        <v/>
      </c>
      <c r="OGC29" s="14" t="str">
        <f>IF('Employee Input 20-21'!OGC29="","",'Employee Input 20-21'!OGC29)</f>
        <v/>
      </c>
      <c r="OGD29" s="14" t="str">
        <f>IF('Employee Input 20-21'!OGD29="","",'Employee Input 20-21'!OGD29)</f>
        <v/>
      </c>
      <c r="OGE29" s="14" t="str">
        <f>IF('Employee Input 20-21'!OGE29="","",'Employee Input 20-21'!OGE29)</f>
        <v/>
      </c>
      <c r="OGF29" s="14" t="str">
        <f>IF('Employee Input 20-21'!OGF29="","",'Employee Input 20-21'!OGF29)</f>
        <v/>
      </c>
      <c r="OGG29" s="14" t="str">
        <f>IF('Employee Input 20-21'!OGG29="","",'Employee Input 20-21'!OGG29)</f>
        <v/>
      </c>
      <c r="OGH29" s="14" t="str">
        <f>IF('Employee Input 20-21'!OGH29="","",'Employee Input 20-21'!OGH29)</f>
        <v/>
      </c>
      <c r="OGI29" s="14" t="str">
        <f>IF('Employee Input 20-21'!OGI29="","",'Employee Input 20-21'!OGI29)</f>
        <v/>
      </c>
      <c r="OGJ29" s="14" t="str">
        <f>IF('Employee Input 20-21'!OGJ29="","",'Employee Input 20-21'!OGJ29)</f>
        <v/>
      </c>
      <c r="OGK29" s="14" t="str">
        <f>IF('Employee Input 20-21'!OGK29="","",'Employee Input 20-21'!OGK29)</f>
        <v/>
      </c>
      <c r="OGL29" s="14" t="str">
        <f>IF('Employee Input 20-21'!OGL29="","",'Employee Input 20-21'!OGL29)</f>
        <v/>
      </c>
      <c r="OGM29" s="14" t="str">
        <f>IF('Employee Input 20-21'!OGM29="","",'Employee Input 20-21'!OGM29)</f>
        <v/>
      </c>
      <c r="OGN29" s="14" t="str">
        <f>IF('Employee Input 20-21'!OGN29="","",'Employee Input 20-21'!OGN29)</f>
        <v/>
      </c>
      <c r="OGO29" s="14" t="str">
        <f>IF('Employee Input 20-21'!OGO29="","",'Employee Input 20-21'!OGO29)</f>
        <v/>
      </c>
      <c r="OGP29" s="14" t="str">
        <f>IF('Employee Input 20-21'!OGP29="","",'Employee Input 20-21'!OGP29)</f>
        <v/>
      </c>
      <c r="OGQ29" s="14" t="str">
        <f>IF('Employee Input 20-21'!OGQ29="","",'Employee Input 20-21'!OGQ29)</f>
        <v/>
      </c>
      <c r="OGR29" s="14" t="str">
        <f>IF('Employee Input 20-21'!OGR29="","",'Employee Input 20-21'!OGR29)</f>
        <v/>
      </c>
      <c r="OGS29" s="14" t="str">
        <f>IF('Employee Input 20-21'!OGS29="","",'Employee Input 20-21'!OGS29)</f>
        <v/>
      </c>
      <c r="OGT29" s="14" t="str">
        <f>IF('Employee Input 20-21'!OGT29="","",'Employee Input 20-21'!OGT29)</f>
        <v/>
      </c>
      <c r="OGU29" s="14" t="str">
        <f>IF('Employee Input 20-21'!OGU29="","",'Employee Input 20-21'!OGU29)</f>
        <v/>
      </c>
      <c r="OGV29" s="14" t="str">
        <f>IF('Employee Input 20-21'!OGV29="","",'Employee Input 20-21'!OGV29)</f>
        <v/>
      </c>
      <c r="OGW29" s="14" t="str">
        <f>IF('Employee Input 20-21'!OGW29="","",'Employee Input 20-21'!OGW29)</f>
        <v/>
      </c>
      <c r="OGX29" s="14" t="str">
        <f>IF('Employee Input 20-21'!OGX29="","",'Employee Input 20-21'!OGX29)</f>
        <v/>
      </c>
      <c r="OGY29" s="14" t="str">
        <f>IF('Employee Input 20-21'!OGY29="","",'Employee Input 20-21'!OGY29)</f>
        <v/>
      </c>
      <c r="OGZ29" s="14" t="str">
        <f>IF('Employee Input 20-21'!OGZ29="","",'Employee Input 20-21'!OGZ29)</f>
        <v/>
      </c>
      <c r="OHA29" s="14" t="str">
        <f>IF('Employee Input 20-21'!OHA29="","",'Employee Input 20-21'!OHA29)</f>
        <v/>
      </c>
      <c r="OHB29" s="14" t="str">
        <f>IF('Employee Input 20-21'!OHB29="","",'Employee Input 20-21'!OHB29)</f>
        <v/>
      </c>
      <c r="OHC29" s="14" t="str">
        <f>IF('Employee Input 20-21'!OHC29="","",'Employee Input 20-21'!OHC29)</f>
        <v/>
      </c>
      <c r="OHD29" s="14" t="str">
        <f>IF('Employee Input 20-21'!OHD29="","",'Employee Input 20-21'!OHD29)</f>
        <v/>
      </c>
      <c r="OHE29" s="14" t="str">
        <f>IF('Employee Input 20-21'!OHE29="","",'Employee Input 20-21'!OHE29)</f>
        <v/>
      </c>
      <c r="OHF29" s="14" t="str">
        <f>IF('Employee Input 20-21'!OHF29="","",'Employee Input 20-21'!OHF29)</f>
        <v/>
      </c>
      <c r="OHG29" s="14" t="str">
        <f>IF('Employee Input 20-21'!OHG29="","",'Employee Input 20-21'!OHG29)</f>
        <v/>
      </c>
      <c r="OHH29" s="14" t="str">
        <f>IF('Employee Input 20-21'!OHH29="","",'Employee Input 20-21'!OHH29)</f>
        <v/>
      </c>
      <c r="OHI29" s="14" t="str">
        <f>IF('Employee Input 20-21'!OHI29="","",'Employee Input 20-21'!OHI29)</f>
        <v/>
      </c>
      <c r="OHJ29" s="14" t="str">
        <f>IF('Employee Input 20-21'!OHJ29="","",'Employee Input 20-21'!OHJ29)</f>
        <v/>
      </c>
      <c r="OHK29" s="14" t="str">
        <f>IF('Employee Input 20-21'!OHK29="","",'Employee Input 20-21'!OHK29)</f>
        <v/>
      </c>
      <c r="OHL29" s="14" t="str">
        <f>IF('Employee Input 20-21'!OHL29="","",'Employee Input 20-21'!OHL29)</f>
        <v/>
      </c>
      <c r="OHM29" s="14" t="str">
        <f>IF('Employee Input 20-21'!OHM29="","",'Employee Input 20-21'!OHM29)</f>
        <v/>
      </c>
      <c r="OHN29" s="14" t="str">
        <f>IF('Employee Input 20-21'!OHN29="","",'Employee Input 20-21'!OHN29)</f>
        <v/>
      </c>
      <c r="OHO29" s="14" t="str">
        <f>IF('Employee Input 20-21'!OHO29="","",'Employee Input 20-21'!OHO29)</f>
        <v/>
      </c>
      <c r="OHP29" s="14" t="str">
        <f>IF('Employee Input 20-21'!OHP29="","",'Employee Input 20-21'!OHP29)</f>
        <v/>
      </c>
      <c r="OHQ29" s="14" t="str">
        <f>IF('Employee Input 20-21'!OHQ29="","",'Employee Input 20-21'!OHQ29)</f>
        <v/>
      </c>
      <c r="OHR29" s="14" t="str">
        <f>IF('Employee Input 20-21'!OHR29="","",'Employee Input 20-21'!OHR29)</f>
        <v/>
      </c>
      <c r="OHS29" s="14" t="str">
        <f>IF('Employee Input 20-21'!OHS29="","",'Employee Input 20-21'!OHS29)</f>
        <v/>
      </c>
      <c r="OHT29" s="14" t="str">
        <f>IF('Employee Input 20-21'!OHT29="","",'Employee Input 20-21'!OHT29)</f>
        <v/>
      </c>
      <c r="OHU29" s="14" t="str">
        <f>IF('Employee Input 20-21'!OHU29="","",'Employee Input 20-21'!OHU29)</f>
        <v/>
      </c>
      <c r="OHV29" s="14" t="str">
        <f>IF('Employee Input 20-21'!OHV29="","",'Employee Input 20-21'!OHV29)</f>
        <v/>
      </c>
      <c r="OHW29" s="14" t="str">
        <f>IF('Employee Input 20-21'!OHW29="","",'Employee Input 20-21'!OHW29)</f>
        <v/>
      </c>
      <c r="OHX29" s="14" t="str">
        <f>IF('Employee Input 20-21'!OHX29="","",'Employee Input 20-21'!OHX29)</f>
        <v/>
      </c>
      <c r="OHY29" s="14" t="str">
        <f>IF('Employee Input 20-21'!OHY29="","",'Employee Input 20-21'!OHY29)</f>
        <v/>
      </c>
      <c r="OHZ29" s="14" t="str">
        <f>IF('Employee Input 20-21'!OHZ29="","",'Employee Input 20-21'!OHZ29)</f>
        <v/>
      </c>
      <c r="OIA29" s="14" t="str">
        <f>IF('Employee Input 20-21'!OIA29="","",'Employee Input 20-21'!OIA29)</f>
        <v/>
      </c>
      <c r="OIB29" s="14" t="str">
        <f>IF('Employee Input 20-21'!OIB29="","",'Employee Input 20-21'!OIB29)</f>
        <v/>
      </c>
      <c r="OIC29" s="14" t="str">
        <f>IF('Employee Input 20-21'!OIC29="","",'Employee Input 20-21'!OIC29)</f>
        <v/>
      </c>
      <c r="OID29" s="14" t="str">
        <f>IF('Employee Input 20-21'!OID29="","",'Employee Input 20-21'!OID29)</f>
        <v/>
      </c>
      <c r="OIE29" s="14" t="str">
        <f>IF('Employee Input 20-21'!OIE29="","",'Employee Input 20-21'!OIE29)</f>
        <v/>
      </c>
      <c r="OIF29" s="14" t="str">
        <f>IF('Employee Input 20-21'!OIF29="","",'Employee Input 20-21'!OIF29)</f>
        <v/>
      </c>
      <c r="OIG29" s="14" t="str">
        <f>IF('Employee Input 20-21'!OIG29="","",'Employee Input 20-21'!OIG29)</f>
        <v/>
      </c>
      <c r="OIH29" s="14" t="str">
        <f>IF('Employee Input 20-21'!OIH29="","",'Employee Input 20-21'!OIH29)</f>
        <v/>
      </c>
      <c r="OII29" s="14" t="str">
        <f>IF('Employee Input 20-21'!OII29="","",'Employee Input 20-21'!OII29)</f>
        <v/>
      </c>
      <c r="OIJ29" s="14" t="str">
        <f>IF('Employee Input 20-21'!OIJ29="","",'Employee Input 20-21'!OIJ29)</f>
        <v/>
      </c>
      <c r="OIK29" s="14" t="str">
        <f>IF('Employee Input 20-21'!OIK29="","",'Employee Input 20-21'!OIK29)</f>
        <v/>
      </c>
      <c r="OIL29" s="14" t="str">
        <f>IF('Employee Input 20-21'!OIL29="","",'Employee Input 20-21'!OIL29)</f>
        <v/>
      </c>
      <c r="OIM29" s="14" t="str">
        <f>IF('Employee Input 20-21'!OIM29="","",'Employee Input 20-21'!OIM29)</f>
        <v/>
      </c>
      <c r="OIN29" s="14" t="str">
        <f>IF('Employee Input 20-21'!OIN29="","",'Employee Input 20-21'!OIN29)</f>
        <v/>
      </c>
      <c r="OIO29" s="14" t="str">
        <f>IF('Employee Input 20-21'!OIO29="","",'Employee Input 20-21'!OIO29)</f>
        <v/>
      </c>
      <c r="OIP29" s="14" t="str">
        <f>IF('Employee Input 20-21'!OIP29="","",'Employee Input 20-21'!OIP29)</f>
        <v/>
      </c>
      <c r="OIQ29" s="14" t="str">
        <f>IF('Employee Input 20-21'!OIQ29="","",'Employee Input 20-21'!OIQ29)</f>
        <v/>
      </c>
      <c r="OIR29" s="14" t="str">
        <f>IF('Employee Input 20-21'!OIR29="","",'Employee Input 20-21'!OIR29)</f>
        <v/>
      </c>
      <c r="OIS29" s="14" t="str">
        <f>IF('Employee Input 20-21'!OIS29="","",'Employee Input 20-21'!OIS29)</f>
        <v/>
      </c>
      <c r="OIT29" s="14" t="str">
        <f>IF('Employee Input 20-21'!OIT29="","",'Employee Input 20-21'!OIT29)</f>
        <v/>
      </c>
      <c r="OIU29" s="14" t="str">
        <f>IF('Employee Input 20-21'!OIU29="","",'Employee Input 20-21'!OIU29)</f>
        <v/>
      </c>
      <c r="OIV29" s="14" t="str">
        <f>IF('Employee Input 20-21'!OIV29="","",'Employee Input 20-21'!OIV29)</f>
        <v/>
      </c>
      <c r="OIW29" s="14" t="str">
        <f>IF('Employee Input 20-21'!OIW29="","",'Employee Input 20-21'!OIW29)</f>
        <v/>
      </c>
      <c r="OIX29" s="14" t="str">
        <f>IF('Employee Input 20-21'!OIX29="","",'Employee Input 20-21'!OIX29)</f>
        <v/>
      </c>
      <c r="OIY29" s="14" t="str">
        <f>IF('Employee Input 20-21'!OIY29="","",'Employee Input 20-21'!OIY29)</f>
        <v/>
      </c>
      <c r="OIZ29" s="14" t="str">
        <f>IF('Employee Input 20-21'!OIZ29="","",'Employee Input 20-21'!OIZ29)</f>
        <v/>
      </c>
      <c r="OJA29" s="14" t="str">
        <f>IF('Employee Input 20-21'!OJA29="","",'Employee Input 20-21'!OJA29)</f>
        <v/>
      </c>
      <c r="OJB29" s="14" t="str">
        <f>IF('Employee Input 20-21'!OJB29="","",'Employee Input 20-21'!OJB29)</f>
        <v/>
      </c>
      <c r="OJC29" s="14" t="str">
        <f>IF('Employee Input 20-21'!OJC29="","",'Employee Input 20-21'!OJC29)</f>
        <v/>
      </c>
      <c r="OJD29" s="14" t="str">
        <f>IF('Employee Input 20-21'!OJD29="","",'Employee Input 20-21'!OJD29)</f>
        <v/>
      </c>
      <c r="OJE29" s="14" t="str">
        <f>IF('Employee Input 20-21'!OJE29="","",'Employee Input 20-21'!OJE29)</f>
        <v/>
      </c>
      <c r="OJF29" s="14" t="str">
        <f>IF('Employee Input 20-21'!OJF29="","",'Employee Input 20-21'!OJF29)</f>
        <v/>
      </c>
      <c r="OJG29" s="14" t="str">
        <f>IF('Employee Input 20-21'!OJG29="","",'Employee Input 20-21'!OJG29)</f>
        <v/>
      </c>
      <c r="OJH29" s="14" t="str">
        <f>IF('Employee Input 20-21'!OJH29="","",'Employee Input 20-21'!OJH29)</f>
        <v/>
      </c>
      <c r="OJI29" s="14" t="str">
        <f>IF('Employee Input 20-21'!OJI29="","",'Employee Input 20-21'!OJI29)</f>
        <v/>
      </c>
      <c r="OJJ29" s="14" t="str">
        <f>IF('Employee Input 20-21'!OJJ29="","",'Employee Input 20-21'!OJJ29)</f>
        <v/>
      </c>
      <c r="OJK29" s="14" t="str">
        <f>IF('Employee Input 20-21'!OJK29="","",'Employee Input 20-21'!OJK29)</f>
        <v/>
      </c>
      <c r="OJL29" s="14" t="str">
        <f>IF('Employee Input 20-21'!OJL29="","",'Employee Input 20-21'!OJL29)</f>
        <v/>
      </c>
      <c r="OJM29" s="14" t="str">
        <f>IF('Employee Input 20-21'!OJM29="","",'Employee Input 20-21'!OJM29)</f>
        <v/>
      </c>
      <c r="OJN29" s="14" t="str">
        <f>IF('Employee Input 20-21'!OJN29="","",'Employee Input 20-21'!OJN29)</f>
        <v/>
      </c>
      <c r="OJO29" s="14" t="str">
        <f>IF('Employee Input 20-21'!OJO29="","",'Employee Input 20-21'!OJO29)</f>
        <v/>
      </c>
      <c r="OJP29" s="14" t="str">
        <f>IF('Employee Input 20-21'!OJP29="","",'Employee Input 20-21'!OJP29)</f>
        <v/>
      </c>
      <c r="OJQ29" s="14" t="str">
        <f>IF('Employee Input 20-21'!OJQ29="","",'Employee Input 20-21'!OJQ29)</f>
        <v/>
      </c>
      <c r="OJR29" s="14" t="str">
        <f>IF('Employee Input 20-21'!OJR29="","",'Employee Input 20-21'!OJR29)</f>
        <v/>
      </c>
      <c r="OJS29" s="14" t="str">
        <f>IF('Employee Input 20-21'!OJS29="","",'Employee Input 20-21'!OJS29)</f>
        <v/>
      </c>
      <c r="OJT29" s="14" t="str">
        <f>IF('Employee Input 20-21'!OJT29="","",'Employee Input 20-21'!OJT29)</f>
        <v/>
      </c>
      <c r="OJU29" s="14" t="str">
        <f>IF('Employee Input 20-21'!OJU29="","",'Employee Input 20-21'!OJU29)</f>
        <v/>
      </c>
      <c r="OJV29" s="14" t="str">
        <f>IF('Employee Input 20-21'!OJV29="","",'Employee Input 20-21'!OJV29)</f>
        <v/>
      </c>
      <c r="OJW29" s="14" t="str">
        <f>IF('Employee Input 20-21'!OJW29="","",'Employee Input 20-21'!OJW29)</f>
        <v/>
      </c>
      <c r="OJX29" s="14" t="str">
        <f>IF('Employee Input 20-21'!OJX29="","",'Employee Input 20-21'!OJX29)</f>
        <v/>
      </c>
      <c r="OJY29" s="14" t="str">
        <f>IF('Employee Input 20-21'!OJY29="","",'Employee Input 20-21'!OJY29)</f>
        <v/>
      </c>
      <c r="OJZ29" s="14" t="str">
        <f>IF('Employee Input 20-21'!OJZ29="","",'Employee Input 20-21'!OJZ29)</f>
        <v/>
      </c>
      <c r="OKA29" s="14" t="str">
        <f>IF('Employee Input 20-21'!OKA29="","",'Employee Input 20-21'!OKA29)</f>
        <v/>
      </c>
      <c r="OKB29" s="14" t="str">
        <f>IF('Employee Input 20-21'!OKB29="","",'Employee Input 20-21'!OKB29)</f>
        <v/>
      </c>
      <c r="OKC29" s="14" t="str">
        <f>IF('Employee Input 20-21'!OKC29="","",'Employee Input 20-21'!OKC29)</f>
        <v/>
      </c>
      <c r="OKD29" s="14" t="str">
        <f>IF('Employee Input 20-21'!OKD29="","",'Employee Input 20-21'!OKD29)</f>
        <v/>
      </c>
      <c r="OKE29" s="14" t="str">
        <f>IF('Employee Input 20-21'!OKE29="","",'Employee Input 20-21'!OKE29)</f>
        <v/>
      </c>
      <c r="OKF29" s="14" t="str">
        <f>IF('Employee Input 20-21'!OKF29="","",'Employee Input 20-21'!OKF29)</f>
        <v/>
      </c>
      <c r="OKG29" s="14" t="str">
        <f>IF('Employee Input 20-21'!OKG29="","",'Employee Input 20-21'!OKG29)</f>
        <v/>
      </c>
      <c r="OKH29" s="14" t="str">
        <f>IF('Employee Input 20-21'!OKH29="","",'Employee Input 20-21'!OKH29)</f>
        <v/>
      </c>
      <c r="OKI29" s="14" t="str">
        <f>IF('Employee Input 20-21'!OKI29="","",'Employee Input 20-21'!OKI29)</f>
        <v/>
      </c>
      <c r="OKJ29" s="14" t="str">
        <f>IF('Employee Input 20-21'!OKJ29="","",'Employee Input 20-21'!OKJ29)</f>
        <v/>
      </c>
      <c r="OKK29" s="14" t="str">
        <f>IF('Employee Input 20-21'!OKK29="","",'Employee Input 20-21'!OKK29)</f>
        <v/>
      </c>
      <c r="OKL29" s="14" t="str">
        <f>IF('Employee Input 20-21'!OKL29="","",'Employee Input 20-21'!OKL29)</f>
        <v/>
      </c>
      <c r="OKM29" s="14" t="str">
        <f>IF('Employee Input 20-21'!OKM29="","",'Employee Input 20-21'!OKM29)</f>
        <v/>
      </c>
      <c r="OKN29" s="14" t="str">
        <f>IF('Employee Input 20-21'!OKN29="","",'Employee Input 20-21'!OKN29)</f>
        <v/>
      </c>
      <c r="OKO29" s="14" t="str">
        <f>IF('Employee Input 20-21'!OKO29="","",'Employee Input 20-21'!OKO29)</f>
        <v/>
      </c>
      <c r="OKP29" s="14" t="str">
        <f>IF('Employee Input 20-21'!OKP29="","",'Employee Input 20-21'!OKP29)</f>
        <v/>
      </c>
      <c r="OKQ29" s="14" t="str">
        <f>IF('Employee Input 20-21'!OKQ29="","",'Employee Input 20-21'!OKQ29)</f>
        <v/>
      </c>
      <c r="OKR29" s="14" t="str">
        <f>IF('Employee Input 20-21'!OKR29="","",'Employee Input 20-21'!OKR29)</f>
        <v/>
      </c>
      <c r="OKS29" s="14" t="str">
        <f>IF('Employee Input 20-21'!OKS29="","",'Employee Input 20-21'!OKS29)</f>
        <v/>
      </c>
      <c r="OKT29" s="14" t="str">
        <f>IF('Employee Input 20-21'!OKT29="","",'Employee Input 20-21'!OKT29)</f>
        <v/>
      </c>
      <c r="OKU29" s="14" t="str">
        <f>IF('Employee Input 20-21'!OKU29="","",'Employee Input 20-21'!OKU29)</f>
        <v/>
      </c>
      <c r="OKV29" s="14" t="str">
        <f>IF('Employee Input 20-21'!OKV29="","",'Employee Input 20-21'!OKV29)</f>
        <v/>
      </c>
      <c r="OKW29" s="14" t="str">
        <f>IF('Employee Input 20-21'!OKW29="","",'Employee Input 20-21'!OKW29)</f>
        <v/>
      </c>
      <c r="OKX29" s="14" t="str">
        <f>IF('Employee Input 20-21'!OKX29="","",'Employee Input 20-21'!OKX29)</f>
        <v/>
      </c>
      <c r="OKY29" s="14" t="str">
        <f>IF('Employee Input 20-21'!OKY29="","",'Employee Input 20-21'!OKY29)</f>
        <v/>
      </c>
      <c r="OKZ29" s="14" t="str">
        <f>IF('Employee Input 20-21'!OKZ29="","",'Employee Input 20-21'!OKZ29)</f>
        <v/>
      </c>
      <c r="OLA29" s="14" t="str">
        <f>IF('Employee Input 20-21'!OLA29="","",'Employee Input 20-21'!OLA29)</f>
        <v/>
      </c>
      <c r="OLB29" s="14" t="str">
        <f>IF('Employee Input 20-21'!OLB29="","",'Employee Input 20-21'!OLB29)</f>
        <v/>
      </c>
      <c r="OLC29" s="14" t="str">
        <f>IF('Employee Input 20-21'!OLC29="","",'Employee Input 20-21'!OLC29)</f>
        <v/>
      </c>
      <c r="OLD29" s="14" t="str">
        <f>IF('Employee Input 20-21'!OLD29="","",'Employee Input 20-21'!OLD29)</f>
        <v/>
      </c>
      <c r="OLE29" s="14" t="str">
        <f>IF('Employee Input 20-21'!OLE29="","",'Employee Input 20-21'!OLE29)</f>
        <v/>
      </c>
      <c r="OLF29" s="14" t="str">
        <f>IF('Employee Input 20-21'!OLF29="","",'Employee Input 20-21'!OLF29)</f>
        <v/>
      </c>
      <c r="OLG29" s="14" t="str">
        <f>IF('Employee Input 20-21'!OLG29="","",'Employee Input 20-21'!OLG29)</f>
        <v/>
      </c>
      <c r="OLH29" s="14" t="str">
        <f>IF('Employee Input 20-21'!OLH29="","",'Employee Input 20-21'!OLH29)</f>
        <v/>
      </c>
      <c r="OLI29" s="14" t="str">
        <f>IF('Employee Input 20-21'!OLI29="","",'Employee Input 20-21'!OLI29)</f>
        <v/>
      </c>
      <c r="OLJ29" s="14" t="str">
        <f>IF('Employee Input 20-21'!OLJ29="","",'Employee Input 20-21'!OLJ29)</f>
        <v/>
      </c>
      <c r="OLK29" s="14" t="str">
        <f>IF('Employee Input 20-21'!OLK29="","",'Employee Input 20-21'!OLK29)</f>
        <v/>
      </c>
      <c r="OLL29" s="14" t="str">
        <f>IF('Employee Input 20-21'!OLL29="","",'Employee Input 20-21'!OLL29)</f>
        <v/>
      </c>
      <c r="OLM29" s="14" t="str">
        <f>IF('Employee Input 20-21'!OLM29="","",'Employee Input 20-21'!OLM29)</f>
        <v/>
      </c>
      <c r="OLN29" s="14" t="str">
        <f>IF('Employee Input 20-21'!OLN29="","",'Employee Input 20-21'!OLN29)</f>
        <v/>
      </c>
      <c r="OLO29" s="14" t="str">
        <f>IF('Employee Input 20-21'!OLO29="","",'Employee Input 20-21'!OLO29)</f>
        <v/>
      </c>
      <c r="OLP29" s="14" t="str">
        <f>IF('Employee Input 20-21'!OLP29="","",'Employee Input 20-21'!OLP29)</f>
        <v/>
      </c>
      <c r="OLQ29" s="14" t="str">
        <f>IF('Employee Input 20-21'!OLQ29="","",'Employee Input 20-21'!OLQ29)</f>
        <v/>
      </c>
      <c r="OLR29" s="14" t="str">
        <f>IF('Employee Input 20-21'!OLR29="","",'Employee Input 20-21'!OLR29)</f>
        <v/>
      </c>
      <c r="OLS29" s="14" t="str">
        <f>IF('Employee Input 20-21'!OLS29="","",'Employee Input 20-21'!OLS29)</f>
        <v/>
      </c>
      <c r="OLT29" s="14" t="str">
        <f>IF('Employee Input 20-21'!OLT29="","",'Employee Input 20-21'!OLT29)</f>
        <v/>
      </c>
      <c r="OLU29" s="14" t="str">
        <f>IF('Employee Input 20-21'!OLU29="","",'Employee Input 20-21'!OLU29)</f>
        <v/>
      </c>
      <c r="OLV29" s="14" t="str">
        <f>IF('Employee Input 20-21'!OLV29="","",'Employee Input 20-21'!OLV29)</f>
        <v/>
      </c>
      <c r="OLW29" s="14" t="str">
        <f>IF('Employee Input 20-21'!OLW29="","",'Employee Input 20-21'!OLW29)</f>
        <v/>
      </c>
      <c r="OLX29" s="14" t="str">
        <f>IF('Employee Input 20-21'!OLX29="","",'Employee Input 20-21'!OLX29)</f>
        <v/>
      </c>
      <c r="OLY29" s="14" t="str">
        <f>IF('Employee Input 20-21'!OLY29="","",'Employee Input 20-21'!OLY29)</f>
        <v/>
      </c>
      <c r="OLZ29" s="14" t="str">
        <f>IF('Employee Input 20-21'!OLZ29="","",'Employee Input 20-21'!OLZ29)</f>
        <v/>
      </c>
      <c r="OMA29" s="14" t="str">
        <f>IF('Employee Input 20-21'!OMA29="","",'Employee Input 20-21'!OMA29)</f>
        <v/>
      </c>
      <c r="OMB29" s="14" t="str">
        <f>IF('Employee Input 20-21'!OMB29="","",'Employee Input 20-21'!OMB29)</f>
        <v/>
      </c>
      <c r="OMC29" s="14" t="str">
        <f>IF('Employee Input 20-21'!OMC29="","",'Employee Input 20-21'!OMC29)</f>
        <v/>
      </c>
      <c r="OMD29" s="14" t="str">
        <f>IF('Employee Input 20-21'!OMD29="","",'Employee Input 20-21'!OMD29)</f>
        <v/>
      </c>
      <c r="OME29" s="14" t="str">
        <f>IF('Employee Input 20-21'!OME29="","",'Employee Input 20-21'!OME29)</f>
        <v/>
      </c>
      <c r="OMF29" s="14" t="str">
        <f>IF('Employee Input 20-21'!OMF29="","",'Employee Input 20-21'!OMF29)</f>
        <v/>
      </c>
      <c r="OMG29" s="14" t="str">
        <f>IF('Employee Input 20-21'!OMG29="","",'Employee Input 20-21'!OMG29)</f>
        <v/>
      </c>
      <c r="OMH29" s="14" t="str">
        <f>IF('Employee Input 20-21'!OMH29="","",'Employee Input 20-21'!OMH29)</f>
        <v/>
      </c>
      <c r="OMI29" s="14" t="str">
        <f>IF('Employee Input 20-21'!OMI29="","",'Employee Input 20-21'!OMI29)</f>
        <v/>
      </c>
      <c r="OMJ29" s="14" t="str">
        <f>IF('Employee Input 20-21'!OMJ29="","",'Employee Input 20-21'!OMJ29)</f>
        <v/>
      </c>
      <c r="OMK29" s="14" t="str">
        <f>IF('Employee Input 20-21'!OMK29="","",'Employee Input 20-21'!OMK29)</f>
        <v/>
      </c>
      <c r="OML29" s="14" t="str">
        <f>IF('Employee Input 20-21'!OML29="","",'Employee Input 20-21'!OML29)</f>
        <v/>
      </c>
      <c r="OMM29" s="14" t="str">
        <f>IF('Employee Input 20-21'!OMM29="","",'Employee Input 20-21'!OMM29)</f>
        <v/>
      </c>
      <c r="OMN29" s="14" t="str">
        <f>IF('Employee Input 20-21'!OMN29="","",'Employee Input 20-21'!OMN29)</f>
        <v/>
      </c>
      <c r="OMO29" s="14" t="str">
        <f>IF('Employee Input 20-21'!OMO29="","",'Employee Input 20-21'!OMO29)</f>
        <v/>
      </c>
      <c r="OMP29" s="14" t="str">
        <f>IF('Employee Input 20-21'!OMP29="","",'Employee Input 20-21'!OMP29)</f>
        <v/>
      </c>
      <c r="OMQ29" s="14" t="str">
        <f>IF('Employee Input 20-21'!OMQ29="","",'Employee Input 20-21'!OMQ29)</f>
        <v/>
      </c>
      <c r="OMR29" s="14" t="str">
        <f>IF('Employee Input 20-21'!OMR29="","",'Employee Input 20-21'!OMR29)</f>
        <v/>
      </c>
      <c r="OMS29" s="14" t="str">
        <f>IF('Employee Input 20-21'!OMS29="","",'Employee Input 20-21'!OMS29)</f>
        <v/>
      </c>
      <c r="OMT29" s="14" t="str">
        <f>IF('Employee Input 20-21'!OMT29="","",'Employee Input 20-21'!OMT29)</f>
        <v/>
      </c>
      <c r="OMU29" s="14" t="str">
        <f>IF('Employee Input 20-21'!OMU29="","",'Employee Input 20-21'!OMU29)</f>
        <v/>
      </c>
      <c r="OMV29" s="14" t="str">
        <f>IF('Employee Input 20-21'!OMV29="","",'Employee Input 20-21'!OMV29)</f>
        <v/>
      </c>
      <c r="OMW29" s="14" t="str">
        <f>IF('Employee Input 20-21'!OMW29="","",'Employee Input 20-21'!OMW29)</f>
        <v/>
      </c>
      <c r="OMX29" s="14" t="str">
        <f>IF('Employee Input 20-21'!OMX29="","",'Employee Input 20-21'!OMX29)</f>
        <v/>
      </c>
      <c r="OMY29" s="14" t="str">
        <f>IF('Employee Input 20-21'!OMY29="","",'Employee Input 20-21'!OMY29)</f>
        <v/>
      </c>
      <c r="OMZ29" s="14" t="str">
        <f>IF('Employee Input 20-21'!OMZ29="","",'Employee Input 20-21'!OMZ29)</f>
        <v/>
      </c>
      <c r="ONA29" s="14" t="str">
        <f>IF('Employee Input 20-21'!ONA29="","",'Employee Input 20-21'!ONA29)</f>
        <v/>
      </c>
      <c r="ONB29" s="14" t="str">
        <f>IF('Employee Input 20-21'!ONB29="","",'Employee Input 20-21'!ONB29)</f>
        <v/>
      </c>
      <c r="ONC29" s="14" t="str">
        <f>IF('Employee Input 20-21'!ONC29="","",'Employee Input 20-21'!ONC29)</f>
        <v/>
      </c>
      <c r="OND29" s="14" t="str">
        <f>IF('Employee Input 20-21'!OND29="","",'Employee Input 20-21'!OND29)</f>
        <v/>
      </c>
      <c r="ONE29" s="14" t="str">
        <f>IF('Employee Input 20-21'!ONE29="","",'Employee Input 20-21'!ONE29)</f>
        <v/>
      </c>
      <c r="ONF29" s="14" t="str">
        <f>IF('Employee Input 20-21'!ONF29="","",'Employee Input 20-21'!ONF29)</f>
        <v/>
      </c>
      <c r="ONG29" s="14" t="str">
        <f>IF('Employee Input 20-21'!ONG29="","",'Employee Input 20-21'!ONG29)</f>
        <v/>
      </c>
      <c r="ONH29" s="14" t="str">
        <f>IF('Employee Input 20-21'!ONH29="","",'Employee Input 20-21'!ONH29)</f>
        <v/>
      </c>
      <c r="ONI29" s="14" t="str">
        <f>IF('Employee Input 20-21'!ONI29="","",'Employee Input 20-21'!ONI29)</f>
        <v/>
      </c>
      <c r="ONJ29" s="14" t="str">
        <f>IF('Employee Input 20-21'!ONJ29="","",'Employee Input 20-21'!ONJ29)</f>
        <v/>
      </c>
      <c r="ONK29" s="14" t="str">
        <f>IF('Employee Input 20-21'!ONK29="","",'Employee Input 20-21'!ONK29)</f>
        <v/>
      </c>
      <c r="ONL29" s="14" t="str">
        <f>IF('Employee Input 20-21'!ONL29="","",'Employee Input 20-21'!ONL29)</f>
        <v/>
      </c>
      <c r="ONM29" s="14" t="str">
        <f>IF('Employee Input 20-21'!ONM29="","",'Employee Input 20-21'!ONM29)</f>
        <v/>
      </c>
      <c r="ONN29" s="14" t="str">
        <f>IF('Employee Input 20-21'!ONN29="","",'Employee Input 20-21'!ONN29)</f>
        <v/>
      </c>
      <c r="ONO29" s="14" t="str">
        <f>IF('Employee Input 20-21'!ONO29="","",'Employee Input 20-21'!ONO29)</f>
        <v/>
      </c>
      <c r="ONP29" s="14" t="str">
        <f>IF('Employee Input 20-21'!ONP29="","",'Employee Input 20-21'!ONP29)</f>
        <v/>
      </c>
      <c r="ONQ29" s="14" t="str">
        <f>IF('Employee Input 20-21'!ONQ29="","",'Employee Input 20-21'!ONQ29)</f>
        <v/>
      </c>
      <c r="ONR29" s="14" t="str">
        <f>IF('Employee Input 20-21'!ONR29="","",'Employee Input 20-21'!ONR29)</f>
        <v/>
      </c>
      <c r="ONS29" s="14" t="str">
        <f>IF('Employee Input 20-21'!ONS29="","",'Employee Input 20-21'!ONS29)</f>
        <v/>
      </c>
      <c r="ONT29" s="14" t="str">
        <f>IF('Employee Input 20-21'!ONT29="","",'Employee Input 20-21'!ONT29)</f>
        <v/>
      </c>
      <c r="ONU29" s="14" t="str">
        <f>IF('Employee Input 20-21'!ONU29="","",'Employee Input 20-21'!ONU29)</f>
        <v/>
      </c>
      <c r="ONV29" s="14" t="str">
        <f>IF('Employee Input 20-21'!ONV29="","",'Employee Input 20-21'!ONV29)</f>
        <v/>
      </c>
      <c r="ONW29" s="14" t="str">
        <f>IF('Employee Input 20-21'!ONW29="","",'Employee Input 20-21'!ONW29)</f>
        <v/>
      </c>
      <c r="ONX29" s="14" t="str">
        <f>IF('Employee Input 20-21'!ONX29="","",'Employee Input 20-21'!ONX29)</f>
        <v/>
      </c>
      <c r="ONY29" s="14" t="str">
        <f>IF('Employee Input 20-21'!ONY29="","",'Employee Input 20-21'!ONY29)</f>
        <v/>
      </c>
      <c r="ONZ29" s="14" t="str">
        <f>IF('Employee Input 20-21'!ONZ29="","",'Employee Input 20-21'!ONZ29)</f>
        <v/>
      </c>
      <c r="OOA29" s="14" t="str">
        <f>IF('Employee Input 20-21'!OOA29="","",'Employee Input 20-21'!OOA29)</f>
        <v/>
      </c>
      <c r="OOB29" s="14" t="str">
        <f>IF('Employee Input 20-21'!OOB29="","",'Employee Input 20-21'!OOB29)</f>
        <v/>
      </c>
      <c r="OOC29" s="14" t="str">
        <f>IF('Employee Input 20-21'!OOC29="","",'Employee Input 20-21'!OOC29)</f>
        <v/>
      </c>
      <c r="OOD29" s="14" t="str">
        <f>IF('Employee Input 20-21'!OOD29="","",'Employee Input 20-21'!OOD29)</f>
        <v/>
      </c>
      <c r="OOE29" s="14" t="str">
        <f>IF('Employee Input 20-21'!OOE29="","",'Employee Input 20-21'!OOE29)</f>
        <v/>
      </c>
      <c r="OOF29" s="14" t="str">
        <f>IF('Employee Input 20-21'!OOF29="","",'Employee Input 20-21'!OOF29)</f>
        <v/>
      </c>
      <c r="OOG29" s="14" t="str">
        <f>IF('Employee Input 20-21'!OOG29="","",'Employee Input 20-21'!OOG29)</f>
        <v/>
      </c>
      <c r="OOH29" s="14" t="str">
        <f>IF('Employee Input 20-21'!OOH29="","",'Employee Input 20-21'!OOH29)</f>
        <v/>
      </c>
      <c r="OOI29" s="14" t="str">
        <f>IF('Employee Input 20-21'!OOI29="","",'Employee Input 20-21'!OOI29)</f>
        <v/>
      </c>
      <c r="OOJ29" s="14" t="str">
        <f>IF('Employee Input 20-21'!OOJ29="","",'Employee Input 20-21'!OOJ29)</f>
        <v/>
      </c>
      <c r="OOK29" s="14" t="str">
        <f>IF('Employee Input 20-21'!OOK29="","",'Employee Input 20-21'!OOK29)</f>
        <v/>
      </c>
      <c r="OOL29" s="14" t="str">
        <f>IF('Employee Input 20-21'!OOL29="","",'Employee Input 20-21'!OOL29)</f>
        <v/>
      </c>
      <c r="OOM29" s="14" t="str">
        <f>IF('Employee Input 20-21'!OOM29="","",'Employee Input 20-21'!OOM29)</f>
        <v/>
      </c>
      <c r="OON29" s="14" t="str">
        <f>IF('Employee Input 20-21'!OON29="","",'Employee Input 20-21'!OON29)</f>
        <v/>
      </c>
      <c r="OOO29" s="14" t="str">
        <f>IF('Employee Input 20-21'!OOO29="","",'Employee Input 20-21'!OOO29)</f>
        <v/>
      </c>
      <c r="OOP29" s="14" t="str">
        <f>IF('Employee Input 20-21'!OOP29="","",'Employee Input 20-21'!OOP29)</f>
        <v/>
      </c>
      <c r="OOQ29" s="14" t="str">
        <f>IF('Employee Input 20-21'!OOQ29="","",'Employee Input 20-21'!OOQ29)</f>
        <v/>
      </c>
      <c r="OOR29" s="14" t="str">
        <f>IF('Employee Input 20-21'!OOR29="","",'Employee Input 20-21'!OOR29)</f>
        <v/>
      </c>
      <c r="OOS29" s="14" t="str">
        <f>IF('Employee Input 20-21'!OOS29="","",'Employee Input 20-21'!OOS29)</f>
        <v/>
      </c>
      <c r="OOT29" s="14" t="str">
        <f>IF('Employee Input 20-21'!OOT29="","",'Employee Input 20-21'!OOT29)</f>
        <v/>
      </c>
      <c r="OOU29" s="14" t="str">
        <f>IF('Employee Input 20-21'!OOU29="","",'Employee Input 20-21'!OOU29)</f>
        <v/>
      </c>
      <c r="OOV29" s="14" t="str">
        <f>IF('Employee Input 20-21'!OOV29="","",'Employee Input 20-21'!OOV29)</f>
        <v/>
      </c>
      <c r="OOW29" s="14" t="str">
        <f>IF('Employee Input 20-21'!OOW29="","",'Employee Input 20-21'!OOW29)</f>
        <v/>
      </c>
      <c r="OOX29" s="14" t="str">
        <f>IF('Employee Input 20-21'!OOX29="","",'Employee Input 20-21'!OOX29)</f>
        <v/>
      </c>
      <c r="OOY29" s="14" t="str">
        <f>IF('Employee Input 20-21'!OOY29="","",'Employee Input 20-21'!OOY29)</f>
        <v/>
      </c>
      <c r="OOZ29" s="14" t="str">
        <f>IF('Employee Input 20-21'!OOZ29="","",'Employee Input 20-21'!OOZ29)</f>
        <v/>
      </c>
      <c r="OPA29" s="14" t="str">
        <f>IF('Employee Input 20-21'!OPA29="","",'Employee Input 20-21'!OPA29)</f>
        <v/>
      </c>
      <c r="OPB29" s="14" t="str">
        <f>IF('Employee Input 20-21'!OPB29="","",'Employee Input 20-21'!OPB29)</f>
        <v/>
      </c>
      <c r="OPC29" s="14" t="str">
        <f>IF('Employee Input 20-21'!OPC29="","",'Employee Input 20-21'!OPC29)</f>
        <v/>
      </c>
      <c r="OPD29" s="14" t="str">
        <f>IF('Employee Input 20-21'!OPD29="","",'Employee Input 20-21'!OPD29)</f>
        <v/>
      </c>
      <c r="OPE29" s="14" t="str">
        <f>IF('Employee Input 20-21'!OPE29="","",'Employee Input 20-21'!OPE29)</f>
        <v/>
      </c>
      <c r="OPF29" s="14" t="str">
        <f>IF('Employee Input 20-21'!OPF29="","",'Employee Input 20-21'!OPF29)</f>
        <v/>
      </c>
      <c r="OPG29" s="14" t="str">
        <f>IF('Employee Input 20-21'!OPG29="","",'Employee Input 20-21'!OPG29)</f>
        <v/>
      </c>
      <c r="OPH29" s="14" t="str">
        <f>IF('Employee Input 20-21'!OPH29="","",'Employee Input 20-21'!OPH29)</f>
        <v/>
      </c>
      <c r="OPI29" s="14" t="str">
        <f>IF('Employee Input 20-21'!OPI29="","",'Employee Input 20-21'!OPI29)</f>
        <v/>
      </c>
      <c r="OPJ29" s="14" t="str">
        <f>IF('Employee Input 20-21'!OPJ29="","",'Employee Input 20-21'!OPJ29)</f>
        <v/>
      </c>
      <c r="OPK29" s="14" t="str">
        <f>IF('Employee Input 20-21'!OPK29="","",'Employee Input 20-21'!OPK29)</f>
        <v/>
      </c>
      <c r="OPL29" s="14" t="str">
        <f>IF('Employee Input 20-21'!OPL29="","",'Employee Input 20-21'!OPL29)</f>
        <v/>
      </c>
      <c r="OPM29" s="14" t="str">
        <f>IF('Employee Input 20-21'!OPM29="","",'Employee Input 20-21'!OPM29)</f>
        <v/>
      </c>
      <c r="OPN29" s="14" t="str">
        <f>IF('Employee Input 20-21'!OPN29="","",'Employee Input 20-21'!OPN29)</f>
        <v/>
      </c>
      <c r="OPO29" s="14" t="str">
        <f>IF('Employee Input 20-21'!OPO29="","",'Employee Input 20-21'!OPO29)</f>
        <v/>
      </c>
      <c r="OPP29" s="14" t="str">
        <f>IF('Employee Input 20-21'!OPP29="","",'Employee Input 20-21'!OPP29)</f>
        <v/>
      </c>
      <c r="OPQ29" s="14" t="str">
        <f>IF('Employee Input 20-21'!OPQ29="","",'Employee Input 20-21'!OPQ29)</f>
        <v/>
      </c>
      <c r="OPR29" s="14" t="str">
        <f>IF('Employee Input 20-21'!OPR29="","",'Employee Input 20-21'!OPR29)</f>
        <v/>
      </c>
      <c r="OPS29" s="14" t="str">
        <f>IF('Employee Input 20-21'!OPS29="","",'Employee Input 20-21'!OPS29)</f>
        <v/>
      </c>
      <c r="OPT29" s="14" t="str">
        <f>IF('Employee Input 20-21'!OPT29="","",'Employee Input 20-21'!OPT29)</f>
        <v/>
      </c>
      <c r="OPU29" s="14" t="str">
        <f>IF('Employee Input 20-21'!OPU29="","",'Employee Input 20-21'!OPU29)</f>
        <v/>
      </c>
      <c r="OPV29" s="14" t="str">
        <f>IF('Employee Input 20-21'!OPV29="","",'Employee Input 20-21'!OPV29)</f>
        <v/>
      </c>
      <c r="OPW29" s="14" t="str">
        <f>IF('Employee Input 20-21'!OPW29="","",'Employee Input 20-21'!OPW29)</f>
        <v/>
      </c>
      <c r="OPX29" s="14" t="str">
        <f>IF('Employee Input 20-21'!OPX29="","",'Employee Input 20-21'!OPX29)</f>
        <v/>
      </c>
      <c r="OPY29" s="14" t="str">
        <f>IF('Employee Input 20-21'!OPY29="","",'Employee Input 20-21'!OPY29)</f>
        <v/>
      </c>
      <c r="OPZ29" s="14" t="str">
        <f>IF('Employee Input 20-21'!OPZ29="","",'Employee Input 20-21'!OPZ29)</f>
        <v/>
      </c>
      <c r="OQA29" s="14" t="str">
        <f>IF('Employee Input 20-21'!OQA29="","",'Employee Input 20-21'!OQA29)</f>
        <v/>
      </c>
      <c r="OQB29" s="14" t="str">
        <f>IF('Employee Input 20-21'!OQB29="","",'Employee Input 20-21'!OQB29)</f>
        <v/>
      </c>
      <c r="OQC29" s="14" t="str">
        <f>IF('Employee Input 20-21'!OQC29="","",'Employee Input 20-21'!OQC29)</f>
        <v/>
      </c>
      <c r="OQD29" s="14" t="str">
        <f>IF('Employee Input 20-21'!OQD29="","",'Employee Input 20-21'!OQD29)</f>
        <v/>
      </c>
      <c r="OQE29" s="14" t="str">
        <f>IF('Employee Input 20-21'!OQE29="","",'Employee Input 20-21'!OQE29)</f>
        <v/>
      </c>
      <c r="OQF29" s="14" t="str">
        <f>IF('Employee Input 20-21'!OQF29="","",'Employee Input 20-21'!OQF29)</f>
        <v/>
      </c>
      <c r="OQG29" s="14" t="str">
        <f>IF('Employee Input 20-21'!OQG29="","",'Employee Input 20-21'!OQG29)</f>
        <v/>
      </c>
      <c r="OQH29" s="14" t="str">
        <f>IF('Employee Input 20-21'!OQH29="","",'Employee Input 20-21'!OQH29)</f>
        <v/>
      </c>
      <c r="OQI29" s="14" t="str">
        <f>IF('Employee Input 20-21'!OQI29="","",'Employee Input 20-21'!OQI29)</f>
        <v/>
      </c>
      <c r="OQJ29" s="14" t="str">
        <f>IF('Employee Input 20-21'!OQJ29="","",'Employee Input 20-21'!OQJ29)</f>
        <v/>
      </c>
      <c r="OQK29" s="14" t="str">
        <f>IF('Employee Input 20-21'!OQK29="","",'Employee Input 20-21'!OQK29)</f>
        <v/>
      </c>
      <c r="OQL29" s="14" t="str">
        <f>IF('Employee Input 20-21'!OQL29="","",'Employee Input 20-21'!OQL29)</f>
        <v/>
      </c>
      <c r="OQM29" s="14" t="str">
        <f>IF('Employee Input 20-21'!OQM29="","",'Employee Input 20-21'!OQM29)</f>
        <v/>
      </c>
      <c r="OQN29" s="14" t="str">
        <f>IF('Employee Input 20-21'!OQN29="","",'Employee Input 20-21'!OQN29)</f>
        <v/>
      </c>
      <c r="OQO29" s="14" t="str">
        <f>IF('Employee Input 20-21'!OQO29="","",'Employee Input 20-21'!OQO29)</f>
        <v/>
      </c>
      <c r="OQP29" s="14" t="str">
        <f>IF('Employee Input 20-21'!OQP29="","",'Employee Input 20-21'!OQP29)</f>
        <v/>
      </c>
      <c r="OQQ29" s="14" t="str">
        <f>IF('Employee Input 20-21'!OQQ29="","",'Employee Input 20-21'!OQQ29)</f>
        <v/>
      </c>
      <c r="OQR29" s="14" t="str">
        <f>IF('Employee Input 20-21'!OQR29="","",'Employee Input 20-21'!OQR29)</f>
        <v/>
      </c>
      <c r="OQS29" s="14" t="str">
        <f>IF('Employee Input 20-21'!OQS29="","",'Employee Input 20-21'!OQS29)</f>
        <v/>
      </c>
      <c r="OQT29" s="14" t="str">
        <f>IF('Employee Input 20-21'!OQT29="","",'Employee Input 20-21'!OQT29)</f>
        <v/>
      </c>
      <c r="OQU29" s="14" t="str">
        <f>IF('Employee Input 20-21'!OQU29="","",'Employee Input 20-21'!OQU29)</f>
        <v/>
      </c>
      <c r="OQV29" s="14" t="str">
        <f>IF('Employee Input 20-21'!OQV29="","",'Employee Input 20-21'!OQV29)</f>
        <v/>
      </c>
      <c r="OQW29" s="14" t="str">
        <f>IF('Employee Input 20-21'!OQW29="","",'Employee Input 20-21'!OQW29)</f>
        <v/>
      </c>
      <c r="OQX29" s="14" t="str">
        <f>IF('Employee Input 20-21'!OQX29="","",'Employee Input 20-21'!OQX29)</f>
        <v/>
      </c>
      <c r="OQY29" s="14" t="str">
        <f>IF('Employee Input 20-21'!OQY29="","",'Employee Input 20-21'!OQY29)</f>
        <v/>
      </c>
      <c r="OQZ29" s="14" t="str">
        <f>IF('Employee Input 20-21'!OQZ29="","",'Employee Input 20-21'!OQZ29)</f>
        <v/>
      </c>
      <c r="ORA29" s="14" t="str">
        <f>IF('Employee Input 20-21'!ORA29="","",'Employee Input 20-21'!ORA29)</f>
        <v/>
      </c>
      <c r="ORB29" s="14" t="str">
        <f>IF('Employee Input 20-21'!ORB29="","",'Employee Input 20-21'!ORB29)</f>
        <v/>
      </c>
      <c r="ORC29" s="14" t="str">
        <f>IF('Employee Input 20-21'!ORC29="","",'Employee Input 20-21'!ORC29)</f>
        <v/>
      </c>
      <c r="ORD29" s="14" t="str">
        <f>IF('Employee Input 20-21'!ORD29="","",'Employee Input 20-21'!ORD29)</f>
        <v/>
      </c>
      <c r="ORE29" s="14" t="str">
        <f>IF('Employee Input 20-21'!ORE29="","",'Employee Input 20-21'!ORE29)</f>
        <v/>
      </c>
      <c r="ORF29" s="14" t="str">
        <f>IF('Employee Input 20-21'!ORF29="","",'Employee Input 20-21'!ORF29)</f>
        <v/>
      </c>
      <c r="ORG29" s="14" t="str">
        <f>IF('Employee Input 20-21'!ORG29="","",'Employee Input 20-21'!ORG29)</f>
        <v/>
      </c>
      <c r="ORH29" s="14" t="str">
        <f>IF('Employee Input 20-21'!ORH29="","",'Employee Input 20-21'!ORH29)</f>
        <v/>
      </c>
      <c r="ORI29" s="14" t="str">
        <f>IF('Employee Input 20-21'!ORI29="","",'Employee Input 20-21'!ORI29)</f>
        <v/>
      </c>
      <c r="ORJ29" s="14" t="str">
        <f>IF('Employee Input 20-21'!ORJ29="","",'Employee Input 20-21'!ORJ29)</f>
        <v/>
      </c>
      <c r="ORK29" s="14" t="str">
        <f>IF('Employee Input 20-21'!ORK29="","",'Employee Input 20-21'!ORK29)</f>
        <v/>
      </c>
      <c r="ORL29" s="14" t="str">
        <f>IF('Employee Input 20-21'!ORL29="","",'Employee Input 20-21'!ORL29)</f>
        <v/>
      </c>
      <c r="ORM29" s="14" t="str">
        <f>IF('Employee Input 20-21'!ORM29="","",'Employee Input 20-21'!ORM29)</f>
        <v/>
      </c>
      <c r="ORN29" s="14" t="str">
        <f>IF('Employee Input 20-21'!ORN29="","",'Employee Input 20-21'!ORN29)</f>
        <v/>
      </c>
      <c r="ORO29" s="14" t="str">
        <f>IF('Employee Input 20-21'!ORO29="","",'Employee Input 20-21'!ORO29)</f>
        <v/>
      </c>
      <c r="ORP29" s="14" t="str">
        <f>IF('Employee Input 20-21'!ORP29="","",'Employee Input 20-21'!ORP29)</f>
        <v/>
      </c>
      <c r="ORQ29" s="14" t="str">
        <f>IF('Employee Input 20-21'!ORQ29="","",'Employee Input 20-21'!ORQ29)</f>
        <v/>
      </c>
      <c r="ORR29" s="14" t="str">
        <f>IF('Employee Input 20-21'!ORR29="","",'Employee Input 20-21'!ORR29)</f>
        <v/>
      </c>
      <c r="ORS29" s="14" t="str">
        <f>IF('Employee Input 20-21'!ORS29="","",'Employee Input 20-21'!ORS29)</f>
        <v/>
      </c>
      <c r="ORT29" s="14" t="str">
        <f>IF('Employee Input 20-21'!ORT29="","",'Employee Input 20-21'!ORT29)</f>
        <v/>
      </c>
      <c r="ORU29" s="14" t="str">
        <f>IF('Employee Input 20-21'!ORU29="","",'Employee Input 20-21'!ORU29)</f>
        <v/>
      </c>
      <c r="ORV29" s="14" t="str">
        <f>IF('Employee Input 20-21'!ORV29="","",'Employee Input 20-21'!ORV29)</f>
        <v/>
      </c>
      <c r="ORW29" s="14" t="str">
        <f>IF('Employee Input 20-21'!ORW29="","",'Employee Input 20-21'!ORW29)</f>
        <v/>
      </c>
      <c r="ORX29" s="14" t="str">
        <f>IF('Employee Input 20-21'!ORX29="","",'Employee Input 20-21'!ORX29)</f>
        <v/>
      </c>
      <c r="ORY29" s="14" t="str">
        <f>IF('Employee Input 20-21'!ORY29="","",'Employee Input 20-21'!ORY29)</f>
        <v/>
      </c>
      <c r="ORZ29" s="14" t="str">
        <f>IF('Employee Input 20-21'!ORZ29="","",'Employee Input 20-21'!ORZ29)</f>
        <v/>
      </c>
      <c r="OSA29" s="14" t="str">
        <f>IF('Employee Input 20-21'!OSA29="","",'Employee Input 20-21'!OSA29)</f>
        <v/>
      </c>
      <c r="OSB29" s="14" t="str">
        <f>IF('Employee Input 20-21'!OSB29="","",'Employee Input 20-21'!OSB29)</f>
        <v/>
      </c>
      <c r="OSC29" s="14" t="str">
        <f>IF('Employee Input 20-21'!OSC29="","",'Employee Input 20-21'!OSC29)</f>
        <v/>
      </c>
      <c r="OSD29" s="14" t="str">
        <f>IF('Employee Input 20-21'!OSD29="","",'Employee Input 20-21'!OSD29)</f>
        <v/>
      </c>
      <c r="OSE29" s="14" t="str">
        <f>IF('Employee Input 20-21'!OSE29="","",'Employee Input 20-21'!OSE29)</f>
        <v/>
      </c>
      <c r="OSF29" s="14" t="str">
        <f>IF('Employee Input 20-21'!OSF29="","",'Employee Input 20-21'!OSF29)</f>
        <v/>
      </c>
      <c r="OSG29" s="14" t="str">
        <f>IF('Employee Input 20-21'!OSG29="","",'Employee Input 20-21'!OSG29)</f>
        <v/>
      </c>
      <c r="OSH29" s="14" t="str">
        <f>IF('Employee Input 20-21'!OSH29="","",'Employee Input 20-21'!OSH29)</f>
        <v/>
      </c>
      <c r="OSI29" s="14" t="str">
        <f>IF('Employee Input 20-21'!OSI29="","",'Employee Input 20-21'!OSI29)</f>
        <v/>
      </c>
      <c r="OSJ29" s="14" t="str">
        <f>IF('Employee Input 20-21'!OSJ29="","",'Employee Input 20-21'!OSJ29)</f>
        <v/>
      </c>
      <c r="OSK29" s="14" t="str">
        <f>IF('Employee Input 20-21'!OSK29="","",'Employee Input 20-21'!OSK29)</f>
        <v/>
      </c>
      <c r="OSL29" s="14" t="str">
        <f>IF('Employee Input 20-21'!OSL29="","",'Employee Input 20-21'!OSL29)</f>
        <v/>
      </c>
      <c r="OSM29" s="14" t="str">
        <f>IF('Employee Input 20-21'!OSM29="","",'Employee Input 20-21'!OSM29)</f>
        <v/>
      </c>
      <c r="OSN29" s="14" t="str">
        <f>IF('Employee Input 20-21'!OSN29="","",'Employee Input 20-21'!OSN29)</f>
        <v/>
      </c>
      <c r="OSO29" s="14" t="str">
        <f>IF('Employee Input 20-21'!OSO29="","",'Employee Input 20-21'!OSO29)</f>
        <v/>
      </c>
      <c r="OSP29" s="14" t="str">
        <f>IF('Employee Input 20-21'!OSP29="","",'Employee Input 20-21'!OSP29)</f>
        <v/>
      </c>
      <c r="OSQ29" s="14" t="str">
        <f>IF('Employee Input 20-21'!OSQ29="","",'Employee Input 20-21'!OSQ29)</f>
        <v/>
      </c>
      <c r="OSR29" s="14" t="str">
        <f>IF('Employee Input 20-21'!OSR29="","",'Employee Input 20-21'!OSR29)</f>
        <v/>
      </c>
      <c r="OSS29" s="14" t="str">
        <f>IF('Employee Input 20-21'!OSS29="","",'Employee Input 20-21'!OSS29)</f>
        <v/>
      </c>
      <c r="OST29" s="14" t="str">
        <f>IF('Employee Input 20-21'!OST29="","",'Employee Input 20-21'!OST29)</f>
        <v/>
      </c>
      <c r="OSU29" s="14" t="str">
        <f>IF('Employee Input 20-21'!OSU29="","",'Employee Input 20-21'!OSU29)</f>
        <v/>
      </c>
      <c r="OSV29" s="14" t="str">
        <f>IF('Employee Input 20-21'!OSV29="","",'Employee Input 20-21'!OSV29)</f>
        <v/>
      </c>
      <c r="OSW29" s="14" t="str">
        <f>IF('Employee Input 20-21'!OSW29="","",'Employee Input 20-21'!OSW29)</f>
        <v/>
      </c>
      <c r="OSX29" s="14" t="str">
        <f>IF('Employee Input 20-21'!OSX29="","",'Employee Input 20-21'!OSX29)</f>
        <v/>
      </c>
      <c r="OSY29" s="14" t="str">
        <f>IF('Employee Input 20-21'!OSY29="","",'Employee Input 20-21'!OSY29)</f>
        <v/>
      </c>
      <c r="OSZ29" s="14" t="str">
        <f>IF('Employee Input 20-21'!OSZ29="","",'Employee Input 20-21'!OSZ29)</f>
        <v/>
      </c>
      <c r="OTA29" s="14" t="str">
        <f>IF('Employee Input 20-21'!OTA29="","",'Employee Input 20-21'!OTA29)</f>
        <v/>
      </c>
      <c r="OTB29" s="14" t="str">
        <f>IF('Employee Input 20-21'!OTB29="","",'Employee Input 20-21'!OTB29)</f>
        <v/>
      </c>
      <c r="OTC29" s="14" t="str">
        <f>IF('Employee Input 20-21'!OTC29="","",'Employee Input 20-21'!OTC29)</f>
        <v/>
      </c>
      <c r="OTD29" s="14" t="str">
        <f>IF('Employee Input 20-21'!OTD29="","",'Employee Input 20-21'!OTD29)</f>
        <v/>
      </c>
      <c r="OTE29" s="14" t="str">
        <f>IF('Employee Input 20-21'!OTE29="","",'Employee Input 20-21'!OTE29)</f>
        <v/>
      </c>
      <c r="OTF29" s="14" t="str">
        <f>IF('Employee Input 20-21'!OTF29="","",'Employee Input 20-21'!OTF29)</f>
        <v/>
      </c>
      <c r="OTG29" s="14" t="str">
        <f>IF('Employee Input 20-21'!OTG29="","",'Employee Input 20-21'!OTG29)</f>
        <v/>
      </c>
      <c r="OTH29" s="14" t="str">
        <f>IF('Employee Input 20-21'!OTH29="","",'Employee Input 20-21'!OTH29)</f>
        <v/>
      </c>
      <c r="OTI29" s="14" t="str">
        <f>IF('Employee Input 20-21'!OTI29="","",'Employee Input 20-21'!OTI29)</f>
        <v/>
      </c>
      <c r="OTJ29" s="14" t="str">
        <f>IF('Employee Input 20-21'!OTJ29="","",'Employee Input 20-21'!OTJ29)</f>
        <v/>
      </c>
      <c r="OTK29" s="14" t="str">
        <f>IF('Employee Input 20-21'!OTK29="","",'Employee Input 20-21'!OTK29)</f>
        <v/>
      </c>
      <c r="OTL29" s="14" t="str">
        <f>IF('Employee Input 20-21'!OTL29="","",'Employee Input 20-21'!OTL29)</f>
        <v/>
      </c>
      <c r="OTM29" s="14" t="str">
        <f>IF('Employee Input 20-21'!OTM29="","",'Employee Input 20-21'!OTM29)</f>
        <v/>
      </c>
      <c r="OTN29" s="14" t="str">
        <f>IF('Employee Input 20-21'!OTN29="","",'Employee Input 20-21'!OTN29)</f>
        <v/>
      </c>
      <c r="OTO29" s="14" t="str">
        <f>IF('Employee Input 20-21'!OTO29="","",'Employee Input 20-21'!OTO29)</f>
        <v/>
      </c>
      <c r="OTP29" s="14" t="str">
        <f>IF('Employee Input 20-21'!OTP29="","",'Employee Input 20-21'!OTP29)</f>
        <v/>
      </c>
      <c r="OTQ29" s="14" t="str">
        <f>IF('Employee Input 20-21'!OTQ29="","",'Employee Input 20-21'!OTQ29)</f>
        <v/>
      </c>
      <c r="OTR29" s="14" t="str">
        <f>IF('Employee Input 20-21'!OTR29="","",'Employee Input 20-21'!OTR29)</f>
        <v/>
      </c>
      <c r="OTS29" s="14" t="str">
        <f>IF('Employee Input 20-21'!OTS29="","",'Employee Input 20-21'!OTS29)</f>
        <v/>
      </c>
      <c r="OTT29" s="14" t="str">
        <f>IF('Employee Input 20-21'!OTT29="","",'Employee Input 20-21'!OTT29)</f>
        <v/>
      </c>
      <c r="OTU29" s="14" t="str">
        <f>IF('Employee Input 20-21'!OTU29="","",'Employee Input 20-21'!OTU29)</f>
        <v/>
      </c>
      <c r="OTV29" s="14" t="str">
        <f>IF('Employee Input 20-21'!OTV29="","",'Employee Input 20-21'!OTV29)</f>
        <v/>
      </c>
      <c r="OTW29" s="14" t="str">
        <f>IF('Employee Input 20-21'!OTW29="","",'Employee Input 20-21'!OTW29)</f>
        <v/>
      </c>
      <c r="OTX29" s="14" t="str">
        <f>IF('Employee Input 20-21'!OTX29="","",'Employee Input 20-21'!OTX29)</f>
        <v/>
      </c>
      <c r="OTY29" s="14" t="str">
        <f>IF('Employee Input 20-21'!OTY29="","",'Employee Input 20-21'!OTY29)</f>
        <v/>
      </c>
      <c r="OTZ29" s="14" t="str">
        <f>IF('Employee Input 20-21'!OTZ29="","",'Employee Input 20-21'!OTZ29)</f>
        <v/>
      </c>
      <c r="OUA29" s="14" t="str">
        <f>IF('Employee Input 20-21'!OUA29="","",'Employee Input 20-21'!OUA29)</f>
        <v/>
      </c>
      <c r="OUB29" s="14" t="str">
        <f>IF('Employee Input 20-21'!OUB29="","",'Employee Input 20-21'!OUB29)</f>
        <v/>
      </c>
      <c r="OUC29" s="14" t="str">
        <f>IF('Employee Input 20-21'!OUC29="","",'Employee Input 20-21'!OUC29)</f>
        <v/>
      </c>
      <c r="OUD29" s="14" t="str">
        <f>IF('Employee Input 20-21'!OUD29="","",'Employee Input 20-21'!OUD29)</f>
        <v/>
      </c>
      <c r="OUE29" s="14" t="str">
        <f>IF('Employee Input 20-21'!OUE29="","",'Employee Input 20-21'!OUE29)</f>
        <v/>
      </c>
      <c r="OUF29" s="14" t="str">
        <f>IF('Employee Input 20-21'!OUF29="","",'Employee Input 20-21'!OUF29)</f>
        <v/>
      </c>
      <c r="OUG29" s="14" t="str">
        <f>IF('Employee Input 20-21'!OUG29="","",'Employee Input 20-21'!OUG29)</f>
        <v/>
      </c>
      <c r="OUH29" s="14" t="str">
        <f>IF('Employee Input 20-21'!OUH29="","",'Employee Input 20-21'!OUH29)</f>
        <v/>
      </c>
      <c r="OUI29" s="14" t="str">
        <f>IF('Employee Input 20-21'!OUI29="","",'Employee Input 20-21'!OUI29)</f>
        <v/>
      </c>
      <c r="OUJ29" s="14" t="str">
        <f>IF('Employee Input 20-21'!OUJ29="","",'Employee Input 20-21'!OUJ29)</f>
        <v/>
      </c>
      <c r="OUK29" s="14" t="str">
        <f>IF('Employee Input 20-21'!OUK29="","",'Employee Input 20-21'!OUK29)</f>
        <v/>
      </c>
      <c r="OUL29" s="14" t="str">
        <f>IF('Employee Input 20-21'!OUL29="","",'Employee Input 20-21'!OUL29)</f>
        <v/>
      </c>
      <c r="OUM29" s="14" t="str">
        <f>IF('Employee Input 20-21'!OUM29="","",'Employee Input 20-21'!OUM29)</f>
        <v/>
      </c>
      <c r="OUN29" s="14" t="str">
        <f>IF('Employee Input 20-21'!OUN29="","",'Employee Input 20-21'!OUN29)</f>
        <v/>
      </c>
      <c r="OUO29" s="14" t="str">
        <f>IF('Employee Input 20-21'!OUO29="","",'Employee Input 20-21'!OUO29)</f>
        <v/>
      </c>
      <c r="OUP29" s="14" t="str">
        <f>IF('Employee Input 20-21'!OUP29="","",'Employee Input 20-21'!OUP29)</f>
        <v/>
      </c>
      <c r="OUQ29" s="14" t="str">
        <f>IF('Employee Input 20-21'!OUQ29="","",'Employee Input 20-21'!OUQ29)</f>
        <v/>
      </c>
      <c r="OUR29" s="14" t="str">
        <f>IF('Employee Input 20-21'!OUR29="","",'Employee Input 20-21'!OUR29)</f>
        <v/>
      </c>
      <c r="OUS29" s="14" t="str">
        <f>IF('Employee Input 20-21'!OUS29="","",'Employee Input 20-21'!OUS29)</f>
        <v/>
      </c>
      <c r="OUT29" s="14" t="str">
        <f>IF('Employee Input 20-21'!OUT29="","",'Employee Input 20-21'!OUT29)</f>
        <v/>
      </c>
      <c r="OUU29" s="14" t="str">
        <f>IF('Employee Input 20-21'!OUU29="","",'Employee Input 20-21'!OUU29)</f>
        <v/>
      </c>
      <c r="OUV29" s="14" t="str">
        <f>IF('Employee Input 20-21'!OUV29="","",'Employee Input 20-21'!OUV29)</f>
        <v/>
      </c>
      <c r="OUW29" s="14" t="str">
        <f>IF('Employee Input 20-21'!OUW29="","",'Employee Input 20-21'!OUW29)</f>
        <v/>
      </c>
      <c r="OUX29" s="14" t="str">
        <f>IF('Employee Input 20-21'!OUX29="","",'Employee Input 20-21'!OUX29)</f>
        <v/>
      </c>
      <c r="OUY29" s="14" t="str">
        <f>IF('Employee Input 20-21'!OUY29="","",'Employee Input 20-21'!OUY29)</f>
        <v/>
      </c>
      <c r="OUZ29" s="14" t="str">
        <f>IF('Employee Input 20-21'!OUZ29="","",'Employee Input 20-21'!OUZ29)</f>
        <v/>
      </c>
      <c r="OVA29" s="14" t="str">
        <f>IF('Employee Input 20-21'!OVA29="","",'Employee Input 20-21'!OVA29)</f>
        <v/>
      </c>
      <c r="OVB29" s="14" t="str">
        <f>IF('Employee Input 20-21'!OVB29="","",'Employee Input 20-21'!OVB29)</f>
        <v/>
      </c>
      <c r="OVC29" s="14" t="str">
        <f>IF('Employee Input 20-21'!OVC29="","",'Employee Input 20-21'!OVC29)</f>
        <v/>
      </c>
      <c r="OVD29" s="14" t="str">
        <f>IF('Employee Input 20-21'!OVD29="","",'Employee Input 20-21'!OVD29)</f>
        <v/>
      </c>
      <c r="OVE29" s="14" t="str">
        <f>IF('Employee Input 20-21'!OVE29="","",'Employee Input 20-21'!OVE29)</f>
        <v/>
      </c>
      <c r="OVF29" s="14" t="str">
        <f>IF('Employee Input 20-21'!OVF29="","",'Employee Input 20-21'!OVF29)</f>
        <v/>
      </c>
      <c r="OVG29" s="14" t="str">
        <f>IF('Employee Input 20-21'!OVG29="","",'Employee Input 20-21'!OVG29)</f>
        <v/>
      </c>
      <c r="OVH29" s="14" t="str">
        <f>IF('Employee Input 20-21'!OVH29="","",'Employee Input 20-21'!OVH29)</f>
        <v/>
      </c>
      <c r="OVI29" s="14" t="str">
        <f>IF('Employee Input 20-21'!OVI29="","",'Employee Input 20-21'!OVI29)</f>
        <v/>
      </c>
      <c r="OVJ29" s="14" t="str">
        <f>IF('Employee Input 20-21'!OVJ29="","",'Employee Input 20-21'!OVJ29)</f>
        <v/>
      </c>
      <c r="OVK29" s="14" t="str">
        <f>IF('Employee Input 20-21'!OVK29="","",'Employee Input 20-21'!OVK29)</f>
        <v/>
      </c>
      <c r="OVL29" s="14" t="str">
        <f>IF('Employee Input 20-21'!OVL29="","",'Employee Input 20-21'!OVL29)</f>
        <v/>
      </c>
      <c r="OVM29" s="14" t="str">
        <f>IF('Employee Input 20-21'!OVM29="","",'Employee Input 20-21'!OVM29)</f>
        <v/>
      </c>
      <c r="OVN29" s="14" t="str">
        <f>IF('Employee Input 20-21'!OVN29="","",'Employee Input 20-21'!OVN29)</f>
        <v/>
      </c>
      <c r="OVO29" s="14" t="str">
        <f>IF('Employee Input 20-21'!OVO29="","",'Employee Input 20-21'!OVO29)</f>
        <v/>
      </c>
      <c r="OVP29" s="14" t="str">
        <f>IF('Employee Input 20-21'!OVP29="","",'Employee Input 20-21'!OVP29)</f>
        <v/>
      </c>
      <c r="OVQ29" s="14" t="str">
        <f>IF('Employee Input 20-21'!OVQ29="","",'Employee Input 20-21'!OVQ29)</f>
        <v/>
      </c>
      <c r="OVR29" s="14" t="str">
        <f>IF('Employee Input 20-21'!OVR29="","",'Employee Input 20-21'!OVR29)</f>
        <v/>
      </c>
      <c r="OVS29" s="14" t="str">
        <f>IF('Employee Input 20-21'!OVS29="","",'Employee Input 20-21'!OVS29)</f>
        <v/>
      </c>
      <c r="OVT29" s="14" t="str">
        <f>IF('Employee Input 20-21'!OVT29="","",'Employee Input 20-21'!OVT29)</f>
        <v/>
      </c>
      <c r="OVU29" s="14" t="str">
        <f>IF('Employee Input 20-21'!OVU29="","",'Employee Input 20-21'!OVU29)</f>
        <v/>
      </c>
      <c r="OVV29" s="14" t="str">
        <f>IF('Employee Input 20-21'!OVV29="","",'Employee Input 20-21'!OVV29)</f>
        <v/>
      </c>
      <c r="OVW29" s="14" t="str">
        <f>IF('Employee Input 20-21'!OVW29="","",'Employee Input 20-21'!OVW29)</f>
        <v/>
      </c>
      <c r="OVX29" s="14" t="str">
        <f>IF('Employee Input 20-21'!OVX29="","",'Employee Input 20-21'!OVX29)</f>
        <v/>
      </c>
      <c r="OVY29" s="14" t="str">
        <f>IF('Employee Input 20-21'!OVY29="","",'Employee Input 20-21'!OVY29)</f>
        <v/>
      </c>
      <c r="OVZ29" s="14" t="str">
        <f>IF('Employee Input 20-21'!OVZ29="","",'Employee Input 20-21'!OVZ29)</f>
        <v/>
      </c>
      <c r="OWA29" s="14" t="str">
        <f>IF('Employee Input 20-21'!OWA29="","",'Employee Input 20-21'!OWA29)</f>
        <v/>
      </c>
      <c r="OWB29" s="14" t="str">
        <f>IF('Employee Input 20-21'!OWB29="","",'Employee Input 20-21'!OWB29)</f>
        <v/>
      </c>
      <c r="OWC29" s="14" t="str">
        <f>IF('Employee Input 20-21'!OWC29="","",'Employee Input 20-21'!OWC29)</f>
        <v/>
      </c>
      <c r="OWD29" s="14" t="str">
        <f>IF('Employee Input 20-21'!OWD29="","",'Employee Input 20-21'!OWD29)</f>
        <v/>
      </c>
      <c r="OWE29" s="14" t="str">
        <f>IF('Employee Input 20-21'!OWE29="","",'Employee Input 20-21'!OWE29)</f>
        <v/>
      </c>
      <c r="OWF29" s="14" t="str">
        <f>IF('Employee Input 20-21'!OWF29="","",'Employee Input 20-21'!OWF29)</f>
        <v/>
      </c>
      <c r="OWG29" s="14" t="str">
        <f>IF('Employee Input 20-21'!OWG29="","",'Employee Input 20-21'!OWG29)</f>
        <v/>
      </c>
      <c r="OWH29" s="14" t="str">
        <f>IF('Employee Input 20-21'!OWH29="","",'Employee Input 20-21'!OWH29)</f>
        <v/>
      </c>
      <c r="OWI29" s="14" t="str">
        <f>IF('Employee Input 20-21'!OWI29="","",'Employee Input 20-21'!OWI29)</f>
        <v/>
      </c>
      <c r="OWJ29" s="14" t="str">
        <f>IF('Employee Input 20-21'!OWJ29="","",'Employee Input 20-21'!OWJ29)</f>
        <v/>
      </c>
      <c r="OWK29" s="14" t="str">
        <f>IF('Employee Input 20-21'!OWK29="","",'Employee Input 20-21'!OWK29)</f>
        <v/>
      </c>
      <c r="OWL29" s="14" t="str">
        <f>IF('Employee Input 20-21'!OWL29="","",'Employee Input 20-21'!OWL29)</f>
        <v/>
      </c>
      <c r="OWM29" s="14" t="str">
        <f>IF('Employee Input 20-21'!OWM29="","",'Employee Input 20-21'!OWM29)</f>
        <v/>
      </c>
      <c r="OWN29" s="14" t="str">
        <f>IF('Employee Input 20-21'!OWN29="","",'Employee Input 20-21'!OWN29)</f>
        <v/>
      </c>
      <c r="OWO29" s="14" t="str">
        <f>IF('Employee Input 20-21'!OWO29="","",'Employee Input 20-21'!OWO29)</f>
        <v/>
      </c>
      <c r="OWP29" s="14" t="str">
        <f>IF('Employee Input 20-21'!OWP29="","",'Employee Input 20-21'!OWP29)</f>
        <v/>
      </c>
      <c r="OWQ29" s="14" t="str">
        <f>IF('Employee Input 20-21'!OWQ29="","",'Employee Input 20-21'!OWQ29)</f>
        <v/>
      </c>
      <c r="OWR29" s="14" t="str">
        <f>IF('Employee Input 20-21'!OWR29="","",'Employee Input 20-21'!OWR29)</f>
        <v/>
      </c>
      <c r="OWS29" s="14" t="str">
        <f>IF('Employee Input 20-21'!OWS29="","",'Employee Input 20-21'!OWS29)</f>
        <v/>
      </c>
      <c r="OWT29" s="14" t="str">
        <f>IF('Employee Input 20-21'!OWT29="","",'Employee Input 20-21'!OWT29)</f>
        <v/>
      </c>
      <c r="OWU29" s="14" t="str">
        <f>IF('Employee Input 20-21'!OWU29="","",'Employee Input 20-21'!OWU29)</f>
        <v/>
      </c>
      <c r="OWV29" s="14" t="str">
        <f>IF('Employee Input 20-21'!OWV29="","",'Employee Input 20-21'!OWV29)</f>
        <v/>
      </c>
      <c r="OWW29" s="14" t="str">
        <f>IF('Employee Input 20-21'!OWW29="","",'Employee Input 20-21'!OWW29)</f>
        <v/>
      </c>
      <c r="OWX29" s="14" t="str">
        <f>IF('Employee Input 20-21'!OWX29="","",'Employee Input 20-21'!OWX29)</f>
        <v/>
      </c>
      <c r="OWY29" s="14" t="str">
        <f>IF('Employee Input 20-21'!OWY29="","",'Employee Input 20-21'!OWY29)</f>
        <v/>
      </c>
      <c r="OWZ29" s="14" t="str">
        <f>IF('Employee Input 20-21'!OWZ29="","",'Employee Input 20-21'!OWZ29)</f>
        <v/>
      </c>
      <c r="OXA29" s="14" t="str">
        <f>IF('Employee Input 20-21'!OXA29="","",'Employee Input 20-21'!OXA29)</f>
        <v/>
      </c>
      <c r="OXB29" s="14" t="str">
        <f>IF('Employee Input 20-21'!OXB29="","",'Employee Input 20-21'!OXB29)</f>
        <v/>
      </c>
      <c r="OXC29" s="14" t="str">
        <f>IF('Employee Input 20-21'!OXC29="","",'Employee Input 20-21'!OXC29)</f>
        <v/>
      </c>
      <c r="OXD29" s="14" t="str">
        <f>IF('Employee Input 20-21'!OXD29="","",'Employee Input 20-21'!OXD29)</f>
        <v/>
      </c>
      <c r="OXE29" s="14" t="str">
        <f>IF('Employee Input 20-21'!OXE29="","",'Employee Input 20-21'!OXE29)</f>
        <v/>
      </c>
      <c r="OXF29" s="14" t="str">
        <f>IF('Employee Input 20-21'!OXF29="","",'Employee Input 20-21'!OXF29)</f>
        <v/>
      </c>
      <c r="OXG29" s="14" t="str">
        <f>IF('Employee Input 20-21'!OXG29="","",'Employee Input 20-21'!OXG29)</f>
        <v/>
      </c>
      <c r="OXH29" s="14" t="str">
        <f>IF('Employee Input 20-21'!OXH29="","",'Employee Input 20-21'!OXH29)</f>
        <v/>
      </c>
      <c r="OXI29" s="14" t="str">
        <f>IF('Employee Input 20-21'!OXI29="","",'Employee Input 20-21'!OXI29)</f>
        <v/>
      </c>
      <c r="OXJ29" s="14" t="str">
        <f>IF('Employee Input 20-21'!OXJ29="","",'Employee Input 20-21'!OXJ29)</f>
        <v/>
      </c>
      <c r="OXK29" s="14" t="str">
        <f>IF('Employee Input 20-21'!OXK29="","",'Employee Input 20-21'!OXK29)</f>
        <v/>
      </c>
      <c r="OXL29" s="14" t="str">
        <f>IF('Employee Input 20-21'!OXL29="","",'Employee Input 20-21'!OXL29)</f>
        <v/>
      </c>
      <c r="OXM29" s="14" t="str">
        <f>IF('Employee Input 20-21'!OXM29="","",'Employee Input 20-21'!OXM29)</f>
        <v/>
      </c>
      <c r="OXN29" s="14" t="str">
        <f>IF('Employee Input 20-21'!OXN29="","",'Employee Input 20-21'!OXN29)</f>
        <v/>
      </c>
      <c r="OXO29" s="14" t="str">
        <f>IF('Employee Input 20-21'!OXO29="","",'Employee Input 20-21'!OXO29)</f>
        <v/>
      </c>
      <c r="OXP29" s="14" t="str">
        <f>IF('Employee Input 20-21'!OXP29="","",'Employee Input 20-21'!OXP29)</f>
        <v/>
      </c>
      <c r="OXQ29" s="14" t="str">
        <f>IF('Employee Input 20-21'!OXQ29="","",'Employee Input 20-21'!OXQ29)</f>
        <v/>
      </c>
      <c r="OXR29" s="14" t="str">
        <f>IF('Employee Input 20-21'!OXR29="","",'Employee Input 20-21'!OXR29)</f>
        <v/>
      </c>
      <c r="OXS29" s="14" t="str">
        <f>IF('Employee Input 20-21'!OXS29="","",'Employee Input 20-21'!OXS29)</f>
        <v/>
      </c>
      <c r="OXT29" s="14" t="str">
        <f>IF('Employee Input 20-21'!OXT29="","",'Employee Input 20-21'!OXT29)</f>
        <v/>
      </c>
      <c r="OXU29" s="14" t="str">
        <f>IF('Employee Input 20-21'!OXU29="","",'Employee Input 20-21'!OXU29)</f>
        <v/>
      </c>
      <c r="OXV29" s="14" t="str">
        <f>IF('Employee Input 20-21'!OXV29="","",'Employee Input 20-21'!OXV29)</f>
        <v/>
      </c>
      <c r="OXW29" s="14" t="str">
        <f>IF('Employee Input 20-21'!OXW29="","",'Employee Input 20-21'!OXW29)</f>
        <v/>
      </c>
      <c r="OXX29" s="14" t="str">
        <f>IF('Employee Input 20-21'!OXX29="","",'Employee Input 20-21'!OXX29)</f>
        <v/>
      </c>
      <c r="OXY29" s="14" t="str">
        <f>IF('Employee Input 20-21'!OXY29="","",'Employee Input 20-21'!OXY29)</f>
        <v/>
      </c>
      <c r="OXZ29" s="14" t="str">
        <f>IF('Employee Input 20-21'!OXZ29="","",'Employee Input 20-21'!OXZ29)</f>
        <v/>
      </c>
      <c r="OYA29" s="14" t="str">
        <f>IF('Employee Input 20-21'!OYA29="","",'Employee Input 20-21'!OYA29)</f>
        <v/>
      </c>
      <c r="OYB29" s="14" t="str">
        <f>IF('Employee Input 20-21'!OYB29="","",'Employee Input 20-21'!OYB29)</f>
        <v/>
      </c>
      <c r="OYC29" s="14" t="str">
        <f>IF('Employee Input 20-21'!OYC29="","",'Employee Input 20-21'!OYC29)</f>
        <v/>
      </c>
      <c r="OYD29" s="14" t="str">
        <f>IF('Employee Input 20-21'!OYD29="","",'Employee Input 20-21'!OYD29)</f>
        <v/>
      </c>
      <c r="OYE29" s="14" t="str">
        <f>IF('Employee Input 20-21'!OYE29="","",'Employee Input 20-21'!OYE29)</f>
        <v/>
      </c>
      <c r="OYF29" s="14" t="str">
        <f>IF('Employee Input 20-21'!OYF29="","",'Employee Input 20-21'!OYF29)</f>
        <v/>
      </c>
      <c r="OYG29" s="14" t="str">
        <f>IF('Employee Input 20-21'!OYG29="","",'Employee Input 20-21'!OYG29)</f>
        <v/>
      </c>
      <c r="OYH29" s="14" t="str">
        <f>IF('Employee Input 20-21'!OYH29="","",'Employee Input 20-21'!OYH29)</f>
        <v/>
      </c>
      <c r="OYI29" s="14" t="str">
        <f>IF('Employee Input 20-21'!OYI29="","",'Employee Input 20-21'!OYI29)</f>
        <v/>
      </c>
      <c r="OYJ29" s="14" t="str">
        <f>IF('Employee Input 20-21'!OYJ29="","",'Employee Input 20-21'!OYJ29)</f>
        <v/>
      </c>
      <c r="OYK29" s="14" t="str">
        <f>IF('Employee Input 20-21'!OYK29="","",'Employee Input 20-21'!OYK29)</f>
        <v/>
      </c>
      <c r="OYL29" s="14" t="str">
        <f>IF('Employee Input 20-21'!OYL29="","",'Employee Input 20-21'!OYL29)</f>
        <v/>
      </c>
      <c r="OYM29" s="14" t="str">
        <f>IF('Employee Input 20-21'!OYM29="","",'Employee Input 20-21'!OYM29)</f>
        <v/>
      </c>
      <c r="OYN29" s="14" t="str">
        <f>IF('Employee Input 20-21'!OYN29="","",'Employee Input 20-21'!OYN29)</f>
        <v/>
      </c>
      <c r="OYO29" s="14" t="str">
        <f>IF('Employee Input 20-21'!OYO29="","",'Employee Input 20-21'!OYO29)</f>
        <v/>
      </c>
      <c r="OYP29" s="14" t="str">
        <f>IF('Employee Input 20-21'!OYP29="","",'Employee Input 20-21'!OYP29)</f>
        <v/>
      </c>
      <c r="OYQ29" s="14" t="str">
        <f>IF('Employee Input 20-21'!OYQ29="","",'Employee Input 20-21'!OYQ29)</f>
        <v/>
      </c>
      <c r="OYR29" s="14" t="str">
        <f>IF('Employee Input 20-21'!OYR29="","",'Employee Input 20-21'!OYR29)</f>
        <v/>
      </c>
      <c r="OYS29" s="14" t="str">
        <f>IF('Employee Input 20-21'!OYS29="","",'Employee Input 20-21'!OYS29)</f>
        <v/>
      </c>
      <c r="OYT29" s="14" t="str">
        <f>IF('Employee Input 20-21'!OYT29="","",'Employee Input 20-21'!OYT29)</f>
        <v/>
      </c>
      <c r="OYU29" s="14" t="str">
        <f>IF('Employee Input 20-21'!OYU29="","",'Employee Input 20-21'!OYU29)</f>
        <v/>
      </c>
      <c r="OYV29" s="14" t="str">
        <f>IF('Employee Input 20-21'!OYV29="","",'Employee Input 20-21'!OYV29)</f>
        <v/>
      </c>
      <c r="OYW29" s="14" t="str">
        <f>IF('Employee Input 20-21'!OYW29="","",'Employee Input 20-21'!OYW29)</f>
        <v/>
      </c>
      <c r="OYX29" s="14" t="str">
        <f>IF('Employee Input 20-21'!OYX29="","",'Employee Input 20-21'!OYX29)</f>
        <v/>
      </c>
      <c r="OYY29" s="14" t="str">
        <f>IF('Employee Input 20-21'!OYY29="","",'Employee Input 20-21'!OYY29)</f>
        <v/>
      </c>
      <c r="OYZ29" s="14" t="str">
        <f>IF('Employee Input 20-21'!OYZ29="","",'Employee Input 20-21'!OYZ29)</f>
        <v/>
      </c>
      <c r="OZA29" s="14" t="str">
        <f>IF('Employee Input 20-21'!OZA29="","",'Employee Input 20-21'!OZA29)</f>
        <v/>
      </c>
      <c r="OZB29" s="14" t="str">
        <f>IF('Employee Input 20-21'!OZB29="","",'Employee Input 20-21'!OZB29)</f>
        <v/>
      </c>
      <c r="OZC29" s="14" t="str">
        <f>IF('Employee Input 20-21'!OZC29="","",'Employee Input 20-21'!OZC29)</f>
        <v/>
      </c>
      <c r="OZD29" s="14" t="str">
        <f>IF('Employee Input 20-21'!OZD29="","",'Employee Input 20-21'!OZD29)</f>
        <v/>
      </c>
      <c r="OZE29" s="14" t="str">
        <f>IF('Employee Input 20-21'!OZE29="","",'Employee Input 20-21'!OZE29)</f>
        <v/>
      </c>
      <c r="OZF29" s="14" t="str">
        <f>IF('Employee Input 20-21'!OZF29="","",'Employee Input 20-21'!OZF29)</f>
        <v/>
      </c>
      <c r="OZG29" s="14" t="str">
        <f>IF('Employee Input 20-21'!OZG29="","",'Employee Input 20-21'!OZG29)</f>
        <v/>
      </c>
      <c r="OZH29" s="14" t="str">
        <f>IF('Employee Input 20-21'!OZH29="","",'Employee Input 20-21'!OZH29)</f>
        <v/>
      </c>
      <c r="OZI29" s="14" t="str">
        <f>IF('Employee Input 20-21'!OZI29="","",'Employee Input 20-21'!OZI29)</f>
        <v/>
      </c>
      <c r="OZJ29" s="14" t="str">
        <f>IF('Employee Input 20-21'!OZJ29="","",'Employee Input 20-21'!OZJ29)</f>
        <v/>
      </c>
      <c r="OZK29" s="14" t="str">
        <f>IF('Employee Input 20-21'!OZK29="","",'Employee Input 20-21'!OZK29)</f>
        <v/>
      </c>
      <c r="OZL29" s="14" t="str">
        <f>IF('Employee Input 20-21'!OZL29="","",'Employee Input 20-21'!OZL29)</f>
        <v/>
      </c>
      <c r="OZM29" s="14" t="str">
        <f>IF('Employee Input 20-21'!OZM29="","",'Employee Input 20-21'!OZM29)</f>
        <v/>
      </c>
      <c r="OZN29" s="14" t="str">
        <f>IF('Employee Input 20-21'!OZN29="","",'Employee Input 20-21'!OZN29)</f>
        <v/>
      </c>
      <c r="OZO29" s="14" t="str">
        <f>IF('Employee Input 20-21'!OZO29="","",'Employee Input 20-21'!OZO29)</f>
        <v/>
      </c>
      <c r="OZP29" s="14" t="str">
        <f>IF('Employee Input 20-21'!OZP29="","",'Employee Input 20-21'!OZP29)</f>
        <v/>
      </c>
      <c r="OZQ29" s="14" t="str">
        <f>IF('Employee Input 20-21'!OZQ29="","",'Employee Input 20-21'!OZQ29)</f>
        <v/>
      </c>
      <c r="OZR29" s="14" t="str">
        <f>IF('Employee Input 20-21'!OZR29="","",'Employee Input 20-21'!OZR29)</f>
        <v/>
      </c>
      <c r="OZS29" s="14" t="str">
        <f>IF('Employee Input 20-21'!OZS29="","",'Employee Input 20-21'!OZS29)</f>
        <v/>
      </c>
      <c r="OZT29" s="14" t="str">
        <f>IF('Employee Input 20-21'!OZT29="","",'Employee Input 20-21'!OZT29)</f>
        <v/>
      </c>
      <c r="OZU29" s="14" t="str">
        <f>IF('Employee Input 20-21'!OZU29="","",'Employee Input 20-21'!OZU29)</f>
        <v/>
      </c>
      <c r="OZV29" s="14" t="str">
        <f>IF('Employee Input 20-21'!OZV29="","",'Employee Input 20-21'!OZV29)</f>
        <v/>
      </c>
      <c r="OZW29" s="14" t="str">
        <f>IF('Employee Input 20-21'!OZW29="","",'Employee Input 20-21'!OZW29)</f>
        <v/>
      </c>
      <c r="OZX29" s="14" t="str">
        <f>IF('Employee Input 20-21'!OZX29="","",'Employee Input 20-21'!OZX29)</f>
        <v/>
      </c>
      <c r="OZY29" s="14" t="str">
        <f>IF('Employee Input 20-21'!OZY29="","",'Employee Input 20-21'!OZY29)</f>
        <v/>
      </c>
      <c r="OZZ29" s="14" t="str">
        <f>IF('Employee Input 20-21'!OZZ29="","",'Employee Input 20-21'!OZZ29)</f>
        <v/>
      </c>
      <c r="PAA29" s="14" t="str">
        <f>IF('Employee Input 20-21'!PAA29="","",'Employee Input 20-21'!PAA29)</f>
        <v/>
      </c>
      <c r="PAB29" s="14" t="str">
        <f>IF('Employee Input 20-21'!PAB29="","",'Employee Input 20-21'!PAB29)</f>
        <v/>
      </c>
      <c r="PAC29" s="14" t="str">
        <f>IF('Employee Input 20-21'!PAC29="","",'Employee Input 20-21'!PAC29)</f>
        <v/>
      </c>
      <c r="PAD29" s="14" t="str">
        <f>IF('Employee Input 20-21'!PAD29="","",'Employee Input 20-21'!PAD29)</f>
        <v/>
      </c>
      <c r="PAE29" s="14" t="str">
        <f>IF('Employee Input 20-21'!PAE29="","",'Employee Input 20-21'!PAE29)</f>
        <v/>
      </c>
      <c r="PAF29" s="14" t="str">
        <f>IF('Employee Input 20-21'!PAF29="","",'Employee Input 20-21'!PAF29)</f>
        <v/>
      </c>
      <c r="PAG29" s="14" t="str">
        <f>IF('Employee Input 20-21'!PAG29="","",'Employee Input 20-21'!PAG29)</f>
        <v/>
      </c>
      <c r="PAH29" s="14" t="str">
        <f>IF('Employee Input 20-21'!PAH29="","",'Employee Input 20-21'!PAH29)</f>
        <v/>
      </c>
      <c r="PAI29" s="14" t="str">
        <f>IF('Employee Input 20-21'!PAI29="","",'Employee Input 20-21'!PAI29)</f>
        <v/>
      </c>
      <c r="PAJ29" s="14" t="str">
        <f>IF('Employee Input 20-21'!PAJ29="","",'Employee Input 20-21'!PAJ29)</f>
        <v/>
      </c>
      <c r="PAK29" s="14" t="str">
        <f>IF('Employee Input 20-21'!PAK29="","",'Employee Input 20-21'!PAK29)</f>
        <v/>
      </c>
      <c r="PAL29" s="14" t="str">
        <f>IF('Employee Input 20-21'!PAL29="","",'Employee Input 20-21'!PAL29)</f>
        <v/>
      </c>
      <c r="PAM29" s="14" t="str">
        <f>IF('Employee Input 20-21'!PAM29="","",'Employee Input 20-21'!PAM29)</f>
        <v/>
      </c>
      <c r="PAN29" s="14" t="str">
        <f>IF('Employee Input 20-21'!PAN29="","",'Employee Input 20-21'!PAN29)</f>
        <v/>
      </c>
      <c r="PAO29" s="14" t="str">
        <f>IF('Employee Input 20-21'!PAO29="","",'Employee Input 20-21'!PAO29)</f>
        <v/>
      </c>
      <c r="PAP29" s="14" t="str">
        <f>IF('Employee Input 20-21'!PAP29="","",'Employee Input 20-21'!PAP29)</f>
        <v/>
      </c>
      <c r="PAQ29" s="14" t="str">
        <f>IF('Employee Input 20-21'!PAQ29="","",'Employee Input 20-21'!PAQ29)</f>
        <v/>
      </c>
      <c r="PAR29" s="14" t="str">
        <f>IF('Employee Input 20-21'!PAR29="","",'Employee Input 20-21'!PAR29)</f>
        <v/>
      </c>
      <c r="PAS29" s="14" t="str">
        <f>IF('Employee Input 20-21'!PAS29="","",'Employee Input 20-21'!PAS29)</f>
        <v/>
      </c>
      <c r="PAT29" s="14" t="str">
        <f>IF('Employee Input 20-21'!PAT29="","",'Employee Input 20-21'!PAT29)</f>
        <v/>
      </c>
      <c r="PAU29" s="14" t="str">
        <f>IF('Employee Input 20-21'!PAU29="","",'Employee Input 20-21'!PAU29)</f>
        <v/>
      </c>
      <c r="PAV29" s="14" t="str">
        <f>IF('Employee Input 20-21'!PAV29="","",'Employee Input 20-21'!PAV29)</f>
        <v/>
      </c>
      <c r="PAW29" s="14" t="str">
        <f>IF('Employee Input 20-21'!PAW29="","",'Employee Input 20-21'!PAW29)</f>
        <v/>
      </c>
      <c r="PAX29" s="14" t="str">
        <f>IF('Employee Input 20-21'!PAX29="","",'Employee Input 20-21'!PAX29)</f>
        <v/>
      </c>
      <c r="PAY29" s="14" t="str">
        <f>IF('Employee Input 20-21'!PAY29="","",'Employee Input 20-21'!PAY29)</f>
        <v/>
      </c>
      <c r="PAZ29" s="14" t="str">
        <f>IF('Employee Input 20-21'!PAZ29="","",'Employee Input 20-21'!PAZ29)</f>
        <v/>
      </c>
      <c r="PBA29" s="14" t="str">
        <f>IF('Employee Input 20-21'!PBA29="","",'Employee Input 20-21'!PBA29)</f>
        <v/>
      </c>
      <c r="PBB29" s="14" t="str">
        <f>IF('Employee Input 20-21'!PBB29="","",'Employee Input 20-21'!PBB29)</f>
        <v/>
      </c>
      <c r="PBC29" s="14" t="str">
        <f>IF('Employee Input 20-21'!PBC29="","",'Employee Input 20-21'!PBC29)</f>
        <v/>
      </c>
      <c r="PBD29" s="14" t="str">
        <f>IF('Employee Input 20-21'!PBD29="","",'Employee Input 20-21'!PBD29)</f>
        <v/>
      </c>
      <c r="PBE29" s="14" t="str">
        <f>IF('Employee Input 20-21'!PBE29="","",'Employee Input 20-21'!PBE29)</f>
        <v/>
      </c>
      <c r="PBF29" s="14" t="str">
        <f>IF('Employee Input 20-21'!PBF29="","",'Employee Input 20-21'!PBF29)</f>
        <v/>
      </c>
      <c r="PBG29" s="14" t="str">
        <f>IF('Employee Input 20-21'!PBG29="","",'Employee Input 20-21'!PBG29)</f>
        <v/>
      </c>
      <c r="PBH29" s="14" t="str">
        <f>IF('Employee Input 20-21'!PBH29="","",'Employee Input 20-21'!PBH29)</f>
        <v/>
      </c>
      <c r="PBI29" s="14" t="str">
        <f>IF('Employee Input 20-21'!PBI29="","",'Employee Input 20-21'!PBI29)</f>
        <v/>
      </c>
      <c r="PBJ29" s="14" t="str">
        <f>IF('Employee Input 20-21'!PBJ29="","",'Employee Input 20-21'!PBJ29)</f>
        <v/>
      </c>
      <c r="PBK29" s="14" t="str">
        <f>IF('Employee Input 20-21'!PBK29="","",'Employee Input 20-21'!PBK29)</f>
        <v/>
      </c>
      <c r="PBL29" s="14" t="str">
        <f>IF('Employee Input 20-21'!PBL29="","",'Employee Input 20-21'!PBL29)</f>
        <v/>
      </c>
      <c r="PBM29" s="14" t="str">
        <f>IF('Employee Input 20-21'!PBM29="","",'Employee Input 20-21'!PBM29)</f>
        <v/>
      </c>
      <c r="PBN29" s="14" t="str">
        <f>IF('Employee Input 20-21'!PBN29="","",'Employee Input 20-21'!PBN29)</f>
        <v/>
      </c>
      <c r="PBO29" s="14" t="str">
        <f>IF('Employee Input 20-21'!PBO29="","",'Employee Input 20-21'!PBO29)</f>
        <v/>
      </c>
      <c r="PBP29" s="14" t="str">
        <f>IF('Employee Input 20-21'!PBP29="","",'Employee Input 20-21'!PBP29)</f>
        <v/>
      </c>
      <c r="PBQ29" s="14" t="str">
        <f>IF('Employee Input 20-21'!PBQ29="","",'Employee Input 20-21'!PBQ29)</f>
        <v/>
      </c>
      <c r="PBR29" s="14" t="str">
        <f>IF('Employee Input 20-21'!PBR29="","",'Employee Input 20-21'!PBR29)</f>
        <v/>
      </c>
      <c r="PBS29" s="14" t="str">
        <f>IF('Employee Input 20-21'!PBS29="","",'Employee Input 20-21'!PBS29)</f>
        <v/>
      </c>
      <c r="PBT29" s="14" t="str">
        <f>IF('Employee Input 20-21'!PBT29="","",'Employee Input 20-21'!PBT29)</f>
        <v/>
      </c>
      <c r="PBU29" s="14" t="str">
        <f>IF('Employee Input 20-21'!PBU29="","",'Employee Input 20-21'!PBU29)</f>
        <v/>
      </c>
      <c r="PBV29" s="14" t="str">
        <f>IF('Employee Input 20-21'!PBV29="","",'Employee Input 20-21'!PBV29)</f>
        <v/>
      </c>
      <c r="PBW29" s="14" t="str">
        <f>IF('Employee Input 20-21'!PBW29="","",'Employee Input 20-21'!PBW29)</f>
        <v/>
      </c>
      <c r="PBX29" s="14" t="str">
        <f>IF('Employee Input 20-21'!PBX29="","",'Employee Input 20-21'!PBX29)</f>
        <v/>
      </c>
      <c r="PBY29" s="14" t="str">
        <f>IF('Employee Input 20-21'!PBY29="","",'Employee Input 20-21'!PBY29)</f>
        <v/>
      </c>
      <c r="PBZ29" s="14" t="str">
        <f>IF('Employee Input 20-21'!PBZ29="","",'Employee Input 20-21'!PBZ29)</f>
        <v/>
      </c>
      <c r="PCA29" s="14" t="str">
        <f>IF('Employee Input 20-21'!PCA29="","",'Employee Input 20-21'!PCA29)</f>
        <v/>
      </c>
      <c r="PCB29" s="14" t="str">
        <f>IF('Employee Input 20-21'!PCB29="","",'Employee Input 20-21'!PCB29)</f>
        <v/>
      </c>
      <c r="PCC29" s="14" t="str">
        <f>IF('Employee Input 20-21'!PCC29="","",'Employee Input 20-21'!PCC29)</f>
        <v/>
      </c>
      <c r="PCD29" s="14" t="str">
        <f>IF('Employee Input 20-21'!PCD29="","",'Employee Input 20-21'!PCD29)</f>
        <v/>
      </c>
      <c r="PCE29" s="14" t="str">
        <f>IF('Employee Input 20-21'!PCE29="","",'Employee Input 20-21'!PCE29)</f>
        <v/>
      </c>
      <c r="PCF29" s="14" t="str">
        <f>IF('Employee Input 20-21'!PCF29="","",'Employee Input 20-21'!PCF29)</f>
        <v/>
      </c>
      <c r="PCG29" s="14" t="str">
        <f>IF('Employee Input 20-21'!PCG29="","",'Employee Input 20-21'!PCG29)</f>
        <v/>
      </c>
      <c r="PCH29" s="14" t="str">
        <f>IF('Employee Input 20-21'!PCH29="","",'Employee Input 20-21'!PCH29)</f>
        <v/>
      </c>
      <c r="PCI29" s="14" t="str">
        <f>IF('Employee Input 20-21'!PCI29="","",'Employee Input 20-21'!PCI29)</f>
        <v/>
      </c>
      <c r="PCJ29" s="14" t="str">
        <f>IF('Employee Input 20-21'!PCJ29="","",'Employee Input 20-21'!PCJ29)</f>
        <v/>
      </c>
      <c r="PCK29" s="14" t="str">
        <f>IF('Employee Input 20-21'!PCK29="","",'Employee Input 20-21'!PCK29)</f>
        <v/>
      </c>
      <c r="PCL29" s="14" t="str">
        <f>IF('Employee Input 20-21'!PCL29="","",'Employee Input 20-21'!PCL29)</f>
        <v/>
      </c>
      <c r="PCM29" s="14" t="str">
        <f>IF('Employee Input 20-21'!PCM29="","",'Employee Input 20-21'!PCM29)</f>
        <v/>
      </c>
      <c r="PCN29" s="14" t="str">
        <f>IF('Employee Input 20-21'!PCN29="","",'Employee Input 20-21'!PCN29)</f>
        <v/>
      </c>
      <c r="PCO29" s="14" t="str">
        <f>IF('Employee Input 20-21'!PCO29="","",'Employee Input 20-21'!PCO29)</f>
        <v/>
      </c>
      <c r="PCP29" s="14" t="str">
        <f>IF('Employee Input 20-21'!PCP29="","",'Employee Input 20-21'!PCP29)</f>
        <v/>
      </c>
      <c r="PCQ29" s="14" t="str">
        <f>IF('Employee Input 20-21'!PCQ29="","",'Employee Input 20-21'!PCQ29)</f>
        <v/>
      </c>
      <c r="PCR29" s="14" t="str">
        <f>IF('Employee Input 20-21'!PCR29="","",'Employee Input 20-21'!PCR29)</f>
        <v/>
      </c>
      <c r="PCS29" s="14" t="str">
        <f>IF('Employee Input 20-21'!PCS29="","",'Employee Input 20-21'!PCS29)</f>
        <v/>
      </c>
      <c r="PCT29" s="14" t="str">
        <f>IF('Employee Input 20-21'!PCT29="","",'Employee Input 20-21'!PCT29)</f>
        <v/>
      </c>
      <c r="PCU29" s="14" t="str">
        <f>IF('Employee Input 20-21'!PCU29="","",'Employee Input 20-21'!PCU29)</f>
        <v/>
      </c>
      <c r="PCV29" s="14" t="str">
        <f>IF('Employee Input 20-21'!PCV29="","",'Employee Input 20-21'!PCV29)</f>
        <v/>
      </c>
      <c r="PCW29" s="14" t="str">
        <f>IF('Employee Input 20-21'!PCW29="","",'Employee Input 20-21'!PCW29)</f>
        <v/>
      </c>
      <c r="PCX29" s="14" t="str">
        <f>IF('Employee Input 20-21'!PCX29="","",'Employee Input 20-21'!PCX29)</f>
        <v/>
      </c>
      <c r="PCY29" s="14" t="str">
        <f>IF('Employee Input 20-21'!PCY29="","",'Employee Input 20-21'!PCY29)</f>
        <v/>
      </c>
      <c r="PCZ29" s="14" t="str">
        <f>IF('Employee Input 20-21'!PCZ29="","",'Employee Input 20-21'!PCZ29)</f>
        <v/>
      </c>
      <c r="PDA29" s="14" t="str">
        <f>IF('Employee Input 20-21'!PDA29="","",'Employee Input 20-21'!PDA29)</f>
        <v/>
      </c>
      <c r="PDB29" s="14" t="str">
        <f>IF('Employee Input 20-21'!PDB29="","",'Employee Input 20-21'!PDB29)</f>
        <v/>
      </c>
      <c r="PDC29" s="14" t="str">
        <f>IF('Employee Input 20-21'!PDC29="","",'Employee Input 20-21'!PDC29)</f>
        <v/>
      </c>
      <c r="PDD29" s="14" t="str">
        <f>IF('Employee Input 20-21'!PDD29="","",'Employee Input 20-21'!PDD29)</f>
        <v/>
      </c>
      <c r="PDE29" s="14" t="str">
        <f>IF('Employee Input 20-21'!PDE29="","",'Employee Input 20-21'!PDE29)</f>
        <v/>
      </c>
      <c r="PDF29" s="14" t="str">
        <f>IF('Employee Input 20-21'!PDF29="","",'Employee Input 20-21'!PDF29)</f>
        <v/>
      </c>
      <c r="PDG29" s="14" t="str">
        <f>IF('Employee Input 20-21'!PDG29="","",'Employee Input 20-21'!PDG29)</f>
        <v/>
      </c>
      <c r="PDH29" s="14" t="str">
        <f>IF('Employee Input 20-21'!PDH29="","",'Employee Input 20-21'!PDH29)</f>
        <v/>
      </c>
      <c r="PDI29" s="14" t="str">
        <f>IF('Employee Input 20-21'!PDI29="","",'Employee Input 20-21'!PDI29)</f>
        <v/>
      </c>
      <c r="PDJ29" s="14" t="str">
        <f>IF('Employee Input 20-21'!PDJ29="","",'Employee Input 20-21'!PDJ29)</f>
        <v/>
      </c>
      <c r="PDK29" s="14" t="str">
        <f>IF('Employee Input 20-21'!PDK29="","",'Employee Input 20-21'!PDK29)</f>
        <v/>
      </c>
      <c r="PDL29" s="14" t="str">
        <f>IF('Employee Input 20-21'!PDL29="","",'Employee Input 20-21'!PDL29)</f>
        <v/>
      </c>
      <c r="PDM29" s="14" t="str">
        <f>IF('Employee Input 20-21'!PDM29="","",'Employee Input 20-21'!PDM29)</f>
        <v/>
      </c>
      <c r="PDN29" s="14" t="str">
        <f>IF('Employee Input 20-21'!PDN29="","",'Employee Input 20-21'!PDN29)</f>
        <v/>
      </c>
      <c r="PDO29" s="14" t="str">
        <f>IF('Employee Input 20-21'!PDO29="","",'Employee Input 20-21'!PDO29)</f>
        <v/>
      </c>
      <c r="PDP29" s="14" t="str">
        <f>IF('Employee Input 20-21'!PDP29="","",'Employee Input 20-21'!PDP29)</f>
        <v/>
      </c>
      <c r="PDQ29" s="14" t="str">
        <f>IF('Employee Input 20-21'!PDQ29="","",'Employee Input 20-21'!PDQ29)</f>
        <v/>
      </c>
      <c r="PDR29" s="14" t="str">
        <f>IF('Employee Input 20-21'!PDR29="","",'Employee Input 20-21'!PDR29)</f>
        <v/>
      </c>
      <c r="PDS29" s="14" t="str">
        <f>IF('Employee Input 20-21'!PDS29="","",'Employee Input 20-21'!PDS29)</f>
        <v/>
      </c>
      <c r="PDT29" s="14" t="str">
        <f>IF('Employee Input 20-21'!PDT29="","",'Employee Input 20-21'!PDT29)</f>
        <v/>
      </c>
      <c r="PDU29" s="14" t="str">
        <f>IF('Employee Input 20-21'!PDU29="","",'Employee Input 20-21'!PDU29)</f>
        <v/>
      </c>
      <c r="PDV29" s="14" t="str">
        <f>IF('Employee Input 20-21'!PDV29="","",'Employee Input 20-21'!PDV29)</f>
        <v/>
      </c>
      <c r="PDW29" s="14" t="str">
        <f>IF('Employee Input 20-21'!PDW29="","",'Employee Input 20-21'!PDW29)</f>
        <v/>
      </c>
      <c r="PDX29" s="14" t="str">
        <f>IF('Employee Input 20-21'!PDX29="","",'Employee Input 20-21'!PDX29)</f>
        <v/>
      </c>
      <c r="PDY29" s="14" t="str">
        <f>IF('Employee Input 20-21'!PDY29="","",'Employee Input 20-21'!PDY29)</f>
        <v/>
      </c>
      <c r="PDZ29" s="14" t="str">
        <f>IF('Employee Input 20-21'!PDZ29="","",'Employee Input 20-21'!PDZ29)</f>
        <v/>
      </c>
      <c r="PEA29" s="14" t="str">
        <f>IF('Employee Input 20-21'!PEA29="","",'Employee Input 20-21'!PEA29)</f>
        <v/>
      </c>
      <c r="PEB29" s="14" t="str">
        <f>IF('Employee Input 20-21'!PEB29="","",'Employee Input 20-21'!PEB29)</f>
        <v/>
      </c>
      <c r="PEC29" s="14" t="str">
        <f>IF('Employee Input 20-21'!PEC29="","",'Employee Input 20-21'!PEC29)</f>
        <v/>
      </c>
      <c r="PED29" s="14" t="str">
        <f>IF('Employee Input 20-21'!PED29="","",'Employee Input 20-21'!PED29)</f>
        <v/>
      </c>
      <c r="PEE29" s="14" t="str">
        <f>IF('Employee Input 20-21'!PEE29="","",'Employee Input 20-21'!PEE29)</f>
        <v/>
      </c>
      <c r="PEF29" s="14" t="str">
        <f>IF('Employee Input 20-21'!PEF29="","",'Employee Input 20-21'!PEF29)</f>
        <v/>
      </c>
      <c r="PEG29" s="14" t="str">
        <f>IF('Employee Input 20-21'!PEG29="","",'Employee Input 20-21'!PEG29)</f>
        <v/>
      </c>
      <c r="PEH29" s="14" t="str">
        <f>IF('Employee Input 20-21'!PEH29="","",'Employee Input 20-21'!PEH29)</f>
        <v/>
      </c>
      <c r="PEI29" s="14" t="str">
        <f>IF('Employee Input 20-21'!PEI29="","",'Employee Input 20-21'!PEI29)</f>
        <v/>
      </c>
      <c r="PEJ29" s="14" t="str">
        <f>IF('Employee Input 20-21'!PEJ29="","",'Employee Input 20-21'!PEJ29)</f>
        <v/>
      </c>
      <c r="PEK29" s="14" t="str">
        <f>IF('Employee Input 20-21'!PEK29="","",'Employee Input 20-21'!PEK29)</f>
        <v/>
      </c>
      <c r="PEL29" s="14" t="str">
        <f>IF('Employee Input 20-21'!PEL29="","",'Employee Input 20-21'!PEL29)</f>
        <v/>
      </c>
      <c r="PEM29" s="14" t="str">
        <f>IF('Employee Input 20-21'!PEM29="","",'Employee Input 20-21'!PEM29)</f>
        <v/>
      </c>
      <c r="PEN29" s="14" t="str">
        <f>IF('Employee Input 20-21'!PEN29="","",'Employee Input 20-21'!PEN29)</f>
        <v/>
      </c>
      <c r="PEO29" s="14" t="str">
        <f>IF('Employee Input 20-21'!PEO29="","",'Employee Input 20-21'!PEO29)</f>
        <v/>
      </c>
      <c r="PEP29" s="14" t="str">
        <f>IF('Employee Input 20-21'!PEP29="","",'Employee Input 20-21'!PEP29)</f>
        <v/>
      </c>
      <c r="PEQ29" s="14" t="str">
        <f>IF('Employee Input 20-21'!PEQ29="","",'Employee Input 20-21'!PEQ29)</f>
        <v/>
      </c>
      <c r="PER29" s="14" t="str">
        <f>IF('Employee Input 20-21'!PER29="","",'Employee Input 20-21'!PER29)</f>
        <v/>
      </c>
      <c r="PES29" s="14" t="str">
        <f>IF('Employee Input 20-21'!PES29="","",'Employee Input 20-21'!PES29)</f>
        <v/>
      </c>
      <c r="PET29" s="14" t="str">
        <f>IF('Employee Input 20-21'!PET29="","",'Employee Input 20-21'!PET29)</f>
        <v/>
      </c>
      <c r="PEU29" s="14" t="str">
        <f>IF('Employee Input 20-21'!PEU29="","",'Employee Input 20-21'!PEU29)</f>
        <v/>
      </c>
      <c r="PEV29" s="14" t="str">
        <f>IF('Employee Input 20-21'!PEV29="","",'Employee Input 20-21'!PEV29)</f>
        <v/>
      </c>
      <c r="PEW29" s="14" t="str">
        <f>IF('Employee Input 20-21'!PEW29="","",'Employee Input 20-21'!PEW29)</f>
        <v/>
      </c>
      <c r="PEX29" s="14" t="str">
        <f>IF('Employee Input 20-21'!PEX29="","",'Employee Input 20-21'!PEX29)</f>
        <v/>
      </c>
      <c r="PEY29" s="14" t="str">
        <f>IF('Employee Input 20-21'!PEY29="","",'Employee Input 20-21'!PEY29)</f>
        <v/>
      </c>
      <c r="PEZ29" s="14" t="str">
        <f>IF('Employee Input 20-21'!PEZ29="","",'Employee Input 20-21'!PEZ29)</f>
        <v/>
      </c>
      <c r="PFA29" s="14" t="str">
        <f>IF('Employee Input 20-21'!PFA29="","",'Employee Input 20-21'!PFA29)</f>
        <v/>
      </c>
      <c r="PFB29" s="14" t="str">
        <f>IF('Employee Input 20-21'!PFB29="","",'Employee Input 20-21'!PFB29)</f>
        <v/>
      </c>
      <c r="PFC29" s="14" t="str">
        <f>IF('Employee Input 20-21'!PFC29="","",'Employee Input 20-21'!PFC29)</f>
        <v/>
      </c>
      <c r="PFD29" s="14" t="str">
        <f>IF('Employee Input 20-21'!PFD29="","",'Employee Input 20-21'!PFD29)</f>
        <v/>
      </c>
      <c r="PFE29" s="14" t="str">
        <f>IF('Employee Input 20-21'!PFE29="","",'Employee Input 20-21'!PFE29)</f>
        <v/>
      </c>
      <c r="PFF29" s="14" t="str">
        <f>IF('Employee Input 20-21'!PFF29="","",'Employee Input 20-21'!PFF29)</f>
        <v/>
      </c>
      <c r="PFG29" s="14" t="str">
        <f>IF('Employee Input 20-21'!PFG29="","",'Employee Input 20-21'!PFG29)</f>
        <v/>
      </c>
      <c r="PFH29" s="14" t="str">
        <f>IF('Employee Input 20-21'!PFH29="","",'Employee Input 20-21'!PFH29)</f>
        <v/>
      </c>
      <c r="PFI29" s="14" t="str">
        <f>IF('Employee Input 20-21'!PFI29="","",'Employee Input 20-21'!PFI29)</f>
        <v/>
      </c>
      <c r="PFJ29" s="14" t="str">
        <f>IF('Employee Input 20-21'!PFJ29="","",'Employee Input 20-21'!PFJ29)</f>
        <v/>
      </c>
      <c r="PFK29" s="14" t="str">
        <f>IF('Employee Input 20-21'!PFK29="","",'Employee Input 20-21'!PFK29)</f>
        <v/>
      </c>
      <c r="PFL29" s="14" t="str">
        <f>IF('Employee Input 20-21'!PFL29="","",'Employee Input 20-21'!PFL29)</f>
        <v/>
      </c>
      <c r="PFM29" s="14" t="str">
        <f>IF('Employee Input 20-21'!PFM29="","",'Employee Input 20-21'!PFM29)</f>
        <v/>
      </c>
      <c r="PFN29" s="14" t="str">
        <f>IF('Employee Input 20-21'!PFN29="","",'Employee Input 20-21'!PFN29)</f>
        <v/>
      </c>
      <c r="PFO29" s="14" t="str">
        <f>IF('Employee Input 20-21'!PFO29="","",'Employee Input 20-21'!PFO29)</f>
        <v/>
      </c>
      <c r="PFP29" s="14" t="str">
        <f>IF('Employee Input 20-21'!PFP29="","",'Employee Input 20-21'!PFP29)</f>
        <v/>
      </c>
      <c r="PFQ29" s="14" t="str">
        <f>IF('Employee Input 20-21'!PFQ29="","",'Employee Input 20-21'!PFQ29)</f>
        <v/>
      </c>
      <c r="PFR29" s="14" t="str">
        <f>IF('Employee Input 20-21'!PFR29="","",'Employee Input 20-21'!PFR29)</f>
        <v/>
      </c>
      <c r="PFS29" s="14" t="str">
        <f>IF('Employee Input 20-21'!PFS29="","",'Employee Input 20-21'!PFS29)</f>
        <v/>
      </c>
      <c r="PFT29" s="14" t="str">
        <f>IF('Employee Input 20-21'!PFT29="","",'Employee Input 20-21'!PFT29)</f>
        <v/>
      </c>
      <c r="PFU29" s="14" t="str">
        <f>IF('Employee Input 20-21'!PFU29="","",'Employee Input 20-21'!PFU29)</f>
        <v/>
      </c>
      <c r="PFV29" s="14" t="str">
        <f>IF('Employee Input 20-21'!PFV29="","",'Employee Input 20-21'!PFV29)</f>
        <v/>
      </c>
      <c r="PFW29" s="14" t="str">
        <f>IF('Employee Input 20-21'!PFW29="","",'Employee Input 20-21'!PFW29)</f>
        <v/>
      </c>
      <c r="PFX29" s="14" t="str">
        <f>IF('Employee Input 20-21'!PFX29="","",'Employee Input 20-21'!PFX29)</f>
        <v/>
      </c>
      <c r="PFY29" s="14" t="str">
        <f>IF('Employee Input 20-21'!PFY29="","",'Employee Input 20-21'!PFY29)</f>
        <v/>
      </c>
      <c r="PFZ29" s="14" t="str">
        <f>IF('Employee Input 20-21'!PFZ29="","",'Employee Input 20-21'!PFZ29)</f>
        <v/>
      </c>
      <c r="PGA29" s="14" t="str">
        <f>IF('Employee Input 20-21'!PGA29="","",'Employee Input 20-21'!PGA29)</f>
        <v/>
      </c>
      <c r="PGB29" s="14" t="str">
        <f>IF('Employee Input 20-21'!PGB29="","",'Employee Input 20-21'!PGB29)</f>
        <v/>
      </c>
      <c r="PGC29" s="14" t="str">
        <f>IF('Employee Input 20-21'!PGC29="","",'Employee Input 20-21'!PGC29)</f>
        <v/>
      </c>
      <c r="PGD29" s="14" t="str">
        <f>IF('Employee Input 20-21'!PGD29="","",'Employee Input 20-21'!PGD29)</f>
        <v/>
      </c>
      <c r="PGE29" s="14" t="str">
        <f>IF('Employee Input 20-21'!PGE29="","",'Employee Input 20-21'!PGE29)</f>
        <v/>
      </c>
      <c r="PGF29" s="14" t="str">
        <f>IF('Employee Input 20-21'!PGF29="","",'Employee Input 20-21'!PGF29)</f>
        <v/>
      </c>
      <c r="PGG29" s="14" t="str">
        <f>IF('Employee Input 20-21'!PGG29="","",'Employee Input 20-21'!PGG29)</f>
        <v/>
      </c>
      <c r="PGH29" s="14" t="str">
        <f>IF('Employee Input 20-21'!PGH29="","",'Employee Input 20-21'!PGH29)</f>
        <v/>
      </c>
      <c r="PGI29" s="14" t="str">
        <f>IF('Employee Input 20-21'!PGI29="","",'Employee Input 20-21'!PGI29)</f>
        <v/>
      </c>
      <c r="PGJ29" s="14" t="str">
        <f>IF('Employee Input 20-21'!PGJ29="","",'Employee Input 20-21'!PGJ29)</f>
        <v/>
      </c>
      <c r="PGK29" s="14" t="str">
        <f>IF('Employee Input 20-21'!PGK29="","",'Employee Input 20-21'!PGK29)</f>
        <v/>
      </c>
      <c r="PGL29" s="14" t="str">
        <f>IF('Employee Input 20-21'!PGL29="","",'Employee Input 20-21'!PGL29)</f>
        <v/>
      </c>
      <c r="PGM29" s="14" t="str">
        <f>IF('Employee Input 20-21'!PGM29="","",'Employee Input 20-21'!PGM29)</f>
        <v/>
      </c>
      <c r="PGN29" s="14" t="str">
        <f>IF('Employee Input 20-21'!PGN29="","",'Employee Input 20-21'!PGN29)</f>
        <v/>
      </c>
      <c r="PGO29" s="14" t="str">
        <f>IF('Employee Input 20-21'!PGO29="","",'Employee Input 20-21'!PGO29)</f>
        <v/>
      </c>
      <c r="PGP29" s="14" t="str">
        <f>IF('Employee Input 20-21'!PGP29="","",'Employee Input 20-21'!PGP29)</f>
        <v/>
      </c>
      <c r="PGQ29" s="14" t="str">
        <f>IF('Employee Input 20-21'!PGQ29="","",'Employee Input 20-21'!PGQ29)</f>
        <v/>
      </c>
      <c r="PGR29" s="14" t="str">
        <f>IF('Employee Input 20-21'!PGR29="","",'Employee Input 20-21'!PGR29)</f>
        <v/>
      </c>
      <c r="PGS29" s="14" t="str">
        <f>IF('Employee Input 20-21'!PGS29="","",'Employee Input 20-21'!PGS29)</f>
        <v/>
      </c>
      <c r="PGT29" s="14" t="str">
        <f>IF('Employee Input 20-21'!PGT29="","",'Employee Input 20-21'!PGT29)</f>
        <v/>
      </c>
      <c r="PGU29" s="14" t="str">
        <f>IF('Employee Input 20-21'!PGU29="","",'Employee Input 20-21'!PGU29)</f>
        <v/>
      </c>
      <c r="PGV29" s="14" t="str">
        <f>IF('Employee Input 20-21'!PGV29="","",'Employee Input 20-21'!PGV29)</f>
        <v/>
      </c>
      <c r="PGW29" s="14" t="str">
        <f>IF('Employee Input 20-21'!PGW29="","",'Employee Input 20-21'!PGW29)</f>
        <v/>
      </c>
      <c r="PGX29" s="14" t="str">
        <f>IF('Employee Input 20-21'!PGX29="","",'Employee Input 20-21'!PGX29)</f>
        <v/>
      </c>
      <c r="PGY29" s="14" t="str">
        <f>IF('Employee Input 20-21'!PGY29="","",'Employee Input 20-21'!PGY29)</f>
        <v/>
      </c>
      <c r="PGZ29" s="14" t="str">
        <f>IF('Employee Input 20-21'!PGZ29="","",'Employee Input 20-21'!PGZ29)</f>
        <v/>
      </c>
      <c r="PHA29" s="14" t="str">
        <f>IF('Employee Input 20-21'!PHA29="","",'Employee Input 20-21'!PHA29)</f>
        <v/>
      </c>
      <c r="PHB29" s="14" t="str">
        <f>IF('Employee Input 20-21'!PHB29="","",'Employee Input 20-21'!PHB29)</f>
        <v/>
      </c>
      <c r="PHC29" s="14" t="str">
        <f>IF('Employee Input 20-21'!PHC29="","",'Employee Input 20-21'!PHC29)</f>
        <v/>
      </c>
      <c r="PHD29" s="14" t="str">
        <f>IF('Employee Input 20-21'!PHD29="","",'Employee Input 20-21'!PHD29)</f>
        <v/>
      </c>
      <c r="PHE29" s="14" t="str">
        <f>IF('Employee Input 20-21'!PHE29="","",'Employee Input 20-21'!PHE29)</f>
        <v/>
      </c>
      <c r="PHF29" s="14" t="str">
        <f>IF('Employee Input 20-21'!PHF29="","",'Employee Input 20-21'!PHF29)</f>
        <v/>
      </c>
      <c r="PHG29" s="14" t="str">
        <f>IF('Employee Input 20-21'!PHG29="","",'Employee Input 20-21'!PHG29)</f>
        <v/>
      </c>
      <c r="PHH29" s="14" t="str">
        <f>IF('Employee Input 20-21'!PHH29="","",'Employee Input 20-21'!PHH29)</f>
        <v/>
      </c>
      <c r="PHI29" s="14" t="str">
        <f>IF('Employee Input 20-21'!PHI29="","",'Employee Input 20-21'!PHI29)</f>
        <v/>
      </c>
      <c r="PHJ29" s="14" t="str">
        <f>IF('Employee Input 20-21'!PHJ29="","",'Employee Input 20-21'!PHJ29)</f>
        <v/>
      </c>
      <c r="PHK29" s="14" t="str">
        <f>IF('Employee Input 20-21'!PHK29="","",'Employee Input 20-21'!PHK29)</f>
        <v/>
      </c>
      <c r="PHL29" s="14" t="str">
        <f>IF('Employee Input 20-21'!PHL29="","",'Employee Input 20-21'!PHL29)</f>
        <v/>
      </c>
      <c r="PHM29" s="14" t="str">
        <f>IF('Employee Input 20-21'!PHM29="","",'Employee Input 20-21'!PHM29)</f>
        <v/>
      </c>
      <c r="PHN29" s="14" t="str">
        <f>IF('Employee Input 20-21'!PHN29="","",'Employee Input 20-21'!PHN29)</f>
        <v/>
      </c>
      <c r="PHO29" s="14" t="str">
        <f>IF('Employee Input 20-21'!PHO29="","",'Employee Input 20-21'!PHO29)</f>
        <v/>
      </c>
      <c r="PHP29" s="14" t="str">
        <f>IF('Employee Input 20-21'!PHP29="","",'Employee Input 20-21'!PHP29)</f>
        <v/>
      </c>
      <c r="PHQ29" s="14" t="str">
        <f>IF('Employee Input 20-21'!PHQ29="","",'Employee Input 20-21'!PHQ29)</f>
        <v/>
      </c>
      <c r="PHR29" s="14" t="str">
        <f>IF('Employee Input 20-21'!PHR29="","",'Employee Input 20-21'!PHR29)</f>
        <v/>
      </c>
      <c r="PHS29" s="14" t="str">
        <f>IF('Employee Input 20-21'!PHS29="","",'Employee Input 20-21'!PHS29)</f>
        <v/>
      </c>
      <c r="PHT29" s="14" t="str">
        <f>IF('Employee Input 20-21'!PHT29="","",'Employee Input 20-21'!PHT29)</f>
        <v/>
      </c>
      <c r="PHU29" s="14" t="str">
        <f>IF('Employee Input 20-21'!PHU29="","",'Employee Input 20-21'!PHU29)</f>
        <v/>
      </c>
      <c r="PHV29" s="14" t="str">
        <f>IF('Employee Input 20-21'!PHV29="","",'Employee Input 20-21'!PHV29)</f>
        <v/>
      </c>
      <c r="PHW29" s="14" t="str">
        <f>IF('Employee Input 20-21'!PHW29="","",'Employee Input 20-21'!PHW29)</f>
        <v/>
      </c>
      <c r="PHX29" s="14" t="str">
        <f>IF('Employee Input 20-21'!PHX29="","",'Employee Input 20-21'!PHX29)</f>
        <v/>
      </c>
      <c r="PHY29" s="14" t="str">
        <f>IF('Employee Input 20-21'!PHY29="","",'Employee Input 20-21'!PHY29)</f>
        <v/>
      </c>
      <c r="PHZ29" s="14" t="str">
        <f>IF('Employee Input 20-21'!PHZ29="","",'Employee Input 20-21'!PHZ29)</f>
        <v/>
      </c>
      <c r="PIA29" s="14" t="str">
        <f>IF('Employee Input 20-21'!PIA29="","",'Employee Input 20-21'!PIA29)</f>
        <v/>
      </c>
      <c r="PIB29" s="14" t="str">
        <f>IF('Employee Input 20-21'!PIB29="","",'Employee Input 20-21'!PIB29)</f>
        <v/>
      </c>
      <c r="PIC29" s="14" t="str">
        <f>IF('Employee Input 20-21'!PIC29="","",'Employee Input 20-21'!PIC29)</f>
        <v/>
      </c>
      <c r="PID29" s="14" t="str">
        <f>IF('Employee Input 20-21'!PID29="","",'Employee Input 20-21'!PID29)</f>
        <v/>
      </c>
      <c r="PIE29" s="14" t="str">
        <f>IF('Employee Input 20-21'!PIE29="","",'Employee Input 20-21'!PIE29)</f>
        <v/>
      </c>
      <c r="PIF29" s="14" t="str">
        <f>IF('Employee Input 20-21'!PIF29="","",'Employee Input 20-21'!PIF29)</f>
        <v/>
      </c>
      <c r="PIG29" s="14" t="str">
        <f>IF('Employee Input 20-21'!PIG29="","",'Employee Input 20-21'!PIG29)</f>
        <v/>
      </c>
      <c r="PIH29" s="14" t="str">
        <f>IF('Employee Input 20-21'!PIH29="","",'Employee Input 20-21'!PIH29)</f>
        <v/>
      </c>
      <c r="PII29" s="14" t="str">
        <f>IF('Employee Input 20-21'!PII29="","",'Employee Input 20-21'!PII29)</f>
        <v/>
      </c>
      <c r="PIJ29" s="14" t="str">
        <f>IF('Employee Input 20-21'!PIJ29="","",'Employee Input 20-21'!PIJ29)</f>
        <v/>
      </c>
      <c r="PIK29" s="14" t="str">
        <f>IF('Employee Input 20-21'!PIK29="","",'Employee Input 20-21'!PIK29)</f>
        <v/>
      </c>
      <c r="PIL29" s="14" t="str">
        <f>IF('Employee Input 20-21'!PIL29="","",'Employee Input 20-21'!PIL29)</f>
        <v/>
      </c>
      <c r="PIM29" s="14" t="str">
        <f>IF('Employee Input 20-21'!PIM29="","",'Employee Input 20-21'!PIM29)</f>
        <v/>
      </c>
      <c r="PIN29" s="14" t="str">
        <f>IF('Employee Input 20-21'!PIN29="","",'Employee Input 20-21'!PIN29)</f>
        <v/>
      </c>
      <c r="PIO29" s="14" t="str">
        <f>IF('Employee Input 20-21'!PIO29="","",'Employee Input 20-21'!PIO29)</f>
        <v/>
      </c>
      <c r="PIP29" s="14" t="str">
        <f>IF('Employee Input 20-21'!PIP29="","",'Employee Input 20-21'!PIP29)</f>
        <v/>
      </c>
      <c r="PIQ29" s="14" t="str">
        <f>IF('Employee Input 20-21'!PIQ29="","",'Employee Input 20-21'!PIQ29)</f>
        <v/>
      </c>
      <c r="PIR29" s="14" t="str">
        <f>IF('Employee Input 20-21'!PIR29="","",'Employee Input 20-21'!PIR29)</f>
        <v/>
      </c>
      <c r="PIS29" s="14" t="str">
        <f>IF('Employee Input 20-21'!PIS29="","",'Employee Input 20-21'!PIS29)</f>
        <v/>
      </c>
      <c r="PIT29" s="14" t="str">
        <f>IF('Employee Input 20-21'!PIT29="","",'Employee Input 20-21'!PIT29)</f>
        <v/>
      </c>
      <c r="PIU29" s="14" t="str">
        <f>IF('Employee Input 20-21'!PIU29="","",'Employee Input 20-21'!PIU29)</f>
        <v/>
      </c>
      <c r="PIV29" s="14" t="str">
        <f>IF('Employee Input 20-21'!PIV29="","",'Employee Input 20-21'!PIV29)</f>
        <v/>
      </c>
      <c r="PIW29" s="14" t="str">
        <f>IF('Employee Input 20-21'!PIW29="","",'Employee Input 20-21'!PIW29)</f>
        <v/>
      </c>
      <c r="PIX29" s="14" t="str">
        <f>IF('Employee Input 20-21'!PIX29="","",'Employee Input 20-21'!PIX29)</f>
        <v/>
      </c>
      <c r="PIY29" s="14" t="str">
        <f>IF('Employee Input 20-21'!PIY29="","",'Employee Input 20-21'!PIY29)</f>
        <v/>
      </c>
      <c r="PIZ29" s="14" t="str">
        <f>IF('Employee Input 20-21'!PIZ29="","",'Employee Input 20-21'!PIZ29)</f>
        <v/>
      </c>
      <c r="PJA29" s="14" t="str">
        <f>IF('Employee Input 20-21'!PJA29="","",'Employee Input 20-21'!PJA29)</f>
        <v/>
      </c>
      <c r="PJB29" s="14" t="str">
        <f>IF('Employee Input 20-21'!PJB29="","",'Employee Input 20-21'!PJB29)</f>
        <v/>
      </c>
      <c r="PJC29" s="14" t="str">
        <f>IF('Employee Input 20-21'!PJC29="","",'Employee Input 20-21'!PJC29)</f>
        <v/>
      </c>
      <c r="PJD29" s="14" t="str">
        <f>IF('Employee Input 20-21'!PJD29="","",'Employee Input 20-21'!PJD29)</f>
        <v/>
      </c>
      <c r="PJE29" s="14" t="str">
        <f>IF('Employee Input 20-21'!PJE29="","",'Employee Input 20-21'!PJE29)</f>
        <v/>
      </c>
      <c r="PJF29" s="14" t="str">
        <f>IF('Employee Input 20-21'!PJF29="","",'Employee Input 20-21'!PJF29)</f>
        <v/>
      </c>
      <c r="PJG29" s="14" t="str">
        <f>IF('Employee Input 20-21'!PJG29="","",'Employee Input 20-21'!PJG29)</f>
        <v/>
      </c>
      <c r="PJH29" s="14" t="str">
        <f>IF('Employee Input 20-21'!PJH29="","",'Employee Input 20-21'!PJH29)</f>
        <v/>
      </c>
      <c r="PJI29" s="14" t="str">
        <f>IF('Employee Input 20-21'!PJI29="","",'Employee Input 20-21'!PJI29)</f>
        <v/>
      </c>
      <c r="PJJ29" s="14" t="str">
        <f>IF('Employee Input 20-21'!PJJ29="","",'Employee Input 20-21'!PJJ29)</f>
        <v/>
      </c>
      <c r="PJK29" s="14" t="str">
        <f>IF('Employee Input 20-21'!PJK29="","",'Employee Input 20-21'!PJK29)</f>
        <v/>
      </c>
      <c r="PJL29" s="14" t="str">
        <f>IF('Employee Input 20-21'!PJL29="","",'Employee Input 20-21'!PJL29)</f>
        <v/>
      </c>
      <c r="PJM29" s="14" t="str">
        <f>IF('Employee Input 20-21'!PJM29="","",'Employee Input 20-21'!PJM29)</f>
        <v/>
      </c>
      <c r="PJN29" s="14" t="str">
        <f>IF('Employee Input 20-21'!PJN29="","",'Employee Input 20-21'!PJN29)</f>
        <v/>
      </c>
      <c r="PJO29" s="14" t="str">
        <f>IF('Employee Input 20-21'!PJO29="","",'Employee Input 20-21'!PJO29)</f>
        <v/>
      </c>
      <c r="PJP29" s="14" t="str">
        <f>IF('Employee Input 20-21'!PJP29="","",'Employee Input 20-21'!PJP29)</f>
        <v/>
      </c>
      <c r="PJQ29" s="14" t="str">
        <f>IF('Employee Input 20-21'!PJQ29="","",'Employee Input 20-21'!PJQ29)</f>
        <v/>
      </c>
      <c r="PJR29" s="14" t="str">
        <f>IF('Employee Input 20-21'!PJR29="","",'Employee Input 20-21'!PJR29)</f>
        <v/>
      </c>
      <c r="PJS29" s="14" t="str">
        <f>IF('Employee Input 20-21'!PJS29="","",'Employee Input 20-21'!PJS29)</f>
        <v/>
      </c>
      <c r="PJT29" s="14" t="str">
        <f>IF('Employee Input 20-21'!PJT29="","",'Employee Input 20-21'!PJT29)</f>
        <v/>
      </c>
      <c r="PJU29" s="14" t="str">
        <f>IF('Employee Input 20-21'!PJU29="","",'Employee Input 20-21'!PJU29)</f>
        <v/>
      </c>
      <c r="PJV29" s="14" t="str">
        <f>IF('Employee Input 20-21'!PJV29="","",'Employee Input 20-21'!PJV29)</f>
        <v/>
      </c>
      <c r="PJW29" s="14" t="str">
        <f>IF('Employee Input 20-21'!PJW29="","",'Employee Input 20-21'!PJW29)</f>
        <v/>
      </c>
      <c r="PJX29" s="14" t="str">
        <f>IF('Employee Input 20-21'!PJX29="","",'Employee Input 20-21'!PJX29)</f>
        <v/>
      </c>
      <c r="PJY29" s="14" t="str">
        <f>IF('Employee Input 20-21'!PJY29="","",'Employee Input 20-21'!PJY29)</f>
        <v/>
      </c>
      <c r="PJZ29" s="14" t="str">
        <f>IF('Employee Input 20-21'!PJZ29="","",'Employee Input 20-21'!PJZ29)</f>
        <v/>
      </c>
      <c r="PKA29" s="14" t="str">
        <f>IF('Employee Input 20-21'!PKA29="","",'Employee Input 20-21'!PKA29)</f>
        <v/>
      </c>
      <c r="PKB29" s="14" t="str">
        <f>IF('Employee Input 20-21'!PKB29="","",'Employee Input 20-21'!PKB29)</f>
        <v/>
      </c>
      <c r="PKC29" s="14" t="str">
        <f>IF('Employee Input 20-21'!PKC29="","",'Employee Input 20-21'!PKC29)</f>
        <v/>
      </c>
      <c r="PKD29" s="14" t="str">
        <f>IF('Employee Input 20-21'!PKD29="","",'Employee Input 20-21'!PKD29)</f>
        <v/>
      </c>
      <c r="PKE29" s="14" t="str">
        <f>IF('Employee Input 20-21'!PKE29="","",'Employee Input 20-21'!PKE29)</f>
        <v/>
      </c>
      <c r="PKF29" s="14" t="str">
        <f>IF('Employee Input 20-21'!PKF29="","",'Employee Input 20-21'!PKF29)</f>
        <v/>
      </c>
      <c r="PKG29" s="14" t="str">
        <f>IF('Employee Input 20-21'!PKG29="","",'Employee Input 20-21'!PKG29)</f>
        <v/>
      </c>
      <c r="PKH29" s="14" t="str">
        <f>IF('Employee Input 20-21'!PKH29="","",'Employee Input 20-21'!PKH29)</f>
        <v/>
      </c>
      <c r="PKI29" s="14" t="str">
        <f>IF('Employee Input 20-21'!PKI29="","",'Employee Input 20-21'!PKI29)</f>
        <v/>
      </c>
      <c r="PKJ29" s="14" t="str">
        <f>IF('Employee Input 20-21'!PKJ29="","",'Employee Input 20-21'!PKJ29)</f>
        <v/>
      </c>
      <c r="PKK29" s="14" t="str">
        <f>IF('Employee Input 20-21'!PKK29="","",'Employee Input 20-21'!PKK29)</f>
        <v/>
      </c>
      <c r="PKL29" s="14" t="str">
        <f>IF('Employee Input 20-21'!PKL29="","",'Employee Input 20-21'!PKL29)</f>
        <v/>
      </c>
      <c r="PKM29" s="14" t="str">
        <f>IF('Employee Input 20-21'!PKM29="","",'Employee Input 20-21'!PKM29)</f>
        <v/>
      </c>
      <c r="PKN29" s="14" t="str">
        <f>IF('Employee Input 20-21'!PKN29="","",'Employee Input 20-21'!PKN29)</f>
        <v/>
      </c>
      <c r="PKO29" s="14" t="str">
        <f>IF('Employee Input 20-21'!PKO29="","",'Employee Input 20-21'!PKO29)</f>
        <v/>
      </c>
      <c r="PKP29" s="14" t="str">
        <f>IF('Employee Input 20-21'!PKP29="","",'Employee Input 20-21'!PKP29)</f>
        <v/>
      </c>
      <c r="PKQ29" s="14" t="str">
        <f>IF('Employee Input 20-21'!PKQ29="","",'Employee Input 20-21'!PKQ29)</f>
        <v/>
      </c>
      <c r="PKR29" s="14" t="str">
        <f>IF('Employee Input 20-21'!PKR29="","",'Employee Input 20-21'!PKR29)</f>
        <v/>
      </c>
      <c r="PKS29" s="14" t="str">
        <f>IF('Employee Input 20-21'!PKS29="","",'Employee Input 20-21'!PKS29)</f>
        <v/>
      </c>
      <c r="PKT29" s="14" t="str">
        <f>IF('Employee Input 20-21'!PKT29="","",'Employee Input 20-21'!PKT29)</f>
        <v/>
      </c>
      <c r="PKU29" s="14" t="str">
        <f>IF('Employee Input 20-21'!PKU29="","",'Employee Input 20-21'!PKU29)</f>
        <v/>
      </c>
      <c r="PKV29" s="14" t="str">
        <f>IF('Employee Input 20-21'!PKV29="","",'Employee Input 20-21'!PKV29)</f>
        <v/>
      </c>
      <c r="PKW29" s="14" t="str">
        <f>IF('Employee Input 20-21'!PKW29="","",'Employee Input 20-21'!PKW29)</f>
        <v/>
      </c>
      <c r="PKX29" s="14" t="str">
        <f>IF('Employee Input 20-21'!PKX29="","",'Employee Input 20-21'!PKX29)</f>
        <v/>
      </c>
      <c r="PKY29" s="14" t="str">
        <f>IF('Employee Input 20-21'!PKY29="","",'Employee Input 20-21'!PKY29)</f>
        <v/>
      </c>
      <c r="PKZ29" s="14" t="str">
        <f>IF('Employee Input 20-21'!PKZ29="","",'Employee Input 20-21'!PKZ29)</f>
        <v/>
      </c>
      <c r="PLA29" s="14" t="str">
        <f>IF('Employee Input 20-21'!PLA29="","",'Employee Input 20-21'!PLA29)</f>
        <v/>
      </c>
      <c r="PLB29" s="14" t="str">
        <f>IF('Employee Input 20-21'!PLB29="","",'Employee Input 20-21'!PLB29)</f>
        <v/>
      </c>
      <c r="PLC29" s="14" t="str">
        <f>IF('Employee Input 20-21'!PLC29="","",'Employee Input 20-21'!PLC29)</f>
        <v/>
      </c>
      <c r="PLD29" s="14" t="str">
        <f>IF('Employee Input 20-21'!PLD29="","",'Employee Input 20-21'!PLD29)</f>
        <v/>
      </c>
      <c r="PLE29" s="14" t="str">
        <f>IF('Employee Input 20-21'!PLE29="","",'Employee Input 20-21'!PLE29)</f>
        <v/>
      </c>
      <c r="PLF29" s="14" t="str">
        <f>IF('Employee Input 20-21'!PLF29="","",'Employee Input 20-21'!PLF29)</f>
        <v/>
      </c>
      <c r="PLG29" s="14" t="str">
        <f>IF('Employee Input 20-21'!PLG29="","",'Employee Input 20-21'!PLG29)</f>
        <v/>
      </c>
      <c r="PLH29" s="14" t="str">
        <f>IF('Employee Input 20-21'!PLH29="","",'Employee Input 20-21'!PLH29)</f>
        <v/>
      </c>
      <c r="PLI29" s="14" t="str">
        <f>IF('Employee Input 20-21'!PLI29="","",'Employee Input 20-21'!PLI29)</f>
        <v/>
      </c>
      <c r="PLJ29" s="14" t="str">
        <f>IF('Employee Input 20-21'!PLJ29="","",'Employee Input 20-21'!PLJ29)</f>
        <v/>
      </c>
      <c r="PLK29" s="14" t="str">
        <f>IF('Employee Input 20-21'!PLK29="","",'Employee Input 20-21'!PLK29)</f>
        <v/>
      </c>
      <c r="PLL29" s="14" t="str">
        <f>IF('Employee Input 20-21'!PLL29="","",'Employee Input 20-21'!PLL29)</f>
        <v/>
      </c>
      <c r="PLM29" s="14" t="str">
        <f>IF('Employee Input 20-21'!PLM29="","",'Employee Input 20-21'!PLM29)</f>
        <v/>
      </c>
      <c r="PLN29" s="14" t="str">
        <f>IF('Employee Input 20-21'!PLN29="","",'Employee Input 20-21'!PLN29)</f>
        <v/>
      </c>
      <c r="PLO29" s="14" t="str">
        <f>IF('Employee Input 20-21'!PLO29="","",'Employee Input 20-21'!PLO29)</f>
        <v/>
      </c>
      <c r="PLP29" s="14" t="str">
        <f>IF('Employee Input 20-21'!PLP29="","",'Employee Input 20-21'!PLP29)</f>
        <v/>
      </c>
      <c r="PLQ29" s="14" t="str">
        <f>IF('Employee Input 20-21'!PLQ29="","",'Employee Input 20-21'!PLQ29)</f>
        <v/>
      </c>
      <c r="PLR29" s="14" t="str">
        <f>IF('Employee Input 20-21'!PLR29="","",'Employee Input 20-21'!PLR29)</f>
        <v/>
      </c>
      <c r="PLS29" s="14" t="str">
        <f>IF('Employee Input 20-21'!PLS29="","",'Employee Input 20-21'!PLS29)</f>
        <v/>
      </c>
      <c r="PLT29" s="14" t="str">
        <f>IF('Employee Input 20-21'!PLT29="","",'Employee Input 20-21'!PLT29)</f>
        <v/>
      </c>
      <c r="PLU29" s="14" t="str">
        <f>IF('Employee Input 20-21'!PLU29="","",'Employee Input 20-21'!PLU29)</f>
        <v/>
      </c>
      <c r="PLV29" s="14" t="str">
        <f>IF('Employee Input 20-21'!PLV29="","",'Employee Input 20-21'!PLV29)</f>
        <v/>
      </c>
      <c r="PLW29" s="14" t="str">
        <f>IF('Employee Input 20-21'!PLW29="","",'Employee Input 20-21'!PLW29)</f>
        <v/>
      </c>
      <c r="PLX29" s="14" t="str">
        <f>IF('Employee Input 20-21'!PLX29="","",'Employee Input 20-21'!PLX29)</f>
        <v/>
      </c>
      <c r="PLY29" s="14" t="str">
        <f>IF('Employee Input 20-21'!PLY29="","",'Employee Input 20-21'!PLY29)</f>
        <v/>
      </c>
      <c r="PLZ29" s="14" t="str">
        <f>IF('Employee Input 20-21'!PLZ29="","",'Employee Input 20-21'!PLZ29)</f>
        <v/>
      </c>
      <c r="PMA29" s="14" t="str">
        <f>IF('Employee Input 20-21'!PMA29="","",'Employee Input 20-21'!PMA29)</f>
        <v/>
      </c>
      <c r="PMB29" s="14" t="str">
        <f>IF('Employee Input 20-21'!PMB29="","",'Employee Input 20-21'!PMB29)</f>
        <v/>
      </c>
      <c r="PMC29" s="14" t="str">
        <f>IF('Employee Input 20-21'!PMC29="","",'Employee Input 20-21'!PMC29)</f>
        <v/>
      </c>
      <c r="PMD29" s="14" t="str">
        <f>IF('Employee Input 20-21'!PMD29="","",'Employee Input 20-21'!PMD29)</f>
        <v/>
      </c>
      <c r="PME29" s="14" t="str">
        <f>IF('Employee Input 20-21'!PME29="","",'Employee Input 20-21'!PME29)</f>
        <v/>
      </c>
      <c r="PMF29" s="14" t="str">
        <f>IF('Employee Input 20-21'!PMF29="","",'Employee Input 20-21'!PMF29)</f>
        <v/>
      </c>
      <c r="PMG29" s="14" t="str">
        <f>IF('Employee Input 20-21'!PMG29="","",'Employee Input 20-21'!PMG29)</f>
        <v/>
      </c>
      <c r="PMH29" s="14" t="str">
        <f>IF('Employee Input 20-21'!PMH29="","",'Employee Input 20-21'!PMH29)</f>
        <v/>
      </c>
      <c r="PMI29" s="14" t="str">
        <f>IF('Employee Input 20-21'!PMI29="","",'Employee Input 20-21'!PMI29)</f>
        <v/>
      </c>
      <c r="PMJ29" s="14" t="str">
        <f>IF('Employee Input 20-21'!PMJ29="","",'Employee Input 20-21'!PMJ29)</f>
        <v/>
      </c>
      <c r="PMK29" s="14" t="str">
        <f>IF('Employee Input 20-21'!PMK29="","",'Employee Input 20-21'!PMK29)</f>
        <v/>
      </c>
      <c r="PML29" s="14" t="str">
        <f>IF('Employee Input 20-21'!PML29="","",'Employee Input 20-21'!PML29)</f>
        <v/>
      </c>
      <c r="PMM29" s="14" t="str">
        <f>IF('Employee Input 20-21'!PMM29="","",'Employee Input 20-21'!PMM29)</f>
        <v/>
      </c>
      <c r="PMN29" s="14" t="str">
        <f>IF('Employee Input 20-21'!PMN29="","",'Employee Input 20-21'!PMN29)</f>
        <v/>
      </c>
      <c r="PMO29" s="14" t="str">
        <f>IF('Employee Input 20-21'!PMO29="","",'Employee Input 20-21'!PMO29)</f>
        <v/>
      </c>
      <c r="PMP29" s="14" t="str">
        <f>IF('Employee Input 20-21'!PMP29="","",'Employee Input 20-21'!PMP29)</f>
        <v/>
      </c>
      <c r="PMQ29" s="14" t="str">
        <f>IF('Employee Input 20-21'!PMQ29="","",'Employee Input 20-21'!PMQ29)</f>
        <v/>
      </c>
      <c r="PMR29" s="14" t="str">
        <f>IF('Employee Input 20-21'!PMR29="","",'Employee Input 20-21'!PMR29)</f>
        <v/>
      </c>
      <c r="PMS29" s="14" t="str">
        <f>IF('Employee Input 20-21'!PMS29="","",'Employee Input 20-21'!PMS29)</f>
        <v/>
      </c>
      <c r="PMT29" s="14" t="str">
        <f>IF('Employee Input 20-21'!PMT29="","",'Employee Input 20-21'!PMT29)</f>
        <v/>
      </c>
      <c r="PMU29" s="14" t="str">
        <f>IF('Employee Input 20-21'!PMU29="","",'Employee Input 20-21'!PMU29)</f>
        <v/>
      </c>
      <c r="PMV29" s="14" t="str">
        <f>IF('Employee Input 20-21'!PMV29="","",'Employee Input 20-21'!PMV29)</f>
        <v/>
      </c>
      <c r="PMW29" s="14" t="str">
        <f>IF('Employee Input 20-21'!PMW29="","",'Employee Input 20-21'!PMW29)</f>
        <v/>
      </c>
      <c r="PMX29" s="14" t="str">
        <f>IF('Employee Input 20-21'!PMX29="","",'Employee Input 20-21'!PMX29)</f>
        <v/>
      </c>
      <c r="PMY29" s="14" t="str">
        <f>IF('Employee Input 20-21'!PMY29="","",'Employee Input 20-21'!PMY29)</f>
        <v/>
      </c>
      <c r="PMZ29" s="14" t="str">
        <f>IF('Employee Input 20-21'!PMZ29="","",'Employee Input 20-21'!PMZ29)</f>
        <v/>
      </c>
      <c r="PNA29" s="14" t="str">
        <f>IF('Employee Input 20-21'!PNA29="","",'Employee Input 20-21'!PNA29)</f>
        <v/>
      </c>
      <c r="PNB29" s="14" t="str">
        <f>IF('Employee Input 20-21'!PNB29="","",'Employee Input 20-21'!PNB29)</f>
        <v/>
      </c>
      <c r="PNC29" s="14" t="str">
        <f>IF('Employee Input 20-21'!PNC29="","",'Employee Input 20-21'!PNC29)</f>
        <v/>
      </c>
      <c r="PND29" s="14" t="str">
        <f>IF('Employee Input 20-21'!PND29="","",'Employee Input 20-21'!PND29)</f>
        <v/>
      </c>
      <c r="PNE29" s="14" t="str">
        <f>IF('Employee Input 20-21'!PNE29="","",'Employee Input 20-21'!PNE29)</f>
        <v/>
      </c>
      <c r="PNF29" s="14" t="str">
        <f>IF('Employee Input 20-21'!PNF29="","",'Employee Input 20-21'!PNF29)</f>
        <v/>
      </c>
      <c r="PNG29" s="14" t="str">
        <f>IF('Employee Input 20-21'!PNG29="","",'Employee Input 20-21'!PNG29)</f>
        <v/>
      </c>
      <c r="PNH29" s="14" t="str">
        <f>IF('Employee Input 20-21'!PNH29="","",'Employee Input 20-21'!PNH29)</f>
        <v/>
      </c>
      <c r="PNI29" s="14" t="str">
        <f>IF('Employee Input 20-21'!PNI29="","",'Employee Input 20-21'!PNI29)</f>
        <v/>
      </c>
      <c r="PNJ29" s="14" t="str">
        <f>IF('Employee Input 20-21'!PNJ29="","",'Employee Input 20-21'!PNJ29)</f>
        <v/>
      </c>
      <c r="PNK29" s="14" t="str">
        <f>IF('Employee Input 20-21'!PNK29="","",'Employee Input 20-21'!PNK29)</f>
        <v/>
      </c>
      <c r="PNL29" s="14" t="str">
        <f>IF('Employee Input 20-21'!PNL29="","",'Employee Input 20-21'!PNL29)</f>
        <v/>
      </c>
      <c r="PNM29" s="14" t="str">
        <f>IF('Employee Input 20-21'!PNM29="","",'Employee Input 20-21'!PNM29)</f>
        <v/>
      </c>
      <c r="PNN29" s="14" t="str">
        <f>IF('Employee Input 20-21'!PNN29="","",'Employee Input 20-21'!PNN29)</f>
        <v/>
      </c>
      <c r="PNO29" s="14" t="str">
        <f>IF('Employee Input 20-21'!PNO29="","",'Employee Input 20-21'!PNO29)</f>
        <v/>
      </c>
      <c r="PNP29" s="14" t="str">
        <f>IF('Employee Input 20-21'!PNP29="","",'Employee Input 20-21'!PNP29)</f>
        <v/>
      </c>
      <c r="PNQ29" s="14" t="str">
        <f>IF('Employee Input 20-21'!PNQ29="","",'Employee Input 20-21'!PNQ29)</f>
        <v/>
      </c>
      <c r="PNR29" s="14" t="str">
        <f>IF('Employee Input 20-21'!PNR29="","",'Employee Input 20-21'!PNR29)</f>
        <v/>
      </c>
      <c r="PNS29" s="14" t="str">
        <f>IF('Employee Input 20-21'!PNS29="","",'Employee Input 20-21'!PNS29)</f>
        <v/>
      </c>
      <c r="PNT29" s="14" t="str">
        <f>IF('Employee Input 20-21'!PNT29="","",'Employee Input 20-21'!PNT29)</f>
        <v/>
      </c>
      <c r="PNU29" s="14" t="str">
        <f>IF('Employee Input 20-21'!PNU29="","",'Employee Input 20-21'!PNU29)</f>
        <v/>
      </c>
      <c r="PNV29" s="14" t="str">
        <f>IF('Employee Input 20-21'!PNV29="","",'Employee Input 20-21'!PNV29)</f>
        <v/>
      </c>
      <c r="PNW29" s="14" t="str">
        <f>IF('Employee Input 20-21'!PNW29="","",'Employee Input 20-21'!PNW29)</f>
        <v/>
      </c>
      <c r="PNX29" s="14" t="str">
        <f>IF('Employee Input 20-21'!PNX29="","",'Employee Input 20-21'!PNX29)</f>
        <v/>
      </c>
      <c r="PNY29" s="14" t="str">
        <f>IF('Employee Input 20-21'!PNY29="","",'Employee Input 20-21'!PNY29)</f>
        <v/>
      </c>
      <c r="PNZ29" s="14" t="str">
        <f>IF('Employee Input 20-21'!PNZ29="","",'Employee Input 20-21'!PNZ29)</f>
        <v/>
      </c>
      <c r="POA29" s="14" t="str">
        <f>IF('Employee Input 20-21'!POA29="","",'Employee Input 20-21'!POA29)</f>
        <v/>
      </c>
      <c r="POB29" s="14" t="str">
        <f>IF('Employee Input 20-21'!POB29="","",'Employee Input 20-21'!POB29)</f>
        <v/>
      </c>
      <c r="POC29" s="14" t="str">
        <f>IF('Employee Input 20-21'!POC29="","",'Employee Input 20-21'!POC29)</f>
        <v/>
      </c>
      <c r="POD29" s="14" t="str">
        <f>IF('Employee Input 20-21'!POD29="","",'Employee Input 20-21'!POD29)</f>
        <v/>
      </c>
      <c r="POE29" s="14" t="str">
        <f>IF('Employee Input 20-21'!POE29="","",'Employee Input 20-21'!POE29)</f>
        <v/>
      </c>
      <c r="POF29" s="14" t="str">
        <f>IF('Employee Input 20-21'!POF29="","",'Employee Input 20-21'!POF29)</f>
        <v/>
      </c>
      <c r="POG29" s="14" t="str">
        <f>IF('Employee Input 20-21'!POG29="","",'Employee Input 20-21'!POG29)</f>
        <v/>
      </c>
      <c r="POH29" s="14" t="str">
        <f>IF('Employee Input 20-21'!POH29="","",'Employee Input 20-21'!POH29)</f>
        <v/>
      </c>
      <c r="POI29" s="14" t="str">
        <f>IF('Employee Input 20-21'!POI29="","",'Employee Input 20-21'!POI29)</f>
        <v/>
      </c>
      <c r="POJ29" s="14" t="str">
        <f>IF('Employee Input 20-21'!POJ29="","",'Employee Input 20-21'!POJ29)</f>
        <v/>
      </c>
      <c r="POK29" s="14" t="str">
        <f>IF('Employee Input 20-21'!POK29="","",'Employee Input 20-21'!POK29)</f>
        <v/>
      </c>
      <c r="POL29" s="14" t="str">
        <f>IF('Employee Input 20-21'!POL29="","",'Employee Input 20-21'!POL29)</f>
        <v/>
      </c>
      <c r="POM29" s="14" t="str">
        <f>IF('Employee Input 20-21'!POM29="","",'Employee Input 20-21'!POM29)</f>
        <v/>
      </c>
      <c r="PON29" s="14" t="str">
        <f>IF('Employee Input 20-21'!PON29="","",'Employee Input 20-21'!PON29)</f>
        <v/>
      </c>
      <c r="POO29" s="14" t="str">
        <f>IF('Employee Input 20-21'!POO29="","",'Employee Input 20-21'!POO29)</f>
        <v/>
      </c>
      <c r="POP29" s="14" t="str">
        <f>IF('Employee Input 20-21'!POP29="","",'Employee Input 20-21'!POP29)</f>
        <v/>
      </c>
      <c r="POQ29" s="14" t="str">
        <f>IF('Employee Input 20-21'!POQ29="","",'Employee Input 20-21'!POQ29)</f>
        <v/>
      </c>
      <c r="POR29" s="14" t="str">
        <f>IF('Employee Input 20-21'!POR29="","",'Employee Input 20-21'!POR29)</f>
        <v/>
      </c>
      <c r="POS29" s="14" t="str">
        <f>IF('Employee Input 20-21'!POS29="","",'Employee Input 20-21'!POS29)</f>
        <v/>
      </c>
      <c r="POT29" s="14" t="str">
        <f>IF('Employee Input 20-21'!POT29="","",'Employee Input 20-21'!POT29)</f>
        <v/>
      </c>
      <c r="POU29" s="14" t="str">
        <f>IF('Employee Input 20-21'!POU29="","",'Employee Input 20-21'!POU29)</f>
        <v/>
      </c>
      <c r="POV29" s="14" t="str">
        <f>IF('Employee Input 20-21'!POV29="","",'Employee Input 20-21'!POV29)</f>
        <v/>
      </c>
      <c r="POW29" s="14" t="str">
        <f>IF('Employee Input 20-21'!POW29="","",'Employee Input 20-21'!POW29)</f>
        <v/>
      </c>
      <c r="POX29" s="14" t="str">
        <f>IF('Employee Input 20-21'!POX29="","",'Employee Input 20-21'!POX29)</f>
        <v/>
      </c>
      <c r="POY29" s="14" t="str">
        <f>IF('Employee Input 20-21'!POY29="","",'Employee Input 20-21'!POY29)</f>
        <v/>
      </c>
      <c r="POZ29" s="14" t="str">
        <f>IF('Employee Input 20-21'!POZ29="","",'Employee Input 20-21'!POZ29)</f>
        <v/>
      </c>
      <c r="PPA29" s="14" t="str">
        <f>IF('Employee Input 20-21'!PPA29="","",'Employee Input 20-21'!PPA29)</f>
        <v/>
      </c>
      <c r="PPB29" s="14" t="str">
        <f>IF('Employee Input 20-21'!PPB29="","",'Employee Input 20-21'!PPB29)</f>
        <v/>
      </c>
      <c r="PPC29" s="14" t="str">
        <f>IF('Employee Input 20-21'!PPC29="","",'Employee Input 20-21'!PPC29)</f>
        <v/>
      </c>
      <c r="PPD29" s="14" t="str">
        <f>IF('Employee Input 20-21'!PPD29="","",'Employee Input 20-21'!PPD29)</f>
        <v/>
      </c>
      <c r="PPE29" s="14" t="str">
        <f>IF('Employee Input 20-21'!PPE29="","",'Employee Input 20-21'!PPE29)</f>
        <v/>
      </c>
      <c r="PPF29" s="14" t="str">
        <f>IF('Employee Input 20-21'!PPF29="","",'Employee Input 20-21'!PPF29)</f>
        <v/>
      </c>
      <c r="PPG29" s="14" t="str">
        <f>IF('Employee Input 20-21'!PPG29="","",'Employee Input 20-21'!PPG29)</f>
        <v/>
      </c>
      <c r="PPH29" s="14" t="str">
        <f>IF('Employee Input 20-21'!PPH29="","",'Employee Input 20-21'!PPH29)</f>
        <v/>
      </c>
      <c r="PPI29" s="14" t="str">
        <f>IF('Employee Input 20-21'!PPI29="","",'Employee Input 20-21'!PPI29)</f>
        <v/>
      </c>
      <c r="PPJ29" s="14" t="str">
        <f>IF('Employee Input 20-21'!PPJ29="","",'Employee Input 20-21'!PPJ29)</f>
        <v/>
      </c>
      <c r="PPK29" s="14" t="str">
        <f>IF('Employee Input 20-21'!PPK29="","",'Employee Input 20-21'!PPK29)</f>
        <v/>
      </c>
      <c r="PPL29" s="14" t="str">
        <f>IF('Employee Input 20-21'!PPL29="","",'Employee Input 20-21'!PPL29)</f>
        <v/>
      </c>
      <c r="PPM29" s="14" t="str">
        <f>IF('Employee Input 20-21'!PPM29="","",'Employee Input 20-21'!PPM29)</f>
        <v/>
      </c>
      <c r="PPN29" s="14" t="str">
        <f>IF('Employee Input 20-21'!PPN29="","",'Employee Input 20-21'!PPN29)</f>
        <v/>
      </c>
      <c r="PPO29" s="14" t="str">
        <f>IF('Employee Input 20-21'!PPO29="","",'Employee Input 20-21'!PPO29)</f>
        <v/>
      </c>
      <c r="PPP29" s="14" t="str">
        <f>IF('Employee Input 20-21'!PPP29="","",'Employee Input 20-21'!PPP29)</f>
        <v/>
      </c>
      <c r="PPQ29" s="14" t="str">
        <f>IF('Employee Input 20-21'!PPQ29="","",'Employee Input 20-21'!PPQ29)</f>
        <v/>
      </c>
      <c r="PPR29" s="14" t="str">
        <f>IF('Employee Input 20-21'!PPR29="","",'Employee Input 20-21'!PPR29)</f>
        <v/>
      </c>
      <c r="PPS29" s="14" t="str">
        <f>IF('Employee Input 20-21'!PPS29="","",'Employee Input 20-21'!PPS29)</f>
        <v/>
      </c>
      <c r="PPT29" s="14" t="str">
        <f>IF('Employee Input 20-21'!PPT29="","",'Employee Input 20-21'!PPT29)</f>
        <v/>
      </c>
      <c r="PPU29" s="14" t="str">
        <f>IF('Employee Input 20-21'!PPU29="","",'Employee Input 20-21'!PPU29)</f>
        <v/>
      </c>
      <c r="PPV29" s="14" t="str">
        <f>IF('Employee Input 20-21'!PPV29="","",'Employee Input 20-21'!PPV29)</f>
        <v/>
      </c>
      <c r="PPW29" s="14" t="str">
        <f>IF('Employee Input 20-21'!PPW29="","",'Employee Input 20-21'!PPW29)</f>
        <v/>
      </c>
      <c r="PPX29" s="14" t="str">
        <f>IF('Employee Input 20-21'!PPX29="","",'Employee Input 20-21'!PPX29)</f>
        <v/>
      </c>
      <c r="PPY29" s="14" t="str">
        <f>IF('Employee Input 20-21'!PPY29="","",'Employee Input 20-21'!PPY29)</f>
        <v/>
      </c>
      <c r="PPZ29" s="14" t="str">
        <f>IF('Employee Input 20-21'!PPZ29="","",'Employee Input 20-21'!PPZ29)</f>
        <v/>
      </c>
      <c r="PQA29" s="14" t="str">
        <f>IF('Employee Input 20-21'!PQA29="","",'Employee Input 20-21'!PQA29)</f>
        <v/>
      </c>
      <c r="PQB29" s="14" t="str">
        <f>IF('Employee Input 20-21'!PQB29="","",'Employee Input 20-21'!PQB29)</f>
        <v/>
      </c>
      <c r="PQC29" s="14" t="str">
        <f>IF('Employee Input 20-21'!PQC29="","",'Employee Input 20-21'!PQC29)</f>
        <v/>
      </c>
      <c r="PQD29" s="14" t="str">
        <f>IF('Employee Input 20-21'!PQD29="","",'Employee Input 20-21'!PQD29)</f>
        <v/>
      </c>
      <c r="PQE29" s="14" t="str">
        <f>IF('Employee Input 20-21'!PQE29="","",'Employee Input 20-21'!PQE29)</f>
        <v/>
      </c>
      <c r="PQF29" s="14" t="str">
        <f>IF('Employee Input 20-21'!PQF29="","",'Employee Input 20-21'!PQF29)</f>
        <v/>
      </c>
      <c r="PQG29" s="14" t="str">
        <f>IF('Employee Input 20-21'!PQG29="","",'Employee Input 20-21'!PQG29)</f>
        <v/>
      </c>
      <c r="PQH29" s="14" t="str">
        <f>IF('Employee Input 20-21'!PQH29="","",'Employee Input 20-21'!PQH29)</f>
        <v/>
      </c>
      <c r="PQI29" s="14" t="str">
        <f>IF('Employee Input 20-21'!PQI29="","",'Employee Input 20-21'!PQI29)</f>
        <v/>
      </c>
      <c r="PQJ29" s="14" t="str">
        <f>IF('Employee Input 20-21'!PQJ29="","",'Employee Input 20-21'!PQJ29)</f>
        <v/>
      </c>
      <c r="PQK29" s="14" t="str">
        <f>IF('Employee Input 20-21'!PQK29="","",'Employee Input 20-21'!PQK29)</f>
        <v/>
      </c>
      <c r="PQL29" s="14" t="str">
        <f>IF('Employee Input 20-21'!PQL29="","",'Employee Input 20-21'!PQL29)</f>
        <v/>
      </c>
      <c r="PQM29" s="14" t="str">
        <f>IF('Employee Input 20-21'!PQM29="","",'Employee Input 20-21'!PQM29)</f>
        <v/>
      </c>
      <c r="PQN29" s="14" t="str">
        <f>IF('Employee Input 20-21'!PQN29="","",'Employee Input 20-21'!PQN29)</f>
        <v/>
      </c>
      <c r="PQO29" s="14" t="str">
        <f>IF('Employee Input 20-21'!PQO29="","",'Employee Input 20-21'!PQO29)</f>
        <v/>
      </c>
      <c r="PQP29" s="14" t="str">
        <f>IF('Employee Input 20-21'!PQP29="","",'Employee Input 20-21'!PQP29)</f>
        <v/>
      </c>
      <c r="PQQ29" s="14" t="str">
        <f>IF('Employee Input 20-21'!PQQ29="","",'Employee Input 20-21'!PQQ29)</f>
        <v/>
      </c>
      <c r="PQR29" s="14" t="str">
        <f>IF('Employee Input 20-21'!PQR29="","",'Employee Input 20-21'!PQR29)</f>
        <v/>
      </c>
      <c r="PQS29" s="14" t="str">
        <f>IF('Employee Input 20-21'!PQS29="","",'Employee Input 20-21'!PQS29)</f>
        <v/>
      </c>
      <c r="PQT29" s="14" t="str">
        <f>IF('Employee Input 20-21'!PQT29="","",'Employee Input 20-21'!PQT29)</f>
        <v/>
      </c>
      <c r="PQU29" s="14" t="str">
        <f>IF('Employee Input 20-21'!PQU29="","",'Employee Input 20-21'!PQU29)</f>
        <v/>
      </c>
      <c r="PQV29" s="14" t="str">
        <f>IF('Employee Input 20-21'!PQV29="","",'Employee Input 20-21'!PQV29)</f>
        <v/>
      </c>
      <c r="PQW29" s="14" t="str">
        <f>IF('Employee Input 20-21'!PQW29="","",'Employee Input 20-21'!PQW29)</f>
        <v/>
      </c>
      <c r="PQX29" s="14" t="str">
        <f>IF('Employee Input 20-21'!PQX29="","",'Employee Input 20-21'!PQX29)</f>
        <v/>
      </c>
      <c r="PQY29" s="14" t="str">
        <f>IF('Employee Input 20-21'!PQY29="","",'Employee Input 20-21'!PQY29)</f>
        <v/>
      </c>
      <c r="PQZ29" s="14" t="str">
        <f>IF('Employee Input 20-21'!PQZ29="","",'Employee Input 20-21'!PQZ29)</f>
        <v/>
      </c>
      <c r="PRA29" s="14" t="str">
        <f>IF('Employee Input 20-21'!PRA29="","",'Employee Input 20-21'!PRA29)</f>
        <v/>
      </c>
      <c r="PRB29" s="14" t="str">
        <f>IF('Employee Input 20-21'!PRB29="","",'Employee Input 20-21'!PRB29)</f>
        <v/>
      </c>
      <c r="PRC29" s="14" t="str">
        <f>IF('Employee Input 20-21'!PRC29="","",'Employee Input 20-21'!PRC29)</f>
        <v/>
      </c>
      <c r="PRD29" s="14" t="str">
        <f>IF('Employee Input 20-21'!PRD29="","",'Employee Input 20-21'!PRD29)</f>
        <v/>
      </c>
      <c r="PRE29" s="14" t="str">
        <f>IF('Employee Input 20-21'!PRE29="","",'Employee Input 20-21'!PRE29)</f>
        <v/>
      </c>
      <c r="PRF29" s="14" t="str">
        <f>IF('Employee Input 20-21'!PRF29="","",'Employee Input 20-21'!PRF29)</f>
        <v/>
      </c>
      <c r="PRG29" s="14" t="str">
        <f>IF('Employee Input 20-21'!PRG29="","",'Employee Input 20-21'!PRG29)</f>
        <v/>
      </c>
      <c r="PRH29" s="14" t="str">
        <f>IF('Employee Input 20-21'!PRH29="","",'Employee Input 20-21'!PRH29)</f>
        <v/>
      </c>
      <c r="PRI29" s="14" t="str">
        <f>IF('Employee Input 20-21'!PRI29="","",'Employee Input 20-21'!PRI29)</f>
        <v/>
      </c>
      <c r="PRJ29" s="14" t="str">
        <f>IF('Employee Input 20-21'!PRJ29="","",'Employee Input 20-21'!PRJ29)</f>
        <v/>
      </c>
      <c r="PRK29" s="14" t="str">
        <f>IF('Employee Input 20-21'!PRK29="","",'Employee Input 20-21'!PRK29)</f>
        <v/>
      </c>
      <c r="PRL29" s="14" t="str">
        <f>IF('Employee Input 20-21'!PRL29="","",'Employee Input 20-21'!PRL29)</f>
        <v/>
      </c>
      <c r="PRM29" s="14" t="str">
        <f>IF('Employee Input 20-21'!PRM29="","",'Employee Input 20-21'!PRM29)</f>
        <v/>
      </c>
      <c r="PRN29" s="14" t="str">
        <f>IF('Employee Input 20-21'!PRN29="","",'Employee Input 20-21'!PRN29)</f>
        <v/>
      </c>
      <c r="PRO29" s="14" t="str">
        <f>IF('Employee Input 20-21'!PRO29="","",'Employee Input 20-21'!PRO29)</f>
        <v/>
      </c>
      <c r="PRP29" s="14" t="str">
        <f>IF('Employee Input 20-21'!PRP29="","",'Employee Input 20-21'!PRP29)</f>
        <v/>
      </c>
      <c r="PRQ29" s="14" t="str">
        <f>IF('Employee Input 20-21'!PRQ29="","",'Employee Input 20-21'!PRQ29)</f>
        <v/>
      </c>
      <c r="PRR29" s="14" t="str">
        <f>IF('Employee Input 20-21'!PRR29="","",'Employee Input 20-21'!PRR29)</f>
        <v/>
      </c>
      <c r="PRS29" s="14" t="str">
        <f>IF('Employee Input 20-21'!PRS29="","",'Employee Input 20-21'!PRS29)</f>
        <v/>
      </c>
      <c r="PRT29" s="14" t="str">
        <f>IF('Employee Input 20-21'!PRT29="","",'Employee Input 20-21'!PRT29)</f>
        <v/>
      </c>
      <c r="PRU29" s="14" t="str">
        <f>IF('Employee Input 20-21'!PRU29="","",'Employee Input 20-21'!PRU29)</f>
        <v/>
      </c>
      <c r="PRV29" s="14" t="str">
        <f>IF('Employee Input 20-21'!PRV29="","",'Employee Input 20-21'!PRV29)</f>
        <v/>
      </c>
      <c r="PRW29" s="14" t="str">
        <f>IF('Employee Input 20-21'!PRW29="","",'Employee Input 20-21'!PRW29)</f>
        <v/>
      </c>
      <c r="PRX29" s="14" t="str">
        <f>IF('Employee Input 20-21'!PRX29="","",'Employee Input 20-21'!PRX29)</f>
        <v/>
      </c>
      <c r="PRY29" s="14" t="str">
        <f>IF('Employee Input 20-21'!PRY29="","",'Employee Input 20-21'!PRY29)</f>
        <v/>
      </c>
      <c r="PRZ29" s="14" t="str">
        <f>IF('Employee Input 20-21'!PRZ29="","",'Employee Input 20-21'!PRZ29)</f>
        <v/>
      </c>
      <c r="PSA29" s="14" t="str">
        <f>IF('Employee Input 20-21'!PSA29="","",'Employee Input 20-21'!PSA29)</f>
        <v/>
      </c>
      <c r="PSB29" s="14" t="str">
        <f>IF('Employee Input 20-21'!PSB29="","",'Employee Input 20-21'!PSB29)</f>
        <v/>
      </c>
      <c r="PSC29" s="14" t="str">
        <f>IF('Employee Input 20-21'!PSC29="","",'Employee Input 20-21'!PSC29)</f>
        <v/>
      </c>
      <c r="PSD29" s="14" t="str">
        <f>IF('Employee Input 20-21'!PSD29="","",'Employee Input 20-21'!PSD29)</f>
        <v/>
      </c>
      <c r="PSE29" s="14" t="str">
        <f>IF('Employee Input 20-21'!PSE29="","",'Employee Input 20-21'!PSE29)</f>
        <v/>
      </c>
      <c r="PSF29" s="14" t="str">
        <f>IF('Employee Input 20-21'!PSF29="","",'Employee Input 20-21'!PSF29)</f>
        <v/>
      </c>
      <c r="PSG29" s="14" t="str">
        <f>IF('Employee Input 20-21'!PSG29="","",'Employee Input 20-21'!PSG29)</f>
        <v/>
      </c>
      <c r="PSH29" s="14" t="str">
        <f>IF('Employee Input 20-21'!PSH29="","",'Employee Input 20-21'!PSH29)</f>
        <v/>
      </c>
      <c r="PSI29" s="14" t="str">
        <f>IF('Employee Input 20-21'!PSI29="","",'Employee Input 20-21'!PSI29)</f>
        <v/>
      </c>
      <c r="PSJ29" s="14" t="str">
        <f>IF('Employee Input 20-21'!PSJ29="","",'Employee Input 20-21'!PSJ29)</f>
        <v/>
      </c>
      <c r="PSK29" s="14" t="str">
        <f>IF('Employee Input 20-21'!PSK29="","",'Employee Input 20-21'!PSK29)</f>
        <v/>
      </c>
      <c r="PSL29" s="14" t="str">
        <f>IF('Employee Input 20-21'!PSL29="","",'Employee Input 20-21'!PSL29)</f>
        <v/>
      </c>
      <c r="PSM29" s="14" t="str">
        <f>IF('Employee Input 20-21'!PSM29="","",'Employee Input 20-21'!PSM29)</f>
        <v/>
      </c>
      <c r="PSN29" s="14" t="str">
        <f>IF('Employee Input 20-21'!PSN29="","",'Employee Input 20-21'!PSN29)</f>
        <v/>
      </c>
      <c r="PSO29" s="14" t="str">
        <f>IF('Employee Input 20-21'!PSO29="","",'Employee Input 20-21'!PSO29)</f>
        <v/>
      </c>
      <c r="PSP29" s="14" t="str">
        <f>IF('Employee Input 20-21'!PSP29="","",'Employee Input 20-21'!PSP29)</f>
        <v/>
      </c>
      <c r="PSQ29" s="14" t="str">
        <f>IF('Employee Input 20-21'!PSQ29="","",'Employee Input 20-21'!PSQ29)</f>
        <v/>
      </c>
      <c r="PSR29" s="14" t="str">
        <f>IF('Employee Input 20-21'!PSR29="","",'Employee Input 20-21'!PSR29)</f>
        <v/>
      </c>
      <c r="PSS29" s="14" t="str">
        <f>IF('Employee Input 20-21'!PSS29="","",'Employee Input 20-21'!PSS29)</f>
        <v/>
      </c>
      <c r="PST29" s="14" t="str">
        <f>IF('Employee Input 20-21'!PST29="","",'Employee Input 20-21'!PST29)</f>
        <v/>
      </c>
      <c r="PSU29" s="14" t="str">
        <f>IF('Employee Input 20-21'!PSU29="","",'Employee Input 20-21'!PSU29)</f>
        <v/>
      </c>
      <c r="PSV29" s="14" t="str">
        <f>IF('Employee Input 20-21'!PSV29="","",'Employee Input 20-21'!PSV29)</f>
        <v/>
      </c>
      <c r="PSW29" s="14" t="str">
        <f>IF('Employee Input 20-21'!PSW29="","",'Employee Input 20-21'!PSW29)</f>
        <v/>
      </c>
      <c r="PSX29" s="14" t="str">
        <f>IF('Employee Input 20-21'!PSX29="","",'Employee Input 20-21'!PSX29)</f>
        <v/>
      </c>
      <c r="PSY29" s="14" t="str">
        <f>IF('Employee Input 20-21'!PSY29="","",'Employee Input 20-21'!PSY29)</f>
        <v/>
      </c>
      <c r="PSZ29" s="14" t="str">
        <f>IF('Employee Input 20-21'!PSZ29="","",'Employee Input 20-21'!PSZ29)</f>
        <v/>
      </c>
      <c r="PTA29" s="14" t="str">
        <f>IF('Employee Input 20-21'!PTA29="","",'Employee Input 20-21'!PTA29)</f>
        <v/>
      </c>
      <c r="PTB29" s="14" t="str">
        <f>IF('Employee Input 20-21'!PTB29="","",'Employee Input 20-21'!PTB29)</f>
        <v/>
      </c>
      <c r="PTC29" s="14" t="str">
        <f>IF('Employee Input 20-21'!PTC29="","",'Employee Input 20-21'!PTC29)</f>
        <v/>
      </c>
      <c r="PTD29" s="14" t="str">
        <f>IF('Employee Input 20-21'!PTD29="","",'Employee Input 20-21'!PTD29)</f>
        <v/>
      </c>
      <c r="PTE29" s="14" t="str">
        <f>IF('Employee Input 20-21'!PTE29="","",'Employee Input 20-21'!PTE29)</f>
        <v/>
      </c>
      <c r="PTF29" s="14" t="str">
        <f>IF('Employee Input 20-21'!PTF29="","",'Employee Input 20-21'!PTF29)</f>
        <v/>
      </c>
      <c r="PTG29" s="14" t="str">
        <f>IF('Employee Input 20-21'!PTG29="","",'Employee Input 20-21'!PTG29)</f>
        <v/>
      </c>
      <c r="PTH29" s="14" t="str">
        <f>IF('Employee Input 20-21'!PTH29="","",'Employee Input 20-21'!PTH29)</f>
        <v/>
      </c>
      <c r="PTI29" s="14" t="str">
        <f>IF('Employee Input 20-21'!PTI29="","",'Employee Input 20-21'!PTI29)</f>
        <v/>
      </c>
      <c r="PTJ29" s="14" t="str">
        <f>IF('Employee Input 20-21'!PTJ29="","",'Employee Input 20-21'!PTJ29)</f>
        <v/>
      </c>
      <c r="PTK29" s="14" t="str">
        <f>IF('Employee Input 20-21'!PTK29="","",'Employee Input 20-21'!PTK29)</f>
        <v/>
      </c>
      <c r="PTL29" s="14" t="str">
        <f>IF('Employee Input 20-21'!PTL29="","",'Employee Input 20-21'!PTL29)</f>
        <v/>
      </c>
      <c r="PTM29" s="14" t="str">
        <f>IF('Employee Input 20-21'!PTM29="","",'Employee Input 20-21'!PTM29)</f>
        <v/>
      </c>
      <c r="PTN29" s="14" t="str">
        <f>IF('Employee Input 20-21'!PTN29="","",'Employee Input 20-21'!PTN29)</f>
        <v/>
      </c>
      <c r="PTO29" s="14" t="str">
        <f>IF('Employee Input 20-21'!PTO29="","",'Employee Input 20-21'!PTO29)</f>
        <v/>
      </c>
      <c r="PTP29" s="14" t="str">
        <f>IF('Employee Input 20-21'!PTP29="","",'Employee Input 20-21'!PTP29)</f>
        <v/>
      </c>
      <c r="PTQ29" s="14" t="str">
        <f>IF('Employee Input 20-21'!PTQ29="","",'Employee Input 20-21'!PTQ29)</f>
        <v/>
      </c>
      <c r="PTR29" s="14" t="str">
        <f>IF('Employee Input 20-21'!PTR29="","",'Employee Input 20-21'!PTR29)</f>
        <v/>
      </c>
      <c r="PTS29" s="14" t="str">
        <f>IF('Employee Input 20-21'!PTS29="","",'Employee Input 20-21'!PTS29)</f>
        <v/>
      </c>
      <c r="PTT29" s="14" t="str">
        <f>IF('Employee Input 20-21'!PTT29="","",'Employee Input 20-21'!PTT29)</f>
        <v/>
      </c>
      <c r="PTU29" s="14" t="str">
        <f>IF('Employee Input 20-21'!PTU29="","",'Employee Input 20-21'!PTU29)</f>
        <v/>
      </c>
      <c r="PTV29" s="14" t="str">
        <f>IF('Employee Input 20-21'!PTV29="","",'Employee Input 20-21'!PTV29)</f>
        <v/>
      </c>
      <c r="PTW29" s="14" t="str">
        <f>IF('Employee Input 20-21'!PTW29="","",'Employee Input 20-21'!PTW29)</f>
        <v/>
      </c>
      <c r="PTX29" s="14" t="str">
        <f>IF('Employee Input 20-21'!PTX29="","",'Employee Input 20-21'!PTX29)</f>
        <v/>
      </c>
      <c r="PTY29" s="14" t="str">
        <f>IF('Employee Input 20-21'!PTY29="","",'Employee Input 20-21'!PTY29)</f>
        <v/>
      </c>
      <c r="PTZ29" s="14" t="str">
        <f>IF('Employee Input 20-21'!PTZ29="","",'Employee Input 20-21'!PTZ29)</f>
        <v/>
      </c>
      <c r="PUA29" s="14" t="str">
        <f>IF('Employee Input 20-21'!PUA29="","",'Employee Input 20-21'!PUA29)</f>
        <v/>
      </c>
      <c r="PUB29" s="14" t="str">
        <f>IF('Employee Input 20-21'!PUB29="","",'Employee Input 20-21'!PUB29)</f>
        <v/>
      </c>
      <c r="PUC29" s="14" t="str">
        <f>IF('Employee Input 20-21'!PUC29="","",'Employee Input 20-21'!PUC29)</f>
        <v/>
      </c>
      <c r="PUD29" s="14" t="str">
        <f>IF('Employee Input 20-21'!PUD29="","",'Employee Input 20-21'!PUD29)</f>
        <v/>
      </c>
      <c r="PUE29" s="14" t="str">
        <f>IF('Employee Input 20-21'!PUE29="","",'Employee Input 20-21'!PUE29)</f>
        <v/>
      </c>
      <c r="PUF29" s="14" t="str">
        <f>IF('Employee Input 20-21'!PUF29="","",'Employee Input 20-21'!PUF29)</f>
        <v/>
      </c>
      <c r="PUG29" s="14" t="str">
        <f>IF('Employee Input 20-21'!PUG29="","",'Employee Input 20-21'!PUG29)</f>
        <v/>
      </c>
      <c r="PUH29" s="14" t="str">
        <f>IF('Employee Input 20-21'!PUH29="","",'Employee Input 20-21'!PUH29)</f>
        <v/>
      </c>
      <c r="PUI29" s="14" t="str">
        <f>IF('Employee Input 20-21'!PUI29="","",'Employee Input 20-21'!PUI29)</f>
        <v/>
      </c>
      <c r="PUJ29" s="14" t="str">
        <f>IF('Employee Input 20-21'!PUJ29="","",'Employee Input 20-21'!PUJ29)</f>
        <v/>
      </c>
      <c r="PUK29" s="14" t="str">
        <f>IF('Employee Input 20-21'!PUK29="","",'Employee Input 20-21'!PUK29)</f>
        <v/>
      </c>
      <c r="PUL29" s="14" t="str">
        <f>IF('Employee Input 20-21'!PUL29="","",'Employee Input 20-21'!PUL29)</f>
        <v/>
      </c>
      <c r="PUM29" s="14" t="str">
        <f>IF('Employee Input 20-21'!PUM29="","",'Employee Input 20-21'!PUM29)</f>
        <v/>
      </c>
      <c r="PUN29" s="14" t="str">
        <f>IF('Employee Input 20-21'!PUN29="","",'Employee Input 20-21'!PUN29)</f>
        <v/>
      </c>
      <c r="PUO29" s="14" t="str">
        <f>IF('Employee Input 20-21'!PUO29="","",'Employee Input 20-21'!PUO29)</f>
        <v/>
      </c>
      <c r="PUP29" s="14" t="str">
        <f>IF('Employee Input 20-21'!PUP29="","",'Employee Input 20-21'!PUP29)</f>
        <v/>
      </c>
      <c r="PUQ29" s="14" t="str">
        <f>IF('Employee Input 20-21'!PUQ29="","",'Employee Input 20-21'!PUQ29)</f>
        <v/>
      </c>
      <c r="PUR29" s="14" t="str">
        <f>IF('Employee Input 20-21'!PUR29="","",'Employee Input 20-21'!PUR29)</f>
        <v/>
      </c>
      <c r="PUS29" s="14" t="str">
        <f>IF('Employee Input 20-21'!PUS29="","",'Employee Input 20-21'!PUS29)</f>
        <v/>
      </c>
      <c r="PUT29" s="14" t="str">
        <f>IF('Employee Input 20-21'!PUT29="","",'Employee Input 20-21'!PUT29)</f>
        <v/>
      </c>
      <c r="PUU29" s="14" t="str">
        <f>IF('Employee Input 20-21'!PUU29="","",'Employee Input 20-21'!PUU29)</f>
        <v/>
      </c>
      <c r="PUV29" s="14" t="str">
        <f>IF('Employee Input 20-21'!PUV29="","",'Employee Input 20-21'!PUV29)</f>
        <v/>
      </c>
      <c r="PUW29" s="14" t="str">
        <f>IF('Employee Input 20-21'!PUW29="","",'Employee Input 20-21'!PUW29)</f>
        <v/>
      </c>
      <c r="PUX29" s="14" t="str">
        <f>IF('Employee Input 20-21'!PUX29="","",'Employee Input 20-21'!PUX29)</f>
        <v/>
      </c>
      <c r="PUY29" s="14" t="str">
        <f>IF('Employee Input 20-21'!PUY29="","",'Employee Input 20-21'!PUY29)</f>
        <v/>
      </c>
      <c r="PUZ29" s="14" t="str">
        <f>IF('Employee Input 20-21'!PUZ29="","",'Employee Input 20-21'!PUZ29)</f>
        <v/>
      </c>
      <c r="PVA29" s="14" t="str">
        <f>IF('Employee Input 20-21'!PVA29="","",'Employee Input 20-21'!PVA29)</f>
        <v/>
      </c>
      <c r="PVB29" s="14" t="str">
        <f>IF('Employee Input 20-21'!PVB29="","",'Employee Input 20-21'!PVB29)</f>
        <v/>
      </c>
      <c r="PVC29" s="14" t="str">
        <f>IF('Employee Input 20-21'!PVC29="","",'Employee Input 20-21'!PVC29)</f>
        <v/>
      </c>
      <c r="PVD29" s="14" t="str">
        <f>IF('Employee Input 20-21'!PVD29="","",'Employee Input 20-21'!PVD29)</f>
        <v/>
      </c>
      <c r="PVE29" s="14" t="str">
        <f>IF('Employee Input 20-21'!PVE29="","",'Employee Input 20-21'!PVE29)</f>
        <v/>
      </c>
      <c r="PVF29" s="14" t="str">
        <f>IF('Employee Input 20-21'!PVF29="","",'Employee Input 20-21'!PVF29)</f>
        <v/>
      </c>
      <c r="PVG29" s="14" t="str">
        <f>IF('Employee Input 20-21'!PVG29="","",'Employee Input 20-21'!PVG29)</f>
        <v/>
      </c>
      <c r="PVH29" s="14" t="str">
        <f>IF('Employee Input 20-21'!PVH29="","",'Employee Input 20-21'!PVH29)</f>
        <v/>
      </c>
      <c r="PVI29" s="14" t="str">
        <f>IF('Employee Input 20-21'!PVI29="","",'Employee Input 20-21'!PVI29)</f>
        <v/>
      </c>
      <c r="PVJ29" s="14" t="str">
        <f>IF('Employee Input 20-21'!PVJ29="","",'Employee Input 20-21'!PVJ29)</f>
        <v/>
      </c>
      <c r="PVK29" s="14" t="str">
        <f>IF('Employee Input 20-21'!PVK29="","",'Employee Input 20-21'!PVK29)</f>
        <v/>
      </c>
      <c r="PVL29" s="14" t="str">
        <f>IF('Employee Input 20-21'!PVL29="","",'Employee Input 20-21'!PVL29)</f>
        <v/>
      </c>
      <c r="PVM29" s="14" t="str">
        <f>IF('Employee Input 20-21'!PVM29="","",'Employee Input 20-21'!PVM29)</f>
        <v/>
      </c>
      <c r="PVN29" s="14" t="str">
        <f>IF('Employee Input 20-21'!PVN29="","",'Employee Input 20-21'!PVN29)</f>
        <v/>
      </c>
      <c r="PVO29" s="14" t="str">
        <f>IF('Employee Input 20-21'!PVO29="","",'Employee Input 20-21'!PVO29)</f>
        <v/>
      </c>
      <c r="PVP29" s="14" t="str">
        <f>IF('Employee Input 20-21'!PVP29="","",'Employee Input 20-21'!PVP29)</f>
        <v/>
      </c>
      <c r="PVQ29" s="14" t="str">
        <f>IF('Employee Input 20-21'!PVQ29="","",'Employee Input 20-21'!PVQ29)</f>
        <v/>
      </c>
      <c r="PVR29" s="14" t="str">
        <f>IF('Employee Input 20-21'!PVR29="","",'Employee Input 20-21'!PVR29)</f>
        <v/>
      </c>
      <c r="PVS29" s="14" t="str">
        <f>IF('Employee Input 20-21'!PVS29="","",'Employee Input 20-21'!PVS29)</f>
        <v/>
      </c>
      <c r="PVT29" s="14" t="str">
        <f>IF('Employee Input 20-21'!PVT29="","",'Employee Input 20-21'!PVT29)</f>
        <v/>
      </c>
      <c r="PVU29" s="14" t="str">
        <f>IF('Employee Input 20-21'!PVU29="","",'Employee Input 20-21'!PVU29)</f>
        <v/>
      </c>
      <c r="PVV29" s="14" t="str">
        <f>IF('Employee Input 20-21'!PVV29="","",'Employee Input 20-21'!PVV29)</f>
        <v/>
      </c>
      <c r="PVW29" s="14" t="str">
        <f>IF('Employee Input 20-21'!PVW29="","",'Employee Input 20-21'!PVW29)</f>
        <v/>
      </c>
      <c r="PVX29" s="14" t="str">
        <f>IF('Employee Input 20-21'!PVX29="","",'Employee Input 20-21'!PVX29)</f>
        <v/>
      </c>
      <c r="PVY29" s="14" t="str">
        <f>IF('Employee Input 20-21'!PVY29="","",'Employee Input 20-21'!PVY29)</f>
        <v/>
      </c>
      <c r="PVZ29" s="14" t="str">
        <f>IF('Employee Input 20-21'!PVZ29="","",'Employee Input 20-21'!PVZ29)</f>
        <v/>
      </c>
      <c r="PWA29" s="14" t="str">
        <f>IF('Employee Input 20-21'!PWA29="","",'Employee Input 20-21'!PWA29)</f>
        <v/>
      </c>
      <c r="PWB29" s="14" t="str">
        <f>IF('Employee Input 20-21'!PWB29="","",'Employee Input 20-21'!PWB29)</f>
        <v/>
      </c>
      <c r="PWC29" s="14" t="str">
        <f>IF('Employee Input 20-21'!PWC29="","",'Employee Input 20-21'!PWC29)</f>
        <v/>
      </c>
      <c r="PWD29" s="14" t="str">
        <f>IF('Employee Input 20-21'!PWD29="","",'Employee Input 20-21'!PWD29)</f>
        <v/>
      </c>
      <c r="PWE29" s="14" t="str">
        <f>IF('Employee Input 20-21'!PWE29="","",'Employee Input 20-21'!PWE29)</f>
        <v/>
      </c>
      <c r="PWF29" s="14" t="str">
        <f>IF('Employee Input 20-21'!PWF29="","",'Employee Input 20-21'!PWF29)</f>
        <v/>
      </c>
      <c r="PWG29" s="14" t="str">
        <f>IF('Employee Input 20-21'!PWG29="","",'Employee Input 20-21'!PWG29)</f>
        <v/>
      </c>
      <c r="PWH29" s="14" t="str">
        <f>IF('Employee Input 20-21'!PWH29="","",'Employee Input 20-21'!PWH29)</f>
        <v/>
      </c>
      <c r="PWI29" s="14" t="str">
        <f>IF('Employee Input 20-21'!PWI29="","",'Employee Input 20-21'!PWI29)</f>
        <v/>
      </c>
      <c r="PWJ29" s="14" t="str">
        <f>IF('Employee Input 20-21'!PWJ29="","",'Employee Input 20-21'!PWJ29)</f>
        <v/>
      </c>
      <c r="PWK29" s="14" t="str">
        <f>IF('Employee Input 20-21'!PWK29="","",'Employee Input 20-21'!PWK29)</f>
        <v/>
      </c>
      <c r="PWL29" s="14" t="str">
        <f>IF('Employee Input 20-21'!PWL29="","",'Employee Input 20-21'!PWL29)</f>
        <v/>
      </c>
      <c r="PWM29" s="14" t="str">
        <f>IF('Employee Input 20-21'!PWM29="","",'Employee Input 20-21'!PWM29)</f>
        <v/>
      </c>
      <c r="PWN29" s="14" t="str">
        <f>IF('Employee Input 20-21'!PWN29="","",'Employee Input 20-21'!PWN29)</f>
        <v/>
      </c>
      <c r="PWO29" s="14" t="str">
        <f>IF('Employee Input 20-21'!PWO29="","",'Employee Input 20-21'!PWO29)</f>
        <v/>
      </c>
      <c r="PWP29" s="14" t="str">
        <f>IF('Employee Input 20-21'!PWP29="","",'Employee Input 20-21'!PWP29)</f>
        <v/>
      </c>
      <c r="PWQ29" s="14" t="str">
        <f>IF('Employee Input 20-21'!PWQ29="","",'Employee Input 20-21'!PWQ29)</f>
        <v/>
      </c>
      <c r="PWR29" s="14" t="str">
        <f>IF('Employee Input 20-21'!PWR29="","",'Employee Input 20-21'!PWR29)</f>
        <v/>
      </c>
      <c r="PWS29" s="14" t="str">
        <f>IF('Employee Input 20-21'!PWS29="","",'Employee Input 20-21'!PWS29)</f>
        <v/>
      </c>
      <c r="PWT29" s="14" t="str">
        <f>IF('Employee Input 20-21'!PWT29="","",'Employee Input 20-21'!PWT29)</f>
        <v/>
      </c>
      <c r="PWU29" s="14" t="str">
        <f>IF('Employee Input 20-21'!PWU29="","",'Employee Input 20-21'!PWU29)</f>
        <v/>
      </c>
      <c r="PWV29" s="14" t="str">
        <f>IF('Employee Input 20-21'!PWV29="","",'Employee Input 20-21'!PWV29)</f>
        <v/>
      </c>
      <c r="PWW29" s="14" t="str">
        <f>IF('Employee Input 20-21'!PWW29="","",'Employee Input 20-21'!PWW29)</f>
        <v/>
      </c>
      <c r="PWX29" s="14" t="str">
        <f>IF('Employee Input 20-21'!PWX29="","",'Employee Input 20-21'!PWX29)</f>
        <v/>
      </c>
      <c r="PWY29" s="14" t="str">
        <f>IF('Employee Input 20-21'!PWY29="","",'Employee Input 20-21'!PWY29)</f>
        <v/>
      </c>
      <c r="PWZ29" s="14" t="str">
        <f>IF('Employee Input 20-21'!PWZ29="","",'Employee Input 20-21'!PWZ29)</f>
        <v/>
      </c>
      <c r="PXA29" s="14" t="str">
        <f>IF('Employee Input 20-21'!PXA29="","",'Employee Input 20-21'!PXA29)</f>
        <v/>
      </c>
      <c r="PXB29" s="14" t="str">
        <f>IF('Employee Input 20-21'!PXB29="","",'Employee Input 20-21'!PXB29)</f>
        <v/>
      </c>
      <c r="PXC29" s="14" t="str">
        <f>IF('Employee Input 20-21'!PXC29="","",'Employee Input 20-21'!PXC29)</f>
        <v/>
      </c>
      <c r="PXD29" s="14" t="str">
        <f>IF('Employee Input 20-21'!PXD29="","",'Employee Input 20-21'!PXD29)</f>
        <v/>
      </c>
      <c r="PXE29" s="14" t="str">
        <f>IF('Employee Input 20-21'!PXE29="","",'Employee Input 20-21'!PXE29)</f>
        <v/>
      </c>
      <c r="PXF29" s="14" t="str">
        <f>IF('Employee Input 20-21'!PXF29="","",'Employee Input 20-21'!PXF29)</f>
        <v/>
      </c>
      <c r="PXG29" s="14" t="str">
        <f>IF('Employee Input 20-21'!PXG29="","",'Employee Input 20-21'!PXG29)</f>
        <v/>
      </c>
      <c r="PXH29" s="14" t="str">
        <f>IF('Employee Input 20-21'!PXH29="","",'Employee Input 20-21'!PXH29)</f>
        <v/>
      </c>
      <c r="PXI29" s="14" t="str">
        <f>IF('Employee Input 20-21'!PXI29="","",'Employee Input 20-21'!PXI29)</f>
        <v/>
      </c>
      <c r="PXJ29" s="14" t="str">
        <f>IF('Employee Input 20-21'!PXJ29="","",'Employee Input 20-21'!PXJ29)</f>
        <v/>
      </c>
      <c r="PXK29" s="14" t="str">
        <f>IF('Employee Input 20-21'!PXK29="","",'Employee Input 20-21'!PXK29)</f>
        <v/>
      </c>
      <c r="PXL29" s="14" t="str">
        <f>IF('Employee Input 20-21'!PXL29="","",'Employee Input 20-21'!PXL29)</f>
        <v/>
      </c>
      <c r="PXM29" s="14" t="str">
        <f>IF('Employee Input 20-21'!PXM29="","",'Employee Input 20-21'!PXM29)</f>
        <v/>
      </c>
      <c r="PXN29" s="14" t="str">
        <f>IF('Employee Input 20-21'!PXN29="","",'Employee Input 20-21'!PXN29)</f>
        <v/>
      </c>
      <c r="PXO29" s="14" t="str">
        <f>IF('Employee Input 20-21'!PXO29="","",'Employee Input 20-21'!PXO29)</f>
        <v/>
      </c>
      <c r="PXP29" s="14" t="str">
        <f>IF('Employee Input 20-21'!PXP29="","",'Employee Input 20-21'!PXP29)</f>
        <v/>
      </c>
      <c r="PXQ29" s="14" t="str">
        <f>IF('Employee Input 20-21'!PXQ29="","",'Employee Input 20-21'!PXQ29)</f>
        <v/>
      </c>
      <c r="PXR29" s="14" t="str">
        <f>IF('Employee Input 20-21'!PXR29="","",'Employee Input 20-21'!PXR29)</f>
        <v/>
      </c>
      <c r="PXS29" s="14" t="str">
        <f>IF('Employee Input 20-21'!PXS29="","",'Employee Input 20-21'!PXS29)</f>
        <v/>
      </c>
      <c r="PXT29" s="14" t="str">
        <f>IF('Employee Input 20-21'!PXT29="","",'Employee Input 20-21'!PXT29)</f>
        <v/>
      </c>
      <c r="PXU29" s="14" t="str">
        <f>IF('Employee Input 20-21'!PXU29="","",'Employee Input 20-21'!PXU29)</f>
        <v/>
      </c>
      <c r="PXV29" s="14" t="str">
        <f>IF('Employee Input 20-21'!PXV29="","",'Employee Input 20-21'!PXV29)</f>
        <v/>
      </c>
      <c r="PXW29" s="14" t="str">
        <f>IF('Employee Input 20-21'!PXW29="","",'Employee Input 20-21'!PXW29)</f>
        <v/>
      </c>
      <c r="PXX29" s="14" t="str">
        <f>IF('Employee Input 20-21'!PXX29="","",'Employee Input 20-21'!PXX29)</f>
        <v/>
      </c>
      <c r="PXY29" s="14" t="str">
        <f>IF('Employee Input 20-21'!PXY29="","",'Employee Input 20-21'!PXY29)</f>
        <v/>
      </c>
      <c r="PXZ29" s="14" t="str">
        <f>IF('Employee Input 20-21'!PXZ29="","",'Employee Input 20-21'!PXZ29)</f>
        <v/>
      </c>
      <c r="PYA29" s="14" t="str">
        <f>IF('Employee Input 20-21'!PYA29="","",'Employee Input 20-21'!PYA29)</f>
        <v/>
      </c>
      <c r="PYB29" s="14" t="str">
        <f>IF('Employee Input 20-21'!PYB29="","",'Employee Input 20-21'!PYB29)</f>
        <v/>
      </c>
      <c r="PYC29" s="14" t="str">
        <f>IF('Employee Input 20-21'!PYC29="","",'Employee Input 20-21'!PYC29)</f>
        <v/>
      </c>
      <c r="PYD29" s="14" t="str">
        <f>IF('Employee Input 20-21'!PYD29="","",'Employee Input 20-21'!PYD29)</f>
        <v/>
      </c>
      <c r="PYE29" s="14" t="str">
        <f>IF('Employee Input 20-21'!PYE29="","",'Employee Input 20-21'!PYE29)</f>
        <v/>
      </c>
      <c r="PYF29" s="14" t="str">
        <f>IF('Employee Input 20-21'!PYF29="","",'Employee Input 20-21'!PYF29)</f>
        <v/>
      </c>
      <c r="PYG29" s="14" t="str">
        <f>IF('Employee Input 20-21'!PYG29="","",'Employee Input 20-21'!PYG29)</f>
        <v/>
      </c>
      <c r="PYH29" s="14" t="str">
        <f>IF('Employee Input 20-21'!PYH29="","",'Employee Input 20-21'!PYH29)</f>
        <v/>
      </c>
      <c r="PYI29" s="14" t="str">
        <f>IF('Employee Input 20-21'!PYI29="","",'Employee Input 20-21'!PYI29)</f>
        <v/>
      </c>
      <c r="PYJ29" s="14" t="str">
        <f>IF('Employee Input 20-21'!PYJ29="","",'Employee Input 20-21'!PYJ29)</f>
        <v/>
      </c>
      <c r="PYK29" s="14" t="str">
        <f>IF('Employee Input 20-21'!PYK29="","",'Employee Input 20-21'!PYK29)</f>
        <v/>
      </c>
      <c r="PYL29" s="14" t="str">
        <f>IF('Employee Input 20-21'!PYL29="","",'Employee Input 20-21'!PYL29)</f>
        <v/>
      </c>
      <c r="PYM29" s="14" t="str">
        <f>IF('Employee Input 20-21'!PYM29="","",'Employee Input 20-21'!PYM29)</f>
        <v/>
      </c>
      <c r="PYN29" s="14" t="str">
        <f>IF('Employee Input 20-21'!PYN29="","",'Employee Input 20-21'!PYN29)</f>
        <v/>
      </c>
      <c r="PYO29" s="14" t="str">
        <f>IF('Employee Input 20-21'!PYO29="","",'Employee Input 20-21'!PYO29)</f>
        <v/>
      </c>
      <c r="PYP29" s="14" t="str">
        <f>IF('Employee Input 20-21'!PYP29="","",'Employee Input 20-21'!PYP29)</f>
        <v/>
      </c>
      <c r="PYQ29" s="14" t="str">
        <f>IF('Employee Input 20-21'!PYQ29="","",'Employee Input 20-21'!PYQ29)</f>
        <v/>
      </c>
      <c r="PYR29" s="14" t="str">
        <f>IF('Employee Input 20-21'!PYR29="","",'Employee Input 20-21'!PYR29)</f>
        <v/>
      </c>
      <c r="PYS29" s="14" t="str">
        <f>IF('Employee Input 20-21'!PYS29="","",'Employee Input 20-21'!PYS29)</f>
        <v/>
      </c>
      <c r="PYT29" s="14" t="str">
        <f>IF('Employee Input 20-21'!PYT29="","",'Employee Input 20-21'!PYT29)</f>
        <v/>
      </c>
      <c r="PYU29" s="14" t="str">
        <f>IF('Employee Input 20-21'!PYU29="","",'Employee Input 20-21'!PYU29)</f>
        <v/>
      </c>
      <c r="PYV29" s="14" t="str">
        <f>IF('Employee Input 20-21'!PYV29="","",'Employee Input 20-21'!PYV29)</f>
        <v/>
      </c>
      <c r="PYW29" s="14" t="str">
        <f>IF('Employee Input 20-21'!PYW29="","",'Employee Input 20-21'!PYW29)</f>
        <v/>
      </c>
      <c r="PYX29" s="14" t="str">
        <f>IF('Employee Input 20-21'!PYX29="","",'Employee Input 20-21'!PYX29)</f>
        <v/>
      </c>
      <c r="PYY29" s="14" t="str">
        <f>IF('Employee Input 20-21'!PYY29="","",'Employee Input 20-21'!PYY29)</f>
        <v/>
      </c>
      <c r="PYZ29" s="14" t="str">
        <f>IF('Employee Input 20-21'!PYZ29="","",'Employee Input 20-21'!PYZ29)</f>
        <v/>
      </c>
      <c r="PZA29" s="14" t="str">
        <f>IF('Employee Input 20-21'!PZA29="","",'Employee Input 20-21'!PZA29)</f>
        <v/>
      </c>
      <c r="PZB29" s="14" t="str">
        <f>IF('Employee Input 20-21'!PZB29="","",'Employee Input 20-21'!PZB29)</f>
        <v/>
      </c>
      <c r="PZC29" s="14" t="str">
        <f>IF('Employee Input 20-21'!PZC29="","",'Employee Input 20-21'!PZC29)</f>
        <v/>
      </c>
      <c r="PZD29" s="14" t="str">
        <f>IF('Employee Input 20-21'!PZD29="","",'Employee Input 20-21'!PZD29)</f>
        <v/>
      </c>
      <c r="PZE29" s="14" t="str">
        <f>IF('Employee Input 20-21'!PZE29="","",'Employee Input 20-21'!PZE29)</f>
        <v/>
      </c>
      <c r="PZF29" s="14" t="str">
        <f>IF('Employee Input 20-21'!PZF29="","",'Employee Input 20-21'!PZF29)</f>
        <v/>
      </c>
      <c r="PZG29" s="14" t="str">
        <f>IF('Employee Input 20-21'!PZG29="","",'Employee Input 20-21'!PZG29)</f>
        <v/>
      </c>
      <c r="PZH29" s="14" t="str">
        <f>IF('Employee Input 20-21'!PZH29="","",'Employee Input 20-21'!PZH29)</f>
        <v/>
      </c>
      <c r="PZI29" s="14" t="str">
        <f>IF('Employee Input 20-21'!PZI29="","",'Employee Input 20-21'!PZI29)</f>
        <v/>
      </c>
      <c r="PZJ29" s="14" t="str">
        <f>IF('Employee Input 20-21'!PZJ29="","",'Employee Input 20-21'!PZJ29)</f>
        <v/>
      </c>
      <c r="PZK29" s="14" t="str">
        <f>IF('Employee Input 20-21'!PZK29="","",'Employee Input 20-21'!PZK29)</f>
        <v/>
      </c>
      <c r="PZL29" s="14" t="str">
        <f>IF('Employee Input 20-21'!PZL29="","",'Employee Input 20-21'!PZL29)</f>
        <v/>
      </c>
      <c r="PZM29" s="14" t="str">
        <f>IF('Employee Input 20-21'!PZM29="","",'Employee Input 20-21'!PZM29)</f>
        <v/>
      </c>
      <c r="PZN29" s="14" t="str">
        <f>IF('Employee Input 20-21'!PZN29="","",'Employee Input 20-21'!PZN29)</f>
        <v/>
      </c>
      <c r="PZO29" s="14" t="str">
        <f>IF('Employee Input 20-21'!PZO29="","",'Employee Input 20-21'!PZO29)</f>
        <v/>
      </c>
      <c r="PZP29" s="14" t="str">
        <f>IF('Employee Input 20-21'!PZP29="","",'Employee Input 20-21'!PZP29)</f>
        <v/>
      </c>
      <c r="PZQ29" s="14" t="str">
        <f>IF('Employee Input 20-21'!PZQ29="","",'Employee Input 20-21'!PZQ29)</f>
        <v/>
      </c>
      <c r="PZR29" s="14" t="str">
        <f>IF('Employee Input 20-21'!PZR29="","",'Employee Input 20-21'!PZR29)</f>
        <v/>
      </c>
      <c r="PZS29" s="14" t="str">
        <f>IF('Employee Input 20-21'!PZS29="","",'Employee Input 20-21'!PZS29)</f>
        <v/>
      </c>
      <c r="PZT29" s="14" t="str">
        <f>IF('Employee Input 20-21'!PZT29="","",'Employee Input 20-21'!PZT29)</f>
        <v/>
      </c>
      <c r="PZU29" s="14" t="str">
        <f>IF('Employee Input 20-21'!PZU29="","",'Employee Input 20-21'!PZU29)</f>
        <v/>
      </c>
      <c r="PZV29" s="14" t="str">
        <f>IF('Employee Input 20-21'!PZV29="","",'Employee Input 20-21'!PZV29)</f>
        <v/>
      </c>
      <c r="PZW29" s="14" t="str">
        <f>IF('Employee Input 20-21'!PZW29="","",'Employee Input 20-21'!PZW29)</f>
        <v/>
      </c>
      <c r="PZX29" s="14" t="str">
        <f>IF('Employee Input 20-21'!PZX29="","",'Employee Input 20-21'!PZX29)</f>
        <v/>
      </c>
      <c r="PZY29" s="14" t="str">
        <f>IF('Employee Input 20-21'!PZY29="","",'Employee Input 20-21'!PZY29)</f>
        <v/>
      </c>
      <c r="PZZ29" s="14" t="str">
        <f>IF('Employee Input 20-21'!PZZ29="","",'Employee Input 20-21'!PZZ29)</f>
        <v/>
      </c>
      <c r="QAA29" s="14" t="str">
        <f>IF('Employee Input 20-21'!QAA29="","",'Employee Input 20-21'!QAA29)</f>
        <v/>
      </c>
      <c r="QAB29" s="14" t="str">
        <f>IF('Employee Input 20-21'!QAB29="","",'Employee Input 20-21'!QAB29)</f>
        <v/>
      </c>
      <c r="QAC29" s="14" t="str">
        <f>IF('Employee Input 20-21'!QAC29="","",'Employee Input 20-21'!QAC29)</f>
        <v/>
      </c>
      <c r="QAD29" s="14" t="str">
        <f>IF('Employee Input 20-21'!QAD29="","",'Employee Input 20-21'!QAD29)</f>
        <v/>
      </c>
      <c r="QAE29" s="14" t="str">
        <f>IF('Employee Input 20-21'!QAE29="","",'Employee Input 20-21'!QAE29)</f>
        <v/>
      </c>
      <c r="QAF29" s="14" t="str">
        <f>IF('Employee Input 20-21'!QAF29="","",'Employee Input 20-21'!QAF29)</f>
        <v/>
      </c>
      <c r="QAG29" s="14" t="str">
        <f>IF('Employee Input 20-21'!QAG29="","",'Employee Input 20-21'!QAG29)</f>
        <v/>
      </c>
      <c r="QAH29" s="14" t="str">
        <f>IF('Employee Input 20-21'!QAH29="","",'Employee Input 20-21'!QAH29)</f>
        <v/>
      </c>
      <c r="QAI29" s="14" t="str">
        <f>IF('Employee Input 20-21'!QAI29="","",'Employee Input 20-21'!QAI29)</f>
        <v/>
      </c>
      <c r="QAJ29" s="14" t="str">
        <f>IF('Employee Input 20-21'!QAJ29="","",'Employee Input 20-21'!QAJ29)</f>
        <v/>
      </c>
      <c r="QAK29" s="14" t="str">
        <f>IF('Employee Input 20-21'!QAK29="","",'Employee Input 20-21'!QAK29)</f>
        <v/>
      </c>
      <c r="QAL29" s="14" t="str">
        <f>IF('Employee Input 20-21'!QAL29="","",'Employee Input 20-21'!QAL29)</f>
        <v/>
      </c>
      <c r="QAM29" s="14" t="str">
        <f>IF('Employee Input 20-21'!QAM29="","",'Employee Input 20-21'!QAM29)</f>
        <v/>
      </c>
      <c r="QAN29" s="14" t="str">
        <f>IF('Employee Input 20-21'!QAN29="","",'Employee Input 20-21'!QAN29)</f>
        <v/>
      </c>
      <c r="QAO29" s="14" t="str">
        <f>IF('Employee Input 20-21'!QAO29="","",'Employee Input 20-21'!QAO29)</f>
        <v/>
      </c>
      <c r="QAP29" s="14" t="str">
        <f>IF('Employee Input 20-21'!QAP29="","",'Employee Input 20-21'!QAP29)</f>
        <v/>
      </c>
      <c r="QAQ29" s="14" t="str">
        <f>IF('Employee Input 20-21'!QAQ29="","",'Employee Input 20-21'!QAQ29)</f>
        <v/>
      </c>
      <c r="QAR29" s="14" t="str">
        <f>IF('Employee Input 20-21'!QAR29="","",'Employee Input 20-21'!QAR29)</f>
        <v/>
      </c>
      <c r="QAS29" s="14" t="str">
        <f>IF('Employee Input 20-21'!QAS29="","",'Employee Input 20-21'!QAS29)</f>
        <v/>
      </c>
      <c r="QAT29" s="14" t="str">
        <f>IF('Employee Input 20-21'!QAT29="","",'Employee Input 20-21'!QAT29)</f>
        <v/>
      </c>
      <c r="QAU29" s="14" t="str">
        <f>IF('Employee Input 20-21'!QAU29="","",'Employee Input 20-21'!QAU29)</f>
        <v/>
      </c>
      <c r="QAV29" s="14" t="str">
        <f>IF('Employee Input 20-21'!QAV29="","",'Employee Input 20-21'!QAV29)</f>
        <v/>
      </c>
      <c r="QAW29" s="14" t="str">
        <f>IF('Employee Input 20-21'!QAW29="","",'Employee Input 20-21'!QAW29)</f>
        <v/>
      </c>
      <c r="QAX29" s="14" t="str">
        <f>IF('Employee Input 20-21'!QAX29="","",'Employee Input 20-21'!QAX29)</f>
        <v/>
      </c>
      <c r="QAY29" s="14" t="str">
        <f>IF('Employee Input 20-21'!QAY29="","",'Employee Input 20-21'!QAY29)</f>
        <v/>
      </c>
      <c r="QAZ29" s="14" t="str">
        <f>IF('Employee Input 20-21'!QAZ29="","",'Employee Input 20-21'!QAZ29)</f>
        <v/>
      </c>
      <c r="QBA29" s="14" t="str">
        <f>IF('Employee Input 20-21'!QBA29="","",'Employee Input 20-21'!QBA29)</f>
        <v/>
      </c>
      <c r="QBB29" s="14" t="str">
        <f>IF('Employee Input 20-21'!QBB29="","",'Employee Input 20-21'!QBB29)</f>
        <v/>
      </c>
      <c r="QBC29" s="14" t="str">
        <f>IF('Employee Input 20-21'!QBC29="","",'Employee Input 20-21'!QBC29)</f>
        <v/>
      </c>
      <c r="QBD29" s="14" t="str">
        <f>IF('Employee Input 20-21'!QBD29="","",'Employee Input 20-21'!QBD29)</f>
        <v/>
      </c>
      <c r="QBE29" s="14" t="str">
        <f>IF('Employee Input 20-21'!QBE29="","",'Employee Input 20-21'!QBE29)</f>
        <v/>
      </c>
      <c r="QBF29" s="14" t="str">
        <f>IF('Employee Input 20-21'!QBF29="","",'Employee Input 20-21'!QBF29)</f>
        <v/>
      </c>
      <c r="QBG29" s="14" t="str">
        <f>IF('Employee Input 20-21'!QBG29="","",'Employee Input 20-21'!QBG29)</f>
        <v/>
      </c>
      <c r="QBH29" s="14" t="str">
        <f>IF('Employee Input 20-21'!QBH29="","",'Employee Input 20-21'!QBH29)</f>
        <v/>
      </c>
      <c r="QBI29" s="14" t="str">
        <f>IF('Employee Input 20-21'!QBI29="","",'Employee Input 20-21'!QBI29)</f>
        <v/>
      </c>
      <c r="QBJ29" s="14" t="str">
        <f>IF('Employee Input 20-21'!QBJ29="","",'Employee Input 20-21'!QBJ29)</f>
        <v/>
      </c>
      <c r="QBK29" s="14" t="str">
        <f>IF('Employee Input 20-21'!QBK29="","",'Employee Input 20-21'!QBK29)</f>
        <v/>
      </c>
      <c r="QBL29" s="14" t="str">
        <f>IF('Employee Input 20-21'!QBL29="","",'Employee Input 20-21'!QBL29)</f>
        <v/>
      </c>
      <c r="QBM29" s="14" t="str">
        <f>IF('Employee Input 20-21'!QBM29="","",'Employee Input 20-21'!QBM29)</f>
        <v/>
      </c>
      <c r="QBN29" s="14" t="str">
        <f>IF('Employee Input 20-21'!QBN29="","",'Employee Input 20-21'!QBN29)</f>
        <v/>
      </c>
      <c r="QBO29" s="14" t="str">
        <f>IF('Employee Input 20-21'!QBO29="","",'Employee Input 20-21'!QBO29)</f>
        <v/>
      </c>
      <c r="QBP29" s="14" t="str">
        <f>IF('Employee Input 20-21'!QBP29="","",'Employee Input 20-21'!QBP29)</f>
        <v/>
      </c>
      <c r="QBQ29" s="14" t="str">
        <f>IF('Employee Input 20-21'!QBQ29="","",'Employee Input 20-21'!QBQ29)</f>
        <v/>
      </c>
      <c r="QBR29" s="14" t="str">
        <f>IF('Employee Input 20-21'!QBR29="","",'Employee Input 20-21'!QBR29)</f>
        <v/>
      </c>
      <c r="QBS29" s="14" t="str">
        <f>IF('Employee Input 20-21'!QBS29="","",'Employee Input 20-21'!QBS29)</f>
        <v/>
      </c>
      <c r="QBT29" s="14" t="str">
        <f>IF('Employee Input 20-21'!QBT29="","",'Employee Input 20-21'!QBT29)</f>
        <v/>
      </c>
      <c r="QBU29" s="14" t="str">
        <f>IF('Employee Input 20-21'!QBU29="","",'Employee Input 20-21'!QBU29)</f>
        <v/>
      </c>
      <c r="QBV29" s="14" t="str">
        <f>IF('Employee Input 20-21'!QBV29="","",'Employee Input 20-21'!QBV29)</f>
        <v/>
      </c>
      <c r="QBW29" s="14" t="str">
        <f>IF('Employee Input 20-21'!QBW29="","",'Employee Input 20-21'!QBW29)</f>
        <v/>
      </c>
      <c r="QBX29" s="14" t="str">
        <f>IF('Employee Input 20-21'!QBX29="","",'Employee Input 20-21'!QBX29)</f>
        <v/>
      </c>
      <c r="QBY29" s="14" t="str">
        <f>IF('Employee Input 20-21'!QBY29="","",'Employee Input 20-21'!QBY29)</f>
        <v/>
      </c>
      <c r="QBZ29" s="14" t="str">
        <f>IF('Employee Input 20-21'!QBZ29="","",'Employee Input 20-21'!QBZ29)</f>
        <v/>
      </c>
      <c r="QCA29" s="14" t="str">
        <f>IF('Employee Input 20-21'!QCA29="","",'Employee Input 20-21'!QCA29)</f>
        <v/>
      </c>
      <c r="QCB29" s="14" t="str">
        <f>IF('Employee Input 20-21'!QCB29="","",'Employee Input 20-21'!QCB29)</f>
        <v/>
      </c>
      <c r="QCC29" s="14" t="str">
        <f>IF('Employee Input 20-21'!QCC29="","",'Employee Input 20-21'!QCC29)</f>
        <v/>
      </c>
      <c r="QCD29" s="14" t="str">
        <f>IF('Employee Input 20-21'!QCD29="","",'Employee Input 20-21'!QCD29)</f>
        <v/>
      </c>
      <c r="QCE29" s="14" t="str">
        <f>IF('Employee Input 20-21'!QCE29="","",'Employee Input 20-21'!QCE29)</f>
        <v/>
      </c>
      <c r="QCF29" s="14" t="str">
        <f>IF('Employee Input 20-21'!QCF29="","",'Employee Input 20-21'!QCF29)</f>
        <v/>
      </c>
      <c r="QCG29" s="14" t="str">
        <f>IF('Employee Input 20-21'!QCG29="","",'Employee Input 20-21'!QCG29)</f>
        <v/>
      </c>
      <c r="QCH29" s="14" t="str">
        <f>IF('Employee Input 20-21'!QCH29="","",'Employee Input 20-21'!QCH29)</f>
        <v/>
      </c>
      <c r="QCI29" s="14" t="str">
        <f>IF('Employee Input 20-21'!QCI29="","",'Employee Input 20-21'!QCI29)</f>
        <v/>
      </c>
      <c r="QCJ29" s="14" t="str">
        <f>IF('Employee Input 20-21'!QCJ29="","",'Employee Input 20-21'!QCJ29)</f>
        <v/>
      </c>
      <c r="QCK29" s="14" t="str">
        <f>IF('Employee Input 20-21'!QCK29="","",'Employee Input 20-21'!QCK29)</f>
        <v/>
      </c>
      <c r="QCL29" s="14" t="str">
        <f>IF('Employee Input 20-21'!QCL29="","",'Employee Input 20-21'!QCL29)</f>
        <v/>
      </c>
      <c r="QCM29" s="14" t="str">
        <f>IF('Employee Input 20-21'!QCM29="","",'Employee Input 20-21'!QCM29)</f>
        <v/>
      </c>
      <c r="QCN29" s="14" t="str">
        <f>IF('Employee Input 20-21'!QCN29="","",'Employee Input 20-21'!QCN29)</f>
        <v/>
      </c>
      <c r="QCO29" s="14" t="str">
        <f>IF('Employee Input 20-21'!QCO29="","",'Employee Input 20-21'!QCO29)</f>
        <v/>
      </c>
      <c r="QCP29" s="14" t="str">
        <f>IF('Employee Input 20-21'!QCP29="","",'Employee Input 20-21'!QCP29)</f>
        <v/>
      </c>
      <c r="QCQ29" s="14" t="str">
        <f>IF('Employee Input 20-21'!QCQ29="","",'Employee Input 20-21'!QCQ29)</f>
        <v/>
      </c>
      <c r="QCR29" s="14" t="str">
        <f>IF('Employee Input 20-21'!QCR29="","",'Employee Input 20-21'!QCR29)</f>
        <v/>
      </c>
      <c r="QCS29" s="14" t="str">
        <f>IF('Employee Input 20-21'!QCS29="","",'Employee Input 20-21'!QCS29)</f>
        <v/>
      </c>
      <c r="QCT29" s="14" t="str">
        <f>IF('Employee Input 20-21'!QCT29="","",'Employee Input 20-21'!QCT29)</f>
        <v/>
      </c>
      <c r="QCU29" s="14" t="str">
        <f>IF('Employee Input 20-21'!QCU29="","",'Employee Input 20-21'!QCU29)</f>
        <v/>
      </c>
      <c r="QCV29" s="14" t="str">
        <f>IF('Employee Input 20-21'!QCV29="","",'Employee Input 20-21'!QCV29)</f>
        <v/>
      </c>
      <c r="QCW29" s="14" t="str">
        <f>IF('Employee Input 20-21'!QCW29="","",'Employee Input 20-21'!QCW29)</f>
        <v/>
      </c>
      <c r="QCX29" s="14" t="str">
        <f>IF('Employee Input 20-21'!QCX29="","",'Employee Input 20-21'!QCX29)</f>
        <v/>
      </c>
      <c r="QCY29" s="14" t="str">
        <f>IF('Employee Input 20-21'!QCY29="","",'Employee Input 20-21'!QCY29)</f>
        <v/>
      </c>
      <c r="QCZ29" s="14" t="str">
        <f>IF('Employee Input 20-21'!QCZ29="","",'Employee Input 20-21'!QCZ29)</f>
        <v/>
      </c>
      <c r="QDA29" s="14" t="str">
        <f>IF('Employee Input 20-21'!QDA29="","",'Employee Input 20-21'!QDA29)</f>
        <v/>
      </c>
      <c r="QDB29" s="14" t="str">
        <f>IF('Employee Input 20-21'!QDB29="","",'Employee Input 20-21'!QDB29)</f>
        <v/>
      </c>
      <c r="QDC29" s="14" t="str">
        <f>IF('Employee Input 20-21'!QDC29="","",'Employee Input 20-21'!QDC29)</f>
        <v/>
      </c>
      <c r="QDD29" s="14" t="str">
        <f>IF('Employee Input 20-21'!QDD29="","",'Employee Input 20-21'!QDD29)</f>
        <v/>
      </c>
      <c r="QDE29" s="14" t="str">
        <f>IF('Employee Input 20-21'!QDE29="","",'Employee Input 20-21'!QDE29)</f>
        <v/>
      </c>
      <c r="QDF29" s="14" t="str">
        <f>IF('Employee Input 20-21'!QDF29="","",'Employee Input 20-21'!QDF29)</f>
        <v/>
      </c>
      <c r="QDG29" s="14" t="str">
        <f>IF('Employee Input 20-21'!QDG29="","",'Employee Input 20-21'!QDG29)</f>
        <v/>
      </c>
      <c r="QDH29" s="14" t="str">
        <f>IF('Employee Input 20-21'!QDH29="","",'Employee Input 20-21'!QDH29)</f>
        <v/>
      </c>
      <c r="QDI29" s="14" t="str">
        <f>IF('Employee Input 20-21'!QDI29="","",'Employee Input 20-21'!QDI29)</f>
        <v/>
      </c>
      <c r="QDJ29" s="14" t="str">
        <f>IF('Employee Input 20-21'!QDJ29="","",'Employee Input 20-21'!QDJ29)</f>
        <v/>
      </c>
      <c r="QDK29" s="14" t="str">
        <f>IF('Employee Input 20-21'!QDK29="","",'Employee Input 20-21'!QDK29)</f>
        <v/>
      </c>
      <c r="QDL29" s="14" t="str">
        <f>IF('Employee Input 20-21'!QDL29="","",'Employee Input 20-21'!QDL29)</f>
        <v/>
      </c>
      <c r="QDM29" s="14" t="str">
        <f>IF('Employee Input 20-21'!QDM29="","",'Employee Input 20-21'!QDM29)</f>
        <v/>
      </c>
      <c r="QDN29" s="14" t="str">
        <f>IF('Employee Input 20-21'!QDN29="","",'Employee Input 20-21'!QDN29)</f>
        <v/>
      </c>
      <c r="QDO29" s="14" t="str">
        <f>IF('Employee Input 20-21'!QDO29="","",'Employee Input 20-21'!QDO29)</f>
        <v/>
      </c>
      <c r="QDP29" s="14" t="str">
        <f>IF('Employee Input 20-21'!QDP29="","",'Employee Input 20-21'!QDP29)</f>
        <v/>
      </c>
      <c r="QDQ29" s="14" t="str">
        <f>IF('Employee Input 20-21'!QDQ29="","",'Employee Input 20-21'!QDQ29)</f>
        <v/>
      </c>
      <c r="QDR29" s="14" t="str">
        <f>IF('Employee Input 20-21'!QDR29="","",'Employee Input 20-21'!QDR29)</f>
        <v/>
      </c>
      <c r="QDS29" s="14" t="str">
        <f>IF('Employee Input 20-21'!QDS29="","",'Employee Input 20-21'!QDS29)</f>
        <v/>
      </c>
      <c r="QDT29" s="14" t="str">
        <f>IF('Employee Input 20-21'!QDT29="","",'Employee Input 20-21'!QDT29)</f>
        <v/>
      </c>
      <c r="QDU29" s="14" t="str">
        <f>IF('Employee Input 20-21'!QDU29="","",'Employee Input 20-21'!QDU29)</f>
        <v/>
      </c>
      <c r="QDV29" s="14" t="str">
        <f>IF('Employee Input 20-21'!QDV29="","",'Employee Input 20-21'!QDV29)</f>
        <v/>
      </c>
      <c r="QDW29" s="14" t="str">
        <f>IF('Employee Input 20-21'!QDW29="","",'Employee Input 20-21'!QDW29)</f>
        <v/>
      </c>
      <c r="QDX29" s="14" t="str">
        <f>IF('Employee Input 20-21'!QDX29="","",'Employee Input 20-21'!QDX29)</f>
        <v/>
      </c>
      <c r="QDY29" s="14" t="str">
        <f>IF('Employee Input 20-21'!QDY29="","",'Employee Input 20-21'!QDY29)</f>
        <v/>
      </c>
      <c r="QDZ29" s="14" t="str">
        <f>IF('Employee Input 20-21'!QDZ29="","",'Employee Input 20-21'!QDZ29)</f>
        <v/>
      </c>
      <c r="QEA29" s="14" t="str">
        <f>IF('Employee Input 20-21'!QEA29="","",'Employee Input 20-21'!QEA29)</f>
        <v/>
      </c>
      <c r="QEB29" s="14" t="str">
        <f>IF('Employee Input 20-21'!QEB29="","",'Employee Input 20-21'!QEB29)</f>
        <v/>
      </c>
      <c r="QEC29" s="14" t="str">
        <f>IF('Employee Input 20-21'!QEC29="","",'Employee Input 20-21'!QEC29)</f>
        <v/>
      </c>
      <c r="QED29" s="14" t="str">
        <f>IF('Employee Input 20-21'!QED29="","",'Employee Input 20-21'!QED29)</f>
        <v/>
      </c>
      <c r="QEE29" s="14" t="str">
        <f>IF('Employee Input 20-21'!QEE29="","",'Employee Input 20-21'!QEE29)</f>
        <v/>
      </c>
      <c r="QEF29" s="14" t="str">
        <f>IF('Employee Input 20-21'!QEF29="","",'Employee Input 20-21'!QEF29)</f>
        <v/>
      </c>
      <c r="QEG29" s="14" t="str">
        <f>IF('Employee Input 20-21'!QEG29="","",'Employee Input 20-21'!QEG29)</f>
        <v/>
      </c>
      <c r="QEH29" s="14" t="str">
        <f>IF('Employee Input 20-21'!QEH29="","",'Employee Input 20-21'!QEH29)</f>
        <v/>
      </c>
      <c r="QEI29" s="14" t="str">
        <f>IF('Employee Input 20-21'!QEI29="","",'Employee Input 20-21'!QEI29)</f>
        <v/>
      </c>
      <c r="QEJ29" s="14" t="str">
        <f>IF('Employee Input 20-21'!QEJ29="","",'Employee Input 20-21'!QEJ29)</f>
        <v/>
      </c>
      <c r="QEK29" s="14" t="str">
        <f>IF('Employee Input 20-21'!QEK29="","",'Employee Input 20-21'!QEK29)</f>
        <v/>
      </c>
      <c r="QEL29" s="14" t="str">
        <f>IF('Employee Input 20-21'!QEL29="","",'Employee Input 20-21'!QEL29)</f>
        <v/>
      </c>
      <c r="QEM29" s="14" t="str">
        <f>IF('Employee Input 20-21'!QEM29="","",'Employee Input 20-21'!QEM29)</f>
        <v/>
      </c>
      <c r="QEN29" s="14" t="str">
        <f>IF('Employee Input 20-21'!QEN29="","",'Employee Input 20-21'!QEN29)</f>
        <v/>
      </c>
      <c r="QEO29" s="14" t="str">
        <f>IF('Employee Input 20-21'!QEO29="","",'Employee Input 20-21'!QEO29)</f>
        <v/>
      </c>
      <c r="QEP29" s="14" t="str">
        <f>IF('Employee Input 20-21'!QEP29="","",'Employee Input 20-21'!QEP29)</f>
        <v/>
      </c>
      <c r="QEQ29" s="14" t="str">
        <f>IF('Employee Input 20-21'!QEQ29="","",'Employee Input 20-21'!QEQ29)</f>
        <v/>
      </c>
      <c r="QER29" s="14" t="str">
        <f>IF('Employee Input 20-21'!QER29="","",'Employee Input 20-21'!QER29)</f>
        <v/>
      </c>
      <c r="QES29" s="14" t="str">
        <f>IF('Employee Input 20-21'!QES29="","",'Employee Input 20-21'!QES29)</f>
        <v/>
      </c>
      <c r="QET29" s="14" t="str">
        <f>IF('Employee Input 20-21'!QET29="","",'Employee Input 20-21'!QET29)</f>
        <v/>
      </c>
      <c r="QEU29" s="14" t="str">
        <f>IF('Employee Input 20-21'!QEU29="","",'Employee Input 20-21'!QEU29)</f>
        <v/>
      </c>
      <c r="QEV29" s="14" t="str">
        <f>IF('Employee Input 20-21'!QEV29="","",'Employee Input 20-21'!QEV29)</f>
        <v/>
      </c>
      <c r="QEW29" s="14" t="str">
        <f>IF('Employee Input 20-21'!QEW29="","",'Employee Input 20-21'!QEW29)</f>
        <v/>
      </c>
      <c r="QEX29" s="14" t="str">
        <f>IF('Employee Input 20-21'!QEX29="","",'Employee Input 20-21'!QEX29)</f>
        <v/>
      </c>
      <c r="QEY29" s="14" t="str">
        <f>IF('Employee Input 20-21'!QEY29="","",'Employee Input 20-21'!QEY29)</f>
        <v/>
      </c>
      <c r="QEZ29" s="14" t="str">
        <f>IF('Employee Input 20-21'!QEZ29="","",'Employee Input 20-21'!QEZ29)</f>
        <v/>
      </c>
      <c r="QFA29" s="14" t="str">
        <f>IF('Employee Input 20-21'!QFA29="","",'Employee Input 20-21'!QFA29)</f>
        <v/>
      </c>
      <c r="QFB29" s="14" t="str">
        <f>IF('Employee Input 20-21'!QFB29="","",'Employee Input 20-21'!QFB29)</f>
        <v/>
      </c>
      <c r="QFC29" s="14" t="str">
        <f>IF('Employee Input 20-21'!QFC29="","",'Employee Input 20-21'!QFC29)</f>
        <v/>
      </c>
      <c r="QFD29" s="14" t="str">
        <f>IF('Employee Input 20-21'!QFD29="","",'Employee Input 20-21'!QFD29)</f>
        <v/>
      </c>
      <c r="QFE29" s="14" t="str">
        <f>IF('Employee Input 20-21'!QFE29="","",'Employee Input 20-21'!QFE29)</f>
        <v/>
      </c>
      <c r="QFF29" s="14" t="str">
        <f>IF('Employee Input 20-21'!QFF29="","",'Employee Input 20-21'!QFF29)</f>
        <v/>
      </c>
      <c r="QFG29" s="14" t="str">
        <f>IF('Employee Input 20-21'!QFG29="","",'Employee Input 20-21'!QFG29)</f>
        <v/>
      </c>
      <c r="QFH29" s="14" t="str">
        <f>IF('Employee Input 20-21'!QFH29="","",'Employee Input 20-21'!QFH29)</f>
        <v/>
      </c>
      <c r="QFI29" s="14" t="str">
        <f>IF('Employee Input 20-21'!QFI29="","",'Employee Input 20-21'!QFI29)</f>
        <v/>
      </c>
      <c r="QFJ29" s="14" t="str">
        <f>IF('Employee Input 20-21'!QFJ29="","",'Employee Input 20-21'!QFJ29)</f>
        <v/>
      </c>
      <c r="QFK29" s="14" t="str">
        <f>IF('Employee Input 20-21'!QFK29="","",'Employee Input 20-21'!QFK29)</f>
        <v/>
      </c>
      <c r="QFL29" s="14" t="str">
        <f>IF('Employee Input 20-21'!QFL29="","",'Employee Input 20-21'!QFL29)</f>
        <v/>
      </c>
      <c r="QFM29" s="14" t="str">
        <f>IF('Employee Input 20-21'!QFM29="","",'Employee Input 20-21'!QFM29)</f>
        <v/>
      </c>
      <c r="QFN29" s="14" t="str">
        <f>IF('Employee Input 20-21'!QFN29="","",'Employee Input 20-21'!QFN29)</f>
        <v/>
      </c>
      <c r="QFO29" s="14" t="str">
        <f>IF('Employee Input 20-21'!QFO29="","",'Employee Input 20-21'!QFO29)</f>
        <v/>
      </c>
      <c r="QFP29" s="14" t="str">
        <f>IF('Employee Input 20-21'!QFP29="","",'Employee Input 20-21'!QFP29)</f>
        <v/>
      </c>
      <c r="QFQ29" s="14" t="str">
        <f>IF('Employee Input 20-21'!QFQ29="","",'Employee Input 20-21'!QFQ29)</f>
        <v/>
      </c>
      <c r="QFR29" s="14" t="str">
        <f>IF('Employee Input 20-21'!QFR29="","",'Employee Input 20-21'!QFR29)</f>
        <v/>
      </c>
      <c r="QFS29" s="14" t="str">
        <f>IF('Employee Input 20-21'!QFS29="","",'Employee Input 20-21'!QFS29)</f>
        <v/>
      </c>
      <c r="QFT29" s="14" t="str">
        <f>IF('Employee Input 20-21'!QFT29="","",'Employee Input 20-21'!QFT29)</f>
        <v/>
      </c>
      <c r="QFU29" s="14" t="str">
        <f>IF('Employee Input 20-21'!QFU29="","",'Employee Input 20-21'!QFU29)</f>
        <v/>
      </c>
      <c r="QFV29" s="14" t="str">
        <f>IF('Employee Input 20-21'!QFV29="","",'Employee Input 20-21'!QFV29)</f>
        <v/>
      </c>
      <c r="QFW29" s="14" t="str">
        <f>IF('Employee Input 20-21'!QFW29="","",'Employee Input 20-21'!QFW29)</f>
        <v/>
      </c>
      <c r="QFX29" s="14" t="str">
        <f>IF('Employee Input 20-21'!QFX29="","",'Employee Input 20-21'!QFX29)</f>
        <v/>
      </c>
      <c r="QFY29" s="14" t="str">
        <f>IF('Employee Input 20-21'!QFY29="","",'Employee Input 20-21'!QFY29)</f>
        <v/>
      </c>
      <c r="QFZ29" s="14" t="str">
        <f>IF('Employee Input 20-21'!QFZ29="","",'Employee Input 20-21'!QFZ29)</f>
        <v/>
      </c>
      <c r="QGA29" s="14" t="str">
        <f>IF('Employee Input 20-21'!QGA29="","",'Employee Input 20-21'!QGA29)</f>
        <v/>
      </c>
      <c r="QGB29" s="14" t="str">
        <f>IF('Employee Input 20-21'!QGB29="","",'Employee Input 20-21'!QGB29)</f>
        <v/>
      </c>
      <c r="QGC29" s="14" t="str">
        <f>IF('Employee Input 20-21'!QGC29="","",'Employee Input 20-21'!QGC29)</f>
        <v/>
      </c>
      <c r="QGD29" s="14" t="str">
        <f>IF('Employee Input 20-21'!QGD29="","",'Employee Input 20-21'!QGD29)</f>
        <v/>
      </c>
      <c r="QGE29" s="14" t="str">
        <f>IF('Employee Input 20-21'!QGE29="","",'Employee Input 20-21'!QGE29)</f>
        <v/>
      </c>
      <c r="QGF29" s="14" t="str">
        <f>IF('Employee Input 20-21'!QGF29="","",'Employee Input 20-21'!QGF29)</f>
        <v/>
      </c>
      <c r="QGG29" s="14" t="str">
        <f>IF('Employee Input 20-21'!QGG29="","",'Employee Input 20-21'!QGG29)</f>
        <v/>
      </c>
      <c r="QGH29" s="14" t="str">
        <f>IF('Employee Input 20-21'!QGH29="","",'Employee Input 20-21'!QGH29)</f>
        <v/>
      </c>
      <c r="QGI29" s="14" t="str">
        <f>IF('Employee Input 20-21'!QGI29="","",'Employee Input 20-21'!QGI29)</f>
        <v/>
      </c>
      <c r="QGJ29" s="14" t="str">
        <f>IF('Employee Input 20-21'!QGJ29="","",'Employee Input 20-21'!QGJ29)</f>
        <v/>
      </c>
      <c r="QGK29" s="14" t="str">
        <f>IF('Employee Input 20-21'!QGK29="","",'Employee Input 20-21'!QGK29)</f>
        <v/>
      </c>
      <c r="QGL29" s="14" t="str">
        <f>IF('Employee Input 20-21'!QGL29="","",'Employee Input 20-21'!QGL29)</f>
        <v/>
      </c>
      <c r="QGM29" s="14" t="str">
        <f>IF('Employee Input 20-21'!QGM29="","",'Employee Input 20-21'!QGM29)</f>
        <v/>
      </c>
      <c r="QGN29" s="14" t="str">
        <f>IF('Employee Input 20-21'!QGN29="","",'Employee Input 20-21'!QGN29)</f>
        <v/>
      </c>
      <c r="QGO29" s="14" t="str">
        <f>IF('Employee Input 20-21'!QGO29="","",'Employee Input 20-21'!QGO29)</f>
        <v/>
      </c>
      <c r="QGP29" s="14" t="str">
        <f>IF('Employee Input 20-21'!QGP29="","",'Employee Input 20-21'!QGP29)</f>
        <v/>
      </c>
      <c r="QGQ29" s="14" t="str">
        <f>IF('Employee Input 20-21'!QGQ29="","",'Employee Input 20-21'!QGQ29)</f>
        <v/>
      </c>
      <c r="QGR29" s="14" t="str">
        <f>IF('Employee Input 20-21'!QGR29="","",'Employee Input 20-21'!QGR29)</f>
        <v/>
      </c>
      <c r="QGS29" s="14" t="str">
        <f>IF('Employee Input 20-21'!QGS29="","",'Employee Input 20-21'!QGS29)</f>
        <v/>
      </c>
      <c r="QGT29" s="14" t="str">
        <f>IF('Employee Input 20-21'!QGT29="","",'Employee Input 20-21'!QGT29)</f>
        <v/>
      </c>
      <c r="QGU29" s="14" t="str">
        <f>IF('Employee Input 20-21'!QGU29="","",'Employee Input 20-21'!QGU29)</f>
        <v/>
      </c>
      <c r="QGV29" s="14" t="str">
        <f>IF('Employee Input 20-21'!QGV29="","",'Employee Input 20-21'!QGV29)</f>
        <v/>
      </c>
      <c r="QGW29" s="14" t="str">
        <f>IF('Employee Input 20-21'!QGW29="","",'Employee Input 20-21'!QGW29)</f>
        <v/>
      </c>
      <c r="QGX29" s="14" t="str">
        <f>IF('Employee Input 20-21'!QGX29="","",'Employee Input 20-21'!QGX29)</f>
        <v/>
      </c>
      <c r="QGY29" s="14" t="str">
        <f>IF('Employee Input 20-21'!QGY29="","",'Employee Input 20-21'!QGY29)</f>
        <v/>
      </c>
      <c r="QGZ29" s="14" t="str">
        <f>IF('Employee Input 20-21'!QGZ29="","",'Employee Input 20-21'!QGZ29)</f>
        <v/>
      </c>
      <c r="QHA29" s="14" t="str">
        <f>IF('Employee Input 20-21'!QHA29="","",'Employee Input 20-21'!QHA29)</f>
        <v/>
      </c>
      <c r="QHB29" s="14" t="str">
        <f>IF('Employee Input 20-21'!QHB29="","",'Employee Input 20-21'!QHB29)</f>
        <v/>
      </c>
      <c r="QHC29" s="14" t="str">
        <f>IF('Employee Input 20-21'!QHC29="","",'Employee Input 20-21'!QHC29)</f>
        <v/>
      </c>
      <c r="QHD29" s="14" t="str">
        <f>IF('Employee Input 20-21'!QHD29="","",'Employee Input 20-21'!QHD29)</f>
        <v/>
      </c>
      <c r="QHE29" s="14" t="str">
        <f>IF('Employee Input 20-21'!QHE29="","",'Employee Input 20-21'!QHE29)</f>
        <v/>
      </c>
      <c r="QHF29" s="14" t="str">
        <f>IF('Employee Input 20-21'!QHF29="","",'Employee Input 20-21'!QHF29)</f>
        <v/>
      </c>
      <c r="QHG29" s="14" t="str">
        <f>IF('Employee Input 20-21'!QHG29="","",'Employee Input 20-21'!QHG29)</f>
        <v/>
      </c>
      <c r="QHH29" s="14" t="str">
        <f>IF('Employee Input 20-21'!QHH29="","",'Employee Input 20-21'!QHH29)</f>
        <v/>
      </c>
      <c r="QHI29" s="14" t="str">
        <f>IF('Employee Input 20-21'!QHI29="","",'Employee Input 20-21'!QHI29)</f>
        <v/>
      </c>
      <c r="QHJ29" s="14" t="str">
        <f>IF('Employee Input 20-21'!QHJ29="","",'Employee Input 20-21'!QHJ29)</f>
        <v/>
      </c>
      <c r="QHK29" s="14" t="str">
        <f>IF('Employee Input 20-21'!QHK29="","",'Employee Input 20-21'!QHK29)</f>
        <v/>
      </c>
      <c r="QHL29" s="14" t="str">
        <f>IF('Employee Input 20-21'!QHL29="","",'Employee Input 20-21'!QHL29)</f>
        <v/>
      </c>
      <c r="QHM29" s="14" t="str">
        <f>IF('Employee Input 20-21'!QHM29="","",'Employee Input 20-21'!QHM29)</f>
        <v/>
      </c>
      <c r="QHN29" s="14" t="str">
        <f>IF('Employee Input 20-21'!QHN29="","",'Employee Input 20-21'!QHN29)</f>
        <v/>
      </c>
      <c r="QHO29" s="14" t="str">
        <f>IF('Employee Input 20-21'!QHO29="","",'Employee Input 20-21'!QHO29)</f>
        <v/>
      </c>
      <c r="QHP29" s="14" t="str">
        <f>IF('Employee Input 20-21'!QHP29="","",'Employee Input 20-21'!QHP29)</f>
        <v/>
      </c>
      <c r="QHQ29" s="14" t="str">
        <f>IF('Employee Input 20-21'!QHQ29="","",'Employee Input 20-21'!QHQ29)</f>
        <v/>
      </c>
      <c r="QHR29" s="14" t="str">
        <f>IF('Employee Input 20-21'!QHR29="","",'Employee Input 20-21'!QHR29)</f>
        <v/>
      </c>
      <c r="QHS29" s="14" t="str">
        <f>IF('Employee Input 20-21'!QHS29="","",'Employee Input 20-21'!QHS29)</f>
        <v/>
      </c>
      <c r="QHT29" s="14" t="str">
        <f>IF('Employee Input 20-21'!QHT29="","",'Employee Input 20-21'!QHT29)</f>
        <v/>
      </c>
      <c r="QHU29" s="14" t="str">
        <f>IF('Employee Input 20-21'!QHU29="","",'Employee Input 20-21'!QHU29)</f>
        <v/>
      </c>
      <c r="QHV29" s="14" t="str">
        <f>IF('Employee Input 20-21'!QHV29="","",'Employee Input 20-21'!QHV29)</f>
        <v/>
      </c>
      <c r="QHW29" s="14" t="str">
        <f>IF('Employee Input 20-21'!QHW29="","",'Employee Input 20-21'!QHW29)</f>
        <v/>
      </c>
      <c r="QHX29" s="14" t="str">
        <f>IF('Employee Input 20-21'!QHX29="","",'Employee Input 20-21'!QHX29)</f>
        <v/>
      </c>
      <c r="QHY29" s="14" t="str">
        <f>IF('Employee Input 20-21'!QHY29="","",'Employee Input 20-21'!QHY29)</f>
        <v/>
      </c>
      <c r="QHZ29" s="14" t="str">
        <f>IF('Employee Input 20-21'!QHZ29="","",'Employee Input 20-21'!QHZ29)</f>
        <v/>
      </c>
      <c r="QIA29" s="14" t="str">
        <f>IF('Employee Input 20-21'!QIA29="","",'Employee Input 20-21'!QIA29)</f>
        <v/>
      </c>
      <c r="QIB29" s="14" t="str">
        <f>IF('Employee Input 20-21'!QIB29="","",'Employee Input 20-21'!QIB29)</f>
        <v/>
      </c>
      <c r="QIC29" s="14" t="str">
        <f>IF('Employee Input 20-21'!QIC29="","",'Employee Input 20-21'!QIC29)</f>
        <v/>
      </c>
      <c r="QID29" s="14" t="str">
        <f>IF('Employee Input 20-21'!QID29="","",'Employee Input 20-21'!QID29)</f>
        <v/>
      </c>
      <c r="QIE29" s="14" t="str">
        <f>IF('Employee Input 20-21'!QIE29="","",'Employee Input 20-21'!QIE29)</f>
        <v/>
      </c>
      <c r="QIF29" s="14" t="str">
        <f>IF('Employee Input 20-21'!QIF29="","",'Employee Input 20-21'!QIF29)</f>
        <v/>
      </c>
      <c r="QIG29" s="14" t="str">
        <f>IF('Employee Input 20-21'!QIG29="","",'Employee Input 20-21'!QIG29)</f>
        <v/>
      </c>
      <c r="QIH29" s="14" t="str">
        <f>IF('Employee Input 20-21'!QIH29="","",'Employee Input 20-21'!QIH29)</f>
        <v/>
      </c>
      <c r="QII29" s="14" t="str">
        <f>IF('Employee Input 20-21'!QII29="","",'Employee Input 20-21'!QII29)</f>
        <v/>
      </c>
      <c r="QIJ29" s="14" t="str">
        <f>IF('Employee Input 20-21'!QIJ29="","",'Employee Input 20-21'!QIJ29)</f>
        <v/>
      </c>
      <c r="QIK29" s="14" t="str">
        <f>IF('Employee Input 20-21'!QIK29="","",'Employee Input 20-21'!QIK29)</f>
        <v/>
      </c>
      <c r="QIL29" s="14" t="str">
        <f>IF('Employee Input 20-21'!QIL29="","",'Employee Input 20-21'!QIL29)</f>
        <v/>
      </c>
      <c r="QIM29" s="14" t="str">
        <f>IF('Employee Input 20-21'!QIM29="","",'Employee Input 20-21'!QIM29)</f>
        <v/>
      </c>
      <c r="QIN29" s="14" t="str">
        <f>IF('Employee Input 20-21'!QIN29="","",'Employee Input 20-21'!QIN29)</f>
        <v/>
      </c>
      <c r="QIO29" s="14" t="str">
        <f>IF('Employee Input 20-21'!QIO29="","",'Employee Input 20-21'!QIO29)</f>
        <v/>
      </c>
      <c r="QIP29" s="14" t="str">
        <f>IF('Employee Input 20-21'!QIP29="","",'Employee Input 20-21'!QIP29)</f>
        <v/>
      </c>
      <c r="QIQ29" s="14" t="str">
        <f>IF('Employee Input 20-21'!QIQ29="","",'Employee Input 20-21'!QIQ29)</f>
        <v/>
      </c>
      <c r="QIR29" s="14" t="str">
        <f>IF('Employee Input 20-21'!QIR29="","",'Employee Input 20-21'!QIR29)</f>
        <v/>
      </c>
      <c r="QIS29" s="14" t="str">
        <f>IF('Employee Input 20-21'!QIS29="","",'Employee Input 20-21'!QIS29)</f>
        <v/>
      </c>
      <c r="QIT29" s="14" t="str">
        <f>IF('Employee Input 20-21'!QIT29="","",'Employee Input 20-21'!QIT29)</f>
        <v/>
      </c>
      <c r="QIU29" s="14" t="str">
        <f>IF('Employee Input 20-21'!QIU29="","",'Employee Input 20-21'!QIU29)</f>
        <v/>
      </c>
      <c r="QIV29" s="14" t="str">
        <f>IF('Employee Input 20-21'!QIV29="","",'Employee Input 20-21'!QIV29)</f>
        <v/>
      </c>
      <c r="QIW29" s="14" t="str">
        <f>IF('Employee Input 20-21'!QIW29="","",'Employee Input 20-21'!QIW29)</f>
        <v/>
      </c>
      <c r="QIX29" s="14" t="str">
        <f>IF('Employee Input 20-21'!QIX29="","",'Employee Input 20-21'!QIX29)</f>
        <v/>
      </c>
      <c r="QIY29" s="14" t="str">
        <f>IF('Employee Input 20-21'!QIY29="","",'Employee Input 20-21'!QIY29)</f>
        <v/>
      </c>
      <c r="QIZ29" s="14" t="str">
        <f>IF('Employee Input 20-21'!QIZ29="","",'Employee Input 20-21'!QIZ29)</f>
        <v/>
      </c>
      <c r="QJA29" s="14" t="str">
        <f>IF('Employee Input 20-21'!QJA29="","",'Employee Input 20-21'!QJA29)</f>
        <v/>
      </c>
      <c r="QJB29" s="14" t="str">
        <f>IF('Employee Input 20-21'!QJB29="","",'Employee Input 20-21'!QJB29)</f>
        <v/>
      </c>
      <c r="QJC29" s="14" t="str">
        <f>IF('Employee Input 20-21'!QJC29="","",'Employee Input 20-21'!QJC29)</f>
        <v/>
      </c>
      <c r="QJD29" s="14" t="str">
        <f>IF('Employee Input 20-21'!QJD29="","",'Employee Input 20-21'!QJD29)</f>
        <v/>
      </c>
      <c r="QJE29" s="14" t="str">
        <f>IF('Employee Input 20-21'!QJE29="","",'Employee Input 20-21'!QJE29)</f>
        <v/>
      </c>
      <c r="QJF29" s="14" t="str">
        <f>IF('Employee Input 20-21'!QJF29="","",'Employee Input 20-21'!QJF29)</f>
        <v/>
      </c>
      <c r="QJG29" s="14" t="str">
        <f>IF('Employee Input 20-21'!QJG29="","",'Employee Input 20-21'!QJG29)</f>
        <v/>
      </c>
      <c r="QJH29" s="14" t="str">
        <f>IF('Employee Input 20-21'!QJH29="","",'Employee Input 20-21'!QJH29)</f>
        <v/>
      </c>
      <c r="QJI29" s="14" t="str">
        <f>IF('Employee Input 20-21'!QJI29="","",'Employee Input 20-21'!QJI29)</f>
        <v/>
      </c>
      <c r="QJJ29" s="14" t="str">
        <f>IF('Employee Input 20-21'!QJJ29="","",'Employee Input 20-21'!QJJ29)</f>
        <v/>
      </c>
      <c r="QJK29" s="14" t="str">
        <f>IF('Employee Input 20-21'!QJK29="","",'Employee Input 20-21'!QJK29)</f>
        <v/>
      </c>
      <c r="QJL29" s="14" t="str">
        <f>IF('Employee Input 20-21'!QJL29="","",'Employee Input 20-21'!QJL29)</f>
        <v/>
      </c>
      <c r="QJM29" s="14" t="str">
        <f>IF('Employee Input 20-21'!QJM29="","",'Employee Input 20-21'!QJM29)</f>
        <v/>
      </c>
      <c r="QJN29" s="14" t="str">
        <f>IF('Employee Input 20-21'!QJN29="","",'Employee Input 20-21'!QJN29)</f>
        <v/>
      </c>
      <c r="QJO29" s="14" t="str">
        <f>IF('Employee Input 20-21'!QJO29="","",'Employee Input 20-21'!QJO29)</f>
        <v/>
      </c>
      <c r="QJP29" s="14" t="str">
        <f>IF('Employee Input 20-21'!QJP29="","",'Employee Input 20-21'!QJP29)</f>
        <v/>
      </c>
      <c r="QJQ29" s="14" t="str">
        <f>IF('Employee Input 20-21'!QJQ29="","",'Employee Input 20-21'!QJQ29)</f>
        <v/>
      </c>
      <c r="QJR29" s="14" t="str">
        <f>IF('Employee Input 20-21'!QJR29="","",'Employee Input 20-21'!QJR29)</f>
        <v/>
      </c>
      <c r="QJS29" s="14" t="str">
        <f>IF('Employee Input 20-21'!QJS29="","",'Employee Input 20-21'!QJS29)</f>
        <v/>
      </c>
      <c r="QJT29" s="14" t="str">
        <f>IF('Employee Input 20-21'!QJT29="","",'Employee Input 20-21'!QJT29)</f>
        <v/>
      </c>
      <c r="QJU29" s="14" t="str">
        <f>IF('Employee Input 20-21'!QJU29="","",'Employee Input 20-21'!QJU29)</f>
        <v/>
      </c>
      <c r="QJV29" s="14" t="str">
        <f>IF('Employee Input 20-21'!QJV29="","",'Employee Input 20-21'!QJV29)</f>
        <v/>
      </c>
      <c r="QJW29" s="14" t="str">
        <f>IF('Employee Input 20-21'!QJW29="","",'Employee Input 20-21'!QJW29)</f>
        <v/>
      </c>
      <c r="QJX29" s="14" t="str">
        <f>IF('Employee Input 20-21'!QJX29="","",'Employee Input 20-21'!QJX29)</f>
        <v/>
      </c>
      <c r="QJY29" s="14" t="str">
        <f>IF('Employee Input 20-21'!QJY29="","",'Employee Input 20-21'!QJY29)</f>
        <v/>
      </c>
      <c r="QJZ29" s="14" t="str">
        <f>IF('Employee Input 20-21'!QJZ29="","",'Employee Input 20-21'!QJZ29)</f>
        <v/>
      </c>
      <c r="QKA29" s="14" t="str">
        <f>IF('Employee Input 20-21'!QKA29="","",'Employee Input 20-21'!QKA29)</f>
        <v/>
      </c>
      <c r="QKB29" s="14" t="str">
        <f>IF('Employee Input 20-21'!QKB29="","",'Employee Input 20-21'!QKB29)</f>
        <v/>
      </c>
      <c r="QKC29" s="14" t="str">
        <f>IF('Employee Input 20-21'!QKC29="","",'Employee Input 20-21'!QKC29)</f>
        <v/>
      </c>
      <c r="QKD29" s="14" t="str">
        <f>IF('Employee Input 20-21'!QKD29="","",'Employee Input 20-21'!QKD29)</f>
        <v/>
      </c>
      <c r="QKE29" s="14" t="str">
        <f>IF('Employee Input 20-21'!QKE29="","",'Employee Input 20-21'!QKE29)</f>
        <v/>
      </c>
      <c r="QKF29" s="14" t="str">
        <f>IF('Employee Input 20-21'!QKF29="","",'Employee Input 20-21'!QKF29)</f>
        <v/>
      </c>
      <c r="QKG29" s="14" t="str">
        <f>IF('Employee Input 20-21'!QKG29="","",'Employee Input 20-21'!QKG29)</f>
        <v/>
      </c>
      <c r="QKH29" s="14" t="str">
        <f>IF('Employee Input 20-21'!QKH29="","",'Employee Input 20-21'!QKH29)</f>
        <v/>
      </c>
      <c r="QKI29" s="14" t="str">
        <f>IF('Employee Input 20-21'!QKI29="","",'Employee Input 20-21'!QKI29)</f>
        <v/>
      </c>
      <c r="QKJ29" s="14" t="str">
        <f>IF('Employee Input 20-21'!QKJ29="","",'Employee Input 20-21'!QKJ29)</f>
        <v/>
      </c>
      <c r="QKK29" s="14" t="str">
        <f>IF('Employee Input 20-21'!QKK29="","",'Employee Input 20-21'!QKK29)</f>
        <v/>
      </c>
      <c r="QKL29" s="14" t="str">
        <f>IF('Employee Input 20-21'!QKL29="","",'Employee Input 20-21'!QKL29)</f>
        <v/>
      </c>
      <c r="QKM29" s="14" t="str">
        <f>IF('Employee Input 20-21'!QKM29="","",'Employee Input 20-21'!QKM29)</f>
        <v/>
      </c>
      <c r="QKN29" s="14" t="str">
        <f>IF('Employee Input 20-21'!QKN29="","",'Employee Input 20-21'!QKN29)</f>
        <v/>
      </c>
      <c r="QKO29" s="14" t="str">
        <f>IF('Employee Input 20-21'!QKO29="","",'Employee Input 20-21'!QKO29)</f>
        <v/>
      </c>
      <c r="QKP29" s="14" t="str">
        <f>IF('Employee Input 20-21'!QKP29="","",'Employee Input 20-21'!QKP29)</f>
        <v/>
      </c>
      <c r="QKQ29" s="14" t="str">
        <f>IF('Employee Input 20-21'!QKQ29="","",'Employee Input 20-21'!QKQ29)</f>
        <v/>
      </c>
      <c r="QKR29" s="14" t="str">
        <f>IF('Employee Input 20-21'!QKR29="","",'Employee Input 20-21'!QKR29)</f>
        <v/>
      </c>
      <c r="QKS29" s="14" t="str">
        <f>IF('Employee Input 20-21'!QKS29="","",'Employee Input 20-21'!QKS29)</f>
        <v/>
      </c>
      <c r="QKT29" s="14" t="str">
        <f>IF('Employee Input 20-21'!QKT29="","",'Employee Input 20-21'!QKT29)</f>
        <v/>
      </c>
      <c r="QKU29" s="14" t="str">
        <f>IF('Employee Input 20-21'!QKU29="","",'Employee Input 20-21'!QKU29)</f>
        <v/>
      </c>
      <c r="QKV29" s="14" t="str">
        <f>IF('Employee Input 20-21'!QKV29="","",'Employee Input 20-21'!QKV29)</f>
        <v/>
      </c>
      <c r="QKW29" s="14" t="str">
        <f>IF('Employee Input 20-21'!QKW29="","",'Employee Input 20-21'!QKW29)</f>
        <v/>
      </c>
      <c r="QKX29" s="14" t="str">
        <f>IF('Employee Input 20-21'!QKX29="","",'Employee Input 20-21'!QKX29)</f>
        <v/>
      </c>
      <c r="QKY29" s="14" t="str">
        <f>IF('Employee Input 20-21'!QKY29="","",'Employee Input 20-21'!QKY29)</f>
        <v/>
      </c>
      <c r="QKZ29" s="14" t="str">
        <f>IF('Employee Input 20-21'!QKZ29="","",'Employee Input 20-21'!QKZ29)</f>
        <v/>
      </c>
      <c r="QLA29" s="14" t="str">
        <f>IF('Employee Input 20-21'!QLA29="","",'Employee Input 20-21'!QLA29)</f>
        <v/>
      </c>
      <c r="QLB29" s="14" t="str">
        <f>IF('Employee Input 20-21'!QLB29="","",'Employee Input 20-21'!QLB29)</f>
        <v/>
      </c>
      <c r="QLC29" s="14" t="str">
        <f>IF('Employee Input 20-21'!QLC29="","",'Employee Input 20-21'!QLC29)</f>
        <v/>
      </c>
      <c r="QLD29" s="14" t="str">
        <f>IF('Employee Input 20-21'!QLD29="","",'Employee Input 20-21'!QLD29)</f>
        <v/>
      </c>
      <c r="QLE29" s="14" t="str">
        <f>IF('Employee Input 20-21'!QLE29="","",'Employee Input 20-21'!QLE29)</f>
        <v/>
      </c>
      <c r="QLF29" s="14" t="str">
        <f>IF('Employee Input 20-21'!QLF29="","",'Employee Input 20-21'!QLF29)</f>
        <v/>
      </c>
      <c r="QLG29" s="14" t="str">
        <f>IF('Employee Input 20-21'!QLG29="","",'Employee Input 20-21'!QLG29)</f>
        <v/>
      </c>
      <c r="QLH29" s="14" t="str">
        <f>IF('Employee Input 20-21'!QLH29="","",'Employee Input 20-21'!QLH29)</f>
        <v/>
      </c>
      <c r="QLI29" s="14" t="str">
        <f>IF('Employee Input 20-21'!QLI29="","",'Employee Input 20-21'!QLI29)</f>
        <v/>
      </c>
      <c r="QLJ29" s="14" t="str">
        <f>IF('Employee Input 20-21'!QLJ29="","",'Employee Input 20-21'!QLJ29)</f>
        <v/>
      </c>
      <c r="QLK29" s="14" t="str">
        <f>IF('Employee Input 20-21'!QLK29="","",'Employee Input 20-21'!QLK29)</f>
        <v/>
      </c>
      <c r="QLL29" s="14" t="str">
        <f>IF('Employee Input 20-21'!QLL29="","",'Employee Input 20-21'!QLL29)</f>
        <v/>
      </c>
      <c r="QLM29" s="14" t="str">
        <f>IF('Employee Input 20-21'!QLM29="","",'Employee Input 20-21'!QLM29)</f>
        <v/>
      </c>
      <c r="QLN29" s="14" t="str">
        <f>IF('Employee Input 20-21'!QLN29="","",'Employee Input 20-21'!QLN29)</f>
        <v/>
      </c>
      <c r="QLO29" s="14" t="str">
        <f>IF('Employee Input 20-21'!QLO29="","",'Employee Input 20-21'!QLO29)</f>
        <v/>
      </c>
      <c r="QLP29" s="14" t="str">
        <f>IF('Employee Input 20-21'!QLP29="","",'Employee Input 20-21'!QLP29)</f>
        <v/>
      </c>
      <c r="QLQ29" s="14" t="str">
        <f>IF('Employee Input 20-21'!QLQ29="","",'Employee Input 20-21'!QLQ29)</f>
        <v/>
      </c>
      <c r="QLR29" s="14" t="str">
        <f>IF('Employee Input 20-21'!QLR29="","",'Employee Input 20-21'!QLR29)</f>
        <v/>
      </c>
      <c r="QLS29" s="14" t="str">
        <f>IF('Employee Input 20-21'!QLS29="","",'Employee Input 20-21'!QLS29)</f>
        <v/>
      </c>
      <c r="QLT29" s="14" t="str">
        <f>IF('Employee Input 20-21'!QLT29="","",'Employee Input 20-21'!QLT29)</f>
        <v/>
      </c>
      <c r="QLU29" s="14" t="str">
        <f>IF('Employee Input 20-21'!QLU29="","",'Employee Input 20-21'!QLU29)</f>
        <v/>
      </c>
      <c r="QLV29" s="14" t="str">
        <f>IF('Employee Input 20-21'!QLV29="","",'Employee Input 20-21'!QLV29)</f>
        <v/>
      </c>
      <c r="QLW29" s="14" t="str">
        <f>IF('Employee Input 20-21'!QLW29="","",'Employee Input 20-21'!QLW29)</f>
        <v/>
      </c>
      <c r="QLX29" s="14" t="str">
        <f>IF('Employee Input 20-21'!QLX29="","",'Employee Input 20-21'!QLX29)</f>
        <v/>
      </c>
      <c r="QLY29" s="14" t="str">
        <f>IF('Employee Input 20-21'!QLY29="","",'Employee Input 20-21'!QLY29)</f>
        <v/>
      </c>
      <c r="QLZ29" s="14" t="str">
        <f>IF('Employee Input 20-21'!QLZ29="","",'Employee Input 20-21'!QLZ29)</f>
        <v/>
      </c>
      <c r="QMA29" s="14" t="str">
        <f>IF('Employee Input 20-21'!QMA29="","",'Employee Input 20-21'!QMA29)</f>
        <v/>
      </c>
      <c r="QMB29" s="14" t="str">
        <f>IF('Employee Input 20-21'!QMB29="","",'Employee Input 20-21'!QMB29)</f>
        <v/>
      </c>
      <c r="QMC29" s="14" t="str">
        <f>IF('Employee Input 20-21'!QMC29="","",'Employee Input 20-21'!QMC29)</f>
        <v/>
      </c>
      <c r="QMD29" s="14" t="str">
        <f>IF('Employee Input 20-21'!QMD29="","",'Employee Input 20-21'!QMD29)</f>
        <v/>
      </c>
      <c r="QME29" s="14" t="str">
        <f>IF('Employee Input 20-21'!QME29="","",'Employee Input 20-21'!QME29)</f>
        <v/>
      </c>
      <c r="QMF29" s="14" t="str">
        <f>IF('Employee Input 20-21'!QMF29="","",'Employee Input 20-21'!QMF29)</f>
        <v/>
      </c>
      <c r="QMG29" s="14" t="str">
        <f>IF('Employee Input 20-21'!QMG29="","",'Employee Input 20-21'!QMG29)</f>
        <v/>
      </c>
      <c r="QMH29" s="14" t="str">
        <f>IF('Employee Input 20-21'!QMH29="","",'Employee Input 20-21'!QMH29)</f>
        <v/>
      </c>
      <c r="QMI29" s="14" t="str">
        <f>IF('Employee Input 20-21'!QMI29="","",'Employee Input 20-21'!QMI29)</f>
        <v/>
      </c>
      <c r="QMJ29" s="14" t="str">
        <f>IF('Employee Input 20-21'!QMJ29="","",'Employee Input 20-21'!QMJ29)</f>
        <v/>
      </c>
      <c r="QMK29" s="14" t="str">
        <f>IF('Employee Input 20-21'!QMK29="","",'Employee Input 20-21'!QMK29)</f>
        <v/>
      </c>
      <c r="QML29" s="14" t="str">
        <f>IF('Employee Input 20-21'!QML29="","",'Employee Input 20-21'!QML29)</f>
        <v/>
      </c>
      <c r="QMM29" s="14" t="str">
        <f>IF('Employee Input 20-21'!QMM29="","",'Employee Input 20-21'!QMM29)</f>
        <v/>
      </c>
      <c r="QMN29" s="14" t="str">
        <f>IF('Employee Input 20-21'!QMN29="","",'Employee Input 20-21'!QMN29)</f>
        <v/>
      </c>
      <c r="QMO29" s="14" t="str">
        <f>IF('Employee Input 20-21'!QMO29="","",'Employee Input 20-21'!QMO29)</f>
        <v/>
      </c>
      <c r="QMP29" s="14" t="str">
        <f>IF('Employee Input 20-21'!QMP29="","",'Employee Input 20-21'!QMP29)</f>
        <v/>
      </c>
      <c r="QMQ29" s="14" t="str">
        <f>IF('Employee Input 20-21'!QMQ29="","",'Employee Input 20-21'!QMQ29)</f>
        <v/>
      </c>
      <c r="QMR29" s="14" t="str">
        <f>IF('Employee Input 20-21'!QMR29="","",'Employee Input 20-21'!QMR29)</f>
        <v/>
      </c>
      <c r="QMS29" s="14" t="str">
        <f>IF('Employee Input 20-21'!QMS29="","",'Employee Input 20-21'!QMS29)</f>
        <v/>
      </c>
      <c r="QMT29" s="14" t="str">
        <f>IF('Employee Input 20-21'!QMT29="","",'Employee Input 20-21'!QMT29)</f>
        <v/>
      </c>
      <c r="QMU29" s="14" t="str">
        <f>IF('Employee Input 20-21'!QMU29="","",'Employee Input 20-21'!QMU29)</f>
        <v/>
      </c>
      <c r="QMV29" s="14" t="str">
        <f>IF('Employee Input 20-21'!QMV29="","",'Employee Input 20-21'!QMV29)</f>
        <v/>
      </c>
      <c r="QMW29" s="14" t="str">
        <f>IF('Employee Input 20-21'!QMW29="","",'Employee Input 20-21'!QMW29)</f>
        <v/>
      </c>
      <c r="QMX29" s="14" t="str">
        <f>IF('Employee Input 20-21'!QMX29="","",'Employee Input 20-21'!QMX29)</f>
        <v/>
      </c>
      <c r="QMY29" s="14" t="str">
        <f>IF('Employee Input 20-21'!QMY29="","",'Employee Input 20-21'!QMY29)</f>
        <v/>
      </c>
      <c r="QMZ29" s="14" t="str">
        <f>IF('Employee Input 20-21'!QMZ29="","",'Employee Input 20-21'!QMZ29)</f>
        <v/>
      </c>
      <c r="QNA29" s="14" t="str">
        <f>IF('Employee Input 20-21'!QNA29="","",'Employee Input 20-21'!QNA29)</f>
        <v/>
      </c>
      <c r="QNB29" s="14" t="str">
        <f>IF('Employee Input 20-21'!QNB29="","",'Employee Input 20-21'!QNB29)</f>
        <v/>
      </c>
      <c r="QNC29" s="14" t="str">
        <f>IF('Employee Input 20-21'!QNC29="","",'Employee Input 20-21'!QNC29)</f>
        <v/>
      </c>
      <c r="QND29" s="14" t="str">
        <f>IF('Employee Input 20-21'!QND29="","",'Employee Input 20-21'!QND29)</f>
        <v/>
      </c>
      <c r="QNE29" s="14" t="str">
        <f>IF('Employee Input 20-21'!QNE29="","",'Employee Input 20-21'!QNE29)</f>
        <v/>
      </c>
      <c r="QNF29" s="14" t="str">
        <f>IF('Employee Input 20-21'!QNF29="","",'Employee Input 20-21'!QNF29)</f>
        <v/>
      </c>
      <c r="QNG29" s="14" t="str">
        <f>IF('Employee Input 20-21'!QNG29="","",'Employee Input 20-21'!QNG29)</f>
        <v/>
      </c>
      <c r="QNH29" s="14" t="str">
        <f>IF('Employee Input 20-21'!QNH29="","",'Employee Input 20-21'!QNH29)</f>
        <v/>
      </c>
      <c r="QNI29" s="14" t="str">
        <f>IF('Employee Input 20-21'!QNI29="","",'Employee Input 20-21'!QNI29)</f>
        <v/>
      </c>
      <c r="QNJ29" s="14" t="str">
        <f>IF('Employee Input 20-21'!QNJ29="","",'Employee Input 20-21'!QNJ29)</f>
        <v/>
      </c>
      <c r="QNK29" s="14" t="str">
        <f>IF('Employee Input 20-21'!QNK29="","",'Employee Input 20-21'!QNK29)</f>
        <v/>
      </c>
      <c r="QNL29" s="14" t="str">
        <f>IF('Employee Input 20-21'!QNL29="","",'Employee Input 20-21'!QNL29)</f>
        <v/>
      </c>
      <c r="QNM29" s="14" t="str">
        <f>IF('Employee Input 20-21'!QNM29="","",'Employee Input 20-21'!QNM29)</f>
        <v/>
      </c>
      <c r="QNN29" s="14" t="str">
        <f>IF('Employee Input 20-21'!QNN29="","",'Employee Input 20-21'!QNN29)</f>
        <v/>
      </c>
      <c r="QNO29" s="14" t="str">
        <f>IF('Employee Input 20-21'!QNO29="","",'Employee Input 20-21'!QNO29)</f>
        <v/>
      </c>
      <c r="QNP29" s="14" t="str">
        <f>IF('Employee Input 20-21'!QNP29="","",'Employee Input 20-21'!QNP29)</f>
        <v/>
      </c>
      <c r="QNQ29" s="14" t="str">
        <f>IF('Employee Input 20-21'!QNQ29="","",'Employee Input 20-21'!QNQ29)</f>
        <v/>
      </c>
      <c r="QNR29" s="14" t="str">
        <f>IF('Employee Input 20-21'!QNR29="","",'Employee Input 20-21'!QNR29)</f>
        <v/>
      </c>
      <c r="QNS29" s="14" t="str">
        <f>IF('Employee Input 20-21'!QNS29="","",'Employee Input 20-21'!QNS29)</f>
        <v/>
      </c>
      <c r="QNT29" s="14" t="str">
        <f>IF('Employee Input 20-21'!QNT29="","",'Employee Input 20-21'!QNT29)</f>
        <v/>
      </c>
      <c r="QNU29" s="14" t="str">
        <f>IF('Employee Input 20-21'!QNU29="","",'Employee Input 20-21'!QNU29)</f>
        <v/>
      </c>
      <c r="QNV29" s="14" t="str">
        <f>IF('Employee Input 20-21'!QNV29="","",'Employee Input 20-21'!QNV29)</f>
        <v/>
      </c>
      <c r="QNW29" s="14" t="str">
        <f>IF('Employee Input 20-21'!QNW29="","",'Employee Input 20-21'!QNW29)</f>
        <v/>
      </c>
      <c r="QNX29" s="14" t="str">
        <f>IF('Employee Input 20-21'!QNX29="","",'Employee Input 20-21'!QNX29)</f>
        <v/>
      </c>
      <c r="QNY29" s="14" t="str">
        <f>IF('Employee Input 20-21'!QNY29="","",'Employee Input 20-21'!QNY29)</f>
        <v/>
      </c>
      <c r="QNZ29" s="14" t="str">
        <f>IF('Employee Input 20-21'!QNZ29="","",'Employee Input 20-21'!QNZ29)</f>
        <v/>
      </c>
      <c r="QOA29" s="14" t="str">
        <f>IF('Employee Input 20-21'!QOA29="","",'Employee Input 20-21'!QOA29)</f>
        <v/>
      </c>
      <c r="QOB29" s="14" t="str">
        <f>IF('Employee Input 20-21'!QOB29="","",'Employee Input 20-21'!QOB29)</f>
        <v/>
      </c>
      <c r="QOC29" s="14" t="str">
        <f>IF('Employee Input 20-21'!QOC29="","",'Employee Input 20-21'!QOC29)</f>
        <v/>
      </c>
      <c r="QOD29" s="14" t="str">
        <f>IF('Employee Input 20-21'!QOD29="","",'Employee Input 20-21'!QOD29)</f>
        <v/>
      </c>
      <c r="QOE29" s="14" t="str">
        <f>IF('Employee Input 20-21'!QOE29="","",'Employee Input 20-21'!QOE29)</f>
        <v/>
      </c>
      <c r="QOF29" s="14" t="str">
        <f>IF('Employee Input 20-21'!QOF29="","",'Employee Input 20-21'!QOF29)</f>
        <v/>
      </c>
      <c r="QOG29" s="14" t="str">
        <f>IF('Employee Input 20-21'!QOG29="","",'Employee Input 20-21'!QOG29)</f>
        <v/>
      </c>
      <c r="QOH29" s="14" t="str">
        <f>IF('Employee Input 20-21'!QOH29="","",'Employee Input 20-21'!QOH29)</f>
        <v/>
      </c>
      <c r="QOI29" s="14" t="str">
        <f>IF('Employee Input 20-21'!QOI29="","",'Employee Input 20-21'!QOI29)</f>
        <v/>
      </c>
      <c r="QOJ29" s="14" t="str">
        <f>IF('Employee Input 20-21'!QOJ29="","",'Employee Input 20-21'!QOJ29)</f>
        <v/>
      </c>
      <c r="QOK29" s="14" t="str">
        <f>IF('Employee Input 20-21'!QOK29="","",'Employee Input 20-21'!QOK29)</f>
        <v/>
      </c>
      <c r="QOL29" s="14" t="str">
        <f>IF('Employee Input 20-21'!QOL29="","",'Employee Input 20-21'!QOL29)</f>
        <v/>
      </c>
      <c r="QOM29" s="14" t="str">
        <f>IF('Employee Input 20-21'!QOM29="","",'Employee Input 20-21'!QOM29)</f>
        <v/>
      </c>
      <c r="QON29" s="14" t="str">
        <f>IF('Employee Input 20-21'!QON29="","",'Employee Input 20-21'!QON29)</f>
        <v/>
      </c>
      <c r="QOO29" s="14" t="str">
        <f>IF('Employee Input 20-21'!QOO29="","",'Employee Input 20-21'!QOO29)</f>
        <v/>
      </c>
      <c r="QOP29" s="14" t="str">
        <f>IF('Employee Input 20-21'!QOP29="","",'Employee Input 20-21'!QOP29)</f>
        <v/>
      </c>
      <c r="QOQ29" s="14" t="str">
        <f>IF('Employee Input 20-21'!QOQ29="","",'Employee Input 20-21'!QOQ29)</f>
        <v/>
      </c>
      <c r="QOR29" s="14" t="str">
        <f>IF('Employee Input 20-21'!QOR29="","",'Employee Input 20-21'!QOR29)</f>
        <v/>
      </c>
      <c r="QOS29" s="14" t="str">
        <f>IF('Employee Input 20-21'!QOS29="","",'Employee Input 20-21'!QOS29)</f>
        <v/>
      </c>
      <c r="QOT29" s="14" t="str">
        <f>IF('Employee Input 20-21'!QOT29="","",'Employee Input 20-21'!QOT29)</f>
        <v/>
      </c>
      <c r="QOU29" s="14" t="str">
        <f>IF('Employee Input 20-21'!QOU29="","",'Employee Input 20-21'!QOU29)</f>
        <v/>
      </c>
      <c r="QOV29" s="14" t="str">
        <f>IF('Employee Input 20-21'!QOV29="","",'Employee Input 20-21'!QOV29)</f>
        <v/>
      </c>
      <c r="QOW29" s="14" t="str">
        <f>IF('Employee Input 20-21'!QOW29="","",'Employee Input 20-21'!QOW29)</f>
        <v/>
      </c>
      <c r="QOX29" s="14" t="str">
        <f>IF('Employee Input 20-21'!QOX29="","",'Employee Input 20-21'!QOX29)</f>
        <v/>
      </c>
      <c r="QOY29" s="14" t="str">
        <f>IF('Employee Input 20-21'!QOY29="","",'Employee Input 20-21'!QOY29)</f>
        <v/>
      </c>
      <c r="QOZ29" s="14" t="str">
        <f>IF('Employee Input 20-21'!QOZ29="","",'Employee Input 20-21'!QOZ29)</f>
        <v/>
      </c>
      <c r="QPA29" s="14" t="str">
        <f>IF('Employee Input 20-21'!QPA29="","",'Employee Input 20-21'!QPA29)</f>
        <v/>
      </c>
      <c r="QPB29" s="14" t="str">
        <f>IF('Employee Input 20-21'!QPB29="","",'Employee Input 20-21'!QPB29)</f>
        <v/>
      </c>
      <c r="QPC29" s="14" t="str">
        <f>IF('Employee Input 20-21'!QPC29="","",'Employee Input 20-21'!QPC29)</f>
        <v/>
      </c>
      <c r="QPD29" s="14" t="str">
        <f>IF('Employee Input 20-21'!QPD29="","",'Employee Input 20-21'!QPD29)</f>
        <v/>
      </c>
      <c r="QPE29" s="14" t="str">
        <f>IF('Employee Input 20-21'!QPE29="","",'Employee Input 20-21'!QPE29)</f>
        <v/>
      </c>
      <c r="QPF29" s="14" t="str">
        <f>IF('Employee Input 20-21'!QPF29="","",'Employee Input 20-21'!QPF29)</f>
        <v/>
      </c>
      <c r="QPG29" s="14" t="str">
        <f>IF('Employee Input 20-21'!QPG29="","",'Employee Input 20-21'!QPG29)</f>
        <v/>
      </c>
      <c r="QPH29" s="14" t="str">
        <f>IF('Employee Input 20-21'!QPH29="","",'Employee Input 20-21'!QPH29)</f>
        <v/>
      </c>
      <c r="QPI29" s="14" t="str">
        <f>IF('Employee Input 20-21'!QPI29="","",'Employee Input 20-21'!QPI29)</f>
        <v/>
      </c>
      <c r="QPJ29" s="14" t="str">
        <f>IF('Employee Input 20-21'!QPJ29="","",'Employee Input 20-21'!QPJ29)</f>
        <v/>
      </c>
      <c r="QPK29" s="14" t="str">
        <f>IF('Employee Input 20-21'!QPK29="","",'Employee Input 20-21'!QPK29)</f>
        <v/>
      </c>
      <c r="QPL29" s="14" t="str">
        <f>IF('Employee Input 20-21'!QPL29="","",'Employee Input 20-21'!QPL29)</f>
        <v/>
      </c>
      <c r="QPM29" s="14" t="str">
        <f>IF('Employee Input 20-21'!QPM29="","",'Employee Input 20-21'!QPM29)</f>
        <v/>
      </c>
      <c r="QPN29" s="14" t="str">
        <f>IF('Employee Input 20-21'!QPN29="","",'Employee Input 20-21'!QPN29)</f>
        <v/>
      </c>
      <c r="QPO29" s="14" t="str">
        <f>IF('Employee Input 20-21'!QPO29="","",'Employee Input 20-21'!QPO29)</f>
        <v/>
      </c>
      <c r="QPP29" s="14" t="str">
        <f>IF('Employee Input 20-21'!QPP29="","",'Employee Input 20-21'!QPP29)</f>
        <v/>
      </c>
      <c r="QPQ29" s="14" t="str">
        <f>IF('Employee Input 20-21'!QPQ29="","",'Employee Input 20-21'!QPQ29)</f>
        <v/>
      </c>
      <c r="QPR29" s="14" t="str">
        <f>IF('Employee Input 20-21'!QPR29="","",'Employee Input 20-21'!QPR29)</f>
        <v/>
      </c>
      <c r="QPS29" s="14" t="str">
        <f>IF('Employee Input 20-21'!QPS29="","",'Employee Input 20-21'!QPS29)</f>
        <v/>
      </c>
      <c r="QPT29" s="14" t="str">
        <f>IF('Employee Input 20-21'!QPT29="","",'Employee Input 20-21'!QPT29)</f>
        <v/>
      </c>
      <c r="QPU29" s="14" t="str">
        <f>IF('Employee Input 20-21'!QPU29="","",'Employee Input 20-21'!QPU29)</f>
        <v/>
      </c>
      <c r="QPV29" s="14" t="str">
        <f>IF('Employee Input 20-21'!QPV29="","",'Employee Input 20-21'!QPV29)</f>
        <v/>
      </c>
      <c r="QPW29" s="14" t="str">
        <f>IF('Employee Input 20-21'!QPW29="","",'Employee Input 20-21'!QPW29)</f>
        <v/>
      </c>
      <c r="QPX29" s="14" t="str">
        <f>IF('Employee Input 20-21'!QPX29="","",'Employee Input 20-21'!QPX29)</f>
        <v/>
      </c>
      <c r="QPY29" s="14" t="str">
        <f>IF('Employee Input 20-21'!QPY29="","",'Employee Input 20-21'!QPY29)</f>
        <v/>
      </c>
      <c r="QPZ29" s="14" t="str">
        <f>IF('Employee Input 20-21'!QPZ29="","",'Employee Input 20-21'!QPZ29)</f>
        <v/>
      </c>
      <c r="QQA29" s="14" t="str">
        <f>IF('Employee Input 20-21'!QQA29="","",'Employee Input 20-21'!QQA29)</f>
        <v/>
      </c>
      <c r="QQB29" s="14" t="str">
        <f>IF('Employee Input 20-21'!QQB29="","",'Employee Input 20-21'!QQB29)</f>
        <v/>
      </c>
      <c r="QQC29" s="14" t="str">
        <f>IF('Employee Input 20-21'!QQC29="","",'Employee Input 20-21'!QQC29)</f>
        <v/>
      </c>
      <c r="QQD29" s="14" t="str">
        <f>IF('Employee Input 20-21'!QQD29="","",'Employee Input 20-21'!QQD29)</f>
        <v/>
      </c>
      <c r="QQE29" s="14" t="str">
        <f>IF('Employee Input 20-21'!QQE29="","",'Employee Input 20-21'!QQE29)</f>
        <v/>
      </c>
      <c r="QQF29" s="14" t="str">
        <f>IF('Employee Input 20-21'!QQF29="","",'Employee Input 20-21'!QQF29)</f>
        <v/>
      </c>
      <c r="QQG29" s="14" t="str">
        <f>IF('Employee Input 20-21'!QQG29="","",'Employee Input 20-21'!QQG29)</f>
        <v/>
      </c>
      <c r="QQH29" s="14" t="str">
        <f>IF('Employee Input 20-21'!QQH29="","",'Employee Input 20-21'!QQH29)</f>
        <v/>
      </c>
      <c r="QQI29" s="14" t="str">
        <f>IF('Employee Input 20-21'!QQI29="","",'Employee Input 20-21'!QQI29)</f>
        <v/>
      </c>
      <c r="QQJ29" s="14" t="str">
        <f>IF('Employee Input 20-21'!QQJ29="","",'Employee Input 20-21'!QQJ29)</f>
        <v/>
      </c>
      <c r="QQK29" s="14" t="str">
        <f>IF('Employee Input 20-21'!QQK29="","",'Employee Input 20-21'!QQK29)</f>
        <v/>
      </c>
      <c r="QQL29" s="14" t="str">
        <f>IF('Employee Input 20-21'!QQL29="","",'Employee Input 20-21'!QQL29)</f>
        <v/>
      </c>
      <c r="QQM29" s="14" t="str">
        <f>IF('Employee Input 20-21'!QQM29="","",'Employee Input 20-21'!QQM29)</f>
        <v/>
      </c>
      <c r="QQN29" s="14" t="str">
        <f>IF('Employee Input 20-21'!QQN29="","",'Employee Input 20-21'!QQN29)</f>
        <v/>
      </c>
      <c r="QQO29" s="14" t="str">
        <f>IF('Employee Input 20-21'!QQO29="","",'Employee Input 20-21'!QQO29)</f>
        <v/>
      </c>
      <c r="QQP29" s="14" t="str">
        <f>IF('Employee Input 20-21'!QQP29="","",'Employee Input 20-21'!QQP29)</f>
        <v/>
      </c>
      <c r="QQQ29" s="14" t="str">
        <f>IF('Employee Input 20-21'!QQQ29="","",'Employee Input 20-21'!QQQ29)</f>
        <v/>
      </c>
      <c r="QQR29" s="14" t="str">
        <f>IF('Employee Input 20-21'!QQR29="","",'Employee Input 20-21'!QQR29)</f>
        <v/>
      </c>
      <c r="QQS29" s="14" t="str">
        <f>IF('Employee Input 20-21'!QQS29="","",'Employee Input 20-21'!QQS29)</f>
        <v/>
      </c>
      <c r="QQT29" s="14" t="str">
        <f>IF('Employee Input 20-21'!QQT29="","",'Employee Input 20-21'!QQT29)</f>
        <v/>
      </c>
      <c r="QQU29" s="14" t="str">
        <f>IF('Employee Input 20-21'!QQU29="","",'Employee Input 20-21'!QQU29)</f>
        <v/>
      </c>
      <c r="QQV29" s="14" t="str">
        <f>IF('Employee Input 20-21'!QQV29="","",'Employee Input 20-21'!QQV29)</f>
        <v/>
      </c>
      <c r="QQW29" s="14" t="str">
        <f>IF('Employee Input 20-21'!QQW29="","",'Employee Input 20-21'!QQW29)</f>
        <v/>
      </c>
      <c r="QQX29" s="14" t="str">
        <f>IF('Employee Input 20-21'!QQX29="","",'Employee Input 20-21'!QQX29)</f>
        <v/>
      </c>
      <c r="QQY29" s="14" t="str">
        <f>IF('Employee Input 20-21'!QQY29="","",'Employee Input 20-21'!QQY29)</f>
        <v/>
      </c>
      <c r="QQZ29" s="14" t="str">
        <f>IF('Employee Input 20-21'!QQZ29="","",'Employee Input 20-21'!QQZ29)</f>
        <v/>
      </c>
      <c r="QRA29" s="14" t="str">
        <f>IF('Employee Input 20-21'!QRA29="","",'Employee Input 20-21'!QRA29)</f>
        <v/>
      </c>
      <c r="QRB29" s="14" t="str">
        <f>IF('Employee Input 20-21'!QRB29="","",'Employee Input 20-21'!QRB29)</f>
        <v/>
      </c>
      <c r="QRC29" s="14" t="str">
        <f>IF('Employee Input 20-21'!QRC29="","",'Employee Input 20-21'!QRC29)</f>
        <v/>
      </c>
      <c r="QRD29" s="14" t="str">
        <f>IF('Employee Input 20-21'!QRD29="","",'Employee Input 20-21'!QRD29)</f>
        <v/>
      </c>
      <c r="QRE29" s="14" t="str">
        <f>IF('Employee Input 20-21'!QRE29="","",'Employee Input 20-21'!QRE29)</f>
        <v/>
      </c>
      <c r="QRF29" s="14" t="str">
        <f>IF('Employee Input 20-21'!QRF29="","",'Employee Input 20-21'!QRF29)</f>
        <v/>
      </c>
      <c r="QRG29" s="14" t="str">
        <f>IF('Employee Input 20-21'!QRG29="","",'Employee Input 20-21'!QRG29)</f>
        <v/>
      </c>
      <c r="QRH29" s="14" t="str">
        <f>IF('Employee Input 20-21'!QRH29="","",'Employee Input 20-21'!QRH29)</f>
        <v/>
      </c>
      <c r="QRI29" s="14" t="str">
        <f>IF('Employee Input 20-21'!QRI29="","",'Employee Input 20-21'!QRI29)</f>
        <v/>
      </c>
      <c r="QRJ29" s="14" t="str">
        <f>IF('Employee Input 20-21'!QRJ29="","",'Employee Input 20-21'!QRJ29)</f>
        <v/>
      </c>
      <c r="QRK29" s="14" t="str">
        <f>IF('Employee Input 20-21'!QRK29="","",'Employee Input 20-21'!QRK29)</f>
        <v/>
      </c>
      <c r="QRL29" s="14" t="str">
        <f>IF('Employee Input 20-21'!QRL29="","",'Employee Input 20-21'!QRL29)</f>
        <v/>
      </c>
      <c r="QRM29" s="14" t="str">
        <f>IF('Employee Input 20-21'!QRM29="","",'Employee Input 20-21'!QRM29)</f>
        <v/>
      </c>
      <c r="QRN29" s="14" t="str">
        <f>IF('Employee Input 20-21'!QRN29="","",'Employee Input 20-21'!QRN29)</f>
        <v/>
      </c>
      <c r="QRO29" s="14" t="str">
        <f>IF('Employee Input 20-21'!QRO29="","",'Employee Input 20-21'!QRO29)</f>
        <v/>
      </c>
      <c r="QRP29" s="14" t="str">
        <f>IF('Employee Input 20-21'!QRP29="","",'Employee Input 20-21'!QRP29)</f>
        <v/>
      </c>
      <c r="QRQ29" s="14" t="str">
        <f>IF('Employee Input 20-21'!QRQ29="","",'Employee Input 20-21'!QRQ29)</f>
        <v/>
      </c>
      <c r="QRR29" s="14" t="str">
        <f>IF('Employee Input 20-21'!QRR29="","",'Employee Input 20-21'!QRR29)</f>
        <v/>
      </c>
      <c r="QRS29" s="14" t="str">
        <f>IF('Employee Input 20-21'!QRS29="","",'Employee Input 20-21'!QRS29)</f>
        <v/>
      </c>
      <c r="QRT29" s="14" t="str">
        <f>IF('Employee Input 20-21'!QRT29="","",'Employee Input 20-21'!QRT29)</f>
        <v/>
      </c>
      <c r="QRU29" s="14" t="str">
        <f>IF('Employee Input 20-21'!QRU29="","",'Employee Input 20-21'!QRU29)</f>
        <v/>
      </c>
      <c r="QRV29" s="14" t="str">
        <f>IF('Employee Input 20-21'!QRV29="","",'Employee Input 20-21'!QRV29)</f>
        <v/>
      </c>
      <c r="QRW29" s="14" t="str">
        <f>IF('Employee Input 20-21'!QRW29="","",'Employee Input 20-21'!QRW29)</f>
        <v/>
      </c>
      <c r="QRX29" s="14" t="str">
        <f>IF('Employee Input 20-21'!QRX29="","",'Employee Input 20-21'!QRX29)</f>
        <v/>
      </c>
      <c r="QRY29" s="14" t="str">
        <f>IF('Employee Input 20-21'!QRY29="","",'Employee Input 20-21'!QRY29)</f>
        <v/>
      </c>
      <c r="QRZ29" s="14" t="str">
        <f>IF('Employee Input 20-21'!QRZ29="","",'Employee Input 20-21'!QRZ29)</f>
        <v/>
      </c>
      <c r="QSA29" s="14" t="str">
        <f>IF('Employee Input 20-21'!QSA29="","",'Employee Input 20-21'!QSA29)</f>
        <v/>
      </c>
      <c r="QSB29" s="14" t="str">
        <f>IF('Employee Input 20-21'!QSB29="","",'Employee Input 20-21'!QSB29)</f>
        <v/>
      </c>
      <c r="QSC29" s="14" t="str">
        <f>IF('Employee Input 20-21'!QSC29="","",'Employee Input 20-21'!QSC29)</f>
        <v/>
      </c>
      <c r="QSD29" s="14" t="str">
        <f>IF('Employee Input 20-21'!QSD29="","",'Employee Input 20-21'!QSD29)</f>
        <v/>
      </c>
      <c r="QSE29" s="14" t="str">
        <f>IF('Employee Input 20-21'!QSE29="","",'Employee Input 20-21'!QSE29)</f>
        <v/>
      </c>
      <c r="QSF29" s="14" t="str">
        <f>IF('Employee Input 20-21'!QSF29="","",'Employee Input 20-21'!QSF29)</f>
        <v/>
      </c>
      <c r="QSG29" s="14" t="str">
        <f>IF('Employee Input 20-21'!QSG29="","",'Employee Input 20-21'!QSG29)</f>
        <v/>
      </c>
      <c r="QSH29" s="14" t="str">
        <f>IF('Employee Input 20-21'!QSH29="","",'Employee Input 20-21'!QSH29)</f>
        <v/>
      </c>
      <c r="QSI29" s="14" t="str">
        <f>IF('Employee Input 20-21'!QSI29="","",'Employee Input 20-21'!QSI29)</f>
        <v/>
      </c>
      <c r="QSJ29" s="14" t="str">
        <f>IF('Employee Input 20-21'!QSJ29="","",'Employee Input 20-21'!QSJ29)</f>
        <v/>
      </c>
      <c r="QSK29" s="14" t="str">
        <f>IF('Employee Input 20-21'!QSK29="","",'Employee Input 20-21'!QSK29)</f>
        <v/>
      </c>
      <c r="QSL29" s="14" t="str">
        <f>IF('Employee Input 20-21'!QSL29="","",'Employee Input 20-21'!QSL29)</f>
        <v/>
      </c>
      <c r="QSM29" s="14" t="str">
        <f>IF('Employee Input 20-21'!QSM29="","",'Employee Input 20-21'!QSM29)</f>
        <v/>
      </c>
      <c r="QSN29" s="14" t="str">
        <f>IF('Employee Input 20-21'!QSN29="","",'Employee Input 20-21'!QSN29)</f>
        <v/>
      </c>
      <c r="QSO29" s="14" t="str">
        <f>IF('Employee Input 20-21'!QSO29="","",'Employee Input 20-21'!QSO29)</f>
        <v/>
      </c>
      <c r="QSP29" s="14" t="str">
        <f>IF('Employee Input 20-21'!QSP29="","",'Employee Input 20-21'!QSP29)</f>
        <v/>
      </c>
      <c r="QSQ29" s="14" t="str">
        <f>IF('Employee Input 20-21'!QSQ29="","",'Employee Input 20-21'!QSQ29)</f>
        <v/>
      </c>
      <c r="QSR29" s="14" t="str">
        <f>IF('Employee Input 20-21'!QSR29="","",'Employee Input 20-21'!QSR29)</f>
        <v/>
      </c>
      <c r="QSS29" s="14" t="str">
        <f>IF('Employee Input 20-21'!QSS29="","",'Employee Input 20-21'!QSS29)</f>
        <v/>
      </c>
      <c r="QST29" s="14" t="str">
        <f>IF('Employee Input 20-21'!QST29="","",'Employee Input 20-21'!QST29)</f>
        <v/>
      </c>
      <c r="QSU29" s="14" t="str">
        <f>IF('Employee Input 20-21'!QSU29="","",'Employee Input 20-21'!QSU29)</f>
        <v/>
      </c>
      <c r="QSV29" s="14" t="str">
        <f>IF('Employee Input 20-21'!QSV29="","",'Employee Input 20-21'!QSV29)</f>
        <v/>
      </c>
      <c r="QSW29" s="14" t="str">
        <f>IF('Employee Input 20-21'!QSW29="","",'Employee Input 20-21'!QSW29)</f>
        <v/>
      </c>
      <c r="QSX29" s="14" t="str">
        <f>IF('Employee Input 20-21'!QSX29="","",'Employee Input 20-21'!QSX29)</f>
        <v/>
      </c>
      <c r="QSY29" s="14" t="str">
        <f>IF('Employee Input 20-21'!QSY29="","",'Employee Input 20-21'!QSY29)</f>
        <v/>
      </c>
      <c r="QSZ29" s="14" t="str">
        <f>IF('Employee Input 20-21'!QSZ29="","",'Employee Input 20-21'!QSZ29)</f>
        <v/>
      </c>
      <c r="QTA29" s="14" t="str">
        <f>IF('Employee Input 20-21'!QTA29="","",'Employee Input 20-21'!QTA29)</f>
        <v/>
      </c>
      <c r="QTB29" s="14" t="str">
        <f>IF('Employee Input 20-21'!QTB29="","",'Employee Input 20-21'!QTB29)</f>
        <v/>
      </c>
      <c r="QTC29" s="14" t="str">
        <f>IF('Employee Input 20-21'!QTC29="","",'Employee Input 20-21'!QTC29)</f>
        <v/>
      </c>
      <c r="QTD29" s="14" t="str">
        <f>IF('Employee Input 20-21'!QTD29="","",'Employee Input 20-21'!QTD29)</f>
        <v/>
      </c>
      <c r="QTE29" s="14" t="str">
        <f>IF('Employee Input 20-21'!QTE29="","",'Employee Input 20-21'!QTE29)</f>
        <v/>
      </c>
      <c r="QTF29" s="14" t="str">
        <f>IF('Employee Input 20-21'!QTF29="","",'Employee Input 20-21'!QTF29)</f>
        <v/>
      </c>
      <c r="QTG29" s="14" t="str">
        <f>IF('Employee Input 20-21'!QTG29="","",'Employee Input 20-21'!QTG29)</f>
        <v/>
      </c>
      <c r="QTH29" s="14" t="str">
        <f>IF('Employee Input 20-21'!QTH29="","",'Employee Input 20-21'!QTH29)</f>
        <v/>
      </c>
      <c r="QTI29" s="14" t="str">
        <f>IF('Employee Input 20-21'!QTI29="","",'Employee Input 20-21'!QTI29)</f>
        <v/>
      </c>
      <c r="QTJ29" s="14" t="str">
        <f>IF('Employee Input 20-21'!QTJ29="","",'Employee Input 20-21'!QTJ29)</f>
        <v/>
      </c>
      <c r="QTK29" s="14" t="str">
        <f>IF('Employee Input 20-21'!QTK29="","",'Employee Input 20-21'!QTK29)</f>
        <v/>
      </c>
      <c r="QTL29" s="14" t="str">
        <f>IF('Employee Input 20-21'!QTL29="","",'Employee Input 20-21'!QTL29)</f>
        <v/>
      </c>
      <c r="QTM29" s="14" t="str">
        <f>IF('Employee Input 20-21'!QTM29="","",'Employee Input 20-21'!QTM29)</f>
        <v/>
      </c>
      <c r="QTN29" s="14" t="str">
        <f>IF('Employee Input 20-21'!QTN29="","",'Employee Input 20-21'!QTN29)</f>
        <v/>
      </c>
      <c r="QTO29" s="14" t="str">
        <f>IF('Employee Input 20-21'!QTO29="","",'Employee Input 20-21'!QTO29)</f>
        <v/>
      </c>
      <c r="QTP29" s="14" t="str">
        <f>IF('Employee Input 20-21'!QTP29="","",'Employee Input 20-21'!QTP29)</f>
        <v/>
      </c>
      <c r="QTQ29" s="14" t="str">
        <f>IF('Employee Input 20-21'!QTQ29="","",'Employee Input 20-21'!QTQ29)</f>
        <v/>
      </c>
      <c r="QTR29" s="14" t="str">
        <f>IF('Employee Input 20-21'!QTR29="","",'Employee Input 20-21'!QTR29)</f>
        <v/>
      </c>
      <c r="QTS29" s="14" t="str">
        <f>IF('Employee Input 20-21'!QTS29="","",'Employee Input 20-21'!QTS29)</f>
        <v/>
      </c>
      <c r="QTT29" s="14" t="str">
        <f>IF('Employee Input 20-21'!QTT29="","",'Employee Input 20-21'!QTT29)</f>
        <v/>
      </c>
      <c r="QTU29" s="14" t="str">
        <f>IF('Employee Input 20-21'!QTU29="","",'Employee Input 20-21'!QTU29)</f>
        <v/>
      </c>
      <c r="QTV29" s="14" t="str">
        <f>IF('Employee Input 20-21'!QTV29="","",'Employee Input 20-21'!QTV29)</f>
        <v/>
      </c>
      <c r="QTW29" s="14" t="str">
        <f>IF('Employee Input 20-21'!QTW29="","",'Employee Input 20-21'!QTW29)</f>
        <v/>
      </c>
      <c r="QTX29" s="14" t="str">
        <f>IF('Employee Input 20-21'!QTX29="","",'Employee Input 20-21'!QTX29)</f>
        <v/>
      </c>
      <c r="QTY29" s="14" t="str">
        <f>IF('Employee Input 20-21'!QTY29="","",'Employee Input 20-21'!QTY29)</f>
        <v/>
      </c>
      <c r="QTZ29" s="14" t="str">
        <f>IF('Employee Input 20-21'!QTZ29="","",'Employee Input 20-21'!QTZ29)</f>
        <v/>
      </c>
      <c r="QUA29" s="14" t="str">
        <f>IF('Employee Input 20-21'!QUA29="","",'Employee Input 20-21'!QUA29)</f>
        <v/>
      </c>
      <c r="QUB29" s="14" t="str">
        <f>IF('Employee Input 20-21'!QUB29="","",'Employee Input 20-21'!QUB29)</f>
        <v/>
      </c>
      <c r="QUC29" s="14" t="str">
        <f>IF('Employee Input 20-21'!QUC29="","",'Employee Input 20-21'!QUC29)</f>
        <v/>
      </c>
      <c r="QUD29" s="14" t="str">
        <f>IF('Employee Input 20-21'!QUD29="","",'Employee Input 20-21'!QUD29)</f>
        <v/>
      </c>
      <c r="QUE29" s="14" t="str">
        <f>IF('Employee Input 20-21'!QUE29="","",'Employee Input 20-21'!QUE29)</f>
        <v/>
      </c>
      <c r="QUF29" s="14" t="str">
        <f>IF('Employee Input 20-21'!QUF29="","",'Employee Input 20-21'!QUF29)</f>
        <v/>
      </c>
      <c r="QUG29" s="14" t="str">
        <f>IF('Employee Input 20-21'!QUG29="","",'Employee Input 20-21'!QUG29)</f>
        <v/>
      </c>
      <c r="QUH29" s="14" t="str">
        <f>IF('Employee Input 20-21'!QUH29="","",'Employee Input 20-21'!QUH29)</f>
        <v/>
      </c>
      <c r="QUI29" s="14" t="str">
        <f>IF('Employee Input 20-21'!QUI29="","",'Employee Input 20-21'!QUI29)</f>
        <v/>
      </c>
      <c r="QUJ29" s="14" t="str">
        <f>IF('Employee Input 20-21'!QUJ29="","",'Employee Input 20-21'!QUJ29)</f>
        <v/>
      </c>
      <c r="QUK29" s="14" t="str">
        <f>IF('Employee Input 20-21'!QUK29="","",'Employee Input 20-21'!QUK29)</f>
        <v/>
      </c>
      <c r="QUL29" s="14" t="str">
        <f>IF('Employee Input 20-21'!QUL29="","",'Employee Input 20-21'!QUL29)</f>
        <v/>
      </c>
      <c r="QUM29" s="14" t="str">
        <f>IF('Employee Input 20-21'!QUM29="","",'Employee Input 20-21'!QUM29)</f>
        <v/>
      </c>
      <c r="QUN29" s="14" t="str">
        <f>IF('Employee Input 20-21'!QUN29="","",'Employee Input 20-21'!QUN29)</f>
        <v/>
      </c>
      <c r="QUO29" s="14" t="str">
        <f>IF('Employee Input 20-21'!QUO29="","",'Employee Input 20-21'!QUO29)</f>
        <v/>
      </c>
      <c r="QUP29" s="14" t="str">
        <f>IF('Employee Input 20-21'!QUP29="","",'Employee Input 20-21'!QUP29)</f>
        <v/>
      </c>
      <c r="QUQ29" s="14" t="str">
        <f>IF('Employee Input 20-21'!QUQ29="","",'Employee Input 20-21'!QUQ29)</f>
        <v/>
      </c>
      <c r="QUR29" s="14" t="str">
        <f>IF('Employee Input 20-21'!QUR29="","",'Employee Input 20-21'!QUR29)</f>
        <v/>
      </c>
      <c r="QUS29" s="14" t="str">
        <f>IF('Employee Input 20-21'!QUS29="","",'Employee Input 20-21'!QUS29)</f>
        <v/>
      </c>
      <c r="QUT29" s="14" t="str">
        <f>IF('Employee Input 20-21'!QUT29="","",'Employee Input 20-21'!QUT29)</f>
        <v/>
      </c>
      <c r="QUU29" s="14" t="str">
        <f>IF('Employee Input 20-21'!QUU29="","",'Employee Input 20-21'!QUU29)</f>
        <v/>
      </c>
      <c r="QUV29" s="14" t="str">
        <f>IF('Employee Input 20-21'!QUV29="","",'Employee Input 20-21'!QUV29)</f>
        <v/>
      </c>
      <c r="QUW29" s="14" t="str">
        <f>IF('Employee Input 20-21'!QUW29="","",'Employee Input 20-21'!QUW29)</f>
        <v/>
      </c>
      <c r="QUX29" s="14" t="str">
        <f>IF('Employee Input 20-21'!QUX29="","",'Employee Input 20-21'!QUX29)</f>
        <v/>
      </c>
      <c r="QUY29" s="14" t="str">
        <f>IF('Employee Input 20-21'!QUY29="","",'Employee Input 20-21'!QUY29)</f>
        <v/>
      </c>
      <c r="QUZ29" s="14" t="str">
        <f>IF('Employee Input 20-21'!QUZ29="","",'Employee Input 20-21'!QUZ29)</f>
        <v/>
      </c>
      <c r="QVA29" s="14" t="str">
        <f>IF('Employee Input 20-21'!QVA29="","",'Employee Input 20-21'!QVA29)</f>
        <v/>
      </c>
      <c r="QVB29" s="14" t="str">
        <f>IF('Employee Input 20-21'!QVB29="","",'Employee Input 20-21'!QVB29)</f>
        <v/>
      </c>
      <c r="QVC29" s="14" t="str">
        <f>IF('Employee Input 20-21'!QVC29="","",'Employee Input 20-21'!QVC29)</f>
        <v/>
      </c>
      <c r="QVD29" s="14" t="str">
        <f>IF('Employee Input 20-21'!QVD29="","",'Employee Input 20-21'!QVD29)</f>
        <v/>
      </c>
      <c r="QVE29" s="14" t="str">
        <f>IF('Employee Input 20-21'!QVE29="","",'Employee Input 20-21'!QVE29)</f>
        <v/>
      </c>
      <c r="QVF29" s="14" t="str">
        <f>IF('Employee Input 20-21'!QVF29="","",'Employee Input 20-21'!QVF29)</f>
        <v/>
      </c>
      <c r="QVG29" s="14" t="str">
        <f>IF('Employee Input 20-21'!QVG29="","",'Employee Input 20-21'!QVG29)</f>
        <v/>
      </c>
      <c r="QVH29" s="14" t="str">
        <f>IF('Employee Input 20-21'!QVH29="","",'Employee Input 20-21'!QVH29)</f>
        <v/>
      </c>
      <c r="QVI29" s="14" t="str">
        <f>IF('Employee Input 20-21'!QVI29="","",'Employee Input 20-21'!QVI29)</f>
        <v/>
      </c>
      <c r="QVJ29" s="14" t="str">
        <f>IF('Employee Input 20-21'!QVJ29="","",'Employee Input 20-21'!QVJ29)</f>
        <v/>
      </c>
      <c r="QVK29" s="14" t="str">
        <f>IF('Employee Input 20-21'!QVK29="","",'Employee Input 20-21'!QVK29)</f>
        <v/>
      </c>
      <c r="QVL29" s="14" t="str">
        <f>IF('Employee Input 20-21'!QVL29="","",'Employee Input 20-21'!QVL29)</f>
        <v/>
      </c>
      <c r="QVM29" s="14" t="str">
        <f>IF('Employee Input 20-21'!QVM29="","",'Employee Input 20-21'!QVM29)</f>
        <v/>
      </c>
      <c r="QVN29" s="14" t="str">
        <f>IF('Employee Input 20-21'!QVN29="","",'Employee Input 20-21'!QVN29)</f>
        <v/>
      </c>
      <c r="QVO29" s="14" t="str">
        <f>IF('Employee Input 20-21'!QVO29="","",'Employee Input 20-21'!QVO29)</f>
        <v/>
      </c>
      <c r="QVP29" s="14" t="str">
        <f>IF('Employee Input 20-21'!QVP29="","",'Employee Input 20-21'!QVP29)</f>
        <v/>
      </c>
      <c r="QVQ29" s="14" t="str">
        <f>IF('Employee Input 20-21'!QVQ29="","",'Employee Input 20-21'!QVQ29)</f>
        <v/>
      </c>
      <c r="QVR29" s="14" t="str">
        <f>IF('Employee Input 20-21'!QVR29="","",'Employee Input 20-21'!QVR29)</f>
        <v/>
      </c>
      <c r="QVS29" s="14" t="str">
        <f>IF('Employee Input 20-21'!QVS29="","",'Employee Input 20-21'!QVS29)</f>
        <v/>
      </c>
      <c r="QVT29" s="14" t="str">
        <f>IF('Employee Input 20-21'!QVT29="","",'Employee Input 20-21'!QVT29)</f>
        <v/>
      </c>
      <c r="QVU29" s="14" t="str">
        <f>IF('Employee Input 20-21'!QVU29="","",'Employee Input 20-21'!QVU29)</f>
        <v/>
      </c>
      <c r="QVV29" s="14" t="str">
        <f>IF('Employee Input 20-21'!QVV29="","",'Employee Input 20-21'!QVV29)</f>
        <v/>
      </c>
      <c r="QVW29" s="14" t="str">
        <f>IF('Employee Input 20-21'!QVW29="","",'Employee Input 20-21'!QVW29)</f>
        <v/>
      </c>
      <c r="QVX29" s="14" t="str">
        <f>IF('Employee Input 20-21'!QVX29="","",'Employee Input 20-21'!QVX29)</f>
        <v/>
      </c>
      <c r="QVY29" s="14" t="str">
        <f>IF('Employee Input 20-21'!QVY29="","",'Employee Input 20-21'!QVY29)</f>
        <v/>
      </c>
      <c r="QVZ29" s="14" t="str">
        <f>IF('Employee Input 20-21'!QVZ29="","",'Employee Input 20-21'!QVZ29)</f>
        <v/>
      </c>
      <c r="QWA29" s="14" t="str">
        <f>IF('Employee Input 20-21'!QWA29="","",'Employee Input 20-21'!QWA29)</f>
        <v/>
      </c>
      <c r="QWB29" s="14" t="str">
        <f>IF('Employee Input 20-21'!QWB29="","",'Employee Input 20-21'!QWB29)</f>
        <v/>
      </c>
      <c r="QWC29" s="14" t="str">
        <f>IF('Employee Input 20-21'!QWC29="","",'Employee Input 20-21'!QWC29)</f>
        <v/>
      </c>
      <c r="QWD29" s="14" t="str">
        <f>IF('Employee Input 20-21'!QWD29="","",'Employee Input 20-21'!QWD29)</f>
        <v/>
      </c>
      <c r="QWE29" s="14" t="str">
        <f>IF('Employee Input 20-21'!QWE29="","",'Employee Input 20-21'!QWE29)</f>
        <v/>
      </c>
      <c r="QWF29" s="14" t="str">
        <f>IF('Employee Input 20-21'!QWF29="","",'Employee Input 20-21'!QWF29)</f>
        <v/>
      </c>
      <c r="QWG29" s="14" t="str">
        <f>IF('Employee Input 20-21'!QWG29="","",'Employee Input 20-21'!QWG29)</f>
        <v/>
      </c>
      <c r="QWH29" s="14" t="str">
        <f>IF('Employee Input 20-21'!QWH29="","",'Employee Input 20-21'!QWH29)</f>
        <v/>
      </c>
      <c r="QWI29" s="14" t="str">
        <f>IF('Employee Input 20-21'!QWI29="","",'Employee Input 20-21'!QWI29)</f>
        <v/>
      </c>
      <c r="QWJ29" s="14" t="str">
        <f>IF('Employee Input 20-21'!QWJ29="","",'Employee Input 20-21'!QWJ29)</f>
        <v/>
      </c>
      <c r="QWK29" s="14" t="str">
        <f>IF('Employee Input 20-21'!QWK29="","",'Employee Input 20-21'!QWK29)</f>
        <v/>
      </c>
      <c r="QWL29" s="14" t="str">
        <f>IF('Employee Input 20-21'!QWL29="","",'Employee Input 20-21'!QWL29)</f>
        <v/>
      </c>
      <c r="QWM29" s="14" t="str">
        <f>IF('Employee Input 20-21'!QWM29="","",'Employee Input 20-21'!QWM29)</f>
        <v/>
      </c>
      <c r="QWN29" s="14" t="str">
        <f>IF('Employee Input 20-21'!QWN29="","",'Employee Input 20-21'!QWN29)</f>
        <v/>
      </c>
      <c r="QWO29" s="14" t="str">
        <f>IF('Employee Input 20-21'!QWO29="","",'Employee Input 20-21'!QWO29)</f>
        <v/>
      </c>
      <c r="QWP29" s="14" t="str">
        <f>IF('Employee Input 20-21'!QWP29="","",'Employee Input 20-21'!QWP29)</f>
        <v/>
      </c>
      <c r="QWQ29" s="14" t="str">
        <f>IF('Employee Input 20-21'!QWQ29="","",'Employee Input 20-21'!QWQ29)</f>
        <v/>
      </c>
      <c r="QWR29" s="14" t="str">
        <f>IF('Employee Input 20-21'!QWR29="","",'Employee Input 20-21'!QWR29)</f>
        <v/>
      </c>
      <c r="QWS29" s="14" t="str">
        <f>IF('Employee Input 20-21'!QWS29="","",'Employee Input 20-21'!QWS29)</f>
        <v/>
      </c>
      <c r="QWT29" s="14" t="str">
        <f>IF('Employee Input 20-21'!QWT29="","",'Employee Input 20-21'!QWT29)</f>
        <v/>
      </c>
      <c r="QWU29" s="14" t="str">
        <f>IF('Employee Input 20-21'!QWU29="","",'Employee Input 20-21'!QWU29)</f>
        <v/>
      </c>
      <c r="QWV29" s="14" t="str">
        <f>IF('Employee Input 20-21'!QWV29="","",'Employee Input 20-21'!QWV29)</f>
        <v/>
      </c>
      <c r="QWW29" s="14" t="str">
        <f>IF('Employee Input 20-21'!QWW29="","",'Employee Input 20-21'!QWW29)</f>
        <v/>
      </c>
      <c r="QWX29" s="14" t="str">
        <f>IF('Employee Input 20-21'!QWX29="","",'Employee Input 20-21'!QWX29)</f>
        <v/>
      </c>
      <c r="QWY29" s="14" t="str">
        <f>IF('Employee Input 20-21'!QWY29="","",'Employee Input 20-21'!QWY29)</f>
        <v/>
      </c>
      <c r="QWZ29" s="14" t="str">
        <f>IF('Employee Input 20-21'!QWZ29="","",'Employee Input 20-21'!QWZ29)</f>
        <v/>
      </c>
      <c r="QXA29" s="14" t="str">
        <f>IF('Employee Input 20-21'!QXA29="","",'Employee Input 20-21'!QXA29)</f>
        <v/>
      </c>
      <c r="QXB29" s="14" t="str">
        <f>IF('Employee Input 20-21'!QXB29="","",'Employee Input 20-21'!QXB29)</f>
        <v/>
      </c>
      <c r="QXC29" s="14" t="str">
        <f>IF('Employee Input 20-21'!QXC29="","",'Employee Input 20-21'!QXC29)</f>
        <v/>
      </c>
      <c r="QXD29" s="14" t="str">
        <f>IF('Employee Input 20-21'!QXD29="","",'Employee Input 20-21'!QXD29)</f>
        <v/>
      </c>
      <c r="QXE29" s="14" t="str">
        <f>IF('Employee Input 20-21'!QXE29="","",'Employee Input 20-21'!QXE29)</f>
        <v/>
      </c>
      <c r="QXF29" s="14" t="str">
        <f>IF('Employee Input 20-21'!QXF29="","",'Employee Input 20-21'!QXF29)</f>
        <v/>
      </c>
      <c r="QXG29" s="14" t="str">
        <f>IF('Employee Input 20-21'!QXG29="","",'Employee Input 20-21'!QXG29)</f>
        <v/>
      </c>
      <c r="QXH29" s="14" t="str">
        <f>IF('Employee Input 20-21'!QXH29="","",'Employee Input 20-21'!QXH29)</f>
        <v/>
      </c>
      <c r="QXI29" s="14" t="str">
        <f>IF('Employee Input 20-21'!QXI29="","",'Employee Input 20-21'!QXI29)</f>
        <v/>
      </c>
      <c r="QXJ29" s="14" t="str">
        <f>IF('Employee Input 20-21'!QXJ29="","",'Employee Input 20-21'!QXJ29)</f>
        <v/>
      </c>
      <c r="QXK29" s="14" t="str">
        <f>IF('Employee Input 20-21'!QXK29="","",'Employee Input 20-21'!QXK29)</f>
        <v/>
      </c>
      <c r="QXL29" s="14" t="str">
        <f>IF('Employee Input 20-21'!QXL29="","",'Employee Input 20-21'!QXL29)</f>
        <v/>
      </c>
      <c r="QXM29" s="14" t="str">
        <f>IF('Employee Input 20-21'!QXM29="","",'Employee Input 20-21'!QXM29)</f>
        <v/>
      </c>
      <c r="QXN29" s="14" t="str">
        <f>IF('Employee Input 20-21'!QXN29="","",'Employee Input 20-21'!QXN29)</f>
        <v/>
      </c>
      <c r="QXO29" s="14" t="str">
        <f>IF('Employee Input 20-21'!QXO29="","",'Employee Input 20-21'!QXO29)</f>
        <v/>
      </c>
      <c r="QXP29" s="14" t="str">
        <f>IF('Employee Input 20-21'!QXP29="","",'Employee Input 20-21'!QXP29)</f>
        <v/>
      </c>
      <c r="QXQ29" s="14" t="str">
        <f>IF('Employee Input 20-21'!QXQ29="","",'Employee Input 20-21'!QXQ29)</f>
        <v/>
      </c>
      <c r="QXR29" s="14" t="str">
        <f>IF('Employee Input 20-21'!QXR29="","",'Employee Input 20-21'!QXR29)</f>
        <v/>
      </c>
      <c r="QXS29" s="14" t="str">
        <f>IF('Employee Input 20-21'!QXS29="","",'Employee Input 20-21'!QXS29)</f>
        <v/>
      </c>
      <c r="QXT29" s="14" t="str">
        <f>IF('Employee Input 20-21'!QXT29="","",'Employee Input 20-21'!QXT29)</f>
        <v/>
      </c>
      <c r="QXU29" s="14" t="str">
        <f>IF('Employee Input 20-21'!QXU29="","",'Employee Input 20-21'!QXU29)</f>
        <v/>
      </c>
      <c r="QXV29" s="14" t="str">
        <f>IF('Employee Input 20-21'!QXV29="","",'Employee Input 20-21'!QXV29)</f>
        <v/>
      </c>
      <c r="QXW29" s="14" t="str">
        <f>IF('Employee Input 20-21'!QXW29="","",'Employee Input 20-21'!QXW29)</f>
        <v/>
      </c>
      <c r="QXX29" s="14" t="str">
        <f>IF('Employee Input 20-21'!QXX29="","",'Employee Input 20-21'!QXX29)</f>
        <v/>
      </c>
      <c r="QXY29" s="14" t="str">
        <f>IF('Employee Input 20-21'!QXY29="","",'Employee Input 20-21'!QXY29)</f>
        <v/>
      </c>
      <c r="QXZ29" s="14" t="str">
        <f>IF('Employee Input 20-21'!QXZ29="","",'Employee Input 20-21'!QXZ29)</f>
        <v/>
      </c>
      <c r="QYA29" s="14" t="str">
        <f>IF('Employee Input 20-21'!QYA29="","",'Employee Input 20-21'!QYA29)</f>
        <v/>
      </c>
      <c r="QYB29" s="14" t="str">
        <f>IF('Employee Input 20-21'!QYB29="","",'Employee Input 20-21'!QYB29)</f>
        <v/>
      </c>
      <c r="QYC29" s="14" t="str">
        <f>IF('Employee Input 20-21'!QYC29="","",'Employee Input 20-21'!QYC29)</f>
        <v/>
      </c>
      <c r="QYD29" s="14" t="str">
        <f>IF('Employee Input 20-21'!QYD29="","",'Employee Input 20-21'!QYD29)</f>
        <v/>
      </c>
      <c r="QYE29" s="14" t="str">
        <f>IF('Employee Input 20-21'!QYE29="","",'Employee Input 20-21'!QYE29)</f>
        <v/>
      </c>
      <c r="QYF29" s="14" t="str">
        <f>IF('Employee Input 20-21'!QYF29="","",'Employee Input 20-21'!QYF29)</f>
        <v/>
      </c>
      <c r="QYG29" s="14" t="str">
        <f>IF('Employee Input 20-21'!QYG29="","",'Employee Input 20-21'!QYG29)</f>
        <v/>
      </c>
      <c r="QYH29" s="14" t="str">
        <f>IF('Employee Input 20-21'!QYH29="","",'Employee Input 20-21'!QYH29)</f>
        <v/>
      </c>
      <c r="QYI29" s="14" t="str">
        <f>IF('Employee Input 20-21'!QYI29="","",'Employee Input 20-21'!QYI29)</f>
        <v/>
      </c>
      <c r="QYJ29" s="14" t="str">
        <f>IF('Employee Input 20-21'!QYJ29="","",'Employee Input 20-21'!QYJ29)</f>
        <v/>
      </c>
      <c r="QYK29" s="14" t="str">
        <f>IF('Employee Input 20-21'!QYK29="","",'Employee Input 20-21'!QYK29)</f>
        <v/>
      </c>
      <c r="QYL29" s="14" t="str">
        <f>IF('Employee Input 20-21'!QYL29="","",'Employee Input 20-21'!QYL29)</f>
        <v/>
      </c>
      <c r="QYM29" s="14" t="str">
        <f>IF('Employee Input 20-21'!QYM29="","",'Employee Input 20-21'!QYM29)</f>
        <v/>
      </c>
      <c r="QYN29" s="14" t="str">
        <f>IF('Employee Input 20-21'!QYN29="","",'Employee Input 20-21'!QYN29)</f>
        <v/>
      </c>
      <c r="QYO29" s="14" t="str">
        <f>IF('Employee Input 20-21'!QYO29="","",'Employee Input 20-21'!QYO29)</f>
        <v/>
      </c>
      <c r="QYP29" s="14" t="str">
        <f>IF('Employee Input 20-21'!QYP29="","",'Employee Input 20-21'!QYP29)</f>
        <v/>
      </c>
      <c r="QYQ29" s="14" t="str">
        <f>IF('Employee Input 20-21'!QYQ29="","",'Employee Input 20-21'!QYQ29)</f>
        <v/>
      </c>
      <c r="QYR29" s="14" t="str">
        <f>IF('Employee Input 20-21'!QYR29="","",'Employee Input 20-21'!QYR29)</f>
        <v/>
      </c>
      <c r="QYS29" s="14" t="str">
        <f>IF('Employee Input 20-21'!QYS29="","",'Employee Input 20-21'!QYS29)</f>
        <v/>
      </c>
      <c r="QYT29" s="14" t="str">
        <f>IF('Employee Input 20-21'!QYT29="","",'Employee Input 20-21'!QYT29)</f>
        <v/>
      </c>
      <c r="QYU29" s="14" t="str">
        <f>IF('Employee Input 20-21'!QYU29="","",'Employee Input 20-21'!QYU29)</f>
        <v/>
      </c>
      <c r="QYV29" s="14" t="str">
        <f>IF('Employee Input 20-21'!QYV29="","",'Employee Input 20-21'!QYV29)</f>
        <v/>
      </c>
      <c r="QYW29" s="14" t="str">
        <f>IF('Employee Input 20-21'!QYW29="","",'Employee Input 20-21'!QYW29)</f>
        <v/>
      </c>
      <c r="QYX29" s="14" t="str">
        <f>IF('Employee Input 20-21'!QYX29="","",'Employee Input 20-21'!QYX29)</f>
        <v/>
      </c>
      <c r="QYY29" s="14" t="str">
        <f>IF('Employee Input 20-21'!QYY29="","",'Employee Input 20-21'!QYY29)</f>
        <v/>
      </c>
      <c r="QYZ29" s="14" t="str">
        <f>IF('Employee Input 20-21'!QYZ29="","",'Employee Input 20-21'!QYZ29)</f>
        <v/>
      </c>
      <c r="QZA29" s="14" t="str">
        <f>IF('Employee Input 20-21'!QZA29="","",'Employee Input 20-21'!QZA29)</f>
        <v/>
      </c>
      <c r="QZB29" s="14" t="str">
        <f>IF('Employee Input 20-21'!QZB29="","",'Employee Input 20-21'!QZB29)</f>
        <v/>
      </c>
      <c r="QZC29" s="14" t="str">
        <f>IF('Employee Input 20-21'!QZC29="","",'Employee Input 20-21'!QZC29)</f>
        <v/>
      </c>
      <c r="QZD29" s="14" t="str">
        <f>IF('Employee Input 20-21'!QZD29="","",'Employee Input 20-21'!QZD29)</f>
        <v/>
      </c>
      <c r="QZE29" s="14" t="str">
        <f>IF('Employee Input 20-21'!QZE29="","",'Employee Input 20-21'!QZE29)</f>
        <v/>
      </c>
      <c r="QZF29" s="14" t="str">
        <f>IF('Employee Input 20-21'!QZF29="","",'Employee Input 20-21'!QZF29)</f>
        <v/>
      </c>
      <c r="QZG29" s="14" t="str">
        <f>IF('Employee Input 20-21'!QZG29="","",'Employee Input 20-21'!QZG29)</f>
        <v/>
      </c>
      <c r="QZH29" s="14" t="str">
        <f>IF('Employee Input 20-21'!QZH29="","",'Employee Input 20-21'!QZH29)</f>
        <v/>
      </c>
      <c r="QZI29" s="14" t="str">
        <f>IF('Employee Input 20-21'!QZI29="","",'Employee Input 20-21'!QZI29)</f>
        <v/>
      </c>
      <c r="QZJ29" s="14" t="str">
        <f>IF('Employee Input 20-21'!QZJ29="","",'Employee Input 20-21'!QZJ29)</f>
        <v/>
      </c>
      <c r="QZK29" s="14" t="str">
        <f>IF('Employee Input 20-21'!QZK29="","",'Employee Input 20-21'!QZK29)</f>
        <v/>
      </c>
      <c r="QZL29" s="14" t="str">
        <f>IF('Employee Input 20-21'!QZL29="","",'Employee Input 20-21'!QZL29)</f>
        <v/>
      </c>
      <c r="QZM29" s="14" t="str">
        <f>IF('Employee Input 20-21'!QZM29="","",'Employee Input 20-21'!QZM29)</f>
        <v/>
      </c>
      <c r="QZN29" s="14" t="str">
        <f>IF('Employee Input 20-21'!QZN29="","",'Employee Input 20-21'!QZN29)</f>
        <v/>
      </c>
      <c r="QZO29" s="14" t="str">
        <f>IF('Employee Input 20-21'!QZO29="","",'Employee Input 20-21'!QZO29)</f>
        <v/>
      </c>
      <c r="QZP29" s="14" t="str">
        <f>IF('Employee Input 20-21'!QZP29="","",'Employee Input 20-21'!QZP29)</f>
        <v/>
      </c>
      <c r="QZQ29" s="14" t="str">
        <f>IF('Employee Input 20-21'!QZQ29="","",'Employee Input 20-21'!QZQ29)</f>
        <v/>
      </c>
      <c r="QZR29" s="14" t="str">
        <f>IF('Employee Input 20-21'!QZR29="","",'Employee Input 20-21'!QZR29)</f>
        <v/>
      </c>
      <c r="QZS29" s="14" t="str">
        <f>IF('Employee Input 20-21'!QZS29="","",'Employee Input 20-21'!QZS29)</f>
        <v/>
      </c>
      <c r="QZT29" s="14" t="str">
        <f>IF('Employee Input 20-21'!QZT29="","",'Employee Input 20-21'!QZT29)</f>
        <v/>
      </c>
      <c r="QZU29" s="14" t="str">
        <f>IF('Employee Input 20-21'!QZU29="","",'Employee Input 20-21'!QZU29)</f>
        <v/>
      </c>
      <c r="QZV29" s="14" t="str">
        <f>IF('Employee Input 20-21'!QZV29="","",'Employee Input 20-21'!QZV29)</f>
        <v/>
      </c>
      <c r="QZW29" s="14" t="str">
        <f>IF('Employee Input 20-21'!QZW29="","",'Employee Input 20-21'!QZW29)</f>
        <v/>
      </c>
      <c r="QZX29" s="14" t="str">
        <f>IF('Employee Input 20-21'!QZX29="","",'Employee Input 20-21'!QZX29)</f>
        <v/>
      </c>
      <c r="QZY29" s="14" t="str">
        <f>IF('Employee Input 20-21'!QZY29="","",'Employee Input 20-21'!QZY29)</f>
        <v/>
      </c>
      <c r="QZZ29" s="14" t="str">
        <f>IF('Employee Input 20-21'!QZZ29="","",'Employee Input 20-21'!QZZ29)</f>
        <v/>
      </c>
      <c r="RAA29" s="14" t="str">
        <f>IF('Employee Input 20-21'!RAA29="","",'Employee Input 20-21'!RAA29)</f>
        <v/>
      </c>
      <c r="RAB29" s="14" t="str">
        <f>IF('Employee Input 20-21'!RAB29="","",'Employee Input 20-21'!RAB29)</f>
        <v/>
      </c>
      <c r="RAC29" s="14" t="str">
        <f>IF('Employee Input 20-21'!RAC29="","",'Employee Input 20-21'!RAC29)</f>
        <v/>
      </c>
      <c r="RAD29" s="14" t="str">
        <f>IF('Employee Input 20-21'!RAD29="","",'Employee Input 20-21'!RAD29)</f>
        <v/>
      </c>
      <c r="RAE29" s="14" t="str">
        <f>IF('Employee Input 20-21'!RAE29="","",'Employee Input 20-21'!RAE29)</f>
        <v/>
      </c>
      <c r="RAF29" s="14" t="str">
        <f>IF('Employee Input 20-21'!RAF29="","",'Employee Input 20-21'!RAF29)</f>
        <v/>
      </c>
      <c r="RAG29" s="14" t="str">
        <f>IF('Employee Input 20-21'!RAG29="","",'Employee Input 20-21'!RAG29)</f>
        <v/>
      </c>
      <c r="RAH29" s="14" t="str">
        <f>IF('Employee Input 20-21'!RAH29="","",'Employee Input 20-21'!RAH29)</f>
        <v/>
      </c>
      <c r="RAI29" s="14" t="str">
        <f>IF('Employee Input 20-21'!RAI29="","",'Employee Input 20-21'!RAI29)</f>
        <v/>
      </c>
      <c r="RAJ29" s="14" t="str">
        <f>IF('Employee Input 20-21'!RAJ29="","",'Employee Input 20-21'!RAJ29)</f>
        <v/>
      </c>
      <c r="RAK29" s="14" t="str">
        <f>IF('Employee Input 20-21'!RAK29="","",'Employee Input 20-21'!RAK29)</f>
        <v/>
      </c>
      <c r="RAL29" s="14" t="str">
        <f>IF('Employee Input 20-21'!RAL29="","",'Employee Input 20-21'!RAL29)</f>
        <v/>
      </c>
      <c r="RAM29" s="14" t="str">
        <f>IF('Employee Input 20-21'!RAM29="","",'Employee Input 20-21'!RAM29)</f>
        <v/>
      </c>
      <c r="RAN29" s="14" t="str">
        <f>IF('Employee Input 20-21'!RAN29="","",'Employee Input 20-21'!RAN29)</f>
        <v/>
      </c>
      <c r="RAO29" s="14" t="str">
        <f>IF('Employee Input 20-21'!RAO29="","",'Employee Input 20-21'!RAO29)</f>
        <v/>
      </c>
      <c r="RAP29" s="14" t="str">
        <f>IF('Employee Input 20-21'!RAP29="","",'Employee Input 20-21'!RAP29)</f>
        <v/>
      </c>
      <c r="RAQ29" s="14" t="str">
        <f>IF('Employee Input 20-21'!RAQ29="","",'Employee Input 20-21'!RAQ29)</f>
        <v/>
      </c>
      <c r="RAR29" s="14" t="str">
        <f>IF('Employee Input 20-21'!RAR29="","",'Employee Input 20-21'!RAR29)</f>
        <v/>
      </c>
      <c r="RAS29" s="14" t="str">
        <f>IF('Employee Input 20-21'!RAS29="","",'Employee Input 20-21'!RAS29)</f>
        <v/>
      </c>
      <c r="RAT29" s="14" t="str">
        <f>IF('Employee Input 20-21'!RAT29="","",'Employee Input 20-21'!RAT29)</f>
        <v/>
      </c>
      <c r="RAU29" s="14" t="str">
        <f>IF('Employee Input 20-21'!RAU29="","",'Employee Input 20-21'!RAU29)</f>
        <v/>
      </c>
      <c r="RAV29" s="14" t="str">
        <f>IF('Employee Input 20-21'!RAV29="","",'Employee Input 20-21'!RAV29)</f>
        <v/>
      </c>
      <c r="RAW29" s="14" t="str">
        <f>IF('Employee Input 20-21'!RAW29="","",'Employee Input 20-21'!RAW29)</f>
        <v/>
      </c>
      <c r="RAX29" s="14" t="str">
        <f>IF('Employee Input 20-21'!RAX29="","",'Employee Input 20-21'!RAX29)</f>
        <v/>
      </c>
      <c r="RAY29" s="14" t="str">
        <f>IF('Employee Input 20-21'!RAY29="","",'Employee Input 20-21'!RAY29)</f>
        <v/>
      </c>
      <c r="RAZ29" s="14" t="str">
        <f>IF('Employee Input 20-21'!RAZ29="","",'Employee Input 20-21'!RAZ29)</f>
        <v/>
      </c>
      <c r="RBA29" s="14" t="str">
        <f>IF('Employee Input 20-21'!RBA29="","",'Employee Input 20-21'!RBA29)</f>
        <v/>
      </c>
      <c r="RBB29" s="14" t="str">
        <f>IF('Employee Input 20-21'!RBB29="","",'Employee Input 20-21'!RBB29)</f>
        <v/>
      </c>
      <c r="RBC29" s="14" t="str">
        <f>IF('Employee Input 20-21'!RBC29="","",'Employee Input 20-21'!RBC29)</f>
        <v/>
      </c>
      <c r="RBD29" s="14" t="str">
        <f>IF('Employee Input 20-21'!RBD29="","",'Employee Input 20-21'!RBD29)</f>
        <v/>
      </c>
      <c r="RBE29" s="14" t="str">
        <f>IF('Employee Input 20-21'!RBE29="","",'Employee Input 20-21'!RBE29)</f>
        <v/>
      </c>
      <c r="RBF29" s="14" t="str">
        <f>IF('Employee Input 20-21'!RBF29="","",'Employee Input 20-21'!RBF29)</f>
        <v/>
      </c>
      <c r="RBG29" s="14" t="str">
        <f>IF('Employee Input 20-21'!RBG29="","",'Employee Input 20-21'!RBG29)</f>
        <v/>
      </c>
      <c r="RBH29" s="14" t="str">
        <f>IF('Employee Input 20-21'!RBH29="","",'Employee Input 20-21'!RBH29)</f>
        <v/>
      </c>
      <c r="RBI29" s="14" t="str">
        <f>IF('Employee Input 20-21'!RBI29="","",'Employee Input 20-21'!RBI29)</f>
        <v/>
      </c>
      <c r="RBJ29" s="14" t="str">
        <f>IF('Employee Input 20-21'!RBJ29="","",'Employee Input 20-21'!RBJ29)</f>
        <v/>
      </c>
      <c r="RBK29" s="14" t="str">
        <f>IF('Employee Input 20-21'!RBK29="","",'Employee Input 20-21'!RBK29)</f>
        <v/>
      </c>
      <c r="RBL29" s="14" t="str">
        <f>IF('Employee Input 20-21'!RBL29="","",'Employee Input 20-21'!RBL29)</f>
        <v/>
      </c>
      <c r="RBM29" s="14" t="str">
        <f>IF('Employee Input 20-21'!RBM29="","",'Employee Input 20-21'!RBM29)</f>
        <v/>
      </c>
      <c r="RBN29" s="14" t="str">
        <f>IF('Employee Input 20-21'!RBN29="","",'Employee Input 20-21'!RBN29)</f>
        <v/>
      </c>
      <c r="RBO29" s="14" t="str">
        <f>IF('Employee Input 20-21'!RBO29="","",'Employee Input 20-21'!RBO29)</f>
        <v/>
      </c>
      <c r="RBP29" s="14" t="str">
        <f>IF('Employee Input 20-21'!RBP29="","",'Employee Input 20-21'!RBP29)</f>
        <v/>
      </c>
      <c r="RBQ29" s="14" t="str">
        <f>IF('Employee Input 20-21'!RBQ29="","",'Employee Input 20-21'!RBQ29)</f>
        <v/>
      </c>
      <c r="RBR29" s="14" t="str">
        <f>IF('Employee Input 20-21'!RBR29="","",'Employee Input 20-21'!RBR29)</f>
        <v/>
      </c>
      <c r="RBS29" s="14" t="str">
        <f>IF('Employee Input 20-21'!RBS29="","",'Employee Input 20-21'!RBS29)</f>
        <v/>
      </c>
      <c r="RBT29" s="14" t="str">
        <f>IF('Employee Input 20-21'!RBT29="","",'Employee Input 20-21'!RBT29)</f>
        <v/>
      </c>
      <c r="RBU29" s="14" t="str">
        <f>IF('Employee Input 20-21'!RBU29="","",'Employee Input 20-21'!RBU29)</f>
        <v/>
      </c>
      <c r="RBV29" s="14" t="str">
        <f>IF('Employee Input 20-21'!RBV29="","",'Employee Input 20-21'!RBV29)</f>
        <v/>
      </c>
      <c r="RBW29" s="14" t="str">
        <f>IF('Employee Input 20-21'!RBW29="","",'Employee Input 20-21'!RBW29)</f>
        <v/>
      </c>
      <c r="RBX29" s="14" t="str">
        <f>IF('Employee Input 20-21'!RBX29="","",'Employee Input 20-21'!RBX29)</f>
        <v/>
      </c>
      <c r="RBY29" s="14" t="str">
        <f>IF('Employee Input 20-21'!RBY29="","",'Employee Input 20-21'!RBY29)</f>
        <v/>
      </c>
      <c r="RBZ29" s="14" t="str">
        <f>IF('Employee Input 20-21'!RBZ29="","",'Employee Input 20-21'!RBZ29)</f>
        <v/>
      </c>
      <c r="RCA29" s="14" t="str">
        <f>IF('Employee Input 20-21'!RCA29="","",'Employee Input 20-21'!RCA29)</f>
        <v/>
      </c>
      <c r="RCB29" s="14" t="str">
        <f>IF('Employee Input 20-21'!RCB29="","",'Employee Input 20-21'!RCB29)</f>
        <v/>
      </c>
      <c r="RCC29" s="14" t="str">
        <f>IF('Employee Input 20-21'!RCC29="","",'Employee Input 20-21'!RCC29)</f>
        <v/>
      </c>
      <c r="RCD29" s="14" t="str">
        <f>IF('Employee Input 20-21'!RCD29="","",'Employee Input 20-21'!RCD29)</f>
        <v/>
      </c>
      <c r="RCE29" s="14" t="str">
        <f>IF('Employee Input 20-21'!RCE29="","",'Employee Input 20-21'!RCE29)</f>
        <v/>
      </c>
      <c r="RCF29" s="14" t="str">
        <f>IF('Employee Input 20-21'!RCF29="","",'Employee Input 20-21'!RCF29)</f>
        <v/>
      </c>
      <c r="RCG29" s="14" t="str">
        <f>IF('Employee Input 20-21'!RCG29="","",'Employee Input 20-21'!RCG29)</f>
        <v/>
      </c>
      <c r="RCH29" s="14" t="str">
        <f>IF('Employee Input 20-21'!RCH29="","",'Employee Input 20-21'!RCH29)</f>
        <v/>
      </c>
      <c r="RCI29" s="14" t="str">
        <f>IF('Employee Input 20-21'!RCI29="","",'Employee Input 20-21'!RCI29)</f>
        <v/>
      </c>
      <c r="RCJ29" s="14" t="str">
        <f>IF('Employee Input 20-21'!RCJ29="","",'Employee Input 20-21'!RCJ29)</f>
        <v/>
      </c>
      <c r="RCK29" s="14" t="str">
        <f>IF('Employee Input 20-21'!RCK29="","",'Employee Input 20-21'!RCK29)</f>
        <v/>
      </c>
      <c r="RCL29" s="14" t="str">
        <f>IF('Employee Input 20-21'!RCL29="","",'Employee Input 20-21'!RCL29)</f>
        <v/>
      </c>
      <c r="RCM29" s="14" t="str">
        <f>IF('Employee Input 20-21'!RCM29="","",'Employee Input 20-21'!RCM29)</f>
        <v/>
      </c>
      <c r="RCN29" s="14" t="str">
        <f>IF('Employee Input 20-21'!RCN29="","",'Employee Input 20-21'!RCN29)</f>
        <v/>
      </c>
      <c r="RCO29" s="14" t="str">
        <f>IF('Employee Input 20-21'!RCO29="","",'Employee Input 20-21'!RCO29)</f>
        <v/>
      </c>
      <c r="RCP29" s="14" t="str">
        <f>IF('Employee Input 20-21'!RCP29="","",'Employee Input 20-21'!RCP29)</f>
        <v/>
      </c>
      <c r="RCQ29" s="14" t="str">
        <f>IF('Employee Input 20-21'!RCQ29="","",'Employee Input 20-21'!RCQ29)</f>
        <v/>
      </c>
      <c r="RCR29" s="14" t="str">
        <f>IF('Employee Input 20-21'!RCR29="","",'Employee Input 20-21'!RCR29)</f>
        <v/>
      </c>
      <c r="RCS29" s="14" t="str">
        <f>IF('Employee Input 20-21'!RCS29="","",'Employee Input 20-21'!RCS29)</f>
        <v/>
      </c>
      <c r="RCT29" s="14" t="str">
        <f>IF('Employee Input 20-21'!RCT29="","",'Employee Input 20-21'!RCT29)</f>
        <v/>
      </c>
      <c r="RCU29" s="14" t="str">
        <f>IF('Employee Input 20-21'!RCU29="","",'Employee Input 20-21'!RCU29)</f>
        <v/>
      </c>
      <c r="RCV29" s="14" t="str">
        <f>IF('Employee Input 20-21'!RCV29="","",'Employee Input 20-21'!RCV29)</f>
        <v/>
      </c>
      <c r="RCW29" s="14" t="str">
        <f>IF('Employee Input 20-21'!RCW29="","",'Employee Input 20-21'!RCW29)</f>
        <v/>
      </c>
      <c r="RCX29" s="14" t="str">
        <f>IF('Employee Input 20-21'!RCX29="","",'Employee Input 20-21'!RCX29)</f>
        <v/>
      </c>
      <c r="RCY29" s="14" t="str">
        <f>IF('Employee Input 20-21'!RCY29="","",'Employee Input 20-21'!RCY29)</f>
        <v/>
      </c>
      <c r="RCZ29" s="14" t="str">
        <f>IF('Employee Input 20-21'!RCZ29="","",'Employee Input 20-21'!RCZ29)</f>
        <v/>
      </c>
      <c r="RDA29" s="14" t="str">
        <f>IF('Employee Input 20-21'!RDA29="","",'Employee Input 20-21'!RDA29)</f>
        <v/>
      </c>
      <c r="RDB29" s="14" t="str">
        <f>IF('Employee Input 20-21'!RDB29="","",'Employee Input 20-21'!RDB29)</f>
        <v/>
      </c>
      <c r="RDC29" s="14" t="str">
        <f>IF('Employee Input 20-21'!RDC29="","",'Employee Input 20-21'!RDC29)</f>
        <v/>
      </c>
      <c r="RDD29" s="14" t="str">
        <f>IF('Employee Input 20-21'!RDD29="","",'Employee Input 20-21'!RDD29)</f>
        <v/>
      </c>
      <c r="RDE29" s="14" t="str">
        <f>IF('Employee Input 20-21'!RDE29="","",'Employee Input 20-21'!RDE29)</f>
        <v/>
      </c>
      <c r="RDF29" s="14" t="str">
        <f>IF('Employee Input 20-21'!RDF29="","",'Employee Input 20-21'!RDF29)</f>
        <v/>
      </c>
      <c r="RDG29" s="14" t="str">
        <f>IF('Employee Input 20-21'!RDG29="","",'Employee Input 20-21'!RDG29)</f>
        <v/>
      </c>
      <c r="RDH29" s="14" t="str">
        <f>IF('Employee Input 20-21'!RDH29="","",'Employee Input 20-21'!RDH29)</f>
        <v/>
      </c>
      <c r="RDI29" s="14" t="str">
        <f>IF('Employee Input 20-21'!RDI29="","",'Employee Input 20-21'!RDI29)</f>
        <v/>
      </c>
      <c r="RDJ29" s="14" t="str">
        <f>IF('Employee Input 20-21'!RDJ29="","",'Employee Input 20-21'!RDJ29)</f>
        <v/>
      </c>
      <c r="RDK29" s="14" t="str">
        <f>IF('Employee Input 20-21'!RDK29="","",'Employee Input 20-21'!RDK29)</f>
        <v/>
      </c>
      <c r="RDL29" s="14" t="str">
        <f>IF('Employee Input 20-21'!RDL29="","",'Employee Input 20-21'!RDL29)</f>
        <v/>
      </c>
      <c r="RDM29" s="14" t="str">
        <f>IF('Employee Input 20-21'!RDM29="","",'Employee Input 20-21'!RDM29)</f>
        <v/>
      </c>
      <c r="RDN29" s="14" t="str">
        <f>IF('Employee Input 20-21'!RDN29="","",'Employee Input 20-21'!RDN29)</f>
        <v/>
      </c>
      <c r="RDO29" s="14" t="str">
        <f>IF('Employee Input 20-21'!RDO29="","",'Employee Input 20-21'!RDO29)</f>
        <v/>
      </c>
      <c r="RDP29" s="14" t="str">
        <f>IF('Employee Input 20-21'!RDP29="","",'Employee Input 20-21'!RDP29)</f>
        <v/>
      </c>
      <c r="RDQ29" s="14" t="str">
        <f>IF('Employee Input 20-21'!RDQ29="","",'Employee Input 20-21'!RDQ29)</f>
        <v/>
      </c>
      <c r="RDR29" s="14" t="str">
        <f>IF('Employee Input 20-21'!RDR29="","",'Employee Input 20-21'!RDR29)</f>
        <v/>
      </c>
      <c r="RDS29" s="14" t="str">
        <f>IF('Employee Input 20-21'!RDS29="","",'Employee Input 20-21'!RDS29)</f>
        <v/>
      </c>
      <c r="RDT29" s="14" t="str">
        <f>IF('Employee Input 20-21'!RDT29="","",'Employee Input 20-21'!RDT29)</f>
        <v/>
      </c>
      <c r="RDU29" s="14" t="str">
        <f>IF('Employee Input 20-21'!RDU29="","",'Employee Input 20-21'!RDU29)</f>
        <v/>
      </c>
      <c r="RDV29" s="14" t="str">
        <f>IF('Employee Input 20-21'!RDV29="","",'Employee Input 20-21'!RDV29)</f>
        <v/>
      </c>
      <c r="RDW29" s="14" t="str">
        <f>IF('Employee Input 20-21'!RDW29="","",'Employee Input 20-21'!RDW29)</f>
        <v/>
      </c>
      <c r="RDX29" s="14" t="str">
        <f>IF('Employee Input 20-21'!RDX29="","",'Employee Input 20-21'!RDX29)</f>
        <v/>
      </c>
      <c r="RDY29" s="14" t="str">
        <f>IF('Employee Input 20-21'!RDY29="","",'Employee Input 20-21'!RDY29)</f>
        <v/>
      </c>
      <c r="RDZ29" s="14" t="str">
        <f>IF('Employee Input 20-21'!RDZ29="","",'Employee Input 20-21'!RDZ29)</f>
        <v/>
      </c>
      <c r="REA29" s="14" t="str">
        <f>IF('Employee Input 20-21'!REA29="","",'Employee Input 20-21'!REA29)</f>
        <v/>
      </c>
      <c r="REB29" s="14" t="str">
        <f>IF('Employee Input 20-21'!REB29="","",'Employee Input 20-21'!REB29)</f>
        <v/>
      </c>
      <c r="REC29" s="14" t="str">
        <f>IF('Employee Input 20-21'!REC29="","",'Employee Input 20-21'!REC29)</f>
        <v/>
      </c>
      <c r="RED29" s="14" t="str">
        <f>IF('Employee Input 20-21'!RED29="","",'Employee Input 20-21'!RED29)</f>
        <v/>
      </c>
      <c r="REE29" s="14" t="str">
        <f>IF('Employee Input 20-21'!REE29="","",'Employee Input 20-21'!REE29)</f>
        <v/>
      </c>
      <c r="REF29" s="14" t="str">
        <f>IF('Employee Input 20-21'!REF29="","",'Employee Input 20-21'!REF29)</f>
        <v/>
      </c>
      <c r="REG29" s="14" t="str">
        <f>IF('Employee Input 20-21'!REG29="","",'Employee Input 20-21'!REG29)</f>
        <v/>
      </c>
      <c r="REH29" s="14" t="str">
        <f>IF('Employee Input 20-21'!REH29="","",'Employee Input 20-21'!REH29)</f>
        <v/>
      </c>
      <c r="REI29" s="14" t="str">
        <f>IF('Employee Input 20-21'!REI29="","",'Employee Input 20-21'!REI29)</f>
        <v/>
      </c>
      <c r="REJ29" s="14" t="str">
        <f>IF('Employee Input 20-21'!REJ29="","",'Employee Input 20-21'!REJ29)</f>
        <v/>
      </c>
      <c r="REK29" s="14" t="str">
        <f>IF('Employee Input 20-21'!REK29="","",'Employee Input 20-21'!REK29)</f>
        <v/>
      </c>
      <c r="REL29" s="14" t="str">
        <f>IF('Employee Input 20-21'!REL29="","",'Employee Input 20-21'!REL29)</f>
        <v/>
      </c>
      <c r="REM29" s="14" t="str">
        <f>IF('Employee Input 20-21'!REM29="","",'Employee Input 20-21'!REM29)</f>
        <v/>
      </c>
      <c r="REN29" s="14" t="str">
        <f>IF('Employee Input 20-21'!REN29="","",'Employee Input 20-21'!REN29)</f>
        <v/>
      </c>
      <c r="REO29" s="14" t="str">
        <f>IF('Employee Input 20-21'!REO29="","",'Employee Input 20-21'!REO29)</f>
        <v/>
      </c>
      <c r="REP29" s="14" t="str">
        <f>IF('Employee Input 20-21'!REP29="","",'Employee Input 20-21'!REP29)</f>
        <v/>
      </c>
      <c r="REQ29" s="14" t="str">
        <f>IF('Employee Input 20-21'!REQ29="","",'Employee Input 20-21'!REQ29)</f>
        <v/>
      </c>
      <c r="RER29" s="14" t="str">
        <f>IF('Employee Input 20-21'!RER29="","",'Employee Input 20-21'!RER29)</f>
        <v/>
      </c>
      <c r="RES29" s="14" t="str">
        <f>IF('Employee Input 20-21'!RES29="","",'Employee Input 20-21'!RES29)</f>
        <v/>
      </c>
      <c r="RET29" s="14" t="str">
        <f>IF('Employee Input 20-21'!RET29="","",'Employee Input 20-21'!RET29)</f>
        <v/>
      </c>
      <c r="REU29" s="14" t="str">
        <f>IF('Employee Input 20-21'!REU29="","",'Employee Input 20-21'!REU29)</f>
        <v/>
      </c>
      <c r="REV29" s="14" t="str">
        <f>IF('Employee Input 20-21'!REV29="","",'Employee Input 20-21'!REV29)</f>
        <v/>
      </c>
      <c r="REW29" s="14" t="str">
        <f>IF('Employee Input 20-21'!REW29="","",'Employee Input 20-21'!REW29)</f>
        <v/>
      </c>
      <c r="REX29" s="14" t="str">
        <f>IF('Employee Input 20-21'!REX29="","",'Employee Input 20-21'!REX29)</f>
        <v/>
      </c>
      <c r="REY29" s="14" t="str">
        <f>IF('Employee Input 20-21'!REY29="","",'Employee Input 20-21'!REY29)</f>
        <v/>
      </c>
      <c r="REZ29" s="14" t="str">
        <f>IF('Employee Input 20-21'!REZ29="","",'Employee Input 20-21'!REZ29)</f>
        <v/>
      </c>
      <c r="RFA29" s="14" t="str">
        <f>IF('Employee Input 20-21'!RFA29="","",'Employee Input 20-21'!RFA29)</f>
        <v/>
      </c>
      <c r="RFB29" s="14" t="str">
        <f>IF('Employee Input 20-21'!RFB29="","",'Employee Input 20-21'!RFB29)</f>
        <v/>
      </c>
      <c r="RFC29" s="14" t="str">
        <f>IF('Employee Input 20-21'!RFC29="","",'Employee Input 20-21'!RFC29)</f>
        <v/>
      </c>
      <c r="RFD29" s="14" t="str">
        <f>IF('Employee Input 20-21'!RFD29="","",'Employee Input 20-21'!RFD29)</f>
        <v/>
      </c>
      <c r="RFE29" s="14" t="str">
        <f>IF('Employee Input 20-21'!RFE29="","",'Employee Input 20-21'!RFE29)</f>
        <v/>
      </c>
      <c r="RFF29" s="14" t="str">
        <f>IF('Employee Input 20-21'!RFF29="","",'Employee Input 20-21'!RFF29)</f>
        <v/>
      </c>
      <c r="RFG29" s="14" t="str">
        <f>IF('Employee Input 20-21'!RFG29="","",'Employee Input 20-21'!RFG29)</f>
        <v/>
      </c>
      <c r="RFH29" s="14" t="str">
        <f>IF('Employee Input 20-21'!RFH29="","",'Employee Input 20-21'!RFH29)</f>
        <v/>
      </c>
      <c r="RFI29" s="14" t="str">
        <f>IF('Employee Input 20-21'!RFI29="","",'Employee Input 20-21'!RFI29)</f>
        <v/>
      </c>
      <c r="RFJ29" s="14" t="str">
        <f>IF('Employee Input 20-21'!RFJ29="","",'Employee Input 20-21'!RFJ29)</f>
        <v/>
      </c>
      <c r="RFK29" s="14" t="str">
        <f>IF('Employee Input 20-21'!RFK29="","",'Employee Input 20-21'!RFK29)</f>
        <v/>
      </c>
      <c r="RFL29" s="14" t="str">
        <f>IF('Employee Input 20-21'!RFL29="","",'Employee Input 20-21'!RFL29)</f>
        <v/>
      </c>
      <c r="RFM29" s="14" t="str">
        <f>IF('Employee Input 20-21'!RFM29="","",'Employee Input 20-21'!RFM29)</f>
        <v/>
      </c>
      <c r="RFN29" s="14" t="str">
        <f>IF('Employee Input 20-21'!RFN29="","",'Employee Input 20-21'!RFN29)</f>
        <v/>
      </c>
      <c r="RFO29" s="14" t="str">
        <f>IF('Employee Input 20-21'!RFO29="","",'Employee Input 20-21'!RFO29)</f>
        <v/>
      </c>
      <c r="RFP29" s="14" t="str">
        <f>IF('Employee Input 20-21'!RFP29="","",'Employee Input 20-21'!RFP29)</f>
        <v/>
      </c>
      <c r="RFQ29" s="14" t="str">
        <f>IF('Employee Input 20-21'!RFQ29="","",'Employee Input 20-21'!RFQ29)</f>
        <v/>
      </c>
      <c r="RFR29" s="14" t="str">
        <f>IF('Employee Input 20-21'!RFR29="","",'Employee Input 20-21'!RFR29)</f>
        <v/>
      </c>
      <c r="RFS29" s="14" t="str">
        <f>IF('Employee Input 20-21'!RFS29="","",'Employee Input 20-21'!RFS29)</f>
        <v/>
      </c>
      <c r="RFT29" s="14" t="str">
        <f>IF('Employee Input 20-21'!RFT29="","",'Employee Input 20-21'!RFT29)</f>
        <v/>
      </c>
      <c r="RFU29" s="14" t="str">
        <f>IF('Employee Input 20-21'!RFU29="","",'Employee Input 20-21'!RFU29)</f>
        <v/>
      </c>
      <c r="RFV29" s="14" t="str">
        <f>IF('Employee Input 20-21'!RFV29="","",'Employee Input 20-21'!RFV29)</f>
        <v/>
      </c>
      <c r="RFW29" s="14" t="str">
        <f>IF('Employee Input 20-21'!RFW29="","",'Employee Input 20-21'!RFW29)</f>
        <v/>
      </c>
      <c r="RFX29" s="14" t="str">
        <f>IF('Employee Input 20-21'!RFX29="","",'Employee Input 20-21'!RFX29)</f>
        <v/>
      </c>
      <c r="RFY29" s="14" t="str">
        <f>IF('Employee Input 20-21'!RFY29="","",'Employee Input 20-21'!RFY29)</f>
        <v/>
      </c>
      <c r="RFZ29" s="14" t="str">
        <f>IF('Employee Input 20-21'!RFZ29="","",'Employee Input 20-21'!RFZ29)</f>
        <v/>
      </c>
      <c r="RGA29" s="14" t="str">
        <f>IF('Employee Input 20-21'!RGA29="","",'Employee Input 20-21'!RGA29)</f>
        <v/>
      </c>
      <c r="RGB29" s="14" t="str">
        <f>IF('Employee Input 20-21'!RGB29="","",'Employee Input 20-21'!RGB29)</f>
        <v/>
      </c>
      <c r="RGC29" s="14" t="str">
        <f>IF('Employee Input 20-21'!RGC29="","",'Employee Input 20-21'!RGC29)</f>
        <v/>
      </c>
      <c r="RGD29" s="14" t="str">
        <f>IF('Employee Input 20-21'!RGD29="","",'Employee Input 20-21'!RGD29)</f>
        <v/>
      </c>
      <c r="RGE29" s="14" t="str">
        <f>IF('Employee Input 20-21'!RGE29="","",'Employee Input 20-21'!RGE29)</f>
        <v/>
      </c>
      <c r="RGF29" s="14" t="str">
        <f>IF('Employee Input 20-21'!RGF29="","",'Employee Input 20-21'!RGF29)</f>
        <v/>
      </c>
      <c r="RGG29" s="14" t="str">
        <f>IF('Employee Input 20-21'!RGG29="","",'Employee Input 20-21'!RGG29)</f>
        <v/>
      </c>
      <c r="RGH29" s="14" t="str">
        <f>IF('Employee Input 20-21'!RGH29="","",'Employee Input 20-21'!RGH29)</f>
        <v/>
      </c>
      <c r="RGI29" s="14" t="str">
        <f>IF('Employee Input 20-21'!RGI29="","",'Employee Input 20-21'!RGI29)</f>
        <v/>
      </c>
      <c r="RGJ29" s="14" t="str">
        <f>IF('Employee Input 20-21'!RGJ29="","",'Employee Input 20-21'!RGJ29)</f>
        <v/>
      </c>
      <c r="RGK29" s="14" t="str">
        <f>IF('Employee Input 20-21'!RGK29="","",'Employee Input 20-21'!RGK29)</f>
        <v/>
      </c>
      <c r="RGL29" s="14" t="str">
        <f>IF('Employee Input 20-21'!RGL29="","",'Employee Input 20-21'!RGL29)</f>
        <v/>
      </c>
      <c r="RGM29" s="14" t="str">
        <f>IF('Employee Input 20-21'!RGM29="","",'Employee Input 20-21'!RGM29)</f>
        <v/>
      </c>
      <c r="RGN29" s="14" t="str">
        <f>IF('Employee Input 20-21'!RGN29="","",'Employee Input 20-21'!RGN29)</f>
        <v/>
      </c>
      <c r="RGO29" s="14" t="str">
        <f>IF('Employee Input 20-21'!RGO29="","",'Employee Input 20-21'!RGO29)</f>
        <v/>
      </c>
      <c r="RGP29" s="14" t="str">
        <f>IF('Employee Input 20-21'!RGP29="","",'Employee Input 20-21'!RGP29)</f>
        <v/>
      </c>
      <c r="RGQ29" s="14" t="str">
        <f>IF('Employee Input 20-21'!RGQ29="","",'Employee Input 20-21'!RGQ29)</f>
        <v/>
      </c>
      <c r="RGR29" s="14" t="str">
        <f>IF('Employee Input 20-21'!RGR29="","",'Employee Input 20-21'!RGR29)</f>
        <v/>
      </c>
      <c r="RGS29" s="14" t="str">
        <f>IF('Employee Input 20-21'!RGS29="","",'Employee Input 20-21'!RGS29)</f>
        <v/>
      </c>
      <c r="RGT29" s="14" t="str">
        <f>IF('Employee Input 20-21'!RGT29="","",'Employee Input 20-21'!RGT29)</f>
        <v/>
      </c>
      <c r="RGU29" s="14" t="str">
        <f>IF('Employee Input 20-21'!RGU29="","",'Employee Input 20-21'!RGU29)</f>
        <v/>
      </c>
      <c r="RGV29" s="14" t="str">
        <f>IF('Employee Input 20-21'!RGV29="","",'Employee Input 20-21'!RGV29)</f>
        <v/>
      </c>
      <c r="RGW29" s="14" t="str">
        <f>IF('Employee Input 20-21'!RGW29="","",'Employee Input 20-21'!RGW29)</f>
        <v/>
      </c>
      <c r="RGX29" s="14" t="str">
        <f>IF('Employee Input 20-21'!RGX29="","",'Employee Input 20-21'!RGX29)</f>
        <v/>
      </c>
      <c r="RGY29" s="14" t="str">
        <f>IF('Employee Input 20-21'!RGY29="","",'Employee Input 20-21'!RGY29)</f>
        <v/>
      </c>
      <c r="RGZ29" s="14" t="str">
        <f>IF('Employee Input 20-21'!RGZ29="","",'Employee Input 20-21'!RGZ29)</f>
        <v/>
      </c>
      <c r="RHA29" s="14" t="str">
        <f>IF('Employee Input 20-21'!RHA29="","",'Employee Input 20-21'!RHA29)</f>
        <v/>
      </c>
      <c r="RHB29" s="14" t="str">
        <f>IF('Employee Input 20-21'!RHB29="","",'Employee Input 20-21'!RHB29)</f>
        <v/>
      </c>
      <c r="RHC29" s="14" t="str">
        <f>IF('Employee Input 20-21'!RHC29="","",'Employee Input 20-21'!RHC29)</f>
        <v/>
      </c>
      <c r="RHD29" s="14" t="str">
        <f>IF('Employee Input 20-21'!RHD29="","",'Employee Input 20-21'!RHD29)</f>
        <v/>
      </c>
      <c r="RHE29" s="14" t="str">
        <f>IF('Employee Input 20-21'!RHE29="","",'Employee Input 20-21'!RHE29)</f>
        <v/>
      </c>
      <c r="RHF29" s="14" t="str">
        <f>IF('Employee Input 20-21'!RHF29="","",'Employee Input 20-21'!RHF29)</f>
        <v/>
      </c>
      <c r="RHG29" s="14" t="str">
        <f>IF('Employee Input 20-21'!RHG29="","",'Employee Input 20-21'!RHG29)</f>
        <v/>
      </c>
      <c r="RHH29" s="14" t="str">
        <f>IF('Employee Input 20-21'!RHH29="","",'Employee Input 20-21'!RHH29)</f>
        <v/>
      </c>
      <c r="RHI29" s="14" t="str">
        <f>IF('Employee Input 20-21'!RHI29="","",'Employee Input 20-21'!RHI29)</f>
        <v/>
      </c>
      <c r="RHJ29" s="14" t="str">
        <f>IF('Employee Input 20-21'!RHJ29="","",'Employee Input 20-21'!RHJ29)</f>
        <v/>
      </c>
      <c r="RHK29" s="14" t="str">
        <f>IF('Employee Input 20-21'!RHK29="","",'Employee Input 20-21'!RHK29)</f>
        <v/>
      </c>
      <c r="RHL29" s="14" t="str">
        <f>IF('Employee Input 20-21'!RHL29="","",'Employee Input 20-21'!RHL29)</f>
        <v/>
      </c>
      <c r="RHM29" s="14" t="str">
        <f>IF('Employee Input 20-21'!RHM29="","",'Employee Input 20-21'!RHM29)</f>
        <v/>
      </c>
      <c r="RHN29" s="14" t="str">
        <f>IF('Employee Input 20-21'!RHN29="","",'Employee Input 20-21'!RHN29)</f>
        <v/>
      </c>
      <c r="RHO29" s="14" t="str">
        <f>IF('Employee Input 20-21'!RHO29="","",'Employee Input 20-21'!RHO29)</f>
        <v/>
      </c>
      <c r="RHP29" s="14" t="str">
        <f>IF('Employee Input 20-21'!RHP29="","",'Employee Input 20-21'!RHP29)</f>
        <v/>
      </c>
      <c r="RHQ29" s="14" t="str">
        <f>IF('Employee Input 20-21'!RHQ29="","",'Employee Input 20-21'!RHQ29)</f>
        <v/>
      </c>
      <c r="RHR29" s="14" t="str">
        <f>IF('Employee Input 20-21'!RHR29="","",'Employee Input 20-21'!RHR29)</f>
        <v/>
      </c>
      <c r="RHS29" s="14" t="str">
        <f>IF('Employee Input 20-21'!RHS29="","",'Employee Input 20-21'!RHS29)</f>
        <v/>
      </c>
      <c r="RHT29" s="14" t="str">
        <f>IF('Employee Input 20-21'!RHT29="","",'Employee Input 20-21'!RHT29)</f>
        <v/>
      </c>
      <c r="RHU29" s="14" t="str">
        <f>IF('Employee Input 20-21'!RHU29="","",'Employee Input 20-21'!RHU29)</f>
        <v/>
      </c>
      <c r="RHV29" s="14" t="str">
        <f>IF('Employee Input 20-21'!RHV29="","",'Employee Input 20-21'!RHV29)</f>
        <v/>
      </c>
      <c r="RHW29" s="14" t="str">
        <f>IF('Employee Input 20-21'!RHW29="","",'Employee Input 20-21'!RHW29)</f>
        <v/>
      </c>
      <c r="RHX29" s="14" t="str">
        <f>IF('Employee Input 20-21'!RHX29="","",'Employee Input 20-21'!RHX29)</f>
        <v/>
      </c>
      <c r="RHY29" s="14" t="str">
        <f>IF('Employee Input 20-21'!RHY29="","",'Employee Input 20-21'!RHY29)</f>
        <v/>
      </c>
      <c r="RHZ29" s="14" t="str">
        <f>IF('Employee Input 20-21'!RHZ29="","",'Employee Input 20-21'!RHZ29)</f>
        <v/>
      </c>
      <c r="RIA29" s="14" t="str">
        <f>IF('Employee Input 20-21'!RIA29="","",'Employee Input 20-21'!RIA29)</f>
        <v/>
      </c>
      <c r="RIB29" s="14" t="str">
        <f>IF('Employee Input 20-21'!RIB29="","",'Employee Input 20-21'!RIB29)</f>
        <v/>
      </c>
      <c r="RIC29" s="14" t="str">
        <f>IF('Employee Input 20-21'!RIC29="","",'Employee Input 20-21'!RIC29)</f>
        <v/>
      </c>
      <c r="RID29" s="14" t="str">
        <f>IF('Employee Input 20-21'!RID29="","",'Employee Input 20-21'!RID29)</f>
        <v/>
      </c>
      <c r="RIE29" s="14" t="str">
        <f>IF('Employee Input 20-21'!RIE29="","",'Employee Input 20-21'!RIE29)</f>
        <v/>
      </c>
      <c r="RIF29" s="14" t="str">
        <f>IF('Employee Input 20-21'!RIF29="","",'Employee Input 20-21'!RIF29)</f>
        <v/>
      </c>
      <c r="RIG29" s="14" t="str">
        <f>IF('Employee Input 20-21'!RIG29="","",'Employee Input 20-21'!RIG29)</f>
        <v/>
      </c>
      <c r="RIH29" s="14" t="str">
        <f>IF('Employee Input 20-21'!RIH29="","",'Employee Input 20-21'!RIH29)</f>
        <v/>
      </c>
      <c r="RII29" s="14" t="str">
        <f>IF('Employee Input 20-21'!RII29="","",'Employee Input 20-21'!RII29)</f>
        <v/>
      </c>
      <c r="RIJ29" s="14" t="str">
        <f>IF('Employee Input 20-21'!RIJ29="","",'Employee Input 20-21'!RIJ29)</f>
        <v/>
      </c>
      <c r="RIK29" s="14" t="str">
        <f>IF('Employee Input 20-21'!RIK29="","",'Employee Input 20-21'!RIK29)</f>
        <v/>
      </c>
      <c r="RIL29" s="14" t="str">
        <f>IF('Employee Input 20-21'!RIL29="","",'Employee Input 20-21'!RIL29)</f>
        <v/>
      </c>
      <c r="RIM29" s="14" t="str">
        <f>IF('Employee Input 20-21'!RIM29="","",'Employee Input 20-21'!RIM29)</f>
        <v/>
      </c>
      <c r="RIN29" s="14" t="str">
        <f>IF('Employee Input 20-21'!RIN29="","",'Employee Input 20-21'!RIN29)</f>
        <v/>
      </c>
      <c r="RIO29" s="14" t="str">
        <f>IF('Employee Input 20-21'!RIO29="","",'Employee Input 20-21'!RIO29)</f>
        <v/>
      </c>
      <c r="RIP29" s="14" t="str">
        <f>IF('Employee Input 20-21'!RIP29="","",'Employee Input 20-21'!RIP29)</f>
        <v/>
      </c>
      <c r="RIQ29" s="14" t="str">
        <f>IF('Employee Input 20-21'!RIQ29="","",'Employee Input 20-21'!RIQ29)</f>
        <v/>
      </c>
      <c r="RIR29" s="14" t="str">
        <f>IF('Employee Input 20-21'!RIR29="","",'Employee Input 20-21'!RIR29)</f>
        <v/>
      </c>
      <c r="RIS29" s="14" t="str">
        <f>IF('Employee Input 20-21'!RIS29="","",'Employee Input 20-21'!RIS29)</f>
        <v/>
      </c>
      <c r="RIT29" s="14" t="str">
        <f>IF('Employee Input 20-21'!RIT29="","",'Employee Input 20-21'!RIT29)</f>
        <v/>
      </c>
      <c r="RIU29" s="14" t="str">
        <f>IF('Employee Input 20-21'!RIU29="","",'Employee Input 20-21'!RIU29)</f>
        <v/>
      </c>
      <c r="RIV29" s="14" t="str">
        <f>IF('Employee Input 20-21'!RIV29="","",'Employee Input 20-21'!RIV29)</f>
        <v/>
      </c>
      <c r="RIW29" s="14" t="str">
        <f>IF('Employee Input 20-21'!RIW29="","",'Employee Input 20-21'!RIW29)</f>
        <v/>
      </c>
      <c r="RIX29" s="14" t="str">
        <f>IF('Employee Input 20-21'!RIX29="","",'Employee Input 20-21'!RIX29)</f>
        <v/>
      </c>
      <c r="RIY29" s="14" t="str">
        <f>IF('Employee Input 20-21'!RIY29="","",'Employee Input 20-21'!RIY29)</f>
        <v/>
      </c>
      <c r="RIZ29" s="14" t="str">
        <f>IF('Employee Input 20-21'!RIZ29="","",'Employee Input 20-21'!RIZ29)</f>
        <v/>
      </c>
      <c r="RJA29" s="14" t="str">
        <f>IF('Employee Input 20-21'!RJA29="","",'Employee Input 20-21'!RJA29)</f>
        <v/>
      </c>
      <c r="RJB29" s="14" t="str">
        <f>IF('Employee Input 20-21'!RJB29="","",'Employee Input 20-21'!RJB29)</f>
        <v/>
      </c>
      <c r="RJC29" s="14" t="str">
        <f>IF('Employee Input 20-21'!RJC29="","",'Employee Input 20-21'!RJC29)</f>
        <v/>
      </c>
      <c r="RJD29" s="14" t="str">
        <f>IF('Employee Input 20-21'!RJD29="","",'Employee Input 20-21'!RJD29)</f>
        <v/>
      </c>
      <c r="RJE29" s="14" t="str">
        <f>IF('Employee Input 20-21'!RJE29="","",'Employee Input 20-21'!RJE29)</f>
        <v/>
      </c>
      <c r="RJF29" s="14" t="str">
        <f>IF('Employee Input 20-21'!RJF29="","",'Employee Input 20-21'!RJF29)</f>
        <v/>
      </c>
      <c r="RJG29" s="14" t="str">
        <f>IF('Employee Input 20-21'!RJG29="","",'Employee Input 20-21'!RJG29)</f>
        <v/>
      </c>
      <c r="RJH29" s="14" t="str">
        <f>IF('Employee Input 20-21'!RJH29="","",'Employee Input 20-21'!RJH29)</f>
        <v/>
      </c>
      <c r="RJI29" s="14" t="str">
        <f>IF('Employee Input 20-21'!RJI29="","",'Employee Input 20-21'!RJI29)</f>
        <v/>
      </c>
      <c r="RJJ29" s="14" t="str">
        <f>IF('Employee Input 20-21'!RJJ29="","",'Employee Input 20-21'!RJJ29)</f>
        <v/>
      </c>
      <c r="RJK29" s="14" t="str">
        <f>IF('Employee Input 20-21'!RJK29="","",'Employee Input 20-21'!RJK29)</f>
        <v/>
      </c>
      <c r="RJL29" s="14" t="str">
        <f>IF('Employee Input 20-21'!RJL29="","",'Employee Input 20-21'!RJL29)</f>
        <v/>
      </c>
      <c r="RJM29" s="14" t="str">
        <f>IF('Employee Input 20-21'!RJM29="","",'Employee Input 20-21'!RJM29)</f>
        <v/>
      </c>
      <c r="RJN29" s="14" t="str">
        <f>IF('Employee Input 20-21'!RJN29="","",'Employee Input 20-21'!RJN29)</f>
        <v/>
      </c>
      <c r="RJO29" s="14" t="str">
        <f>IF('Employee Input 20-21'!RJO29="","",'Employee Input 20-21'!RJO29)</f>
        <v/>
      </c>
      <c r="RJP29" s="14" t="str">
        <f>IF('Employee Input 20-21'!RJP29="","",'Employee Input 20-21'!RJP29)</f>
        <v/>
      </c>
      <c r="RJQ29" s="14" t="str">
        <f>IF('Employee Input 20-21'!RJQ29="","",'Employee Input 20-21'!RJQ29)</f>
        <v/>
      </c>
      <c r="RJR29" s="14" t="str">
        <f>IF('Employee Input 20-21'!RJR29="","",'Employee Input 20-21'!RJR29)</f>
        <v/>
      </c>
      <c r="RJS29" s="14" t="str">
        <f>IF('Employee Input 20-21'!RJS29="","",'Employee Input 20-21'!RJS29)</f>
        <v/>
      </c>
      <c r="RJT29" s="14" t="str">
        <f>IF('Employee Input 20-21'!RJT29="","",'Employee Input 20-21'!RJT29)</f>
        <v/>
      </c>
      <c r="RJU29" s="14" t="str">
        <f>IF('Employee Input 20-21'!RJU29="","",'Employee Input 20-21'!RJU29)</f>
        <v/>
      </c>
      <c r="RJV29" s="14" t="str">
        <f>IF('Employee Input 20-21'!RJV29="","",'Employee Input 20-21'!RJV29)</f>
        <v/>
      </c>
      <c r="RJW29" s="14" t="str">
        <f>IF('Employee Input 20-21'!RJW29="","",'Employee Input 20-21'!RJW29)</f>
        <v/>
      </c>
      <c r="RJX29" s="14" t="str">
        <f>IF('Employee Input 20-21'!RJX29="","",'Employee Input 20-21'!RJX29)</f>
        <v/>
      </c>
      <c r="RJY29" s="14" t="str">
        <f>IF('Employee Input 20-21'!RJY29="","",'Employee Input 20-21'!RJY29)</f>
        <v/>
      </c>
      <c r="RJZ29" s="14" t="str">
        <f>IF('Employee Input 20-21'!RJZ29="","",'Employee Input 20-21'!RJZ29)</f>
        <v/>
      </c>
      <c r="RKA29" s="14" t="str">
        <f>IF('Employee Input 20-21'!RKA29="","",'Employee Input 20-21'!RKA29)</f>
        <v/>
      </c>
      <c r="RKB29" s="14" t="str">
        <f>IF('Employee Input 20-21'!RKB29="","",'Employee Input 20-21'!RKB29)</f>
        <v/>
      </c>
      <c r="RKC29" s="14" t="str">
        <f>IF('Employee Input 20-21'!RKC29="","",'Employee Input 20-21'!RKC29)</f>
        <v/>
      </c>
      <c r="RKD29" s="14" t="str">
        <f>IF('Employee Input 20-21'!RKD29="","",'Employee Input 20-21'!RKD29)</f>
        <v/>
      </c>
      <c r="RKE29" s="14" t="str">
        <f>IF('Employee Input 20-21'!RKE29="","",'Employee Input 20-21'!RKE29)</f>
        <v/>
      </c>
      <c r="RKF29" s="14" t="str">
        <f>IF('Employee Input 20-21'!RKF29="","",'Employee Input 20-21'!RKF29)</f>
        <v/>
      </c>
      <c r="RKG29" s="14" t="str">
        <f>IF('Employee Input 20-21'!RKG29="","",'Employee Input 20-21'!RKG29)</f>
        <v/>
      </c>
      <c r="RKH29" s="14" t="str">
        <f>IF('Employee Input 20-21'!RKH29="","",'Employee Input 20-21'!RKH29)</f>
        <v/>
      </c>
      <c r="RKI29" s="14" t="str">
        <f>IF('Employee Input 20-21'!RKI29="","",'Employee Input 20-21'!RKI29)</f>
        <v/>
      </c>
      <c r="RKJ29" s="14" t="str">
        <f>IF('Employee Input 20-21'!RKJ29="","",'Employee Input 20-21'!RKJ29)</f>
        <v/>
      </c>
      <c r="RKK29" s="14" t="str">
        <f>IF('Employee Input 20-21'!RKK29="","",'Employee Input 20-21'!RKK29)</f>
        <v/>
      </c>
      <c r="RKL29" s="14" t="str">
        <f>IF('Employee Input 20-21'!RKL29="","",'Employee Input 20-21'!RKL29)</f>
        <v/>
      </c>
      <c r="RKM29" s="14" t="str">
        <f>IF('Employee Input 20-21'!RKM29="","",'Employee Input 20-21'!RKM29)</f>
        <v/>
      </c>
      <c r="RKN29" s="14" t="str">
        <f>IF('Employee Input 20-21'!RKN29="","",'Employee Input 20-21'!RKN29)</f>
        <v/>
      </c>
      <c r="RKO29" s="14" t="str">
        <f>IF('Employee Input 20-21'!RKO29="","",'Employee Input 20-21'!RKO29)</f>
        <v/>
      </c>
      <c r="RKP29" s="14" t="str">
        <f>IF('Employee Input 20-21'!RKP29="","",'Employee Input 20-21'!RKP29)</f>
        <v/>
      </c>
      <c r="RKQ29" s="14" t="str">
        <f>IF('Employee Input 20-21'!RKQ29="","",'Employee Input 20-21'!RKQ29)</f>
        <v/>
      </c>
      <c r="RKR29" s="14" t="str">
        <f>IF('Employee Input 20-21'!RKR29="","",'Employee Input 20-21'!RKR29)</f>
        <v/>
      </c>
      <c r="RKS29" s="14" t="str">
        <f>IF('Employee Input 20-21'!RKS29="","",'Employee Input 20-21'!RKS29)</f>
        <v/>
      </c>
      <c r="RKT29" s="14" t="str">
        <f>IF('Employee Input 20-21'!RKT29="","",'Employee Input 20-21'!RKT29)</f>
        <v/>
      </c>
      <c r="RKU29" s="14" t="str">
        <f>IF('Employee Input 20-21'!RKU29="","",'Employee Input 20-21'!RKU29)</f>
        <v/>
      </c>
      <c r="RKV29" s="14" t="str">
        <f>IF('Employee Input 20-21'!RKV29="","",'Employee Input 20-21'!RKV29)</f>
        <v/>
      </c>
      <c r="RKW29" s="14" t="str">
        <f>IF('Employee Input 20-21'!RKW29="","",'Employee Input 20-21'!RKW29)</f>
        <v/>
      </c>
      <c r="RKX29" s="14" t="str">
        <f>IF('Employee Input 20-21'!RKX29="","",'Employee Input 20-21'!RKX29)</f>
        <v/>
      </c>
      <c r="RKY29" s="14" t="str">
        <f>IF('Employee Input 20-21'!RKY29="","",'Employee Input 20-21'!RKY29)</f>
        <v/>
      </c>
      <c r="RKZ29" s="14" t="str">
        <f>IF('Employee Input 20-21'!RKZ29="","",'Employee Input 20-21'!RKZ29)</f>
        <v/>
      </c>
      <c r="RLA29" s="14" t="str">
        <f>IF('Employee Input 20-21'!RLA29="","",'Employee Input 20-21'!RLA29)</f>
        <v/>
      </c>
      <c r="RLB29" s="14" t="str">
        <f>IF('Employee Input 20-21'!RLB29="","",'Employee Input 20-21'!RLB29)</f>
        <v/>
      </c>
      <c r="RLC29" s="14" t="str">
        <f>IF('Employee Input 20-21'!RLC29="","",'Employee Input 20-21'!RLC29)</f>
        <v/>
      </c>
      <c r="RLD29" s="14" t="str">
        <f>IF('Employee Input 20-21'!RLD29="","",'Employee Input 20-21'!RLD29)</f>
        <v/>
      </c>
      <c r="RLE29" s="14" t="str">
        <f>IF('Employee Input 20-21'!RLE29="","",'Employee Input 20-21'!RLE29)</f>
        <v/>
      </c>
      <c r="RLF29" s="14" t="str">
        <f>IF('Employee Input 20-21'!RLF29="","",'Employee Input 20-21'!RLF29)</f>
        <v/>
      </c>
      <c r="RLG29" s="14" t="str">
        <f>IF('Employee Input 20-21'!RLG29="","",'Employee Input 20-21'!RLG29)</f>
        <v/>
      </c>
      <c r="RLH29" s="14" t="str">
        <f>IF('Employee Input 20-21'!RLH29="","",'Employee Input 20-21'!RLH29)</f>
        <v/>
      </c>
      <c r="RLI29" s="14" t="str">
        <f>IF('Employee Input 20-21'!RLI29="","",'Employee Input 20-21'!RLI29)</f>
        <v/>
      </c>
      <c r="RLJ29" s="14" t="str">
        <f>IF('Employee Input 20-21'!RLJ29="","",'Employee Input 20-21'!RLJ29)</f>
        <v/>
      </c>
      <c r="RLK29" s="14" t="str">
        <f>IF('Employee Input 20-21'!RLK29="","",'Employee Input 20-21'!RLK29)</f>
        <v/>
      </c>
      <c r="RLL29" s="14" t="str">
        <f>IF('Employee Input 20-21'!RLL29="","",'Employee Input 20-21'!RLL29)</f>
        <v/>
      </c>
      <c r="RLM29" s="14" t="str">
        <f>IF('Employee Input 20-21'!RLM29="","",'Employee Input 20-21'!RLM29)</f>
        <v/>
      </c>
      <c r="RLN29" s="14" t="str">
        <f>IF('Employee Input 20-21'!RLN29="","",'Employee Input 20-21'!RLN29)</f>
        <v/>
      </c>
      <c r="RLO29" s="14" t="str">
        <f>IF('Employee Input 20-21'!RLO29="","",'Employee Input 20-21'!RLO29)</f>
        <v/>
      </c>
      <c r="RLP29" s="14" t="str">
        <f>IF('Employee Input 20-21'!RLP29="","",'Employee Input 20-21'!RLP29)</f>
        <v/>
      </c>
      <c r="RLQ29" s="14" t="str">
        <f>IF('Employee Input 20-21'!RLQ29="","",'Employee Input 20-21'!RLQ29)</f>
        <v/>
      </c>
      <c r="RLR29" s="14" t="str">
        <f>IF('Employee Input 20-21'!RLR29="","",'Employee Input 20-21'!RLR29)</f>
        <v/>
      </c>
      <c r="RLS29" s="14" t="str">
        <f>IF('Employee Input 20-21'!RLS29="","",'Employee Input 20-21'!RLS29)</f>
        <v/>
      </c>
      <c r="RLT29" s="14" t="str">
        <f>IF('Employee Input 20-21'!RLT29="","",'Employee Input 20-21'!RLT29)</f>
        <v/>
      </c>
      <c r="RLU29" s="14" t="str">
        <f>IF('Employee Input 20-21'!RLU29="","",'Employee Input 20-21'!RLU29)</f>
        <v/>
      </c>
      <c r="RLV29" s="14" t="str">
        <f>IF('Employee Input 20-21'!RLV29="","",'Employee Input 20-21'!RLV29)</f>
        <v/>
      </c>
      <c r="RLW29" s="14" t="str">
        <f>IF('Employee Input 20-21'!RLW29="","",'Employee Input 20-21'!RLW29)</f>
        <v/>
      </c>
      <c r="RLX29" s="14" t="str">
        <f>IF('Employee Input 20-21'!RLX29="","",'Employee Input 20-21'!RLX29)</f>
        <v/>
      </c>
      <c r="RLY29" s="14" t="str">
        <f>IF('Employee Input 20-21'!RLY29="","",'Employee Input 20-21'!RLY29)</f>
        <v/>
      </c>
      <c r="RLZ29" s="14" t="str">
        <f>IF('Employee Input 20-21'!RLZ29="","",'Employee Input 20-21'!RLZ29)</f>
        <v/>
      </c>
      <c r="RMA29" s="14" t="str">
        <f>IF('Employee Input 20-21'!RMA29="","",'Employee Input 20-21'!RMA29)</f>
        <v/>
      </c>
      <c r="RMB29" s="14" t="str">
        <f>IF('Employee Input 20-21'!RMB29="","",'Employee Input 20-21'!RMB29)</f>
        <v/>
      </c>
      <c r="RMC29" s="14" t="str">
        <f>IF('Employee Input 20-21'!RMC29="","",'Employee Input 20-21'!RMC29)</f>
        <v/>
      </c>
      <c r="RMD29" s="14" t="str">
        <f>IF('Employee Input 20-21'!RMD29="","",'Employee Input 20-21'!RMD29)</f>
        <v/>
      </c>
      <c r="RME29" s="14" t="str">
        <f>IF('Employee Input 20-21'!RME29="","",'Employee Input 20-21'!RME29)</f>
        <v/>
      </c>
      <c r="RMF29" s="14" t="str">
        <f>IF('Employee Input 20-21'!RMF29="","",'Employee Input 20-21'!RMF29)</f>
        <v/>
      </c>
      <c r="RMG29" s="14" t="str">
        <f>IF('Employee Input 20-21'!RMG29="","",'Employee Input 20-21'!RMG29)</f>
        <v/>
      </c>
      <c r="RMH29" s="14" t="str">
        <f>IF('Employee Input 20-21'!RMH29="","",'Employee Input 20-21'!RMH29)</f>
        <v/>
      </c>
      <c r="RMI29" s="14" t="str">
        <f>IF('Employee Input 20-21'!RMI29="","",'Employee Input 20-21'!RMI29)</f>
        <v/>
      </c>
      <c r="RMJ29" s="14" t="str">
        <f>IF('Employee Input 20-21'!RMJ29="","",'Employee Input 20-21'!RMJ29)</f>
        <v/>
      </c>
      <c r="RMK29" s="14" t="str">
        <f>IF('Employee Input 20-21'!RMK29="","",'Employee Input 20-21'!RMK29)</f>
        <v/>
      </c>
      <c r="RML29" s="14" t="str">
        <f>IF('Employee Input 20-21'!RML29="","",'Employee Input 20-21'!RML29)</f>
        <v/>
      </c>
      <c r="RMM29" s="14" t="str">
        <f>IF('Employee Input 20-21'!RMM29="","",'Employee Input 20-21'!RMM29)</f>
        <v/>
      </c>
      <c r="RMN29" s="14" t="str">
        <f>IF('Employee Input 20-21'!RMN29="","",'Employee Input 20-21'!RMN29)</f>
        <v/>
      </c>
      <c r="RMO29" s="14" t="str">
        <f>IF('Employee Input 20-21'!RMO29="","",'Employee Input 20-21'!RMO29)</f>
        <v/>
      </c>
      <c r="RMP29" s="14" t="str">
        <f>IF('Employee Input 20-21'!RMP29="","",'Employee Input 20-21'!RMP29)</f>
        <v/>
      </c>
      <c r="RMQ29" s="14" t="str">
        <f>IF('Employee Input 20-21'!RMQ29="","",'Employee Input 20-21'!RMQ29)</f>
        <v/>
      </c>
      <c r="RMR29" s="14" t="str">
        <f>IF('Employee Input 20-21'!RMR29="","",'Employee Input 20-21'!RMR29)</f>
        <v/>
      </c>
      <c r="RMS29" s="14" t="str">
        <f>IF('Employee Input 20-21'!RMS29="","",'Employee Input 20-21'!RMS29)</f>
        <v/>
      </c>
      <c r="RMT29" s="14" t="str">
        <f>IF('Employee Input 20-21'!RMT29="","",'Employee Input 20-21'!RMT29)</f>
        <v/>
      </c>
      <c r="RMU29" s="14" t="str">
        <f>IF('Employee Input 20-21'!RMU29="","",'Employee Input 20-21'!RMU29)</f>
        <v/>
      </c>
      <c r="RMV29" s="14" t="str">
        <f>IF('Employee Input 20-21'!RMV29="","",'Employee Input 20-21'!RMV29)</f>
        <v/>
      </c>
      <c r="RMW29" s="14" t="str">
        <f>IF('Employee Input 20-21'!RMW29="","",'Employee Input 20-21'!RMW29)</f>
        <v/>
      </c>
      <c r="RMX29" s="14" t="str">
        <f>IF('Employee Input 20-21'!RMX29="","",'Employee Input 20-21'!RMX29)</f>
        <v/>
      </c>
      <c r="RMY29" s="14" t="str">
        <f>IF('Employee Input 20-21'!RMY29="","",'Employee Input 20-21'!RMY29)</f>
        <v/>
      </c>
      <c r="RMZ29" s="14" t="str">
        <f>IF('Employee Input 20-21'!RMZ29="","",'Employee Input 20-21'!RMZ29)</f>
        <v/>
      </c>
      <c r="RNA29" s="14" t="str">
        <f>IF('Employee Input 20-21'!RNA29="","",'Employee Input 20-21'!RNA29)</f>
        <v/>
      </c>
      <c r="RNB29" s="14" t="str">
        <f>IF('Employee Input 20-21'!RNB29="","",'Employee Input 20-21'!RNB29)</f>
        <v/>
      </c>
      <c r="RNC29" s="14" t="str">
        <f>IF('Employee Input 20-21'!RNC29="","",'Employee Input 20-21'!RNC29)</f>
        <v/>
      </c>
      <c r="RND29" s="14" t="str">
        <f>IF('Employee Input 20-21'!RND29="","",'Employee Input 20-21'!RND29)</f>
        <v/>
      </c>
      <c r="RNE29" s="14" t="str">
        <f>IF('Employee Input 20-21'!RNE29="","",'Employee Input 20-21'!RNE29)</f>
        <v/>
      </c>
      <c r="RNF29" s="14" t="str">
        <f>IF('Employee Input 20-21'!RNF29="","",'Employee Input 20-21'!RNF29)</f>
        <v/>
      </c>
      <c r="RNG29" s="14" t="str">
        <f>IF('Employee Input 20-21'!RNG29="","",'Employee Input 20-21'!RNG29)</f>
        <v/>
      </c>
      <c r="RNH29" s="14" t="str">
        <f>IF('Employee Input 20-21'!RNH29="","",'Employee Input 20-21'!RNH29)</f>
        <v/>
      </c>
      <c r="RNI29" s="14" t="str">
        <f>IF('Employee Input 20-21'!RNI29="","",'Employee Input 20-21'!RNI29)</f>
        <v/>
      </c>
      <c r="RNJ29" s="14" t="str">
        <f>IF('Employee Input 20-21'!RNJ29="","",'Employee Input 20-21'!RNJ29)</f>
        <v/>
      </c>
      <c r="RNK29" s="14" t="str">
        <f>IF('Employee Input 20-21'!RNK29="","",'Employee Input 20-21'!RNK29)</f>
        <v/>
      </c>
      <c r="RNL29" s="14" t="str">
        <f>IF('Employee Input 20-21'!RNL29="","",'Employee Input 20-21'!RNL29)</f>
        <v/>
      </c>
      <c r="RNM29" s="14" t="str">
        <f>IF('Employee Input 20-21'!RNM29="","",'Employee Input 20-21'!RNM29)</f>
        <v/>
      </c>
      <c r="RNN29" s="14" t="str">
        <f>IF('Employee Input 20-21'!RNN29="","",'Employee Input 20-21'!RNN29)</f>
        <v/>
      </c>
      <c r="RNO29" s="14" t="str">
        <f>IF('Employee Input 20-21'!RNO29="","",'Employee Input 20-21'!RNO29)</f>
        <v/>
      </c>
      <c r="RNP29" s="14" t="str">
        <f>IF('Employee Input 20-21'!RNP29="","",'Employee Input 20-21'!RNP29)</f>
        <v/>
      </c>
      <c r="RNQ29" s="14" t="str">
        <f>IF('Employee Input 20-21'!RNQ29="","",'Employee Input 20-21'!RNQ29)</f>
        <v/>
      </c>
      <c r="RNR29" s="14" t="str">
        <f>IF('Employee Input 20-21'!RNR29="","",'Employee Input 20-21'!RNR29)</f>
        <v/>
      </c>
      <c r="RNS29" s="14" t="str">
        <f>IF('Employee Input 20-21'!RNS29="","",'Employee Input 20-21'!RNS29)</f>
        <v/>
      </c>
      <c r="RNT29" s="14" t="str">
        <f>IF('Employee Input 20-21'!RNT29="","",'Employee Input 20-21'!RNT29)</f>
        <v/>
      </c>
      <c r="RNU29" s="14" t="str">
        <f>IF('Employee Input 20-21'!RNU29="","",'Employee Input 20-21'!RNU29)</f>
        <v/>
      </c>
      <c r="RNV29" s="14" t="str">
        <f>IF('Employee Input 20-21'!RNV29="","",'Employee Input 20-21'!RNV29)</f>
        <v/>
      </c>
      <c r="RNW29" s="14" t="str">
        <f>IF('Employee Input 20-21'!RNW29="","",'Employee Input 20-21'!RNW29)</f>
        <v/>
      </c>
      <c r="RNX29" s="14" t="str">
        <f>IF('Employee Input 20-21'!RNX29="","",'Employee Input 20-21'!RNX29)</f>
        <v/>
      </c>
      <c r="RNY29" s="14" t="str">
        <f>IF('Employee Input 20-21'!RNY29="","",'Employee Input 20-21'!RNY29)</f>
        <v/>
      </c>
      <c r="RNZ29" s="14" t="str">
        <f>IF('Employee Input 20-21'!RNZ29="","",'Employee Input 20-21'!RNZ29)</f>
        <v/>
      </c>
      <c r="ROA29" s="14" t="str">
        <f>IF('Employee Input 20-21'!ROA29="","",'Employee Input 20-21'!ROA29)</f>
        <v/>
      </c>
      <c r="ROB29" s="14" t="str">
        <f>IF('Employee Input 20-21'!ROB29="","",'Employee Input 20-21'!ROB29)</f>
        <v/>
      </c>
      <c r="ROC29" s="14" t="str">
        <f>IF('Employee Input 20-21'!ROC29="","",'Employee Input 20-21'!ROC29)</f>
        <v/>
      </c>
      <c r="ROD29" s="14" t="str">
        <f>IF('Employee Input 20-21'!ROD29="","",'Employee Input 20-21'!ROD29)</f>
        <v/>
      </c>
      <c r="ROE29" s="14" t="str">
        <f>IF('Employee Input 20-21'!ROE29="","",'Employee Input 20-21'!ROE29)</f>
        <v/>
      </c>
      <c r="ROF29" s="14" t="str">
        <f>IF('Employee Input 20-21'!ROF29="","",'Employee Input 20-21'!ROF29)</f>
        <v/>
      </c>
      <c r="ROG29" s="14" t="str">
        <f>IF('Employee Input 20-21'!ROG29="","",'Employee Input 20-21'!ROG29)</f>
        <v/>
      </c>
      <c r="ROH29" s="14" t="str">
        <f>IF('Employee Input 20-21'!ROH29="","",'Employee Input 20-21'!ROH29)</f>
        <v/>
      </c>
      <c r="ROI29" s="14" t="str">
        <f>IF('Employee Input 20-21'!ROI29="","",'Employee Input 20-21'!ROI29)</f>
        <v/>
      </c>
      <c r="ROJ29" s="14" t="str">
        <f>IF('Employee Input 20-21'!ROJ29="","",'Employee Input 20-21'!ROJ29)</f>
        <v/>
      </c>
      <c r="ROK29" s="14" t="str">
        <f>IF('Employee Input 20-21'!ROK29="","",'Employee Input 20-21'!ROK29)</f>
        <v/>
      </c>
      <c r="ROL29" s="14" t="str">
        <f>IF('Employee Input 20-21'!ROL29="","",'Employee Input 20-21'!ROL29)</f>
        <v/>
      </c>
      <c r="ROM29" s="14" t="str">
        <f>IF('Employee Input 20-21'!ROM29="","",'Employee Input 20-21'!ROM29)</f>
        <v/>
      </c>
      <c r="RON29" s="14" t="str">
        <f>IF('Employee Input 20-21'!RON29="","",'Employee Input 20-21'!RON29)</f>
        <v/>
      </c>
      <c r="ROO29" s="14" t="str">
        <f>IF('Employee Input 20-21'!ROO29="","",'Employee Input 20-21'!ROO29)</f>
        <v/>
      </c>
      <c r="ROP29" s="14" t="str">
        <f>IF('Employee Input 20-21'!ROP29="","",'Employee Input 20-21'!ROP29)</f>
        <v/>
      </c>
      <c r="ROQ29" s="14" t="str">
        <f>IF('Employee Input 20-21'!ROQ29="","",'Employee Input 20-21'!ROQ29)</f>
        <v/>
      </c>
      <c r="ROR29" s="14" t="str">
        <f>IF('Employee Input 20-21'!ROR29="","",'Employee Input 20-21'!ROR29)</f>
        <v/>
      </c>
      <c r="ROS29" s="14" t="str">
        <f>IF('Employee Input 20-21'!ROS29="","",'Employee Input 20-21'!ROS29)</f>
        <v/>
      </c>
      <c r="ROT29" s="14" t="str">
        <f>IF('Employee Input 20-21'!ROT29="","",'Employee Input 20-21'!ROT29)</f>
        <v/>
      </c>
      <c r="ROU29" s="14" t="str">
        <f>IF('Employee Input 20-21'!ROU29="","",'Employee Input 20-21'!ROU29)</f>
        <v/>
      </c>
      <c r="ROV29" s="14" t="str">
        <f>IF('Employee Input 20-21'!ROV29="","",'Employee Input 20-21'!ROV29)</f>
        <v/>
      </c>
      <c r="ROW29" s="14" t="str">
        <f>IF('Employee Input 20-21'!ROW29="","",'Employee Input 20-21'!ROW29)</f>
        <v/>
      </c>
      <c r="ROX29" s="14" t="str">
        <f>IF('Employee Input 20-21'!ROX29="","",'Employee Input 20-21'!ROX29)</f>
        <v/>
      </c>
      <c r="ROY29" s="14" t="str">
        <f>IF('Employee Input 20-21'!ROY29="","",'Employee Input 20-21'!ROY29)</f>
        <v/>
      </c>
      <c r="ROZ29" s="14" t="str">
        <f>IF('Employee Input 20-21'!ROZ29="","",'Employee Input 20-21'!ROZ29)</f>
        <v/>
      </c>
      <c r="RPA29" s="14" t="str">
        <f>IF('Employee Input 20-21'!RPA29="","",'Employee Input 20-21'!RPA29)</f>
        <v/>
      </c>
      <c r="RPB29" s="14" t="str">
        <f>IF('Employee Input 20-21'!RPB29="","",'Employee Input 20-21'!RPB29)</f>
        <v/>
      </c>
      <c r="RPC29" s="14" t="str">
        <f>IF('Employee Input 20-21'!RPC29="","",'Employee Input 20-21'!RPC29)</f>
        <v/>
      </c>
      <c r="RPD29" s="14" t="str">
        <f>IF('Employee Input 20-21'!RPD29="","",'Employee Input 20-21'!RPD29)</f>
        <v/>
      </c>
      <c r="RPE29" s="14" t="str">
        <f>IF('Employee Input 20-21'!RPE29="","",'Employee Input 20-21'!RPE29)</f>
        <v/>
      </c>
      <c r="RPF29" s="14" t="str">
        <f>IF('Employee Input 20-21'!RPF29="","",'Employee Input 20-21'!RPF29)</f>
        <v/>
      </c>
      <c r="RPG29" s="14" t="str">
        <f>IF('Employee Input 20-21'!RPG29="","",'Employee Input 20-21'!RPG29)</f>
        <v/>
      </c>
      <c r="RPH29" s="14" t="str">
        <f>IF('Employee Input 20-21'!RPH29="","",'Employee Input 20-21'!RPH29)</f>
        <v/>
      </c>
      <c r="RPI29" s="14" t="str">
        <f>IF('Employee Input 20-21'!RPI29="","",'Employee Input 20-21'!RPI29)</f>
        <v/>
      </c>
      <c r="RPJ29" s="14" t="str">
        <f>IF('Employee Input 20-21'!RPJ29="","",'Employee Input 20-21'!RPJ29)</f>
        <v/>
      </c>
      <c r="RPK29" s="14" t="str">
        <f>IF('Employee Input 20-21'!RPK29="","",'Employee Input 20-21'!RPK29)</f>
        <v/>
      </c>
      <c r="RPL29" s="14" t="str">
        <f>IF('Employee Input 20-21'!RPL29="","",'Employee Input 20-21'!RPL29)</f>
        <v/>
      </c>
      <c r="RPM29" s="14" t="str">
        <f>IF('Employee Input 20-21'!RPM29="","",'Employee Input 20-21'!RPM29)</f>
        <v/>
      </c>
      <c r="RPN29" s="14" t="str">
        <f>IF('Employee Input 20-21'!RPN29="","",'Employee Input 20-21'!RPN29)</f>
        <v/>
      </c>
      <c r="RPO29" s="14" t="str">
        <f>IF('Employee Input 20-21'!RPO29="","",'Employee Input 20-21'!RPO29)</f>
        <v/>
      </c>
      <c r="RPP29" s="14" t="str">
        <f>IF('Employee Input 20-21'!RPP29="","",'Employee Input 20-21'!RPP29)</f>
        <v/>
      </c>
      <c r="RPQ29" s="14" t="str">
        <f>IF('Employee Input 20-21'!RPQ29="","",'Employee Input 20-21'!RPQ29)</f>
        <v/>
      </c>
      <c r="RPR29" s="14" t="str">
        <f>IF('Employee Input 20-21'!RPR29="","",'Employee Input 20-21'!RPR29)</f>
        <v/>
      </c>
      <c r="RPS29" s="14" t="str">
        <f>IF('Employee Input 20-21'!RPS29="","",'Employee Input 20-21'!RPS29)</f>
        <v/>
      </c>
      <c r="RPT29" s="14" t="str">
        <f>IF('Employee Input 20-21'!RPT29="","",'Employee Input 20-21'!RPT29)</f>
        <v/>
      </c>
      <c r="RPU29" s="14" t="str">
        <f>IF('Employee Input 20-21'!RPU29="","",'Employee Input 20-21'!RPU29)</f>
        <v/>
      </c>
      <c r="RPV29" s="14" t="str">
        <f>IF('Employee Input 20-21'!RPV29="","",'Employee Input 20-21'!RPV29)</f>
        <v/>
      </c>
      <c r="RPW29" s="14" t="str">
        <f>IF('Employee Input 20-21'!RPW29="","",'Employee Input 20-21'!RPW29)</f>
        <v/>
      </c>
      <c r="RPX29" s="14" t="str">
        <f>IF('Employee Input 20-21'!RPX29="","",'Employee Input 20-21'!RPX29)</f>
        <v/>
      </c>
      <c r="RPY29" s="14" t="str">
        <f>IF('Employee Input 20-21'!RPY29="","",'Employee Input 20-21'!RPY29)</f>
        <v/>
      </c>
      <c r="RPZ29" s="14" t="str">
        <f>IF('Employee Input 20-21'!RPZ29="","",'Employee Input 20-21'!RPZ29)</f>
        <v/>
      </c>
      <c r="RQA29" s="14" t="str">
        <f>IF('Employee Input 20-21'!RQA29="","",'Employee Input 20-21'!RQA29)</f>
        <v/>
      </c>
      <c r="RQB29" s="14" t="str">
        <f>IF('Employee Input 20-21'!RQB29="","",'Employee Input 20-21'!RQB29)</f>
        <v/>
      </c>
      <c r="RQC29" s="14" t="str">
        <f>IF('Employee Input 20-21'!RQC29="","",'Employee Input 20-21'!RQC29)</f>
        <v/>
      </c>
      <c r="RQD29" s="14" t="str">
        <f>IF('Employee Input 20-21'!RQD29="","",'Employee Input 20-21'!RQD29)</f>
        <v/>
      </c>
      <c r="RQE29" s="14" t="str">
        <f>IF('Employee Input 20-21'!RQE29="","",'Employee Input 20-21'!RQE29)</f>
        <v/>
      </c>
      <c r="RQF29" s="14" t="str">
        <f>IF('Employee Input 20-21'!RQF29="","",'Employee Input 20-21'!RQF29)</f>
        <v/>
      </c>
      <c r="RQG29" s="14" t="str">
        <f>IF('Employee Input 20-21'!RQG29="","",'Employee Input 20-21'!RQG29)</f>
        <v/>
      </c>
      <c r="RQH29" s="14" t="str">
        <f>IF('Employee Input 20-21'!RQH29="","",'Employee Input 20-21'!RQH29)</f>
        <v/>
      </c>
      <c r="RQI29" s="14" t="str">
        <f>IF('Employee Input 20-21'!RQI29="","",'Employee Input 20-21'!RQI29)</f>
        <v/>
      </c>
      <c r="RQJ29" s="14" t="str">
        <f>IF('Employee Input 20-21'!RQJ29="","",'Employee Input 20-21'!RQJ29)</f>
        <v/>
      </c>
      <c r="RQK29" s="14" t="str">
        <f>IF('Employee Input 20-21'!RQK29="","",'Employee Input 20-21'!RQK29)</f>
        <v/>
      </c>
      <c r="RQL29" s="14" t="str">
        <f>IF('Employee Input 20-21'!RQL29="","",'Employee Input 20-21'!RQL29)</f>
        <v/>
      </c>
      <c r="RQM29" s="14" t="str">
        <f>IF('Employee Input 20-21'!RQM29="","",'Employee Input 20-21'!RQM29)</f>
        <v/>
      </c>
      <c r="RQN29" s="14" t="str">
        <f>IF('Employee Input 20-21'!RQN29="","",'Employee Input 20-21'!RQN29)</f>
        <v/>
      </c>
      <c r="RQO29" s="14" t="str">
        <f>IF('Employee Input 20-21'!RQO29="","",'Employee Input 20-21'!RQO29)</f>
        <v/>
      </c>
      <c r="RQP29" s="14" t="str">
        <f>IF('Employee Input 20-21'!RQP29="","",'Employee Input 20-21'!RQP29)</f>
        <v/>
      </c>
      <c r="RQQ29" s="14" t="str">
        <f>IF('Employee Input 20-21'!RQQ29="","",'Employee Input 20-21'!RQQ29)</f>
        <v/>
      </c>
      <c r="RQR29" s="14" t="str">
        <f>IF('Employee Input 20-21'!RQR29="","",'Employee Input 20-21'!RQR29)</f>
        <v/>
      </c>
      <c r="RQS29" s="14" t="str">
        <f>IF('Employee Input 20-21'!RQS29="","",'Employee Input 20-21'!RQS29)</f>
        <v/>
      </c>
      <c r="RQT29" s="14" t="str">
        <f>IF('Employee Input 20-21'!RQT29="","",'Employee Input 20-21'!RQT29)</f>
        <v/>
      </c>
      <c r="RQU29" s="14" t="str">
        <f>IF('Employee Input 20-21'!RQU29="","",'Employee Input 20-21'!RQU29)</f>
        <v/>
      </c>
      <c r="RQV29" s="14" t="str">
        <f>IF('Employee Input 20-21'!RQV29="","",'Employee Input 20-21'!RQV29)</f>
        <v/>
      </c>
      <c r="RQW29" s="14" t="str">
        <f>IF('Employee Input 20-21'!RQW29="","",'Employee Input 20-21'!RQW29)</f>
        <v/>
      </c>
      <c r="RQX29" s="14" t="str">
        <f>IF('Employee Input 20-21'!RQX29="","",'Employee Input 20-21'!RQX29)</f>
        <v/>
      </c>
      <c r="RQY29" s="14" t="str">
        <f>IF('Employee Input 20-21'!RQY29="","",'Employee Input 20-21'!RQY29)</f>
        <v/>
      </c>
      <c r="RQZ29" s="14" t="str">
        <f>IF('Employee Input 20-21'!RQZ29="","",'Employee Input 20-21'!RQZ29)</f>
        <v/>
      </c>
      <c r="RRA29" s="14" t="str">
        <f>IF('Employee Input 20-21'!RRA29="","",'Employee Input 20-21'!RRA29)</f>
        <v/>
      </c>
      <c r="RRB29" s="14" t="str">
        <f>IF('Employee Input 20-21'!RRB29="","",'Employee Input 20-21'!RRB29)</f>
        <v/>
      </c>
      <c r="RRC29" s="14" t="str">
        <f>IF('Employee Input 20-21'!RRC29="","",'Employee Input 20-21'!RRC29)</f>
        <v/>
      </c>
      <c r="RRD29" s="14" t="str">
        <f>IF('Employee Input 20-21'!RRD29="","",'Employee Input 20-21'!RRD29)</f>
        <v/>
      </c>
      <c r="RRE29" s="14" t="str">
        <f>IF('Employee Input 20-21'!RRE29="","",'Employee Input 20-21'!RRE29)</f>
        <v/>
      </c>
      <c r="RRF29" s="14" t="str">
        <f>IF('Employee Input 20-21'!RRF29="","",'Employee Input 20-21'!RRF29)</f>
        <v/>
      </c>
      <c r="RRG29" s="14" t="str">
        <f>IF('Employee Input 20-21'!RRG29="","",'Employee Input 20-21'!RRG29)</f>
        <v/>
      </c>
      <c r="RRH29" s="14" t="str">
        <f>IF('Employee Input 20-21'!RRH29="","",'Employee Input 20-21'!RRH29)</f>
        <v/>
      </c>
      <c r="RRI29" s="14" t="str">
        <f>IF('Employee Input 20-21'!RRI29="","",'Employee Input 20-21'!RRI29)</f>
        <v/>
      </c>
      <c r="RRJ29" s="14" t="str">
        <f>IF('Employee Input 20-21'!RRJ29="","",'Employee Input 20-21'!RRJ29)</f>
        <v/>
      </c>
      <c r="RRK29" s="14" t="str">
        <f>IF('Employee Input 20-21'!RRK29="","",'Employee Input 20-21'!RRK29)</f>
        <v/>
      </c>
      <c r="RRL29" s="14" t="str">
        <f>IF('Employee Input 20-21'!RRL29="","",'Employee Input 20-21'!RRL29)</f>
        <v/>
      </c>
      <c r="RRM29" s="14" t="str">
        <f>IF('Employee Input 20-21'!RRM29="","",'Employee Input 20-21'!RRM29)</f>
        <v/>
      </c>
      <c r="RRN29" s="14" t="str">
        <f>IF('Employee Input 20-21'!RRN29="","",'Employee Input 20-21'!RRN29)</f>
        <v/>
      </c>
      <c r="RRO29" s="14" t="str">
        <f>IF('Employee Input 20-21'!RRO29="","",'Employee Input 20-21'!RRO29)</f>
        <v/>
      </c>
      <c r="RRP29" s="14" t="str">
        <f>IF('Employee Input 20-21'!RRP29="","",'Employee Input 20-21'!RRP29)</f>
        <v/>
      </c>
      <c r="RRQ29" s="14" t="str">
        <f>IF('Employee Input 20-21'!RRQ29="","",'Employee Input 20-21'!RRQ29)</f>
        <v/>
      </c>
      <c r="RRR29" s="14" t="str">
        <f>IF('Employee Input 20-21'!RRR29="","",'Employee Input 20-21'!RRR29)</f>
        <v/>
      </c>
      <c r="RRS29" s="14" t="str">
        <f>IF('Employee Input 20-21'!RRS29="","",'Employee Input 20-21'!RRS29)</f>
        <v/>
      </c>
      <c r="RRT29" s="14" t="str">
        <f>IF('Employee Input 20-21'!RRT29="","",'Employee Input 20-21'!RRT29)</f>
        <v/>
      </c>
      <c r="RRU29" s="14" t="str">
        <f>IF('Employee Input 20-21'!RRU29="","",'Employee Input 20-21'!RRU29)</f>
        <v/>
      </c>
      <c r="RRV29" s="14" t="str">
        <f>IF('Employee Input 20-21'!RRV29="","",'Employee Input 20-21'!RRV29)</f>
        <v/>
      </c>
      <c r="RRW29" s="14" t="str">
        <f>IF('Employee Input 20-21'!RRW29="","",'Employee Input 20-21'!RRW29)</f>
        <v/>
      </c>
      <c r="RRX29" s="14" t="str">
        <f>IF('Employee Input 20-21'!RRX29="","",'Employee Input 20-21'!RRX29)</f>
        <v/>
      </c>
      <c r="RRY29" s="14" t="str">
        <f>IF('Employee Input 20-21'!RRY29="","",'Employee Input 20-21'!RRY29)</f>
        <v/>
      </c>
      <c r="RRZ29" s="14" t="str">
        <f>IF('Employee Input 20-21'!RRZ29="","",'Employee Input 20-21'!RRZ29)</f>
        <v/>
      </c>
      <c r="RSA29" s="14" t="str">
        <f>IF('Employee Input 20-21'!RSA29="","",'Employee Input 20-21'!RSA29)</f>
        <v/>
      </c>
      <c r="RSB29" s="14" t="str">
        <f>IF('Employee Input 20-21'!RSB29="","",'Employee Input 20-21'!RSB29)</f>
        <v/>
      </c>
      <c r="RSC29" s="14" t="str">
        <f>IF('Employee Input 20-21'!RSC29="","",'Employee Input 20-21'!RSC29)</f>
        <v/>
      </c>
      <c r="RSD29" s="14" t="str">
        <f>IF('Employee Input 20-21'!RSD29="","",'Employee Input 20-21'!RSD29)</f>
        <v/>
      </c>
      <c r="RSE29" s="14" t="str">
        <f>IF('Employee Input 20-21'!RSE29="","",'Employee Input 20-21'!RSE29)</f>
        <v/>
      </c>
      <c r="RSF29" s="14" t="str">
        <f>IF('Employee Input 20-21'!RSF29="","",'Employee Input 20-21'!RSF29)</f>
        <v/>
      </c>
      <c r="RSG29" s="14" t="str">
        <f>IF('Employee Input 20-21'!RSG29="","",'Employee Input 20-21'!RSG29)</f>
        <v/>
      </c>
      <c r="RSH29" s="14" t="str">
        <f>IF('Employee Input 20-21'!RSH29="","",'Employee Input 20-21'!RSH29)</f>
        <v/>
      </c>
      <c r="RSI29" s="14" t="str">
        <f>IF('Employee Input 20-21'!RSI29="","",'Employee Input 20-21'!RSI29)</f>
        <v/>
      </c>
      <c r="RSJ29" s="14" t="str">
        <f>IF('Employee Input 20-21'!RSJ29="","",'Employee Input 20-21'!RSJ29)</f>
        <v/>
      </c>
      <c r="RSK29" s="14" t="str">
        <f>IF('Employee Input 20-21'!RSK29="","",'Employee Input 20-21'!RSK29)</f>
        <v/>
      </c>
      <c r="RSL29" s="14" t="str">
        <f>IF('Employee Input 20-21'!RSL29="","",'Employee Input 20-21'!RSL29)</f>
        <v/>
      </c>
      <c r="RSM29" s="14" t="str">
        <f>IF('Employee Input 20-21'!RSM29="","",'Employee Input 20-21'!RSM29)</f>
        <v/>
      </c>
      <c r="RSN29" s="14" t="str">
        <f>IF('Employee Input 20-21'!RSN29="","",'Employee Input 20-21'!RSN29)</f>
        <v/>
      </c>
      <c r="RSO29" s="14" t="str">
        <f>IF('Employee Input 20-21'!RSO29="","",'Employee Input 20-21'!RSO29)</f>
        <v/>
      </c>
      <c r="RSP29" s="14" t="str">
        <f>IF('Employee Input 20-21'!RSP29="","",'Employee Input 20-21'!RSP29)</f>
        <v/>
      </c>
      <c r="RSQ29" s="14" t="str">
        <f>IF('Employee Input 20-21'!RSQ29="","",'Employee Input 20-21'!RSQ29)</f>
        <v/>
      </c>
      <c r="RSR29" s="14" t="str">
        <f>IF('Employee Input 20-21'!RSR29="","",'Employee Input 20-21'!RSR29)</f>
        <v/>
      </c>
      <c r="RSS29" s="14" t="str">
        <f>IF('Employee Input 20-21'!RSS29="","",'Employee Input 20-21'!RSS29)</f>
        <v/>
      </c>
      <c r="RST29" s="14" t="str">
        <f>IF('Employee Input 20-21'!RST29="","",'Employee Input 20-21'!RST29)</f>
        <v/>
      </c>
      <c r="RSU29" s="14" t="str">
        <f>IF('Employee Input 20-21'!RSU29="","",'Employee Input 20-21'!RSU29)</f>
        <v/>
      </c>
      <c r="RSV29" s="14" t="str">
        <f>IF('Employee Input 20-21'!RSV29="","",'Employee Input 20-21'!RSV29)</f>
        <v/>
      </c>
      <c r="RSW29" s="14" t="str">
        <f>IF('Employee Input 20-21'!RSW29="","",'Employee Input 20-21'!RSW29)</f>
        <v/>
      </c>
      <c r="RSX29" s="14" t="str">
        <f>IF('Employee Input 20-21'!RSX29="","",'Employee Input 20-21'!RSX29)</f>
        <v/>
      </c>
      <c r="RSY29" s="14" t="str">
        <f>IF('Employee Input 20-21'!RSY29="","",'Employee Input 20-21'!RSY29)</f>
        <v/>
      </c>
      <c r="RSZ29" s="14" t="str">
        <f>IF('Employee Input 20-21'!RSZ29="","",'Employee Input 20-21'!RSZ29)</f>
        <v/>
      </c>
      <c r="RTA29" s="14" t="str">
        <f>IF('Employee Input 20-21'!RTA29="","",'Employee Input 20-21'!RTA29)</f>
        <v/>
      </c>
      <c r="RTB29" s="14" t="str">
        <f>IF('Employee Input 20-21'!RTB29="","",'Employee Input 20-21'!RTB29)</f>
        <v/>
      </c>
      <c r="RTC29" s="14" t="str">
        <f>IF('Employee Input 20-21'!RTC29="","",'Employee Input 20-21'!RTC29)</f>
        <v/>
      </c>
      <c r="RTD29" s="14" t="str">
        <f>IF('Employee Input 20-21'!RTD29="","",'Employee Input 20-21'!RTD29)</f>
        <v/>
      </c>
      <c r="RTE29" s="14" t="str">
        <f>IF('Employee Input 20-21'!RTE29="","",'Employee Input 20-21'!RTE29)</f>
        <v/>
      </c>
      <c r="RTF29" s="14" t="str">
        <f>IF('Employee Input 20-21'!RTF29="","",'Employee Input 20-21'!RTF29)</f>
        <v/>
      </c>
      <c r="RTG29" s="14" t="str">
        <f>IF('Employee Input 20-21'!RTG29="","",'Employee Input 20-21'!RTG29)</f>
        <v/>
      </c>
      <c r="RTH29" s="14" t="str">
        <f>IF('Employee Input 20-21'!RTH29="","",'Employee Input 20-21'!RTH29)</f>
        <v/>
      </c>
      <c r="RTI29" s="14" t="str">
        <f>IF('Employee Input 20-21'!RTI29="","",'Employee Input 20-21'!RTI29)</f>
        <v/>
      </c>
      <c r="RTJ29" s="14" t="str">
        <f>IF('Employee Input 20-21'!RTJ29="","",'Employee Input 20-21'!RTJ29)</f>
        <v/>
      </c>
      <c r="RTK29" s="14" t="str">
        <f>IF('Employee Input 20-21'!RTK29="","",'Employee Input 20-21'!RTK29)</f>
        <v/>
      </c>
      <c r="RTL29" s="14" t="str">
        <f>IF('Employee Input 20-21'!RTL29="","",'Employee Input 20-21'!RTL29)</f>
        <v/>
      </c>
      <c r="RTM29" s="14" t="str">
        <f>IF('Employee Input 20-21'!RTM29="","",'Employee Input 20-21'!RTM29)</f>
        <v/>
      </c>
      <c r="RTN29" s="14" t="str">
        <f>IF('Employee Input 20-21'!RTN29="","",'Employee Input 20-21'!RTN29)</f>
        <v/>
      </c>
      <c r="RTO29" s="14" t="str">
        <f>IF('Employee Input 20-21'!RTO29="","",'Employee Input 20-21'!RTO29)</f>
        <v/>
      </c>
      <c r="RTP29" s="14" t="str">
        <f>IF('Employee Input 20-21'!RTP29="","",'Employee Input 20-21'!RTP29)</f>
        <v/>
      </c>
      <c r="RTQ29" s="14" t="str">
        <f>IF('Employee Input 20-21'!RTQ29="","",'Employee Input 20-21'!RTQ29)</f>
        <v/>
      </c>
      <c r="RTR29" s="14" t="str">
        <f>IF('Employee Input 20-21'!RTR29="","",'Employee Input 20-21'!RTR29)</f>
        <v/>
      </c>
      <c r="RTS29" s="14" t="str">
        <f>IF('Employee Input 20-21'!RTS29="","",'Employee Input 20-21'!RTS29)</f>
        <v/>
      </c>
      <c r="RTT29" s="14" t="str">
        <f>IF('Employee Input 20-21'!RTT29="","",'Employee Input 20-21'!RTT29)</f>
        <v/>
      </c>
      <c r="RTU29" s="14" t="str">
        <f>IF('Employee Input 20-21'!RTU29="","",'Employee Input 20-21'!RTU29)</f>
        <v/>
      </c>
      <c r="RTV29" s="14" t="str">
        <f>IF('Employee Input 20-21'!RTV29="","",'Employee Input 20-21'!RTV29)</f>
        <v/>
      </c>
      <c r="RTW29" s="14" t="str">
        <f>IF('Employee Input 20-21'!RTW29="","",'Employee Input 20-21'!RTW29)</f>
        <v/>
      </c>
      <c r="RTX29" s="14" t="str">
        <f>IF('Employee Input 20-21'!RTX29="","",'Employee Input 20-21'!RTX29)</f>
        <v/>
      </c>
      <c r="RTY29" s="14" t="str">
        <f>IF('Employee Input 20-21'!RTY29="","",'Employee Input 20-21'!RTY29)</f>
        <v/>
      </c>
      <c r="RTZ29" s="14" t="str">
        <f>IF('Employee Input 20-21'!RTZ29="","",'Employee Input 20-21'!RTZ29)</f>
        <v/>
      </c>
      <c r="RUA29" s="14" t="str">
        <f>IF('Employee Input 20-21'!RUA29="","",'Employee Input 20-21'!RUA29)</f>
        <v/>
      </c>
      <c r="RUB29" s="14" t="str">
        <f>IF('Employee Input 20-21'!RUB29="","",'Employee Input 20-21'!RUB29)</f>
        <v/>
      </c>
      <c r="RUC29" s="14" t="str">
        <f>IF('Employee Input 20-21'!RUC29="","",'Employee Input 20-21'!RUC29)</f>
        <v/>
      </c>
      <c r="RUD29" s="14" t="str">
        <f>IF('Employee Input 20-21'!RUD29="","",'Employee Input 20-21'!RUD29)</f>
        <v/>
      </c>
      <c r="RUE29" s="14" t="str">
        <f>IF('Employee Input 20-21'!RUE29="","",'Employee Input 20-21'!RUE29)</f>
        <v/>
      </c>
      <c r="RUF29" s="14" t="str">
        <f>IF('Employee Input 20-21'!RUF29="","",'Employee Input 20-21'!RUF29)</f>
        <v/>
      </c>
      <c r="RUG29" s="14" t="str">
        <f>IF('Employee Input 20-21'!RUG29="","",'Employee Input 20-21'!RUG29)</f>
        <v/>
      </c>
      <c r="RUH29" s="14" t="str">
        <f>IF('Employee Input 20-21'!RUH29="","",'Employee Input 20-21'!RUH29)</f>
        <v/>
      </c>
      <c r="RUI29" s="14" t="str">
        <f>IF('Employee Input 20-21'!RUI29="","",'Employee Input 20-21'!RUI29)</f>
        <v/>
      </c>
      <c r="RUJ29" s="14" t="str">
        <f>IF('Employee Input 20-21'!RUJ29="","",'Employee Input 20-21'!RUJ29)</f>
        <v/>
      </c>
      <c r="RUK29" s="14" t="str">
        <f>IF('Employee Input 20-21'!RUK29="","",'Employee Input 20-21'!RUK29)</f>
        <v/>
      </c>
      <c r="RUL29" s="14" t="str">
        <f>IF('Employee Input 20-21'!RUL29="","",'Employee Input 20-21'!RUL29)</f>
        <v/>
      </c>
      <c r="RUM29" s="14" t="str">
        <f>IF('Employee Input 20-21'!RUM29="","",'Employee Input 20-21'!RUM29)</f>
        <v/>
      </c>
      <c r="RUN29" s="14" t="str">
        <f>IF('Employee Input 20-21'!RUN29="","",'Employee Input 20-21'!RUN29)</f>
        <v/>
      </c>
      <c r="RUO29" s="14" t="str">
        <f>IF('Employee Input 20-21'!RUO29="","",'Employee Input 20-21'!RUO29)</f>
        <v/>
      </c>
      <c r="RUP29" s="14" t="str">
        <f>IF('Employee Input 20-21'!RUP29="","",'Employee Input 20-21'!RUP29)</f>
        <v/>
      </c>
      <c r="RUQ29" s="14" t="str">
        <f>IF('Employee Input 20-21'!RUQ29="","",'Employee Input 20-21'!RUQ29)</f>
        <v/>
      </c>
      <c r="RUR29" s="14" t="str">
        <f>IF('Employee Input 20-21'!RUR29="","",'Employee Input 20-21'!RUR29)</f>
        <v/>
      </c>
      <c r="RUS29" s="14" t="str">
        <f>IF('Employee Input 20-21'!RUS29="","",'Employee Input 20-21'!RUS29)</f>
        <v/>
      </c>
      <c r="RUT29" s="14" t="str">
        <f>IF('Employee Input 20-21'!RUT29="","",'Employee Input 20-21'!RUT29)</f>
        <v/>
      </c>
      <c r="RUU29" s="14" t="str">
        <f>IF('Employee Input 20-21'!RUU29="","",'Employee Input 20-21'!RUU29)</f>
        <v/>
      </c>
      <c r="RUV29" s="14" t="str">
        <f>IF('Employee Input 20-21'!RUV29="","",'Employee Input 20-21'!RUV29)</f>
        <v/>
      </c>
      <c r="RUW29" s="14" t="str">
        <f>IF('Employee Input 20-21'!RUW29="","",'Employee Input 20-21'!RUW29)</f>
        <v/>
      </c>
      <c r="RUX29" s="14" t="str">
        <f>IF('Employee Input 20-21'!RUX29="","",'Employee Input 20-21'!RUX29)</f>
        <v/>
      </c>
      <c r="RUY29" s="14" t="str">
        <f>IF('Employee Input 20-21'!RUY29="","",'Employee Input 20-21'!RUY29)</f>
        <v/>
      </c>
      <c r="RUZ29" s="14" t="str">
        <f>IF('Employee Input 20-21'!RUZ29="","",'Employee Input 20-21'!RUZ29)</f>
        <v/>
      </c>
      <c r="RVA29" s="14" t="str">
        <f>IF('Employee Input 20-21'!RVA29="","",'Employee Input 20-21'!RVA29)</f>
        <v/>
      </c>
      <c r="RVB29" s="14" t="str">
        <f>IF('Employee Input 20-21'!RVB29="","",'Employee Input 20-21'!RVB29)</f>
        <v/>
      </c>
      <c r="RVC29" s="14" t="str">
        <f>IF('Employee Input 20-21'!RVC29="","",'Employee Input 20-21'!RVC29)</f>
        <v/>
      </c>
      <c r="RVD29" s="14" t="str">
        <f>IF('Employee Input 20-21'!RVD29="","",'Employee Input 20-21'!RVD29)</f>
        <v/>
      </c>
      <c r="RVE29" s="14" t="str">
        <f>IF('Employee Input 20-21'!RVE29="","",'Employee Input 20-21'!RVE29)</f>
        <v/>
      </c>
      <c r="RVF29" s="14" t="str">
        <f>IF('Employee Input 20-21'!RVF29="","",'Employee Input 20-21'!RVF29)</f>
        <v/>
      </c>
      <c r="RVG29" s="14" t="str">
        <f>IF('Employee Input 20-21'!RVG29="","",'Employee Input 20-21'!RVG29)</f>
        <v/>
      </c>
      <c r="RVH29" s="14" t="str">
        <f>IF('Employee Input 20-21'!RVH29="","",'Employee Input 20-21'!RVH29)</f>
        <v/>
      </c>
      <c r="RVI29" s="14" t="str">
        <f>IF('Employee Input 20-21'!RVI29="","",'Employee Input 20-21'!RVI29)</f>
        <v/>
      </c>
      <c r="RVJ29" s="14" t="str">
        <f>IF('Employee Input 20-21'!RVJ29="","",'Employee Input 20-21'!RVJ29)</f>
        <v/>
      </c>
      <c r="RVK29" s="14" t="str">
        <f>IF('Employee Input 20-21'!RVK29="","",'Employee Input 20-21'!RVK29)</f>
        <v/>
      </c>
      <c r="RVL29" s="14" t="str">
        <f>IF('Employee Input 20-21'!RVL29="","",'Employee Input 20-21'!RVL29)</f>
        <v/>
      </c>
      <c r="RVM29" s="14" t="str">
        <f>IF('Employee Input 20-21'!RVM29="","",'Employee Input 20-21'!RVM29)</f>
        <v/>
      </c>
      <c r="RVN29" s="14" t="str">
        <f>IF('Employee Input 20-21'!RVN29="","",'Employee Input 20-21'!RVN29)</f>
        <v/>
      </c>
      <c r="RVO29" s="14" t="str">
        <f>IF('Employee Input 20-21'!RVO29="","",'Employee Input 20-21'!RVO29)</f>
        <v/>
      </c>
      <c r="RVP29" s="14" t="str">
        <f>IF('Employee Input 20-21'!RVP29="","",'Employee Input 20-21'!RVP29)</f>
        <v/>
      </c>
      <c r="RVQ29" s="14" t="str">
        <f>IF('Employee Input 20-21'!RVQ29="","",'Employee Input 20-21'!RVQ29)</f>
        <v/>
      </c>
      <c r="RVR29" s="14" t="str">
        <f>IF('Employee Input 20-21'!RVR29="","",'Employee Input 20-21'!RVR29)</f>
        <v/>
      </c>
      <c r="RVS29" s="14" t="str">
        <f>IF('Employee Input 20-21'!RVS29="","",'Employee Input 20-21'!RVS29)</f>
        <v/>
      </c>
      <c r="RVT29" s="14" t="str">
        <f>IF('Employee Input 20-21'!RVT29="","",'Employee Input 20-21'!RVT29)</f>
        <v/>
      </c>
      <c r="RVU29" s="14" t="str">
        <f>IF('Employee Input 20-21'!RVU29="","",'Employee Input 20-21'!RVU29)</f>
        <v/>
      </c>
      <c r="RVV29" s="14" t="str">
        <f>IF('Employee Input 20-21'!RVV29="","",'Employee Input 20-21'!RVV29)</f>
        <v/>
      </c>
      <c r="RVW29" s="14" t="str">
        <f>IF('Employee Input 20-21'!RVW29="","",'Employee Input 20-21'!RVW29)</f>
        <v/>
      </c>
      <c r="RVX29" s="14" t="str">
        <f>IF('Employee Input 20-21'!RVX29="","",'Employee Input 20-21'!RVX29)</f>
        <v/>
      </c>
      <c r="RVY29" s="14" t="str">
        <f>IF('Employee Input 20-21'!RVY29="","",'Employee Input 20-21'!RVY29)</f>
        <v/>
      </c>
      <c r="RVZ29" s="14" t="str">
        <f>IF('Employee Input 20-21'!RVZ29="","",'Employee Input 20-21'!RVZ29)</f>
        <v/>
      </c>
      <c r="RWA29" s="14" t="str">
        <f>IF('Employee Input 20-21'!RWA29="","",'Employee Input 20-21'!RWA29)</f>
        <v/>
      </c>
      <c r="RWB29" s="14" t="str">
        <f>IF('Employee Input 20-21'!RWB29="","",'Employee Input 20-21'!RWB29)</f>
        <v/>
      </c>
      <c r="RWC29" s="14" t="str">
        <f>IF('Employee Input 20-21'!RWC29="","",'Employee Input 20-21'!RWC29)</f>
        <v/>
      </c>
      <c r="RWD29" s="14" t="str">
        <f>IF('Employee Input 20-21'!RWD29="","",'Employee Input 20-21'!RWD29)</f>
        <v/>
      </c>
      <c r="RWE29" s="14" t="str">
        <f>IF('Employee Input 20-21'!RWE29="","",'Employee Input 20-21'!RWE29)</f>
        <v/>
      </c>
      <c r="RWF29" s="14" t="str">
        <f>IF('Employee Input 20-21'!RWF29="","",'Employee Input 20-21'!RWF29)</f>
        <v/>
      </c>
      <c r="RWG29" s="14" t="str">
        <f>IF('Employee Input 20-21'!RWG29="","",'Employee Input 20-21'!RWG29)</f>
        <v/>
      </c>
      <c r="RWH29" s="14" t="str">
        <f>IF('Employee Input 20-21'!RWH29="","",'Employee Input 20-21'!RWH29)</f>
        <v/>
      </c>
      <c r="RWI29" s="14" t="str">
        <f>IF('Employee Input 20-21'!RWI29="","",'Employee Input 20-21'!RWI29)</f>
        <v/>
      </c>
      <c r="RWJ29" s="14" t="str">
        <f>IF('Employee Input 20-21'!RWJ29="","",'Employee Input 20-21'!RWJ29)</f>
        <v/>
      </c>
      <c r="RWK29" s="14" t="str">
        <f>IF('Employee Input 20-21'!RWK29="","",'Employee Input 20-21'!RWK29)</f>
        <v/>
      </c>
      <c r="RWL29" s="14" t="str">
        <f>IF('Employee Input 20-21'!RWL29="","",'Employee Input 20-21'!RWL29)</f>
        <v/>
      </c>
      <c r="RWM29" s="14" t="str">
        <f>IF('Employee Input 20-21'!RWM29="","",'Employee Input 20-21'!RWM29)</f>
        <v/>
      </c>
      <c r="RWN29" s="14" t="str">
        <f>IF('Employee Input 20-21'!RWN29="","",'Employee Input 20-21'!RWN29)</f>
        <v/>
      </c>
      <c r="RWO29" s="14" t="str">
        <f>IF('Employee Input 20-21'!RWO29="","",'Employee Input 20-21'!RWO29)</f>
        <v/>
      </c>
      <c r="RWP29" s="14" t="str">
        <f>IF('Employee Input 20-21'!RWP29="","",'Employee Input 20-21'!RWP29)</f>
        <v/>
      </c>
      <c r="RWQ29" s="14" t="str">
        <f>IF('Employee Input 20-21'!RWQ29="","",'Employee Input 20-21'!RWQ29)</f>
        <v/>
      </c>
      <c r="RWR29" s="14" t="str">
        <f>IF('Employee Input 20-21'!RWR29="","",'Employee Input 20-21'!RWR29)</f>
        <v/>
      </c>
      <c r="RWS29" s="14" t="str">
        <f>IF('Employee Input 20-21'!RWS29="","",'Employee Input 20-21'!RWS29)</f>
        <v/>
      </c>
      <c r="RWT29" s="14" t="str">
        <f>IF('Employee Input 20-21'!RWT29="","",'Employee Input 20-21'!RWT29)</f>
        <v/>
      </c>
      <c r="RWU29" s="14" t="str">
        <f>IF('Employee Input 20-21'!RWU29="","",'Employee Input 20-21'!RWU29)</f>
        <v/>
      </c>
      <c r="RWV29" s="14" t="str">
        <f>IF('Employee Input 20-21'!RWV29="","",'Employee Input 20-21'!RWV29)</f>
        <v/>
      </c>
      <c r="RWW29" s="14" t="str">
        <f>IF('Employee Input 20-21'!RWW29="","",'Employee Input 20-21'!RWW29)</f>
        <v/>
      </c>
      <c r="RWX29" s="14" t="str">
        <f>IF('Employee Input 20-21'!RWX29="","",'Employee Input 20-21'!RWX29)</f>
        <v/>
      </c>
      <c r="RWY29" s="14" t="str">
        <f>IF('Employee Input 20-21'!RWY29="","",'Employee Input 20-21'!RWY29)</f>
        <v/>
      </c>
      <c r="RWZ29" s="14" t="str">
        <f>IF('Employee Input 20-21'!RWZ29="","",'Employee Input 20-21'!RWZ29)</f>
        <v/>
      </c>
      <c r="RXA29" s="14" t="str">
        <f>IF('Employee Input 20-21'!RXA29="","",'Employee Input 20-21'!RXA29)</f>
        <v/>
      </c>
      <c r="RXB29" s="14" t="str">
        <f>IF('Employee Input 20-21'!RXB29="","",'Employee Input 20-21'!RXB29)</f>
        <v/>
      </c>
      <c r="RXC29" s="14" t="str">
        <f>IF('Employee Input 20-21'!RXC29="","",'Employee Input 20-21'!RXC29)</f>
        <v/>
      </c>
      <c r="RXD29" s="14" t="str">
        <f>IF('Employee Input 20-21'!RXD29="","",'Employee Input 20-21'!RXD29)</f>
        <v/>
      </c>
      <c r="RXE29" s="14" t="str">
        <f>IF('Employee Input 20-21'!RXE29="","",'Employee Input 20-21'!RXE29)</f>
        <v/>
      </c>
      <c r="RXF29" s="14" t="str">
        <f>IF('Employee Input 20-21'!RXF29="","",'Employee Input 20-21'!RXF29)</f>
        <v/>
      </c>
      <c r="RXG29" s="14" t="str">
        <f>IF('Employee Input 20-21'!RXG29="","",'Employee Input 20-21'!RXG29)</f>
        <v/>
      </c>
      <c r="RXH29" s="14" t="str">
        <f>IF('Employee Input 20-21'!RXH29="","",'Employee Input 20-21'!RXH29)</f>
        <v/>
      </c>
      <c r="RXI29" s="14" t="str">
        <f>IF('Employee Input 20-21'!RXI29="","",'Employee Input 20-21'!RXI29)</f>
        <v/>
      </c>
      <c r="RXJ29" s="14" t="str">
        <f>IF('Employee Input 20-21'!RXJ29="","",'Employee Input 20-21'!RXJ29)</f>
        <v/>
      </c>
      <c r="RXK29" s="14" t="str">
        <f>IF('Employee Input 20-21'!RXK29="","",'Employee Input 20-21'!RXK29)</f>
        <v/>
      </c>
      <c r="RXL29" s="14" t="str">
        <f>IF('Employee Input 20-21'!RXL29="","",'Employee Input 20-21'!RXL29)</f>
        <v/>
      </c>
      <c r="RXM29" s="14" t="str">
        <f>IF('Employee Input 20-21'!RXM29="","",'Employee Input 20-21'!RXM29)</f>
        <v/>
      </c>
      <c r="RXN29" s="14" t="str">
        <f>IF('Employee Input 20-21'!RXN29="","",'Employee Input 20-21'!RXN29)</f>
        <v/>
      </c>
      <c r="RXO29" s="14" t="str">
        <f>IF('Employee Input 20-21'!RXO29="","",'Employee Input 20-21'!RXO29)</f>
        <v/>
      </c>
      <c r="RXP29" s="14" t="str">
        <f>IF('Employee Input 20-21'!RXP29="","",'Employee Input 20-21'!RXP29)</f>
        <v/>
      </c>
      <c r="RXQ29" s="14" t="str">
        <f>IF('Employee Input 20-21'!RXQ29="","",'Employee Input 20-21'!RXQ29)</f>
        <v/>
      </c>
      <c r="RXR29" s="14" t="str">
        <f>IF('Employee Input 20-21'!RXR29="","",'Employee Input 20-21'!RXR29)</f>
        <v/>
      </c>
      <c r="RXS29" s="14" t="str">
        <f>IF('Employee Input 20-21'!RXS29="","",'Employee Input 20-21'!RXS29)</f>
        <v/>
      </c>
      <c r="RXT29" s="14" t="str">
        <f>IF('Employee Input 20-21'!RXT29="","",'Employee Input 20-21'!RXT29)</f>
        <v/>
      </c>
      <c r="RXU29" s="14" t="str">
        <f>IF('Employee Input 20-21'!RXU29="","",'Employee Input 20-21'!RXU29)</f>
        <v/>
      </c>
      <c r="RXV29" s="14" t="str">
        <f>IF('Employee Input 20-21'!RXV29="","",'Employee Input 20-21'!RXV29)</f>
        <v/>
      </c>
      <c r="RXW29" s="14" t="str">
        <f>IF('Employee Input 20-21'!RXW29="","",'Employee Input 20-21'!RXW29)</f>
        <v/>
      </c>
      <c r="RXX29" s="14" t="str">
        <f>IF('Employee Input 20-21'!RXX29="","",'Employee Input 20-21'!RXX29)</f>
        <v/>
      </c>
      <c r="RXY29" s="14" t="str">
        <f>IF('Employee Input 20-21'!RXY29="","",'Employee Input 20-21'!RXY29)</f>
        <v/>
      </c>
      <c r="RXZ29" s="14" t="str">
        <f>IF('Employee Input 20-21'!RXZ29="","",'Employee Input 20-21'!RXZ29)</f>
        <v/>
      </c>
      <c r="RYA29" s="14" t="str">
        <f>IF('Employee Input 20-21'!RYA29="","",'Employee Input 20-21'!RYA29)</f>
        <v/>
      </c>
      <c r="RYB29" s="14" t="str">
        <f>IF('Employee Input 20-21'!RYB29="","",'Employee Input 20-21'!RYB29)</f>
        <v/>
      </c>
      <c r="RYC29" s="14" t="str">
        <f>IF('Employee Input 20-21'!RYC29="","",'Employee Input 20-21'!RYC29)</f>
        <v/>
      </c>
      <c r="RYD29" s="14" t="str">
        <f>IF('Employee Input 20-21'!RYD29="","",'Employee Input 20-21'!RYD29)</f>
        <v/>
      </c>
      <c r="RYE29" s="14" t="str">
        <f>IF('Employee Input 20-21'!RYE29="","",'Employee Input 20-21'!RYE29)</f>
        <v/>
      </c>
      <c r="RYF29" s="14" t="str">
        <f>IF('Employee Input 20-21'!RYF29="","",'Employee Input 20-21'!RYF29)</f>
        <v/>
      </c>
      <c r="RYG29" s="14" t="str">
        <f>IF('Employee Input 20-21'!RYG29="","",'Employee Input 20-21'!RYG29)</f>
        <v/>
      </c>
      <c r="RYH29" s="14" t="str">
        <f>IF('Employee Input 20-21'!RYH29="","",'Employee Input 20-21'!RYH29)</f>
        <v/>
      </c>
      <c r="RYI29" s="14" t="str">
        <f>IF('Employee Input 20-21'!RYI29="","",'Employee Input 20-21'!RYI29)</f>
        <v/>
      </c>
      <c r="RYJ29" s="14" t="str">
        <f>IF('Employee Input 20-21'!RYJ29="","",'Employee Input 20-21'!RYJ29)</f>
        <v/>
      </c>
      <c r="RYK29" s="14" t="str">
        <f>IF('Employee Input 20-21'!RYK29="","",'Employee Input 20-21'!RYK29)</f>
        <v/>
      </c>
      <c r="RYL29" s="14" t="str">
        <f>IF('Employee Input 20-21'!RYL29="","",'Employee Input 20-21'!RYL29)</f>
        <v/>
      </c>
      <c r="RYM29" s="14" t="str">
        <f>IF('Employee Input 20-21'!RYM29="","",'Employee Input 20-21'!RYM29)</f>
        <v/>
      </c>
      <c r="RYN29" s="14" t="str">
        <f>IF('Employee Input 20-21'!RYN29="","",'Employee Input 20-21'!RYN29)</f>
        <v/>
      </c>
      <c r="RYO29" s="14" t="str">
        <f>IF('Employee Input 20-21'!RYO29="","",'Employee Input 20-21'!RYO29)</f>
        <v/>
      </c>
      <c r="RYP29" s="14" t="str">
        <f>IF('Employee Input 20-21'!RYP29="","",'Employee Input 20-21'!RYP29)</f>
        <v/>
      </c>
      <c r="RYQ29" s="14" t="str">
        <f>IF('Employee Input 20-21'!RYQ29="","",'Employee Input 20-21'!RYQ29)</f>
        <v/>
      </c>
      <c r="RYR29" s="14" t="str">
        <f>IF('Employee Input 20-21'!RYR29="","",'Employee Input 20-21'!RYR29)</f>
        <v/>
      </c>
      <c r="RYS29" s="14" t="str">
        <f>IF('Employee Input 20-21'!RYS29="","",'Employee Input 20-21'!RYS29)</f>
        <v/>
      </c>
      <c r="RYT29" s="14" t="str">
        <f>IF('Employee Input 20-21'!RYT29="","",'Employee Input 20-21'!RYT29)</f>
        <v/>
      </c>
      <c r="RYU29" s="14" t="str">
        <f>IF('Employee Input 20-21'!RYU29="","",'Employee Input 20-21'!RYU29)</f>
        <v/>
      </c>
      <c r="RYV29" s="14" t="str">
        <f>IF('Employee Input 20-21'!RYV29="","",'Employee Input 20-21'!RYV29)</f>
        <v/>
      </c>
      <c r="RYW29" s="14" t="str">
        <f>IF('Employee Input 20-21'!RYW29="","",'Employee Input 20-21'!RYW29)</f>
        <v/>
      </c>
      <c r="RYX29" s="14" t="str">
        <f>IF('Employee Input 20-21'!RYX29="","",'Employee Input 20-21'!RYX29)</f>
        <v/>
      </c>
      <c r="RYY29" s="14" t="str">
        <f>IF('Employee Input 20-21'!RYY29="","",'Employee Input 20-21'!RYY29)</f>
        <v/>
      </c>
      <c r="RYZ29" s="14" t="str">
        <f>IF('Employee Input 20-21'!RYZ29="","",'Employee Input 20-21'!RYZ29)</f>
        <v/>
      </c>
      <c r="RZA29" s="14" t="str">
        <f>IF('Employee Input 20-21'!RZA29="","",'Employee Input 20-21'!RZA29)</f>
        <v/>
      </c>
      <c r="RZB29" s="14" t="str">
        <f>IF('Employee Input 20-21'!RZB29="","",'Employee Input 20-21'!RZB29)</f>
        <v/>
      </c>
      <c r="RZC29" s="14" t="str">
        <f>IF('Employee Input 20-21'!RZC29="","",'Employee Input 20-21'!RZC29)</f>
        <v/>
      </c>
      <c r="RZD29" s="14" t="str">
        <f>IF('Employee Input 20-21'!RZD29="","",'Employee Input 20-21'!RZD29)</f>
        <v/>
      </c>
      <c r="RZE29" s="14" t="str">
        <f>IF('Employee Input 20-21'!RZE29="","",'Employee Input 20-21'!RZE29)</f>
        <v/>
      </c>
      <c r="RZF29" s="14" t="str">
        <f>IF('Employee Input 20-21'!RZF29="","",'Employee Input 20-21'!RZF29)</f>
        <v/>
      </c>
      <c r="RZG29" s="14" t="str">
        <f>IF('Employee Input 20-21'!RZG29="","",'Employee Input 20-21'!RZG29)</f>
        <v/>
      </c>
      <c r="RZH29" s="14" t="str">
        <f>IF('Employee Input 20-21'!RZH29="","",'Employee Input 20-21'!RZH29)</f>
        <v/>
      </c>
      <c r="RZI29" s="14" t="str">
        <f>IF('Employee Input 20-21'!RZI29="","",'Employee Input 20-21'!RZI29)</f>
        <v/>
      </c>
      <c r="RZJ29" s="14" t="str">
        <f>IF('Employee Input 20-21'!RZJ29="","",'Employee Input 20-21'!RZJ29)</f>
        <v/>
      </c>
      <c r="RZK29" s="14" t="str">
        <f>IF('Employee Input 20-21'!RZK29="","",'Employee Input 20-21'!RZK29)</f>
        <v/>
      </c>
      <c r="RZL29" s="14" t="str">
        <f>IF('Employee Input 20-21'!RZL29="","",'Employee Input 20-21'!RZL29)</f>
        <v/>
      </c>
      <c r="RZM29" s="14" t="str">
        <f>IF('Employee Input 20-21'!RZM29="","",'Employee Input 20-21'!RZM29)</f>
        <v/>
      </c>
      <c r="RZN29" s="14" t="str">
        <f>IF('Employee Input 20-21'!RZN29="","",'Employee Input 20-21'!RZN29)</f>
        <v/>
      </c>
      <c r="RZO29" s="14" t="str">
        <f>IF('Employee Input 20-21'!RZO29="","",'Employee Input 20-21'!RZO29)</f>
        <v/>
      </c>
      <c r="RZP29" s="14" t="str">
        <f>IF('Employee Input 20-21'!RZP29="","",'Employee Input 20-21'!RZP29)</f>
        <v/>
      </c>
      <c r="RZQ29" s="14" t="str">
        <f>IF('Employee Input 20-21'!RZQ29="","",'Employee Input 20-21'!RZQ29)</f>
        <v/>
      </c>
      <c r="RZR29" s="14" t="str">
        <f>IF('Employee Input 20-21'!RZR29="","",'Employee Input 20-21'!RZR29)</f>
        <v/>
      </c>
      <c r="RZS29" s="14" t="str">
        <f>IF('Employee Input 20-21'!RZS29="","",'Employee Input 20-21'!RZS29)</f>
        <v/>
      </c>
      <c r="RZT29" s="14" t="str">
        <f>IF('Employee Input 20-21'!RZT29="","",'Employee Input 20-21'!RZT29)</f>
        <v/>
      </c>
      <c r="RZU29" s="14" t="str">
        <f>IF('Employee Input 20-21'!RZU29="","",'Employee Input 20-21'!RZU29)</f>
        <v/>
      </c>
      <c r="RZV29" s="14" t="str">
        <f>IF('Employee Input 20-21'!RZV29="","",'Employee Input 20-21'!RZV29)</f>
        <v/>
      </c>
      <c r="RZW29" s="14" t="str">
        <f>IF('Employee Input 20-21'!RZW29="","",'Employee Input 20-21'!RZW29)</f>
        <v/>
      </c>
      <c r="RZX29" s="14" t="str">
        <f>IF('Employee Input 20-21'!RZX29="","",'Employee Input 20-21'!RZX29)</f>
        <v/>
      </c>
      <c r="RZY29" s="14" t="str">
        <f>IF('Employee Input 20-21'!RZY29="","",'Employee Input 20-21'!RZY29)</f>
        <v/>
      </c>
      <c r="RZZ29" s="14" t="str">
        <f>IF('Employee Input 20-21'!RZZ29="","",'Employee Input 20-21'!RZZ29)</f>
        <v/>
      </c>
      <c r="SAA29" s="14" t="str">
        <f>IF('Employee Input 20-21'!SAA29="","",'Employee Input 20-21'!SAA29)</f>
        <v/>
      </c>
      <c r="SAB29" s="14" t="str">
        <f>IF('Employee Input 20-21'!SAB29="","",'Employee Input 20-21'!SAB29)</f>
        <v/>
      </c>
      <c r="SAC29" s="14" t="str">
        <f>IF('Employee Input 20-21'!SAC29="","",'Employee Input 20-21'!SAC29)</f>
        <v/>
      </c>
      <c r="SAD29" s="14" t="str">
        <f>IF('Employee Input 20-21'!SAD29="","",'Employee Input 20-21'!SAD29)</f>
        <v/>
      </c>
      <c r="SAE29" s="14" t="str">
        <f>IF('Employee Input 20-21'!SAE29="","",'Employee Input 20-21'!SAE29)</f>
        <v/>
      </c>
      <c r="SAF29" s="14" t="str">
        <f>IF('Employee Input 20-21'!SAF29="","",'Employee Input 20-21'!SAF29)</f>
        <v/>
      </c>
      <c r="SAG29" s="14" t="str">
        <f>IF('Employee Input 20-21'!SAG29="","",'Employee Input 20-21'!SAG29)</f>
        <v/>
      </c>
      <c r="SAH29" s="14" t="str">
        <f>IF('Employee Input 20-21'!SAH29="","",'Employee Input 20-21'!SAH29)</f>
        <v/>
      </c>
      <c r="SAI29" s="14" t="str">
        <f>IF('Employee Input 20-21'!SAI29="","",'Employee Input 20-21'!SAI29)</f>
        <v/>
      </c>
      <c r="SAJ29" s="14" t="str">
        <f>IF('Employee Input 20-21'!SAJ29="","",'Employee Input 20-21'!SAJ29)</f>
        <v/>
      </c>
      <c r="SAK29" s="14" t="str">
        <f>IF('Employee Input 20-21'!SAK29="","",'Employee Input 20-21'!SAK29)</f>
        <v/>
      </c>
      <c r="SAL29" s="14" t="str">
        <f>IF('Employee Input 20-21'!SAL29="","",'Employee Input 20-21'!SAL29)</f>
        <v/>
      </c>
      <c r="SAM29" s="14" t="str">
        <f>IF('Employee Input 20-21'!SAM29="","",'Employee Input 20-21'!SAM29)</f>
        <v/>
      </c>
      <c r="SAN29" s="14" t="str">
        <f>IF('Employee Input 20-21'!SAN29="","",'Employee Input 20-21'!SAN29)</f>
        <v/>
      </c>
      <c r="SAO29" s="14" t="str">
        <f>IF('Employee Input 20-21'!SAO29="","",'Employee Input 20-21'!SAO29)</f>
        <v/>
      </c>
      <c r="SAP29" s="14" t="str">
        <f>IF('Employee Input 20-21'!SAP29="","",'Employee Input 20-21'!SAP29)</f>
        <v/>
      </c>
      <c r="SAQ29" s="14" t="str">
        <f>IF('Employee Input 20-21'!SAQ29="","",'Employee Input 20-21'!SAQ29)</f>
        <v/>
      </c>
      <c r="SAR29" s="14" t="str">
        <f>IF('Employee Input 20-21'!SAR29="","",'Employee Input 20-21'!SAR29)</f>
        <v/>
      </c>
      <c r="SAS29" s="14" t="str">
        <f>IF('Employee Input 20-21'!SAS29="","",'Employee Input 20-21'!SAS29)</f>
        <v/>
      </c>
      <c r="SAT29" s="14" t="str">
        <f>IF('Employee Input 20-21'!SAT29="","",'Employee Input 20-21'!SAT29)</f>
        <v/>
      </c>
      <c r="SAU29" s="14" t="str">
        <f>IF('Employee Input 20-21'!SAU29="","",'Employee Input 20-21'!SAU29)</f>
        <v/>
      </c>
      <c r="SAV29" s="14" t="str">
        <f>IF('Employee Input 20-21'!SAV29="","",'Employee Input 20-21'!SAV29)</f>
        <v/>
      </c>
      <c r="SAW29" s="14" t="str">
        <f>IF('Employee Input 20-21'!SAW29="","",'Employee Input 20-21'!SAW29)</f>
        <v/>
      </c>
      <c r="SAX29" s="14" t="str">
        <f>IF('Employee Input 20-21'!SAX29="","",'Employee Input 20-21'!SAX29)</f>
        <v/>
      </c>
      <c r="SAY29" s="14" t="str">
        <f>IF('Employee Input 20-21'!SAY29="","",'Employee Input 20-21'!SAY29)</f>
        <v/>
      </c>
      <c r="SAZ29" s="14" t="str">
        <f>IF('Employee Input 20-21'!SAZ29="","",'Employee Input 20-21'!SAZ29)</f>
        <v/>
      </c>
      <c r="SBA29" s="14" t="str">
        <f>IF('Employee Input 20-21'!SBA29="","",'Employee Input 20-21'!SBA29)</f>
        <v/>
      </c>
      <c r="SBB29" s="14" t="str">
        <f>IF('Employee Input 20-21'!SBB29="","",'Employee Input 20-21'!SBB29)</f>
        <v/>
      </c>
      <c r="SBC29" s="14" t="str">
        <f>IF('Employee Input 20-21'!SBC29="","",'Employee Input 20-21'!SBC29)</f>
        <v/>
      </c>
      <c r="SBD29" s="14" t="str">
        <f>IF('Employee Input 20-21'!SBD29="","",'Employee Input 20-21'!SBD29)</f>
        <v/>
      </c>
      <c r="SBE29" s="14" t="str">
        <f>IF('Employee Input 20-21'!SBE29="","",'Employee Input 20-21'!SBE29)</f>
        <v/>
      </c>
      <c r="SBF29" s="14" t="str">
        <f>IF('Employee Input 20-21'!SBF29="","",'Employee Input 20-21'!SBF29)</f>
        <v/>
      </c>
      <c r="SBG29" s="14" t="str">
        <f>IF('Employee Input 20-21'!SBG29="","",'Employee Input 20-21'!SBG29)</f>
        <v/>
      </c>
      <c r="SBH29" s="14" t="str">
        <f>IF('Employee Input 20-21'!SBH29="","",'Employee Input 20-21'!SBH29)</f>
        <v/>
      </c>
      <c r="SBI29" s="14" t="str">
        <f>IF('Employee Input 20-21'!SBI29="","",'Employee Input 20-21'!SBI29)</f>
        <v/>
      </c>
      <c r="SBJ29" s="14" t="str">
        <f>IF('Employee Input 20-21'!SBJ29="","",'Employee Input 20-21'!SBJ29)</f>
        <v/>
      </c>
      <c r="SBK29" s="14" t="str">
        <f>IF('Employee Input 20-21'!SBK29="","",'Employee Input 20-21'!SBK29)</f>
        <v/>
      </c>
      <c r="SBL29" s="14" t="str">
        <f>IF('Employee Input 20-21'!SBL29="","",'Employee Input 20-21'!SBL29)</f>
        <v/>
      </c>
      <c r="SBM29" s="14" t="str">
        <f>IF('Employee Input 20-21'!SBM29="","",'Employee Input 20-21'!SBM29)</f>
        <v/>
      </c>
      <c r="SBN29" s="14" t="str">
        <f>IF('Employee Input 20-21'!SBN29="","",'Employee Input 20-21'!SBN29)</f>
        <v/>
      </c>
      <c r="SBO29" s="14" t="str">
        <f>IF('Employee Input 20-21'!SBO29="","",'Employee Input 20-21'!SBO29)</f>
        <v/>
      </c>
      <c r="SBP29" s="14" t="str">
        <f>IF('Employee Input 20-21'!SBP29="","",'Employee Input 20-21'!SBP29)</f>
        <v/>
      </c>
      <c r="SBQ29" s="14" t="str">
        <f>IF('Employee Input 20-21'!SBQ29="","",'Employee Input 20-21'!SBQ29)</f>
        <v/>
      </c>
      <c r="SBR29" s="14" t="str">
        <f>IF('Employee Input 20-21'!SBR29="","",'Employee Input 20-21'!SBR29)</f>
        <v/>
      </c>
      <c r="SBS29" s="14" t="str">
        <f>IF('Employee Input 20-21'!SBS29="","",'Employee Input 20-21'!SBS29)</f>
        <v/>
      </c>
      <c r="SBT29" s="14" t="str">
        <f>IF('Employee Input 20-21'!SBT29="","",'Employee Input 20-21'!SBT29)</f>
        <v/>
      </c>
      <c r="SBU29" s="14" t="str">
        <f>IF('Employee Input 20-21'!SBU29="","",'Employee Input 20-21'!SBU29)</f>
        <v/>
      </c>
      <c r="SBV29" s="14" t="str">
        <f>IF('Employee Input 20-21'!SBV29="","",'Employee Input 20-21'!SBV29)</f>
        <v/>
      </c>
      <c r="SBW29" s="14" t="str">
        <f>IF('Employee Input 20-21'!SBW29="","",'Employee Input 20-21'!SBW29)</f>
        <v/>
      </c>
      <c r="SBX29" s="14" t="str">
        <f>IF('Employee Input 20-21'!SBX29="","",'Employee Input 20-21'!SBX29)</f>
        <v/>
      </c>
      <c r="SBY29" s="14" t="str">
        <f>IF('Employee Input 20-21'!SBY29="","",'Employee Input 20-21'!SBY29)</f>
        <v/>
      </c>
      <c r="SBZ29" s="14" t="str">
        <f>IF('Employee Input 20-21'!SBZ29="","",'Employee Input 20-21'!SBZ29)</f>
        <v/>
      </c>
      <c r="SCA29" s="14" t="str">
        <f>IF('Employee Input 20-21'!SCA29="","",'Employee Input 20-21'!SCA29)</f>
        <v/>
      </c>
      <c r="SCB29" s="14" t="str">
        <f>IF('Employee Input 20-21'!SCB29="","",'Employee Input 20-21'!SCB29)</f>
        <v/>
      </c>
      <c r="SCC29" s="14" t="str">
        <f>IF('Employee Input 20-21'!SCC29="","",'Employee Input 20-21'!SCC29)</f>
        <v/>
      </c>
      <c r="SCD29" s="14" t="str">
        <f>IF('Employee Input 20-21'!SCD29="","",'Employee Input 20-21'!SCD29)</f>
        <v/>
      </c>
      <c r="SCE29" s="14" t="str">
        <f>IF('Employee Input 20-21'!SCE29="","",'Employee Input 20-21'!SCE29)</f>
        <v/>
      </c>
      <c r="SCF29" s="14" t="str">
        <f>IF('Employee Input 20-21'!SCF29="","",'Employee Input 20-21'!SCF29)</f>
        <v/>
      </c>
      <c r="SCG29" s="14" t="str">
        <f>IF('Employee Input 20-21'!SCG29="","",'Employee Input 20-21'!SCG29)</f>
        <v/>
      </c>
      <c r="SCH29" s="14" t="str">
        <f>IF('Employee Input 20-21'!SCH29="","",'Employee Input 20-21'!SCH29)</f>
        <v/>
      </c>
      <c r="SCI29" s="14" t="str">
        <f>IF('Employee Input 20-21'!SCI29="","",'Employee Input 20-21'!SCI29)</f>
        <v/>
      </c>
      <c r="SCJ29" s="14" t="str">
        <f>IF('Employee Input 20-21'!SCJ29="","",'Employee Input 20-21'!SCJ29)</f>
        <v/>
      </c>
      <c r="SCK29" s="14" t="str">
        <f>IF('Employee Input 20-21'!SCK29="","",'Employee Input 20-21'!SCK29)</f>
        <v/>
      </c>
      <c r="SCL29" s="14" t="str">
        <f>IF('Employee Input 20-21'!SCL29="","",'Employee Input 20-21'!SCL29)</f>
        <v/>
      </c>
      <c r="SCM29" s="14" t="str">
        <f>IF('Employee Input 20-21'!SCM29="","",'Employee Input 20-21'!SCM29)</f>
        <v/>
      </c>
      <c r="SCN29" s="14" t="str">
        <f>IF('Employee Input 20-21'!SCN29="","",'Employee Input 20-21'!SCN29)</f>
        <v/>
      </c>
      <c r="SCO29" s="14" t="str">
        <f>IF('Employee Input 20-21'!SCO29="","",'Employee Input 20-21'!SCO29)</f>
        <v/>
      </c>
      <c r="SCP29" s="14" t="str">
        <f>IF('Employee Input 20-21'!SCP29="","",'Employee Input 20-21'!SCP29)</f>
        <v/>
      </c>
      <c r="SCQ29" s="14" t="str">
        <f>IF('Employee Input 20-21'!SCQ29="","",'Employee Input 20-21'!SCQ29)</f>
        <v/>
      </c>
      <c r="SCR29" s="14" t="str">
        <f>IF('Employee Input 20-21'!SCR29="","",'Employee Input 20-21'!SCR29)</f>
        <v/>
      </c>
      <c r="SCS29" s="14" t="str">
        <f>IF('Employee Input 20-21'!SCS29="","",'Employee Input 20-21'!SCS29)</f>
        <v/>
      </c>
      <c r="SCT29" s="14" t="str">
        <f>IF('Employee Input 20-21'!SCT29="","",'Employee Input 20-21'!SCT29)</f>
        <v/>
      </c>
      <c r="SCU29" s="14" t="str">
        <f>IF('Employee Input 20-21'!SCU29="","",'Employee Input 20-21'!SCU29)</f>
        <v/>
      </c>
      <c r="SCV29" s="14" t="str">
        <f>IF('Employee Input 20-21'!SCV29="","",'Employee Input 20-21'!SCV29)</f>
        <v/>
      </c>
      <c r="SCW29" s="14" t="str">
        <f>IF('Employee Input 20-21'!SCW29="","",'Employee Input 20-21'!SCW29)</f>
        <v/>
      </c>
      <c r="SCX29" s="14" t="str">
        <f>IF('Employee Input 20-21'!SCX29="","",'Employee Input 20-21'!SCX29)</f>
        <v/>
      </c>
      <c r="SCY29" s="14" t="str">
        <f>IF('Employee Input 20-21'!SCY29="","",'Employee Input 20-21'!SCY29)</f>
        <v/>
      </c>
      <c r="SCZ29" s="14" t="str">
        <f>IF('Employee Input 20-21'!SCZ29="","",'Employee Input 20-21'!SCZ29)</f>
        <v/>
      </c>
      <c r="SDA29" s="14" t="str">
        <f>IF('Employee Input 20-21'!SDA29="","",'Employee Input 20-21'!SDA29)</f>
        <v/>
      </c>
      <c r="SDB29" s="14" t="str">
        <f>IF('Employee Input 20-21'!SDB29="","",'Employee Input 20-21'!SDB29)</f>
        <v/>
      </c>
      <c r="SDC29" s="14" t="str">
        <f>IF('Employee Input 20-21'!SDC29="","",'Employee Input 20-21'!SDC29)</f>
        <v/>
      </c>
      <c r="SDD29" s="14" t="str">
        <f>IF('Employee Input 20-21'!SDD29="","",'Employee Input 20-21'!SDD29)</f>
        <v/>
      </c>
      <c r="SDE29" s="14" t="str">
        <f>IF('Employee Input 20-21'!SDE29="","",'Employee Input 20-21'!SDE29)</f>
        <v/>
      </c>
      <c r="SDF29" s="14" t="str">
        <f>IF('Employee Input 20-21'!SDF29="","",'Employee Input 20-21'!SDF29)</f>
        <v/>
      </c>
      <c r="SDG29" s="14" t="str">
        <f>IF('Employee Input 20-21'!SDG29="","",'Employee Input 20-21'!SDG29)</f>
        <v/>
      </c>
      <c r="SDH29" s="14" t="str">
        <f>IF('Employee Input 20-21'!SDH29="","",'Employee Input 20-21'!SDH29)</f>
        <v/>
      </c>
      <c r="SDI29" s="14" t="str">
        <f>IF('Employee Input 20-21'!SDI29="","",'Employee Input 20-21'!SDI29)</f>
        <v/>
      </c>
      <c r="SDJ29" s="14" t="str">
        <f>IF('Employee Input 20-21'!SDJ29="","",'Employee Input 20-21'!SDJ29)</f>
        <v/>
      </c>
      <c r="SDK29" s="14" t="str">
        <f>IF('Employee Input 20-21'!SDK29="","",'Employee Input 20-21'!SDK29)</f>
        <v/>
      </c>
      <c r="SDL29" s="14" t="str">
        <f>IF('Employee Input 20-21'!SDL29="","",'Employee Input 20-21'!SDL29)</f>
        <v/>
      </c>
      <c r="SDM29" s="14" t="str">
        <f>IF('Employee Input 20-21'!SDM29="","",'Employee Input 20-21'!SDM29)</f>
        <v/>
      </c>
      <c r="SDN29" s="14" t="str">
        <f>IF('Employee Input 20-21'!SDN29="","",'Employee Input 20-21'!SDN29)</f>
        <v/>
      </c>
      <c r="SDO29" s="14" t="str">
        <f>IF('Employee Input 20-21'!SDO29="","",'Employee Input 20-21'!SDO29)</f>
        <v/>
      </c>
      <c r="SDP29" s="14" t="str">
        <f>IF('Employee Input 20-21'!SDP29="","",'Employee Input 20-21'!SDP29)</f>
        <v/>
      </c>
      <c r="SDQ29" s="14" t="str">
        <f>IF('Employee Input 20-21'!SDQ29="","",'Employee Input 20-21'!SDQ29)</f>
        <v/>
      </c>
      <c r="SDR29" s="14" t="str">
        <f>IF('Employee Input 20-21'!SDR29="","",'Employee Input 20-21'!SDR29)</f>
        <v/>
      </c>
      <c r="SDS29" s="14" t="str">
        <f>IF('Employee Input 20-21'!SDS29="","",'Employee Input 20-21'!SDS29)</f>
        <v/>
      </c>
      <c r="SDT29" s="14" t="str">
        <f>IF('Employee Input 20-21'!SDT29="","",'Employee Input 20-21'!SDT29)</f>
        <v/>
      </c>
      <c r="SDU29" s="14" t="str">
        <f>IF('Employee Input 20-21'!SDU29="","",'Employee Input 20-21'!SDU29)</f>
        <v/>
      </c>
      <c r="SDV29" s="14" t="str">
        <f>IF('Employee Input 20-21'!SDV29="","",'Employee Input 20-21'!SDV29)</f>
        <v/>
      </c>
      <c r="SDW29" s="14" t="str">
        <f>IF('Employee Input 20-21'!SDW29="","",'Employee Input 20-21'!SDW29)</f>
        <v/>
      </c>
      <c r="SDX29" s="14" t="str">
        <f>IF('Employee Input 20-21'!SDX29="","",'Employee Input 20-21'!SDX29)</f>
        <v/>
      </c>
      <c r="SDY29" s="14" t="str">
        <f>IF('Employee Input 20-21'!SDY29="","",'Employee Input 20-21'!SDY29)</f>
        <v/>
      </c>
      <c r="SDZ29" s="14" t="str">
        <f>IF('Employee Input 20-21'!SDZ29="","",'Employee Input 20-21'!SDZ29)</f>
        <v/>
      </c>
      <c r="SEA29" s="14" t="str">
        <f>IF('Employee Input 20-21'!SEA29="","",'Employee Input 20-21'!SEA29)</f>
        <v/>
      </c>
      <c r="SEB29" s="14" t="str">
        <f>IF('Employee Input 20-21'!SEB29="","",'Employee Input 20-21'!SEB29)</f>
        <v/>
      </c>
      <c r="SEC29" s="14" t="str">
        <f>IF('Employee Input 20-21'!SEC29="","",'Employee Input 20-21'!SEC29)</f>
        <v/>
      </c>
      <c r="SED29" s="14" t="str">
        <f>IF('Employee Input 20-21'!SED29="","",'Employee Input 20-21'!SED29)</f>
        <v/>
      </c>
      <c r="SEE29" s="14" t="str">
        <f>IF('Employee Input 20-21'!SEE29="","",'Employee Input 20-21'!SEE29)</f>
        <v/>
      </c>
      <c r="SEF29" s="14" t="str">
        <f>IF('Employee Input 20-21'!SEF29="","",'Employee Input 20-21'!SEF29)</f>
        <v/>
      </c>
      <c r="SEG29" s="14" t="str">
        <f>IF('Employee Input 20-21'!SEG29="","",'Employee Input 20-21'!SEG29)</f>
        <v/>
      </c>
      <c r="SEH29" s="14" t="str">
        <f>IF('Employee Input 20-21'!SEH29="","",'Employee Input 20-21'!SEH29)</f>
        <v/>
      </c>
      <c r="SEI29" s="14" t="str">
        <f>IF('Employee Input 20-21'!SEI29="","",'Employee Input 20-21'!SEI29)</f>
        <v/>
      </c>
      <c r="SEJ29" s="14" t="str">
        <f>IF('Employee Input 20-21'!SEJ29="","",'Employee Input 20-21'!SEJ29)</f>
        <v/>
      </c>
      <c r="SEK29" s="14" t="str">
        <f>IF('Employee Input 20-21'!SEK29="","",'Employee Input 20-21'!SEK29)</f>
        <v/>
      </c>
      <c r="SEL29" s="14" t="str">
        <f>IF('Employee Input 20-21'!SEL29="","",'Employee Input 20-21'!SEL29)</f>
        <v/>
      </c>
      <c r="SEM29" s="14" t="str">
        <f>IF('Employee Input 20-21'!SEM29="","",'Employee Input 20-21'!SEM29)</f>
        <v/>
      </c>
      <c r="SEN29" s="14" t="str">
        <f>IF('Employee Input 20-21'!SEN29="","",'Employee Input 20-21'!SEN29)</f>
        <v/>
      </c>
      <c r="SEO29" s="14" t="str">
        <f>IF('Employee Input 20-21'!SEO29="","",'Employee Input 20-21'!SEO29)</f>
        <v/>
      </c>
      <c r="SEP29" s="14" t="str">
        <f>IF('Employee Input 20-21'!SEP29="","",'Employee Input 20-21'!SEP29)</f>
        <v/>
      </c>
      <c r="SEQ29" s="14" t="str">
        <f>IF('Employee Input 20-21'!SEQ29="","",'Employee Input 20-21'!SEQ29)</f>
        <v/>
      </c>
      <c r="SER29" s="14" t="str">
        <f>IF('Employee Input 20-21'!SER29="","",'Employee Input 20-21'!SER29)</f>
        <v/>
      </c>
      <c r="SES29" s="14" t="str">
        <f>IF('Employee Input 20-21'!SES29="","",'Employee Input 20-21'!SES29)</f>
        <v/>
      </c>
      <c r="SET29" s="14" t="str">
        <f>IF('Employee Input 20-21'!SET29="","",'Employee Input 20-21'!SET29)</f>
        <v/>
      </c>
      <c r="SEU29" s="14" t="str">
        <f>IF('Employee Input 20-21'!SEU29="","",'Employee Input 20-21'!SEU29)</f>
        <v/>
      </c>
      <c r="SEV29" s="14" t="str">
        <f>IF('Employee Input 20-21'!SEV29="","",'Employee Input 20-21'!SEV29)</f>
        <v/>
      </c>
      <c r="SEW29" s="14" t="str">
        <f>IF('Employee Input 20-21'!SEW29="","",'Employee Input 20-21'!SEW29)</f>
        <v/>
      </c>
      <c r="SEX29" s="14" t="str">
        <f>IF('Employee Input 20-21'!SEX29="","",'Employee Input 20-21'!SEX29)</f>
        <v/>
      </c>
      <c r="SEY29" s="14" t="str">
        <f>IF('Employee Input 20-21'!SEY29="","",'Employee Input 20-21'!SEY29)</f>
        <v/>
      </c>
      <c r="SEZ29" s="14" t="str">
        <f>IF('Employee Input 20-21'!SEZ29="","",'Employee Input 20-21'!SEZ29)</f>
        <v/>
      </c>
      <c r="SFA29" s="14" t="str">
        <f>IF('Employee Input 20-21'!SFA29="","",'Employee Input 20-21'!SFA29)</f>
        <v/>
      </c>
      <c r="SFB29" s="14" t="str">
        <f>IF('Employee Input 20-21'!SFB29="","",'Employee Input 20-21'!SFB29)</f>
        <v/>
      </c>
      <c r="SFC29" s="14" t="str">
        <f>IF('Employee Input 20-21'!SFC29="","",'Employee Input 20-21'!SFC29)</f>
        <v/>
      </c>
      <c r="SFD29" s="14" t="str">
        <f>IF('Employee Input 20-21'!SFD29="","",'Employee Input 20-21'!SFD29)</f>
        <v/>
      </c>
      <c r="SFE29" s="14" t="str">
        <f>IF('Employee Input 20-21'!SFE29="","",'Employee Input 20-21'!SFE29)</f>
        <v/>
      </c>
      <c r="SFF29" s="14" t="str">
        <f>IF('Employee Input 20-21'!SFF29="","",'Employee Input 20-21'!SFF29)</f>
        <v/>
      </c>
      <c r="SFG29" s="14" t="str">
        <f>IF('Employee Input 20-21'!SFG29="","",'Employee Input 20-21'!SFG29)</f>
        <v/>
      </c>
      <c r="SFH29" s="14" t="str">
        <f>IF('Employee Input 20-21'!SFH29="","",'Employee Input 20-21'!SFH29)</f>
        <v/>
      </c>
      <c r="SFI29" s="14" t="str">
        <f>IF('Employee Input 20-21'!SFI29="","",'Employee Input 20-21'!SFI29)</f>
        <v/>
      </c>
      <c r="SFJ29" s="14" t="str">
        <f>IF('Employee Input 20-21'!SFJ29="","",'Employee Input 20-21'!SFJ29)</f>
        <v/>
      </c>
      <c r="SFK29" s="14" t="str">
        <f>IF('Employee Input 20-21'!SFK29="","",'Employee Input 20-21'!SFK29)</f>
        <v/>
      </c>
      <c r="SFL29" s="14" t="str">
        <f>IF('Employee Input 20-21'!SFL29="","",'Employee Input 20-21'!SFL29)</f>
        <v/>
      </c>
      <c r="SFM29" s="14" t="str">
        <f>IF('Employee Input 20-21'!SFM29="","",'Employee Input 20-21'!SFM29)</f>
        <v/>
      </c>
      <c r="SFN29" s="14" t="str">
        <f>IF('Employee Input 20-21'!SFN29="","",'Employee Input 20-21'!SFN29)</f>
        <v/>
      </c>
      <c r="SFO29" s="14" t="str">
        <f>IF('Employee Input 20-21'!SFO29="","",'Employee Input 20-21'!SFO29)</f>
        <v/>
      </c>
      <c r="SFP29" s="14" t="str">
        <f>IF('Employee Input 20-21'!SFP29="","",'Employee Input 20-21'!SFP29)</f>
        <v/>
      </c>
      <c r="SFQ29" s="14" t="str">
        <f>IF('Employee Input 20-21'!SFQ29="","",'Employee Input 20-21'!SFQ29)</f>
        <v/>
      </c>
      <c r="SFR29" s="14" t="str">
        <f>IF('Employee Input 20-21'!SFR29="","",'Employee Input 20-21'!SFR29)</f>
        <v/>
      </c>
      <c r="SFS29" s="14" t="str">
        <f>IF('Employee Input 20-21'!SFS29="","",'Employee Input 20-21'!SFS29)</f>
        <v/>
      </c>
      <c r="SFT29" s="14" t="str">
        <f>IF('Employee Input 20-21'!SFT29="","",'Employee Input 20-21'!SFT29)</f>
        <v/>
      </c>
      <c r="SFU29" s="14" t="str">
        <f>IF('Employee Input 20-21'!SFU29="","",'Employee Input 20-21'!SFU29)</f>
        <v/>
      </c>
      <c r="SFV29" s="14" t="str">
        <f>IF('Employee Input 20-21'!SFV29="","",'Employee Input 20-21'!SFV29)</f>
        <v/>
      </c>
      <c r="SFW29" s="14" t="str">
        <f>IF('Employee Input 20-21'!SFW29="","",'Employee Input 20-21'!SFW29)</f>
        <v/>
      </c>
      <c r="SFX29" s="14" t="str">
        <f>IF('Employee Input 20-21'!SFX29="","",'Employee Input 20-21'!SFX29)</f>
        <v/>
      </c>
      <c r="SFY29" s="14" t="str">
        <f>IF('Employee Input 20-21'!SFY29="","",'Employee Input 20-21'!SFY29)</f>
        <v/>
      </c>
      <c r="SFZ29" s="14" t="str">
        <f>IF('Employee Input 20-21'!SFZ29="","",'Employee Input 20-21'!SFZ29)</f>
        <v/>
      </c>
      <c r="SGA29" s="14" t="str">
        <f>IF('Employee Input 20-21'!SGA29="","",'Employee Input 20-21'!SGA29)</f>
        <v/>
      </c>
      <c r="SGB29" s="14" t="str">
        <f>IF('Employee Input 20-21'!SGB29="","",'Employee Input 20-21'!SGB29)</f>
        <v/>
      </c>
      <c r="SGC29" s="14" t="str">
        <f>IF('Employee Input 20-21'!SGC29="","",'Employee Input 20-21'!SGC29)</f>
        <v/>
      </c>
      <c r="SGD29" s="14" t="str">
        <f>IF('Employee Input 20-21'!SGD29="","",'Employee Input 20-21'!SGD29)</f>
        <v/>
      </c>
      <c r="SGE29" s="14" t="str">
        <f>IF('Employee Input 20-21'!SGE29="","",'Employee Input 20-21'!SGE29)</f>
        <v/>
      </c>
      <c r="SGF29" s="14" t="str">
        <f>IF('Employee Input 20-21'!SGF29="","",'Employee Input 20-21'!SGF29)</f>
        <v/>
      </c>
      <c r="SGG29" s="14" t="str">
        <f>IF('Employee Input 20-21'!SGG29="","",'Employee Input 20-21'!SGG29)</f>
        <v/>
      </c>
      <c r="SGH29" s="14" t="str">
        <f>IF('Employee Input 20-21'!SGH29="","",'Employee Input 20-21'!SGH29)</f>
        <v/>
      </c>
      <c r="SGI29" s="14" t="str">
        <f>IF('Employee Input 20-21'!SGI29="","",'Employee Input 20-21'!SGI29)</f>
        <v/>
      </c>
      <c r="SGJ29" s="14" t="str">
        <f>IF('Employee Input 20-21'!SGJ29="","",'Employee Input 20-21'!SGJ29)</f>
        <v/>
      </c>
      <c r="SGK29" s="14" t="str">
        <f>IF('Employee Input 20-21'!SGK29="","",'Employee Input 20-21'!SGK29)</f>
        <v/>
      </c>
      <c r="SGL29" s="14" t="str">
        <f>IF('Employee Input 20-21'!SGL29="","",'Employee Input 20-21'!SGL29)</f>
        <v/>
      </c>
      <c r="SGM29" s="14" t="str">
        <f>IF('Employee Input 20-21'!SGM29="","",'Employee Input 20-21'!SGM29)</f>
        <v/>
      </c>
      <c r="SGN29" s="14" t="str">
        <f>IF('Employee Input 20-21'!SGN29="","",'Employee Input 20-21'!SGN29)</f>
        <v/>
      </c>
      <c r="SGO29" s="14" t="str">
        <f>IF('Employee Input 20-21'!SGO29="","",'Employee Input 20-21'!SGO29)</f>
        <v/>
      </c>
      <c r="SGP29" s="14" t="str">
        <f>IF('Employee Input 20-21'!SGP29="","",'Employee Input 20-21'!SGP29)</f>
        <v/>
      </c>
      <c r="SGQ29" s="14" t="str">
        <f>IF('Employee Input 20-21'!SGQ29="","",'Employee Input 20-21'!SGQ29)</f>
        <v/>
      </c>
      <c r="SGR29" s="14" t="str">
        <f>IF('Employee Input 20-21'!SGR29="","",'Employee Input 20-21'!SGR29)</f>
        <v/>
      </c>
      <c r="SGS29" s="14" t="str">
        <f>IF('Employee Input 20-21'!SGS29="","",'Employee Input 20-21'!SGS29)</f>
        <v/>
      </c>
      <c r="SGT29" s="14" t="str">
        <f>IF('Employee Input 20-21'!SGT29="","",'Employee Input 20-21'!SGT29)</f>
        <v/>
      </c>
      <c r="SGU29" s="14" t="str">
        <f>IF('Employee Input 20-21'!SGU29="","",'Employee Input 20-21'!SGU29)</f>
        <v/>
      </c>
      <c r="SGV29" s="14" t="str">
        <f>IF('Employee Input 20-21'!SGV29="","",'Employee Input 20-21'!SGV29)</f>
        <v/>
      </c>
      <c r="SGW29" s="14" t="str">
        <f>IF('Employee Input 20-21'!SGW29="","",'Employee Input 20-21'!SGW29)</f>
        <v/>
      </c>
      <c r="SGX29" s="14" t="str">
        <f>IF('Employee Input 20-21'!SGX29="","",'Employee Input 20-21'!SGX29)</f>
        <v/>
      </c>
      <c r="SGY29" s="14" t="str">
        <f>IF('Employee Input 20-21'!SGY29="","",'Employee Input 20-21'!SGY29)</f>
        <v/>
      </c>
      <c r="SGZ29" s="14" t="str">
        <f>IF('Employee Input 20-21'!SGZ29="","",'Employee Input 20-21'!SGZ29)</f>
        <v/>
      </c>
      <c r="SHA29" s="14" t="str">
        <f>IF('Employee Input 20-21'!SHA29="","",'Employee Input 20-21'!SHA29)</f>
        <v/>
      </c>
      <c r="SHB29" s="14" t="str">
        <f>IF('Employee Input 20-21'!SHB29="","",'Employee Input 20-21'!SHB29)</f>
        <v/>
      </c>
      <c r="SHC29" s="14" t="str">
        <f>IF('Employee Input 20-21'!SHC29="","",'Employee Input 20-21'!SHC29)</f>
        <v/>
      </c>
      <c r="SHD29" s="14" t="str">
        <f>IF('Employee Input 20-21'!SHD29="","",'Employee Input 20-21'!SHD29)</f>
        <v/>
      </c>
      <c r="SHE29" s="14" t="str">
        <f>IF('Employee Input 20-21'!SHE29="","",'Employee Input 20-21'!SHE29)</f>
        <v/>
      </c>
      <c r="SHF29" s="14" t="str">
        <f>IF('Employee Input 20-21'!SHF29="","",'Employee Input 20-21'!SHF29)</f>
        <v/>
      </c>
      <c r="SHG29" s="14" t="str">
        <f>IF('Employee Input 20-21'!SHG29="","",'Employee Input 20-21'!SHG29)</f>
        <v/>
      </c>
      <c r="SHH29" s="14" t="str">
        <f>IF('Employee Input 20-21'!SHH29="","",'Employee Input 20-21'!SHH29)</f>
        <v/>
      </c>
      <c r="SHI29" s="14" t="str">
        <f>IF('Employee Input 20-21'!SHI29="","",'Employee Input 20-21'!SHI29)</f>
        <v/>
      </c>
      <c r="SHJ29" s="14" t="str">
        <f>IF('Employee Input 20-21'!SHJ29="","",'Employee Input 20-21'!SHJ29)</f>
        <v/>
      </c>
      <c r="SHK29" s="14" t="str">
        <f>IF('Employee Input 20-21'!SHK29="","",'Employee Input 20-21'!SHK29)</f>
        <v/>
      </c>
      <c r="SHL29" s="14" t="str">
        <f>IF('Employee Input 20-21'!SHL29="","",'Employee Input 20-21'!SHL29)</f>
        <v/>
      </c>
      <c r="SHM29" s="14" t="str">
        <f>IF('Employee Input 20-21'!SHM29="","",'Employee Input 20-21'!SHM29)</f>
        <v/>
      </c>
      <c r="SHN29" s="14" t="str">
        <f>IF('Employee Input 20-21'!SHN29="","",'Employee Input 20-21'!SHN29)</f>
        <v/>
      </c>
      <c r="SHO29" s="14" t="str">
        <f>IF('Employee Input 20-21'!SHO29="","",'Employee Input 20-21'!SHO29)</f>
        <v/>
      </c>
      <c r="SHP29" s="14" t="str">
        <f>IF('Employee Input 20-21'!SHP29="","",'Employee Input 20-21'!SHP29)</f>
        <v/>
      </c>
      <c r="SHQ29" s="14" t="str">
        <f>IF('Employee Input 20-21'!SHQ29="","",'Employee Input 20-21'!SHQ29)</f>
        <v/>
      </c>
      <c r="SHR29" s="14" t="str">
        <f>IF('Employee Input 20-21'!SHR29="","",'Employee Input 20-21'!SHR29)</f>
        <v/>
      </c>
      <c r="SHS29" s="14" t="str">
        <f>IF('Employee Input 20-21'!SHS29="","",'Employee Input 20-21'!SHS29)</f>
        <v/>
      </c>
      <c r="SHT29" s="14" t="str">
        <f>IF('Employee Input 20-21'!SHT29="","",'Employee Input 20-21'!SHT29)</f>
        <v/>
      </c>
      <c r="SHU29" s="14" t="str">
        <f>IF('Employee Input 20-21'!SHU29="","",'Employee Input 20-21'!SHU29)</f>
        <v/>
      </c>
      <c r="SHV29" s="14" t="str">
        <f>IF('Employee Input 20-21'!SHV29="","",'Employee Input 20-21'!SHV29)</f>
        <v/>
      </c>
      <c r="SHW29" s="14" t="str">
        <f>IF('Employee Input 20-21'!SHW29="","",'Employee Input 20-21'!SHW29)</f>
        <v/>
      </c>
      <c r="SHX29" s="14" t="str">
        <f>IF('Employee Input 20-21'!SHX29="","",'Employee Input 20-21'!SHX29)</f>
        <v/>
      </c>
      <c r="SHY29" s="14" t="str">
        <f>IF('Employee Input 20-21'!SHY29="","",'Employee Input 20-21'!SHY29)</f>
        <v/>
      </c>
      <c r="SHZ29" s="14" t="str">
        <f>IF('Employee Input 20-21'!SHZ29="","",'Employee Input 20-21'!SHZ29)</f>
        <v/>
      </c>
      <c r="SIA29" s="14" t="str">
        <f>IF('Employee Input 20-21'!SIA29="","",'Employee Input 20-21'!SIA29)</f>
        <v/>
      </c>
      <c r="SIB29" s="14" t="str">
        <f>IF('Employee Input 20-21'!SIB29="","",'Employee Input 20-21'!SIB29)</f>
        <v/>
      </c>
      <c r="SIC29" s="14" t="str">
        <f>IF('Employee Input 20-21'!SIC29="","",'Employee Input 20-21'!SIC29)</f>
        <v/>
      </c>
      <c r="SID29" s="14" t="str">
        <f>IF('Employee Input 20-21'!SID29="","",'Employee Input 20-21'!SID29)</f>
        <v/>
      </c>
      <c r="SIE29" s="14" t="str">
        <f>IF('Employee Input 20-21'!SIE29="","",'Employee Input 20-21'!SIE29)</f>
        <v/>
      </c>
      <c r="SIF29" s="14" t="str">
        <f>IF('Employee Input 20-21'!SIF29="","",'Employee Input 20-21'!SIF29)</f>
        <v/>
      </c>
      <c r="SIG29" s="14" t="str">
        <f>IF('Employee Input 20-21'!SIG29="","",'Employee Input 20-21'!SIG29)</f>
        <v/>
      </c>
      <c r="SIH29" s="14" t="str">
        <f>IF('Employee Input 20-21'!SIH29="","",'Employee Input 20-21'!SIH29)</f>
        <v/>
      </c>
      <c r="SII29" s="14" t="str">
        <f>IF('Employee Input 20-21'!SII29="","",'Employee Input 20-21'!SII29)</f>
        <v/>
      </c>
      <c r="SIJ29" s="14" t="str">
        <f>IF('Employee Input 20-21'!SIJ29="","",'Employee Input 20-21'!SIJ29)</f>
        <v/>
      </c>
      <c r="SIK29" s="14" t="str">
        <f>IF('Employee Input 20-21'!SIK29="","",'Employee Input 20-21'!SIK29)</f>
        <v/>
      </c>
      <c r="SIL29" s="14" t="str">
        <f>IF('Employee Input 20-21'!SIL29="","",'Employee Input 20-21'!SIL29)</f>
        <v/>
      </c>
      <c r="SIM29" s="14" t="str">
        <f>IF('Employee Input 20-21'!SIM29="","",'Employee Input 20-21'!SIM29)</f>
        <v/>
      </c>
      <c r="SIN29" s="14" t="str">
        <f>IF('Employee Input 20-21'!SIN29="","",'Employee Input 20-21'!SIN29)</f>
        <v/>
      </c>
      <c r="SIO29" s="14" t="str">
        <f>IF('Employee Input 20-21'!SIO29="","",'Employee Input 20-21'!SIO29)</f>
        <v/>
      </c>
      <c r="SIP29" s="14" t="str">
        <f>IF('Employee Input 20-21'!SIP29="","",'Employee Input 20-21'!SIP29)</f>
        <v/>
      </c>
      <c r="SIQ29" s="14" t="str">
        <f>IF('Employee Input 20-21'!SIQ29="","",'Employee Input 20-21'!SIQ29)</f>
        <v/>
      </c>
      <c r="SIR29" s="14" t="str">
        <f>IF('Employee Input 20-21'!SIR29="","",'Employee Input 20-21'!SIR29)</f>
        <v/>
      </c>
      <c r="SIS29" s="14" t="str">
        <f>IF('Employee Input 20-21'!SIS29="","",'Employee Input 20-21'!SIS29)</f>
        <v/>
      </c>
      <c r="SIT29" s="14" t="str">
        <f>IF('Employee Input 20-21'!SIT29="","",'Employee Input 20-21'!SIT29)</f>
        <v/>
      </c>
      <c r="SIU29" s="14" t="str">
        <f>IF('Employee Input 20-21'!SIU29="","",'Employee Input 20-21'!SIU29)</f>
        <v/>
      </c>
      <c r="SIV29" s="14" t="str">
        <f>IF('Employee Input 20-21'!SIV29="","",'Employee Input 20-21'!SIV29)</f>
        <v/>
      </c>
      <c r="SIW29" s="14" t="str">
        <f>IF('Employee Input 20-21'!SIW29="","",'Employee Input 20-21'!SIW29)</f>
        <v/>
      </c>
      <c r="SIX29" s="14" t="str">
        <f>IF('Employee Input 20-21'!SIX29="","",'Employee Input 20-21'!SIX29)</f>
        <v/>
      </c>
      <c r="SIY29" s="14" t="str">
        <f>IF('Employee Input 20-21'!SIY29="","",'Employee Input 20-21'!SIY29)</f>
        <v/>
      </c>
      <c r="SIZ29" s="14" t="str">
        <f>IF('Employee Input 20-21'!SIZ29="","",'Employee Input 20-21'!SIZ29)</f>
        <v/>
      </c>
      <c r="SJA29" s="14" t="str">
        <f>IF('Employee Input 20-21'!SJA29="","",'Employee Input 20-21'!SJA29)</f>
        <v/>
      </c>
      <c r="SJB29" s="14" t="str">
        <f>IF('Employee Input 20-21'!SJB29="","",'Employee Input 20-21'!SJB29)</f>
        <v/>
      </c>
      <c r="SJC29" s="14" t="str">
        <f>IF('Employee Input 20-21'!SJC29="","",'Employee Input 20-21'!SJC29)</f>
        <v/>
      </c>
      <c r="SJD29" s="14" t="str">
        <f>IF('Employee Input 20-21'!SJD29="","",'Employee Input 20-21'!SJD29)</f>
        <v/>
      </c>
      <c r="SJE29" s="14" t="str">
        <f>IF('Employee Input 20-21'!SJE29="","",'Employee Input 20-21'!SJE29)</f>
        <v/>
      </c>
      <c r="SJF29" s="14" t="str">
        <f>IF('Employee Input 20-21'!SJF29="","",'Employee Input 20-21'!SJF29)</f>
        <v/>
      </c>
      <c r="SJG29" s="14" t="str">
        <f>IF('Employee Input 20-21'!SJG29="","",'Employee Input 20-21'!SJG29)</f>
        <v/>
      </c>
      <c r="SJH29" s="14" t="str">
        <f>IF('Employee Input 20-21'!SJH29="","",'Employee Input 20-21'!SJH29)</f>
        <v/>
      </c>
      <c r="SJI29" s="14" t="str">
        <f>IF('Employee Input 20-21'!SJI29="","",'Employee Input 20-21'!SJI29)</f>
        <v/>
      </c>
      <c r="SJJ29" s="14" t="str">
        <f>IF('Employee Input 20-21'!SJJ29="","",'Employee Input 20-21'!SJJ29)</f>
        <v/>
      </c>
      <c r="SJK29" s="14" t="str">
        <f>IF('Employee Input 20-21'!SJK29="","",'Employee Input 20-21'!SJK29)</f>
        <v/>
      </c>
      <c r="SJL29" s="14" t="str">
        <f>IF('Employee Input 20-21'!SJL29="","",'Employee Input 20-21'!SJL29)</f>
        <v/>
      </c>
      <c r="SJM29" s="14" t="str">
        <f>IF('Employee Input 20-21'!SJM29="","",'Employee Input 20-21'!SJM29)</f>
        <v/>
      </c>
      <c r="SJN29" s="14" t="str">
        <f>IF('Employee Input 20-21'!SJN29="","",'Employee Input 20-21'!SJN29)</f>
        <v/>
      </c>
      <c r="SJO29" s="14" t="str">
        <f>IF('Employee Input 20-21'!SJO29="","",'Employee Input 20-21'!SJO29)</f>
        <v/>
      </c>
      <c r="SJP29" s="14" t="str">
        <f>IF('Employee Input 20-21'!SJP29="","",'Employee Input 20-21'!SJP29)</f>
        <v/>
      </c>
      <c r="SJQ29" s="14" t="str">
        <f>IF('Employee Input 20-21'!SJQ29="","",'Employee Input 20-21'!SJQ29)</f>
        <v/>
      </c>
      <c r="SJR29" s="14" t="str">
        <f>IF('Employee Input 20-21'!SJR29="","",'Employee Input 20-21'!SJR29)</f>
        <v/>
      </c>
      <c r="SJS29" s="14" t="str">
        <f>IF('Employee Input 20-21'!SJS29="","",'Employee Input 20-21'!SJS29)</f>
        <v/>
      </c>
      <c r="SJT29" s="14" t="str">
        <f>IF('Employee Input 20-21'!SJT29="","",'Employee Input 20-21'!SJT29)</f>
        <v/>
      </c>
      <c r="SJU29" s="14" t="str">
        <f>IF('Employee Input 20-21'!SJU29="","",'Employee Input 20-21'!SJU29)</f>
        <v/>
      </c>
      <c r="SJV29" s="14" t="str">
        <f>IF('Employee Input 20-21'!SJV29="","",'Employee Input 20-21'!SJV29)</f>
        <v/>
      </c>
      <c r="SJW29" s="14" t="str">
        <f>IF('Employee Input 20-21'!SJW29="","",'Employee Input 20-21'!SJW29)</f>
        <v/>
      </c>
      <c r="SJX29" s="14" t="str">
        <f>IF('Employee Input 20-21'!SJX29="","",'Employee Input 20-21'!SJX29)</f>
        <v/>
      </c>
      <c r="SJY29" s="14" t="str">
        <f>IF('Employee Input 20-21'!SJY29="","",'Employee Input 20-21'!SJY29)</f>
        <v/>
      </c>
      <c r="SJZ29" s="14" t="str">
        <f>IF('Employee Input 20-21'!SJZ29="","",'Employee Input 20-21'!SJZ29)</f>
        <v/>
      </c>
      <c r="SKA29" s="14" t="str">
        <f>IF('Employee Input 20-21'!SKA29="","",'Employee Input 20-21'!SKA29)</f>
        <v/>
      </c>
      <c r="SKB29" s="14" t="str">
        <f>IF('Employee Input 20-21'!SKB29="","",'Employee Input 20-21'!SKB29)</f>
        <v/>
      </c>
      <c r="SKC29" s="14" t="str">
        <f>IF('Employee Input 20-21'!SKC29="","",'Employee Input 20-21'!SKC29)</f>
        <v/>
      </c>
      <c r="SKD29" s="14" t="str">
        <f>IF('Employee Input 20-21'!SKD29="","",'Employee Input 20-21'!SKD29)</f>
        <v/>
      </c>
      <c r="SKE29" s="14" t="str">
        <f>IF('Employee Input 20-21'!SKE29="","",'Employee Input 20-21'!SKE29)</f>
        <v/>
      </c>
      <c r="SKF29" s="14" t="str">
        <f>IF('Employee Input 20-21'!SKF29="","",'Employee Input 20-21'!SKF29)</f>
        <v/>
      </c>
      <c r="SKG29" s="14" t="str">
        <f>IF('Employee Input 20-21'!SKG29="","",'Employee Input 20-21'!SKG29)</f>
        <v/>
      </c>
      <c r="SKH29" s="14" t="str">
        <f>IF('Employee Input 20-21'!SKH29="","",'Employee Input 20-21'!SKH29)</f>
        <v/>
      </c>
      <c r="SKI29" s="14" t="str">
        <f>IF('Employee Input 20-21'!SKI29="","",'Employee Input 20-21'!SKI29)</f>
        <v/>
      </c>
      <c r="SKJ29" s="14" t="str">
        <f>IF('Employee Input 20-21'!SKJ29="","",'Employee Input 20-21'!SKJ29)</f>
        <v/>
      </c>
      <c r="SKK29" s="14" t="str">
        <f>IF('Employee Input 20-21'!SKK29="","",'Employee Input 20-21'!SKK29)</f>
        <v/>
      </c>
      <c r="SKL29" s="14" t="str">
        <f>IF('Employee Input 20-21'!SKL29="","",'Employee Input 20-21'!SKL29)</f>
        <v/>
      </c>
      <c r="SKM29" s="14" t="str">
        <f>IF('Employee Input 20-21'!SKM29="","",'Employee Input 20-21'!SKM29)</f>
        <v/>
      </c>
      <c r="SKN29" s="14" t="str">
        <f>IF('Employee Input 20-21'!SKN29="","",'Employee Input 20-21'!SKN29)</f>
        <v/>
      </c>
      <c r="SKO29" s="14" t="str">
        <f>IF('Employee Input 20-21'!SKO29="","",'Employee Input 20-21'!SKO29)</f>
        <v/>
      </c>
      <c r="SKP29" s="14" t="str">
        <f>IF('Employee Input 20-21'!SKP29="","",'Employee Input 20-21'!SKP29)</f>
        <v/>
      </c>
      <c r="SKQ29" s="14" t="str">
        <f>IF('Employee Input 20-21'!SKQ29="","",'Employee Input 20-21'!SKQ29)</f>
        <v/>
      </c>
      <c r="SKR29" s="14" t="str">
        <f>IF('Employee Input 20-21'!SKR29="","",'Employee Input 20-21'!SKR29)</f>
        <v/>
      </c>
      <c r="SKS29" s="14" t="str">
        <f>IF('Employee Input 20-21'!SKS29="","",'Employee Input 20-21'!SKS29)</f>
        <v/>
      </c>
      <c r="SKT29" s="14" t="str">
        <f>IF('Employee Input 20-21'!SKT29="","",'Employee Input 20-21'!SKT29)</f>
        <v/>
      </c>
      <c r="SKU29" s="14" t="str">
        <f>IF('Employee Input 20-21'!SKU29="","",'Employee Input 20-21'!SKU29)</f>
        <v/>
      </c>
      <c r="SKV29" s="14" t="str">
        <f>IF('Employee Input 20-21'!SKV29="","",'Employee Input 20-21'!SKV29)</f>
        <v/>
      </c>
      <c r="SKW29" s="14" t="str">
        <f>IF('Employee Input 20-21'!SKW29="","",'Employee Input 20-21'!SKW29)</f>
        <v/>
      </c>
      <c r="SKX29" s="14" t="str">
        <f>IF('Employee Input 20-21'!SKX29="","",'Employee Input 20-21'!SKX29)</f>
        <v/>
      </c>
      <c r="SKY29" s="14" t="str">
        <f>IF('Employee Input 20-21'!SKY29="","",'Employee Input 20-21'!SKY29)</f>
        <v/>
      </c>
      <c r="SKZ29" s="14" t="str">
        <f>IF('Employee Input 20-21'!SKZ29="","",'Employee Input 20-21'!SKZ29)</f>
        <v/>
      </c>
      <c r="SLA29" s="14" t="str">
        <f>IF('Employee Input 20-21'!SLA29="","",'Employee Input 20-21'!SLA29)</f>
        <v/>
      </c>
      <c r="SLB29" s="14" t="str">
        <f>IF('Employee Input 20-21'!SLB29="","",'Employee Input 20-21'!SLB29)</f>
        <v/>
      </c>
      <c r="SLC29" s="14" t="str">
        <f>IF('Employee Input 20-21'!SLC29="","",'Employee Input 20-21'!SLC29)</f>
        <v/>
      </c>
      <c r="SLD29" s="14" t="str">
        <f>IF('Employee Input 20-21'!SLD29="","",'Employee Input 20-21'!SLD29)</f>
        <v/>
      </c>
      <c r="SLE29" s="14" t="str">
        <f>IF('Employee Input 20-21'!SLE29="","",'Employee Input 20-21'!SLE29)</f>
        <v/>
      </c>
      <c r="SLF29" s="14" t="str">
        <f>IF('Employee Input 20-21'!SLF29="","",'Employee Input 20-21'!SLF29)</f>
        <v/>
      </c>
      <c r="SLG29" s="14" t="str">
        <f>IF('Employee Input 20-21'!SLG29="","",'Employee Input 20-21'!SLG29)</f>
        <v/>
      </c>
      <c r="SLH29" s="14" t="str">
        <f>IF('Employee Input 20-21'!SLH29="","",'Employee Input 20-21'!SLH29)</f>
        <v/>
      </c>
      <c r="SLI29" s="14" t="str">
        <f>IF('Employee Input 20-21'!SLI29="","",'Employee Input 20-21'!SLI29)</f>
        <v/>
      </c>
      <c r="SLJ29" s="14" t="str">
        <f>IF('Employee Input 20-21'!SLJ29="","",'Employee Input 20-21'!SLJ29)</f>
        <v/>
      </c>
      <c r="SLK29" s="14" t="str">
        <f>IF('Employee Input 20-21'!SLK29="","",'Employee Input 20-21'!SLK29)</f>
        <v/>
      </c>
      <c r="SLL29" s="14" t="str">
        <f>IF('Employee Input 20-21'!SLL29="","",'Employee Input 20-21'!SLL29)</f>
        <v/>
      </c>
      <c r="SLM29" s="14" t="str">
        <f>IF('Employee Input 20-21'!SLM29="","",'Employee Input 20-21'!SLM29)</f>
        <v/>
      </c>
      <c r="SLN29" s="14" t="str">
        <f>IF('Employee Input 20-21'!SLN29="","",'Employee Input 20-21'!SLN29)</f>
        <v/>
      </c>
      <c r="SLO29" s="14" t="str">
        <f>IF('Employee Input 20-21'!SLO29="","",'Employee Input 20-21'!SLO29)</f>
        <v/>
      </c>
      <c r="SLP29" s="14" t="str">
        <f>IF('Employee Input 20-21'!SLP29="","",'Employee Input 20-21'!SLP29)</f>
        <v/>
      </c>
      <c r="SLQ29" s="14" t="str">
        <f>IF('Employee Input 20-21'!SLQ29="","",'Employee Input 20-21'!SLQ29)</f>
        <v/>
      </c>
      <c r="SLR29" s="14" t="str">
        <f>IF('Employee Input 20-21'!SLR29="","",'Employee Input 20-21'!SLR29)</f>
        <v/>
      </c>
      <c r="SLS29" s="14" t="str">
        <f>IF('Employee Input 20-21'!SLS29="","",'Employee Input 20-21'!SLS29)</f>
        <v/>
      </c>
      <c r="SLT29" s="14" t="str">
        <f>IF('Employee Input 20-21'!SLT29="","",'Employee Input 20-21'!SLT29)</f>
        <v/>
      </c>
      <c r="SLU29" s="14" t="str">
        <f>IF('Employee Input 20-21'!SLU29="","",'Employee Input 20-21'!SLU29)</f>
        <v/>
      </c>
      <c r="SLV29" s="14" t="str">
        <f>IF('Employee Input 20-21'!SLV29="","",'Employee Input 20-21'!SLV29)</f>
        <v/>
      </c>
      <c r="SLW29" s="14" t="str">
        <f>IF('Employee Input 20-21'!SLW29="","",'Employee Input 20-21'!SLW29)</f>
        <v/>
      </c>
      <c r="SLX29" s="14" t="str">
        <f>IF('Employee Input 20-21'!SLX29="","",'Employee Input 20-21'!SLX29)</f>
        <v/>
      </c>
      <c r="SLY29" s="14" t="str">
        <f>IF('Employee Input 20-21'!SLY29="","",'Employee Input 20-21'!SLY29)</f>
        <v/>
      </c>
      <c r="SLZ29" s="14" t="str">
        <f>IF('Employee Input 20-21'!SLZ29="","",'Employee Input 20-21'!SLZ29)</f>
        <v/>
      </c>
      <c r="SMA29" s="14" t="str">
        <f>IF('Employee Input 20-21'!SMA29="","",'Employee Input 20-21'!SMA29)</f>
        <v/>
      </c>
      <c r="SMB29" s="14" t="str">
        <f>IF('Employee Input 20-21'!SMB29="","",'Employee Input 20-21'!SMB29)</f>
        <v/>
      </c>
      <c r="SMC29" s="14" t="str">
        <f>IF('Employee Input 20-21'!SMC29="","",'Employee Input 20-21'!SMC29)</f>
        <v/>
      </c>
      <c r="SMD29" s="14" t="str">
        <f>IF('Employee Input 20-21'!SMD29="","",'Employee Input 20-21'!SMD29)</f>
        <v/>
      </c>
      <c r="SME29" s="14" t="str">
        <f>IF('Employee Input 20-21'!SME29="","",'Employee Input 20-21'!SME29)</f>
        <v/>
      </c>
      <c r="SMF29" s="14" t="str">
        <f>IF('Employee Input 20-21'!SMF29="","",'Employee Input 20-21'!SMF29)</f>
        <v/>
      </c>
      <c r="SMG29" s="14" t="str">
        <f>IF('Employee Input 20-21'!SMG29="","",'Employee Input 20-21'!SMG29)</f>
        <v/>
      </c>
      <c r="SMH29" s="14" t="str">
        <f>IF('Employee Input 20-21'!SMH29="","",'Employee Input 20-21'!SMH29)</f>
        <v/>
      </c>
      <c r="SMI29" s="14" t="str">
        <f>IF('Employee Input 20-21'!SMI29="","",'Employee Input 20-21'!SMI29)</f>
        <v/>
      </c>
      <c r="SMJ29" s="14" t="str">
        <f>IF('Employee Input 20-21'!SMJ29="","",'Employee Input 20-21'!SMJ29)</f>
        <v/>
      </c>
      <c r="SMK29" s="14" t="str">
        <f>IF('Employee Input 20-21'!SMK29="","",'Employee Input 20-21'!SMK29)</f>
        <v/>
      </c>
      <c r="SML29" s="14" t="str">
        <f>IF('Employee Input 20-21'!SML29="","",'Employee Input 20-21'!SML29)</f>
        <v/>
      </c>
      <c r="SMM29" s="14" t="str">
        <f>IF('Employee Input 20-21'!SMM29="","",'Employee Input 20-21'!SMM29)</f>
        <v/>
      </c>
      <c r="SMN29" s="14" t="str">
        <f>IF('Employee Input 20-21'!SMN29="","",'Employee Input 20-21'!SMN29)</f>
        <v/>
      </c>
      <c r="SMO29" s="14" t="str">
        <f>IF('Employee Input 20-21'!SMO29="","",'Employee Input 20-21'!SMO29)</f>
        <v/>
      </c>
      <c r="SMP29" s="14" t="str">
        <f>IF('Employee Input 20-21'!SMP29="","",'Employee Input 20-21'!SMP29)</f>
        <v/>
      </c>
      <c r="SMQ29" s="14" t="str">
        <f>IF('Employee Input 20-21'!SMQ29="","",'Employee Input 20-21'!SMQ29)</f>
        <v/>
      </c>
      <c r="SMR29" s="14" t="str">
        <f>IF('Employee Input 20-21'!SMR29="","",'Employee Input 20-21'!SMR29)</f>
        <v/>
      </c>
      <c r="SMS29" s="14" t="str">
        <f>IF('Employee Input 20-21'!SMS29="","",'Employee Input 20-21'!SMS29)</f>
        <v/>
      </c>
      <c r="SMT29" s="14" t="str">
        <f>IF('Employee Input 20-21'!SMT29="","",'Employee Input 20-21'!SMT29)</f>
        <v/>
      </c>
      <c r="SMU29" s="14" t="str">
        <f>IF('Employee Input 20-21'!SMU29="","",'Employee Input 20-21'!SMU29)</f>
        <v/>
      </c>
      <c r="SMV29" s="14" t="str">
        <f>IF('Employee Input 20-21'!SMV29="","",'Employee Input 20-21'!SMV29)</f>
        <v/>
      </c>
      <c r="SMW29" s="14" t="str">
        <f>IF('Employee Input 20-21'!SMW29="","",'Employee Input 20-21'!SMW29)</f>
        <v/>
      </c>
      <c r="SMX29" s="14" t="str">
        <f>IF('Employee Input 20-21'!SMX29="","",'Employee Input 20-21'!SMX29)</f>
        <v/>
      </c>
      <c r="SMY29" s="14" t="str">
        <f>IF('Employee Input 20-21'!SMY29="","",'Employee Input 20-21'!SMY29)</f>
        <v/>
      </c>
      <c r="SMZ29" s="14" t="str">
        <f>IF('Employee Input 20-21'!SMZ29="","",'Employee Input 20-21'!SMZ29)</f>
        <v/>
      </c>
      <c r="SNA29" s="14" t="str">
        <f>IF('Employee Input 20-21'!SNA29="","",'Employee Input 20-21'!SNA29)</f>
        <v/>
      </c>
      <c r="SNB29" s="14" t="str">
        <f>IF('Employee Input 20-21'!SNB29="","",'Employee Input 20-21'!SNB29)</f>
        <v/>
      </c>
      <c r="SNC29" s="14" t="str">
        <f>IF('Employee Input 20-21'!SNC29="","",'Employee Input 20-21'!SNC29)</f>
        <v/>
      </c>
      <c r="SND29" s="14" t="str">
        <f>IF('Employee Input 20-21'!SND29="","",'Employee Input 20-21'!SND29)</f>
        <v/>
      </c>
      <c r="SNE29" s="14" t="str">
        <f>IF('Employee Input 20-21'!SNE29="","",'Employee Input 20-21'!SNE29)</f>
        <v/>
      </c>
      <c r="SNF29" s="14" t="str">
        <f>IF('Employee Input 20-21'!SNF29="","",'Employee Input 20-21'!SNF29)</f>
        <v/>
      </c>
      <c r="SNG29" s="14" t="str">
        <f>IF('Employee Input 20-21'!SNG29="","",'Employee Input 20-21'!SNG29)</f>
        <v/>
      </c>
      <c r="SNH29" s="14" t="str">
        <f>IF('Employee Input 20-21'!SNH29="","",'Employee Input 20-21'!SNH29)</f>
        <v/>
      </c>
      <c r="SNI29" s="14" t="str">
        <f>IF('Employee Input 20-21'!SNI29="","",'Employee Input 20-21'!SNI29)</f>
        <v/>
      </c>
      <c r="SNJ29" s="14" t="str">
        <f>IF('Employee Input 20-21'!SNJ29="","",'Employee Input 20-21'!SNJ29)</f>
        <v/>
      </c>
      <c r="SNK29" s="14" t="str">
        <f>IF('Employee Input 20-21'!SNK29="","",'Employee Input 20-21'!SNK29)</f>
        <v/>
      </c>
      <c r="SNL29" s="14" t="str">
        <f>IF('Employee Input 20-21'!SNL29="","",'Employee Input 20-21'!SNL29)</f>
        <v/>
      </c>
      <c r="SNM29" s="14" t="str">
        <f>IF('Employee Input 20-21'!SNM29="","",'Employee Input 20-21'!SNM29)</f>
        <v/>
      </c>
      <c r="SNN29" s="14" t="str">
        <f>IF('Employee Input 20-21'!SNN29="","",'Employee Input 20-21'!SNN29)</f>
        <v/>
      </c>
      <c r="SNO29" s="14" t="str">
        <f>IF('Employee Input 20-21'!SNO29="","",'Employee Input 20-21'!SNO29)</f>
        <v/>
      </c>
      <c r="SNP29" s="14" t="str">
        <f>IF('Employee Input 20-21'!SNP29="","",'Employee Input 20-21'!SNP29)</f>
        <v/>
      </c>
      <c r="SNQ29" s="14" t="str">
        <f>IF('Employee Input 20-21'!SNQ29="","",'Employee Input 20-21'!SNQ29)</f>
        <v/>
      </c>
      <c r="SNR29" s="14" t="str">
        <f>IF('Employee Input 20-21'!SNR29="","",'Employee Input 20-21'!SNR29)</f>
        <v/>
      </c>
      <c r="SNS29" s="14" t="str">
        <f>IF('Employee Input 20-21'!SNS29="","",'Employee Input 20-21'!SNS29)</f>
        <v/>
      </c>
      <c r="SNT29" s="14" t="str">
        <f>IF('Employee Input 20-21'!SNT29="","",'Employee Input 20-21'!SNT29)</f>
        <v/>
      </c>
      <c r="SNU29" s="14" t="str">
        <f>IF('Employee Input 20-21'!SNU29="","",'Employee Input 20-21'!SNU29)</f>
        <v/>
      </c>
      <c r="SNV29" s="14" t="str">
        <f>IF('Employee Input 20-21'!SNV29="","",'Employee Input 20-21'!SNV29)</f>
        <v/>
      </c>
      <c r="SNW29" s="14" t="str">
        <f>IF('Employee Input 20-21'!SNW29="","",'Employee Input 20-21'!SNW29)</f>
        <v/>
      </c>
      <c r="SNX29" s="14" t="str">
        <f>IF('Employee Input 20-21'!SNX29="","",'Employee Input 20-21'!SNX29)</f>
        <v/>
      </c>
      <c r="SNY29" s="14" t="str">
        <f>IF('Employee Input 20-21'!SNY29="","",'Employee Input 20-21'!SNY29)</f>
        <v/>
      </c>
      <c r="SNZ29" s="14" t="str">
        <f>IF('Employee Input 20-21'!SNZ29="","",'Employee Input 20-21'!SNZ29)</f>
        <v/>
      </c>
      <c r="SOA29" s="14" t="str">
        <f>IF('Employee Input 20-21'!SOA29="","",'Employee Input 20-21'!SOA29)</f>
        <v/>
      </c>
      <c r="SOB29" s="14" t="str">
        <f>IF('Employee Input 20-21'!SOB29="","",'Employee Input 20-21'!SOB29)</f>
        <v/>
      </c>
      <c r="SOC29" s="14" t="str">
        <f>IF('Employee Input 20-21'!SOC29="","",'Employee Input 20-21'!SOC29)</f>
        <v/>
      </c>
      <c r="SOD29" s="14" t="str">
        <f>IF('Employee Input 20-21'!SOD29="","",'Employee Input 20-21'!SOD29)</f>
        <v/>
      </c>
      <c r="SOE29" s="14" t="str">
        <f>IF('Employee Input 20-21'!SOE29="","",'Employee Input 20-21'!SOE29)</f>
        <v/>
      </c>
      <c r="SOF29" s="14" t="str">
        <f>IF('Employee Input 20-21'!SOF29="","",'Employee Input 20-21'!SOF29)</f>
        <v/>
      </c>
      <c r="SOG29" s="14" t="str">
        <f>IF('Employee Input 20-21'!SOG29="","",'Employee Input 20-21'!SOG29)</f>
        <v/>
      </c>
      <c r="SOH29" s="14" t="str">
        <f>IF('Employee Input 20-21'!SOH29="","",'Employee Input 20-21'!SOH29)</f>
        <v/>
      </c>
      <c r="SOI29" s="14" t="str">
        <f>IF('Employee Input 20-21'!SOI29="","",'Employee Input 20-21'!SOI29)</f>
        <v/>
      </c>
      <c r="SOJ29" s="14" t="str">
        <f>IF('Employee Input 20-21'!SOJ29="","",'Employee Input 20-21'!SOJ29)</f>
        <v/>
      </c>
      <c r="SOK29" s="14" t="str">
        <f>IF('Employee Input 20-21'!SOK29="","",'Employee Input 20-21'!SOK29)</f>
        <v/>
      </c>
      <c r="SOL29" s="14" t="str">
        <f>IF('Employee Input 20-21'!SOL29="","",'Employee Input 20-21'!SOL29)</f>
        <v/>
      </c>
      <c r="SOM29" s="14" t="str">
        <f>IF('Employee Input 20-21'!SOM29="","",'Employee Input 20-21'!SOM29)</f>
        <v/>
      </c>
      <c r="SON29" s="14" t="str">
        <f>IF('Employee Input 20-21'!SON29="","",'Employee Input 20-21'!SON29)</f>
        <v/>
      </c>
      <c r="SOO29" s="14" t="str">
        <f>IF('Employee Input 20-21'!SOO29="","",'Employee Input 20-21'!SOO29)</f>
        <v/>
      </c>
      <c r="SOP29" s="14" t="str">
        <f>IF('Employee Input 20-21'!SOP29="","",'Employee Input 20-21'!SOP29)</f>
        <v/>
      </c>
      <c r="SOQ29" s="14" t="str">
        <f>IF('Employee Input 20-21'!SOQ29="","",'Employee Input 20-21'!SOQ29)</f>
        <v/>
      </c>
      <c r="SOR29" s="14" t="str">
        <f>IF('Employee Input 20-21'!SOR29="","",'Employee Input 20-21'!SOR29)</f>
        <v/>
      </c>
      <c r="SOS29" s="14" t="str">
        <f>IF('Employee Input 20-21'!SOS29="","",'Employee Input 20-21'!SOS29)</f>
        <v/>
      </c>
      <c r="SOT29" s="14" t="str">
        <f>IF('Employee Input 20-21'!SOT29="","",'Employee Input 20-21'!SOT29)</f>
        <v/>
      </c>
      <c r="SOU29" s="14" t="str">
        <f>IF('Employee Input 20-21'!SOU29="","",'Employee Input 20-21'!SOU29)</f>
        <v/>
      </c>
      <c r="SOV29" s="14" t="str">
        <f>IF('Employee Input 20-21'!SOV29="","",'Employee Input 20-21'!SOV29)</f>
        <v/>
      </c>
      <c r="SOW29" s="14" t="str">
        <f>IF('Employee Input 20-21'!SOW29="","",'Employee Input 20-21'!SOW29)</f>
        <v/>
      </c>
      <c r="SOX29" s="14" t="str">
        <f>IF('Employee Input 20-21'!SOX29="","",'Employee Input 20-21'!SOX29)</f>
        <v/>
      </c>
      <c r="SOY29" s="14" t="str">
        <f>IF('Employee Input 20-21'!SOY29="","",'Employee Input 20-21'!SOY29)</f>
        <v/>
      </c>
      <c r="SOZ29" s="14" t="str">
        <f>IF('Employee Input 20-21'!SOZ29="","",'Employee Input 20-21'!SOZ29)</f>
        <v/>
      </c>
      <c r="SPA29" s="14" t="str">
        <f>IF('Employee Input 20-21'!SPA29="","",'Employee Input 20-21'!SPA29)</f>
        <v/>
      </c>
      <c r="SPB29" s="14" t="str">
        <f>IF('Employee Input 20-21'!SPB29="","",'Employee Input 20-21'!SPB29)</f>
        <v/>
      </c>
      <c r="SPC29" s="14" t="str">
        <f>IF('Employee Input 20-21'!SPC29="","",'Employee Input 20-21'!SPC29)</f>
        <v/>
      </c>
      <c r="SPD29" s="14" t="str">
        <f>IF('Employee Input 20-21'!SPD29="","",'Employee Input 20-21'!SPD29)</f>
        <v/>
      </c>
      <c r="SPE29" s="14" t="str">
        <f>IF('Employee Input 20-21'!SPE29="","",'Employee Input 20-21'!SPE29)</f>
        <v/>
      </c>
      <c r="SPF29" s="14" t="str">
        <f>IF('Employee Input 20-21'!SPF29="","",'Employee Input 20-21'!SPF29)</f>
        <v/>
      </c>
      <c r="SPG29" s="14" t="str">
        <f>IF('Employee Input 20-21'!SPG29="","",'Employee Input 20-21'!SPG29)</f>
        <v/>
      </c>
      <c r="SPH29" s="14" t="str">
        <f>IF('Employee Input 20-21'!SPH29="","",'Employee Input 20-21'!SPH29)</f>
        <v/>
      </c>
      <c r="SPI29" s="14" t="str">
        <f>IF('Employee Input 20-21'!SPI29="","",'Employee Input 20-21'!SPI29)</f>
        <v/>
      </c>
      <c r="SPJ29" s="14" t="str">
        <f>IF('Employee Input 20-21'!SPJ29="","",'Employee Input 20-21'!SPJ29)</f>
        <v/>
      </c>
      <c r="SPK29" s="14" t="str">
        <f>IF('Employee Input 20-21'!SPK29="","",'Employee Input 20-21'!SPK29)</f>
        <v/>
      </c>
      <c r="SPL29" s="14" t="str">
        <f>IF('Employee Input 20-21'!SPL29="","",'Employee Input 20-21'!SPL29)</f>
        <v/>
      </c>
      <c r="SPM29" s="14" t="str">
        <f>IF('Employee Input 20-21'!SPM29="","",'Employee Input 20-21'!SPM29)</f>
        <v/>
      </c>
      <c r="SPN29" s="14" t="str">
        <f>IF('Employee Input 20-21'!SPN29="","",'Employee Input 20-21'!SPN29)</f>
        <v/>
      </c>
      <c r="SPO29" s="14" t="str">
        <f>IF('Employee Input 20-21'!SPO29="","",'Employee Input 20-21'!SPO29)</f>
        <v/>
      </c>
      <c r="SPP29" s="14" t="str">
        <f>IF('Employee Input 20-21'!SPP29="","",'Employee Input 20-21'!SPP29)</f>
        <v/>
      </c>
      <c r="SPQ29" s="14" t="str">
        <f>IF('Employee Input 20-21'!SPQ29="","",'Employee Input 20-21'!SPQ29)</f>
        <v/>
      </c>
      <c r="SPR29" s="14" t="str">
        <f>IF('Employee Input 20-21'!SPR29="","",'Employee Input 20-21'!SPR29)</f>
        <v/>
      </c>
      <c r="SPS29" s="14" t="str">
        <f>IF('Employee Input 20-21'!SPS29="","",'Employee Input 20-21'!SPS29)</f>
        <v/>
      </c>
      <c r="SPT29" s="14" t="str">
        <f>IF('Employee Input 20-21'!SPT29="","",'Employee Input 20-21'!SPT29)</f>
        <v/>
      </c>
      <c r="SPU29" s="14" t="str">
        <f>IF('Employee Input 20-21'!SPU29="","",'Employee Input 20-21'!SPU29)</f>
        <v/>
      </c>
      <c r="SPV29" s="14" t="str">
        <f>IF('Employee Input 20-21'!SPV29="","",'Employee Input 20-21'!SPV29)</f>
        <v/>
      </c>
      <c r="SPW29" s="14" t="str">
        <f>IF('Employee Input 20-21'!SPW29="","",'Employee Input 20-21'!SPW29)</f>
        <v/>
      </c>
      <c r="SPX29" s="14" t="str">
        <f>IF('Employee Input 20-21'!SPX29="","",'Employee Input 20-21'!SPX29)</f>
        <v/>
      </c>
      <c r="SPY29" s="14" t="str">
        <f>IF('Employee Input 20-21'!SPY29="","",'Employee Input 20-21'!SPY29)</f>
        <v/>
      </c>
      <c r="SPZ29" s="14" t="str">
        <f>IF('Employee Input 20-21'!SPZ29="","",'Employee Input 20-21'!SPZ29)</f>
        <v/>
      </c>
      <c r="SQA29" s="14" t="str">
        <f>IF('Employee Input 20-21'!SQA29="","",'Employee Input 20-21'!SQA29)</f>
        <v/>
      </c>
      <c r="SQB29" s="14" t="str">
        <f>IF('Employee Input 20-21'!SQB29="","",'Employee Input 20-21'!SQB29)</f>
        <v/>
      </c>
      <c r="SQC29" s="14" t="str">
        <f>IF('Employee Input 20-21'!SQC29="","",'Employee Input 20-21'!SQC29)</f>
        <v/>
      </c>
      <c r="SQD29" s="14" t="str">
        <f>IF('Employee Input 20-21'!SQD29="","",'Employee Input 20-21'!SQD29)</f>
        <v/>
      </c>
      <c r="SQE29" s="14" t="str">
        <f>IF('Employee Input 20-21'!SQE29="","",'Employee Input 20-21'!SQE29)</f>
        <v/>
      </c>
      <c r="SQF29" s="14" t="str">
        <f>IF('Employee Input 20-21'!SQF29="","",'Employee Input 20-21'!SQF29)</f>
        <v/>
      </c>
      <c r="SQG29" s="14" t="str">
        <f>IF('Employee Input 20-21'!SQG29="","",'Employee Input 20-21'!SQG29)</f>
        <v/>
      </c>
      <c r="SQH29" s="14" t="str">
        <f>IF('Employee Input 20-21'!SQH29="","",'Employee Input 20-21'!SQH29)</f>
        <v/>
      </c>
      <c r="SQI29" s="14" t="str">
        <f>IF('Employee Input 20-21'!SQI29="","",'Employee Input 20-21'!SQI29)</f>
        <v/>
      </c>
      <c r="SQJ29" s="14" t="str">
        <f>IF('Employee Input 20-21'!SQJ29="","",'Employee Input 20-21'!SQJ29)</f>
        <v/>
      </c>
      <c r="SQK29" s="14" t="str">
        <f>IF('Employee Input 20-21'!SQK29="","",'Employee Input 20-21'!SQK29)</f>
        <v/>
      </c>
      <c r="SQL29" s="14" t="str">
        <f>IF('Employee Input 20-21'!SQL29="","",'Employee Input 20-21'!SQL29)</f>
        <v/>
      </c>
      <c r="SQM29" s="14" t="str">
        <f>IF('Employee Input 20-21'!SQM29="","",'Employee Input 20-21'!SQM29)</f>
        <v/>
      </c>
      <c r="SQN29" s="14" t="str">
        <f>IF('Employee Input 20-21'!SQN29="","",'Employee Input 20-21'!SQN29)</f>
        <v/>
      </c>
      <c r="SQO29" s="14" t="str">
        <f>IF('Employee Input 20-21'!SQO29="","",'Employee Input 20-21'!SQO29)</f>
        <v/>
      </c>
      <c r="SQP29" s="14" t="str">
        <f>IF('Employee Input 20-21'!SQP29="","",'Employee Input 20-21'!SQP29)</f>
        <v/>
      </c>
      <c r="SQQ29" s="14" t="str">
        <f>IF('Employee Input 20-21'!SQQ29="","",'Employee Input 20-21'!SQQ29)</f>
        <v/>
      </c>
      <c r="SQR29" s="14" t="str">
        <f>IF('Employee Input 20-21'!SQR29="","",'Employee Input 20-21'!SQR29)</f>
        <v/>
      </c>
      <c r="SQS29" s="14" t="str">
        <f>IF('Employee Input 20-21'!SQS29="","",'Employee Input 20-21'!SQS29)</f>
        <v/>
      </c>
      <c r="SQT29" s="14" t="str">
        <f>IF('Employee Input 20-21'!SQT29="","",'Employee Input 20-21'!SQT29)</f>
        <v/>
      </c>
      <c r="SQU29" s="14" t="str">
        <f>IF('Employee Input 20-21'!SQU29="","",'Employee Input 20-21'!SQU29)</f>
        <v/>
      </c>
      <c r="SQV29" s="14" t="str">
        <f>IF('Employee Input 20-21'!SQV29="","",'Employee Input 20-21'!SQV29)</f>
        <v/>
      </c>
      <c r="SQW29" s="14" t="str">
        <f>IF('Employee Input 20-21'!SQW29="","",'Employee Input 20-21'!SQW29)</f>
        <v/>
      </c>
      <c r="SQX29" s="14" t="str">
        <f>IF('Employee Input 20-21'!SQX29="","",'Employee Input 20-21'!SQX29)</f>
        <v/>
      </c>
      <c r="SQY29" s="14" t="str">
        <f>IF('Employee Input 20-21'!SQY29="","",'Employee Input 20-21'!SQY29)</f>
        <v/>
      </c>
      <c r="SQZ29" s="14" t="str">
        <f>IF('Employee Input 20-21'!SQZ29="","",'Employee Input 20-21'!SQZ29)</f>
        <v/>
      </c>
      <c r="SRA29" s="14" t="str">
        <f>IF('Employee Input 20-21'!SRA29="","",'Employee Input 20-21'!SRA29)</f>
        <v/>
      </c>
      <c r="SRB29" s="14" t="str">
        <f>IF('Employee Input 20-21'!SRB29="","",'Employee Input 20-21'!SRB29)</f>
        <v/>
      </c>
      <c r="SRC29" s="14" t="str">
        <f>IF('Employee Input 20-21'!SRC29="","",'Employee Input 20-21'!SRC29)</f>
        <v/>
      </c>
      <c r="SRD29" s="14" t="str">
        <f>IF('Employee Input 20-21'!SRD29="","",'Employee Input 20-21'!SRD29)</f>
        <v/>
      </c>
      <c r="SRE29" s="14" t="str">
        <f>IF('Employee Input 20-21'!SRE29="","",'Employee Input 20-21'!SRE29)</f>
        <v/>
      </c>
      <c r="SRF29" s="14" t="str">
        <f>IF('Employee Input 20-21'!SRF29="","",'Employee Input 20-21'!SRF29)</f>
        <v/>
      </c>
      <c r="SRG29" s="14" t="str">
        <f>IF('Employee Input 20-21'!SRG29="","",'Employee Input 20-21'!SRG29)</f>
        <v/>
      </c>
      <c r="SRH29" s="14" t="str">
        <f>IF('Employee Input 20-21'!SRH29="","",'Employee Input 20-21'!SRH29)</f>
        <v/>
      </c>
      <c r="SRI29" s="14" t="str">
        <f>IF('Employee Input 20-21'!SRI29="","",'Employee Input 20-21'!SRI29)</f>
        <v/>
      </c>
      <c r="SRJ29" s="14" t="str">
        <f>IF('Employee Input 20-21'!SRJ29="","",'Employee Input 20-21'!SRJ29)</f>
        <v/>
      </c>
      <c r="SRK29" s="14" t="str">
        <f>IF('Employee Input 20-21'!SRK29="","",'Employee Input 20-21'!SRK29)</f>
        <v/>
      </c>
      <c r="SRL29" s="14" t="str">
        <f>IF('Employee Input 20-21'!SRL29="","",'Employee Input 20-21'!SRL29)</f>
        <v/>
      </c>
      <c r="SRM29" s="14" t="str">
        <f>IF('Employee Input 20-21'!SRM29="","",'Employee Input 20-21'!SRM29)</f>
        <v/>
      </c>
      <c r="SRN29" s="14" t="str">
        <f>IF('Employee Input 20-21'!SRN29="","",'Employee Input 20-21'!SRN29)</f>
        <v/>
      </c>
      <c r="SRO29" s="14" t="str">
        <f>IF('Employee Input 20-21'!SRO29="","",'Employee Input 20-21'!SRO29)</f>
        <v/>
      </c>
      <c r="SRP29" s="14" t="str">
        <f>IF('Employee Input 20-21'!SRP29="","",'Employee Input 20-21'!SRP29)</f>
        <v/>
      </c>
      <c r="SRQ29" s="14" t="str">
        <f>IF('Employee Input 20-21'!SRQ29="","",'Employee Input 20-21'!SRQ29)</f>
        <v/>
      </c>
      <c r="SRR29" s="14" t="str">
        <f>IF('Employee Input 20-21'!SRR29="","",'Employee Input 20-21'!SRR29)</f>
        <v/>
      </c>
      <c r="SRS29" s="14" t="str">
        <f>IF('Employee Input 20-21'!SRS29="","",'Employee Input 20-21'!SRS29)</f>
        <v/>
      </c>
      <c r="SRT29" s="14" t="str">
        <f>IF('Employee Input 20-21'!SRT29="","",'Employee Input 20-21'!SRT29)</f>
        <v/>
      </c>
      <c r="SRU29" s="14" t="str">
        <f>IF('Employee Input 20-21'!SRU29="","",'Employee Input 20-21'!SRU29)</f>
        <v/>
      </c>
      <c r="SRV29" s="14" t="str">
        <f>IF('Employee Input 20-21'!SRV29="","",'Employee Input 20-21'!SRV29)</f>
        <v/>
      </c>
      <c r="SRW29" s="14" t="str">
        <f>IF('Employee Input 20-21'!SRW29="","",'Employee Input 20-21'!SRW29)</f>
        <v/>
      </c>
      <c r="SRX29" s="14" t="str">
        <f>IF('Employee Input 20-21'!SRX29="","",'Employee Input 20-21'!SRX29)</f>
        <v/>
      </c>
      <c r="SRY29" s="14" t="str">
        <f>IF('Employee Input 20-21'!SRY29="","",'Employee Input 20-21'!SRY29)</f>
        <v/>
      </c>
      <c r="SRZ29" s="14" t="str">
        <f>IF('Employee Input 20-21'!SRZ29="","",'Employee Input 20-21'!SRZ29)</f>
        <v/>
      </c>
      <c r="SSA29" s="14" t="str">
        <f>IF('Employee Input 20-21'!SSA29="","",'Employee Input 20-21'!SSA29)</f>
        <v/>
      </c>
      <c r="SSB29" s="14" t="str">
        <f>IF('Employee Input 20-21'!SSB29="","",'Employee Input 20-21'!SSB29)</f>
        <v/>
      </c>
      <c r="SSC29" s="14" t="str">
        <f>IF('Employee Input 20-21'!SSC29="","",'Employee Input 20-21'!SSC29)</f>
        <v/>
      </c>
      <c r="SSD29" s="14" t="str">
        <f>IF('Employee Input 20-21'!SSD29="","",'Employee Input 20-21'!SSD29)</f>
        <v/>
      </c>
      <c r="SSE29" s="14" t="str">
        <f>IF('Employee Input 20-21'!SSE29="","",'Employee Input 20-21'!SSE29)</f>
        <v/>
      </c>
      <c r="SSF29" s="14" t="str">
        <f>IF('Employee Input 20-21'!SSF29="","",'Employee Input 20-21'!SSF29)</f>
        <v/>
      </c>
      <c r="SSG29" s="14" t="str">
        <f>IF('Employee Input 20-21'!SSG29="","",'Employee Input 20-21'!SSG29)</f>
        <v/>
      </c>
      <c r="SSH29" s="14" t="str">
        <f>IF('Employee Input 20-21'!SSH29="","",'Employee Input 20-21'!SSH29)</f>
        <v/>
      </c>
      <c r="SSI29" s="14" t="str">
        <f>IF('Employee Input 20-21'!SSI29="","",'Employee Input 20-21'!SSI29)</f>
        <v/>
      </c>
      <c r="SSJ29" s="14" t="str">
        <f>IF('Employee Input 20-21'!SSJ29="","",'Employee Input 20-21'!SSJ29)</f>
        <v/>
      </c>
      <c r="SSK29" s="14" t="str">
        <f>IF('Employee Input 20-21'!SSK29="","",'Employee Input 20-21'!SSK29)</f>
        <v/>
      </c>
      <c r="SSL29" s="14" t="str">
        <f>IF('Employee Input 20-21'!SSL29="","",'Employee Input 20-21'!SSL29)</f>
        <v/>
      </c>
      <c r="SSM29" s="14" t="str">
        <f>IF('Employee Input 20-21'!SSM29="","",'Employee Input 20-21'!SSM29)</f>
        <v/>
      </c>
      <c r="SSN29" s="14" t="str">
        <f>IF('Employee Input 20-21'!SSN29="","",'Employee Input 20-21'!SSN29)</f>
        <v/>
      </c>
      <c r="SSO29" s="14" t="str">
        <f>IF('Employee Input 20-21'!SSO29="","",'Employee Input 20-21'!SSO29)</f>
        <v/>
      </c>
      <c r="SSP29" s="14" t="str">
        <f>IF('Employee Input 20-21'!SSP29="","",'Employee Input 20-21'!SSP29)</f>
        <v/>
      </c>
      <c r="SSQ29" s="14" t="str">
        <f>IF('Employee Input 20-21'!SSQ29="","",'Employee Input 20-21'!SSQ29)</f>
        <v/>
      </c>
      <c r="SSR29" s="14" t="str">
        <f>IF('Employee Input 20-21'!SSR29="","",'Employee Input 20-21'!SSR29)</f>
        <v/>
      </c>
      <c r="SSS29" s="14" t="str">
        <f>IF('Employee Input 20-21'!SSS29="","",'Employee Input 20-21'!SSS29)</f>
        <v/>
      </c>
      <c r="SST29" s="14" t="str">
        <f>IF('Employee Input 20-21'!SST29="","",'Employee Input 20-21'!SST29)</f>
        <v/>
      </c>
      <c r="SSU29" s="14" t="str">
        <f>IF('Employee Input 20-21'!SSU29="","",'Employee Input 20-21'!SSU29)</f>
        <v/>
      </c>
      <c r="SSV29" s="14" t="str">
        <f>IF('Employee Input 20-21'!SSV29="","",'Employee Input 20-21'!SSV29)</f>
        <v/>
      </c>
      <c r="SSW29" s="14" t="str">
        <f>IF('Employee Input 20-21'!SSW29="","",'Employee Input 20-21'!SSW29)</f>
        <v/>
      </c>
      <c r="SSX29" s="14" t="str">
        <f>IF('Employee Input 20-21'!SSX29="","",'Employee Input 20-21'!SSX29)</f>
        <v/>
      </c>
      <c r="SSY29" s="14" t="str">
        <f>IF('Employee Input 20-21'!SSY29="","",'Employee Input 20-21'!SSY29)</f>
        <v/>
      </c>
      <c r="SSZ29" s="14" t="str">
        <f>IF('Employee Input 20-21'!SSZ29="","",'Employee Input 20-21'!SSZ29)</f>
        <v/>
      </c>
      <c r="STA29" s="14" t="str">
        <f>IF('Employee Input 20-21'!STA29="","",'Employee Input 20-21'!STA29)</f>
        <v/>
      </c>
      <c r="STB29" s="14" t="str">
        <f>IF('Employee Input 20-21'!STB29="","",'Employee Input 20-21'!STB29)</f>
        <v/>
      </c>
      <c r="STC29" s="14" t="str">
        <f>IF('Employee Input 20-21'!STC29="","",'Employee Input 20-21'!STC29)</f>
        <v/>
      </c>
      <c r="STD29" s="14" t="str">
        <f>IF('Employee Input 20-21'!STD29="","",'Employee Input 20-21'!STD29)</f>
        <v/>
      </c>
      <c r="STE29" s="14" t="str">
        <f>IF('Employee Input 20-21'!STE29="","",'Employee Input 20-21'!STE29)</f>
        <v/>
      </c>
      <c r="STF29" s="14" t="str">
        <f>IF('Employee Input 20-21'!STF29="","",'Employee Input 20-21'!STF29)</f>
        <v/>
      </c>
      <c r="STG29" s="14" t="str">
        <f>IF('Employee Input 20-21'!STG29="","",'Employee Input 20-21'!STG29)</f>
        <v/>
      </c>
      <c r="STH29" s="14" t="str">
        <f>IF('Employee Input 20-21'!STH29="","",'Employee Input 20-21'!STH29)</f>
        <v/>
      </c>
      <c r="STI29" s="14" t="str">
        <f>IF('Employee Input 20-21'!STI29="","",'Employee Input 20-21'!STI29)</f>
        <v/>
      </c>
      <c r="STJ29" s="14" t="str">
        <f>IF('Employee Input 20-21'!STJ29="","",'Employee Input 20-21'!STJ29)</f>
        <v/>
      </c>
      <c r="STK29" s="14" t="str">
        <f>IF('Employee Input 20-21'!STK29="","",'Employee Input 20-21'!STK29)</f>
        <v/>
      </c>
      <c r="STL29" s="14" t="str">
        <f>IF('Employee Input 20-21'!STL29="","",'Employee Input 20-21'!STL29)</f>
        <v/>
      </c>
      <c r="STM29" s="14" t="str">
        <f>IF('Employee Input 20-21'!STM29="","",'Employee Input 20-21'!STM29)</f>
        <v/>
      </c>
      <c r="STN29" s="14" t="str">
        <f>IF('Employee Input 20-21'!STN29="","",'Employee Input 20-21'!STN29)</f>
        <v/>
      </c>
      <c r="STO29" s="14" t="str">
        <f>IF('Employee Input 20-21'!STO29="","",'Employee Input 20-21'!STO29)</f>
        <v/>
      </c>
      <c r="STP29" s="14" t="str">
        <f>IF('Employee Input 20-21'!STP29="","",'Employee Input 20-21'!STP29)</f>
        <v/>
      </c>
      <c r="STQ29" s="14" t="str">
        <f>IF('Employee Input 20-21'!STQ29="","",'Employee Input 20-21'!STQ29)</f>
        <v/>
      </c>
      <c r="STR29" s="14" t="str">
        <f>IF('Employee Input 20-21'!STR29="","",'Employee Input 20-21'!STR29)</f>
        <v/>
      </c>
      <c r="STS29" s="14" t="str">
        <f>IF('Employee Input 20-21'!STS29="","",'Employee Input 20-21'!STS29)</f>
        <v/>
      </c>
      <c r="STT29" s="14" t="str">
        <f>IF('Employee Input 20-21'!STT29="","",'Employee Input 20-21'!STT29)</f>
        <v/>
      </c>
      <c r="STU29" s="14" t="str">
        <f>IF('Employee Input 20-21'!STU29="","",'Employee Input 20-21'!STU29)</f>
        <v/>
      </c>
      <c r="STV29" s="14" t="str">
        <f>IF('Employee Input 20-21'!STV29="","",'Employee Input 20-21'!STV29)</f>
        <v/>
      </c>
      <c r="STW29" s="14" t="str">
        <f>IF('Employee Input 20-21'!STW29="","",'Employee Input 20-21'!STW29)</f>
        <v/>
      </c>
      <c r="STX29" s="14" t="str">
        <f>IF('Employee Input 20-21'!STX29="","",'Employee Input 20-21'!STX29)</f>
        <v/>
      </c>
      <c r="STY29" s="14" t="str">
        <f>IF('Employee Input 20-21'!STY29="","",'Employee Input 20-21'!STY29)</f>
        <v/>
      </c>
      <c r="STZ29" s="14" t="str">
        <f>IF('Employee Input 20-21'!STZ29="","",'Employee Input 20-21'!STZ29)</f>
        <v/>
      </c>
      <c r="SUA29" s="14" t="str">
        <f>IF('Employee Input 20-21'!SUA29="","",'Employee Input 20-21'!SUA29)</f>
        <v/>
      </c>
      <c r="SUB29" s="14" t="str">
        <f>IF('Employee Input 20-21'!SUB29="","",'Employee Input 20-21'!SUB29)</f>
        <v/>
      </c>
      <c r="SUC29" s="14" t="str">
        <f>IF('Employee Input 20-21'!SUC29="","",'Employee Input 20-21'!SUC29)</f>
        <v/>
      </c>
      <c r="SUD29" s="14" t="str">
        <f>IF('Employee Input 20-21'!SUD29="","",'Employee Input 20-21'!SUD29)</f>
        <v/>
      </c>
      <c r="SUE29" s="14" t="str">
        <f>IF('Employee Input 20-21'!SUE29="","",'Employee Input 20-21'!SUE29)</f>
        <v/>
      </c>
      <c r="SUF29" s="14" t="str">
        <f>IF('Employee Input 20-21'!SUF29="","",'Employee Input 20-21'!SUF29)</f>
        <v/>
      </c>
      <c r="SUG29" s="14" t="str">
        <f>IF('Employee Input 20-21'!SUG29="","",'Employee Input 20-21'!SUG29)</f>
        <v/>
      </c>
      <c r="SUH29" s="14" t="str">
        <f>IF('Employee Input 20-21'!SUH29="","",'Employee Input 20-21'!SUH29)</f>
        <v/>
      </c>
      <c r="SUI29" s="14" t="str">
        <f>IF('Employee Input 20-21'!SUI29="","",'Employee Input 20-21'!SUI29)</f>
        <v/>
      </c>
      <c r="SUJ29" s="14" t="str">
        <f>IF('Employee Input 20-21'!SUJ29="","",'Employee Input 20-21'!SUJ29)</f>
        <v/>
      </c>
      <c r="SUK29" s="14" t="str">
        <f>IF('Employee Input 20-21'!SUK29="","",'Employee Input 20-21'!SUK29)</f>
        <v/>
      </c>
      <c r="SUL29" s="14" t="str">
        <f>IF('Employee Input 20-21'!SUL29="","",'Employee Input 20-21'!SUL29)</f>
        <v/>
      </c>
      <c r="SUM29" s="14" t="str">
        <f>IF('Employee Input 20-21'!SUM29="","",'Employee Input 20-21'!SUM29)</f>
        <v/>
      </c>
      <c r="SUN29" s="14" t="str">
        <f>IF('Employee Input 20-21'!SUN29="","",'Employee Input 20-21'!SUN29)</f>
        <v/>
      </c>
      <c r="SUO29" s="14" t="str">
        <f>IF('Employee Input 20-21'!SUO29="","",'Employee Input 20-21'!SUO29)</f>
        <v/>
      </c>
      <c r="SUP29" s="14" t="str">
        <f>IF('Employee Input 20-21'!SUP29="","",'Employee Input 20-21'!SUP29)</f>
        <v/>
      </c>
      <c r="SUQ29" s="14" t="str">
        <f>IF('Employee Input 20-21'!SUQ29="","",'Employee Input 20-21'!SUQ29)</f>
        <v/>
      </c>
      <c r="SUR29" s="14" t="str">
        <f>IF('Employee Input 20-21'!SUR29="","",'Employee Input 20-21'!SUR29)</f>
        <v/>
      </c>
      <c r="SUS29" s="14" t="str">
        <f>IF('Employee Input 20-21'!SUS29="","",'Employee Input 20-21'!SUS29)</f>
        <v/>
      </c>
      <c r="SUT29" s="14" t="str">
        <f>IF('Employee Input 20-21'!SUT29="","",'Employee Input 20-21'!SUT29)</f>
        <v/>
      </c>
      <c r="SUU29" s="14" t="str">
        <f>IF('Employee Input 20-21'!SUU29="","",'Employee Input 20-21'!SUU29)</f>
        <v/>
      </c>
      <c r="SUV29" s="14" t="str">
        <f>IF('Employee Input 20-21'!SUV29="","",'Employee Input 20-21'!SUV29)</f>
        <v/>
      </c>
      <c r="SUW29" s="14" t="str">
        <f>IF('Employee Input 20-21'!SUW29="","",'Employee Input 20-21'!SUW29)</f>
        <v/>
      </c>
      <c r="SUX29" s="14" t="str">
        <f>IF('Employee Input 20-21'!SUX29="","",'Employee Input 20-21'!SUX29)</f>
        <v/>
      </c>
      <c r="SUY29" s="14" t="str">
        <f>IF('Employee Input 20-21'!SUY29="","",'Employee Input 20-21'!SUY29)</f>
        <v/>
      </c>
      <c r="SUZ29" s="14" t="str">
        <f>IF('Employee Input 20-21'!SUZ29="","",'Employee Input 20-21'!SUZ29)</f>
        <v/>
      </c>
      <c r="SVA29" s="14" t="str">
        <f>IF('Employee Input 20-21'!SVA29="","",'Employee Input 20-21'!SVA29)</f>
        <v/>
      </c>
      <c r="SVB29" s="14" t="str">
        <f>IF('Employee Input 20-21'!SVB29="","",'Employee Input 20-21'!SVB29)</f>
        <v/>
      </c>
      <c r="SVC29" s="14" t="str">
        <f>IF('Employee Input 20-21'!SVC29="","",'Employee Input 20-21'!SVC29)</f>
        <v/>
      </c>
      <c r="SVD29" s="14" t="str">
        <f>IF('Employee Input 20-21'!SVD29="","",'Employee Input 20-21'!SVD29)</f>
        <v/>
      </c>
      <c r="SVE29" s="14" t="str">
        <f>IF('Employee Input 20-21'!SVE29="","",'Employee Input 20-21'!SVE29)</f>
        <v/>
      </c>
      <c r="SVF29" s="14" t="str">
        <f>IF('Employee Input 20-21'!SVF29="","",'Employee Input 20-21'!SVF29)</f>
        <v/>
      </c>
      <c r="SVG29" s="14" t="str">
        <f>IF('Employee Input 20-21'!SVG29="","",'Employee Input 20-21'!SVG29)</f>
        <v/>
      </c>
      <c r="SVH29" s="14" t="str">
        <f>IF('Employee Input 20-21'!SVH29="","",'Employee Input 20-21'!SVH29)</f>
        <v/>
      </c>
      <c r="SVI29" s="14" t="str">
        <f>IF('Employee Input 20-21'!SVI29="","",'Employee Input 20-21'!SVI29)</f>
        <v/>
      </c>
      <c r="SVJ29" s="14" t="str">
        <f>IF('Employee Input 20-21'!SVJ29="","",'Employee Input 20-21'!SVJ29)</f>
        <v/>
      </c>
      <c r="SVK29" s="14" t="str">
        <f>IF('Employee Input 20-21'!SVK29="","",'Employee Input 20-21'!SVK29)</f>
        <v/>
      </c>
      <c r="SVL29" s="14" t="str">
        <f>IF('Employee Input 20-21'!SVL29="","",'Employee Input 20-21'!SVL29)</f>
        <v/>
      </c>
      <c r="SVM29" s="14" t="str">
        <f>IF('Employee Input 20-21'!SVM29="","",'Employee Input 20-21'!SVM29)</f>
        <v/>
      </c>
      <c r="SVN29" s="14" t="str">
        <f>IF('Employee Input 20-21'!SVN29="","",'Employee Input 20-21'!SVN29)</f>
        <v/>
      </c>
      <c r="SVO29" s="14" t="str">
        <f>IF('Employee Input 20-21'!SVO29="","",'Employee Input 20-21'!SVO29)</f>
        <v/>
      </c>
      <c r="SVP29" s="14" t="str">
        <f>IF('Employee Input 20-21'!SVP29="","",'Employee Input 20-21'!SVP29)</f>
        <v/>
      </c>
      <c r="SVQ29" s="14" t="str">
        <f>IF('Employee Input 20-21'!SVQ29="","",'Employee Input 20-21'!SVQ29)</f>
        <v/>
      </c>
      <c r="SVR29" s="14" t="str">
        <f>IF('Employee Input 20-21'!SVR29="","",'Employee Input 20-21'!SVR29)</f>
        <v/>
      </c>
      <c r="SVS29" s="14" t="str">
        <f>IF('Employee Input 20-21'!SVS29="","",'Employee Input 20-21'!SVS29)</f>
        <v/>
      </c>
      <c r="SVT29" s="14" t="str">
        <f>IF('Employee Input 20-21'!SVT29="","",'Employee Input 20-21'!SVT29)</f>
        <v/>
      </c>
      <c r="SVU29" s="14" t="str">
        <f>IF('Employee Input 20-21'!SVU29="","",'Employee Input 20-21'!SVU29)</f>
        <v/>
      </c>
      <c r="SVV29" s="14" t="str">
        <f>IF('Employee Input 20-21'!SVV29="","",'Employee Input 20-21'!SVV29)</f>
        <v/>
      </c>
      <c r="SVW29" s="14" t="str">
        <f>IF('Employee Input 20-21'!SVW29="","",'Employee Input 20-21'!SVW29)</f>
        <v/>
      </c>
      <c r="SVX29" s="14" t="str">
        <f>IF('Employee Input 20-21'!SVX29="","",'Employee Input 20-21'!SVX29)</f>
        <v/>
      </c>
      <c r="SVY29" s="14" t="str">
        <f>IF('Employee Input 20-21'!SVY29="","",'Employee Input 20-21'!SVY29)</f>
        <v/>
      </c>
      <c r="SVZ29" s="14" t="str">
        <f>IF('Employee Input 20-21'!SVZ29="","",'Employee Input 20-21'!SVZ29)</f>
        <v/>
      </c>
      <c r="SWA29" s="14" t="str">
        <f>IF('Employee Input 20-21'!SWA29="","",'Employee Input 20-21'!SWA29)</f>
        <v/>
      </c>
      <c r="SWB29" s="14" t="str">
        <f>IF('Employee Input 20-21'!SWB29="","",'Employee Input 20-21'!SWB29)</f>
        <v/>
      </c>
      <c r="SWC29" s="14" t="str">
        <f>IF('Employee Input 20-21'!SWC29="","",'Employee Input 20-21'!SWC29)</f>
        <v/>
      </c>
      <c r="SWD29" s="14" t="str">
        <f>IF('Employee Input 20-21'!SWD29="","",'Employee Input 20-21'!SWD29)</f>
        <v/>
      </c>
      <c r="SWE29" s="14" t="str">
        <f>IF('Employee Input 20-21'!SWE29="","",'Employee Input 20-21'!SWE29)</f>
        <v/>
      </c>
      <c r="SWF29" s="14" t="str">
        <f>IF('Employee Input 20-21'!SWF29="","",'Employee Input 20-21'!SWF29)</f>
        <v/>
      </c>
      <c r="SWG29" s="14" t="str">
        <f>IF('Employee Input 20-21'!SWG29="","",'Employee Input 20-21'!SWG29)</f>
        <v/>
      </c>
      <c r="SWH29" s="14" t="str">
        <f>IF('Employee Input 20-21'!SWH29="","",'Employee Input 20-21'!SWH29)</f>
        <v/>
      </c>
      <c r="SWI29" s="14" t="str">
        <f>IF('Employee Input 20-21'!SWI29="","",'Employee Input 20-21'!SWI29)</f>
        <v/>
      </c>
      <c r="SWJ29" s="14" t="str">
        <f>IF('Employee Input 20-21'!SWJ29="","",'Employee Input 20-21'!SWJ29)</f>
        <v/>
      </c>
      <c r="SWK29" s="14" t="str">
        <f>IF('Employee Input 20-21'!SWK29="","",'Employee Input 20-21'!SWK29)</f>
        <v/>
      </c>
      <c r="SWL29" s="14" t="str">
        <f>IF('Employee Input 20-21'!SWL29="","",'Employee Input 20-21'!SWL29)</f>
        <v/>
      </c>
      <c r="SWM29" s="14" t="str">
        <f>IF('Employee Input 20-21'!SWM29="","",'Employee Input 20-21'!SWM29)</f>
        <v/>
      </c>
      <c r="SWN29" s="14" t="str">
        <f>IF('Employee Input 20-21'!SWN29="","",'Employee Input 20-21'!SWN29)</f>
        <v/>
      </c>
      <c r="SWO29" s="14" t="str">
        <f>IF('Employee Input 20-21'!SWO29="","",'Employee Input 20-21'!SWO29)</f>
        <v/>
      </c>
      <c r="SWP29" s="14" t="str">
        <f>IF('Employee Input 20-21'!SWP29="","",'Employee Input 20-21'!SWP29)</f>
        <v/>
      </c>
      <c r="SWQ29" s="14" t="str">
        <f>IF('Employee Input 20-21'!SWQ29="","",'Employee Input 20-21'!SWQ29)</f>
        <v/>
      </c>
      <c r="SWR29" s="14" t="str">
        <f>IF('Employee Input 20-21'!SWR29="","",'Employee Input 20-21'!SWR29)</f>
        <v/>
      </c>
      <c r="SWS29" s="14" t="str">
        <f>IF('Employee Input 20-21'!SWS29="","",'Employee Input 20-21'!SWS29)</f>
        <v/>
      </c>
      <c r="SWT29" s="14" t="str">
        <f>IF('Employee Input 20-21'!SWT29="","",'Employee Input 20-21'!SWT29)</f>
        <v/>
      </c>
      <c r="SWU29" s="14" t="str">
        <f>IF('Employee Input 20-21'!SWU29="","",'Employee Input 20-21'!SWU29)</f>
        <v/>
      </c>
      <c r="SWV29" s="14" t="str">
        <f>IF('Employee Input 20-21'!SWV29="","",'Employee Input 20-21'!SWV29)</f>
        <v/>
      </c>
      <c r="SWW29" s="14" t="str">
        <f>IF('Employee Input 20-21'!SWW29="","",'Employee Input 20-21'!SWW29)</f>
        <v/>
      </c>
      <c r="SWX29" s="14" t="str">
        <f>IF('Employee Input 20-21'!SWX29="","",'Employee Input 20-21'!SWX29)</f>
        <v/>
      </c>
      <c r="SWY29" s="14" t="str">
        <f>IF('Employee Input 20-21'!SWY29="","",'Employee Input 20-21'!SWY29)</f>
        <v/>
      </c>
      <c r="SWZ29" s="14" t="str">
        <f>IF('Employee Input 20-21'!SWZ29="","",'Employee Input 20-21'!SWZ29)</f>
        <v/>
      </c>
      <c r="SXA29" s="14" t="str">
        <f>IF('Employee Input 20-21'!SXA29="","",'Employee Input 20-21'!SXA29)</f>
        <v/>
      </c>
      <c r="SXB29" s="14" t="str">
        <f>IF('Employee Input 20-21'!SXB29="","",'Employee Input 20-21'!SXB29)</f>
        <v/>
      </c>
      <c r="SXC29" s="14" t="str">
        <f>IF('Employee Input 20-21'!SXC29="","",'Employee Input 20-21'!SXC29)</f>
        <v/>
      </c>
      <c r="SXD29" s="14" t="str">
        <f>IF('Employee Input 20-21'!SXD29="","",'Employee Input 20-21'!SXD29)</f>
        <v/>
      </c>
      <c r="SXE29" s="14" t="str">
        <f>IF('Employee Input 20-21'!SXE29="","",'Employee Input 20-21'!SXE29)</f>
        <v/>
      </c>
      <c r="SXF29" s="14" t="str">
        <f>IF('Employee Input 20-21'!SXF29="","",'Employee Input 20-21'!SXF29)</f>
        <v/>
      </c>
      <c r="SXG29" s="14" t="str">
        <f>IF('Employee Input 20-21'!SXG29="","",'Employee Input 20-21'!SXG29)</f>
        <v/>
      </c>
      <c r="SXH29" s="14" t="str">
        <f>IF('Employee Input 20-21'!SXH29="","",'Employee Input 20-21'!SXH29)</f>
        <v/>
      </c>
      <c r="SXI29" s="14" t="str">
        <f>IF('Employee Input 20-21'!SXI29="","",'Employee Input 20-21'!SXI29)</f>
        <v/>
      </c>
      <c r="SXJ29" s="14" t="str">
        <f>IF('Employee Input 20-21'!SXJ29="","",'Employee Input 20-21'!SXJ29)</f>
        <v/>
      </c>
      <c r="SXK29" s="14" t="str">
        <f>IF('Employee Input 20-21'!SXK29="","",'Employee Input 20-21'!SXK29)</f>
        <v/>
      </c>
      <c r="SXL29" s="14" t="str">
        <f>IF('Employee Input 20-21'!SXL29="","",'Employee Input 20-21'!SXL29)</f>
        <v/>
      </c>
      <c r="SXM29" s="14" t="str">
        <f>IF('Employee Input 20-21'!SXM29="","",'Employee Input 20-21'!SXM29)</f>
        <v/>
      </c>
      <c r="SXN29" s="14" t="str">
        <f>IF('Employee Input 20-21'!SXN29="","",'Employee Input 20-21'!SXN29)</f>
        <v/>
      </c>
      <c r="SXO29" s="14" t="str">
        <f>IF('Employee Input 20-21'!SXO29="","",'Employee Input 20-21'!SXO29)</f>
        <v/>
      </c>
      <c r="SXP29" s="14" t="str">
        <f>IF('Employee Input 20-21'!SXP29="","",'Employee Input 20-21'!SXP29)</f>
        <v/>
      </c>
      <c r="SXQ29" s="14" t="str">
        <f>IF('Employee Input 20-21'!SXQ29="","",'Employee Input 20-21'!SXQ29)</f>
        <v/>
      </c>
      <c r="SXR29" s="14" t="str">
        <f>IF('Employee Input 20-21'!SXR29="","",'Employee Input 20-21'!SXR29)</f>
        <v/>
      </c>
      <c r="SXS29" s="14" t="str">
        <f>IF('Employee Input 20-21'!SXS29="","",'Employee Input 20-21'!SXS29)</f>
        <v/>
      </c>
      <c r="SXT29" s="14" t="str">
        <f>IF('Employee Input 20-21'!SXT29="","",'Employee Input 20-21'!SXT29)</f>
        <v/>
      </c>
      <c r="SXU29" s="14" t="str">
        <f>IF('Employee Input 20-21'!SXU29="","",'Employee Input 20-21'!SXU29)</f>
        <v/>
      </c>
      <c r="SXV29" s="14" t="str">
        <f>IF('Employee Input 20-21'!SXV29="","",'Employee Input 20-21'!SXV29)</f>
        <v/>
      </c>
      <c r="SXW29" s="14" t="str">
        <f>IF('Employee Input 20-21'!SXW29="","",'Employee Input 20-21'!SXW29)</f>
        <v/>
      </c>
      <c r="SXX29" s="14" t="str">
        <f>IF('Employee Input 20-21'!SXX29="","",'Employee Input 20-21'!SXX29)</f>
        <v/>
      </c>
      <c r="SXY29" s="14" t="str">
        <f>IF('Employee Input 20-21'!SXY29="","",'Employee Input 20-21'!SXY29)</f>
        <v/>
      </c>
      <c r="SXZ29" s="14" t="str">
        <f>IF('Employee Input 20-21'!SXZ29="","",'Employee Input 20-21'!SXZ29)</f>
        <v/>
      </c>
      <c r="SYA29" s="14" t="str">
        <f>IF('Employee Input 20-21'!SYA29="","",'Employee Input 20-21'!SYA29)</f>
        <v/>
      </c>
      <c r="SYB29" s="14" t="str">
        <f>IF('Employee Input 20-21'!SYB29="","",'Employee Input 20-21'!SYB29)</f>
        <v/>
      </c>
      <c r="SYC29" s="14" t="str">
        <f>IF('Employee Input 20-21'!SYC29="","",'Employee Input 20-21'!SYC29)</f>
        <v/>
      </c>
      <c r="SYD29" s="14" t="str">
        <f>IF('Employee Input 20-21'!SYD29="","",'Employee Input 20-21'!SYD29)</f>
        <v/>
      </c>
      <c r="SYE29" s="14" t="str">
        <f>IF('Employee Input 20-21'!SYE29="","",'Employee Input 20-21'!SYE29)</f>
        <v/>
      </c>
      <c r="SYF29" s="14" t="str">
        <f>IF('Employee Input 20-21'!SYF29="","",'Employee Input 20-21'!SYF29)</f>
        <v/>
      </c>
      <c r="SYG29" s="14" t="str">
        <f>IF('Employee Input 20-21'!SYG29="","",'Employee Input 20-21'!SYG29)</f>
        <v/>
      </c>
      <c r="SYH29" s="14" t="str">
        <f>IF('Employee Input 20-21'!SYH29="","",'Employee Input 20-21'!SYH29)</f>
        <v/>
      </c>
      <c r="SYI29" s="14" t="str">
        <f>IF('Employee Input 20-21'!SYI29="","",'Employee Input 20-21'!SYI29)</f>
        <v/>
      </c>
      <c r="SYJ29" s="14" t="str">
        <f>IF('Employee Input 20-21'!SYJ29="","",'Employee Input 20-21'!SYJ29)</f>
        <v/>
      </c>
      <c r="SYK29" s="14" t="str">
        <f>IF('Employee Input 20-21'!SYK29="","",'Employee Input 20-21'!SYK29)</f>
        <v/>
      </c>
      <c r="SYL29" s="14" t="str">
        <f>IF('Employee Input 20-21'!SYL29="","",'Employee Input 20-21'!SYL29)</f>
        <v/>
      </c>
      <c r="SYM29" s="14" t="str">
        <f>IF('Employee Input 20-21'!SYM29="","",'Employee Input 20-21'!SYM29)</f>
        <v/>
      </c>
      <c r="SYN29" s="14" t="str">
        <f>IF('Employee Input 20-21'!SYN29="","",'Employee Input 20-21'!SYN29)</f>
        <v/>
      </c>
      <c r="SYO29" s="14" t="str">
        <f>IF('Employee Input 20-21'!SYO29="","",'Employee Input 20-21'!SYO29)</f>
        <v/>
      </c>
      <c r="SYP29" s="14" t="str">
        <f>IF('Employee Input 20-21'!SYP29="","",'Employee Input 20-21'!SYP29)</f>
        <v/>
      </c>
      <c r="SYQ29" s="14" t="str">
        <f>IF('Employee Input 20-21'!SYQ29="","",'Employee Input 20-21'!SYQ29)</f>
        <v/>
      </c>
      <c r="SYR29" s="14" t="str">
        <f>IF('Employee Input 20-21'!SYR29="","",'Employee Input 20-21'!SYR29)</f>
        <v/>
      </c>
      <c r="SYS29" s="14" t="str">
        <f>IF('Employee Input 20-21'!SYS29="","",'Employee Input 20-21'!SYS29)</f>
        <v/>
      </c>
      <c r="SYT29" s="14" t="str">
        <f>IF('Employee Input 20-21'!SYT29="","",'Employee Input 20-21'!SYT29)</f>
        <v/>
      </c>
      <c r="SYU29" s="14" t="str">
        <f>IF('Employee Input 20-21'!SYU29="","",'Employee Input 20-21'!SYU29)</f>
        <v/>
      </c>
      <c r="SYV29" s="14" t="str">
        <f>IF('Employee Input 20-21'!SYV29="","",'Employee Input 20-21'!SYV29)</f>
        <v/>
      </c>
      <c r="SYW29" s="14" t="str">
        <f>IF('Employee Input 20-21'!SYW29="","",'Employee Input 20-21'!SYW29)</f>
        <v/>
      </c>
      <c r="SYX29" s="14" t="str">
        <f>IF('Employee Input 20-21'!SYX29="","",'Employee Input 20-21'!SYX29)</f>
        <v/>
      </c>
      <c r="SYY29" s="14" t="str">
        <f>IF('Employee Input 20-21'!SYY29="","",'Employee Input 20-21'!SYY29)</f>
        <v/>
      </c>
      <c r="SYZ29" s="14" t="str">
        <f>IF('Employee Input 20-21'!SYZ29="","",'Employee Input 20-21'!SYZ29)</f>
        <v/>
      </c>
      <c r="SZA29" s="14" t="str">
        <f>IF('Employee Input 20-21'!SZA29="","",'Employee Input 20-21'!SZA29)</f>
        <v/>
      </c>
      <c r="SZB29" s="14" t="str">
        <f>IF('Employee Input 20-21'!SZB29="","",'Employee Input 20-21'!SZB29)</f>
        <v/>
      </c>
      <c r="SZC29" s="14" t="str">
        <f>IF('Employee Input 20-21'!SZC29="","",'Employee Input 20-21'!SZC29)</f>
        <v/>
      </c>
      <c r="SZD29" s="14" t="str">
        <f>IF('Employee Input 20-21'!SZD29="","",'Employee Input 20-21'!SZD29)</f>
        <v/>
      </c>
      <c r="SZE29" s="14" t="str">
        <f>IF('Employee Input 20-21'!SZE29="","",'Employee Input 20-21'!SZE29)</f>
        <v/>
      </c>
      <c r="SZF29" s="14" t="str">
        <f>IF('Employee Input 20-21'!SZF29="","",'Employee Input 20-21'!SZF29)</f>
        <v/>
      </c>
      <c r="SZG29" s="14" t="str">
        <f>IF('Employee Input 20-21'!SZG29="","",'Employee Input 20-21'!SZG29)</f>
        <v/>
      </c>
      <c r="SZH29" s="14" t="str">
        <f>IF('Employee Input 20-21'!SZH29="","",'Employee Input 20-21'!SZH29)</f>
        <v/>
      </c>
      <c r="SZI29" s="14" t="str">
        <f>IF('Employee Input 20-21'!SZI29="","",'Employee Input 20-21'!SZI29)</f>
        <v/>
      </c>
      <c r="SZJ29" s="14" t="str">
        <f>IF('Employee Input 20-21'!SZJ29="","",'Employee Input 20-21'!SZJ29)</f>
        <v/>
      </c>
      <c r="SZK29" s="14" t="str">
        <f>IF('Employee Input 20-21'!SZK29="","",'Employee Input 20-21'!SZK29)</f>
        <v/>
      </c>
      <c r="SZL29" s="14" t="str">
        <f>IF('Employee Input 20-21'!SZL29="","",'Employee Input 20-21'!SZL29)</f>
        <v/>
      </c>
      <c r="SZM29" s="14" t="str">
        <f>IF('Employee Input 20-21'!SZM29="","",'Employee Input 20-21'!SZM29)</f>
        <v/>
      </c>
      <c r="SZN29" s="14" t="str">
        <f>IF('Employee Input 20-21'!SZN29="","",'Employee Input 20-21'!SZN29)</f>
        <v/>
      </c>
      <c r="SZO29" s="14" t="str">
        <f>IF('Employee Input 20-21'!SZO29="","",'Employee Input 20-21'!SZO29)</f>
        <v/>
      </c>
      <c r="SZP29" s="14" t="str">
        <f>IF('Employee Input 20-21'!SZP29="","",'Employee Input 20-21'!SZP29)</f>
        <v/>
      </c>
      <c r="SZQ29" s="14" t="str">
        <f>IF('Employee Input 20-21'!SZQ29="","",'Employee Input 20-21'!SZQ29)</f>
        <v/>
      </c>
      <c r="SZR29" s="14" t="str">
        <f>IF('Employee Input 20-21'!SZR29="","",'Employee Input 20-21'!SZR29)</f>
        <v/>
      </c>
      <c r="SZS29" s="14" t="str">
        <f>IF('Employee Input 20-21'!SZS29="","",'Employee Input 20-21'!SZS29)</f>
        <v/>
      </c>
      <c r="SZT29" s="14" t="str">
        <f>IF('Employee Input 20-21'!SZT29="","",'Employee Input 20-21'!SZT29)</f>
        <v/>
      </c>
      <c r="SZU29" s="14" t="str">
        <f>IF('Employee Input 20-21'!SZU29="","",'Employee Input 20-21'!SZU29)</f>
        <v/>
      </c>
      <c r="SZV29" s="14" t="str">
        <f>IF('Employee Input 20-21'!SZV29="","",'Employee Input 20-21'!SZV29)</f>
        <v/>
      </c>
      <c r="SZW29" s="14" t="str">
        <f>IF('Employee Input 20-21'!SZW29="","",'Employee Input 20-21'!SZW29)</f>
        <v/>
      </c>
      <c r="SZX29" s="14" t="str">
        <f>IF('Employee Input 20-21'!SZX29="","",'Employee Input 20-21'!SZX29)</f>
        <v/>
      </c>
      <c r="SZY29" s="14" t="str">
        <f>IF('Employee Input 20-21'!SZY29="","",'Employee Input 20-21'!SZY29)</f>
        <v/>
      </c>
      <c r="SZZ29" s="14" t="str">
        <f>IF('Employee Input 20-21'!SZZ29="","",'Employee Input 20-21'!SZZ29)</f>
        <v/>
      </c>
      <c r="TAA29" s="14" t="str">
        <f>IF('Employee Input 20-21'!TAA29="","",'Employee Input 20-21'!TAA29)</f>
        <v/>
      </c>
      <c r="TAB29" s="14" t="str">
        <f>IF('Employee Input 20-21'!TAB29="","",'Employee Input 20-21'!TAB29)</f>
        <v/>
      </c>
      <c r="TAC29" s="14" t="str">
        <f>IF('Employee Input 20-21'!TAC29="","",'Employee Input 20-21'!TAC29)</f>
        <v/>
      </c>
      <c r="TAD29" s="14" t="str">
        <f>IF('Employee Input 20-21'!TAD29="","",'Employee Input 20-21'!TAD29)</f>
        <v/>
      </c>
      <c r="TAE29" s="14" t="str">
        <f>IF('Employee Input 20-21'!TAE29="","",'Employee Input 20-21'!TAE29)</f>
        <v/>
      </c>
      <c r="TAF29" s="14" t="str">
        <f>IF('Employee Input 20-21'!TAF29="","",'Employee Input 20-21'!TAF29)</f>
        <v/>
      </c>
      <c r="TAG29" s="14" t="str">
        <f>IF('Employee Input 20-21'!TAG29="","",'Employee Input 20-21'!TAG29)</f>
        <v/>
      </c>
      <c r="TAH29" s="14" t="str">
        <f>IF('Employee Input 20-21'!TAH29="","",'Employee Input 20-21'!TAH29)</f>
        <v/>
      </c>
      <c r="TAI29" s="14" t="str">
        <f>IF('Employee Input 20-21'!TAI29="","",'Employee Input 20-21'!TAI29)</f>
        <v/>
      </c>
      <c r="TAJ29" s="14" t="str">
        <f>IF('Employee Input 20-21'!TAJ29="","",'Employee Input 20-21'!TAJ29)</f>
        <v/>
      </c>
      <c r="TAK29" s="14" t="str">
        <f>IF('Employee Input 20-21'!TAK29="","",'Employee Input 20-21'!TAK29)</f>
        <v/>
      </c>
      <c r="TAL29" s="14" t="str">
        <f>IF('Employee Input 20-21'!TAL29="","",'Employee Input 20-21'!TAL29)</f>
        <v/>
      </c>
      <c r="TAM29" s="14" t="str">
        <f>IF('Employee Input 20-21'!TAM29="","",'Employee Input 20-21'!TAM29)</f>
        <v/>
      </c>
      <c r="TAN29" s="14" t="str">
        <f>IF('Employee Input 20-21'!TAN29="","",'Employee Input 20-21'!TAN29)</f>
        <v/>
      </c>
      <c r="TAO29" s="14" t="str">
        <f>IF('Employee Input 20-21'!TAO29="","",'Employee Input 20-21'!TAO29)</f>
        <v/>
      </c>
      <c r="TAP29" s="14" t="str">
        <f>IF('Employee Input 20-21'!TAP29="","",'Employee Input 20-21'!TAP29)</f>
        <v/>
      </c>
      <c r="TAQ29" s="14" t="str">
        <f>IF('Employee Input 20-21'!TAQ29="","",'Employee Input 20-21'!TAQ29)</f>
        <v/>
      </c>
      <c r="TAR29" s="14" t="str">
        <f>IF('Employee Input 20-21'!TAR29="","",'Employee Input 20-21'!TAR29)</f>
        <v/>
      </c>
      <c r="TAS29" s="14" t="str">
        <f>IF('Employee Input 20-21'!TAS29="","",'Employee Input 20-21'!TAS29)</f>
        <v/>
      </c>
      <c r="TAT29" s="14" t="str">
        <f>IF('Employee Input 20-21'!TAT29="","",'Employee Input 20-21'!TAT29)</f>
        <v/>
      </c>
      <c r="TAU29" s="14" t="str">
        <f>IF('Employee Input 20-21'!TAU29="","",'Employee Input 20-21'!TAU29)</f>
        <v/>
      </c>
      <c r="TAV29" s="14" t="str">
        <f>IF('Employee Input 20-21'!TAV29="","",'Employee Input 20-21'!TAV29)</f>
        <v/>
      </c>
      <c r="TAW29" s="14" t="str">
        <f>IF('Employee Input 20-21'!TAW29="","",'Employee Input 20-21'!TAW29)</f>
        <v/>
      </c>
      <c r="TAX29" s="14" t="str">
        <f>IF('Employee Input 20-21'!TAX29="","",'Employee Input 20-21'!TAX29)</f>
        <v/>
      </c>
      <c r="TAY29" s="14" t="str">
        <f>IF('Employee Input 20-21'!TAY29="","",'Employee Input 20-21'!TAY29)</f>
        <v/>
      </c>
      <c r="TAZ29" s="14" t="str">
        <f>IF('Employee Input 20-21'!TAZ29="","",'Employee Input 20-21'!TAZ29)</f>
        <v/>
      </c>
      <c r="TBA29" s="14" t="str">
        <f>IF('Employee Input 20-21'!TBA29="","",'Employee Input 20-21'!TBA29)</f>
        <v/>
      </c>
      <c r="TBB29" s="14" t="str">
        <f>IF('Employee Input 20-21'!TBB29="","",'Employee Input 20-21'!TBB29)</f>
        <v/>
      </c>
      <c r="TBC29" s="14" t="str">
        <f>IF('Employee Input 20-21'!TBC29="","",'Employee Input 20-21'!TBC29)</f>
        <v/>
      </c>
      <c r="TBD29" s="14" t="str">
        <f>IF('Employee Input 20-21'!TBD29="","",'Employee Input 20-21'!TBD29)</f>
        <v/>
      </c>
      <c r="TBE29" s="14" t="str">
        <f>IF('Employee Input 20-21'!TBE29="","",'Employee Input 20-21'!TBE29)</f>
        <v/>
      </c>
      <c r="TBF29" s="14" t="str">
        <f>IF('Employee Input 20-21'!TBF29="","",'Employee Input 20-21'!TBF29)</f>
        <v/>
      </c>
      <c r="TBG29" s="14" t="str">
        <f>IF('Employee Input 20-21'!TBG29="","",'Employee Input 20-21'!TBG29)</f>
        <v/>
      </c>
      <c r="TBH29" s="14" t="str">
        <f>IF('Employee Input 20-21'!TBH29="","",'Employee Input 20-21'!TBH29)</f>
        <v/>
      </c>
      <c r="TBI29" s="14" t="str">
        <f>IF('Employee Input 20-21'!TBI29="","",'Employee Input 20-21'!TBI29)</f>
        <v/>
      </c>
      <c r="TBJ29" s="14" t="str">
        <f>IF('Employee Input 20-21'!TBJ29="","",'Employee Input 20-21'!TBJ29)</f>
        <v/>
      </c>
      <c r="TBK29" s="14" t="str">
        <f>IF('Employee Input 20-21'!TBK29="","",'Employee Input 20-21'!TBK29)</f>
        <v/>
      </c>
      <c r="TBL29" s="14" t="str">
        <f>IF('Employee Input 20-21'!TBL29="","",'Employee Input 20-21'!TBL29)</f>
        <v/>
      </c>
      <c r="TBM29" s="14" t="str">
        <f>IF('Employee Input 20-21'!TBM29="","",'Employee Input 20-21'!TBM29)</f>
        <v/>
      </c>
      <c r="TBN29" s="14" t="str">
        <f>IF('Employee Input 20-21'!TBN29="","",'Employee Input 20-21'!TBN29)</f>
        <v/>
      </c>
      <c r="TBO29" s="14" t="str">
        <f>IF('Employee Input 20-21'!TBO29="","",'Employee Input 20-21'!TBO29)</f>
        <v/>
      </c>
      <c r="TBP29" s="14" t="str">
        <f>IF('Employee Input 20-21'!TBP29="","",'Employee Input 20-21'!TBP29)</f>
        <v/>
      </c>
      <c r="TBQ29" s="14" t="str">
        <f>IF('Employee Input 20-21'!TBQ29="","",'Employee Input 20-21'!TBQ29)</f>
        <v/>
      </c>
      <c r="TBR29" s="14" t="str">
        <f>IF('Employee Input 20-21'!TBR29="","",'Employee Input 20-21'!TBR29)</f>
        <v/>
      </c>
      <c r="TBS29" s="14" t="str">
        <f>IF('Employee Input 20-21'!TBS29="","",'Employee Input 20-21'!TBS29)</f>
        <v/>
      </c>
      <c r="TBT29" s="14" t="str">
        <f>IF('Employee Input 20-21'!TBT29="","",'Employee Input 20-21'!TBT29)</f>
        <v/>
      </c>
      <c r="TBU29" s="14" t="str">
        <f>IF('Employee Input 20-21'!TBU29="","",'Employee Input 20-21'!TBU29)</f>
        <v/>
      </c>
      <c r="TBV29" s="14" t="str">
        <f>IF('Employee Input 20-21'!TBV29="","",'Employee Input 20-21'!TBV29)</f>
        <v/>
      </c>
      <c r="TBW29" s="14" t="str">
        <f>IF('Employee Input 20-21'!TBW29="","",'Employee Input 20-21'!TBW29)</f>
        <v/>
      </c>
      <c r="TBX29" s="14" t="str">
        <f>IF('Employee Input 20-21'!TBX29="","",'Employee Input 20-21'!TBX29)</f>
        <v/>
      </c>
      <c r="TBY29" s="14" t="str">
        <f>IF('Employee Input 20-21'!TBY29="","",'Employee Input 20-21'!TBY29)</f>
        <v/>
      </c>
      <c r="TBZ29" s="14" t="str">
        <f>IF('Employee Input 20-21'!TBZ29="","",'Employee Input 20-21'!TBZ29)</f>
        <v/>
      </c>
      <c r="TCA29" s="14" t="str">
        <f>IF('Employee Input 20-21'!TCA29="","",'Employee Input 20-21'!TCA29)</f>
        <v/>
      </c>
      <c r="TCB29" s="14" t="str">
        <f>IF('Employee Input 20-21'!TCB29="","",'Employee Input 20-21'!TCB29)</f>
        <v/>
      </c>
      <c r="TCC29" s="14" t="str">
        <f>IF('Employee Input 20-21'!TCC29="","",'Employee Input 20-21'!TCC29)</f>
        <v/>
      </c>
      <c r="TCD29" s="14" t="str">
        <f>IF('Employee Input 20-21'!TCD29="","",'Employee Input 20-21'!TCD29)</f>
        <v/>
      </c>
      <c r="TCE29" s="14" t="str">
        <f>IF('Employee Input 20-21'!TCE29="","",'Employee Input 20-21'!TCE29)</f>
        <v/>
      </c>
      <c r="TCF29" s="14" t="str">
        <f>IF('Employee Input 20-21'!TCF29="","",'Employee Input 20-21'!TCF29)</f>
        <v/>
      </c>
      <c r="TCG29" s="14" t="str">
        <f>IF('Employee Input 20-21'!TCG29="","",'Employee Input 20-21'!TCG29)</f>
        <v/>
      </c>
      <c r="TCH29" s="14" t="str">
        <f>IF('Employee Input 20-21'!TCH29="","",'Employee Input 20-21'!TCH29)</f>
        <v/>
      </c>
      <c r="TCI29" s="14" t="str">
        <f>IF('Employee Input 20-21'!TCI29="","",'Employee Input 20-21'!TCI29)</f>
        <v/>
      </c>
      <c r="TCJ29" s="14" t="str">
        <f>IF('Employee Input 20-21'!TCJ29="","",'Employee Input 20-21'!TCJ29)</f>
        <v/>
      </c>
      <c r="TCK29" s="14" t="str">
        <f>IF('Employee Input 20-21'!TCK29="","",'Employee Input 20-21'!TCK29)</f>
        <v/>
      </c>
      <c r="TCL29" s="14" t="str">
        <f>IF('Employee Input 20-21'!TCL29="","",'Employee Input 20-21'!TCL29)</f>
        <v/>
      </c>
      <c r="TCM29" s="14" t="str">
        <f>IF('Employee Input 20-21'!TCM29="","",'Employee Input 20-21'!TCM29)</f>
        <v/>
      </c>
      <c r="TCN29" s="14" t="str">
        <f>IF('Employee Input 20-21'!TCN29="","",'Employee Input 20-21'!TCN29)</f>
        <v/>
      </c>
      <c r="TCO29" s="14" t="str">
        <f>IF('Employee Input 20-21'!TCO29="","",'Employee Input 20-21'!TCO29)</f>
        <v/>
      </c>
      <c r="TCP29" s="14" t="str">
        <f>IF('Employee Input 20-21'!TCP29="","",'Employee Input 20-21'!TCP29)</f>
        <v/>
      </c>
      <c r="TCQ29" s="14" t="str">
        <f>IF('Employee Input 20-21'!TCQ29="","",'Employee Input 20-21'!TCQ29)</f>
        <v/>
      </c>
      <c r="TCR29" s="14" t="str">
        <f>IF('Employee Input 20-21'!TCR29="","",'Employee Input 20-21'!TCR29)</f>
        <v/>
      </c>
      <c r="TCS29" s="14" t="str">
        <f>IF('Employee Input 20-21'!TCS29="","",'Employee Input 20-21'!TCS29)</f>
        <v/>
      </c>
      <c r="TCT29" s="14" t="str">
        <f>IF('Employee Input 20-21'!TCT29="","",'Employee Input 20-21'!TCT29)</f>
        <v/>
      </c>
      <c r="TCU29" s="14" t="str">
        <f>IF('Employee Input 20-21'!TCU29="","",'Employee Input 20-21'!TCU29)</f>
        <v/>
      </c>
      <c r="TCV29" s="14" t="str">
        <f>IF('Employee Input 20-21'!TCV29="","",'Employee Input 20-21'!TCV29)</f>
        <v/>
      </c>
      <c r="TCW29" s="14" t="str">
        <f>IF('Employee Input 20-21'!TCW29="","",'Employee Input 20-21'!TCW29)</f>
        <v/>
      </c>
      <c r="TCX29" s="14" t="str">
        <f>IF('Employee Input 20-21'!TCX29="","",'Employee Input 20-21'!TCX29)</f>
        <v/>
      </c>
      <c r="TCY29" s="14" t="str">
        <f>IF('Employee Input 20-21'!TCY29="","",'Employee Input 20-21'!TCY29)</f>
        <v/>
      </c>
      <c r="TCZ29" s="14" t="str">
        <f>IF('Employee Input 20-21'!TCZ29="","",'Employee Input 20-21'!TCZ29)</f>
        <v/>
      </c>
      <c r="TDA29" s="14" t="str">
        <f>IF('Employee Input 20-21'!TDA29="","",'Employee Input 20-21'!TDA29)</f>
        <v/>
      </c>
      <c r="TDB29" s="14" t="str">
        <f>IF('Employee Input 20-21'!TDB29="","",'Employee Input 20-21'!TDB29)</f>
        <v/>
      </c>
      <c r="TDC29" s="14" t="str">
        <f>IF('Employee Input 20-21'!TDC29="","",'Employee Input 20-21'!TDC29)</f>
        <v/>
      </c>
      <c r="TDD29" s="14" t="str">
        <f>IF('Employee Input 20-21'!TDD29="","",'Employee Input 20-21'!TDD29)</f>
        <v/>
      </c>
      <c r="TDE29" s="14" t="str">
        <f>IF('Employee Input 20-21'!TDE29="","",'Employee Input 20-21'!TDE29)</f>
        <v/>
      </c>
      <c r="TDF29" s="14" t="str">
        <f>IF('Employee Input 20-21'!TDF29="","",'Employee Input 20-21'!TDF29)</f>
        <v/>
      </c>
      <c r="TDG29" s="14" t="str">
        <f>IF('Employee Input 20-21'!TDG29="","",'Employee Input 20-21'!TDG29)</f>
        <v/>
      </c>
      <c r="TDH29" s="14" t="str">
        <f>IF('Employee Input 20-21'!TDH29="","",'Employee Input 20-21'!TDH29)</f>
        <v/>
      </c>
      <c r="TDI29" s="14" t="str">
        <f>IF('Employee Input 20-21'!TDI29="","",'Employee Input 20-21'!TDI29)</f>
        <v/>
      </c>
      <c r="TDJ29" s="14" t="str">
        <f>IF('Employee Input 20-21'!TDJ29="","",'Employee Input 20-21'!TDJ29)</f>
        <v/>
      </c>
      <c r="TDK29" s="14" t="str">
        <f>IF('Employee Input 20-21'!TDK29="","",'Employee Input 20-21'!TDK29)</f>
        <v/>
      </c>
      <c r="TDL29" s="14" t="str">
        <f>IF('Employee Input 20-21'!TDL29="","",'Employee Input 20-21'!TDL29)</f>
        <v/>
      </c>
      <c r="TDM29" s="14" t="str">
        <f>IF('Employee Input 20-21'!TDM29="","",'Employee Input 20-21'!TDM29)</f>
        <v/>
      </c>
      <c r="TDN29" s="14" t="str">
        <f>IF('Employee Input 20-21'!TDN29="","",'Employee Input 20-21'!TDN29)</f>
        <v/>
      </c>
      <c r="TDO29" s="14" t="str">
        <f>IF('Employee Input 20-21'!TDO29="","",'Employee Input 20-21'!TDO29)</f>
        <v/>
      </c>
      <c r="TDP29" s="14" t="str">
        <f>IF('Employee Input 20-21'!TDP29="","",'Employee Input 20-21'!TDP29)</f>
        <v/>
      </c>
      <c r="TDQ29" s="14" t="str">
        <f>IF('Employee Input 20-21'!TDQ29="","",'Employee Input 20-21'!TDQ29)</f>
        <v/>
      </c>
      <c r="TDR29" s="14" t="str">
        <f>IF('Employee Input 20-21'!TDR29="","",'Employee Input 20-21'!TDR29)</f>
        <v/>
      </c>
      <c r="TDS29" s="14" t="str">
        <f>IF('Employee Input 20-21'!TDS29="","",'Employee Input 20-21'!TDS29)</f>
        <v/>
      </c>
      <c r="TDT29" s="14" t="str">
        <f>IF('Employee Input 20-21'!TDT29="","",'Employee Input 20-21'!TDT29)</f>
        <v/>
      </c>
      <c r="TDU29" s="14" t="str">
        <f>IF('Employee Input 20-21'!TDU29="","",'Employee Input 20-21'!TDU29)</f>
        <v/>
      </c>
      <c r="TDV29" s="14" t="str">
        <f>IF('Employee Input 20-21'!TDV29="","",'Employee Input 20-21'!TDV29)</f>
        <v/>
      </c>
      <c r="TDW29" s="14" t="str">
        <f>IF('Employee Input 20-21'!TDW29="","",'Employee Input 20-21'!TDW29)</f>
        <v/>
      </c>
      <c r="TDX29" s="14" t="str">
        <f>IF('Employee Input 20-21'!TDX29="","",'Employee Input 20-21'!TDX29)</f>
        <v/>
      </c>
      <c r="TDY29" s="14" t="str">
        <f>IF('Employee Input 20-21'!TDY29="","",'Employee Input 20-21'!TDY29)</f>
        <v/>
      </c>
      <c r="TDZ29" s="14" t="str">
        <f>IF('Employee Input 20-21'!TDZ29="","",'Employee Input 20-21'!TDZ29)</f>
        <v/>
      </c>
      <c r="TEA29" s="14" t="str">
        <f>IF('Employee Input 20-21'!TEA29="","",'Employee Input 20-21'!TEA29)</f>
        <v/>
      </c>
      <c r="TEB29" s="14" t="str">
        <f>IF('Employee Input 20-21'!TEB29="","",'Employee Input 20-21'!TEB29)</f>
        <v/>
      </c>
      <c r="TEC29" s="14" t="str">
        <f>IF('Employee Input 20-21'!TEC29="","",'Employee Input 20-21'!TEC29)</f>
        <v/>
      </c>
      <c r="TED29" s="14" t="str">
        <f>IF('Employee Input 20-21'!TED29="","",'Employee Input 20-21'!TED29)</f>
        <v/>
      </c>
      <c r="TEE29" s="14" t="str">
        <f>IF('Employee Input 20-21'!TEE29="","",'Employee Input 20-21'!TEE29)</f>
        <v/>
      </c>
      <c r="TEF29" s="14" t="str">
        <f>IF('Employee Input 20-21'!TEF29="","",'Employee Input 20-21'!TEF29)</f>
        <v/>
      </c>
      <c r="TEG29" s="14" t="str">
        <f>IF('Employee Input 20-21'!TEG29="","",'Employee Input 20-21'!TEG29)</f>
        <v/>
      </c>
      <c r="TEH29" s="14" t="str">
        <f>IF('Employee Input 20-21'!TEH29="","",'Employee Input 20-21'!TEH29)</f>
        <v/>
      </c>
      <c r="TEI29" s="14" t="str">
        <f>IF('Employee Input 20-21'!TEI29="","",'Employee Input 20-21'!TEI29)</f>
        <v/>
      </c>
      <c r="TEJ29" s="14" t="str">
        <f>IF('Employee Input 20-21'!TEJ29="","",'Employee Input 20-21'!TEJ29)</f>
        <v/>
      </c>
      <c r="TEK29" s="14" t="str">
        <f>IF('Employee Input 20-21'!TEK29="","",'Employee Input 20-21'!TEK29)</f>
        <v/>
      </c>
      <c r="TEL29" s="14" t="str">
        <f>IF('Employee Input 20-21'!TEL29="","",'Employee Input 20-21'!TEL29)</f>
        <v/>
      </c>
      <c r="TEM29" s="14" t="str">
        <f>IF('Employee Input 20-21'!TEM29="","",'Employee Input 20-21'!TEM29)</f>
        <v/>
      </c>
      <c r="TEN29" s="14" t="str">
        <f>IF('Employee Input 20-21'!TEN29="","",'Employee Input 20-21'!TEN29)</f>
        <v/>
      </c>
      <c r="TEO29" s="14" t="str">
        <f>IF('Employee Input 20-21'!TEO29="","",'Employee Input 20-21'!TEO29)</f>
        <v/>
      </c>
      <c r="TEP29" s="14" t="str">
        <f>IF('Employee Input 20-21'!TEP29="","",'Employee Input 20-21'!TEP29)</f>
        <v/>
      </c>
      <c r="TEQ29" s="14" t="str">
        <f>IF('Employee Input 20-21'!TEQ29="","",'Employee Input 20-21'!TEQ29)</f>
        <v/>
      </c>
      <c r="TER29" s="14" t="str">
        <f>IF('Employee Input 20-21'!TER29="","",'Employee Input 20-21'!TER29)</f>
        <v/>
      </c>
      <c r="TES29" s="14" t="str">
        <f>IF('Employee Input 20-21'!TES29="","",'Employee Input 20-21'!TES29)</f>
        <v/>
      </c>
      <c r="TET29" s="14" t="str">
        <f>IF('Employee Input 20-21'!TET29="","",'Employee Input 20-21'!TET29)</f>
        <v/>
      </c>
      <c r="TEU29" s="14" t="str">
        <f>IF('Employee Input 20-21'!TEU29="","",'Employee Input 20-21'!TEU29)</f>
        <v/>
      </c>
      <c r="TEV29" s="14" t="str">
        <f>IF('Employee Input 20-21'!TEV29="","",'Employee Input 20-21'!TEV29)</f>
        <v/>
      </c>
      <c r="TEW29" s="14" t="str">
        <f>IF('Employee Input 20-21'!TEW29="","",'Employee Input 20-21'!TEW29)</f>
        <v/>
      </c>
      <c r="TEX29" s="14" t="str">
        <f>IF('Employee Input 20-21'!TEX29="","",'Employee Input 20-21'!TEX29)</f>
        <v/>
      </c>
      <c r="TEY29" s="14" t="str">
        <f>IF('Employee Input 20-21'!TEY29="","",'Employee Input 20-21'!TEY29)</f>
        <v/>
      </c>
      <c r="TEZ29" s="14" t="str">
        <f>IF('Employee Input 20-21'!TEZ29="","",'Employee Input 20-21'!TEZ29)</f>
        <v/>
      </c>
      <c r="TFA29" s="14" t="str">
        <f>IF('Employee Input 20-21'!TFA29="","",'Employee Input 20-21'!TFA29)</f>
        <v/>
      </c>
      <c r="TFB29" s="14" t="str">
        <f>IF('Employee Input 20-21'!TFB29="","",'Employee Input 20-21'!TFB29)</f>
        <v/>
      </c>
      <c r="TFC29" s="14" t="str">
        <f>IF('Employee Input 20-21'!TFC29="","",'Employee Input 20-21'!TFC29)</f>
        <v/>
      </c>
      <c r="TFD29" s="14" t="str">
        <f>IF('Employee Input 20-21'!TFD29="","",'Employee Input 20-21'!TFD29)</f>
        <v/>
      </c>
      <c r="TFE29" s="14" t="str">
        <f>IF('Employee Input 20-21'!TFE29="","",'Employee Input 20-21'!TFE29)</f>
        <v/>
      </c>
      <c r="TFF29" s="14" t="str">
        <f>IF('Employee Input 20-21'!TFF29="","",'Employee Input 20-21'!TFF29)</f>
        <v/>
      </c>
      <c r="TFG29" s="14" t="str">
        <f>IF('Employee Input 20-21'!TFG29="","",'Employee Input 20-21'!TFG29)</f>
        <v/>
      </c>
      <c r="TFH29" s="14" t="str">
        <f>IF('Employee Input 20-21'!TFH29="","",'Employee Input 20-21'!TFH29)</f>
        <v/>
      </c>
      <c r="TFI29" s="14" t="str">
        <f>IF('Employee Input 20-21'!TFI29="","",'Employee Input 20-21'!TFI29)</f>
        <v/>
      </c>
      <c r="TFJ29" s="14" t="str">
        <f>IF('Employee Input 20-21'!TFJ29="","",'Employee Input 20-21'!TFJ29)</f>
        <v/>
      </c>
      <c r="TFK29" s="14" t="str">
        <f>IF('Employee Input 20-21'!TFK29="","",'Employee Input 20-21'!TFK29)</f>
        <v/>
      </c>
      <c r="TFL29" s="14" t="str">
        <f>IF('Employee Input 20-21'!TFL29="","",'Employee Input 20-21'!TFL29)</f>
        <v/>
      </c>
      <c r="TFM29" s="14" t="str">
        <f>IF('Employee Input 20-21'!TFM29="","",'Employee Input 20-21'!TFM29)</f>
        <v/>
      </c>
      <c r="TFN29" s="14" t="str">
        <f>IF('Employee Input 20-21'!TFN29="","",'Employee Input 20-21'!TFN29)</f>
        <v/>
      </c>
      <c r="TFO29" s="14" t="str">
        <f>IF('Employee Input 20-21'!TFO29="","",'Employee Input 20-21'!TFO29)</f>
        <v/>
      </c>
      <c r="TFP29" s="14" t="str">
        <f>IF('Employee Input 20-21'!TFP29="","",'Employee Input 20-21'!TFP29)</f>
        <v/>
      </c>
      <c r="TFQ29" s="14" t="str">
        <f>IF('Employee Input 20-21'!TFQ29="","",'Employee Input 20-21'!TFQ29)</f>
        <v/>
      </c>
      <c r="TFR29" s="14" t="str">
        <f>IF('Employee Input 20-21'!TFR29="","",'Employee Input 20-21'!TFR29)</f>
        <v/>
      </c>
      <c r="TFS29" s="14" t="str">
        <f>IF('Employee Input 20-21'!TFS29="","",'Employee Input 20-21'!TFS29)</f>
        <v/>
      </c>
      <c r="TFT29" s="14" t="str">
        <f>IF('Employee Input 20-21'!TFT29="","",'Employee Input 20-21'!TFT29)</f>
        <v/>
      </c>
      <c r="TFU29" s="14" t="str">
        <f>IF('Employee Input 20-21'!TFU29="","",'Employee Input 20-21'!TFU29)</f>
        <v/>
      </c>
      <c r="TFV29" s="14" t="str">
        <f>IF('Employee Input 20-21'!TFV29="","",'Employee Input 20-21'!TFV29)</f>
        <v/>
      </c>
      <c r="TFW29" s="14" t="str">
        <f>IF('Employee Input 20-21'!TFW29="","",'Employee Input 20-21'!TFW29)</f>
        <v/>
      </c>
      <c r="TFX29" s="14" t="str">
        <f>IF('Employee Input 20-21'!TFX29="","",'Employee Input 20-21'!TFX29)</f>
        <v/>
      </c>
      <c r="TFY29" s="14" t="str">
        <f>IF('Employee Input 20-21'!TFY29="","",'Employee Input 20-21'!TFY29)</f>
        <v/>
      </c>
      <c r="TFZ29" s="14" t="str">
        <f>IF('Employee Input 20-21'!TFZ29="","",'Employee Input 20-21'!TFZ29)</f>
        <v/>
      </c>
      <c r="TGA29" s="14" t="str">
        <f>IF('Employee Input 20-21'!TGA29="","",'Employee Input 20-21'!TGA29)</f>
        <v/>
      </c>
      <c r="TGB29" s="14" t="str">
        <f>IF('Employee Input 20-21'!TGB29="","",'Employee Input 20-21'!TGB29)</f>
        <v/>
      </c>
      <c r="TGC29" s="14" t="str">
        <f>IF('Employee Input 20-21'!TGC29="","",'Employee Input 20-21'!TGC29)</f>
        <v/>
      </c>
      <c r="TGD29" s="14" t="str">
        <f>IF('Employee Input 20-21'!TGD29="","",'Employee Input 20-21'!TGD29)</f>
        <v/>
      </c>
      <c r="TGE29" s="14" t="str">
        <f>IF('Employee Input 20-21'!TGE29="","",'Employee Input 20-21'!TGE29)</f>
        <v/>
      </c>
      <c r="TGF29" s="14" t="str">
        <f>IF('Employee Input 20-21'!TGF29="","",'Employee Input 20-21'!TGF29)</f>
        <v/>
      </c>
      <c r="TGG29" s="14" t="str">
        <f>IF('Employee Input 20-21'!TGG29="","",'Employee Input 20-21'!TGG29)</f>
        <v/>
      </c>
      <c r="TGH29" s="14" t="str">
        <f>IF('Employee Input 20-21'!TGH29="","",'Employee Input 20-21'!TGH29)</f>
        <v/>
      </c>
      <c r="TGI29" s="14" t="str">
        <f>IF('Employee Input 20-21'!TGI29="","",'Employee Input 20-21'!TGI29)</f>
        <v/>
      </c>
      <c r="TGJ29" s="14" t="str">
        <f>IF('Employee Input 20-21'!TGJ29="","",'Employee Input 20-21'!TGJ29)</f>
        <v/>
      </c>
      <c r="TGK29" s="14" t="str">
        <f>IF('Employee Input 20-21'!TGK29="","",'Employee Input 20-21'!TGK29)</f>
        <v/>
      </c>
      <c r="TGL29" s="14" t="str">
        <f>IF('Employee Input 20-21'!TGL29="","",'Employee Input 20-21'!TGL29)</f>
        <v/>
      </c>
      <c r="TGM29" s="14" t="str">
        <f>IF('Employee Input 20-21'!TGM29="","",'Employee Input 20-21'!TGM29)</f>
        <v/>
      </c>
      <c r="TGN29" s="14" t="str">
        <f>IF('Employee Input 20-21'!TGN29="","",'Employee Input 20-21'!TGN29)</f>
        <v/>
      </c>
      <c r="TGO29" s="14" t="str">
        <f>IF('Employee Input 20-21'!TGO29="","",'Employee Input 20-21'!TGO29)</f>
        <v/>
      </c>
      <c r="TGP29" s="14" t="str">
        <f>IF('Employee Input 20-21'!TGP29="","",'Employee Input 20-21'!TGP29)</f>
        <v/>
      </c>
      <c r="TGQ29" s="14" t="str">
        <f>IF('Employee Input 20-21'!TGQ29="","",'Employee Input 20-21'!TGQ29)</f>
        <v/>
      </c>
      <c r="TGR29" s="14" t="str">
        <f>IF('Employee Input 20-21'!TGR29="","",'Employee Input 20-21'!TGR29)</f>
        <v/>
      </c>
      <c r="TGS29" s="14" t="str">
        <f>IF('Employee Input 20-21'!TGS29="","",'Employee Input 20-21'!TGS29)</f>
        <v/>
      </c>
      <c r="TGT29" s="14" t="str">
        <f>IF('Employee Input 20-21'!TGT29="","",'Employee Input 20-21'!TGT29)</f>
        <v/>
      </c>
      <c r="TGU29" s="14" t="str">
        <f>IF('Employee Input 20-21'!TGU29="","",'Employee Input 20-21'!TGU29)</f>
        <v/>
      </c>
      <c r="TGV29" s="14" t="str">
        <f>IF('Employee Input 20-21'!TGV29="","",'Employee Input 20-21'!TGV29)</f>
        <v/>
      </c>
      <c r="TGW29" s="14" t="str">
        <f>IF('Employee Input 20-21'!TGW29="","",'Employee Input 20-21'!TGW29)</f>
        <v/>
      </c>
      <c r="TGX29" s="14" t="str">
        <f>IF('Employee Input 20-21'!TGX29="","",'Employee Input 20-21'!TGX29)</f>
        <v/>
      </c>
      <c r="TGY29" s="14" t="str">
        <f>IF('Employee Input 20-21'!TGY29="","",'Employee Input 20-21'!TGY29)</f>
        <v/>
      </c>
      <c r="TGZ29" s="14" t="str">
        <f>IF('Employee Input 20-21'!TGZ29="","",'Employee Input 20-21'!TGZ29)</f>
        <v/>
      </c>
      <c r="THA29" s="14" t="str">
        <f>IF('Employee Input 20-21'!THA29="","",'Employee Input 20-21'!THA29)</f>
        <v/>
      </c>
      <c r="THB29" s="14" t="str">
        <f>IF('Employee Input 20-21'!THB29="","",'Employee Input 20-21'!THB29)</f>
        <v/>
      </c>
      <c r="THC29" s="14" t="str">
        <f>IF('Employee Input 20-21'!THC29="","",'Employee Input 20-21'!THC29)</f>
        <v/>
      </c>
      <c r="THD29" s="14" t="str">
        <f>IF('Employee Input 20-21'!THD29="","",'Employee Input 20-21'!THD29)</f>
        <v/>
      </c>
      <c r="THE29" s="14" t="str">
        <f>IF('Employee Input 20-21'!THE29="","",'Employee Input 20-21'!THE29)</f>
        <v/>
      </c>
      <c r="THF29" s="14" t="str">
        <f>IF('Employee Input 20-21'!THF29="","",'Employee Input 20-21'!THF29)</f>
        <v/>
      </c>
      <c r="THG29" s="14" t="str">
        <f>IF('Employee Input 20-21'!THG29="","",'Employee Input 20-21'!THG29)</f>
        <v/>
      </c>
      <c r="THH29" s="14" t="str">
        <f>IF('Employee Input 20-21'!THH29="","",'Employee Input 20-21'!THH29)</f>
        <v/>
      </c>
      <c r="THI29" s="14" t="str">
        <f>IF('Employee Input 20-21'!THI29="","",'Employee Input 20-21'!THI29)</f>
        <v/>
      </c>
      <c r="THJ29" s="14" t="str">
        <f>IF('Employee Input 20-21'!THJ29="","",'Employee Input 20-21'!THJ29)</f>
        <v/>
      </c>
      <c r="THK29" s="14" t="str">
        <f>IF('Employee Input 20-21'!THK29="","",'Employee Input 20-21'!THK29)</f>
        <v/>
      </c>
      <c r="THL29" s="14" t="str">
        <f>IF('Employee Input 20-21'!THL29="","",'Employee Input 20-21'!THL29)</f>
        <v/>
      </c>
      <c r="THM29" s="14" t="str">
        <f>IF('Employee Input 20-21'!THM29="","",'Employee Input 20-21'!THM29)</f>
        <v/>
      </c>
      <c r="THN29" s="14" t="str">
        <f>IF('Employee Input 20-21'!THN29="","",'Employee Input 20-21'!THN29)</f>
        <v/>
      </c>
      <c r="THO29" s="14" t="str">
        <f>IF('Employee Input 20-21'!THO29="","",'Employee Input 20-21'!THO29)</f>
        <v/>
      </c>
      <c r="THP29" s="14" t="str">
        <f>IF('Employee Input 20-21'!THP29="","",'Employee Input 20-21'!THP29)</f>
        <v/>
      </c>
      <c r="THQ29" s="14" t="str">
        <f>IF('Employee Input 20-21'!THQ29="","",'Employee Input 20-21'!THQ29)</f>
        <v/>
      </c>
      <c r="THR29" s="14" t="str">
        <f>IF('Employee Input 20-21'!THR29="","",'Employee Input 20-21'!THR29)</f>
        <v/>
      </c>
      <c r="THS29" s="14" t="str">
        <f>IF('Employee Input 20-21'!THS29="","",'Employee Input 20-21'!THS29)</f>
        <v/>
      </c>
      <c r="THT29" s="14" t="str">
        <f>IF('Employee Input 20-21'!THT29="","",'Employee Input 20-21'!THT29)</f>
        <v/>
      </c>
      <c r="THU29" s="14" t="str">
        <f>IF('Employee Input 20-21'!THU29="","",'Employee Input 20-21'!THU29)</f>
        <v/>
      </c>
      <c r="THV29" s="14" t="str">
        <f>IF('Employee Input 20-21'!THV29="","",'Employee Input 20-21'!THV29)</f>
        <v/>
      </c>
      <c r="THW29" s="14" t="str">
        <f>IF('Employee Input 20-21'!THW29="","",'Employee Input 20-21'!THW29)</f>
        <v/>
      </c>
      <c r="THX29" s="14" t="str">
        <f>IF('Employee Input 20-21'!THX29="","",'Employee Input 20-21'!THX29)</f>
        <v/>
      </c>
      <c r="THY29" s="14" t="str">
        <f>IF('Employee Input 20-21'!THY29="","",'Employee Input 20-21'!THY29)</f>
        <v/>
      </c>
      <c r="THZ29" s="14" t="str">
        <f>IF('Employee Input 20-21'!THZ29="","",'Employee Input 20-21'!THZ29)</f>
        <v/>
      </c>
      <c r="TIA29" s="14" t="str">
        <f>IF('Employee Input 20-21'!TIA29="","",'Employee Input 20-21'!TIA29)</f>
        <v/>
      </c>
      <c r="TIB29" s="14" t="str">
        <f>IF('Employee Input 20-21'!TIB29="","",'Employee Input 20-21'!TIB29)</f>
        <v/>
      </c>
      <c r="TIC29" s="14" t="str">
        <f>IF('Employee Input 20-21'!TIC29="","",'Employee Input 20-21'!TIC29)</f>
        <v/>
      </c>
      <c r="TID29" s="14" t="str">
        <f>IF('Employee Input 20-21'!TID29="","",'Employee Input 20-21'!TID29)</f>
        <v/>
      </c>
      <c r="TIE29" s="14" t="str">
        <f>IF('Employee Input 20-21'!TIE29="","",'Employee Input 20-21'!TIE29)</f>
        <v/>
      </c>
      <c r="TIF29" s="14" t="str">
        <f>IF('Employee Input 20-21'!TIF29="","",'Employee Input 20-21'!TIF29)</f>
        <v/>
      </c>
      <c r="TIG29" s="14" t="str">
        <f>IF('Employee Input 20-21'!TIG29="","",'Employee Input 20-21'!TIG29)</f>
        <v/>
      </c>
      <c r="TIH29" s="14" t="str">
        <f>IF('Employee Input 20-21'!TIH29="","",'Employee Input 20-21'!TIH29)</f>
        <v/>
      </c>
      <c r="TII29" s="14" t="str">
        <f>IF('Employee Input 20-21'!TII29="","",'Employee Input 20-21'!TII29)</f>
        <v/>
      </c>
      <c r="TIJ29" s="14" t="str">
        <f>IF('Employee Input 20-21'!TIJ29="","",'Employee Input 20-21'!TIJ29)</f>
        <v/>
      </c>
      <c r="TIK29" s="14" t="str">
        <f>IF('Employee Input 20-21'!TIK29="","",'Employee Input 20-21'!TIK29)</f>
        <v/>
      </c>
      <c r="TIL29" s="14" t="str">
        <f>IF('Employee Input 20-21'!TIL29="","",'Employee Input 20-21'!TIL29)</f>
        <v/>
      </c>
      <c r="TIM29" s="14" t="str">
        <f>IF('Employee Input 20-21'!TIM29="","",'Employee Input 20-21'!TIM29)</f>
        <v/>
      </c>
      <c r="TIN29" s="14" t="str">
        <f>IF('Employee Input 20-21'!TIN29="","",'Employee Input 20-21'!TIN29)</f>
        <v/>
      </c>
      <c r="TIO29" s="14" t="str">
        <f>IF('Employee Input 20-21'!TIO29="","",'Employee Input 20-21'!TIO29)</f>
        <v/>
      </c>
      <c r="TIP29" s="14" t="str">
        <f>IF('Employee Input 20-21'!TIP29="","",'Employee Input 20-21'!TIP29)</f>
        <v/>
      </c>
      <c r="TIQ29" s="14" t="str">
        <f>IF('Employee Input 20-21'!TIQ29="","",'Employee Input 20-21'!TIQ29)</f>
        <v/>
      </c>
      <c r="TIR29" s="14" t="str">
        <f>IF('Employee Input 20-21'!TIR29="","",'Employee Input 20-21'!TIR29)</f>
        <v/>
      </c>
      <c r="TIS29" s="14" t="str">
        <f>IF('Employee Input 20-21'!TIS29="","",'Employee Input 20-21'!TIS29)</f>
        <v/>
      </c>
      <c r="TIT29" s="14" t="str">
        <f>IF('Employee Input 20-21'!TIT29="","",'Employee Input 20-21'!TIT29)</f>
        <v/>
      </c>
      <c r="TIU29" s="14" t="str">
        <f>IF('Employee Input 20-21'!TIU29="","",'Employee Input 20-21'!TIU29)</f>
        <v/>
      </c>
      <c r="TIV29" s="14" t="str">
        <f>IF('Employee Input 20-21'!TIV29="","",'Employee Input 20-21'!TIV29)</f>
        <v/>
      </c>
      <c r="TIW29" s="14" t="str">
        <f>IF('Employee Input 20-21'!TIW29="","",'Employee Input 20-21'!TIW29)</f>
        <v/>
      </c>
      <c r="TIX29" s="14" t="str">
        <f>IF('Employee Input 20-21'!TIX29="","",'Employee Input 20-21'!TIX29)</f>
        <v/>
      </c>
      <c r="TIY29" s="14" t="str">
        <f>IF('Employee Input 20-21'!TIY29="","",'Employee Input 20-21'!TIY29)</f>
        <v/>
      </c>
      <c r="TIZ29" s="14" t="str">
        <f>IF('Employee Input 20-21'!TIZ29="","",'Employee Input 20-21'!TIZ29)</f>
        <v/>
      </c>
      <c r="TJA29" s="14" t="str">
        <f>IF('Employee Input 20-21'!TJA29="","",'Employee Input 20-21'!TJA29)</f>
        <v/>
      </c>
      <c r="TJB29" s="14" t="str">
        <f>IF('Employee Input 20-21'!TJB29="","",'Employee Input 20-21'!TJB29)</f>
        <v/>
      </c>
      <c r="TJC29" s="14" t="str">
        <f>IF('Employee Input 20-21'!TJC29="","",'Employee Input 20-21'!TJC29)</f>
        <v/>
      </c>
      <c r="TJD29" s="14" t="str">
        <f>IF('Employee Input 20-21'!TJD29="","",'Employee Input 20-21'!TJD29)</f>
        <v/>
      </c>
      <c r="TJE29" s="14" t="str">
        <f>IF('Employee Input 20-21'!TJE29="","",'Employee Input 20-21'!TJE29)</f>
        <v/>
      </c>
      <c r="TJF29" s="14" t="str">
        <f>IF('Employee Input 20-21'!TJF29="","",'Employee Input 20-21'!TJF29)</f>
        <v/>
      </c>
      <c r="TJG29" s="14" t="str">
        <f>IF('Employee Input 20-21'!TJG29="","",'Employee Input 20-21'!TJG29)</f>
        <v/>
      </c>
      <c r="TJH29" s="14" t="str">
        <f>IF('Employee Input 20-21'!TJH29="","",'Employee Input 20-21'!TJH29)</f>
        <v/>
      </c>
      <c r="TJI29" s="14" t="str">
        <f>IF('Employee Input 20-21'!TJI29="","",'Employee Input 20-21'!TJI29)</f>
        <v/>
      </c>
      <c r="TJJ29" s="14" t="str">
        <f>IF('Employee Input 20-21'!TJJ29="","",'Employee Input 20-21'!TJJ29)</f>
        <v/>
      </c>
      <c r="TJK29" s="14" t="str">
        <f>IF('Employee Input 20-21'!TJK29="","",'Employee Input 20-21'!TJK29)</f>
        <v/>
      </c>
      <c r="TJL29" s="14" t="str">
        <f>IF('Employee Input 20-21'!TJL29="","",'Employee Input 20-21'!TJL29)</f>
        <v/>
      </c>
      <c r="TJM29" s="14" t="str">
        <f>IF('Employee Input 20-21'!TJM29="","",'Employee Input 20-21'!TJM29)</f>
        <v/>
      </c>
      <c r="TJN29" s="14" t="str">
        <f>IF('Employee Input 20-21'!TJN29="","",'Employee Input 20-21'!TJN29)</f>
        <v/>
      </c>
      <c r="TJO29" s="14" t="str">
        <f>IF('Employee Input 20-21'!TJO29="","",'Employee Input 20-21'!TJO29)</f>
        <v/>
      </c>
      <c r="TJP29" s="14" t="str">
        <f>IF('Employee Input 20-21'!TJP29="","",'Employee Input 20-21'!TJP29)</f>
        <v/>
      </c>
      <c r="TJQ29" s="14" t="str">
        <f>IF('Employee Input 20-21'!TJQ29="","",'Employee Input 20-21'!TJQ29)</f>
        <v/>
      </c>
      <c r="TJR29" s="14" t="str">
        <f>IF('Employee Input 20-21'!TJR29="","",'Employee Input 20-21'!TJR29)</f>
        <v/>
      </c>
      <c r="TJS29" s="14" t="str">
        <f>IF('Employee Input 20-21'!TJS29="","",'Employee Input 20-21'!TJS29)</f>
        <v/>
      </c>
      <c r="TJT29" s="14" t="str">
        <f>IF('Employee Input 20-21'!TJT29="","",'Employee Input 20-21'!TJT29)</f>
        <v/>
      </c>
      <c r="TJU29" s="14" t="str">
        <f>IF('Employee Input 20-21'!TJU29="","",'Employee Input 20-21'!TJU29)</f>
        <v/>
      </c>
      <c r="TJV29" s="14" t="str">
        <f>IF('Employee Input 20-21'!TJV29="","",'Employee Input 20-21'!TJV29)</f>
        <v/>
      </c>
      <c r="TJW29" s="14" t="str">
        <f>IF('Employee Input 20-21'!TJW29="","",'Employee Input 20-21'!TJW29)</f>
        <v/>
      </c>
      <c r="TJX29" s="14" t="str">
        <f>IF('Employee Input 20-21'!TJX29="","",'Employee Input 20-21'!TJX29)</f>
        <v/>
      </c>
      <c r="TJY29" s="14" t="str">
        <f>IF('Employee Input 20-21'!TJY29="","",'Employee Input 20-21'!TJY29)</f>
        <v/>
      </c>
      <c r="TJZ29" s="14" t="str">
        <f>IF('Employee Input 20-21'!TJZ29="","",'Employee Input 20-21'!TJZ29)</f>
        <v/>
      </c>
      <c r="TKA29" s="14" t="str">
        <f>IF('Employee Input 20-21'!TKA29="","",'Employee Input 20-21'!TKA29)</f>
        <v/>
      </c>
      <c r="TKB29" s="14" t="str">
        <f>IF('Employee Input 20-21'!TKB29="","",'Employee Input 20-21'!TKB29)</f>
        <v/>
      </c>
      <c r="TKC29" s="14" t="str">
        <f>IF('Employee Input 20-21'!TKC29="","",'Employee Input 20-21'!TKC29)</f>
        <v/>
      </c>
      <c r="TKD29" s="14" t="str">
        <f>IF('Employee Input 20-21'!TKD29="","",'Employee Input 20-21'!TKD29)</f>
        <v/>
      </c>
      <c r="TKE29" s="14" t="str">
        <f>IF('Employee Input 20-21'!TKE29="","",'Employee Input 20-21'!TKE29)</f>
        <v/>
      </c>
      <c r="TKF29" s="14" t="str">
        <f>IF('Employee Input 20-21'!TKF29="","",'Employee Input 20-21'!TKF29)</f>
        <v/>
      </c>
      <c r="TKG29" s="14" t="str">
        <f>IF('Employee Input 20-21'!TKG29="","",'Employee Input 20-21'!TKG29)</f>
        <v/>
      </c>
      <c r="TKH29" s="14" t="str">
        <f>IF('Employee Input 20-21'!TKH29="","",'Employee Input 20-21'!TKH29)</f>
        <v/>
      </c>
      <c r="TKI29" s="14" t="str">
        <f>IF('Employee Input 20-21'!TKI29="","",'Employee Input 20-21'!TKI29)</f>
        <v/>
      </c>
      <c r="TKJ29" s="14" t="str">
        <f>IF('Employee Input 20-21'!TKJ29="","",'Employee Input 20-21'!TKJ29)</f>
        <v/>
      </c>
      <c r="TKK29" s="14" t="str">
        <f>IF('Employee Input 20-21'!TKK29="","",'Employee Input 20-21'!TKK29)</f>
        <v/>
      </c>
      <c r="TKL29" s="14" t="str">
        <f>IF('Employee Input 20-21'!TKL29="","",'Employee Input 20-21'!TKL29)</f>
        <v/>
      </c>
      <c r="TKM29" s="14" t="str">
        <f>IF('Employee Input 20-21'!TKM29="","",'Employee Input 20-21'!TKM29)</f>
        <v/>
      </c>
      <c r="TKN29" s="14" t="str">
        <f>IF('Employee Input 20-21'!TKN29="","",'Employee Input 20-21'!TKN29)</f>
        <v/>
      </c>
      <c r="TKO29" s="14" t="str">
        <f>IF('Employee Input 20-21'!TKO29="","",'Employee Input 20-21'!TKO29)</f>
        <v/>
      </c>
      <c r="TKP29" s="14" t="str">
        <f>IF('Employee Input 20-21'!TKP29="","",'Employee Input 20-21'!TKP29)</f>
        <v/>
      </c>
      <c r="TKQ29" s="14" t="str">
        <f>IF('Employee Input 20-21'!TKQ29="","",'Employee Input 20-21'!TKQ29)</f>
        <v/>
      </c>
      <c r="TKR29" s="14" t="str">
        <f>IF('Employee Input 20-21'!TKR29="","",'Employee Input 20-21'!TKR29)</f>
        <v/>
      </c>
      <c r="TKS29" s="14" t="str">
        <f>IF('Employee Input 20-21'!TKS29="","",'Employee Input 20-21'!TKS29)</f>
        <v/>
      </c>
      <c r="TKT29" s="14" t="str">
        <f>IF('Employee Input 20-21'!TKT29="","",'Employee Input 20-21'!TKT29)</f>
        <v/>
      </c>
      <c r="TKU29" s="14" t="str">
        <f>IF('Employee Input 20-21'!TKU29="","",'Employee Input 20-21'!TKU29)</f>
        <v/>
      </c>
      <c r="TKV29" s="14" t="str">
        <f>IF('Employee Input 20-21'!TKV29="","",'Employee Input 20-21'!TKV29)</f>
        <v/>
      </c>
      <c r="TKW29" s="14" t="str">
        <f>IF('Employee Input 20-21'!TKW29="","",'Employee Input 20-21'!TKW29)</f>
        <v/>
      </c>
      <c r="TKX29" s="14" t="str">
        <f>IF('Employee Input 20-21'!TKX29="","",'Employee Input 20-21'!TKX29)</f>
        <v/>
      </c>
      <c r="TKY29" s="14" t="str">
        <f>IF('Employee Input 20-21'!TKY29="","",'Employee Input 20-21'!TKY29)</f>
        <v/>
      </c>
      <c r="TKZ29" s="14" t="str">
        <f>IF('Employee Input 20-21'!TKZ29="","",'Employee Input 20-21'!TKZ29)</f>
        <v/>
      </c>
      <c r="TLA29" s="14" t="str">
        <f>IF('Employee Input 20-21'!TLA29="","",'Employee Input 20-21'!TLA29)</f>
        <v/>
      </c>
      <c r="TLB29" s="14" t="str">
        <f>IF('Employee Input 20-21'!TLB29="","",'Employee Input 20-21'!TLB29)</f>
        <v/>
      </c>
      <c r="TLC29" s="14" t="str">
        <f>IF('Employee Input 20-21'!TLC29="","",'Employee Input 20-21'!TLC29)</f>
        <v/>
      </c>
      <c r="TLD29" s="14" t="str">
        <f>IF('Employee Input 20-21'!TLD29="","",'Employee Input 20-21'!TLD29)</f>
        <v/>
      </c>
      <c r="TLE29" s="14" t="str">
        <f>IF('Employee Input 20-21'!TLE29="","",'Employee Input 20-21'!TLE29)</f>
        <v/>
      </c>
      <c r="TLF29" s="14" t="str">
        <f>IF('Employee Input 20-21'!TLF29="","",'Employee Input 20-21'!TLF29)</f>
        <v/>
      </c>
      <c r="TLG29" s="14" t="str">
        <f>IF('Employee Input 20-21'!TLG29="","",'Employee Input 20-21'!TLG29)</f>
        <v/>
      </c>
      <c r="TLH29" s="14" t="str">
        <f>IF('Employee Input 20-21'!TLH29="","",'Employee Input 20-21'!TLH29)</f>
        <v/>
      </c>
      <c r="TLI29" s="14" t="str">
        <f>IF('Employee Input 20-21'!TLI29="","",'Employee Input 20-21'!TLI29)</f>
        <v/>
      </c>
      <c r="TLJ29" s="14" t="str">
        <f>IF('Employee Input 20-21'!TLJ29="","",'Employee Input 20-21'!TLJ29)</f>
        <v/>
      </c>
      <c r="TLK29" s="14" t="str">
        <f>IF('Employee Input 20-21'!TLK29="","",'Employee Input 20-21'!TLK29)</f>
        <v/>
      </c>
      <c r="TLL29" s="14" t="str">
        <f>IF('Employee Input 20-21'!TLL29="","",'Employee Input 20-21'!TLL29)</f>
        <v/>
      </c>
      <c r="TLM29" s="14" t="str">
        <f>IF('Employee Input 20-21'!TLM29="","",'Employee Input 20-21'!TLM29)</f>
        <v/>
      </c>
      <c r="TLN29" s="14" t="str">
        <f>IF('Employee Input 20-21'!TLN29="","",'Employee Input 20-21'!TLN29)</f>
        <v/>
      </c>
      <c r="TLO29" s="14" t="str">
        <f>IF('Employee Input 20-21'!TLO29="","",'Employee Input 20-21'!TLO29)</f>
        <v/>
      </c>
      <c r="TLP29" s="14" t="str">
        <f>IF('Employee Input 20-21'!TLP29="","",'Employee Input 20-21'!TLP29)</f>
        <v/>
      </c>
      <c r="TLQ29" s="14" t="str">
        <f>IF('Employee Input 20-21'!TLQ29="","",'Employee Input 20-21'!TLQ29)</f>
        <v/>
      </c>
      <c r="TLR29" s="14" t="str">
        <f>IF('Employee Input 20-21'!TLR29="","",'Employee Input 20-21'!TLR29)</f>
        <v/>
      </c>
      <c r="TLS29" s="14" t="str">
        <f>IF('Employee Input 20-21'!TLS29="","",'Employee Input 20-21'!TLS29)</f>
        <v/>
      </c>
      <c r="TLT29" s="14" t="str">
        <f>IF('Employee Input 20-21'!TLT29="","",'Employee Input 20-21'!TLT29)</f>
        <v/>
      </c>
      <c r="TLU29" s="14" t="str">
        <f>IF('Employee Input 20-21'!TLU29="","",'Employee Input 20-21'!TLU29)</f>
        <v/>
      </c>
      <c r="TLV29" s="14" t="str">
        <f>IF('Employee Input 20-21'!TLV29="","",'Employee Input 20-21'!TLV29)</f>
        <v/>
      </c>
      <c r="TLW29" s="14" t="str">
        <f>IF('Employee Input 20-21'!TLW29="","",'Employee Input 20-21'!TLW29)</f>
        <v/>
      </c>
      <c r="TLX29" s="14" t="str">
        <f>IF('Employee Input 20-21'!TLX29="","",'Employee Input 20-21'!TLX29)</f>
        <v/>
      </c>
      <c r="TLY29" s="14" t="str">
        <f>IF('Employee Input 20-21'!TLY29="","",'Employee Input 20-21'!TLY29)</f>
        <v/>
      </c>
      <c r="TLZ29" s="14" t="str">
        <f>IF('Employee Input 20-21'!TLZ29="","",'Employee Input 20-21'!TLZ29)</f>
        <v/>
      </c>
      <c r="TMA29" s="14" t="str">
        <f>IF('Employee Input 20-21'!TMA29="","",'Employee Input 20-21'!TMA29)</f>
        <v/>
      </c>
      <c r="TMB29" s="14" t="str">
        <f>IF('Employee Input 20-21'!TMB29="","",'Employee Input 20-21'!TMB29)</f>
        <v/>
      </c>
      <c r="TMC29" s="14" t="str">
        <f>IF('Employee Input 20-21'!TMC29="","",'Employee Input 20-21'!TMC29)</f>
        <v/>
      </c>
      <c r="TMD29" s="14" t="str">
        <f>IF('Employee Input 20-21'!TMD29="","",'Employee Input 20-21'!TMD29)</f>
        <v/>
      </c>
      <c r="TME29" s="14" t="str">
        <f>IF('Employee Input 20-21'!TME29="","",'Employee Input 20-21'!TME29)</f>
        <v/>
      </c>
      <c r="TMF29" s="14" t="str">
        <f>IF('Employee Input 20-21'!TMF29="","",'Employee Input 20-21'!TMF29)</f>
        <v/>
      </c>
      <c r="TMG29" s="14" t="str">
        <f>IF('Employee Input 20-21'!TMG29="","",'Employee Input 20-21'!TMG29)</f>
        <v/>
      </c>
      <c r="TMH29" s="14" t="str">
        <f>IF('Employee Input 20-21'!TMH29="","",'Employee Input 20-21'!TMH29)</f>
        <v/>
      </c>
      <c r="TMI29" s="14" t="str">
        <f>IF('Employee Input 20-21'!TMI29="","",'Employee Input 20-21'!TMI29)</f>
        <v/>
      </c>
      <c r="TMJ29" s="14" t="str">
        <f>IF('Employee Input 20-21'!TMJ29="","",'Employee Input 20-21'!TMJ29)</f>
        <v/>
      </c>
      <c r="TMK29" s="14" t="str">
        <f>IF('Employee Input 20-21'!TMK29="","",'Employee Input 20-21'!TMK29)</f>
        <v/>
      </c>
      <c r="TML29" s="14" t="str">
        <f>IF('Employee Input 20-21'!TML29="","",'Employee Input 20-21'!TML29)</f>
        <v/>
      </c>
      <c r="TMM29" s="14" t="str">
        <f>IF('Employee Input 20-21'!TMM29="","",'Employee Input 20-21'!TMM29)</f>
        <v/>
      </c>
      <c r="TMN29" s="14" t="str">
        <f>IF('Employee Input 20-21'!TMN29="","",'Employee Input 20-21'!TMN29)</f>
        <v/>
      </c>
      <c r="TMO29" s="14" t="str">
        <f>IF('Employee Input 20-21'!TMO29="","",'Employee Input 20-21'!TMO29)</f>
        <v/>
      </c>
      <c r="TMP29" s="14" t="str">
        <f>IF('Employee Input 20-21'!TMP29="","",'Employee Input 20-21'!TMP29)</f>
        <v/>
      </c>
      <c r="TMQ29" s="14" t="str">
        <f>IF('Employee Input 20-21'!TMQ29="","",'Employee Input 20-21'!TMQ29)</f>
        <v/>
      </c>
      <c r="TMR29" s="14" t="str">
        <f>IF('Employee Input 20-21'!TMR29="","",'Employee Input 20-21'!TMR29)</f>
        <v/>
      </c>
      <c r="TMS29" s="14" t="str">
        <f>IF('Employee Input 20-21'!TMS29="","",'Employee Input 20-21'!TMS29)</f>
        <v/>
      </c>
      <c r="TMT29" s="14" t="str">
        <f>IF('Employee Input 20-21'!TMT29="","",'Employee Input 20-21'!TMT29)</f>
        <v/>
      </c>
      <c r="TMU29" s="14" t="str">
        <f>IF('Employee Input 20-21'!TMU29="","",'Employee Input 20-21'!TMU29)</f>
        <v/>
      </c>
      <c r="TMV29" s="14" t="str">
        <f>IF('Employee Input 20-21'!TMV29="","",'Employee Input 20-21'!TMV29)</f>
        <v/>
      </c>
      <c r="TMW29" s="14" t="str">
        <f>IF('Employee Input 20-21'!TMW29="","",'Employee Input 20-21'!TMW29)</f>
        <v/>
      </c>
      <c r="TMX29" s="14" t="str">
        <f>IF('Employee Input 20-21'!TMX29="","",'Employee Input 20-21'!TMX29)</f>
        <v/>
      </c>
      <c r="TMY29" s="14" t="str">
        <f>IF('Employee Input 20-21'!TMY29="","",'Employee Input 20-21'!TMY29)</f>
        <v/>
      </c>
      <c r="TMZ29" s="14" t="str">
        <f>IF('Employee Input 20-21'!TMZ29="","",'Employee Input 20-21'!TMZ29)</f>
        <v/>
      </c>
      <c r="TNA29" s="14" t="str">
        <f>IF('Employee Input 20-21'!TNA29="","",'Employee Input 20-21'!TNA29)</f>
        <v/>
      </c>
      <c r="TNB29" s="14" t="str">
        <f>IF('Employee Input 20-21'!TNB29="","",'Employee Input 20-21'!TNB29)</f>
        <v/>
      </c>
      <c r="TNC29" s="14" t="str">
        <f>IF('Employee Input 20-21'!TNC29="","",'Employee Input 20-21'!TNC29)</f>
        <v/>
      </c>
      <c r="TND29" s="14" t="str">
        <f>IF('Employee Input 20-21'!TND29="","",'Employee Input 20-21'!TND29)</f>
        <v/>
      </c>
      <c r="TNE29" s="14" t="str">
        <f>IF('Employee Input 20-21'!TNE29="","",'Employee Input 20-21'!TNE29)</f>
        <v/>
      </c>
      <c r="TNF29" s="14" t="str">
        <f>IF('Employee Input 20-21'!TNF29="","",'Employee Input 20-21'!TNF29)</f>
        <v/>
      </c>
      <c r="TNG29" s="14" t="str">
        <f>IF('Employee Input 20-21'!TNG29="","",'Employee Input 20-21'!TNG29)</f>
        <v/>
      </c>
      <c r="TNH29" s="14" t="str">
        <f>IF('Employee Input 20-21'!TNH29="","",'Employee Input 20-21'!TNH29)</f>
        <v/>
      </c>
      <c r="TNI29" s="14" t="str">
        <f>IF('Employee Input 20-21'!TNI29="","",'Employee Input 20-21'!TNI29)</f>
        <v/>
      </c>
      <c r="TNJ29" s="14" t="str">
        <f>IF('Employee Input 20-21'!TNJ29="","",'Employee Input 20-21'!TNJ29)</f>
        <v/>
      </c>
      <c r="TNK29" s="14" t="str">
        <f>IF('Employee Input 20-21'!TNK29="","",'Employee Input 20-21'!TNK29)</f>
        <v/>
      </c>
      <c r="TNL29" s="14" t="str">
        <f>IF('Employee Input 20-21'!TNL29="","",'Employee Input 20-21'!TNL29)</f>
        <v/>
      </c>
      <c r="TNM29" s="14" t="str">
        <f>IF('Employee Input 20-21'!TNM29="","",'Employee Input 20-21'!TNM29)</f>
        <v/>
      </c>
      <c r="TNN29" s="14" t="str">
        <f>IF('Employee Input 20-21'!TNN29="","",'Employee Input 20-21'!TNN29)</f>
        <v/>
      </c>
      <c r="TNO29" s="14" t="str">
        <f>IF('Employee Input 20-21'!TNO29="","",'Employee Input 20-21'!TNO29)</f>
        <v/>
      </c>
      <c r="TNP29" s="14" t="str">
        <f>IF('Employee Input 20-21'!TNP29="","",'Employee Input 20-21'!TNP29)</f>
        <v/>
      </c>
      <c r="TNQ29" s="14" t="str">
        <f>IF('Employee Input 20-21'!TNQ29="","",'Employee Input 20-21'!TNQ29)</f>
        <v/>
      </c>
      <c r="TNR29" s="14" t="str">
        <f>IF('Employee Input 20-21'!TNR29="","",'Employee Input 20-21'!TNR29)</f>
        <v/>
      </c>
      <c r="TNS29" s="14" t="str">
        <f>IF('Employee Input 20-21'!TNS29="","",'Employee Input 20-21'!TNS29)</f>
        <v/>
      </c>
      <c r="TNT29" s="14" t="str">
        <f>IF('Employee Input 20-21'!TNT29="","",'Employee Input 20-21'!TNT29)</f>
        <v/>
      </c>
      <c r="TNU29" s="14" t="str">
        <f>IF('Employee Input 20-21'!TNU29="","",'Employee Input 20-21'!TNU29)</f>
        <v/>
      </c>
      <c r="TNV29" s="14" t="str">
        <f>IF('Employee Input 20-21'!TNV29="","",'Employee Input 20-21'!TNV29)</f>
        <v/>
      </c>
      <c r="TNW29" s="14" t="str">
        <f>IF('Employee Input 20-21'!TNW29="","",'Employee Input 20-21'!TNW29)</f>
        <v/>
      </c>
      <c r="TNX29" s="14" t="str">
        <f>IF('Employee Input 20-21'!TNX29="","",'Employee Input 20-21'!TNX29)</f>
        <v/>
      </c>
      <c r="TNY29" s="14" t="str">
        <f>IF('Employee Input 20-21'!TNY29="","",'Employee Input 20-21'!TNY29)</f>
        <v/>
      </c>
      <c r="TNZ29" s="14" t="str">
        <f>IF('Employee Input 20-21'!TNZ29="","",'Employee Input 20-21'!TNZ29)</f>
        <v/>
      </c>
      <c r="TOA29" s="14" t="str">
        <f>IF('Employee Input 20-21'!TOA29="","",'Employee Input 20-21'!TOA29)</f>
        <v/>
      </c>
      <c r="TOB29" s="14" t="str">
        <f>IF('Employee Input 20-21'!TOB29="","",'Employee Input 20-21'!TOB29)</f>
        <v/>
      </c>
      <c r="TOC29" s="14" t="str">
        <f>IF('Employee Input 20-21'!TOC29="","",'Employee Input 20-21'!TOC29)</f>
        <v/>
      </c>
      <c r="TOD29" s="14" t="str">
        <f>IF('Employee Input 20-21'!TOD29="","",'Employee Input 20-21'!TOD29)</f>
        <v/>
      </c>
      <c r="TOE29" s="14" t="str">
        <f>IF('Employee Input 20-21'!TOE29="","",'Employee Input 20-21'!TOE29)</f>
        <v/>
      </c>
      <c r="TOF29" s="14" t="str">
        <f>IF('Employee Input 20-21'!TOF29="","",'Employee Input 20-21'!TOF29)</f>
        <v/>
      </c>
      <c r="TOG29" s="14" t="str">
        <f>IF('Employee Input 20-21'!TOG29="","",'Employee Input 20-21'!TOG29)</f>
        <v/>
      </c>
      <c r="TOH29" s="14" t="str">
        <f>IF('Employee Input 20-21'!TOH29="","",'Employee Input 20-21'!TOH29)</f>
        <v/>
      </c>
      <c r="TOI29" s="14" t="str">
        <f>IF('Employee Input 20-21'!TOI29="","",'Employee Input 20-21'!TOI29)</f>
        <v/>
      </c>
      <c r="TOJ29" s="14" t="str">
        <f>IF('Employee Input 20-21'!TOJ29="","",'Employee Input 20-21'!TOJ29)</f>
        <v/>
      </c>
      <c r="TOK29" s="14" t="str">
        <f>IF('Employee Input 20-21'!TOK29="","",'Employee Input 20-21'!TOK29)</f>
        <v/>
      </c>
      <c r="TOL29" s="14" t="str">
        <f>IF('Employee Input 20-21'!TOL29="","",'Employee Input 20-21'!TOL29)</f>
        <v/>
      </c>
      <c r="TOM29" s="14" t="str">
        <f>IF('Employee Input 20-21'!TOM29="","",'Employee Input 20-21'!TOM29)</f>
        <v/>
      </c>
      <c r="TON29" s="14" t="str">
        <f>IF('Employee Input 20-21'!TON29="","",'Employee Input 20-21'!TON29)</f>
        <v/>
      </c>
      <c r="TOO29" s="14" t="str">
        <f>IF('Employee Input 20-21'!TOO29="","",'Employee Input 20-21'!TOO29)</f>
        <v/>
      </c>
      <c r="TOP29" s="14" t="str">
        <f>IF('Employee Input 20-21'!TOP29="","",'Employee Input 20-21'!TOP29)</f>
        <v/>
      </c>
      <c r="TOQ29" s="14" t="str">
        <f>IF('Employee Input 20-21'!TOQ29="","",'Employee Input 20-21'!TOQ29)</f>
        <v/>
      </c>
      <c r="TOR29" s="14" t="str">
        <f>IF('Employee Input 20-21'!TOR29="","",'Employee Input 20-21'!TOR29)</f>
        <v/>
      </c>
      <c r="TOS29" s="14" t="str">
        <f>IF('Employee Input 20-21'!TOS29="","",'Employee Input 20-21'!TOS29)</f>
        <v/>
      </c>
      <c r="TOT29" s="14" t="str">
        <f>IF('Employee Input 20-21'!TOT29="","",'Employee Input 20-21'!TOT29)</f>
        <v/>
      </c>
      <c r="TOU29" s="14" t="str">
        <f>IF('Employee Input 20-21'!TOU29="","",'Employee Input 20-21'!TOU29)</f>
        <v/>
      </c>
      <c r="TOV29" s="14" t="str">
        <f>IF('Employee Input 20-21'!TOV29="","",'Employee Input 20-21'!TOV29)</f>
        <v/>
      </c>
      <c r="TOW29" s="14" t="str">
        <f>IF('Employee Input 20-21'!TOW29="","",'Employee Input 20-21'!TOW29)</f>
        <v/>
      </c>
      <c r="TOX29" s="14" t="str">
        <f>IF('Employee Input 20-21'!TOX29="","",'Employee Input 20-21'!TOX29)</f>
        <v/>
      </c>
      <c r="TOY29" s="14" t="str">
        <f>IF('Employee Input 20-21'!TOY29="","",'Employee Input 20-21'!TOY29)</f>
        <v/>
      </c>
      <c r="TOZ29" s="14" t="str">
        <f>IF('Employee Input 20-21'!TOZ29="","",'Employee Input 20-21'!TOZ29)</f>
        <v/>
      </c>
      <c r="TPA29" s="14" t="str">
        <f>IF('Employee Input 20-21'!TPA29="","",'Employee Input 20-21'!TPA29)</f>
        <v/>
      </c>
      <c r="TPB29" s="14" t="str">
        <f>IF('Employee Input 20-21'!TPB29="","",'Employee Input 20-21'!TPB29)</f>
        <v/>
      </c>
      <c r="TPC29" s="14" t="str">
        <f>IF('Employee Input 20-21'!TPC29="","",'Employee Input 20-21'!TPC29)</f>
        <v/>
      </c>
      <c r="TPD29" s="14" t="str">
        <f>IF('Employee Input 20-21'!TPD29="","",'Employee Input 20-21'!TPD29)</f>
        <v/>
      </c>
      <c r="TPE29" s="14" t="str">
        <f>IF('Employee Input 20-21'!TPE29="","",'Employee Input 20-21'!TPE29)</f>
        <v/>
      </c>
      <c r="TPF29" s="14" t="str">
        <f>IF('Employee Input 20-21'!TPF29="","",'Employee Input 20-21'!TPF29)</f>
        <v/>
      </c>
      <c r="TPG29" s="14" t="str">
        <f>IF('Employee Input 20-21'!TPG29="","",'Employee Input 20-21'!TPG29)</f>
        <v/>
      </c>
      <c r="TPH29" s="14" t="str">
        <f>IF('Employee Input 20-21'!TPH29="","",'Employee Input 20-21'!TPH29)</f>
        <v/>
      </c>
      <c r="TPI29" s="14" t="str">
        <f>IF('Employee Input 20-21'!TPI29="","",'Employee Input 20-21'!TPI29)</f>
        <v/>
      </c>
      <c r="TPJ29" s="14" t="str">
        <f>IF('Employee Input 20-21'!TPJ29="","",'Employee Input 20-21'!TPJ29)</f>
        <v/>
      </c>
      <c r="TPK29" s="14" t="str">
        <f>IF('Employee Input 20-21'!TPK29="","",'Employee Input 20-21'!TPK29)</f>
        <v/>
      </c>
      <c r="TPL29" s="14" t="str">
        <f>IF('Employee Input 20-21'!TPL29="","",'Employee Input 20-21'!TPL29)</f>
        <v/>
      </c>
      <c r="TPM29" s="14" t="str">
        <f>IF('Employee Input 20-21'!TPM29="","",'Employee Input 20-21'!TPM29)</f>
        <v/>
      </c>
      <c r="TPN29" s="14" t="str">
        <f>IF('Employee Input 20-21'!TPN29="","",'Employee Input 20-21'!TPN29)</f>
        <v/>
      </c>
      <c r="TPO29" s="14" t="str">
        <f>IF('Employee Input 20-21'!TPO29="","",'Employee Input 20-21'!TPO29)</f>
        <v/>
      </c>
      <c r="TPP29" s="14" t="str">
        <f>IF('Employee Input 20-21'!TPP29="","",'Employee Input 20-21'!TPP29)</f>
        <v/>
      </c>
      <c r="TPQ29" s="14" t="str">
        <f>IF('Employee Input 20-21'!TPQ29="","",'Employee Input 20-21'!TPQ29)</f>
        <v/>
      </c>
      <c r="TPR29" s="14" t="str">
        <f>IF('Employee Input 20-21'!TPR29="","",'Employee Input 20-21'!TPR29)</f>
        <v/>
      </c>
      <c r="TPS29" s="14" t="str">
        <f>IF('Employee Input 20-21'!TPS29="","",'Employee Input 20-21'!TPS29)</f>
        <v/>
      </c>
      <c r="TPT29" s="14" t="str">
        <f>IF('Employee Input 20-21'!TPT29="","",'Employee Input 20-21'!TPT29)</f>
        <v/>
      </c>
      <c r="TPU29" s="14" t="str">
        <f>IF('Employee Input 20-21'!TPU29="","",'Employee Input 20-21'!TPU29)</f>
        <v/>
      </c>
      <c r="TPV29" s="14" t="str">
        <f>IF('Employee Input 20-21'!TPV29="","",'Employee Input 20-21'!TPV29)</f>
        <v/>
      </c>
      <c r="TPW29" s="14" t="str">
        <f>IF('Employee Input 20-21'!TPW29="","",'Employee Input 20-21'!TPW29)</f>
        <v/>
      </c>
      <c r="TPX29" s="14" t="str">
        <f>IF('Employee Input 20-21'!TPX29="","",'Employee Input 20-21'!TPX29)</f>
        <v/>
      </c>
      <c r="TPY29" s="14" t="str">
        <f>IF('Employee Input 20-21'!TPY29="","",'Employee Input 20-21'!TPY29)</f>
        <v/>
      </c>
      <c r="TPZ29" s="14" t="str">
        <f>IF('Employee Input 20-21'!TPZ29="","",'Employee Input 20-21'!TPZ29)</f>
        <v/>
      </c>
      <c r="TQA29" s="14" t="str">
        <f>IF('Employee Input 20-21'!TQA29="","",'Employee Input 20-21'!TQA29)</f>
        <v/>
      </c>
      <c r="TQB29" s="14" t="str">
        <f>IF('Employee Input 20-21'!TQB29="","",'Employee Input 20-21'!TQB29)</f>
        <v/>
      </c>
      <c r="TQC29" s="14" t="str">
        <f>IF('Employee Input 20-21'!TQC29="","",'Employee Input 20-21'!TQC29)</f>
        <v/>
      </c>
      <c r="TQD29" s="14" t="str">
        <f>IF('Employee Input 20-21'!TQD29="","",'Employee Input 20-21'!TQD29)</f>
        <v/>
      </c>
      <c r="TQE29" s="14" t="str">
        <f>IF('Employee Input 20-21'!TQE29="","",'Employee Input 20-21'!TQE29)</f>
        <v/>
      </c>
      <c r="TQF29" s="14" t="str">
        <f>IF('Employee Input 20-21'!TQF29="","",'Employee Input 20-21'!TQF29)</f>
        <v/>
      </c>
      <c r="TQG29" s="14" t="str">
        <f>IF('Employee Input 20-21'!TQG29="","",'Employee Input 20-21'!TQG29)</f>
        <v/>
      </c>
      <c r="TQH29" s="14" t="str">
        <f>IF('Employee Input 20-21'!TQH29="","",'Employee Input 20-21'!TQH29)</f>
        <v/>
      </c>
      <c r="TQI29" s="14" t="str">
        <f>IF('Employee Input 20-21'!TQI29="","",'Employee Input 20-21'!TQI29)</f>
        <v/>
      </c>
      <c r="TQJ29" s="14" t="str">
        <f>IF('Employee Input 20-21'!TQJ29="","",'Employee Input 20-21'!TQJ29)</f>
        <v/>
      </c>
      <c r="TQK29" s="14" t="str">
        <f>IF('Employee Input 20-21'!TQK29="","",'Employee Input 20-21'!TQK29)</f>
        <v/>
      </c>
      <c r="TQL29" s="14" t="str">
        <f>IF('Employee Input 20-21'!TQL29="","",'Employee Input 20-21'!TQL29)</f>
        <v/>
      </c>
      <c r="TQM29" s="14" t="str">
        <f>IF('Employee Input 20-21'!TQM29="","",'Employee Input 20-21'!TQM29)</f>
        <v/>
      </c>
      <c r="TQN29" s="14" t="str">
        <f>IF('Employee Input 20-21'!TQN29="","",'Employee Input 20-21'!TQN29)</f>
        <v/>
      </c>
      <c r="TQO29" s="14" t="str">
        <f>IF('Employee Input 20-21'!TQO29="","",'Employee Input 20-21'!TQO29)</f>
        <v/>
      </c>
      <c r="TQP29" s="14" t="str">
        <f>IF('Employee Input 20-21'!TQP29="","",'Employee Input 20-21'!TQP29)</f>
        <v/>
      </c>
      <c r="TQQ29" s="14" t="str">
        <f>IF('Employee Input 20-21'!TQQ29="","",'Employee Input 20-21'!TQQ29)</f>
        <v/>
      </c>
      <c r="TQR29" s="14" t="str">
        <f>IF('Employee Input 20-21'!TQR29="","",'Employee Input 20-21'!TQR29)</f>
        <v/>
      </c>
      <c r="TQS29" s="14" t="str">
        <f>IF('Employee Input 20-21'!TQS29="","",'Employee Input 20-21'!TQS29)</f>
        <v/>
      </c>
      <c r="TQT29" s="14" t="str">
        <f>IF('Employee Input 20-21'!TQT29="","",'Employee Input 20-21'!TQT29)</f>
        <v/>
      </c>
      <c r="TQU29" s="14" t="str">
        <f>IF('Employee Input 20-21'!TQU29="","",'Employee Input 20-21'!TQU29)</f>
        <v/>
      </c>
      <c r="TQV29" s="14" t="str">
        <f>IF('Employee Input 20-21'!TQV29="","",'Employee Input 20-21'!TQV29)</f>
        <v/>
      </c>
      <c r="TQW29" s="14" t="str">
        <f>IF('Employee Input 20-21'!TQW29="","",'Employee Input 20-21'!TQW29)</f>
        <v/>
      </c>
      <c r="TQX29" s="14" t="str">
        <f>IF('Employee Input 20-21'!TQX29="","",'Employee Input 20-21'!TQX29)</f>
        <v/>
      </c>
      <c r="TQY29" s="14" t="str">
        <f>IF('Employee Input 20-21'!TQY29="","",'Employee Input 20-21'!TQY29)</f>
        <v/>
      </c>
      <c r="TQZ29" s="14" t="str">
        <f>IF('Employee Input 20-21'!TQZ29="","",'Employee Input 20-21'!TQZ29)</f>
        <v/>
      </c>
      <c r="TRA29" s="14" t="str">
        <f>IF('Employee Input 20-21'!TRA29="","",'Employee Input 20-21'!TRA29)</f>
        <v/>
      </c>
      <c r="TRB29" s="14" t="str">
        <f>IF('Employee Input 20-21'!TRB29="","",'Employee Input 20-21'!TRB29)</f>
        <v/>
      </c>
      <c r="TRC29" s="14" t="str">
        <f>IF('Employee Input 20-21'!TRC29="","",'Employee Input 20-21'!TRC29)</f>
        <v/>
      </c>
      <c r="TRD29" s="14" t="str">
        <f>IF('Employee Input 20-21'!TRD29="","",'Employee Input 20-21'!TRD29)</f>
        <v/>
      </c>
      <c r="TRE29" s="14" t="str">
        <f>IF('Employee Input 20-21'!TRE29="","",'Employee Input 20-21'!TRE29)</f>
        <v/>
      </c>
      <c r="TRF29" s="14" t="str">
        <f>IF('Employee Input 20-21'!TRF29="","",'Employee Input 20-21'!TRF29)</f>
        <v/>
      </c>
      <c r="TRG29" s="14" t="str">
        <f>IF('Employee Input 20-21'!TRG29="","",'Employee Input 20-21'!TRG29)</f>
        <v/>
      </c>
      <c r="TRH29" s="14" t="str">
        <f>IF('Employee Input 20-21'!TRH29="","",'Employee Input 20-21'!TRH29)</f>
        <v/>
      </c>
      <c r="TRI29" s="14" t="str">
        <f>IF('Employee Input 20-21'!TRI29="","",'Employee Input 20-21'!TRI29)</f>
        <v/>
      </c>
      <c r="TRJ29" s="14" t="str">
        <f>IF('Employee Input 20-21'!TRJ29="","",'Employee Input 20-21'!TRJ29)</f>
        <v/>
      </c>
      <c r="TRK29" s="14" t="str">
        <f>IF('Employee Input 20-21'!TRK29="","",'Employee Input 20-21'!TRK29)</f>
        <v/>
      </c>
      <c r="TRL29" s="14" t="str">
        <f>IF('Employee Input 20-21'!TRL29="","",'Employee Input 20-21'!TRL29)</f>
        <v/>
      </c>
      <c r="TRM29" s="14" t="str">
        <f>IF('Employee Input 20-21'!TRM29="","",'Employee Input 20-21'!TRM29)</f>
        <v/>
      </c>
      <c r="TRN29" s="14" t="str">
        <f>IF('Employee Input 20-21'!TRN29="","",'Employee Input 20-21'!TRN29)</f>
        <v/>
      </c>
      <c r="TRO29" s="14" t="str">
        <f>IF('Employee Input 20-21'!TRO29="","",'Employee Input 20-21'!TRO29)</f>
        <v/>
      </c>
      <c r="TRP29" s="14" t="str">
        <f>IF('Employee Input 20-21'!TRP29="","",'Employee Input 20-21'!TRP29)</f>
        <v/>
      </c>
      <c r="TRQ29" s="14" t="str">
        <f>IF('Employee Input 20-21'!TRQ29="","",'Employee Input 20-21'!TRQ29)</f>
        <v/>
      </c>
      <c r="TRR29" s="14" t="str">
        <f>IF('Employee Input 20-21'!TRR29="","",'Employee Input 20-21'!TRR29)</f>
        <v/>
      </c>
      <c r="TRS29" s="14" t="str">
        <f>IF('Employee Input 20-21'!TRS29="","",'Employee Input 20-21'!TRS29)</f>
        <v/>
      </c>
      <c r="TRT29" s="14" t="str">
        <f>IF('Employee Input 20-21'!TRT29="","",'Employee Input 20-21'!TRT29)</f>
        <v/>
      </c>
      <c r="TRU29" s="14" t="str">
        <f>IF('Employee Input 20-21'!TRU29="","",'Employee Input 20-21'!TRU29)</f>
        <v/>
      </c>
      <c r="TRV29" s="14" t="str">
        <f>IF('Employee Input 20-21'!TRV29="","",'Employee Input 20-21'!TRV29)</f>
        <v/>
      </c>
      <c r="TRW29" s="14" t="str">
        <f>IF('Employee Input 20-21'!TRW29="","",'Employee Input 20-21'!TRW29)</f>
        <v/>
      </c>
      <c r="TRX29" s="14" t="str">
        <f>IF('Employee Input 20-21'!TRX29="","",'Employee Input 20-21'!TRX29)</f>
        <v/>
      </c>
      <c r="TRY29" s="14" t="str">
        <f>IF('Employee Input 20-21'!TRY29="","",'Employee Input 20-21'!TRY29)</f>
        <v/>
      </c>
      <c r="TRZ29" s="14" t="str">
        <f>IF('Employee Input 20-21'!TRZ29="","",'Employee Input 20-21'!TRZ29)</f>
        <v/>
      </c>
      <c r="TSA29" s="14" t="str">
        <f>IF('Employee Input 20-21'!TSA29="","",'Employee Input 20-21'!TSA29)</f>
        <v/>
      </c>
      <c r="TSB29" s="14" t="str">
        <f>IF('Employee Input 20-21'!TSB29="","",'Employee Input 20-21'!TSB29)</f>
        <v/>
      </c>
      <c r="TSC29" s="14" t="str">
        <f>IF('Employee Input 20-21'!TSC29="","",'Employee Input 20-21'!TSC29)</f>
        <v/>
      </c>
      <c r="TSD29" s="14" t="str">
        <f>IF('Employee Input 20-21'!TSD29="","",'Employee Input 20-21'!TSD29)</f>
        <v/>
      </c>
      <c r="TSE29" s="14" t="str">
        <f>IF('Employee Input 20-21'!TSE29="","",'Employee Input 20-21'!TSE29)</f>
        <v/>
      </c>
      <c r="TSF29" s="14" t="str">
        <f>IF('Employee Input 20-21'!TSF29="","",'Employee Input 20-21'!TSF29)</f>
        <v/>
      </c>
      <c r="TSG29" s="14" t="str">
        <f>IF('Employee Input 20-21'!TSG29="","",'Employee Input 20-21'!TSG29)</f>
        <v/>
      </c>
      <c r="TSH29" s="14" t="str">
        <f>IF('Employee Input 20-21'!TSH29="","",'Employee Input 20-21'!TSH29)</f>
        <v/>
      </c>
      <c r="TSI29" s="14" t="str">
        <f>IF('Employee Input 20-21'!TSI29="","",'Employee Input 20-21'!TSI29)</f>
        <v/>
      </c>
      <c r="TSJ29" s="14" t="str">
        <f>IF('Employee Input 20-21'!TSJ29="","",'Employee Input 20-21'!TSJ29)</f>
        <v/>
      </c>
      <c r="TSK29" s="14" t="str">
        <f>IF('Employee Input 20-21'!TSK29="","",'Employee Input 20-21'!TSK29)</f>
        <v/>
      </c>
      <c r="TSL29" s="14" t="str">
        <f>IF('Employee Input 20-21'!TSL29="","",'Employee Input 20-21'!TSL29)</f>
        <v/>
      </c>
      <c r="TSM29" s="14" t="str">
        <f>IF('Employee Input 20-21'!TSM29="","",'Employee Input 20-21'!TSM29)</f>
        <v/>
      </c>
      <c r="TSN29" s="14" t="str">
        <f>IF('Employee Input 20-21'!TSN29="","",'Employee Input 20-21'!TSN29)</f>
        <v/>
      </c>
      <c r="TSO29" s="14" t="str">
        <f>IF('Employee Input 20-21'!TSO29="","",'Employee Input 20-21'!TSO29)</f>
        <v/>
      </c>
      <c r="TSP29" s="14" t="str">
        <f>IF('Employee Input 20-21'!TSP29="","",'Employee Input 20-21'!TSP29)</f>
        <v/>
      </c>
      <c r="TSQ29" s="14" t="str">
        <f>IF('Employee Input 20-21'!TSQ29="","",'Employee Input 20-21'!TSQ29)</f>
        <v/>
      </c>
      <c r="TSR29" s="14" t="str">
        <f>IF('Employee Input 20-21'!TSR29="","",'Employee Input 20-21'!TSR29)</f>
        <v/>
      </c>
      <c r="TSS29" s="14" t="str">
        <f>IF('Employee Input 20-21'!TSS29="","",'Employee Input 20-21'!TSS29)</f>
        <v/>
      </c>
      <c r="TST29" s="14" t="str">
        <f>IF('Employee Input 20-21'!TST29="","",'Employee Input 20-21'!TST29)</f>
        <v/>
      </c>
      <c r="TSU29" s="14" t="str">
        <f>IF('Employee Input 20-21'!TSU29="","",'Employee Input 20-21'!TSU29)</f>
        <v/>
      </c>
      <c r="TSV29" s="14" t="str">
        <f>IF('Employee Input 20-21'!TSV29="","",'Employee Input 20-21'!TSV29)</f>
        <v/>
      </c>
      <c r="TSW29" s="14" t="str">
        <f>IF('Employee Input 20-21'!TSW29="","",'Employee Input 20-21'!TSW29)</f>
        <v/>
      </c>
      <c r="TSX29" s="14" t="str">
        <f>IF('Employee Input 20-21'!TSX29="","",'Employee Input 20-21'!TSX29)</f>
        <v/>
      </c>
      <c r="TSY29" s="14" t="str">
        <f>IF('Employee Input 20-21'!TSY29="","",'Employee Input 20-21'!TSY29)</f>
        <v/>
      </c>
      <c r="TSZ29" s="14" t="str">
        <f>IF('Employee Input 20-21'!TSZ29="","",'Employee Input 20-21'!TSZ29)</f>
        <v/>
      </c>
      <c r="TTA29" s="14" t="str">
        <f>IF('Employee Input 20-21'!TTA29="","",'Employee Input 20-21'!TTA29)</f>
        <v/>
      </c>
      <c r="TTB29" s="14" t="str">
        <f>IF('Employee Input 20-21'!TTB29="","",'Employee Input 20-21'!TTB29)</f>
        <v/>
      </c>
      <c r="TTC29" s="14" t="str">
        <f>IF('Employee Input 20-21'!TTC29="","",'Employee Input 20-21'!TTC29)</f>
        <v/>
      </c>
      <c r="TTD29" s="14" t="str">
        <f>IF('Employee Input 20-21'!TTD29="","",'Employee Input 20-21'!TTD29)</f>
        <v/>
      </c>
      <c r="TTE29" s="14" t="str">
        <f>IF('Employee Input 20-21'!TTE29="","",'Employee Input 20-21'!TTE29)</f>
        <v/>
      </c>
      <c r="TTF29" s="14" t="str">
        <f>IF('Employee Input 20-21'!TTF29="","",'Employee Input 20-21'!TTF29)</f>
        <v/>
      </c>
      <c r="TTG29" s="14" t="str">
        <f>IF('Employee Input 20-21'!TTG29="","",'Employee Input 20-21'!TTG29)</f>
        <v/>
      </c>
      <c r="TTH29" s="14" t="str">
        <f>IF('Employee Input 20-21'!TTH29="","",'Employee Input 20-21'!TTH29)</f>
        <v/>
      </c>
      <c r="TTI29" s="14" t="str">
        <f>IF('Employee Input 20-21'!TTI29="","",'Employee Input 20-21'!TTI29)</f>
        <v/>
      </c>
      <c r="TTJ29" s="14" t="str">
        <f>IF('Employee Input 20-21'!TTJ29="","",'Employee Input 20-21'!TTJ29)</f>
        <v/>
      </c>
      <c r="TTK29" s="14" t="str">
        <f>IF('Employee Input 20-21'!TTK29="","",'Employee Input 20-21'!TTK29)</f>
        <v/>
      </c>
      <c r="TTL29" s="14" t="str">
        <f>IF('Employee Input 20-21'!TTL29="","",'Employee Input 20-21'!TTL29)</f>
        <v/>
      </c>
      <c r="TTM29" s="14" t="str">
        <f>IF('Employee Input 20-21'!TTM29="","",'Employee Input 20-21'!TTM29)</f>
        <v/>
      </c>
      <c r="TTN29" s="14" t="str">
        <f>IF('Employee Input 20-21'!TTN29="","",'Employee Input 20-21'!TTN29)</f>
        <v/>
      </c>
      <c r="TTO29" s="14" t="str">
        <f>IF('Employee Input 20-21'!TTO29="","",'Employee Input 20-21'!TTO29)</f>
        <v/>
      </c>
      <c r="TTP29" s="14" t="str">
        <f>IF('Employee Input 20-21'!TTP29="","",'Employee Input 20-21'!TTP29)</f>
        <v/>
      </c>
      <c r="TTQ29" s="14" t="str">
        <f>IF('Employee Input 20-21'!TTQ29="","",'Employee Input 20-21'!TTQ29)</f>
        <v/>
      </c>
      <c r="TTR29" s="14" t="str">
        <f>IF('Employee Input 20-21'!TTR29="","",'Employee Input 20-21'!TTR29)</f>
        <v/>
      </c>
      <c r="TTS29" s="14" t="str">
        <f>IF('Employee Input 20-21'!TTS29="","",'Employee Input 20-21'!TTS29)</f>
        <v/>
      </c>
      <c r="TTT29" s="14" t="str">
        <f>IF('Employee Input 20-21'!TTT29="","",'Employee Input 20-21'!TTT29)</f>
        <v/>
      </c>
      <c r="TTU29" s="14" t="str">
        <f>IF('Employee Input 20-21'!TTU29="","",'Employee Input 20-21'!TTU29)</f>
        <v/>
      </c>
      <c r="TTV29" s="14" t="str">
        <f>IF('Employee Input 20-21'!TTV29="","",'Employee Input 20-21'!TTV29)</f>
        <v/>
      </c>
      <c r="TTW29" s="14" t="str">
        <f>IF('Employee Input 20-21'!TTW29="","",'Employee Input 20-21'!TTW29)</f>
        <v/>
      </c>
      <c r="TTX29" s="14" t="str">
        <f>IF('Employee Input 20-21'!TTX29="","",'Employee Input 20-21'!TTX29)</f>
        <v/>
      </c>
      <c r="TTY29" s="14" t="str">
        <f>IF('Employee Input 20-21'!TTY29="","",'Employee Input 20-21'!TTY29)</f>
        <v/>
      </c>
      <c r="TTZ29" s="14" t="str">
        <f>IF('Employee Input 20-21'!TTZ29="","",'Employee Input 20-21'!TTZ29)</f>
        <v/>
      </c>
      <c r="TUA29" s="14" t="str">
        <f>IF('Employee Input 20-21'!TUA29="","",'Employee Input 20-21'!TUA29)</f>
        <v/>
      </c>
      <c r="TUB29" s="14" t="str">
        <f>IF('Employee Input 20-21'!TUB29="","",'Employee Input 20-21'!TUB29)</f>
        <v/>
      </c>
      <c r="TUC29" s="14" t="str">
        <f>IF('Employee Input 20-21'!TUC29="","",'Employee Input 20-21'!TUC29)</f>
        <v/>
      </c>
      <c r="TUD29" s="14" t="str">
        <f>IF('Employee Input 20-21'!TUD29="","",'Employee Input 20-21'!TUD29)</f>
        <v/>
      </c>
      <c r="TUE29" s="14" t="str">
        <f>IF('Employee Input 20-21'!TUE29="","",'Employee Input 20-21'!TUE29)</f>
        <v/>
      </c>
      <c r="TUF29" s="14" t="str">
        <f>IF('Employee Input 20-21'!TUF29="","",'Employee Input 20-21'!TUF29)</f>
        <v/>
      </c>
      <c r="TUG29" s="14" t="str">
        <f>IF('Employee Input 20-21'!TUG29="","",'Employee Input 20-21'!TUG29)</f>
        <v/>
      </c>
      <c r="TUH29" s="14" t="str">
        <f>IF('Employee Input 20-21'!TUH29="","",'Employee Input 20-21'!TUH29)</f>
        <v/>
      </c>
      <c r="TUI29" s="14" t="str">
        <f>IF('Employee Input 20-21'!TUI29="","",'Employee Input 20-21'!TUI29)</f>
        <v/>
      </c>
      <c r="TUJ29" s="14" t="str">
        <f>IF('Employee Input 20-21'!TUJ29="","",'Employee Input 20-21'!TUJ29)</f>
        <v/>
      </c>
      <c r="TUK29" s="14" t="str">
        <f>IF('Employee Input 20-21'!TUK29="","",'Employee Input 20-21'!TUK29)</f>
        <v/>
      </c>
      <c r="TUL29" s="14" t="str">
        <f>IF('Employee Input 20-21'!TUL29="","",'Employee Input 20-21'!TUL29)</f>
        <v/>
      </c>
      <c r="TUM29" s="14" t="str">
        <f>IF('Employee Input 20-21'!TUM29="","",'Employee Input 20-21'!TUM29)</f>
        <v/>
      </c>
      <c r="TUN29" s="14" t="str">
        <f>IF('Employee Input 20-21'!TUN29="","",'Employee Input 20-21'!TUN29)</f>
        <v/>
      </c>
      <c r="TUO29" s="14" t="str">
        <f>IF('Employee Input 20-21'!TUO29="","",'Employee Input 20-21'!TUO29)</f>
        <v/>
      </c>
      <c r="TUP29" s="14" t="str">
        <f>IF('Employee Input 20-21'!TUP29="","",'Employee Input 20-21'!TUP29)</f>
        <v/>
      </c>
      <c r="TUQ29" s="14" t="str">
        <f>IF('Employee Input 20-21'!TUQ29="","",'Employee Input 20-21'!TUQ29)</f>
        <v/>
      </c>
      <c r="TUR29" s="14" t="str">
        <f>IF('Employee Input 20-21'!TUR29="","",'Employee Input 20-21'!TUR29)</f>
        <v/>
      </c>
      <c r="TUS29" s="14" t="str">
        <f>IF('Employee Input 20-21'!TUS29="","",'Employee Input 20-21'!TUS29)</f>
        <v/>
      </c>
      <c r="TUT29" s="14" t="str">
        <f>IF('Employee Input 20-21'!TUT29="","",'Employee Input 20-21'!TUT29)</f>
        <v/>
      </c>
      <c r="TUU29" s="14" t="str">
        <f>IF('Employee Input 20-21'!TUU29="","",'Employee Input 20-21'!TUU29)</f>
        <v/>
      </c>
      <c r="TUV29" s="14" t="str">
        <f>IF('Employee Input 20-21'!TUV29="","",'Employee Input 20-21'!TUV29)</f>
        <v/>
      </c>
      <c r="TUW29" s="14" t="str">
        <f>IF('Employee Input 20-21'!TUW29="","",'Employee Input 20-21'!TUW29)</f>
        <v/>
      </c>
      <c r="TUX29" s="14" t="str">
        <f>IF('Employee Input 20-21'!TUX29="","",'Employee Input 20-21'!TUX29)</f>
        <v/>
      </c>
      <c r="TUY29" s="14" t="str">
        <f>IF('Employee Input 20-21'!TUY29="","",'Employee Input 20-21'!TUY29)</f>
        <v/>
      </c>
      <c r="TUZ29" s="14" t="str">
        <f>IF('Employee Input 20-21'!TUZ29="","",'Employee Input 20-21'!TUZ29)</f>
        <v/>
      </c>
      <c r="TVA29" s="14" t="str">
        <f>IF('Employee Input 20-21'!TVA29="","",'Employee Input 20-21'!TVA29)</f>
        <v/>
      </c>
      <c r="TVB29" s="14" t="str">
        <f>IF('Employee Input 20-21'!TVB29="","",'Employee Input 20-21'!TVB29)</f>
        <v/>
      </c>
      <c r="TVC29" s="14" t="str">
        <f>IF('Employee Input 20-21'!TVC29="","",'Employee Input 20-21'!TVC29)</f>
        <v/>
      </c>
      <c r="TVD29" s="14" t="str">
        <f>IF('Employee Input 20-21'!TVD29="","",'Employee Input 20-21'!TVD29)</f>
        <v/>
      </c>
      <c r="TVE29" s="14" t="str">
        <f>IF('Employee Input 20-21'!TVE29="","",'Employee Input 20-21'!TVE29)</f>
        <v/>
      </c>
      <c r="TVF29" s="14" t="str">
        <f>IF('Employee Input 20-21'!TVF29="","",'Employee Input 20-21'!TVF29)</f>
        <v/>
      </c>
      <c r="TVG29" s="14" t="str">
        <f>IF('Employee Input 20-21'!TVG29="","",'Employee Input 20-21'!TVG29)</f>
        <v/>
      </c>
      <c r="TVH29" s="14" t="str">
        <f>IF('Employee Input 20-21'!TVH29="","",'Employee Input 20-21'!TVH29)</f>
        <v/>
      </c>
      <c r="TVI29" s="14" t="str">
        <f>IF('Employee Input 20-21'!TVI29="","",'Employee Input 20-21'!TVI29)</f>
        <v/>
      </c>
      <c r="TVJ29" s="14" t="str">
        <f>IF('Employee Input 20-21'!TVJ29="","",'Employee Input 20-21'!TVJ29)</f>
        <v/>
      </c>
      <c r="TVK29" s="14" t="str">
        <f>IF('Employee Input 20-21'!TVK29="","",'Employee Input 20-21'!TVK29)</f>
        <v/>
      </c>
      <c r="TVL29" s="14" t="str">
        <f>IF('Employee Input 20-21'!TVL29="","",'Employee Input 20-21'!TVL29)</f>
        <v/>
      </c>
      <c r="TVM29" s="14" t="str">
        <f>IF('Employee Input 20-21'!TVM29="","",'Employee Input 20-21'!TVM29)</f>
        <v/>
      </c>
      <c r="TVN29" s="14" t="str">
        <f>IF('Employee Input 20-21'!TVN29="","",'Employee Input 20-21'!TVN29)</f>
        <v/>
      </c>
      <c r="TVO29" s="14" t="str">
        <f>IF('Employee Input 20-21'!TVO29="","",'Employee Input 20-21'!TVO29)</f>
        <v/>
      </c>
      <c r="TVP29" s="14" t="str">
        <f>IF('Employee Input 20-21'!TVP29="","",'Employee Input 20-21'!TVP29)</f>
        <v/>
      </c>
      <c r="TVQ29" s="14" t="str">
        <f>IF('Employee Input 20-21'!TVQ29="","",'Employee Input 20-21'!TVQ29)</f>
        <v/>
      </c>
      <c r="TVR29" s="14" t="str">
        <f>IF('Employee Input 20-21'!TVR29="","",'Employee Input 20-21'!TVR29)</f>
        <v/>
      </c>
      <c r="TVS29" s="14" t="str">
        <f>IF('Employee Input 20-21'!TVS29="","",'Employee Input 20-21'!TVS29)</f>
        <v/>
      </c>
      <c r="TVT29" s="14" t="str">
        <f>IF('Employee Input 20-21'!TVT29="","",'Employee Input 20-21'!TVT29)</f>
        <v/>
      </c>
      <c r="TVU29" s="14" t="str">
        <f>IF('Employee Input 20-21'!TVU29="","",'Employee Input 20-21'!TVU29)</f>
        <v/>
      </c>
      <c r="TVV29" s="14" t="str">
        <f>IF('Employee Input 20-21'!TVV29="","",'Employee Input 20-21'!TVV29)</f>
        <v/>
      </c>
      <c r="TVW29" s="14" t="str">
        <f>IF('Employee Input 20-21'!TVW29="","",'Employee Input 20-21'!TVW29)</f>
        <v/>
      </c>
      <c r="TVX29" s="14" t="str">
        <f>IF('Employee Input 20-21'!TVX29="","",'Employee Input 20-21'!TVX29)</f>
        <v/>
      </c>
      <c r="TVY29" s="14" t="str">
        <f>IF('Employee Input 20-21'!TVY29="","",'Employee Input 20-21'!TVY29)</f>
        <v/>
      </c>
      <c r="TVZ29" s="14" t="str">
        <f>IF('Employee Input 20-21'!TVZ29="","",'Employee Input 20-21'!TVZ29)</f>
        <v/>
      </c>
      <c r="TWA29" s="14" t="str">
        <f>IF('Employee Input 20-21'!TWA29="","",'Employee Input 20-21'!TWA29)</f>
        <v/>
      </c>
      <c r="TWB29" s="14" t="str">
        <f>IF('Employee Input 20-21'!TWB29="","",'Employee Input 20-21'!TWB29)</f>
        <v/>
      </c>
      <c r="TWC29" s="14" t="str">
        <f>IF('Employee Input 20-21'!TWC29="","",'Employee Input 20-21'!TWC29)</f>
        <v/>
      </c>
      <c r="TWD29" s="14" t="str">
        <f>IF('Employee Input 20-21'!TWD29="","",'Employee Input 20-21'!TWD29)</f>
        <v/>
      </c>
      <c r="TWE29" s="14" t="str">
        <f>IF('Employee Input 20-21'!TWE29="","",'Employee Input 20-21'!TWE29)</f>
        <v/>
      </c>
      <c r="TWF29" s="14" t="str">
        <f>IF('Employee Input 20-21'!TWF29="","",'Employee Input 20-21'!TWF29)</f>
        <v/>
      </c>
      <c r="TWG29" s="14" t="str">
        <f>IF('Employee Input 20-21'!TWG29="","",'Employee Input 20-21'!TWG29)</f>
        <v/>
      </c>
      <c r="TWH29" s="14" t="str">
        <f>IF('Employee Input 20-21'!TWH29="","",'Employee Input 20-21'!TWH29)</f>
        <v/>
      </c>
      <c r="TWI29" s="14" t="str">
        <f>IF('Employee Input 20-21'!TWI29="","",'Employee Input 20-21'!TWI29)</f>
        <v/>
      </c>
      <c r="TWJ29" s="14" t="str">
        <f>IF('Employee Input 20-21'!TWJ29="","",'Employee Input 20-21'!TWJ29)</f>
        <v/>
      </c>
      <c r="TWK29" s="14" t="str">
        <f>IF('Employee Input 20-21'!TWK29="","",'Employee Input 20-21'!TWK29)</f>
        <v/>
      </c>
      <c r="TWL29" s="14" t="str">
        <f>IF('Employee Input 20-21'!TWL29="","",'Employee Input 20-21'!TWL29)</f>
        <v/>
      </c>
      <c r="TWM29" s="14" t="str">
        <f>IF('Employee Input 20-21'!TWM29="","",'Employee Input 20-21'!TWM29)</f>
        <v/>
      </c>
      <c r="TWN29" s="14" t="str">
        <f>IF('Employee Input 20-21'!TWN29="","",'Employee Input 20-21'!TWN29)</f>
        <v/>
      </c>
      <c r="TWO29" s="14" t="str">
        <f>IF('Employee Input 20-21'!TWO29="","",'Employee Input 20-21'!TWO29)</f>
        <v/>
      </c>
      <c r="TWP29" s="14" t="str">
        <f>IF('Employee Input 20-21'!TWP29="","",'Employee Input 20-21'!TWP29)</f>
        <v/>
      </c>
      <c r="TWQ29" s="14" t="str">
        <f>IF('Employee Input 20-21'!TWQ29="","",'Employee Input 20-21'!TWQ29)</f>
        <v/>
      </c>
      <c r="TWR29" s="14" t="str">
        <f>IF('Employee Input 20-21'!TWR29="","",'Employee Input 20-21'!TWR29)</f>
        <v/>
      </c>
      <c r="TWS29" s="14" t="str">
        <f>IF('Employee Input 20-21'!TWS29="","",'Employee Input 20-21'!TWS29)</f>
        <v/>
      </c>
      <c r="TWT29" s="14" t="str">
        <f>IF('Employee Input 20-21'!TWT29="","",'Employee Input 20-21'!TWT29)</f>
        <v/>
      </c>
      <c r="TWU29" s="14" t="str">
        <f>IF('Employee Input 20-21'!TWU29="","",'Employee Input 20-21'!TWU29)</f>
        <v/>
      </c>
      <c r="TWV29" s="14" t="str">
        <f>IF('Employee Input 20-21'!TWV29="","",'Employee Input 20-21'!TWV29)</f>
        <v/>
      </c>
      <c r="TWW29" s="14" t="str">
        <f>IF('Employee Input 20-21'!TWW29="","",'Employee Input 20-21'!TWW29)</f>
        <v/>
      </c>
      <c r="TWX29" s="14" t="str">
        <f>IF('Employee Input 20-21'!TWX29="","",'Employee Input 20-21'!TWX29)</f>
        <v/>
      </c>
      <c r="TWY29" s="14" t="str">
        <f>IF('Employee Input 20-21'!TWY29="","",'Employee Input 20-21'!TWY29)</f>
        <v/>
      </c>
      <c r="TWZ29" s="14" t="str">
        <f>IF('Employee Input 20-21'!TWZ29="","",'Employee Input 20-21'!TWZ29)</f>
        <v/>
      </c>
      <c r="TXA29" s="14" t="str">
        <f>IF('Employee Input 20-21'!TXA29="","",'Employee Input 20-21'!TXA29)</f>
        <v/>
      </c>
      <c r="TXB29" s="14" t="str">
        <f>IF('Employee Input 20-21'!TXB29="","",'Employee Input 20-21'!TXB29)</f>
        <v/>
      </c>
      <c r="TXC29" s="14" t="str">
        <f>IF('Employee Input 20-21'!TXC29="","",'Employee Input 20-21'!TXC29)</f>
        <v/>
      </c>
      <c r="TXD29" s="14" t="str">
        <f>IF('Employee Input 20-21'!TXD29="","",'Employee Input 20-21'!TXD29)</f>
        <v/>
      </c>
      <c r="TXE29" s="14" t="str">
        <f>IF('Employee Input 20-21'!TXE29="","",'Employee Input 20-21'!TXE29)</f>
        <v/>
      </c>
      <c r="TXF29" s="14" t="str">
        <f>IF('Employee Input 20-21'!TXF29="","",'Employee Input 20-21'!TXF29)</f>
        <v/>
      </c>
      <c r="TXG29" s="14" t="str">
        <f>IF('Employee Input 20-21'!TXG29="","",'Employee Input 20-21'!TXG29)</f>
        <v/>
      </c>
      <c r="TXH29" s="14" t="str">
        <f>IF('Employee Input 20-21'!TXH29="","",'Employee Input 20-21'!TXH29)</f>
        <v/>
      </c>
      <c r="TXI29" s="14" t="str">
        <f>IF('Employee Input 20-21'!TXI29="","",'Employee Input 20-21'!TXI29)</f>
        <v/>
      </c>
      <c r="TXJ29" s="14" t="str">
        <f>IF('Employee Input 20-21'!TXJ29="","",'Employee Input 20-21'!TXJ29)</f>
        <v/>
      </c>
      <c r="TXK29" s="14" t="str">
        <f>IF('Employee Input 20-21'!TXK29="","",'Employee Input 20-21'!TXK29)</f>
        <v/>
      </c>
      <c r="TXL29" s="14" t="str">
        <f>IF('Employee Input 20-21'!TXL29="","",'Employee Input 20-21'!TXL29)</f>
        <v/>
      </c>
      <c r="TXM29" s="14" t="str">
        <f>IF('Employee Input 20-21'!TXM29="","",'Employee Input 20-21'!TXM29)</f>
        <v/>
      </c>
      <c r="TXN29" s="14" t="str">
        <f>IF('Employee Input 20-21'!TXN29="","",'Employee Input 20-21'!TXN29)</f>
        <v/>
      </c>
      <c r="TXO29" s="14" t="str">
        <f>IF('Employee Input 20-21'!TXO29="","",'Employee Input 20-21'!TXO29)</f>
        <v/>
      </c>
      <c r="TXP29" s="14" t="str">
        <f>IF('Employee Input 20-21'!TXP29="","",'Employee Input 20-21'!TXP29)</f>
        <v/>
      </c>
      <c r="TXQ29" s="14" t="str">
        <f>IF('Employee Input 20-21'!TXQ29="","",'Employee Input 20-21'!TXQ29)</f>
        <v/>
      </c>
      <c r="TXR29" s="14" t="str">
        <f>IF('Employee Input 20-21'!TXR29="","",'Employee Input 20-21'!TXR29)</f>
        <v/>
      </c>
      <c r="TXS29" s="14" t="str">
        <f>IF('Employee Input 20-21'!TXS29="","",'Employee Input 20-21'!TXS29)</f>
        <v/>
      </c>
      <c r="TXT29" s="14" t="str">
        <f>IF('Employee Input 20-21'!TXT29="","",'Employee Input 20-21'!TXT29)</f>
        <v/>
      </c>
      <c r="TXU29" s="14" t="str">
        <f>IF('Employee Input 20-21'!TXU29="","",'Employee Input 20-21'!TXU29)</f>
        <v/>
      </c>
      <c r="TXV29" s="14" t="str">
        <f>IF('Employee Input 20-21'!TXV29="","",'Employee Input 20-21'!TXV29)</f>
        <v/>
      </c>
      <c r="TXW29" s="14" t="str">
        <f>IF('Employee Input 20-21'!TXW29="","",'Employee Input 20-21'!TXW29)</f>
        <v/>
      </c>
      <c r="TXX29" s="14" t="str">
        <f>IF('Employee Input 20-21'!TXX29="","",'Employee Input 20-21'!TXX29)</f>
        <v/>
      </c>
      <c r="TXY29" s="14" t="str">
        <f>IF('Employee Input 20-21'!TXY29="","",'Employee Input 20-21'!TXY29)</f>
        <v/>
      </c>
      <c r="TXZ29" s="14" t="str">
        <f>IF('Employee Input 20-21'!TXZ29="","",'Employee Input 20-21'!TXZ29)</f>
        <v/>
      </c>
      <c r="TYA29" s="14" t="str">
        <f>IF('Employee Input 20-21'!TYA29="","",'Employee Input 20-21'!TYA29)</f>
        <v/>
      </c>
      <c r="TYB29" s="14" t="str">
        <f>IF('Employee Input 20-21'!TYB29="","",'Employee Input 20-21'!TYB29)</f>
        <v/>
      </c>
      <c r="TYC29" s="14" t="str">
        <f>IF('Employee Input 20-21'!TYC29="","",'Employee Input 20-21'!TYC29)</f>
        <v/>
      </c>
      <c r="TYD29" s="14" t="str">
        <f>IF('Employee Input 20-21'!TYD29="","",'Employee Input 20-21'!TYD29)</f>
        <v/>
      </c>
      <c r="TYE29" s="14" t="str">
        <f>IF('Employee Input 20-21'!TYE29="","",'Employee Input 20-21'!TYE29)</f>
        <v/>
      </c>
      <c r="TYF29" s="14" t="str">
        <f>IF('Employee Input 20-21'!TYF29="","",'Employee Input 20-21'!TYF29)</f>
        <v/>
      </c>
      <c r="TYG29" s="14" t="str">
        <f>IF('Employee Input 20-21'!TYG29="","",'Employee Input 20-21'!TYG29)</f>
        <v/>
      </c>
      <c r="TYH29" s="14" t="str">
        <f>IF('Employee Input 20-21'!TYH29="","",'Employee Input 20-21'!TYH29)</f>
        <v/>
      </c>
      <c r="TYI29" s="14" t="str">
        <f>IF('Employee Input 20-21'!TYI29="","",'Employee Input 20-21'!TYI29)</f>
        <v/>
      </c>
      <c r="TYJ29" s="14" t="str">
        <f>IF('Employee Input 20-21'!TYJ29="","",'Employee Input 20-21'!TYJ29)</f>
        <v/>
      </c>
      <c r="TYK29" s="14" t="str">
        <f>IF('Employee Input 20-21'!TYK29="","",'Employee Input 20-21'!TYK29)</f>
        <v/>
      </c>
      <c r="TYL29" s="14" t="str">
        <f>IF('Employee Input 20-21'!TYL29="","",'Employee Input 20-21'!TYL29)</f>
        <v/>
      </c>
      <c r="TYM29" s="14" t="str">
        <f>IF('Employee Input 20-21'!TYM29="","",'Employee Input 20-21'!TYM29)</f>
        <v/>
      </c>
      <c r="TYN29" s="14" t="str">
        <f>IF('Employee Input 20-21'!TYN29="","",'Employee Input 20-21'!TYN29)</f>
        <v/>
      </c>
      <c r="TYO29" s="14" t="str">
        <f>IF('Employee Input 20-21'!TYO29="","",'Employee Input 20-21'!TYO29)</f>
        <v/>
      </c>
      <c r="TYP29" s="14" t="str">
        <f>IF('Employee Input 20-21'!TYP29="","",'Employee Input 20-21'!TYP29)</f>
        <v/>
      </c>
      <c r="TYQ29" s="14" t="str">
        <f>IF('Employee Input 20-21'!TYQ29="","",'Employee Input 20-21'!TYQ29)</f>
        <v/>
      </c>
      <c r="TYR29" s="14" t="str">
        <f>IF('Employee Input 20-21'!TYR29="","",'Employee Input 20-21'!TYR29)</f>
        <v/>
      </c>
      <c r="TYS29" s="14" t="str">
        <f>IF('Employee Input 20-21'!TYS29="","",'Employee Input 20-21'!TYS29)</f>
        <v/>
      </c>
      <c r="TYT29" s="14" t="str">
        <f>IF('Employee Input 20-21'!TYT29="","",'Employee Input 20-21'!TYT29)</f>
        <v/>
      </c>
      <c r="TYU29" s="14" t="str">
        <f>IF('Employee Input 20-21'!TYU29="","",'Employee Input 20-21'!TYU29)</f>
        <v/>
      </c>
      <c r="TYV29" s="14" t="str">
        <f>IF('Employee Input 20-21'!TYV29="","",'Employee Input 20-21'!TYV29)</f>
        <v/>
      </c>
      <c r="TYW29" s="14" t="str">
        <f>IF('Employee Input 20-21'!TYW29="","",'Employee Input 20-21'!TYW29)</f>
        <v/>
      </c>
      <c r="TYX29" s="14" t="str">
        <f>IF('Employee Input 20-21'!TYX29="","",'Employee Input 20-21'!TYX29)</f>
        <v/>
      </c>
      <c r="TYY29" s="14" t="str">
        <f>IF('Employee Input 20-21'!TYY29="","",'Employee Input 20-21'!TYY29)</f>
        <v/>
      </c>
      <c r="TYZ29" s="14" t="str">
        <f>IF('Employee Input 20-21'!TYZ29="","",'Employee Input 20-21'!TYZ29)</f>
        <v/>
      </c>
      <c r="TZA29" s="14" t="str">
        <f>IF('Employee Input 20-21'!TZA29="","",'Employee Input 20-21'!TZA29)</f>
        <v/>
      </c>
      <c r="TZB29" s="14" t="str">
        <f>IF('Employee Input 20-21'!TZB29="","",'Employee Input 20-21'!TZB29)</f>
        <v/>
      </c>
      <c r="TZC29" s="14" t="str">
        <f>IF('Employee Input 20-21'!TZC29="","",'Employee Input 20-21'!TZC29)</f>
        <v/>
      </c>
      <c r="TZD29" s="14" t="str">
        <f>IF('Employee Input 20-21'!TZD29="","",'Employee Input 20-21'!TZD29)</f>
        <v/>
      </c>
      <c r="TZE29" s="14" t="str">
        <f>IF('Employee Input 20-21'!TZE29="","",'Employee Input 20-21'!TZE29)</f>
        <v/>
      </c>
      <c r="TZF29" s="14" t="str">
        <f>IF('Employee Input 20-21'!TZF29="","",'Employee Input 20-21'!TZF29)</f>
        <v/>
      </c>
      <c r="TZG29" s="14" t="str">
        <f>IF('Employee Input 20-21'!TZG29="","",'Employee Input 20-21'!TZG29)</f>
        <v/>
      </c>
      <c r="TZH29" s="14" t="str">
        <f>IF('Employee Input 20-21'!TZH29="","",'Employee Input 20-21'!TZH29)</f>
        <v/>
      </c>
      <c r="TZI29" s="14" t="str">
        <f>IF('Employee Input 20-21'!TZI29="","",'Employee Input 20-21'!TZI29)</f>
        <v/>
      </c>
      <c r="TZJ29" s="14" t="str">
        <f>IF('Employee Input 20-21'!TZJ29="","",'Employee Input 20-21'!TZJ29)</f>
        <v/>
      </c>
      <c r="TZK29" s="14" t="str">
        <f>IF('Employee Input 20-21'!TZK29="","",'Employee Input 20-21'!TZK29)</f>
        <v/>
      </c>
      <c r="TZL29" s="14" t="str">
        <f>IF('Employee Input 20-21'!TZL29="","",'Employee Input 20-21'!TZL29)</f>
        <v/>
      </c>
      <c r="TZM29" s="14" t="str">
        <f>IF('Employee Input 20-21'!TZM29="","",'Employee Input 20-21'!TZM29)</f>
        <v/>
      </c>
      <c r="TZN29" s="14" t="str">
        <f>IF('Employee Input 20-21'!TZN29="","",'Employee Input 20-21'!TZN29)</f>
        <v/>
      </c>
      <c r="TZO29" s="14" t="str">
        <f>IF('Employee Input 20-21'!TZO29="","",'Employee Input 20-21'!TZO29)</f>
        <v/>
      </c>
      <c r="TZP29" s="14" t="str">
        <f>IF('Employee Input 20-21'!TZP29="","",'Employee Input 20-21'!TZP29)</f>
        <v/>
      </c>
      <c r="TZQ29" s="14" t="str">
        <f>IF('Employee Input 20-21'!TZQ29="","",'Employee Input 20-21'!TZQ29)</f>
        <v/>
      </c>
      <c r="TZR29" s="14" t="str">
        <f>IF('Employee Input 20-21'!TZR29="","",'Employee Input 20-21'!TZR29)</f>
        <v/>
      </c>
      <c r="TZS29" s="14" t="str">
        <f>IF('Employee Input 20-21'!TZS29="","",'Employee Input 20-21'!TZS29)</f>
        <v/>
      </c>
      <c r="TZT29" s="14" t="str">
        <f>IF('Employee Input 20-21'!TZT29="","",'Employee Input 20-21'!TZT29)</f>
        <v/>
      </c>
      <c r="TZU29" s="14" t="str">
        <f>IF('Employee Input 20-21'!TZU29="","",'Employee Input 20-21'!TZU29)</f>
        <v/>
      </c>
      <c r="TZV29" s="14" t="str">
        <f>IF('Employee Input 20-21'!TZV29="","",'Employee Input 20-21'!TZV29)</f>
        <v/>
      </c>
      <c r="TZW29" s="14" t="str">
        <f>IF('Employee Input 20-21'!TZW29="","",'Employee Input 20-21'!TZW29)</f>
        <v/>
      </c>
      <c r="TZX29" s="14" t="str">
        <f>IF('Employee Input 20-21'!TZX29="","",'Employee Input 20-21'!TZX29)</f>
        <v/>
      </c>
      <c r="TZY29" s="14" t="str">
        <f>IF('Employee Input 20-21'!TZY29="","",'Employee Input 20-21'!TZY29)</f>
        <v/>
      </c>
      <c r="TZZ29" s="14" t="str">
        <f>IF('Employee Input 20-21'!TZZ29="","",'Employee Input 20-21'!TZZ29)</f>
        <v/>
      </c>
      <c r="UAA29" s="14" t="str">
        <f>IF('Employee Input 20-21'!UAA29="","",'Employee Input 20-21'!UAA29)</f>
        <v/>
      </c>
      <c r="UAB29" s="14" t="str">
        <f>IF('Employee Input 20-21'!UAB29="","",'Employee Input 20-21'!UAB29)</f>
        <v/>
      </c>
      <c r="UAC29" s="14" t="str">
        <f>IF('Employee Input 20-21'!UAC29="","",'Employee Input 20-21'!UAC29)</f>
        <v/>
      </c>
      <c r="UAD29" s="14" t="str">
        <f>IF('Employee Input 20-21'!UAD29="","",'Employee Input 20-21'!UAD29)</f>
        <v/>
      </c>
      <c r="UAE29" s="14" t="str">
        <f>IF('Employee Input 20-21'!UAE29="","",'Employee Input 20-21'!UAE29)</f>
        <v/>
      </c>
      <c r="UAF29" s="14" t="str">
        <f>IF('Employee Input 20-21'!UAF29="","",'Employee Input 20-21'!UAF29)</f>
        <v/>
      </c>
      <c r="UAG29" s="14" t="str">
        <f>IF('Employee Input 20-21'!UAG29="","",'Employee Input 20-21'!UAG29)</f>
        <v/>
      </c>
      <c r="UAH29" s="14" t="str">
        <f>IF('Employee Input 20-21'!UAH29="","",'Employee Input 20-21'!UAH29)</f>
        <v/>
      </c>
      <c r="UAI29" s="14" t="str">
        <f>IF('Employee Input 20-21'!UAI29="","",'Employee Input 20-21'!UAI29)</f>
        <v/>
      </c>
      <c r="UAJ29" s="14" t="str">
        <f>IF('Employee Input 20-21'!UAJ29="","",'Employee Input 20-21'!UAJ29)</f>
        <v/>
      </c>
      <c r="UAK29" s="14" t="str">
        <f>IF('Employee Input 20-21'!UAK29="","",'Employee Input 20-21'!UAK29)</f>
        <v/>
      </c>
      <c r="UAL29" s="14" t="str">
        <f>IF('Employee Input 20-21'!UAL29="","",'Employee Input 20-21'!UAL29)</f>
        <v/>
      </c>
      <c r="UAM29" s="14" t="str">
        <f>IF('Employee Input 20-21'!UAM29="","",'Employee Input 20-21'!UAM29)</f>
        <v/>
      </c>
      <c r="UAN29" s="14" t="str">
        <f>IF('Employee Input 20-21'!UAN29="","",'Employee Input 20-21'!UAN29)</f>
        <v/>
      </c>
      <c r="UAO29" s="14" t="str">
        <f>IF('Employee Input 20-21'!UAO29="","",'Employee Input 20-21'!UAO29)</f>
        <v/>
      </c>
      <c r="UAP29" s="14" t="str">
        <f>IF('Employee Input 20-21'!UAP29="","",'Employee Input 20-21'!UAP29)</f>
        <v/>
      </c>
      <c r="UAQ29" s="14" t="str">
        <f>IF('Employee Input 20-21'!UAQ29="","",'Employee Input 20-21'!UAQ29)</f>
        <v/>
      </c>
      <c r="UAR29" s="14" t="str">
        <f>IF('Employee Input 20-21'!UAR29="","",'Employee Input 20-21'!UAR29)</f>
        <v/>
      </c>
      <c r="UAS29" s="14" t="str">
        <f>IF('Employee Input 20-21'!UAS29="","",'Employee Input 20-21'!UAS29)</f>
        <v/>
      </c>
      <c r="UAT29" s="14" t="str">
        <f>IF('Employee Input 20-21'!UAT29="","",'Employee Input 20-21'!UAT29)</f>
        <v/>
      </c>
      <c r="UAU29" s="14" t="str">
        <f>IF('Employee Input 20-21'!UAU29="","",'Employee Input 20-21'!UAU29)</f>
        <v/>
      </c>
      <c r="UAV29" s="14" t="str">
        <f>IF('Employee Input 20-21'!UAV29="","",'Employee Input 20-21'!UAV29)</f>
        <v/>
      </c>
      <c r="UAW29" s="14" t="str">
        <f>IF('Employee Input 20-21'!UAW29="","",'Employee Input 20-21'!UAW29)</f>
        <v/>
      </c>
      <c r="UAX29" s="14" t="str">
        <f>IF('Employee Input 20-21'!UAX29="","",'Employee Input 20-21'!UAX29)</f>
        <v/>
      </c>
      <c r="UAY29" s="14" t="str">
        <f>IF('Employee Input 20-21'!UAY29="","",'Employee Input 20-21'!UAY29)</f>
        <v/>
      </c>
      <c r="UAZ29" s="14" t="str">
        <f>IF('Employee Input 20-21'!UAZ29="","",'Employee Input 20-21'!UAZ29)</f>
        <v/>
      </c>
      <c r="UBA29" s="14" t="str">
        <f>IF('Employee Input 20-21'!UBA29="","",'Employee Input 20-21'!UBA29)</f>
        <v/>
      </c>
      <c r="UBB29" s="14" t="str">
        <f>IF('Employee Input 20-21'!UBB29="","",'Employee Input 20-21'!UBB29)</f>
        <v/>
      </c>
      <c r="UBC29" s="14" t="str">
        <f>IF('Employee Input 20-21'!UBC29="","",'Employee Input 20-21'!UBC29)</f>
        <v/>
      </c>
      <c r="UBD29" s="14" t="str">
        <f>IF('Employee Input 20-21'!UBD29="","",'Employee Input 20-21'!UBD29)</f>
        <v/>
      </c>
      <c r="UBE29" s="14" t="str">
        <f>IF('Employee Input 20-21'!UBE29="","",'Employee Input 20-21'!UBE29)</f>
        <v/>
      </c>
      <c r="UBF29" s="14" t="str">
        <f>IF('Employee Input 20-21'!UBF29="","",'Employee Input 20-21'!UBF29)</f>
        <v/>
      </c>
      <c r="UBG29" s="14" t="str">
        <f>IF('Employee Input 20-21'!UBG29="","",'Employee Input 20-21'!UBG29)</f>
        <v/>
      </c>
      <c r="UBH29" s="14" t="str">
        <f>IF('Employee Input 20-21'!UBH29="","",'Employee Input 20-21'!UBH29)</f>
        <v/>
      </c>
      <c r="UBI29" s="14" t="str">
        <f>IF('Employee Input 20-21'!UBI29="","",'Employee Input 20-21'!UBI29)</f>
        <v/>
      </c>
      <c r="UBJ29" s="14" t="str">
        <f>IF('Employee Input 20-21'!UBJ29="","",'Employee Input 20-21'!UBJ29)</f>
        <v/>
      </c>
      <c r="UBK29" s="14" t="str">
        <f>IF('Employee Input 20-21'!UBK29="","",'Employee Input 20-21'!UBK29)</f>
        <v/>
      </c>
      <c r="UBL29" s="14" t="str">
        <f>IF('Employee Input 20-21'!UBL29="","",'Employee Input 20-21'!UBL29)</f>
        <v/>
      </c>
      <c r="UBM29" s="14" t="str">
        <f>IF('Employee Input 20-21'!UBM29="","",'Employee Input 20-21'!UBM29)</f>
        <v/>
      </c>
      <c r="UBN29" s="14" t="str">
        <f>IF('Employee Input 20-21'!UBN29="","",'Employee Input 20-21'!UBN29)</f>
        <v/>
      </c>
      <c r="UBO29" s="14" t="str">
        <f>IF('Employee Input 20-21'!UBO29="","",'Employee Input 20-21'!UBO29)</f>
        <v/>
      </c>
      <c r="UBP29" s="14" t="str">
        <f>IF('Employee Input 20-21'!UBP29="","",'Employee Input 20-21'!UBP29)</f>
        <v/>
      </c>
      <c r="UBQ29" s="14" t="str">
        <f>IF('Employee Input 20-21'!UBQ29="","",'Employee Input 20-21'!UBQ29)</f>
        <v/>
      </c>
      <c r="UBR29" s="14" t="str">
        <f>IF('Employee Input 20-21'!UBR29="","",'Employee Input 20-21'!UBR29)</f>
        <v/>
      </c>
      <c r="UBS29" s="14" t="str">
        <f>IF('Employee Input 20-21'!UBS29="","",'Employee Input 20-21'!UBS29)</f>
        <v/>
      </c>
      <c r="UBT29" s="14" t="str">
        <f>IF('Employee Input 20-21'!UBT29="","",'Employee Input 20-21'!UBT29)</f>
        <v/>
      </c>
      <c r="UBU29" s="14" t="str">
        <f>IF('Employee Input 20-21'!UBU29="","",'Employee Input 20-21'!UBU29)</f>
        <v/>
      </c>
      <c r="UBV29" s="14" t="str">
        <f>IF('Employee Input 20-21'!UBV29="","",'Employee Input 20-21'!UBV29)</f>
        <v/>
      </c>
      <c r="UBW29" s="14" t="str">
        <f>IF('Employee Input 20-21'!UBW29="","",'Employee Input 20-21'!UBW29)</f>
        <v/>
      </c>
      <c r="UBX29" s="14" t="str">
        <f>IF('Employee Input 20-21'!UBX29="","",'Employee Input 20-21'!UBX29)</f>
        <v/>
      </c>
      <c r="UBY29" s="14" t="str">
        <f>IF('Employee Input 20-21'!UBY29="","",'Employee Input 20-21'!UBY29)</f>
        <v/>
      </c>
      <c r="UBZ29" s="14" t="str">
        <f>IF('Employee Input 20-21'!UBZ29="","",'Employee Input 20-21'!UBZ29)</f>
        <v/>
      </c>
      <c r="UCA29" s="14" t="str">
        <f>IF('Employee Input 20-21'!UCA29="","",'Employee Input 20-21'!UCA29)</f>
        <v/>
      </c>
      <c r="UCB29" s="14" t="str">
        <f>IF('Employee Input 20-21'!UCB29="","",'Employee Input 20-21'!UCB29)</f>
        <v/>
      </c>
      <c r="UCC29" s="14" t="str">
        <f>IF('Employee Input 20-21'!UCC29="","",'Employee Input 20-21'!UCC29)</f>
        <v/>
      </c>
      <c r="UCD29" s="14" t="str">
        <f>IF('Employee Input 20-21'!UCD29="","",'Employee Input 20-21'!UCD29)</f>
        <v/>
      </c>
      <c r="UCE29" s="14" t="str">
        <f>IF('Employee Input 20-21'!UCE29="","",'Employee Input 20-21'!UCE29)</f>
        <v/>
      </c>
      <c r="UCF29" s="14" t="str">
        <f>IF('Employee Input 20-21'!UCF29="","",'Employee Input 20-21'!UCF29)</f>
        <v/>
      </c>
      <c r="UCG29" s="14" t="str">
        <f>IF('Employee Input 20-21'!UCG29="","",'Employee Input 20-21'!UCG29)</f>
        <v/>
      </c>
      <c r="UCH29" s="14" t="str">
        <f>IF('Employee Input 20-21'!UCH29="","",'Employee Input 20-21'!UCH29)</f>
        <v/>
      </c>
      <c r="UCI29" s="14" t="str">
        <f>IF('Employee Input 20-21'!UCI29="","",'Employee Input 20-21'!UCI29)</f>
        <v/>
      </c>
      <c r="UCJ29" s="14" t="str">
        <f>IF('Employee Input 20-21'!UCJ29="","",'Employee Input 20-21'!UCJ29)</f>
        <v/>
      </c>
      <c r="UCK29" s="14" t="str">
        <f>IF('Employee Input 20-21'!UCK29="","",'Employee Input 20-21'!UCK29)</f>
        <v/>
      </c>
      <c r="UCL29" s="14" t="str">
        <f>IF('Employee Input 20-21'!UCL29="","",'Employee Input 20-21'!UCL29)</f>
        <v/>
      </c>
      <c r="UCM29" s="14" t="str">
        <f>IF('Employee Input 20-21'!UCM29="","",'Employee Input 20-21'!UCM29)</f>
        <v/>
      </c>
      <c r="UCN29" s="14" t="str">
        <f>IF('Employee Input 20-21'!UCN29="","",'Employee Input 20-21'!UCN29)</f>
        <v/>
      </c>
      <c r="UCO29" s="14" t="str">
        <f>IF('Employee Input 20-21'!UCO29="","",'Employee Input 20-21'!UCO29)</f>
        <v/>
      </c>
      <c r="UCP29" s="14" t="str">
        <f>IF('Employee Input 20-21'!UCP29="","",'Employee Input 20-21'!UCP29)</f>
        <v/>
      </c>
      <c r="UCQ29" s="14" t="str">
        <f>IF('Employee Input 20-21'!UCQ29="","",'Employee Input 20-21'!UCQ29)</f>
        <v/>
      </c>
      <c r="UCR29" s="14" t="str">
        <f>IF('Employee Input 20-21'!UCR29="","",'Employee Input 20-21'!UCR29)</f>
        <v/>
      </c>
      <c r="UCS29" s="14" t="str">
        <f>IF('Employee Input 20-21'!UCS29="","",'Employee Input 20-21'!UCS29)</f>
        <v/>
      </c>
      <c r="UCT29" s="14" t="str">
        <f>IF('Employee Input 20-21'!UCT29="","",'Employee Input 20-21'!UCT29)</f>
        <v/>
      </c>
      <c r="UCU29" s="14" t="str">
        <f>IF('Employee Input 20-21'!UCU29="","",'Employee Input 20-21'!UCU29)</f>
        <v/>
      </c>
      <c r="UCV29" s="14" t="str">
        <f>IF('Employee Input 20-21'!UCV29="","",'Employee Input 20-21'!UCV29)</f>
        <v/>
      </c>
      <c r="UCW29" s="14" t="str">
        <f>IF('Employee Input 20-21'!UCW29="","",'Employee Input 20-21'!UCW29)</f>
        <v/>
      </c>
      <c r="UCX29" s="14" t="str">
        <f>IF('Employee Input 20-21'!UCX29="","",'Employee Input 20-21'!UCX29)</f>
        <v/>
      </c>
      <c r="UCY29" s="14" t="str">
        <f>IF('Employee Input 20-21'!UCY29="","",'Employee Input 20-21'!UCY29)</f>
        <v/>
      </c>
      <c r="UCZ29" s="14" t="str">
        <f>IF('Employee Input 20-21'!UCZ29="","",'Employee Input 20-21'!UCZ29)</f>
        <v/>
      </c>
      <c r="UDA29" s="14" t="str">
        <f>IF('Employee Input 20-21'!UDA29="","",'Employee Input 20-21'!UDA29)</f>
        <v/>
      </c>
      <c r="UDB29" s="14" t="str">
        <f>IF('Employee Input 20-21'!UDB29="","",'Employee Input 20-21'!UDB29)</f>
        <v/>
      </c>
      <c r="UDC29" s="14" t="str">
        <f>IF('Employee Input 20-21'!UDC29="","",'Employee Input 20-21'!UDC29)</f>
        <v/>
      </c>
      <c r="UDD29" s="14" t="str">
        <f>IF('Employee Input 20-21'!UDD29="","",'Employee Input 20-21'!UDD29)</f>
        <v/>
      </c>
      <c r="UDE29" s="14" t="str">
        <f>IF('Employee Input 20-21'!UDE29="","",'Employee Input 20-21'!UDE29)</f>
        <v/>
      </c>
      <c r="UDF29" s="14" t="str">
        <f>IF('Employee Input 20-21'!UDF29="","",'Employee Input 20-21'!UDF29)</f>
        <v/>
      </c>
      <c r="UDG29" s="14" t="str">
        <f>IF('Employee Input 20-21'!UDG29="","",'Employee Input 20-21'!UDG29)</f>
        <v/>
      </c>
      <c r="UDH29" s="14" t="str">
        <f>IF('Employee Input 20-21'!UDH29="","",'Employee Input 20-21'!UDH29)</f>
        <v/>
      </c>
      <c r="UDI29" s="14" t="str">
        <f>IF('Employee Input 20-21'!UDI29="","",'Employee Input 20-21'!UDI29)</f>
        <v/>
      </c>
      <c r="UDJ29" s="14" t="str">
        <f>IF('Employee Input 20-21'!UDJ29="","",'Employee Input 20-21'!UDJ29)</f>
        <v/>
      </c>
      <c r="UDK29" s="14" t="str">
        <f>IF('Employee Input 20-21'!UDK29="","",'Employee Input 20-21'!UDK29)</f>
        <v/>
      </c>
      <c r="UDL29" s="14" t="str">
        <f>IF('Employee Input 20-21'!UDL29="","",'Employee Input 20-21'!UDL29)</f>
        <v/>
      </c>
      <c r="UDM29" s="14" t="str">
        <f>IF('Employee Input 20-21'!UDM29="","",'Employee Input 20-21'!UDM29)</f>
        <v/>
      </c>
      <c r="UDN29" s="14" t="str">
        <f>IF('Employee Input 20-21'!UDN29="","",'Employee Input 20-21'!UDN29)</f>
        <v/>
      </c>
      <c r="UDO29" s="14" t="str">
        <f>IF('Employee Input 20-21'!UDO29="","",'Employee Input 20-21'!UDO29)</f>
        <v/>
      </c>
      <c r="UDP29" s="14" t="str">
        <f>IF('Employee Input 20-21'!UDP29="","",'Employee Input 20-21'!UDP29)</f>
        <v/>
      </c>
      <c r="UDQ29" s="14" t="str">
        <f>IF('Employee Input 20-21'!UDQ29="","",'Employee Input 20-21'!UDQ29)</f>
        <v/>
      </c>
      <c r="UDR29" s="14" t="str">
        <f>IF('Employee Input 20-21'!UDR29="","",'Employee Input 20-21'!UDR29)</f>
        <v/>
      </c>
      <c r="UDS29" s="14" t="str">
        <f>IF('Employee Input 20-21'!UDS29="","",'Employee Input 20-21'!UDS29)</f>
        <v/>
      </c>
      <c r="UDT29" s="14" t="str">
        <f>IF('Employee Input 20-21'!UDT29="","",'Employee Input 20-21'!UDT29)</f>
        <v/>
      </c>
      <c r="UDU29" s="14" t="str">
        <f>IF('Employee Input 20-21'!UDU29="","",'Employee Input 20-21'!UDU29)</f>
        <v/>
      </c>
      <c r="UDV29" s="14" t="str">
        <f>IF('Employee Input 20-21'!UDV29="","",'Employee Input 20-21'!UDV29)</f>
        <v/>
      </c>
      <c r="UDW29" s="14" t="str">
        <f>IF('Employee Input 20-21'!UDW29="","",'Employee Input 20-21'!UDW29)</f>
        <v/>
      </c>
      <c r="UDX29" s="14" t="str">
        <f>IF('Employee Input 20-21'!UDX29="","",'Employee Input 20-21'!UDX29)</f>
        <v/>
      </c>
      <c r="UDY29" s="14" t="str">
        <f>IF('Employee Input 20-21'!UDY29="","",'Employee Input 20-21'!UDY29)</f>
        <v/>
      </c>
      <c r="UDZ29" s="14" t="str">
        <f>IF('Employee Input 20-21'!UDZ29="","",'Employee Input 20-21'!UDZ29)</f>
        <v/>
      </c>
      <c r="UEA29" s="14" t="str">
        <f>IF('Employee Input 20-21'!UEA29="","",'Employee Input 20-21'!UEA29)</f>
        <v/>
      </c>
      <c r="UEB29" s="14" t="str">
        <f>IF('Employee Input 20-21'!UEB29="","",'Employee Input 20-21'!UEB29)</f>
        <v/>
      </c>
      <c r="UEC29" s="14" t="str">
        <f>IF('Employee Input 20-21'!UEC29="","",'Employee Input 20-21'!UEC29)</f>
        <v/>
      </c>
      <c r="UED29" s="14" t="str">
        <f>IF('Employee Input 20-21'!UED29="","",'Employee Input 20-21'!UED29)</f>
        <v/>
      </c>
      <c r="UEE29" s="14" t="str">
        <f>IF('Employee Input 20-21'!UEE29="","",'Employee Input 20-21'!UEE29)</f>
        <v/>
      </c>
      <c r="UEF29" s="14" t="str">
        <f>IF('Employee Input 20-21'!UEF29="","",'Employee Input 20-21'!UEF29)</f>
        <v/>
      </c>
      <c r="UEG29" s="14" t="str">
        <f>IF('Employee Input 20-21'!UEG29="","",'Employee Input 20-21'!UEG29)</f>
        <v/>
      </c>
      <c r="UEH29" s="14" t="str">
        <f>IF('Employee Input 20-21'!UEH29="","",'Employee Input 20-21'!UEH29)</f>
        <v/>
      </c>
      <c r="UEI29" s="14" t="str">
        <f>IF('Employee Input 20-21'!UEI29="","",'Employee Input 20-21'!UEI29)</f>
        <v/>
      </c>
      <c r="UEJ29" s="14" t="str">
        <f>IF('Employee Input 20-21'!UEJ29="","",'Employee Input 20-21'!UEJ29)</f>
        <v/>
      </c>
      <c r="UEK29" s="14" t="str">
        <f>IF('Employee Input 20-21'!UEK29="","",'Employee Input 20-21'!UEK29)</f>
        <v/>
      </c>
      <c r="UEL29" s="14" t="str">
        <f>IF('Employee Input 20-21'!UEL29="","",'Employee Input 20-21'!UEL29)</f>
        <v/>
      </c>
      <c r="UEM29" s="14" t="str">
        <f>IF('Employee Input 20-21'!UEM29="","",'Employee Input 20-21'!UEM29)</f>
        <v/>
      </c>
      <c r="UEN29" s="14" t="str">
        <f>IF('Employee Input 20-21'!UEN29="","",'Employee Input 20-21'!UEN29)</f>
        <v/>
      </c>
      <c r="UEO29" s="14" t="str">
        <f>IF('Employee Input 20-21'!UEO29="","",'Employee Input 20-21'!UEO29)</f>
        <v/>
      </c>
      <c r="UEP29" s="14" t="str">
        <f>IF('Employee Input 20-21'!UEP29="","",'Employee Input 20-21'!UEP29)</f>
        <v/>
      </c>
      <c r="UEQ29" s="14" t="str">
        <f>IF('Employee Input 20-21'!UEQ29="","",'Employee Input 20-21'!UEQ29)</f>
        <v/>
      </c>
      <c r="UER29" s="14" t="str">
        <f>IF('Employee Input 20-21'!UER29="","",'Employee Input 20-21'!UER29)</f>
        <v/>
      </c>
      <c r="UES29" s="14" t="str">
        <f>IF('Employee Input 20-21'!UES29="","",'Employee Input 20-21'!UES29)</f>
        <v/>
      </c>
      <c r="UET29" s="14" t="str">
        <f>IF('Employee Input 20-21'!UET29="","",'Employee Input 20-21'!UET29)</f>
        <v/>
      </c>
      <c r="UEU29" s="14" t="str">
        <f>IF('Employee Input 20-21'!UEU29="","",'Employee Input 20-21'!UEU29)</f>
        <v/>
      </c>
      <c r="UEV29" s="14" t="str">
        <f>IF('Employee Input 20-21'!UEV29="","",'Employee Input 20-21'!UEV29)</f>
        <v/>
      </c>
      <c r="UEW29" s="14" t="str">
        <f>IF('Employee Input 20-21'!UEW29="","",'Employee Input 20-21'!UEW29)</f>
        <v/>
      </c>
      <c r="UEX29" s="14" t="str">
        <f>IF('Employee Input 20-21'!UEX29="","",'Employee Input 20-21'!UEX29)</f>
        <v/>
      </c>
      <c r="UEY29" s="14" t="str">
        <f>IF('Employee Input 20-21'!UEY29="","",'Employee Input 20-21'!UEY29)</f>
        <v/>
      </c>
      <c r="UEZ29" s="14" t="str">
        <f>IF('Employee Input 20-21'!UEZ29="","",'Employee Input 20-21'!UEZ29)</f>
        <v/>
      </c>
      <c r="UFA29" s="14" t="str">
        <f>IF('Employee Input 20-21'!UFA29="","",'Employee Input 20-21'!UFA29)</f>
        <v/>
      </c>
      <c r="UFB29" s="14" t="str">
        <f>IF('Employee Input 20-21'!UFB29="","",'Employee Input 20-21'!UFB29)</f>
        <v/>
      </c>
      <c r="UFC29" s="14" t="str">
        <f>IF('Employee Input 20-21'!UFC29="","",'Employee Input 20-21'!UFC29)</f>
        <v/>
      </c>
      <c r="UFD29" s="14" t="str">
        <f>IF('Employee Input 20-21'!UFD29="","",'Employee Input 20-21'!UFD29)</f>
        <v/>
      </c>
      <c r="UFE29" s="14" t="str">
        <f>IF('Employee Input 20-21'!UFE29="","",'Employee Input 20-21'!UFE29)</f>
        <v/>
      </c>
      <c r="UFF29" s="14" t="str">
        <f>IF('Employee Input 20-21'!UFF29="","",'Employee Input 20-21'!UFF29)</f>
        <v/>
      </c>
      <c r="UFG29" s="14" t="str">
        <f>IF('Employee Input 20-21'!UFG29="","",'Employee Input 20-21'!UFG29)</f>
        <v/>
      </c>
      <c r="UFH29" s="14" t="str">
        <f>IF('Employee Input 20-21'!UFH29="","",'Employee Input 20-21'!UFH29)</f>
        <v/>
      </c>
      <c r="UFI29" s="14" t="str">
        <f>IF('Employee Input 20-21'!UFI29="","",'Employee Input 20-21'!UFI29)</f>
        <v/>
      </c>
      <c r="UFJ29" s="14" t="str">
        <f>IF('Employee Input 20-21'!UFJ29="","",'Employee Input 20-21'!UFJ29)</f>
        <v/>
      </c>
      <c r="UFK29" s="14" t="str">
        <f>IF('Employee Input 20-21'!UFK29="","",'Employee Input 20-21'!UFK29)</f>
        <v/>
      </c>
      <c r="UFL29" s="14" t="str">
        <f>IF('Employee Input 20-21'!UFL29="","",'Employee Input 20-21'!UFL29)</f>
        <v/>
      </c>
      <c r="UFM29" s="14" t="str">
        <f>IF('Employee Input 20-21'!UFM29="","",'Employee Input 20-21'!UFM29)</f>
        <v/>
      </c>
      <c r="UFN29" s="14" t="str">
        <f>IF('Employee Input 20-21'!UFN29="","",'Employee Input 20-21'!UFN29)</f>
        <v/>
      </c>
      <c r="UFO29" s="14" t="str">
        <f>IF('Employee Input 20-21'!UFO29="","",'Employee Input 20-21'!UFO29)</f>
        <v/>
      </c>
      <c r="UFP29" s="14" t="str">
        <f>IF('Employee Input 20-21'!UFP29="","",'Employee Input 20-21'!UFP29)</f>
        <v/>
      </c>
      <c r="UFQ29" s="14" t="str">
        <f>IF('Employee Input 20-21'!UFQ29="","",'Employee Input 20-21'!UFQ29)</f>
        <v/>
      </c>
      <c r="UFR29" s="14" t="str">
        <f>IF('Employee Input 20-21'!UFR29="","",'Employee Input 20-21'!UFR29)</f>
        <v/>
      </c>
      <c r="UFS29" s="14" t="str">
        <f>IF('Employee Input 20-21'!UFS29="","",'Employee Input 20-21'!UFS29)</f>
        <v/>
      </c>
      <c r="UFT29" s="14" t="str">
        <f>IF('Employee Input 20-21'!UFT29="","",'Employee Input 20-21'!UFT29)</f>
        <v/>
      </c>
      <c r="UFU29" s="14" t="str">
        <f>IF('Employee Input 20-21'!UFU29="","",'Employee Input 20-21'!UFU29)</f>
        <v/>
      </c>
      <c r="UFV29" s="14" t="str">
        <f>IF('Employee Input 20-21'!UFV29="","",'Employee Input 20-21'!UFV29)</f>
        <v/>
      </c>
      <c r="UFW29" s="14" t="str">
        <f>IF('Employee Input 20-21'!UFW29="","",'Employee Input 20-21'!UFW29)</f>
        <v/>
      </c>
      <c r="UFX29" s="14" t="str">
        <f>IF('Employee Input 20-21'!UFX29="","",'Employee Input 20-21'!UFX29)</f>
        <v/>
      </c>
      <c r="UFY29" s="14" t="str">
        <f>IF('Employee Input 20-21'!UFY29="","",'Employee Input 20-21'!UFY29)</f>
        <v/>
      </c>
      <c r="UFZ29" s="14" t="str">
        <f>IF('Employee Input 20-21'!UFZ29="","",'Employee Input 20-21'!UFZ29)</f>
        <v/>
      </c>
      <c r="UGA29" s="14" t="str">
        <f>IF('Employee Input 20-21'!UGA29="","",'Employee Input 20-21'!UGA29)</f>
        <v/>
      </c>
      <c r="UGB29" s="14" t="str">
        <f>IF('Employee Input 20-21'!UGB29="","",'Employee Input 20-21'!UGB29)</f>
        <v/>
      </c>
      <c r="UGC29" s="14" t="str">
        <f>IF('Employee Input 20-21'!UGC29="","",'Employee Input 20-21'!UGC29)</f>
        <v/>
      </c>
      <c r="UGD29" s="14" t="str">
        <f>IF('Employee Input 20-21'!UGD29="","",'Employee Input 20-21'!UGD29)</f>
        <v/>
      </c>
      <c r="UGE29" s="14" t="str">
        <f>IF('Employee Input 20-21'!UGE29="","",'Employee Input 20-21'!UGE29)</f>
        <v/>
      </c>
      <c r="UGF29" s="14" t="str">
        <f>IF('Employee Input 20-21'!UGF29="","",'Employee Input 20-21'!UGF29)</f>
        <v/>
      </c>
      <c r="UGG29" s="14" t="str">
        <f>IF('Employee Input 20-21'!UGG29="","",'Employee Input 20-21'!UGG29)</f>
        <v/>
      </c>
      <c r="UGH29" s="14" t="str">
        <f>IF('Employee Input 20-21'!UGH29="","",'Employee Input 20-21'!UGH29)</f>
        <v/>
      </c>
      <c r="UGI29" s="14" t="str">
        <f>IF('Employee Input 20-21'!UGI29="","",'Employee Input 20-21'!UGI29)</f>
        <v/>
      </c>
      <c r="UGJ29" s="14" t="str">
        <f>IF('Employee Input 20-21'!UGJ29="","",'Employee Input 20-21'!UGJ29)</f>
        <v/>
      </c>
      <c r="UGK29" s="14" t="str">
        <f>IF('Employee Input 20-21'!UGK29="","",'Employee Input 20-21'!UGK29)</f>
        <v/>
      </c>
      <c r="UGL29" s="14" t="str">
        <f>IF('Employee Input 20-21'!UGL29="","",'Employee Input 20-21'!UGL29)</f>
        <v/>
      </c>
      <c r="UGM29" s="14" t="str">
        <f>IF('Employee Input 20-21'!UGM29="","",'Employee Input 20-21'!UGM29)</f>
        <v/>
      </c>
      <c r="UGN29" s="14" t="str">
        <f>IF('Employee Input 20-21'!UGN29="","",'Employee Input 20-21'!UGN29)</f>
        <v/>
      </c>
      <c r="UGO29" s="14" t="str">
        <f>IF('Employee Input 20-21'!UGO29="","",'Employee Input 20-21'!UGO29)</f>
        <v/>
      </c>
      <c r="UGP29" s="14" t="str">
        <f>IF('Employee Input 20-21'!UGP29="","",'Employee Input 20-21'!UGP29)</f>
        <v/>
      </c>
      <c r="UGQ29" s="14" t="str">
        <f>IF('Employee Input 20-21'!UGQ29="","",'Employee Input 20-21'!UGQ29)</f>
        <v/>
      </c>
      <c r="UGR29" s="14" t="str">
        <f>IF('Employee Input 20-21'!UGR29="","",'Employee Input 20-21'!UGR29)</f>
        <v/>
      </c>
      <c r="UGS29" s="14" t="str">
        <f>IF('Employee Input 20-21'!UGS29="","",'Employee Input 20-21'!UGS29)</f>
        <v/>
      </c>
      <c r="UGT29" s="14" t="str">
        <f>IF('Employee Input 20-21'!UGT29="","",'Employee Input 20-21'!UGT29)</f>
        <v/>
      </c>
      <c r="UGU29" s="14" t="str">
        <f>IF('Employee Input 20-21'!UGU29="","",'Employee Input 20-21'!UGU29)</f>
        <v/>
      </c>
      <c r="UGV29" s="14" t="str">
        <f>IF('Employee Input 20-21'!UGV29="","",'Employee Input 20-21'!UGV29)</f>
        <v/>
      </c>
      <c r="UGW29" s="14" t="str">
        <f>IF('Employee Input 20-21'!UGW29="","",'Employee Input 20-21'!UGW29)</f>
        <v/>
      </c>
      <c r="UGX29" s="14" t="str">
        <f>IF('Employee Input 20-21'!UGX29="","",'Employee Input 20-21'!UGX29)</f>
        <v/>
      </c>
      <c r="UGY29" s="14" t="str">
        <f>IF('Employee Input 20-21'!UGY29="","",'Employee Input 20-21'!UGY29)</f>
        <v/>
      </c>
      <c r="UGZ29" s="14" t="str">
        <f>IF('Employee Input 20-21'!UGZ29="","",'Employee Input 20-21'!UGZ29)</f>
        <v/>
      </c>
      <c r="UHA29" s="14" t="str">
        <f>IF('Employee Input 20-21'!UHA29="","",'Employee Input 20-21'!UHA29)</f>
        <v/>
      </c>
      <c r="UHB29" s="14" t="str">
        <f>IF('Employee Input 20-21'!UHB29="","",'Employee Input 20-21'!UHB29)</f>
        <v/>
      </c>
      <c r="UHC29" s="14" t="str">
        <f>IF('Employee Input 20-21'!UHC29="","",'Employee Input 20-21'!UHC29)</f>
        <v/>
      </c>
      <c r="UHD29" s="14" t="str">
        <f>IF('Employee Input 20-21'!UHD29="","",'Employee Input 20-21'!UHD29)</f>
        <v/>
      </c>
      <c r="UHE29" s="14" t="str">
        <f>IF('Employee Input 20-21'!UHE29="","",'Employee Input 20-21'!UHE29)</f>
        <v/>
      </c>
      <c r="UHF29" s="14" t="str">
        <f>IF('Employee Input 20-21'!UHF29="","",'Employee Input 20-21'!UHF29)</f>
        <v/>
      </c>
      <c r="UHG29" s="14" t="str">
        <f>IF('Employee Input 20-21'!UHG29="","",'Employee Input 20-21'!UHG29)</f>
        <v/>
      </c>
      <c r="UHH29" s="14" t="str">
        <f>IF('Employee Input 20-21'!UHH29="","",'Employee Input 20-21'!UHH29)</f>
        <v/>
      </c>
      <c r="UHI29" s="14" t="str">
        <f>IF('Employee Input 20-21'!UHI29="","",'Employee Input 20-21'!UHI29)</f>
        <v/>
      </c>
      <c r="UHJ29" s="14" t="str">
        <f>IF('Employee Input 20-21'!UHJ29="","",'Employee Input 20-21'!UHJ29)</f>
        <v/>
      </c>
      <c r="UHK29" s="14" t="str">
        <f>IF('Employee Input 20-21'!UHK29="","",'Employee Input 20-21'!UHK29)</f>
        <v/>
      </c>
      <c r="UHL29" s="14" t="str">
        <f>IF('Employee Input 20-21'!UHL29="","",'Employee Input 20-21'!UHL29)</f>
        <v/>
      </c>
      <c r="UHM29" s="14" t="str">
        <f>IF('Employee Input 20-21'!UHM29="","",'Employee Input 20-21'!UHM29)</f>
        <v/>
      </c>
      <c r="UHN29" s="14" t="str">
        <f>IF('Employee Input 20-21'!UHN29="","",'Employee Input 20-21'!UHN29)</f>
        <v/>
      </c>
      <c r="UHO29" s="14" t="str">
        <f>IF('Employee Input 20-21'!UHO29="","",'Employee Input 20-21'!UHO29)</f>
        <v/>
      </c>
      <c r="UHP29" s="14" t="str">
        <f>IF('Employee Input 20-21'!UHP29="","",'Employee Input 20-21'!UHP29)</f>
        <v/>
      </c>
      <c r="UHQ29" s="14" t="str">
        <f>IF('Employee Input 20-21'!UHQ29="","",'Employee Input 20-21'!UHQ29)</f>
        <v/>
      </c>
      <c r="UHR29" s="14" t="str">
        <f>IF('Employee Input 20-21'!UHR29="","",'Employee Input 20-21'!UHR29)</f>
        <v/>
      </c>
      <c r="UHS29" s="14" t="str">
        <f>IF('Employee Input 20-21'!UHS29="","",'Employee Input 20-21'!UHS29)</f>
        <v/>
      </c>
      <c r="UHT29" s="14" t="str">
        <f>IF('Employee Input 20-21'!UHT29="","",'Employee Input 20-21'!UHT29)</f>
        <v/>
      </c>
      <c r="UHU29" s="14" t="str">
        <f>IF('Employee Input 20-21'!UHU29="","",'Employee Input 20-21'!UHU29)</f>
        <v/>
      </c>
      <c r="UHV29" s="14" t="str">
        <f>IF('Employee Input 20-21'!UHV29="","",'Employee Input 20-21'!UHV29)</f>
        <v/>
      </c>
      <c r="UHW29" s="14" t="str">
        <f>IF('Employee Input 20-21'!UHW29="","",'Employee Input 20-21'!UHW29)</f>
        <v/>
      </c>
      <c r="UHX29" s="14" t="str">
        <f>IF('Employee Input 20-21'!UHX29="","",'Employee Input 20-21'!UHX29)</f>
        <v/>
      </c>
      <c r="UHY29" s="14" t="str">
        <f>IF('Employee Input 20-21'!UHY29="","",'Employee Input 20-21'!UHY29)</f>
        <v/>
      </c>
      <c r="UHZ29" s="14" t="str">
        <f>IF('Employee Input 20-21'!UHZ29="","",'Employee Input 20-21'!UHZ29)</f>
        <v/>
      </c>
      <c r="UIA29" s="14" t="str">
        <f>IF('Employee Input 20-21'!UIA29="","",'Employee Input 20-21'!UIA29)</f>
        <v/>
      </c>
      <c r="UIB29" s="14" t="str">
        <f>IF('Employee Input 20-21'!UIB29="","",'Employee Input 20-21'!UIB29)</f>
        <v/>
      </c>
      <c r="UIC29" s="14" t="str">
        <f>IF('Employee Input 20-21'!UIC29="","",'Employee Input 20-21'!UIC29)</f>
        <v/>
      </c>
      <c r="UID29" s="14" t="str">
        <f>IF('Employee Input 20-21'!UID29="","",'Employee Input 20-21'!UID29)</f>
        <v/>
      </c>
      <c r="UIE29" s="14" t="str">
        <f>IF('Employee Input 20-21'!UIE29="","",'Employee Input 20-21'!UIE29)</f>
        <v/>
      </c>
      <c r="UIF29" s="14" t="str">
        <f>IF('Employee Input 20-21'!UIF29="","",'Employee Input 20-21'!UIF29)</f>
        <v/>
      </c>
      <c r="UIG29" s="14" t="str">
        <f>IF('Employee Input 20-21'!UIG29="","",'Employee Input 20-21'!UIG29)</f>
        <v/>
      </c>
      <c r="UIH29" s="14" t="str">
        <f>IF('Employee Input 20-21'!UIH29="","",'Employee Input 20-21'!UIH29)</f>
        <v/>
      </c>
      <c r="UII29" s="14" t="str">
        <f>IF('Employee Input 20-21'!UII29="","",'Employee Input 20-21'!UII29)</f>
        <v/>
      </c>
      <c r="UIJ29" s="14" t="str">
        <f>IF('Employee Input 20-21'!UIJ29="","",'Employee Input 20-21'!UIJ29)</f>
        <v/>
      </c>
      <c r="UIK29" s="14" t="str">
        <f>IF('Employee Input 20-21'!UIK29="","",'Employee Input 20-21'!UIK29)</f>
        <v/>
      </c>
      <c r="UIL29" s="14" t="str">
        <f>IF('Employee Input 20-21'!UIL29="","",'Employee Input 20-21'!UIL29)</f>
        <v/>
      </c>
      <c r="UIM29" s="14" t="str">
        <f>IF('Employee Input 20-21'!UIM29="","",'Employee Input 20-21'!UIM29)</f>
        <v/>
      </c>
      <c r="UIN29" s="14" t="str">
        <f>IF('Employee Input 20-21'!UIN29="","",'Employee Input 20-21'!UIN29)</f>
        <v/>
      </c>
      <c r="UIO29" s="14" t="str">
        <f>IF('Employee Input 20-21'!UIO29="","",'Employee Input 20-21'!UIO29)</f>
        <v/>
      </c>
      <c r="UIP29" s="14" t="str">
        <f>IF('Employee Input 20-21'!UIP29="","",'Employee Input 20-21'!UIP29)</f>
        <v/>
      </c>
      <c r="UIQ29" s="14" t="str">
        <f>IF('Employee Input 20-21'!UIQ29="","",'Employee Input 20-21'!UIQ29)</f>
        <v/>
      </c>
      <c r="UIR29" s="14" t="str">
        <f>IF('Employee Input 20-21'!UIR29="","",'Employee Input 20-21'!UIR29)</f>
        <v/>
      </c>
      <c r="UIS29" s="14" t="str">
        <f>IF('Employee Input 20-21'!UIS29="","",'Employee Input 20-21'!UIS29)</f>
        <v/>
      </c>
      <c r="UIT29" s="14" t="str">
        <f>IF('Employee Input 20-21'!UIT29="","",'Employee Input 20-21'!UIT29)</f>
        <v/>
      </c>
      <c r="UIU29" s="14" t="str">
        <f>IF('Employee Input 20-21'!UIU29="","",'Employee Input 20-21'!UIU29)</f>
        <v/>
      </c>
      <c r="UIV29" s="14" t="str">
        <f>IF('Employee Input 20-21'!UIV29="","",'Employee Input 20-21'!UIV29)</f>
        <v/>
      </c>
      <c r="UIW29" s="14" t="str">
        <f>IF('Employee Input 20-21'!UIW29="","",'Employee Input 20-21'!UIW29)</f>
        <v/>
      </c>
      <c r="UIX29" s="14" t="str">
        <f>IF('Employee Input 20-21'!UIX29="","",'Employee Input 20-21'!UIX29)</f>
        <v/>
      </c>
      <c r="UIY29" s="14" t="str">
        <f>IF('Employee Input 20-21'!UIY29="","",'Employee Input 20-21'!UIY29)</f>
        <v/>
      </c>
      <c r="UIZ29" s="14" t="str">
        <f>IF('Employee Input 20-21'!UIZ29="","",'Employee Input 20-21'!UIZ29)</f>
        <v/>
      </c>
      <c r="UJA29" s="14" t="str">
        <f>IF('Employee Input 20-21'!UJA29="","",'Employee Input 20-21'!UJA29)</f>
        <v/>
      </c>
      <c r="UJB29" s="14" t="str">
        <f>IF('Employee Input 20-21'!UJB29="","",'Employee Input 20-21'!UJB29)</f>
        <v/>
      </c>
      <c r="UJC29" s="14" t="str">
        <f>IF('Employee Input 20-21'!UJC29="","",'Employee Input 20-21'!UJC29)</f>
        <v/>
      </c>
      <c r="UJD29" s="14" t="str">
        <f>IF('Employee Input 20-21'!UJD29="","",'Employee Input 20-21'!UJD29)</f>
        <v/>
      </c>
      <c r="UJE29" s="14" t="str">
        <f>IF('Employee Input 20-21'!UJE29="","",'Employee Input 20-21'!UJE29)</f>
        <v/>
      </c>
      <c r="UJF29" s="14" t="str">
        <f>IF('Employee Input 20-21'!UJF29="","",'Employee Input 20-21'!UJF29)</f>
        <v/>
      </c>
      <c r="UJG29" s="14" t="str">
        <f>IF('Employee Input 20-21'!UJG29="","",'Employee Input 20-21'!UJG29)</f>
        <v/>
      </c>
      <c r="UJH29" s="14" t="str">
        <f>IF('Employee Input 20-21'!UJH29="","",'Employee Input 20-21'!UJH29)</f>
        <v/>
      </c>
      <c r="UJI29" s="14" t="str">
        <f>IF('Employee Input 20-21'!UJI29="","",'Employee Input 20-21'!UJI29)</f>
        <v/>
      </c>
      <c r="UJJ29" s="14" t="str">
        <f>IF('Employee Input 20-21'!UJJ29="","",'Employee Input 20-21'!UJJ29)</f>
        <v/>
      </c>
      <c r="UJK29" s="14" t="str">
        <f>IF('Employee Input 20-21'!UJK29="","",'Employee Input 20-21'!UJK29)</f>
        <v/>
      </c>
      <c r="UJL29" s="14" t="str">
        <f>IF('Employee Input 20-21'!UJL29="","",'Employee Input 20-21'!UJL29)</f>
        <v/>
      </c>
      <c r="UJM29" s="14" t="str">
        <f>IF('Employee Input 20-21'!UJM29="","",'Employee Input 20-21'!UJM29)</f>
        <v/>
      </c>
      <c r="UJN29" s="14" t="str">
        <f>IF('Employee Input 20-21'!UJN29="","",'Employee Input 20-21'!UJN29)</f>
        <v/>
      </c>
      <c r="UJO29" s="14" t="str">
        <f>IF('Employee Input 20-21'!UJO29="","",'Employee Input 20-21'!UJO29)</f>
        <v/>
      </c>
      <c r="UJP29" s="14" t="str">
        <f>IF('Employee Input 20-21'!UJP29="","",'Employee Input 20-21'!UJP29)</f>
        <v/>
      </c>
      <c r="UJQ29" s="14" t="str">
        <f>IF('Employee Input 20-21'!UJQ29="","",'Employee Input 20-21'!UJQ29)</f>
        <v/>
      </c>
      <c r="UJR29" s="14" t="str">
        <f>IF('Employee Input 20-21'!UJR29="","",'Employee Input 20-21'!UJR29)</f>
        <v/>
      </c>
      <c r="UJS29" s="14" t="str">
        <f>IF('Employee Input 20-21'!UJS29="","",'Employee Input 20-21'!UJS29)</f>
        <v/>
      </c>
      <c r="UJT29" s="14" t="str">
        <f>IF('Employee Input 20-21'!UJT29="","",'Employee Input 20-21'!UJT29)</f>
        <v/>
      </c>
      <c r="UJU29" s="14" t="str">
        <f>IF('Employee Input 20-21'!UJU29="","",'Employee Input 20-21'!UJU29)</f>
        <v/>
      </c>
      <c r="UJV29" s="14" t="str">
        <f>IF('Employee Input 20-21'!UJV29="","",'Employee Input 20-21'!UJV29)</f>
        <v/>
      </c>
      <c r="UJW29" s="14" t="str">
        <f>IF('Employee Input 20-21'!UJW29="","",'Employee Input 20-21'!UJW29)</f>
        <v/>
      </c>
      <c r="UJX29" s="14" t="str">
        <f>IF('Employee Input 20-21'!UJX29="","",'Employee Input 20-21'!UJX29)</f>
        <v/>
      </c>
      <c r="UJY29" s="14" t="str">
        <f>IF('Employee Input 20-21'!UJY29="","",'Employee Input 20-21'!UJY29)</f>
        <v/>
      </c>
      <c r="UJZ29" s="14" t="str">
        <f>IF('Employee Input 20-21'!UJZ29="","",'Employee Input 20-21'!UJZ29)</f>
        <v/>
      </c>
      <c r="UKA29" s="14" t="str">
        <f>IF('Employee Input 20-21'!UKA29="","",'Employee Input 20-21'!UKA29)</f>
        <v/>
      </c>
      <c r="UKB29" s="14" t="str">
        <f>IF('Employee Input 20-21'!UKB29="","",'Employee Input 20-21'!UKB29)</f>
        <v/>
      </c>
      <c r="UKC29" s="14" t="str">
        <f>IF('Employee Input 20-21'!UKC29="","",'Employee Input 20-21'!UKC29)</f>
        <v/>
      </c>
      <c r="UKD29" s="14" t="str">
        <f>IF('Employee Input 20-21'!UKD29="","",'Employee Input 20-21'!UKD29)</f>
        <v/>
      </c>
      <c r="UKE29" s="14" t="str">
        <f>IF('Employee Input 20-21'!UKE29="","",'Employee Input 20-21'!UKE29)</f>
        <v/>
      </c>
      <c r="UKF29" s="14" t="str">
        <f>IF('Employee Input 20-21'!UKF29="","",'Employee Input 20-21'!UKF29)</f>
        <v/>
      </c>
      <c r="UKG29" s="14" t="str">
        <f>IF('Employee Input 20-21'!UKG29="","",'Employee Input 20-21'!UKG29)</f>
        <v/>
      </c>
      <c r="UKH29" s="14" t="str">
        <f>IF('Employee Input 20-21'!UKH29="","",'Employee Input 20-21'!UKH29)</f>
        <v/>
      </c>
      <c r="UKI29" s="14" t="str">
        <f>IF('Employee Input 20-21'!UKI29="","",'Employee Input 20-21'!UKI29)</f>
        <v/>
      </c>
      <c r="UKJ29" s="14" t="str">
        <f>IF('Employee Input 20-21'!UKJ29="","",'Employee Input 20-21'!UKJ29)</f>
        <v/>
      </c>
      <c r="UKK29" s="14" t="str">
        <f>IF('Employee Input 20-21'!UKK29="","",'Employee Input 20-21'!UKK29)</f>
        <v/>
      </c>
      <c r="UKL29" s="14" t="str">
        <f>IF('Employee Input 20-21'!UKL29="","",'Employee Input 20-21'!UKL29)</f>
        <v/>
      </c>
      <c r="UKM29" s="14" t="str">
        <f>IF('Employee Input 20-21'!UKM29="","",'Employee Input 20-21'!UKM29)</f>
        <v/>
      </c>
      <c r="UKN29" s="14" t="str">
        <f>IF('Employee Input 20-21'!UKN29="","",'Employee Input 20-21'!UKN29)</f>
        <v/>
      </c>
      <c r="UKO29" s="14" t="str">
        <f>IF('Employee Input 20-21'!UKO29="","",'Employee Input 20-21'!UKO29)</f>
        <v/>
      </c>
      <c r="UKP29" s="14" t="str">
        <f>IF('Employee Input 20-21'!UKP29="","",'Employee Input 20-21'!UKP29)</f>
        <v/>
      </c>
      <c r="UKQ29" s="14" t="str">
        <f>IF('Employee Input 20-21'!UKQ29="","",'Employee Input 20-21'!UKQ29)</f>
        <v/>
      </c>
      <c r="UKR29" s="14" t="str">
        <f>IF('Employee Input 20-21'!UKR29="","",'Employee Input 20-21'!UKR29)</f>
        <v/>
      </c>
      <c r="UKS29" s="14" t="str">
        <f>IF('Employee Input 20-21'!UKS29="","",'Employee Input 20-21'!UKS29)</f>
        <v/>
      </c>
      <c r="UKT29" s="14" t="str">
        <f>IF('Employee Input 20-21'!UKT29="","",'Employee Input 20-21'!UKT29)</f>
        <v/>
      </c>
      <c r="UKU29" s="14" t="str">
        <f>IF('Employee Input 20-21'!UKU29="","",'Employee Input 20-21'!UKU29)</f>
        <v/>
      </c>
      <c r="UKV29" s="14" t="str">
        <f>IF('Employee Input 20-21'!UKV29="","",'Employee Input 20-21'!UKV29)</f>
        <v/>
      </c>
      <c r="UKW29" s="14" t="str">
        <f>IF('Employee Input 20-21'!UKW29="","",'Employee Input 20-21'!UKW29)</f>
        <v/>
      </c>
      <c r="UKX29" s="14" t="str">
        <f>IF('Employee Input 20-21'!UKX29="","",'Employee Input 20-21'!UKX29)</f>
        <v/>
      </c>
      <c r="UKY29" s="14" t="str">
        <f>IF('Employee Input 20-21'!UKY29="","",'Employee Input 20-21'!UKY29)</f>
        <v/>
      </c>
      <c r="UKZ29" s="14" t="str">
        <f>IF('Employee Input 20-21'!UKZ29="","",'Employee Input 20-21'!UKZ29)</f>
        <v/>
      </c>
      <c r="ULA29" s="14" t="str">
        <f>IF('Employee Input 20-21'!ULA29="","",'Employee Input 20-21'!ULA29)</f>
        <v/>
      </c>
      <c r="ULB29" s="14" t="str">
        <f>IF('Employee Input 20-21'!ULB29="","",'Employee Input 20-21'!ULB29)</f>
        <v/>
      </c>
      <c r="ULC29" s="14" t="str">
        <f>IF('Employee Input 20-21'!ULC29="","",'Employee Input 20-21'!ULC29)</f>
        <v/>
      </c>
      <c r="ULD29" s="14" t="str">
        <f>IF('Employee Input 20-21'!ULD29="","",'Employee Input 20-21'!ULD29)</f>
        <v/>
      </c>
      <c r="ULE29" s="14" t="str">
        <f>IF('Employee Input 20-21'!ULE29="","",'Employee Input 20-21'!ULE29)</f>
        <v/>
      </c>
      <c r="ULF29" s="14" t="str">
        <f>IF('Employee Input 20-21'!ULF29="","",'Employee Input 20-21'!ULF29)</f>
        <v/>
      </c>
      <c r="ULG29" s="14" t="str">
        <f>IF('Employee Input 20-21'!ULG29="","",'Employee Input 20-21'!ULG29)</f>
        <v/>
      </c>
      <c r="ULH29" s="14" t="str">
        <f>IF('Employee Input 20-21'!ULH29="","",'Employee Input 20-21'!ULH29)</f>
        <v/>
      </c>
      <c r="ULI29" s="14" t="str">
        <f>IF('Employee Input 20-21'!ULI29="","",'Employee Input 20-21'!ULI29)</f>
        <v/>
      </c>
      <c r="ULJ29" s="14" t="str">
        <f>IF('Employee Input 20-21'!ULJ29="","",'Employee Input 20-21'!ULJ29)</f>
        <v/>
      </c>
      <c r="ULK29" s="14" t="str">
        <f>IF('Employee Input 20-21'!ULK29="","",'Employee Input 20-21'!ULK29)</f>
        <v/>
      </c>
      <c r="ULL29" s="14" t="str">
        <f>IF('Employee Input 20-21'!ULL29="","",'Employee Input 20-21'!ULL29)</f>
        <v/>
      </c>
      <c r="ULM29" s="14" t="str">
        <f>IF('Employee Input 20-21'!ULM29="","",'Employee Input 20-21'!ULM29)</f>
        <v/>
      </c>
      <c r="ULN29" s="14" t="str">
        <f>IF('Employee Input 20-21'!ULN29="","",'Employee Input 20-21'!ULN29)</f>
        <v/>
      </c>
      <c r="ULO29" s="14" t="str">
        <f>IF('Employee Input 20-21'!ULO29="","",'Employee Input 20-21'!ULO29)</f>
        <v/>
      </c>
      <c r="ULP29" s="14" t="str">
        <f>IF('Employee Input 20-21'!ULP29="","",'Employee Input 20-21'!ULP29)</f>
        <v/>
      </c>
      <c r="ULQ29" s="14" t="str">
        <f>IF('Employee Input 20-21'!ULQ29="","",'Employee Input 20-21'!ULQ29)</f>
        <v/>
      </c>
      <c r="ULR29" s="14" t="str">
        <f>IF('Employee Input 20-21'!ULR29="","",'Employee Input 20-21'!ULR29)</f>
        <v/>
      </c>
      <c r="ULS29" s="14" t="str">
        <f>IF('Employee Input 20-21'!ULS29="","",'Employee Input 20-21'!ULS29)</f>
        <v/>
      </c>
      <c r="ULT29" s="14" t="str">
        <f>IF('Employee Input 20-21'!ULT29="","",'Employee Input 20-21'!ULT29)</f>
        <v/>
      </c>
      <c r="ULU29" s="14" t="str">
        <f>IF('Employee Input 20-21'!ULU29="","",'Employee Input 20-21'!ULU29)</f>
        <v/>
      </c>
      <c r="ULV29" s="14" t="str">
        <f>IF('Employee Input 20-21'!ULV29="","",'Employee Input 20-21'!ULV29)</f>
        <v/>
      </c>
      <c r="ULW29" s="14" t="str">
        <f>IF('Employee Input 20-21'!ULW29="","",'Employee Input 20-21'!ULW29)</f>
        <v/>
      </c>
      <c r="ULX29" s="14" t="str">
        <f>IF('Employee Input 20-21'!ULX29="","",'Employee Input 20-21'!ULX29)</f>
        <v/>
      </c>
      <c r="ULY29" s="14" t="str">
        <f>IF('Employee Input 20-21'!ULY29="","",'Employee Input 20-21'!ULY29)</f>
        <v/>
      </c>
      <c r="ULZ29" s="14" t="str">
        <f>IF('Employee Input 20-21'!ULZ29="","",'Employee Input 20-21'!ULZ29)</f>
        <v/>
      </c>
      <c r="UMA29" s="14" t="str">
        <f>IF('Employee Input 20-21'!UMA29="","",'Employee Input 20-21'!UMA29)</f>
        <v/>
      </c>
      <c r="UMB29" s="14" t="str">
        <f>IF('Employee Input 20-21'!UMB29="","",'Employee Input 20-21'!UMB29)</f>
        <v/>
      </c>
      <c r="UMC29" s="14" t="str">
        <f>IF('Employee Input 20-21'!UMC29="","",'Employee Input 20-21'!UMC29)</f>
        <v/>
      </c>
      <c r="UMD29" s="14" t="str">
        <f>IF('Employee Input 20-21'!UMD29="","",'Employee Input 20-21'!UMD29)</f>
        <v/>
      </c>
      <c r="UME29" s="14" t="str">
        <f>IF('Employee Input 20-21'!UME29="","",'Employee Input 20-21'!UME29)</f>
        <v/>
      </c>
      <c r="UMF29" s="14" t="str">
        <f>IF('Employee Input 20-21'!UMF29="","",'Employee Input 20-21'!UMF29)</f>
        <v/>
      </c>
      <c r="UMG29" s="14" t="str">
        <f>IF('Employee Input 20-21'!UMG29="","",'Employee Input 20-21'!UMG29)</f>
        <v/>
      </c>
      <c r="UMH29" s="14" t="str">
        <f>IF('Employee Input 20-21'!UMH29="","",'Employee Input 20-21'!UMH29)</f>
        <v/>
      </c>
      <c r="UMI29" s="14" t="str">
        <f>IF('Employee Input 20-21'!UMI29="","",'Employee Input 20-21'!UMI29)</f>
        <v/>
      </c>
      <c r="UMJ29" s="14" t="str">
        <f>IF('Employee Input 20-21'!UMJ29="","",'Employee Input 20-21'!UMJ29)</f>
        <v/>
      </c>
      <c r="UMK29" s="14" t="str">
        <f>IF('Employee Input 20-21'!UMK29="","",'Employee Input 20-21'!UMK29)</f>
        <v/>
      </c>
      <c r="UML29" s="14" t="str">
        <f>IF('Employee Input 20-21'!UML29="","",'Employee Input 20-21'!UML29)</f>
        <v/>
      </c>
      <c r="UMM29" s="14" t="str">
        <f>IF('Employee Input 20-21'!UMM29="","",'Employee Input 20-21'!UMM29)</f>
        <v/>
      </c>
      <c r="UMN29" s="14" t="str">
        <f>IF('Employee Input 20-21'!UMN29="","",'Employee Input 20-21'!UMN29)</f>
        <v/>
      </c>
      <c r="UMO29" s="14" t="str">
        <f>IF('Employee Input 20-21'!UMO29="","",'Employee Input 20-21'!UMO29)</f>
        <v/>
      </c>
      <c r="UMP29" s="14" t="str">
        <f>IF('Employee Input 20-21'!UMP29="","",'Employee Input 20-21'!UMP29)</f>
        <v/>
      </c>
      <c r="UMQ29" s="14" t="str">
        <f>IF('Employee Input 20-21'!UMQ29="","",'Employee Input 20-21'!UMQ29)</f>
        <v/>
      </c>
      <c r="UMR29" s="14" t="str">
        <f>IF('Employee Input 20-21'!UMR29="","",'Employee Input 20-21'!UMR29)</f>
        <v/>
      </c>
      <c r="UMS29" s="14" t="str">
        <f>IF('Employee Input 20-21'!UMS29="","",'Employee Input 20-21'!UMS29)</f>
        <v/>
      </c>
      <c r="UMT29" s="14" t="str">
        <f>IF('Employee Input 20-21'!UMT29="","",'Employee Input 20-21'!UMT29)</f>
        <v/>
      </c>
      <c r="UMU29" s="14" t="str">
        <f>IF('Employee Input 20-21'!UMU29="","",'Employee Input 20-21'!UMU29)</f>
        <v/>
      </c>
      <c r="UMV29" s="14" t="str">
        <f>IF('Employee Input 20-21'!UMV29="","",'Employee Input 20-21'!UMV29)</f>
        <v/>
      </c>
      <c r="UMW29" s="14" t="str">
        <f>IF('Employee Input 20-21'!UMW29="","",'Employee Input 20-21'!UMW29)</f>
        <v/>
      </c>
      <c r="UMX29" s="14" t="str">
        <f>IF('Employee Input 20-21'!UMX29="","",'Employee Input 20-21'!UMX29)</f>
        <v/>
      </c>
      <c r="UMY29" s="14" t="str">
        <f>IF('Employee Input 20-21'!UMY29="","",'Employee Input 20-21'!UMY29)</f>
        <v/>
      </c>
      <c r="UMZ29" s="14" t="str">
        <f>IF('Employee Input 20-21'!UMZ29="","",'Employee Input 20-21'!UMZ29)</f>
        <v/>
      </c>
      <c r="UNA29" s="14" t="str">
        <f>IF('Employee Input 20-21'!UNA29="","",'Employee Input 20-21'!UNA29)</f>
        <v/>
      </c>
      <c r="UNB29" s="14" t="str">
        <f>IF('Employee Input 20-21'!UNB29="","",'Employee Input 20-21'!UNB29)</f>
        <v/>
      </c>
      <c r="UNC29" s="14" t="str">
        <f>IF('Employee Input 20-21'!UNC29="","",'Employee Input 20-21'!UNC29)</f>
        <v/>
      </c>
      <c r="UND29" s="14" t="str">
        <f>IF('Employee Input 20-21'!UND29="","",'Employee Input 20-21'!UND29)</f>
        <v/>
      </c>
      <c r="UNE29" s="14" t="str">
        <f>IF('Employee Input 20-21'!UNE29="","",'Employee Input 20-21'!UNE29)</f>
        <v/>
      </c>
      <c r="UNF29" s="14" t="str">
        <f>IF('Employee Input 20-21'!UNF29="","",'Employee Input 20-21'!UNF29)</f>
        <v/>
      </c>
      <c r="UNG29" s="14" t="str">
        <f>IF('Employee Input 20-21'!UNG29="","",'Employee Input 20-21'!UNG29)</f>
        <v/>
      </c>
      <c r="UNH29" s="14" t="str">
        <f>IF('Employee Input 20-21'!UNH29="","",'Employee Input 20-21'!UNH29)</f>
        <v/>
      </c>
      <c r="UNI29" s="14" t="str">
        <f>IF('Employee Input 20-21'!UNI29="","",'Employee Input 20-21'!UNI29)</f>
        <v/>
      </c>
      <c r="UNJ29" s="14" t="str">
        <f>IF('Employee Input 20-21'!UNJ29="","",'Employee Input 20-21'!UNJ29)</f>
        <v/>
      </c>
      <c r="UNK29" s="14" t="str">
        <f>IF('Employee Input 20-21'!UNK29="","",'Employee Input 20-21'!UNK29)</f>
        <v/>
      </c>
      <c r="UNL29" s="14" t="str">
        <f>IF('Employee Input 20-21'!UNL29="","",'Employee Input 20-21'!UNL29)</f>
        <v/>
      </c>
      <c r="UNM29" s="14" t="str">
        <f>IF('Employee Input 20-21'!UNM29="","",'Employee Input 20-21'!UNM29)</f>
        <v/>
      </c>
      <c r="UNN29" s="14" t="str">
        <f>IF('Employee Input 20-21'!UNN29="","",'Employee Input 20-21'!UNN29)</f>
        <v/>
      </c>
      <c r="UNO29" s="14" t="str">
        <f>IF('Employee Input 20-21'!UNO29="","",'Employee Input 20-21'!UNO29)</f>
        <v/>
      </c>
      <c r="UNP29" s="14" t="str">
        <f>IF('Employee Input 20-21'!UNP29="","",'Employee Input 20-21'!UNP29)</f>
        <v/>
      </c>
      <c r="UNQ29" s="14" t="str">
        <f>IF('Employee Input 20-21'!UNQ29="","",'Employee Input 20-21'!UNQ29)</f>
        <v/>
      </c>
      <c r="UNR29" s="14" t="str">
        <f>IF('Employee Input 20-21'!UNR29="","",'Employee Input 20-21'!UNR29)</f>
        <v/>
      </c>
      <c r="UNS29" s="14" t="str">
        <f>IF('Employee Input 20-21'!UNS29="","",'Employee Input 20-21'!UNS29)</f>
        <v/>
      </c>
      <c r="UNT29" s="14" t="str">
        <f>IF('Employee Input 20-21'!UNT29="","",'Employee Input 20-21'!UNT29)</f>
        <v/>
      </c>
      <c r="UNU29" s="14" t="str">
        <f>IF('Employee Input 20-21'!UNU29="","",'Employee Input 20-21'!UNU29)</f>
        <v/>
      </c>
      <c r="UNV29" s="14" t="str">
        <f>IF('Employee Input 20-21'!UNV29="","",'Employee Input 20-21'!UNV29)</f>
        <v/>
      </c>
      <c r="UNW29" s="14" t="str">
        <f>IF('Employee Input 20-21'!UNW29="","",'Employee Input 20-21'!UNW29)</f>
        <v/>
      </c>
      <c r="UNX29" s="14" t="str">
        <f>IF('Employee Input 20-21'!UNX29="","",'Employee Input 20-21'!UNX29)</f>
        <v/>
      </c>
      <c r="UNY29" s="14" t="str">
        <f>IF('Employee Input 20-21'!UNY29="","",'Employee Input 20-21'!UNY29)</f>
        <v/>
      </c>
      <c r="UNZ29" s="14" t="str">
        <f>IF('Employee Input 20-21'!UNZ29="","",'Employee Input 20-21'!UNZ29)</f>
        <v/>
      </c>
      <c r="UOA29" s="14" t="str">
        <f>IF('Employee Input 20-21'!UOA29="","",'Employee Input 20-21'!UOA29)</f>
        <v/>
      </c>
      <c r="UOB29" s="14" t="str">
        <f>IF('Employee Input 20-21'!UOB29="","",'Employee Input 20-21'!UOB29)</f>
        <v/>
      </c>
      <c r="UOC29" s="14" t="str">
        <f>IF('Employee Input 20-21'!UOC29="","",'Employee Input 20-21'!UOC29)</f>
        <v/>
      </c>
      <c r="UOD29" s="14" t="str">
        <f>IF('Employee Input 20-21'!UOD29="","",'Employee Input 20-21'!UOD29)</f>
        <v/>
      </c>
      <c r="UOE29" s="14" t="str">
        <f>IF('Employee Input 20-21'!UOE29="","",'Employee Input 20-21'!UOE29)</f>
        <v/>
      </c>
      <c r="UOF29" s="14" t="str">
        <f>IF('Employee Input 20-21'!UOF29="","",'Employee Input 20-21'!UOF29)</f>
        <v/>
      </c>
      <c r="UOG29" s="14" t="str">
        <f>IF('Employee Input 20-21'!UOG29="","",'Employee Input 20-21'!UOG29)</f>
        <v/>
      </c>
      <c r="UOH29" s="14" t="str">
        <f>IF('Employee Input 20-21'!UOH29="","",'Employee Input 20-21'!UOH29)</f>
        <v/>
      </c>
      <c r="UOI29" s="14" t="str">
        <f>IF('Employee Input 20-21'!UOI29="","",'Employee Input 20-21'!UOI29)</f>
        <v/>
      </c>
      <c r="UOJ29" s="14" t="str">
        <f>IF('Employee Input 20-21'!UOJ29="","",'Employee Input 20-21'!UOJ29)</f>
        <v/>
      </c>
      <c r="UOK29" s="14" t="str">
        <f>IF('Employee Input 20-21'!UOK29="","",'Employee Input 20-21'!UOK29)</f>
        <v/>
      </c>
      <c r="UOL29" s="14" t="str">
        <f>IF('Employee Input 20-21'!UOL29="","",'Employee Input 20-21'!UOL29)</f>
        <v/>
      </c>
      <c r="UOM29" s="14" t="str">
        <f>IF('Employee Input 20-21'!UOM29="","",'Employee Input 20-21'!UOM29)</f>
        <v/>
      </c>
      <c r="UON29" s="14" t="str">
        <f>IF('Employee Input 20-21'!UON29="","",'Employee Input 20-21'!UON29)</f>
        <v/>
      </c>
      <c r="UOO29" s="14" t="str">
        <f>IF('Employee Input 20-21'!UOO29="","",'Employee Input 20-21'!UOO29)</f>
        <v/>
      </c>
      <c r="UOP29" s="14" t="str">
        <f>IF('Employee Input 20-21'!UOP29="","",'Employee Input 20-21'!UOP29)</f>
        <v/>
      </c>
      <c r="UOQ29" s="14" t="str">
        <f>IF('Employee Input 20-21'!UOQ29="","",'Employee Input 20-21'!UOQ29)</f>
        <v/>
      </c>
      <c r="UOR29" s="14" t="str">
        <f>IF('Employee Input 20-21'!UOR29="","",'Employee Input 20-21'!UOR29)</f>
        <v/>
      </c>
      <c r="UOS29" s="14" t="str">
        <f>IF('Employee Input 20-21'!UOS29="","",'Employee Input 20-21'!UOS29)</f>
        <v/>
      </c>
      <c r="UOT29" s="14" t="str">
        <f>IF('Employee Input 20-21'!UOT29="","",'Employee Input 20-21'!UOT29)</f>
        <v/>
      </c>
      <c r="UOU29" s="14" t="str">
        <f>IF('Employee Input 20-21'!UOU29="","",'Employee Input 20-21'!UOU29)</f>
        <v/>
      </c>
      <c r="UOV29" s="14" t="str">
        <f>IF('Employee Input 20-21'!UOV29="","",'Employee Input 20-21'!UOV29)</f>
        <v/>
      </c>
      <c r="UOW29" s="14" t="str">
        <f>IF('Employee Input 20-21'!UOW29="","",'Employee Input 20-21'!UOW29)</f>
        <v/>
      </c>
      <c r="UOX29" s="14" t="str">
        <f>IF('Employee Input 20-21'!UOX29="","",'Employee Input 20-21'!UOX29)</f>
        <v/>
      </c>
      <c r="UOY29" s="14" t="str">
        <f>IF('Employee Input 20-21'!UOY29="","",'Employee Input 20-21'!UOY29)</f>
        <v/>
      </c>
      <c r="UOZ29" s="14" t="str">
        <f>IF('Employee Input 20-21'!UOZ29="","",'Employee Input 20-21'!UOZ29)</f>
        <v/>
      </c>
      <c r="UPA29" s="14" t="str">
        <f>IF('Employee Input 20-21'!UPA29="","",'Employee Input 20-21'!UPA29)</f>
        <v/>
      </c>
      <c r="UPB29" s="14" t="str">
        <f>IF('Employee Input 20-21'!UPB29="","",'Employee Input 20-21'!UPB29)</f>
        <v/>
      </c>
      <c r="UPC29" s="14" t="str">
        <f>IF('Employee Input 20-21'!UPC29="","",'Employee Input 20-21'!UPC29)</f>
        <v/>
      </c>
      <c r="UPD29" s="14" t="str">
        <f>IF('Employee Input 20-21'!UPD29="","",'Employee Input 20-21'!UPD29)</f>
        <v/>
      </c>
      <c r="UPE29" s="14" t="str">
        <f>IF('Employee Input 20-21'!UPE29="","",'Employee Input 20-21'!UPE29)</f>
        <v/>
      </c>
      <c r="UPF29" s="14" t="str">
        <f>IF('Employee Input 20-21'!UPF29="","",'Employee Input 20-21'!UPF29)</f>
        <v/>
      </c>
      <c r="UPG29" s="14" t="str">
        <f>IF('Employee Input 20-21'!UPG29="","",'Employee Input 20-21'!UPG29)</f>
        <v/>
      </c>
      <c r="UPH29" s="14" t="str">
        <f>IF('Employee Input 20-21'!UPH29="","",'Employee Input 20-21'!UPH29)</f>
        <v/>
      </c>
      <c r="UPI29" s="14" t="str">
        <f>IF('Employee Input 20-21'!UPI29="","",'Employee Input 20-21'!UPI29)</f>
        <v/>
      </c>
      <c r="UPJ29" s="14" t="str">
        <f>IF('Employee Input 20-21'!UPJ29="","",'Employee Input 20-21'!UPJ29)</f>
        <v/>
      </c>
      <c r="UPK29" s="14" t="str">
        <f>IF('Employee Input 20-21'!UPK29="","",'Employee Input 20-21'!UPK29)</f>
        <v/>
      </c>
      <c r="UPL29" s="14" t="str">
        <f>IF('Employee Input 20-21'!UPL29="","",'Employee Input 20-21'!UPL29)</f>
        <v/>
      </c>
      <c r="UPM29" s="14" t="str">
        <f>IF('Employee Input 20-21'!UPM29="","",'Employee Input 20-21'!UPM29)</f>
        <v/>
      </c>
      <c r="UPN29" s="14" t="str">
        <f>IF('Employee Input 20-21'!UPN29="","",'Employee Input 20-21'!UPN29)</f>
        <v/>
      </c>
      <c r="UPO29" s="14" t="str">
        <f>IF('Employee Input 20-21'!UPO29="","",'Employee Input 20-21'!UPO29)</f>
        <v/>
      </c>
      <c r="UPP29" s="14" t="str">
        <f>IF('Employee Input 20-21'!UPP29="","",'Employee Input 20-21'!UPP29)</f>
        <v/>
      </c>
      <c r="UPQ29" s="14" t="str">
        <f>IF('Employee Input 20-21'!UPQ29="","",'Employee Input 20-21'!UPQ29)</f>
        <v/>
      </c>
      <c r="UPR29" s="14" t="str">
        <f>IF('Employee Input 20-21'!UPR29="","",'Employee Input 20-21'!UPR29)</f>
        <v/>
      </c>
      <c r="UPS29" s="14" t="str">
        <f>IF('Employee Input 20-21'!UPS29="","",'Employee Input 20-21'!UPS29)</f>
        <v/>
      </c>
      <c r="UPT29" s="14" t="str">
        <f>IF('Employee Input 20-21'!UPT29="","",'Employee Input 20-21'!UPT29)</f>
        <v/>
      </c>
      <c r="UPU29" s="14" t="str">
        <f>IF('Employee Input 20-21'!UPU29="","",'Employee Input 20-21'!UPU29)</f>
        <v/>
      </c>
      <c r="UPV29" s="14" t="str">
        <f>IF('Employee Input 20-21'!UPV29="","",'Employee Input 20-21'!UPV29)</f>
        <v/>
      </c>
      <c r="UPW29" s="14" t="str">
        <f>IF('Employee Input 20-21'!UPW29="","",'Employee Input 20-21'!UPW29)</f>
        <v/>
      </c>
      <c r="UPX29" s="14" t="str">
        <f>IF('Employee Input 20-21'!UPX29="","",'Employee Input 20-21'!UPX29)</f>
        <v/>
      </c>
      <c r="UPY29" s="14" t="str">
        <f>IF('Employee Input 20-21'!UPY29="","",'Employee Input 20-21'!UPY29)</f>
        <v/>
      </c>
      <c r="UPZ29" s="14" t="str">
        <f>IF('Employee Input 20-21'!UPZ29="","",'Employee Input 20-21'!UPZ29)</f>
        <v/>
      </c>
      <c r="UQA29" s="14" t="str">
        <f>IF('Employee Input 20-21'!UQA29="","",'Employee Input 20-21'!UQA29)</f>
        <v/>
      </c>
      <c r="UQB29" s="14" t="str">
        <f>IF('Employee Input 20-21'!UQB29="","",'Employee Input 20-21'!UQB29)</f>
        <v/>
      </c>
      <c r="UQC29" s="14" t="str">
        <f>IF('Employee Input 20-21'!UQC29="","",'Employee Input 20-21'!UQC29)</f>
        <v/>
      </c>
      <c r="UQD29" s="14" t="str">
        <f>IF('Employee Input 20-21'!UQD29="","",'Employee Input 20-21'!UQD29)</f>
        <v/>
      </c>
      <c r="UQE29" s="14" t="str">
        <f>IF('Employee Input 20-21'!UQE29="","",'Employee Input 20-21'!UQE29)</f>
        <v/>
      </c>
      <c r="UQF29" s="14" t="str">
        <f>IF('Employee Input 20-21'!UQF29="","",'Employee Input 20-21'!UQF29)</f>
        <v/>
      </c>
      <c r="UQG29" s="14" t="str">
        <f>IF('Employee Input 20-21'!UQG29="","",'Employee Input 20-21'!UQG29)</f>
        <v/>
      </c>
      <c r="UQH29" s="14" t="str">
        <f>IF('Employee Input 20-21'!UQH29="","",'Employee Input 20-21'!UQH29)</f>
        <v/>
      </c>
      <c r="UQI29" s="14" t="str">
        <f>IF('Employee Input 20-21'!UQI29="","",'Employee Input 20-21'!UQI29)</f>
        <v/>
      </c>
      <c r="UQJ29" s="14" t="str">
        <f>IF('Employee Input 20-21'!UQJ29="","",'Employee Input 20-21'!UQJ29)</f>
        <v/>
      </c>
      <c r="UQK29" s="14" t="str">
        <f>IF('Employee Input 20-21'!UQK29="","",'Employee Input 20-21'!UQK29)</f>
        <v/>
      </c>
      <c r="UQL29" s="14" t="str">
        <f>IF('Employee Input 20-21'!UQL29="","",'Employee Input 20-21'!UQL29)</f>
        <v/>
      </c>
      <c r="UQM29" s="14" t="str">
        <f>IF('Employee Input 20-21'!UQM29="","",'Employee Input 20-21'!UQM29)</f>
        <v/>
      </c>
      <c r="UQN29" s="14" t="str">
        <f>IF('Employee Input 20-21'!UQN29="","",'Employee Input 20-21'!UQN29)</f>
        <v/>
      </c>
      <c r="UQO29" s="14" t="str">
        <f>IF('Employee Input 20-21'!UQO29="","",'Employee Input 20-21'!UQO29)</f>
        <v/>
      </c>
      <c r="UQP29" s="14" t="str">
        <f>IF('Employee Input 20-21'!UQP29="","",'Employee Input 20-21'!UQP29)</f>
        <v/>
      </c>
      <c r="UQQ29" s="14" t="str">
        <f>IF('Employee Input 20-21'!UQQ29="","",'Employee Input 20-21'!UQQ29)</f>
        <v/>
      </c>
      <c r="UQR29" s="14" t="str">
        <f>IF('Employee Input 20-21'!UQR29="","",'Employee Input 20-21'!UQR29)</f>
        <v/>
      </c>
      <c r="UQS29" s="14" t="str">
        <f>IF('Employee Input 20-21'!UQS29="","",'Employee Input 20-21'!UQS29)</f>
        <v/>
      </c>
      <c r="UQT29" s="14" t="str">
        <f>IF('Employee Input 20-21'!UQT29="","",'Employee Input 20-21'!UQT29)</f>
        <v/>
      </c>
      <c r="UQU29" s="14" t="str">
        <f>IF('Employee Input 20-21'!UQU29="","",'Employee Input 20-21'!UQU29)</f>
        <v/>
      </c>
      <c r="UQV29" s="14" t="str">
        <f>IF('Employee Input 20-21'!UQV29="","",'Employee Input 20-21'!UQV29)</f>
        <v/>
      </c>
      <c r="UQW29" s="14" t="str">
        <f>IF('Employee Input 20-21'!UQW29="","",'Employee Input 20-21'!UQW29)</f>
        <v/>
      </c>
      <c r="UQX29" s="14" t="str">
        <f>IF('Employee Input 20-21'!UQX29="","",'Employee Input 20-21'!UQX29)</f>
        <v/>
      </c>
      <c r="UQY29" s="14" t="str">
        <f>IF('Employee Input 20-21'!UQY29="","",'Employee Input 20-21'!UQY29)</f>
        <v/>
      </c>
      <c r="UQZ29" s="14" t="str">
        <f>IF('Employee Input 20-21'!UQZ29="","",'Employee Input 20-21'!UQZ29)</f>
        <v/>
      </c>
      <c r="URA29" s="14" t="str">
        <f>IF('Employee Input 20-21'!URA29="","",'Employee Input 20-21'!URA29)</f>
        <v/>
      </c>
      <c r="URB29" s="14" t="str">
        <f>IF('Employee Input 20-21'!URB29="","",'Employee Input 20-21'!URB29)</f>
        <v/>
      </c>
      <c r="URC29" s="14" t="str">
        <f>IF('Employee Input 20-21'!URC29="","",'Employee Input 20-21'!URC29)</f>
        <v/>
      </c>
      <c r="URD29" s="14" t="str">
        <f>IF('Employee Input 20-21'!URD29="","",'Employee Input 20-21'!URD29)</f>
        <v/>
      </c>
      <c r="URE29" s="14" t="str">
        <f>IF('Employee Input 20-21'!URE29="","",'Employee Input 20-21'!URE29)</f>
        <v/>
      </c>
      <c r="URF29" s="14" t="str">
        <f>IF('Employee Input 20-21'!URF29="","",'Employee Input 20-21'!URF29)</f>
        <v/>
      </c>
      <c r="URG29" s="14" t="str">
        <f>IF('Employee Input 20-21'!URG29="","",'Employee Input 20-21'!URG29)</f>
        <v/>
      </c>
      <c r="URH29" s="14" t="str">
        <f>IF('Employee Input 20-21'!URH29="","",'Employee Input 20-21'!URH29)</f>
        <v/>
      </c>
      <c r="URI29" s="14" t="str">
        <f>IF('Employee Input 20-21'!URI29="","",'Employee Input 20-21'!URI29)</f>
        <v/>
      </c>
      <c r="URJ29" s="14" t="str">
        <f>IF('Employee Input 20-21'!URJ29="","",'Employee Input 20-21'!URJ29)</f>
        <v/>
      </c>
      <c r="URK29" s="14" t="str">
        <f>IF('Employee Input 20-21'!URK29="","",'Employee Input 20-21'!URK29)</f>
        <v/>
      </c>
      <c r="URL29" s="14" t="str">
        <f>IF('Employee Input 20-21'!URL29="","",'Employee Input 20-21'!URL29)</f>
        <v/>
      </c>
      <c r="URM29" s="14" t="str">
        <f>IF('Employee Input 20-21'!URM29="","",'Employee Input 20-21'!URM29)</f>
        <v/>
      </c>
      <c r="URN29" s="14" t="str">
        <f>IF('Employee Input 20-21'!URN29="","",'Employee Input 20-21'!URN29)</f>
        <v/>
      </c>
      <c r="URO29" s="14" t="str">
        <f>IF('Employee Input 20-21'!URO29="","",'Employee Input 20-21'!URO29)</f>
        <v/>
      </c>
      <c r="URP29" s="14" t="str">
        <f>IF('Employee Input 20-21'!URP29="","",'Employee Input 20-21'!URP29)</f>
        <v/>
      </c>
      <c r="URQ29" s="14" t="str">
        <f>IF('Employee Input 20-21'!URQ29="","",'Employee Input 20-21'!URQ29)</f>
        <v/>
      </c>
      <c r="URR29" s="14" t="str">
        <f>IF('Employee Input 20-21'!URR29="","",'Employee Input 20-21'!URR29)</f>
        <v/>
      </c>
      <c r="URS29" s="14" t="str">
        <f>IF('Employee Input 20-21'!URS29="","",'Employee Input 20-21'!URS29)</f>
        <v/>
      </c>
      <c r="URT29" s="14" t="str">
        <f>IF('Employee Input 20-21'!URT29="","",'Employee Input 20-21'!URT29)</f>
        <v/>
      </c>
      <c r="URU29" s="14" t="str">
        <f>IF('Employee Input 20-21'!URU29="","",'Employee Input 20-21'!URU29)</f>
        <v/>
      </c>
      <c r="URV29" s="14" t="str">
        <f>IF('Employee Input 20-21'!URV29="","",'Employee Input 20-21'!URV29)</f>
        <v/>
      </c>
      <c r="URW29" s="14" t="str">
        <f>IF('Employee Input 20-21'!URW29="","",'Employee Input 20-21'!URW29)</f>
        <v/>
      </c>
      <c r="URX29" s="14" t="str">
        <f>IF('Employee Input 20-21'!URX29="","",'Employee Input 20-21'!URX29)</f>
        <v/>
      </c>
      <c r="URY29" s="14" t="str">
        <f>IF('Employee Input 20-21'!URY29="","",'Employee Input 20-21'!URY29)</f>
        <v/>
      </c>
      <c r="URZ29" s="14" t="str">
        <f>IF('Employee Input 20-21'!URZ29="","",'Employee Input 20-21'!URZ29)</f>
        <v/>
      </c>
      <c r="USA29" s="14" t="str">
        <f>IF('Employee Input 20-21'!USA29="","",'Employee Input 20-21'!USA29)</f>
        <v/>
      </c>
      <c r="USB29" s="14" t="str">
        <f>IF('Employee Input 20-21'!USB29="","",'Employee Input 20-21'!USB29)</f>
        <v/>
      </c>
      <c r="USC29" s="14" t="str">
        <f>IF('Employee Input 20-21'!USC29="","",'Employee Input 20-21'!USC29)</f>
        <v/>
      </c>
      <c r="USD29" s="14" t="str">
        <f>IF('Employee Input 20-21'!USD29="","",'Employee Input 20-21'!USD29)</f>
        <v/>
      </c>
      <c r="USE29" s="14" t="str">
        <f>IF('Employee Input 20-21'!USE29="","",'Employee Input 20-21'!USE29)</f>
        <v/>
      </c>
      <c r="USF29" s="14" t="str">
        <f>IF('Employee Input 20-21'!USF29="","",'Employee Input 20-21'!USF29)</f>
        <v/>
      </c>
      <c r="USG29" s="14" t="str">
        <f>IF('Employee Input 20-21'!USG29="","",'Employee Input 20-21'!USG29)</f>
        <v/>
      </c>
      <c r="USH29" s="14" t="str">
        <f>IF('Employee Input 20-21'!USH29="","",'Employee Input 20-21'!USH29)</f>
        <v/>
      </c>
      <c r="USI29" s="14" t="str">
        <f>IF('Employee Input 20-21'!USI29="","",'Employee Input 20-21'!USI29)</f>
        <v/>
      </c>
      <c r="USJ29" s="14" t="str">
        <f>IF('Employee Input 20-21'!USJ29="","",'Employee Input 20-21'!USJ29)</f>
        <v/>
      </c>
      <c r="USK29" s="14" t="str">
        <f>IF('Employee Input 20-21'!USK29="","",'Employee Input 20-21'!USK29)</f>
        <v/>
      </c>
      <c r="USL29" s="14" t="str">
        <f>IF('Employee Input 20-21'!USL29="","",'Employee Input 20-21'!USL29)</f>
        <v/>
      </c>
      <c r="USM29" s="14" t="str">
        <f>IF('Employee Input 20-21'!USM29="","",'Employee Input 20-21'!USM29)</f>
        <v/>
      </c>
      <c r="USN29" s="14" t="str">
        <f>IF('Employee Input 20-21'!USN29="","",'Employee Input 20-21'!USN29)</f>
        <v/>
      </c>
      <c r="USO29" s="14" t="str">
        <f>IF('Employee Input 20-21'!USO29="","",'Employee Input 20-21'!USO29)</f>
        <v/>
      </c>
      <c r="USP29" s="14" t="str">
        <f>IF('Employee Input 20-21'!USP29="","",'Employee Input 20-21'!USP29)</f>
        <v/>
      </c>
      <c r="USQ29" s="14" t="str">
        <f>IF('Employee Input 20-21'!USQ29="","",'Employee Input 20-21'!USQ29)</f>
        <v/>
      </c>
      <c r="USR29" s="14" t="str">
        <f>IF('Employee Input 20-21'!USR29="","",'Employee Input 20-21'!USR29)</f>
        <v/>
      </c>
      <c r="USS29" s="14" t="str">
        <f>IF('Employee Input 20-21'!USS29="","",'Employee Input 20-21'!USS29)</f>
        <v/>
      </c>
      <c r="UST29" s="14" t="str">
        <f>IF('Employee Input 20-21'!UST29="","",'Employee Input 20-21'!UST29)</f>
        <v/>
      </c>
      <c r="USU29" s="14" t="str">
        <f>IF('Employee Input 20-21'!USU29="","",'Employee Input 20-21'!USU29)</f>
        <v/>
      </c>
      <c r="USV29" s="14" t="str">
        <f>IF('Employee Input 20-21'!USV29="","",'Employee Input 20-21'!USV29)</f>
        <v/>
      </c>
      <c r="USW29" s="14" t="str">
        <f>IF('Employee Input 20-21'!USW29="","",'Employee Input 20-21'!USW29)</f>
        <v/>
      </c>
      <c r="USX29" s="14" t="str">
        <f>IF('Employee Input 20-21'!USX29="","",'Employee Input 20-21'!USX29)</f>
        <v/>
      </c>
      <c r="USY29" s="14" t="str">
        <f>IF('Employee Input 20-21'!USY29="","",'Employee Input 20-21'!USY29)</f>
        <v/>
      </c>
      <c r="USZ29" s="14" t="str">
        <f>IF('Employee Input 20-21'!USZ29="","",'Employee Input 20-21'!USZ29)</f>
        <v/>
      </c>
      <c r="UTA29" s="14" t="str">
        <f>IF('Employee Input 20-21'!UTA29="","",'Employee Input 20-21'!UTA29)</f>
        <v/>
      </c>
      <c r="UTB29" s="14" t="str">
        <f>IF('Employee Input 20-21'!UTB29="","",'Employee Input 20-21'!UTB29)</f>
        <v/>
      </c>
      <c r="UTC29" s="14" t="str">
        <f>IF('Employee Input 20-21'!UTC29="","",'Employee Input 20-21'!UTC29)</f>
        <v/>
      </c>
      <c r="UTD29" s="14" t="str">
        <f>IF('Employee Input 20-21'!UTD29="","",'Employee Input 20-21'!UTD29)</f>
        <v/>
      </c>
      <c r="UTE29" s="14" t="str">
        <f>IF('Employee Input 20-21'!UTE29="","",'Employee Input 20-21'!UTE29)</f>
        <v/>
      </c>
      <c r="UTF29" s="14" t="str">
        <f>IF('Employee Input 20-21'!UTF29="","",'Employee Input 20-21'!UTF29)</f>
        <v/>
      </c>
      <c r="UTG29" s="14" t="str">
        <f>IF('Employee Input 20-21'!UTG29="","",'Employee Input 20-21'!UTG29)</f>
        <v/>
      </c>
      <c r="UTH29" s="14" t="str">
        <f>IF('Employee Input 20-21'!UTH29="","",'Employee Input 20-21'!UTH29)</f>
        <v/>
      </c>
      <c r="UTI29" s="14" t="str">
        <f>IF('Employee Input 20-21'!UTI29="","",'Employee Input 20-21'!UTI29)</f>
        <v/>
      </c>
      <c r="UTJ29" s="14" t="str">
        <f>IF('Employee Input 20-21'!UTJ29="","",'Employee Input 20-21'!UTJ29)</f>
        <v/>
      </c>
      <c r="UTK29" s="14" t="str">
        <f>IF('Employee Input 20-21'!UTK29="","",'Employee Input 20-21'!UTK29)</f>
        <v/>
      </c>
      <c r="UTL29" s="14" t="str">
        <f>IF('Employee Input 20-21'!UTL29="","",'Employee Input 20-21'!UTL29)</f>
        <v/>
      </c>
      <c r="UTM29" s="14" t="str">
        <f>IF('Employee Input 20-21'!UTM29="","",'Employee Input 20-21'!UTM29)</f>
        <v/>
      </c>
      <c r="UTN29" s="14" t="str">
        <f>IF('Employee Input 20-21'!UTN29="","",'Employee Input 20-21'!UTN29)</f>
        <v/>
      </c>
      <c r="UTO29" s="14" t="str">
        <f>IF('Employee Input 20-21'!UTO29="","",'Employee Input 20-21'!UTO29)</f>
        <v/>
      </c>
      <c r="UTP29" s="14" t="str">
        <f>IF('Employee Input 20-21'!UTP29="","",'Employee Input 20-21'!UTP29)</f>
        <v/>
      </c>
      <c r="UTQ29" s="14" t="str">
        <f>IF('Employee Input 20-21'!UTQ29="","",'Employee Input 20-21'!UTQ29)</f>
        <v/>
      </c>
      <c r="UTR29" s="14" t="str">
        <f>IF('Employee Input 20-21'!UTR29="","",'Employee Input 20-21'!UTR29)</f>
        <v/>
      </c>
      <c r="UTS29" s="14" t="str">
        <f>IF('Employee Input 20-21'!UTS29="","",'Employee Input 20-21'!UTS29)</f>
        <v/>
      </c>
      <c r="UTT29" s="14" t="str">
        <f>IF('Employee Input 20-21'!UTT29="","",'Employee Input 20-21'!UTT29)</f>
        <v/>
      </c>
      <c r="UTU29" s="14" t="str">
        <f>IF('Employee Input 20-21'!UTU29="","",'Employee Input 20-21'!UTU29)</f>
        <v/>
      </c>
      <c r="UTV29" s="14" t="str">
        <f>IF('Employee Input 20-21'!UTV29="","",'Employee Input 20-21'!UTV29)</f>
        <v/>
      </c>
      <c r="UTW29" s="14" t="str">
        <f>IF('Employee Input 20-21'!UTW29="","",'Employee Input 20-21'!UTW29)</f>
        <v/>
      </c>
      <c r="UTX29" s="14" t="str">
        <f>IF('Employee Input 20-21'!UTX29="","",'Employee Input 20-21'!UTX29)</f>
        <v/>
      </c>
      <c r="UTY29" s="14" t="str">
        <f>IF('Employee Input 20-21'!UTY29="","",'Employee Input 20-21'!UTY29)</f>
        <v/>
      </c>
      <c r="UTZ29" s="14" t="str">
        <f>IF('Employee Input 20-21'!UTZ29="","",'Employee Input 20-21'!UTZ29)</f>
        <v/>
      </c>
      <c r="UUA29" s="14" t="str">
        <f>IF('Employee Input 20-21'!UUA29="","",'Employee Input 20-21'!UUA29)</f>
        <v/>
      </c>
      <c r="UUB29" s="14" t="str">
        <f>IF('Employee Input 20-21'!UUB29="","",'Employee Input 20-21'!UUB29)</f>
        <v/>
      </c>
      <c r="UUC29" s="14" t="str">
        <f>IF('Employee Input 20-21'!UUC29="","",'Employee Input 20-21'!UUC29)</f>
        <v/>
      </c>
      <c r="UUD29" s="14" t="str">
        <f>IF('Employee Input 20-21'!UUD29="","",'Employee Input 20-21'!UUD29)</f>
        <v/>
      </c>
      <c r="UUE29" s="14" t="str">
        <f>IF('Employee Input 20-21'!UUE29="","",'Employee Input 20-21'!UUE29)</f>
        <v/>
      </c>
      <c r="UUF29" s="14" t="str">
        <f>IF('Employee Input 20-21'!UUF29="","",'Employee Input 20-21'!UUF29)</f>
        <v/>
      </c>
      <c r="UUG29" s="14" t="str">
        <f>IF('Employee Input 20-21'!UUG29="","",'Employee Input 20-21'!UUG29)</f>
        <v/>
      </c>
      <c r="UUH29" s="14" t="str">
        <f>IF('Employee Input 20-21'!UUH29="","",'Employee Input 20-21'!UUH29)</f>
        <v/>
      </c>
      <c r="UUI29" s="14" t="str">
        <f>IF('Employee Input 20-21'!UUI29="","",'Employee Input 20-21'!UUI29)</f>
        <v/>
      </c>
      <c r="UUJ29" s="14" t="str">
        <f>IF('Employee Input 20-21'!UUJ29="","",'Employee Input 20-21'!UUJ29)</f>
        <v/>
      </c>
      <c r="UUK29" s="14" t="str">
        <f>IF('Employee Input 20-21'!UUK29="","",'Employee Input 20-21'!UUK29)</f>
        <v/>
      </c>
      <c r="UUL29" s="14" t="str">
        <f>IF('Employee Input 20-21'!UUL29="","",'Employee Input 20-21'!UUL29)</f>
        <v/>
      </c>
      <c r="UUM29" s="14" t="str">
        <f>IF('Employee Input 20-21'!UUM29="","",'Employee Input 20-21'!UUM29)</f>
        <v/>
      </c>
      <c r="UUN29" s="14" t="str">
        <f>IF('Employee Input 20-21'!UUN29="","",'Employee Input 20-21'!UUN29)</f>
        <v/>
      </c>
      <c r="UUO29" s="14" t="str">
        <f>IF('Employee Input 20-21'!UUO29="","",'Employee Input 20-21'!UUO29)</f>
        <v/>
      </c>
      <c r="UUP29" s="14" t="str">
        <f>IF('Employee Input 20-21'!UUP29="","",'Employee Input 20-21'!UUP29)</f>
        <v/>
      </c>
      <c r="UUQ29" s="14" t="str">
        <f>IF('Employee Input 20-21'!UUQ29="","",'Employee Input 20-21'!UUQ29)</f>
        <v/>
      </c>
      <c r="UUR29" s="14" t="str">
        <f>IF('Employee Input 20-21'!UUR29="","",'Employee Input 20-21'!UUR29)</f>
        <v/>
      </c>
      <c r="UUS29" s="14" t="str">
        <f>IF('Employee Input 20-21'!UUS29="","",'Employee Input 20-21'!UUS29)</f>
        <v/>
      </c>
      <c r="UUT29" s="14" t="str">
        <f>IF('Employee Input 20-21'!UUT29="","",'Employee Input 20-21'!UUT29)</f>
        <v/>
      </c>
      <c r="UUU29" s="14" t="str">
        <f>IF('Employee Input 20-21'!UUU29="","",'Employee Input 20-21'!UUU29)</f>
        <v/>
      </c>
      <c r="UUV29" s="14" t="str">
        <f>IF('Employee Input 20-21'!UUV29="","",'Employee Input 20-21'!UUV29)</f>
        <v/>
      </c>
      <c r="UUW29" s="14" t="str">
        <f>IF('Employee Input 20-21'!UUW29="","",'Employee Input 20-21'!UUW29)</f>
        <v/>
      </c>
      <c r="UUX29" s="14" t="str">
        <f>IF('Employee Input 20-21'!UUX29="","",'Employee Input 20-21'!UUX29)</f>
        <v/>
      </c>
      <c r="UUY29" s="14" t="str">
        <f>IF('Employee Input 20-21'!UUY29="","",'Employee Input 20-21'!UUY29)</f>
        <v/>
      </c>
      <c r="UUZ29" s="14" t="str">
        <f>IF('Employee Input 20-21'!UUZ29="","",'Employee Input 20-21'!UUZ29)</f>
        <v/>
      </c>
      <c r="UVA29" s="14" t="str">
        <f>IF('Employee Input 20-21'!UVA29="","",'Employee Input 20-21'!UVA29)</f>
        <v/>
      </c>
      <c r="UVB29" s="14" t="str">
        <f>IF('Employee Input 20-21'!UVB29="","",'Employee Input 20-21'!UVB29)</f>
        <v/>
      </c>
      <c r="UVC29" s="14" t="str">
        <f>IF('Employee Input 20-21'!UVC29="","",'Employee Input 20-21'!UVC29)</f>
        <v/>
      </c>
      <c r="UVD29" s="14" t="str">
        <f>IF('Employee Input 20-21'!UVD29="","",'Employee Input 20-21'!UVD29)</f>
        <v/>
      </c>
      <c r="UVE29" s="14" t="str">
        <f>IF('Employee Input 20-21'!UVE29="","",'Employee Input 20-21'!UVE29)</f>
        <v/>
      </c>
      <c r="UVF29" s="14" t="str">
        <f>IF('Employee Input 20-21'!UVF29="","",'Employee Input 20-21'!UVF29)</f>
        <v/>
      </c>
      <c r="UVG29" s="14" t="str">
        <f>IF('Employee Input 20-21'!UVG29="","",'Employee Input 20-21'!UVG29)</f>
        <v/>
      </c>
      <c r="UVH29" s="14" t="str">
        <f>IF('Employee Input 20-21'!UVH29="","",'Employee Input 20-21'!UVH29)</f>
        <v/>
      </c>
      <c r="UVI29" s="14" t="str">
        <f>IF('Employee Input 20-21'!UVI29="","",'Employee Input 20-21'!UVI29)</f>
        <v/>
      </c>
      <c r="UVJ29" s="14" t="str">
        <f>IF('Employee Input 20-21'!UVJ29="","",'Employee Input 20-21'!UVJ29)</f>
        <v/>
      </c>
      <c r="UVK29" s="14" t="str">
        <f>IF('Employee Input 20-21'!UVK29="","",'Employee Input 20-21'!UVK29)</f>
        <v/>
      </c>
      <c r="UVL29" s="14" t="str">
        <f>IF('Employee Input 20-21'!UVL29="","",'Employee Input 20-21'!UVL29)</f>
        <v/>
      </c>
      <c r="UVM29" s="14" t="str">
        <f>IF('Employee Input 20-21'!UVM29="","",'Employee Input 20-21'!UVM29)</f>
        <v/>
      </c>
      <c r="UVN29" s="14" t="str">
        <f>IF('Employee Input 20-21'!UVN29="","",'Employee Input 20-21'!UVN29)</f>
        <v/>
      </c>
      <c r="UVO29" s="14" t="str">
        <f>IF('Employee Input 20-21'!UVO29="","",'Employee Input 20-21'!UVO29)</f>
        <v/>
      </c>
      <c r="UVP29" s="14" t="str">
        <f>IF('Employee Input 20-21'!UVP29="","",'Employee Input 20-21'!UVP29)</f>
        <v/>
      </c>
      <c r="UVQ29" s="14" t="str">
        <f>IF('Employee Input 20-21'!UVQ29="","",'Employee Input 20-21'!UVQ29)</f>
        <v/>
      </c>
      <c r="UVR29" s="14" t="str">
        <f>IF('Employee Input 20-21'!UVR29="","",'Employee Input 20-21'!UVR29)</f>
        <v/>
      </c>
      <c r="UVS29" s="14" t="str">
        <f>IF('Employee Input 20-21'!UVS29="","",'Employee Input 20-21'!UVS29)</f>
        <v/>
      </c>
      <c r="UVT29" s="14" t="str">
        <f>IF('Employee Input 20-21'!UVT29="","",'Employee Input 20-21'!UVT29)</f>
        <v/>
      </c>
      <c r="UVU29" s="14" t="str">
        <f>IF('Employee Input 20-21'!UVU29="","",'Employee Input 20-21'!UVU29)</f>
        <v/>
      </c>
      <c r="UVV29" s="14" t="str">
        <f>IF('Employee Input 20-21'!UVV29="","",'Employee Input 20-21'!UVV29)</f>
        <v/>
      </c>
      <c r="UVW29" s="14" t="str">
        <f>IF('Employee Input 20-21'!UVW29="","",'Employee Input 20-21'!UVW29)</f>
        <v/>
      </c>
      <c r="UVX29" s="14" t="str">
        <f>IF('Employee Input 20-21'!UVX29="","",'Employee Input 20-21'!UVX29)</f>
        <v/>
      </c>
      <c r="UVY29" s="14" t="str">
        <f>IF('Employee Input 20-21'!UVY29="","",'Employee Input 20-21'!UVY29)</f>
        <v/>
      </c>
      <c r="UVZ29" s="14" t="str">
        <f>IF('Employee Input 20-21'!UVZ29="","",'Employee Input 20-21'!UVZ29)</f>
        <v/>
      </c>
      <c r="UWA29" s="14" t="str">
        <f>IF('Employee Input 20-21'!UWA29="","",'Employee Input 20-21'!UWA29)</f>
        <v/>
      </c>
      <c r="UWB29" s="14" t="str">
        <f>IF('Employee Input 20-21'!UWB29="","",'Employee Input 20-21'!UWB29)</f>
        <v/>
      </c>
      <c r="UWC29" s="14" t="str">
        <f>IF('Employee Input 20-21'!UWC29="","",'Employee Input 20-21'!UWC29)</f>
        <v/>
      </c>
      <c r="UWD29" s="14" t="str">
        <f>IF('Employee Input 20-21'!UWD29="","",'Employee Input 20-21'!UWD29)</f>
        <v/>
      </c>
      <c r="UWE29" s="14" t="str">
        <f>IF('Employee Input 20-21'!UWE29="","",'Employee Input 20-21'!UWE29)</f>
        <v/>
      </c>
      <c r="UWF29" s="14" t="str">
        <f>IF('Employee Input 20-21'!UWF29="","",'Employee Input 20-21'!UWF29)</f>
        <v/>
      </c>
      <c r="UWG29" s="14" t="str">
        <f>IF('Employee Input 20-21'!UWG29="","",'Employee Input 20-21'!UWG29)</f>
        <v/>
      </c>
      <c r="UWH29" s="14" t="str">
        <f>IF('Employee Input 20-21'!UWH29="","",'Employee Input 20-21'!UWH29)</f>
        <v/>
      </c>
      <c r="UWI29" s="14" t="str">
        <f>IF('Employee Input 20-21'!UWI29="","",'Employee Input 20-21'!UWI29)</f>
        <v/>
      </c>
      <c r="UWJ29" s="14" t="str">
        <f>IF('Employee Input 20-21'!UWJ29="","",'Employee Input 20-21'!UWJ29)</f>
        <v/>
      </c>
      <c r="UWK29" s="14" t="str">
        <f>IF('Employee Input 20-21'!UWK29="","",'Employee Input 20-21'!UWK29)</f>
        <v/>
      </c>
      <c r="UWL29" s="14" t="str">
        <f>IF('Employee Input 20-21'!UWL29="","",'Employee Input 20-21'!UWL29)</f>
        <v/>
      </c>
      <c r="UWM29" s="14" t="str">
        <f>IF('Employee Input 20-21'!UWM29="","",'Employee Input 20-21'!UWM29)</f>
        <v/>
      </c>
      <c r="UWN29" s="14" t="str">
        <f>IF('Employee Input 20-21'!UWN29="","",'Employee Input 20-21'!UWN29)</f>
        <v/>
      </c>
      <c r="UWO29" s="14" t="str">
        <f>IF('Employee Input 20-21'!UWO29="","",'Employee Input 20-21'!UWO29)</f>
        <v/>
      </c>
      <c r="UWP29" s="14" t="str">
        <f>IF('Employee Input 20-21'!UWP29="","",'Employee Input 20-21'!UWP29)</f>
        <v/>
      </c>
      <c r="UWQ29" s="14" t="str">
        <f>IF('Employee Input 20-21'!UWQ29="","",'Employee Input 20-21'!UWQ29)</f>
        <v/>
      </c>
      <c r="UWR29" s="14" t="str">
        <f>IF('Employee Input 20-21'!UWR29="","",'Employee Input 20-21'!UWR29)</f>
        <v/>
      </c>
      <c r="UWS29" s="14" t="str">
        <f>IF('Employee Input 20-21'!UWS29="","",'Employee Input 20-21'!UWS29)</f>
        <v/>
      </c>
      <c r="UWT29" s="14" t="str">
        <f>IF('Employee Input 20-21'!UWT29="","",'Employee Input 20-21'!UWT29)</f>
        <v/>
      </c>
      <c r="UWU29" s="14" t="str">
        <f>IF('Employee Input 20-21'!UWU29="","",'Employee Input 20-21'!UWU29)</f>
        <v/>
      </c>
      <c r="UWV29" s="14" t="str">
        <f>IF('Employee Input 20-21'!UWV29="","",'Employee Input 20-21'!UWV29)</f>
        <v/>
      </c>
      <c r="UWW29" s="14" t="str">
        <f>IF('Employee Input 20-21'!UWW29="","",'Employee Input 20-21'!UWW29)</f>
        <v/>
      </c>
      <c r="UWX29" s="14" t="str">
        <f>IF('Employee Input 20-21'!UWX29="","",'Employee Input 20-21'!UWX29)</f>
        <v/>
      </c>
      <c r="UWY29" s="14" t="str">
        <f>IF('Employee Input 20-21'!UWY29="","",'Employee Input 20-21'!UWY29)</f>
        <v/>
      </c>
      <c r="UWZ29" s="14" t="str">
        <f>IF('Employee Input 20-21'!UWZ29="","",'Employee Input 20-21'!UWZ29)</f>
        <v/>
      </c>
      <c r="UXA29" s="14" t="str">
        <f>IF('Employee Input 20-21'!UXA29="","",'Employee Input 20-21'!UXA29)</f>
        <v/>
      </c>
      <c r="UXB29" s="14" t="str">
        <f>IF('Employee Input 20-21'!UXB29="","",'Employee Input 20-21'!UXB29)</f>
        <v/>
      </c>
      <c r="UXC29" s="14" t="str">
        <f>IF('Employee Input 20-21'!UXC29="","",'Employee Input 20-21'!UXC29)</f>
        <v/>
      </c>
      <c r="UXD29" s="14" t="str">
        <f>IF('Employee Input 20-21'!UXD29="","",'Employee Input 20-21'!UXD29)</f>
        <v/>
      </c>
      <c r="UXE29" s="14" t="str">
        <f>IF('Employee Input 20-21'!UXE29="","",'Employee Input 20-21'!UXE29)</f>
        <v/>
      </c>
      <c r="UXF29" s="14" t="str">
        <f>IF('Employee Input 20-21'!UXF29="","",'Employee Input 20-21'!UXF29)</f>
        <v/>
      </c>
      <c r="UXG29" s="14" t="str">
        <f>IF('Employee Input 20-21'!UXG29="","",'Employee Input 20-21'!UXG29)</f>
        <v/>
      </c>
      <c r="UXH29" s="14" t="str">
        <f>IF('Employee Input 20-21'!UXH29="","",'Employee Input 20-21'!UXH29)</f>
        <v/>
      </c>
      <c r="UXI29" s="14" t="str">
        <f>IF('Employee Input 20-21'!UXI29="","",'Employee Input 20-21'!UXI29)</f>
        <v/>
      </c>
      <c r="UXJ29" s="14" t="str">
        <f>IF('Employee Input 20-21'!UXJ29="","",'Employee Input 20-21'!UXJ29)</f>
        <v/>
      </c>
      <c r="UXK29" s="14" t="str">
        <f>IF('Employee Input 20-21'!UXK29="","",'Employee Input 20-21'!UXK29)</f>
        <v/>
      </c>
      <c r="UXL29" s="14" t="str">
        <f>IF('Employee Input 20-21'!UXL29="","",'Employee Input 20-21'!UXL29)</f>
        <v/>
      </c>
      <c r="UXM29" s="14" t="str">
        <f>IF('Employee Input 20-21'!UXM29="","",'Employee Input 20-21'!UXM29)</f>
        <v/>
      </c>
      <c r="UXN29" s="14" t="str">
        <f>IF('Employee Input 20-21'!UXN29="","",'Employee Input 20-21'!UXN29)</f>
        <v/>
      </c>
      <c r="UXO29" s="14" t="str">
        <f>IF('Employee Input 20-21'!UXO29="","",'Employee Input 20-21'!UXO29)</f>
        <v/>
      </c>
      <c r="UXP29" s="14" t="str">
        <f>IF('Employee Input 20-21'!UXP29="","",'Employee Input 20-21'!UXP29)</f>
        <v/>
      </c>
      <c r="UXQ29" s="14" t="str">
        <f>IF('Employee Input 20-21'!UXQ29="","",'Employee Input 20-21'!UXQ29)</f>
        <v/>
      </c>
      <c r="UXR29" s="14" t="str">
        <f>IF('Employee Input 20-21'!UXR29="","",'Employee Input 20-21'!UXR29)</f>
        <v/>
      </c>
      <c r="UXS29" s="14" t="str">
        <f>IF('Employee Input 20-21'!UXS29="","",'Employee Input 20-21'!UXS29)</f>
        <v/>
      </c>
      <c r="UXT29" s="14" t="str">
        <f>IF('Employee Input 20-21'!UXT29="","",'Employee Input 20-21'!UXT29)</f>
        <v/>
      </c>
      <c r="UXU29" s="14" t="str">
        <f>IF('Employee Input 20-21'!UXU29="","",'Employee Input 20-21'!UXU29)</f>
        <v/>
      </c>
      <c r="UXV29" s="14" t="str">
        <f>IF('Employee Input 20-21'!UXV29="","",'Employee Input 20-21'!UXV29)</f>
        <v/>
      </c>
      <c r="UXW29" s="14" t="str">
        <f>IF('Employee Input 20-21'!UXW29="","",'Employee Input 20-21'!UXW29)</f>
        <v/>
      </c>
      <c r="UXX29" s="14" t="str">
        <f>IF('Employee Input 20-21'!UXX29="","",'Employee Input 20-21'!UXX29)</f>
        <v/>
      </c>
      <c r="UXY29" s="14" t="str">
        <f>IF('Employee Input 20-21'!UXY29="","",'Employee Input 20-21'!UXY29)</f>
        <v/>
      </c>
      <c r="UXZ29" s="14" t="str">
        <f>IF('Employee Input 20-21'!UXZ29="","",'Employee Input 20-21'!UXZ29)</f>
        <v/>
      </c>
      <c r="UYA29" s="14" t="str">
        <f>IF('Employee Input 20-21'!UYA29="","",'Employee Input 20-21'!UYA29)</f>
        <v/>
      </c>
      <c r="UYB29" s="14" t="str">
        <f>IF('Employee Input 20-21'!UYB29="","",'Employee Input 20-21'!UYB29)</f>
        <v/>
      </c>
      <c r="UYC29" s="14" t="str">
        <f>IF('Employee Input 20-21'!UYC29="","",'Employee Input 20-21'!UYC29)</f>
        <v/>
      </c>
      <c r="UYD29" s="14" t="str">
        <f>IF('Employee Input 20-21'!UYD29="","",'Employee Input 20-21'!UYD29)</f>
        <v/>
      </c>
      <c r="UYE29" s="14" t="str">
        <f>IF('Employee Input 20-21'!UYE29="","",'Employee Input 20-21'!UYE29)</f>
        <v/>
      </c>
      <c r="UYF29" s="14" t="str">
        <f>IF('Employee Input 20-21'!UYF29="","",'Employee Input 20-21'!UYF29)</f>
        <v/>
      </c>
      <c r="UYG29" s="14" t="str">
        <f>IF('Employee Input 20-21'!UYG29="","",'Employee Input 20-21'!UYG29)</f>
        <v/>
      </c>
      <c r="UYH29" s="14" t="str">
        <f>IF('Employee Input 20-21'!UYH29="","",'Employee Input 20-21'!UYH29)</f>
        <v/>
      </c>
      <c r="UYI29" s="14" t="str">
        <f>IF('Employee Input 20-21'!UYI29="","",'Employee Input 20-21'!UYI29)</f>
        <v/>
      </c>
      <c r="UYJ29" s="14" t="str">
        <f>IF('Employee Input 20-21'!UYJ29="","",'Employee Input 20-21'!UYJ29)</f>
        <v/>
      </c>
      <c r="UYK29" s="14" t="str">
        <f>IF('Employee Input 20-21'!UYK29="","",'Employee Input 20-21'!UYK29)</f>
        <v/>
      </c>
      <c r="UYL29" s="14" t="str">
        <f>IF('Employee Input 20-21'!UYL29="","",'Employee Input 20-21'!UYL29)</f>
        <v/>
      </c>
      <c r="UYM29" s="14" t="str">
        <f>IF('Employee Input 20-21'!UYM29="","",'Employee Input 20-21'!UYM29)</f>
        <v/>
      </c>
      <c r="UYN29" s="14" t="str">
        <f>IF('Employee Input 20-21'!UYN29="","",'Employee Input 20-21'!UYN29)</f>
        <v/>
      </c>
      <c r="UYO29" s="14" t="str">
        <f>IF('Employee Input 20-21'!UYO29="","",'Employee Input 20-21'!UYO29)</f>
        <v/>
      </c>
      <c r="UYP29" s="14" t="str">
        <f>IF('Employee Input 20-21'!UYP29="","",'Employee Input 20-21'!UYP29)</f>
        <v/>
      </c>
      <c r="UYQ29" s="14" t="str">
        <f>IF('Employee Input 20-21'!UYQ29="","",'Employee Input 20-21'!UYQ29)</f>
        <v/>
      </c>
      <c r="UYR29" s="14" t="str">
        <f>IF('Employee Input 20-21'!UYR29="","",'Employee Input 20-21'!UYR29)</f>
        <v/>
      </c>
      <c r="UYS29" s="14" t="str">
        <f>IF('Employee Input 20-21'!UYS29="","",'Employee Input 20-21'!UYS29)</f>
        <v/>
      </c>
      <c r="UYT29" s="14" t="str">
        <f>IF('Employee Input 20-21'!UYT29="","",'Employee Input 20-21'!UYT29)</f>
        <v/>
      </c>
      <c r="UYU29" s="14" t="str">
        <f>IF('Employee Input 20-21'!UYU29="","",'Employee Input 20-21'!UYU29)</f>
        <v/>
      </c>
      <c r="UYV29" s="14" t="str">
        <f>IF('Employee Input 20-21'!UYV29="","",'Employee Input 20-21'!UYV29)</f>
        <v/>
      </c>
      <c r="UYW29" s="14" t="str">
        <f>IF('Employee Input 20-21'!UYW29="","",'Employee Input 20-21'!UYW29)</f>
        <v/>
      </c>
      <c r="UYX29" s="14" t="str">
        <f>IF('Employee Input 20-21'!UYX29="","",'Employee Input 20-21'!UYX29)</f>
        <v/>
      </c>
      <c r="UYY29" s="14" t="str">
        <f>IF('Employee Input 20-21'!UYY29="","",'Employee Input 20-21'!UYY29)</f>
        <v/>
      </c>
      <c r="UYZ29" s="14" t="str">
        <f>IF('Employee Input 20-21'!UYZ29="","",'Employee Input 20-21'!UYZ29)</f>
        <v/>
      </c>
      <c r="UZA29" s="14" t="str">
        <f>IF('Employee Input 20-21'!UZA29="","",'Employee Input 20-21'!UZA29)</f>
        <v/>
      </c>
      <c r="UZB29" s="14" t="str">
        <f>IF('Employee Input 20-21'!UZB29="","",'Employee Input 20-21'!UZB29)</f>
        <v/>
      </c>
      <c r="UZC29" s="14" t="str">
        <f>IF('Employee Input 20-21'!UZC29="","",'Employee Input 20-21'!UZC29)</f>
        <v/>
      </c>
      <c r="UZD29" s="14" t="str">
        <f>IF('Employee Input 20-21'!UZD29="","",'Employee Input 20-21'!UZD29)</f>
        <v/>
      </c>
      <c r="UZE29" s="14" t="str">
        <f>IF('Employee Input 20-21'!UZE29="","",'Employee Input 20-21'!UZE29)</f>
        <v/>
      </c>
      <c r="UZF29" s="14" t="str">
        <f>IF('Employee Input 20-21'!UZF29="","",'Employee Input 20-21'!UZF29)</f>
        <v/>
      </c>
      <c r="UZG29" s="14" t="str">
        <f>IF('Employee Input 20-21'!UZG29="","",'Employee Input 20-21'!UZG29)</f>
        <v/>
      </c>
      <c r="UZH29" s="14" t="str">
        <f>IF('Employee Input 20-21'!UZH29="","",'Employee Input 20-21'!UZH29)</f>
        <v/>
      </c>
      <c r="UZI29" s="14" t="str">
        <f>IF('Employee Input 20-21'!UZI29="","",'Employee Input 20-21'!UZI29)</f>
        <v/>
      </c>
      <c r="UZJ29" s="14" t="str">
        <f>IF('Employee Input 20-21'!UZJ29="","",'Employee Input 20-21'!UZJ29)</f>
        <v/>
      </c>
      <c r="UZK29" s="14" t="str">
        <f>IF('Employee Input 20-21'!UZK29="","",'Employee Input 20-21'!UZK29)</f>
        <v/>
      </c>
      <c r="UZL29" s="14" t="str">
        <f>IF('Employee Input 20-21'!UZL29="","",'Employee Input 20-21'!UZL29)</f>
        <v/>
      </c>
      <c r="UZM29" s="14" t="str">
        <f>IF('Employee Input 20-21'!UZM29="","",'Employee Input 20-21'!UZM29)</f>
        <v/>
      </c>
      <c r="UZN29" s="14" t="str">
        <f>IF('Employee Input 20-21'!UZN29="","",'Employee Input 20-21'!UZN29)</f>
        <v/>
      </c>
      <c r="UZO29" s="14" t="str">
        <f>IF('Employee Input 20-21'!UZO29="","",'Employee Input 20-21'!UZO29)</f>
        <v/>
      </c>
      <c r="UZP29" s="14" t="str">
        <f>IF('Employee Input 20-21'!UZP29="","",'Employee Input 20-21'!UZP29)</f>
        <v/>
      </c>
      <c r="UZQ29" s="14" t="str">
        <f>IF('Employee Input 20-21'!UZQ29="","",'Employee Input 20-21'!UZQ29)</f>
        <v/>
      </c>
      <c r="UZR29" s="14" t="str">
        <f>IF('Employee Input 20-21'!UZR29="","",'Employee Input 20-21'!UZR29)</f>
        <v/>
      </c>
      <c r="UZS29" s="14" t="str">
        <f>IF('Employee Input 20-21'!UZS29="","",'Employee Input 20-21'!UZS29)</f>
        <v/>
      </c>
      <c r="UZT29" s="14" t="str">
        <f>IF('Employee Input 20-21'!UZT29="","",'Employee Input 20-21'!UZT29)</f>
        <v/>
      </c>
      <c r="UZU29" s="14" t="str">
        <f>IF('Employee Input 20-21'!UZU29="","",'Employee Input 20-21'!UZU29)</f>
        <v/>
      </c>
      <c r="UZV29" s="14" t="str">
        <f>IF('Employee Input 20-21'!UZV29="","",'Employee Input 20-21'!UZV29)</f>
        <v/>
      </c>
      <c r="UZW29" s="14" t="str">
        <f>IF('Employee Input 20-21'!UZW29="","",'Employee Input 20-21'!UZW29)</f>
        <v/>
      </c>
      <c r="UZX29" s="14" t="str">
        <f>IF('Employee Input 20-21'!UZX29="","",'Employee Input 20-21'!UZX29)</f>
        <v/>
      </c>
      <c r="UZY29" s="14" t="str">
        <f>IF('Employee Input 20-21'!UZY29="","",'Employee Input 20-21'!UZY29)</f>
        <v/>
      </c>
      <c r="UZZ29" s="14" t="str">
        <f>IF('Employee Input 20-21'!UZZ29="","",'Employee Input 20-21'!UZZ29)</f>
        <v/>
      </c>
      <c r="VAA29" s="14" t="str">
        <f>IF('Employee Input 20-21'!VAA29="","",'Employee Input 20-21'!VAA29)</f>
        <v/>
      </c>
      <c r="VAB29" s="14" t="str">
        <f>IF('Employee Input 20-21'!VAB29="","",'Employee Input 20-21'!VAB29)</f>
        <v/>
      </c>
      <c r="VAC29" s="14" t="str">
        <f>IF('Employee Input 20-21'!VAC29="","",'Employee Input 20-21'!VAC29)</f>
        <v/>
      </c>
      <c r="VAD29" s="14" t="str">
        <f>IF('Employee Input 20-21'!VAD29="","",'Employee Input 20-21'!VAD29)</f>
        <v/>
      </c>
      <c r="VAE29" s="14" t="str">
        <f>IF('Employee Input 20-21'!VAE29="","",'Employee Input 20-21'!VAE29)</f>
        <v/>
      </c>
      <c r="VAF29" s="14" t="str">
        <f>IF('Employee Input 20-21'!VAF29="","",'Employee Input 20-21'!VAF29)</f>
        <v/>
      </c>
      <c r="VAG29" s="14" t="str">
        <f>IF('Employee Input 20-21'!VAG29="","",'Employee Input 20-21'!VAG29)</f>
        <v/>
      </c>
      <c r="VAH29" s="14" t="str">
        <f>IF('Employee Input 20-21'!VAH29="","",'Employee Input 20-21'!VAH29)</f>
        <v/>
      </c>
      <c r="VAI29" s="14" t="str">
        <f>IF('Employee Input 20-21'!VAI29="","",'Employee Input 20-21'!VAI29)</f>
        <v/>
      </c>
      <c r="VAJ29" s="14" t="str">
        <f>IF('Employee Input 20-21'!VAJ29="","",'Employee Input 20-21'!VAJ29)</f>
        <v/>
      </c>
      <c r="VAK29" s="14" t="str">
        <f>IF('Employee Input 20-21'!VAK29="","",'Employee Input 20-21'!VAK29)</f>
        <v/>
      </c>
      <c r="VAL29" s="14" t="str">
        <f>IF('Employee Input 20-21'!VAL29="","",'Employee Input 20-21'!VAL29)</f>
        <v/>
      </c>
      <c r="VAM29" s="14" t="str">
        <f>IF('Employee Input 20-21'!VAM29="","",'Employee Input 20-21'!VAM29)</f>
        <v/>
      </c>
      <c r="VAN29" s="14" t="str">
        <f>IF('Employee Input 20-21'!VAN29="","",'Employee Input 20-21'!VAN29)</f>
        <v/>
      </c>
      <c r="VAO29" s="14" t="str">
        <f>IF('Employee Input 20-21'!VAO29="","",'Employee Input 20-21'!VAO29)</f>
        <v/>
      </c>
      <c r="VAP29" s="14" t="str">
        <f>IF('Employee Input 20-21'!VAP29="","",'Employee Input 20-21'!VAP29)</f>
        <v/>
      </c>
      <c r="VAQ29" s="14" t="str">
        <f>IF('Employee Input 20-21'!VAQ29="","",'Employee Input 20-21'!VAQ29)</f>
        <v/>
      </c>
      <c r="VAR29" s="14" t="str">
        <f>IF('Employee Input 20-21'!VAR29="","",'Employee Input 20-21'!VAR29)</f>
        <v/>
      </c>
      <c r="VAS29" s="14" t="str">
        <f>IF('Employee Input 20-21'!VAS29="","",'Employee Input 20-21'!VAS29)</f>
        <v/>
      </c>
      <c r="VAT29" s="14" t="str">
        <f>IF('Employee Input 20-21'!VAT29="","",'Employee Input 20-21'!VAT29)</f>
        <v/>
      </c>
      <c r="VAU29" s="14" t="str">
        <f>IF('Employee Input 20-21'!VAU29="","",'Employee Input 20-21'!VAU29)</f>
        <v/>
      </c>
      <c r="VAV29" s="14" t="str">
        <f>IF('Employee Input 20-21'!VAV29="","",'Employee Input 20-21'!VAV29)</f>
        <v/>
      </c>
      <c r="VAW29" s="14" t="str">
        <f>IF('Employee Input 20-21'!VAW29="","",'Employee Input 20-21'!VAW29)</f>
        <v/>
      </c>
      <c r="VAX29" s="14" t="str">
        <f>IF('Employee Input 20-21'!VAX29="","",'Employee Input 20-21'!VAX29)</f>
        <v/>
      </c>
      <c r="VAY29" s="14" t="str">
        <f>IF('Employee Input 20-21'!VAY29="","",'Employee Input 20-21'!VAY29)</f>
        <v/>
      </c>
      <c r="VAZ29" s="14" t="str">
        <f>IF('Employee Input 20-21'!VAZ29="","",'Employee Input 20-21'!VAZ29)</f>
        <v/>
      </c>
      <c r="VBA29" s="14" t="str">
        <f>IF('Employee Input 20-21'!VBA29="","",'Employee Input 20-21'!VBA29)</f>
        <v/>
      </c>
      <c r="VBB29" s="14" t="str">
        <f>IF('Employee Input 20-21'!VBB29="","",'Employee Input 20-21'!VBB29)</f>
        <v/>
      </c>
      <c r="VBC29" s="14" t="str">
        <f>IF('Employee Input 20-21'!VBC29="","",'Employee Input 20-21'!VBC29)</f>
        <v/>
      </c>
      <c r="VBD29" s="14" t="str">
        <f>IF('Employee Input 20-21'!VBD29="","",'Employee Input 20-21'!VBD29)</f>
        <v/>
      </c>
      <c r="VBE29" s="14" t="str">
        <f>IF('Employee Input 20-21'!VBE29="","",'Employee Input 20-21'!VBE29)</f>
        <v/>
      </c>
      <c r="VBF29" s="14" t="str">
        <f>IF('Employee Input 20-21'!VBF29="","",'Employee Input 20-21'!VBF29)</f>
        <v/>
      </c>
      <c r="VBG29" s="14" t="str">
        <f>IF('Employee Input 20-21'!VBG29="","",'Employee Input 20-21'!VBG29)</f>
        <v/>
      </c>
      <c r="VBH29" s="14" t="str">
        <f>IF('Employee Input 20-21'!VBH29="","",'Employee Input 20-21'!VBH29)</f>
        <v/>
      </c>
      <c r="VBI29" s="14" t="str">
        <f>IF('Employee Input 20-21'!VBI29="","",'Employee Input 20-21'!VBI29)</f>
        <v/>
      </c>
      <c r="VBJ29" s="14" t="str">
        <f>IF('Employee Input 20-21'!VBJ29="","",'Employee Input 20-21'!VBJ29)</f>
        <v/>
      </c>
      <c r="VBK29" s="14" t="str">
        <f>IF('Employee Input 20-21'!VBK29="","",'Employee Input 20-21'!VBK29)</f>
        <v/>
      </c>
      <c r="VBL29" s="14" t="str">
        <f>IF('Employee Input 20-21'!VBL29="","",'Employee Input 20-21'!VBL29)</f>
        <v/>
      </c>
      <c r="VBM29" s="14" t="str">
        <f>IF('Employee Input 20-21'!VBM29="","",'Employee Input 20-21'!VBM29)</f>
        <v/>
      </c>
      <c r="VBN29" s="14" t="str">
        <f>IF('Employee Input 20-21'!VBN29="","",'Employee Input 20-21'!VBN29)</f>
        <v/>
      </c>
      <c r="VBO29" s="14" t="str">
        <f>IF('Employee Input 20-21'!VBO29="","",'Employee Input 20-21'!VBO29)</f>
        <v/>
      </c>
      <c r="VBP29" s="14" t="str">
        <f>IF('Employee Input 20-21'!VBP29="","",'Employee Input 20-21'!VBP29)</f>
        <v/>
      </c>
      <c r="VBQ29" s="14" t="str">
        <f>IF('Employee Input 20-21'!VBQ29="","",'Employee Input 20-21'!VBQ29)</f>
        <v/>
      </c>
      <c r="VBR29" s="14" t="str">
        <f>IF('Employee Input 20-21'!VBR29="","",'Employee Input 20-21'!VBR29)</f>
        <v/>
      </c>
      <c r="VBS29" s="14" t="str">
        <f>IF('Employee Input 20-21'!VBS29="","",'Employee Input 20-21'!VBS29)</f>
        <v/>
      </c>
      <c r="VBT29" s="14" t="str">
        <f>IF('Employee Input 20-21'!VBT29="","",'Employee Input 20-21'!VBT29)</f>
        <v/>
      </c>
      <c r="VBU29" s="14" t="str">
        <f>IF('Employee Input 20-21'!VBU29="","",'Employee Input 20-21'!VBU29)</f>
        <v/>
      </c>
      <c r="VBV29" s="14" t="str">
        <f>IF('Employee Input 20-21'!VBV29="","",'Employee Input 20-21'!VBV29)</f>
        <v/>
      </c>
      <c r="VBW29" s="14" t="str">
        <f>IF('Employee Input 20-21'!VBW29="","",'Employee Input 20-21'!VBW29)</f>
        <v/>
      </c>
      <c r="VBX29" s="14" t="str">
        <f>IF('Employee Input 20-21'!VBX29="","",'Employee Input 20-21'!VBX29)</f>
        <v/>
      </c>
      <c r="VBY29" s="14" t="str">
        <f>IF('Employee Input 20-21'!VBY29="","",'Employee Input 20-21'!VBY29)</f>
        <v/>
      </c>
      <c r="VBZ29" s="14" t="str">
        <f>IF('Employee Input 20-21'!VBZ29="","",'Employee Input 20-21'!VBZ29)</f>
        <v/>
      </c>
      <c r="VCA29" s="14" t="str">
        <f>IF('Employee Input 20-21'!VCA29="","",'Employee Input 20-21'!VCA29)</f>
        <v/>
      </c>
      <c r="VCB29" s="14" t="str">
        <f>IF('Employee Input 20-21'!VCB29="","",'Employee Input 20-21'!VCB29)</f>
        <v/>
      </c>
      <c r="VCC29" s="14" t="str">
        <f>IF('Employee Input 20-21'!VCC29="","",'Employee Input 20-21'!VCC29)</f>
        <v/>
      </c>
      <c r="VCD29" s="14" t="str">
        <f>IF('Employee Input 20-21'!VCD29="","",'Employee Input 20-21'!VCD29)</f>
        <v/>
      </c>
      <c r="VCE29" s="14" t="str">
        <f>IF('Employee Input 20-21'!VCE29="","",'Employee Input 20-21'!VCE29)</f>
        <v/>
      </c>
      <c r="VCF29" s="14" t="str">
        <f>IF('Employee Input 20-21'!VCF29="","",'Employee Input 20-21'!VCF29)</f>
        <v/>
      </c>
      <c r="VCG29" s="14" t="str">
        <f>IF('Employee Input 20-21'!VCG29="","",'Employee Input 20-21'!VCG29)</f>
        <v/>
      </c>
      <c r="VCH29" s="14" t="str">
        <f>IF('Employee Input 20-21'!VCH29="","",'Employee Input 20-21'!VCH29)</f>
        <v/>
      </c>
      <c r="VCI29" s="14" t="str">
        <f>IF('Employee Input 20-21'!VCI29="","",'Employee Input 20-21'!VCI29)</f>
        <v/>
      </c>
      <c r="VCJ29" s="14" t="str">
        <f>IF('Employee Input 20-21'!VCJ29="","",'Employee Input 20-21'!VCJ29)</f>
        <v/>
      </c>
      <c r="VCK29" s="14" t="str">
        <f>IF('Employee Input 20-21'!VCK29="","",'Employee Input 20-21'!VCK29)</f>
        <v/>
      </c>
      <c r="VCL29" s="14" t="str">
        <f>IF('Employee Input 20-21'!VCL29="","",'Employee Input 20-21'!VCL29)</f>
        <v/>
      </c>
      <c r="VCM29" s="14" t="str">
        <f>IF('Employee Input 20-21'!VCM29="","",'Employee Input 20-21'!VCM29)</f>
        <v/>
      </c>
      <c r="VCN29" s="14" t="str">
        <f>IF('Employee Input 20-21'!VCN29="","",'Employee Input 20-21'!VCN29)</f>
        <v/>
      </c>
      <c r="VCO29" s="14" t="str">
        <f>IF('Employee Input 20-21'!VCO29="","",'Employee Input 20-21'!VCO29)</f>
        <v/>
      </c>
      <c r="VCP29" s="14" t="str">
        <f>IF('Employee Input 20-21'!VCP29="","",'Employee Input 20-21'!VCP29)</f>
        <v/>
      </c>
      <c r="VCQ29" s="14" t="str">
        <f>IF('Employee Input 20-21'!VCQ29="","",'Employee Input 20-21'!VCQ29)</f>
        <v/>
      </c>
      <c r="VCR29" s="14" t="str">
        <f>IF('Employee Input 20-21'!VCR29="","",'Employee Input 20-21'!VCR29)</f>
        <v/>
      </c>
      <c r="VCS29" s="14" t="str">
        <f>IF('Employee Input 20-21'!VCS29="","",'Employee Input 20-21'!VCS29)</f>
        <v/>
      </c>
      <c r="VCT29" s="14" t="str">
        <f>IF('Employee Input 20-21'!VCT29="","",'Employee Input 20-21'!VCT29)</f>
        <v/>
      </c>
      <c r="VCU29" s="14" t="str">
        <f>IF('Employee Input 20-21'!VCU29="","",'Employee Input 20-21'!VCU29)</f>
        <v/>
      </c>
      <c r="VCV29" s="14" t="str">
        <f>IF('Employee Input 20-21'!VCV29="","",'Employee Input 20-21'!VCV29)</f>
        <v/>
      </c>
      <c r="VCW29" s="14" t="str">
        <f>IF('Employee Input 20-21'!VCW29="","",'Employee Input 20-21'!VCW29)</f>
        <v/>
      </c>
      <c r="VCX29" s="14" t="str">
        <f>IF('Employee Input 20-21'!VCX29="","",'Employee Input 20-21'!VCX29)</f>
        <v/>
      </c>
      <c r="VCY29" s="14" t="str">
        <f>IF('Employee Input 20-21'!VCY29="","",'Employee Input 20-21'!VCY29)</f>
        <v/>
      </c>
      <c r="VCZ29" s="14" t="str">
        <f>IF('Employee Input 20-21'!VCZ29="","",'Employee Input 20-21'!VCZ29)</f>
        <v/>
      </c>
      <c r="VDA29" s="14" t="str">
        <f>IF('Employee Input 20-21'!VDA29="","",'Employee Input 20-21'!VDA29)</f>
        <v/>
      </c>
      <c r="VDB29" s="14" t="str">
        <f>IF('Employee Input 20-21'!VDB29="","",'Employee Input 20-21'!VDB29)</f>
        <v/>
      </c>
      <c r="VDC29" s="14" t="str">
        <f>IF('Employee Input 20-21'!VDC29="","",'Employee Input 20-21'!VDC29)</f>
        <v/>
      </c>
      <c r="VDD29" s="14" t="str">
        <f>IF('Employee Input 20-21'!VDD29="","",'Employee Input 20-21'!VDD29)</f>
        <v/>
      </c>
      <c r="VDE29" s="14" t="str">
        <f>IF('Employee Input 20-21'!VDE29="","",'Employee Input 20-21'!VDE29)</f>
        <v/>
      </c>
      <c r="VDF29" s="14" t="str">
        <f>IF('Employee Input 20-21'!VDF29="","",'Employee Input 20-21'!VDF29)</f>
        <v/>
      </c>
      <c r="VDG29" s="14" t="str">
        <f>IF('Employee Input 20-21'!VDG29="","",'Employee Input 20-21'!VDG29)</f>
        <v/>
      </c>
      <c r="VDH29" s="14" t="str">
        <f>IF('Employee Input 20-21'!VDH29="","",'Employee Input 20-21'!VDH29)</f>
        <v/>
      </c>
      <c r="VDI29" s="14" t="str">
        <f>IF('Employee Input 20-21'!VDI29="","",'Employee Input 20-21'!VDI29)</f>
        <v/>
      </c>
      <c r="VDJ29" s="14" t="str">
        <f>IF('Employee Input 20-21'!VDJ29="","",'Employee Input 20-21'!VDJ29)</f>
        <v/>
      </c>
      <c r="VDK29" s="14" t="str">
        <f>IF('Employee Input 20-21'!VDK29="","",'Employee Input 20-21'!VDK29)</f>
        <v/>
      </c>
      <c r="VDL29" s="14" t="str">
        <f>IF('Employee Input 20-21'!VDL29="","",'Employee Input 20-21'!VDL29)</f>
        <v/>
      </c>
      <c r="VDM29" s="14" t="str">
        <f>IF('Employee Input 20-21'!VDM29="","",'Employee Input 20-21'!VDM29)</f>
        <v/>
      </c>
      <c r="VDN29" s="14" t="str">
        <f>IF('Employee Input 20-21'!VDN29="","",'Employee Input 20-21'!VDN29)</f>
        <v/>
      </c>
      <c r="VDO29" s="14" t="str">
        <f>IF('Employee Input 20-21'!VDO29="","",'Employee Input 20-21'!VDO29)</f>
        <v/>
      </c>
      <c r="VDP29" s="14" t="str">
        <f>IF('Employee Input 20-21'!VDP29="","",'Employee Input 20-21'!VDP29)</f>
        <v/>
      </c>
      <c r="VDQ29" s="14" t="str">
        <f>IF('Employee Input 20-21'!VDQ29="","",'Employee Input 20-21'!VDQ29)</f>
        <v/>
      </c>
      <c r="VDR29" s="14" t="str">
        <f>IF('Employee Input 20-21'!VDR29="","",'Employee Input 20-21'!VDR29)</f>
        <v/>
      </c>
      <c r="VDS29" s="14" t="str">
        <f>IF('Employee Input 20-21'!VDS29="","",'Employee Input 20-21'!VDS29)</f>
        <v/>
      </c>
      <c r="VDT29" s="14" t="str">
        <f>IF('Employee Input 20-21'!VDT29="","",'Employee Input 20-21'!VDT29)</f>
        <v/>
      </c>
      <c r="VDU29" s="14" t="str">
        <f>IF('Employee Input 20-21'!VDU29="","",'Employee Input 20-21'!VDU29)</f>
        <v/>
      </c>
      <c r="VDV29" s="14" t="str">
        <f>IF('Employee Input 20-21'!VDV29="","",'Employee Input 20-21'!VDV29)</f>
        <v/>
      </c>
      <c r="VDW29" s="14" t="str">
        <f>IF('Employee Input 20-21'!VDW29="","",'Employee Input 20-21'!VDW29)</f>
        <v/>
      </c>
      <c r="VDX29" s="14" t="str">
        <f>IF('Employee Input 20-21'!VDX29="","",'Employee Input 20-21'!VDX29)</f>
        <v/>
      </c>
      <c r="VDY29" s="14" t="str">
        <f>IF('Employee Input 20-21'!VDY29="","",'Employee Input 20-21'!VDY29)</f>
        <v/>
      </c>
      <c r="VDZ29" s="14" t="str">
        <f>IF('Employee Input 20-21'!VDZ29="","",'Employee Input 20-21'!VDZ29)</f>
        <v/>
      </c>
      <c r="VEA29" s="14" t="str">
        <f>IF('Employee Input 20-21'!VEA29="","",'Employee Input 20-21'!VEA29)</f>
        <v/>
      </c>
      <c r="VEB29" s="14" t="str">
        <f>IF('Employee Input 20-21'!VEB29="","",'Employee Input 20-21'!VEB29)</f>
        <v/>
      </c>
      <c r="VEC29" s="14" t="str">
        <f>IF('Employee Input 20-21'!VEC29="","",'Employee Input 20-21'!VEC29)</f>
        <v/>
      </c>
      <c r="VED29" s="14" t="str">
        <f>IF('Employee Input 20-21'!VED29="","",'Employee Input 20-21'!VED29)</f>
        <v/>
      </c>
      <c r="VEE29" s="14" t="str">
        <f>IF('Employee Input 20-21'!VEE29="","",'Employee Input 20-21'!VEE29)</f>
        <v/>
      </c>
      <c r="VEF29" s="14" t="str">
        <f>IF('Employee Input 20-21'!VEF29="","",'Employee Input 20-21'!VEF29)</f>
        <v/>
      </c>
      <c r="VEG29" s="14" t="str">
        <f>IF('Employee Input 20-21'!VEG29="","",'Employee Input 20-21'!VEG29)</f>
        <v/>
      </c>
      <c r="VEH29" s="14" t="str">
        <f>IF('Employee Input 20-21'!VEH29="","",'Employee Input 20-21'!VEH29)</f>
        <v/>
      </c>
      <c r="VEI29" s="14" t="str">
        <f>IF('Employee Input 20-21'!VEI29="","",'Employee Input 20-21'!VEI29)</f>
        <v/>
      </c>
      <c r="VEJ29" s="14" t="str">
        <f>IF('Employee Input 20-21'!VEJ29="","",'Employee Input 20-21'!VEJ29)</f>
        <v/>
      </c>
      <c r="VEK29" s="14" t="str">
        <f>IF('Employee Input 20-21'!VEK29="","",'Employee Input 20-21'!VEK29)</f>
        <v/>
      </c>
      <c r="VEL29" s="14" t="str">
        <f>IF('Employee Input 20-21'!VEL29="","",'Employee Input 20-21'!VEL29)</f>
        <v/>
      </c>
      <c r="VEM29" s="14" t="str">
        <f>IF('Employee Input 20-21'!VEM29="","",'Employee Input 20-21'!VEM29)</f>
        <v/>
      </c>
      <c r="VEN29" s="14" t="str">
        <f>IF('Employee Input 20-21'!VEN29="","",'Employee Input 20-21'!VEN29)</f>
        <v/>
      </c>
      <c r="VEO29" s="14" t="str">
        <f>IF('Employee Input 20-21'!VEO29="","",'Employee Input 20-21'!VEO29)</f>
        <v/>
      </c>
      <c r="VEP29" s="14" t="str">
        <f>IF('Employee Input 20-21'!VEP29="","",'Employee Input 20-21'!VEP29)</f>
        <v/>
      </c>
      <c r="VEQ29" s="14" t="str">
        <f>IF('Employee Input 20-21'!VEQ29="","",'Employee Input 20-21'!VEQ29)</f>
        <v/>
      </c>
      <c r="VER29" s="14" t="str">
        <f>IF('Employee Input 20-21'!VER29="","",'Employee Input 20-21'!VER29)</f>
        <v/>
      </c>
      <c r="VES29" s="14" t="str">
        <f>IF('Employee Input 20-21'!VES29="","",'Employee Input 20-21'!VES29)</f>
        <v/>
      </c>
      <c r="VET29" s="14" t="str">
        <f>IF('Employee Input 20-21'!VET29="","",'Employee Input 20-21'!VET29)</f>
        <v/>
      </c>
      <c r="VEU29" s="14" t="str">
        <f>IF('Employee Input 20-21'!VEU29="","",'Employee Input 20-21'!VEU29)</f>
        <v/>
      </c>
      <c r="VEV29" s="14" t="str">
        <f>IF('Employee Input 20-21'!VEV29="","",'Employee Input 20-21'!VEV29)</f>
        <v/>
      </c>
      <c r="VEW29" s="14" t="str">
        <f>IF('Employee Input 20-21'!VEW29="","",'Employee Input 20-21'!VEW29)</f>
        <v/>
      </c>
      <c r="VEX29" s="14" t="str">
        <f>IF('Employee Input 20-21'!VEX29="","",'Employee Input 20-21'!VEX29)</f>
        <v/>
      </c>
      <c r="VEY29" s="14" t="str">
        <f>IF('Employee Input 20-21'!VEY29="","",'Employee Input 20-21'!VEY29)</f>
        <v/>
      </c>
      <c r="VEZ29" s="14" t="str">
        <f>IF('Employee Input 20-21'!VEZ29="","",'Employee Input 20-21'!VEZ29)</f>
        <v/>
      </c>
      <c r="VFA29" s="14" t="str">
        <f>IF('Employee Input 20-21'!VFA29="","",'Employee Input 20-21'!VFA29)</f>
        <v/>
      </c>
      <c r="VFB29" s="14" t="str">
        <f>IF('Employee Input 20-21'!VFB29="","",'Employee Input 20-21'!VFB29)</f>
        <v/>
      </c>
      <c r="VFC29" s="14" t="str">
        <f>IF('Employee Input 20-21'!VFC29="","",'Employee Input 20-21'!VFC29)</f>
        <v/>
      </c>
      <c r="VFD29" s="14" t="str">
        <f>IF('Employee Input 20-21'!VFD29="","",'Employee Input 20-21'!VFD29)</f>
        <v/>
      </c>
      <c r="VFE29" s="14" t="str">
        <f>IF('Employee Input 20-21'!VFE29="","",'Employee Input 20-21'!VFE29)</f>
        <v/>
      </c>
      <c r="VFF29" s="14" t="str">
        <f>IF('Employee Input 20-21'!VFF29="","",'Employee Input 20-21'!VFF29)</f>
        <v/>
      </c>
      <c r="VFG29" s="14" t="str">
        <f>IF('Employee Input 20-21'!VFG29="","",'Employee Input 20-21'!VFG29)</f>
        <v/>
      </c>
      <c r="VFH29" s="14" t="str">
        <f>IF('Employee Input 20-21'!VFH29="","",'Employee Input 20-21'!VFH29)</f>
        <v/>
      </c>
      <c r="VFI29" s="14" t="str">
        <f>IF('Employee Input 20-21'!VFI29="","",'Employee Input 20-21'!VFI29)</f>
        <v/>
      </c>
      <c r="VFJ29" s="14" t="str">
        <f>IF('Employee Input 20-21'!VFJ29="","",'Employee Input 20-21'!VFJ29)</f>
        <v/>
      </c>
      <c r="VFK29" s="14" t="str">
        <f>IF('Employee Input 20-21'!VFK29="","",'Employee Input 20-21'!VFK29)</f>
        <v/>
      </c>
      <c r="VFL29" s="14" t="str">
        <f>IF('Employee Input 20-21'!VFL29="","",'Employee Input 20-21'!VFL29)</f>
        <v/>
      </c>
      <c r="VFM29" s="14" t="str">
        <f>IF('Employee Input 20-21'!VFM29="","",'Employee Input 20-21'!VFM29)</f>
        <v/>
      </c>
      <c r="VFN29" s="14" t="str">
        <f>IF('Employee Input 20-21'!VFN29="","",'Employee Input 20-21'!VFN29)</f>
        <v/>
      </c>
      <c r="VFO29" s="14" t="str">
        <f>IF('Employee Input 20-21'!VFO29="","",'Employee Input 20-21'!VFO29)</f>
        <v/>
      </c>
      <c r="VFP29" s="14" t="str">
        <f>IF('Employee Input 20-21'!VFP29="","",'Employee Input 20-21'!VFP29)</f>
        <v/>
      </c>
      <c r="VFQ29" s="14" t="str">
        <f>IF('Employee Input 20-21'!VFQ29="","",'Employee Input 20-21'!VFQ29)</f>
        <v/>
      </c>
      <c r="VFR29" s="14" t="str">
        <f>IF('Employee Input 20-21'!VFR29="","",'Employee Input 20-21'!VFR29)</f>
        <v/>
      </c>
      <c r="VFS29" s="14" t="str">
        <f>IF('Employee Input 20-21'!VFS29="","",'Employee Input 20-21'!VFS29)</f>
        <v/>
      </c>
      <c r="VFT29" s="14" t="str">
        <f>IF('Employee Input 20-21'!VFT29="","",'Employee Input 20-21'!VFT29)</f>
        <v/>
      </c>
      <c r="VFU29" s="14" t="str">
        <f>IF('Employee Input 20-21'!VFU29="","",'Employee Input 20-21'!VFU29)</f>
        <v/>
      </c>
      <c r="VFV29" s="14" t="str">
        <f>IF('Employee Input 20-21'!VFV29="","",'Employee Input 20-21'!VFV29)</f>
        <v/>
      </c>
      <c r="VFW29" s="14" t="str">
        <f>IF('Employee Input 20-21'!VFW29="","",'Employee Input 20-21'!VFW29)</f>
        <v/>
      </c>
      <c r="VFX29" s="14" t="str">
        <f>IF('Employee Input 20-21'!VFX29="","",'Employee Input 20-21'!VFX29)</f>
        <v/>
      </c>
      <c r="VFY29" s="14" t="str">
        <f>IF('Employee Input 20-21'!VFY29="","",'Employee Input 20-21'!VFY29)</f>
        <v/>
      </c>
      <c r="VFZ29" s="14" t="str">
        <f>IF('Employee Input 20-21'!VFZ29="","",'Employee Input 20-21'!VFZ29)</f>
        <v/>
      </c>
      <c r="VGA29" s="14" t="str">
        <f>IF('Employee Input 20-21'!VGA29="","",'Employee Input 20-21'!VGA29)</f>
        <v/>
      </c>
      <c r="VGB29" s="14" t="str">
        <f>IF('Employee Input 20-21'!VGB29="","",'Employee Input 20-21'!VGB29)</f>
        <v/>
      </c>
      <c r="VGC29" s="14" t="str">
        <f>IF('Employee Input 20-21'!VGC29="","",'Employee Input 20-21'!VGC29)</f>
        <v/>
      </c>
      <c r="VGD29" s="14" t="str">
        <f>IF('Employee Input 20-21'!VGD29="","",'Employee Input 20-21'!VGD29)</f>
        <v/>
      </c>
      <c r="VGE29" s="14" t="str">
        <f>IF('Employee Input 20-21'!VGE29="","",'Employee Input 20-21'!VGE29)</f>
        <v/>
      </c>
      <c r="VGF29" s="14" t="str">
        <f>IF('Employee Input 20-21'!VGF29="","",'Employee Input 20-21'!VGF29)</f>
        <v/>
      </c>
      <c r="VGG29" s="14" t="str">
        <f>IF('Employee Input 20-21'!VGG29="","",'Employee Input 20-21'!VGG29)</f>
        <v/>
      </c>
      <c r="VGH29" s="14" t="str">
        <f>IF('Employee Input 20-21'!VGH29="","",'Employee Input 20-21'!VGH29)</f>
        <v/>
      </c>
      <c r="VGI29" s="14" t="str">
        <f>IF('Employee Input 20-21'!VGI29="","",'Employee Input 20-21'!VGI29)</f>
        <v/>
      </c>
      <c r="VGJ29" s="14" t="str">
        <f>IF('Employee Input 20-21'!VGJ29="","",'Employee Input 20-21'!VGJ29)</f>
        <v/>
      </c>
      <c r="VGK29" s="14" t="str">
        <f>IF('Employee Input 20-21'!VGK29="","",'Employee Input 20-21'!VGK29)</f>
        <v/>
      </c>
      <c r="VGL29" s="14" t="str">
        <f>IF('Employee Input 20-21'!VGL29="","",'Employee Input 20-21'!VGL29)</f>
        <v/>
      </c>
      <c r="VGM29" s="14" t="str">
        <f>IF('Employee Input 20-21'!VGM29="","",'Employee Input 20-21'!VGM29)</f>
        <v/>
      </c>
      <c r="VGN29" s="14" t="str">
        <f>IF('Employee Input 20-21'!VGN29="","",'Employee Input 20-21'!VGN29)</f>
        <v/>
      </c>
      <c r="VGO29" s="14" t="str">
        <f>IF('Employee Input 20-21'!VGO29="","",'Employee Input 20-21'!VGO29)</f>
        <v/>
      </c>
      <c r="VGP29" s="14" t="str">
        <f>IF('Employee Input 20-21'!VGP29="","",'Employee Input 20-21'!VGP29)</f>
        <v/>
      </c>
      <c r="VGQ29" s="14" t="str">
        <f>IF('Employee Input 20-21'!VGQ29="","",'Employee Input 20-21'!VGQ29)</f>
        <v/>
      </c>
      <c r="VGR29" s="14" t="str">
        <f>IF('Employee Input 20-21'!VGR29="","",'Employee Input 20-21'!VGR29)</f>
        <v/>
      </c>
      <c r="VGS29" s="14" t="str">
        <f>IF('Employee Input 20-21'!VGS29="","",'Employee Input 20-21'!VGS29)</f>
        <v/>
      </c>
      <c r="VGT29" s="14" t="str">
        <f>IF('Employee Input 20-21'!VGT29="","",'Employee Input 20-21'!VGT29)</f>
        <v/>
      </c>
      <c r="VGU29" s="14" t="str">
        <f>IF('Employee Input 20-21'!VGU29="","",'Employee Input 20-21'!VGU29)</f>
        <v/>
      </c>
      <c r="VGV29" s="14" t="str">
        <f>IF('Employee Input 20-21'!VGV29="","",'Employee Input 20-21'!VGV29)</f>
        <v/>
      </c>
      <c r="VGW29" s="14" t="str">
        <f>IF('Employee Input 20-21'!VGW29="","",'Employee Input 20-21'!VGW29)</f>
        <v/>
      </c>
      <c r="VGX29" s="14" t="str">
        <f>IF('Employee Input 20-21'!VGX29="","",'Employee Input 20-21'!VGX29)</f>
        <v/>
      </c>
      <c r="VGY29" s="14" t="str">
        <f>IF('Employee Input 20-21'!VGY29="","",'Employee Input 20-21'!VGY29)</f>
        <v/>
      </c>
      <c r="VGZ29" s="14" t="str">
        <f>IF('Employee Input 20-21'!VGZ29="","",'Employee Input 20-21'!VGZ29)</f>
        <v/>
      </c>
      <c r="VHA29" s="14" t="str">
        <f>IF('Employee Input 20-21'!VHA29="","",'Employee Input 20-21'!VHA29)</f>
        <v/>
      </c>
      <c r="VHB29" s="14" t="str">
        <f>IF('Employee Input 20-21'!VHB29="","",'Employee Input 20-21'!VHB29)</f>
        <v/>
      </c>
      <c r="VHC29" s="14" t="str">
        <f>IF('Employee Input 20-21'!VHC29="","",'Employee Input 20-21'!VHC29)</f>
        <v/>
      </c>
      <c r="VHD29" s="14" t="str">
        <f>IF('Employee Input 20-21'!VHD29="","",'Employee Input 20-21'!VHD29)</f>
        <v/>
      </c>
      <c r="VHE29" s="14" t="str">
        <f>IF('Employee Input 20-21'!VHE29="","",'Employee Input 20-21'!VHE29)</f>
        <v/>
      </c>
      <c r="VHF29" s="14" t="str">
        <f>IF('Employee Input 20-21'!VHF29="","",'Employee Input 20-21'!VHF29)</f>
        <v/>
      </c>
      <c r="VHG29" s="14" t="str">
        <f>IF('Employee Input 20-21'!VHG29="","",'Employee Input 20-21'!VHG29)</f>
        <v/>
      </c>
      <c r="VHH29" s="14" t="str">
        <f>IF('Employee Input 20-21'!VHH29="","",'Employee Input 20-21'!VHH29)</f>
        <v/>
      </c>
      <c r="VHI29" s="14" t="str">
        <f>IF('Employee Input 20-21'!VHI29="","",'Employee Input 20-21'!VHI29)</f>
        <v/>
      </c>
      <c r="VHJ29" s="14" t="str">
        <f>IF('Employee Input 20-21'!VHJ29="","",'Employee Input 20-21'!VHJ29)</f>
        <v/>
      </c>
      <c r="VHK29" s="14" t="str">
        <f>IF('Employee Input 20-21'!VHK29="","",'Employee Input 20-21'!VHK29)</f>
        <v/>
      </c>
      <c r="VHL29" s="14" t="str">
        <f>IF('Employee Input 20-21'!VHL29="","",'Employee Input 20-21'!VHL29)</f>
        <v/>
      </c>
      <c r="VHM29" s="14" t="str">
        <f>IF('Employee Input 20-21'!VHM29="","",'Employee Input 20-21'!VHM29)</f>
        <v/>
      </c>
      <c r="VHN29" s="14" t="str">
        <f>IF('Employee Input 20-21'!VHN29="","",'Employee Input 20-21'!VHN29)</f>
        <v/>
      </c>
      <c r="VHO29" s="14" t="str">
        <f>IF('Employee Input 20-21'!VHO29="","",'Employee Input 20-21'!VHO29)</f>
        <v/>
      </c>
      <c r="VHP29" s="14" t="str">
        <f>IF('Employee Input 20-21'!VHP29="","",'Employee Input 20-21'!VHP29)</f>
        <v/>
      </c>
      <c r="VHQ29" s="14" t="str">
        <f>IF('Employee Input 20-21'!VHQ29="","",'Employee Input 20-21'!VHQ29)</f>
        <v/>
      </c>
      <c r="VHR29" s="14" t="str">
        <f>IF('Employee Input 20-21'!VHR29="","",'Employee Input 20-21'!VHR29)</f>
        <v/>
      </c>
      <c r="VHS29" s="14" t="str">
        <f>IF('Employee Input 20-21'!VHS29="","",'Employee Input 20-21'!VHS29)</f>
        <v/>
      </c>
      <c r="VHT29" s="14" t="str">
        <f>IF('Employee Input 20-21'!VHT29="","",'Employee Input 20-21'!VHT29)</f>
        <v/>
      </c>
      <c r="VHU29" s="14" t="str">
        <f>IF('Employee Input 20-21'!VHU29="","",'Employee Input 20-21'!VHU29)</f>
        <v/>
      </c>
      <c r="VHV29" s="14" t="str">
        <f>IF('Employee Input 20-21'!VHV29="","",'Employee Input 20-21'!VHV29)</f>
        <v/>
      </c>
      <c r="VHW29" s="14" t="str">
        <f>IF('Employee Input 20-21'!VHW29="","",'Employee Input 20-21'!VHW29)</f>
        <v/>
      </c>
      <c r="VHX29" s="14" t="str">
        <f>IF('Employee Input 20-21'!VHX29="","",'Employee Input 20-21'!VHX29)</f>
        <v/>
      </c>
      <c r="VHY29" s="14" t="str">
        <f>IF('Employee Input 20-21'!VHY29="","",'Employee Input 20-21'!VHY29)</f>
        <v/>
      </c>
      <c r="VHZ29" s="14" t="str">
        <f>IF('Employee Input 20-21'!VHZ29="","",'Employee Input 20-21'!VHZ29)</f>
        <v/>
      </c>
      <c r="VIA29" s="14" t="str">
        <f>IF('Employee Input 20-21'!VIA29="","",'Employee Input 20-21'!VIA29)</f>
        <v/>
      </c>
      <c r="VIB29" s="14" t="str">
        <f>IF('Employee Input 20-21'!VIB29="","",'Employee Input 20-21'!VIB29)</f>
        <v/>
      </c>
      <c r="VIC29" s="14" t="str">
        <f>IF('Employee Input 20-21'!VIC29="","",'Employee Input 20-21'!VIC29)</f>
        <v/>
      </c>
      <c r="VID29" s="14" t="str">
        <f>IF('Employee Input 20-21'!VID29="","",'Employee Input 20-21'!VID29)</f>
        <v/>
      </c>
      <c r="VIE29" s="14" t="str">
        <f>IF('Employee Input 20-21'!VIE29="","",'Employee Input 20-21'!VIE29)</f>
        <v/>
      </c>
      <c r="VIF29" s="14" t="str">
        <f>IF('Employee Input 20-21'!VIF29="","",'Employee Input 20-21'!VIF29)</f>
        <v/>
      </c>
      <c r="VIG29" s="14" t="str">
        <f>IF('Employee Input 20-21'!VIG29="","",'Employee Input 20-21'!VIG29)</f>
        <v/>
      </c>
      <c r="VIH29" s="14" t="str">
        <f>IF('Employee Input 20-21'!VIH29="","",'Employee Input 20-21'!VIH29)</f>
        <v/>
      </c>
      <c r="VII29" s="14" t="str">
        <f>IF('Employee Input 20-21'!VII29="","",'Employee Input 20-21'!VII29)</f>
        <v/>
      </c>
      <c r="VIJ29" s="14" t="str">
        <f>IF('Employee Input 20-21'!VIJ29="","",'Employee Input 20-21'!VIJ29)</f>
        <v/>
      </c>
      <c r="VIK29" s="14" t="str">
        <f>IF('Employee Input 20-21'!VIK29="","",'Employee Input 20-21'!VIK29)</f>
        <v/>
      </c>
      <c r="VIL29" s="14" t="str">
        <f>IF('Employee Input 20-21'!VIL29="","",'Employee Input 20-21'!VIL29)</f>
        <v/>
      </c>
      <c r="VIM29" s="14" t="str">
        <f>IF('Employee Input 20-21'!VIM29="","",'Employee Input 20-21'!VIM29)</f>
        <v/>
      </c>
      <c r="VIN29" s="14" t="str">
        <f>IF('Employee Input 20-21'!VIN29="","",'Employee Input 20-21'!VIN29)</f>
        <v/>
      </c>
      <c r="VIO29" s="14" t="str">
        <f>IF('Employee Input 20-21'!VIO29="","",'Employee Input 20-21'!VIO29)</f>
        <v/>
      </c>
      <c r="VIP29" s="14" t="str">
        <f>IF('Employee Input 20-21'!VIP29="","",'Employee Input 20-21'!VIP29)</f>
        <v/>
      </c>
      <c r="VIQ29" s="14" t="str">
        <f>IF('Employee Input 20-21'!VIQ29="","",'Employee Input 20-21'!VIQ29)</f>
        <v/>
      </c>
      <c r="VIR29" s="14" t="str">
        <f>IF('Employee Input 20-21'!VIR29="","",'Employee Input 20-21'!VIR29)</f>
        <v/>
      </c>
      <c r="VIS29" s="14" t="str">
        <f>IF('Employee Input 20-21'!VIS29="","",'Employee Input 20-21'!VIS29)</f>
        <v/>
      </c>
      <c r="VIT29" s="14" t="str">
        <f>IF('Employee Input 20-21'!VIT29="","",'Employee Input 20-21'!VIT29)</f>
        <v/>
      </c>
      <c r="VIU29" s="14" t="str">
        <f>IF('Employee Input 20-21'!VIU29="","",'Employee Input 20-21'!VIU29)</f>
        <v/>
      </c>
      <c r="VIV29" s="14" t="str">
        <f>IF('Employee Input 20-21'!VIV29="","",'Employee Input 20-21'!VIV29)</f>
        <v/>
      </c>
      <c r="VIW29" s="14" t="str">
        <f>IF('Employee Input 20-21'!VIW29="","",'Employee Input 20-21'!VIW29)</f>
        <v/>
      </c>
      <c r="VIX29" s="14" t="str">
        <f>IF('Employee Input 20-21'!VIX29="","",'Employee Input 20-21'!VIX29)</f>
        <v/>
      </c>
      <c r="VIY29" s="14" t="str">
        <f>IF('Employee Input 20-21'!VIY29="","",'Employee Input 20-21'!VIY29)</f>
        <v/>
      </c>
      <c r="VIZ29" s="14" t="str">
        <f>IF('Employee Input 20-21'!VIZ29="","",'Employee Input 20-21'!VIZ29)</f>
        <v/>
      </c>
      <c r="VJA29" s="14" t="str">
        <f>IF('Employee Input 20-21'!VJA29="","",'Employee Input 20-21'!VJA29)</f>
        <v/>
      </c>
      <c r="VJB29" s="14" t="str">
        <f>IF('Employee Input 20-21'!VJB29="","",'Employee Input 20-21'!VJB29)</f>
        <v/>
      </c>
      <c r="VJC29" s="14" t="str">
        <f>IF('Employee Input 20-21'!VJC29="","",'Employee Input 20-21'!VJC29)</f>
        <v/>
      </c>
      <c r="VJD29" s="14" t="str">
        <f>IF('Employee Input 20-21'!VJD29="","",'Employee Input 20-21'!VJD29)</f>
        <v/>
      </c>
      <c r="VJE29" s="14" t="str">
        <f>IF('Employee Input 20-21'!VJE29="","",'Employee Input 20-21'!VJE29)</f>
        <v/>
      </c>
      <c r="VJF29" s="14" t="str">
        <f>IF('Employee Input 20-21'!VJF29="","",'Employee Input 20-21'!VJF29)</f>
        <v/>
      </c>
      <c r="VJG29" s="14" t="str">
        <f>IF('Employee Input 20-21'!VJG29="","",'Employee Input 20-21'!VJG29)</f>
        <v/>
      </c>
      <c r="VJH29" s="14" t="str">
        <f>IF('Employee Input 20-21'!VJH29="","",'Employee Input 20-21'!VJH29)</f>
        <v/>
      </c>
      <c r="VJI29" s="14" t="str">
        <f>IF('Employee Input 20-21'!VJI29="","",'Employee Input 20-21'!VJI29)</f>
        <v/>
      </c>
      <c r="VJJ29" s="14" t="str">
        <f>IF('Employee Input 20-21'!VJJ29="","",'Employee Input 20-21'!VJJ29)</f>
        <v/>
      </c>
      <c r="VJK29" s="14" t="str">
        <f>IF('Employee Input 20-21'!VJK29="","",'Employee Input 20-21'!VJK29)</f>
        <v/>
      </c>
      <c r="VJL29" s="14" t="str">
        <f>IF('Employee Input 20-21'!VJL29="","",'Employee Input 20-21'!VJL29)</f>
        <v/>
      </c>
      <c r="VJM29" s="14" t="str">
        <f>IF('Employee Input 20-21'!VJM29="","",'Employee Input 20-21'!VJM29)</f>
        <v/>
      </c>
      <c r="VJN29" s="14" t="str">
        <f>IF('Employee Input 20-21'!VJN29="","",'Employee Input 20-21'!VJN29)</f>
        <v/>
      </c>
      <c r="VJO29" s="14" t="str">
        <f>IF('Employee Input 20-21'!VJO29="","",'Employee Input 20-21'!VJO29)</f>
        <v/>
      </c>
      <c r="VJP29" s="14" t="str">
        <f>IF('Employee Input 20-21'!VJP29="","",'Employee Input 20-21'!VJP29)</f>
        <v/>
      </c>
      <c r="VJQ29" s="14" t="str">
        <f>IF('Employee Input 20-21'!VJQ29="","",'Employee Input 20-21'!VJQ29)</f>
        <v/>
      </c>
      <c r="VJR29" s="14" t="str">
        <f>IF('Employee Input 20-21'!VJR29="","",'Employee Input 20-21'!VJR29)</f>
        <v/>
      </c>
      <c r="VJS29" s="14" t="str">
        <f>IF('Employee Input 20-21'!VJS29="","",'Employee Input 20-21'!VJS29)</f>
        <v/>
      </c>
      <c r="VJT29" s="14" t="str">
        <f>IF('Employee Input 20-21'!VJT29="","",'Employee Input 20-21'!VJT29)</f>
        <v/>
      </c>
      <c r="VJU29" s="14" t="str">
        <f>IF('Employee Input 20-21'!VJU29="","",'Employee Input 20-21'!VJU29)</f>
        <v/>
      </c>
      <c r="VJV29" s="14" t="str">
        <f>IF('Employee Input 20-21'!VJV29="","",'Employee Input 20-21'!VJV29)</f>
        <v/>
      </c>
      <c r="VJW29" s="14" t="str">
        <f>IF('Employee Input 20-21'!VJW29="","",'Employee Input 20-21'!VJW29)</f>
        <v/>
      </c>
      <c r="VJX29" s="14" t="str">
        <f>IF('Employee Input 20-21'!VJX29="","",'Employee Input 20-21'!VJX29)</f>
        <v/>
      </c>
      <c r="VJY29" s="14" t="str">
        <f>IF('Employee Input 20-21'!VJY29="","",'Employee Input 20-21'!VJY29)</f>
        <v/>
      </c>
      <c r="VJZ29" s="14" t="str">
        <f>IF('Employee Input 20-21'!VJZ29="","",'Employee Input 20-21'!VJZ29)</f>
        <v/>
      </c>
      <c r="VKA29" s="14" t="str">
        <f>IF('Employee Input 20-21'!VKA29="","",'Employee Input 20-21'!VKA29)</f>
        <v/>
      </c>
      <c r="VKB29" s="14" t="str">
        <f>IF('Employee Input 20-21'!VKB29="","",'Employee Input 20-21'!VKB29)</f>
        <v/>
      </c>
      <c r="VKC29" s="14" t="str">
        <f>IF('Employee Input 20-21'!VKC29="","",'Employee Input 20-21'!VKC29)</f>
        <v/>
      </c>
      <c r="VKD29" s="14" t="str">
        <f>IF('Employee Input 20-21'!VKD29="","",'Employee Input 20-21'!VKD29)</f>
        <v/>
      </c>
      <c r="VKE29" s="14" t="str">
        <f>IF('Employee Input 20-21'!VKE29="","",'Employee Input 20-21'!VKE29)</f>
        <v/>
      </c>
      <c r="VKF29" s="14" t="str">
        <f>IF('Employee Input 20-21'!VKF29="","",'Employee Input 20-21'!VKF29)</f>
        <v/>
      </c>
      <c r="VKG29" s="14" t="str">
        <f>IF('Employee Input 20-21'!VKG29="","",'Employee Input 20-21'!VKG29)</f>
        <v/>
      </c>
      <c r="VKH29" s="14" t="str">
        <f>IF('Employee Input 20-21'!VKH29="","",'Employee Input 20-21'!VKH29)</f>
        <v/>
      </c>
      <c r="VKI29" s="14" t="str">
        <f>IF('Employee Input 20-21'!VKI29="","",'Employee Input 20-21'!VKI29)</f>
        <v/>
      </c>
      <c r="VKJ29" s="14" t="str">
        <f>IF('Employee Input 20-21'!VKJ29="","",'Employee Input 20-21'!VKJ29)</f>
        <v/>
      </c>
      <c r="VKK29" s="14" t="str">
        <f>IF('Employee Input 20-21'!VKK29="","",'Employee Input 20-21'!VKK29)</f>
        <v/>
      </c>
      <c r="VKL29" s="14" t="str">
        <f>IF('Employee Input 20-21'!VKL29="","",'Employee Input 20-21'!VKL29)</f>
        <v/>
      </c>
      <c r="VKM29" s="14" t="str">
        <f>IF('Employee Input 20-21'!VKM29="","",'Employee Input 20-21'!VKM29)</f>
        <v/>
      </c>
      <c r="VKN29" s="14" t="str">
        <f>IF('Employee Input 20-21'!VKN29="","",'Employee Input 20-21'!VKN29)</f>
        <v/>
      </c>
      <c r="VKO29" s="14" t="str">
        <f>IF('Employee Input 20-21'!VKO29="","",'Employee Input 20-21'!VKO29)</f>
        <v/>
      </c>
      <c r="VKP29" s="14" t="str">
        <f>IF('Employee Input 20-21'!VKP29="","",'Employee Input 20-21'!VKP29)</f>
        <v/>
      </c>
      <c r="VKQ29" s="14" t="str">
        <f>IF('Employee Input 20-21'!VKQ29="","",'Employee Input 20-21'!VKQ29)</f>
        <v/>
      </c>
      <c r="VKR29" s="14" t="str">
        <f>IF('Employee Input 20-21'!VKR29="","",'Employee Input 20-21'!VKR29)</f>
        <v/>
      </c>
      <c r="VKS29" s="14" t="str">
        <f>IF('Employee Input 20-21'!VKS29="","",'Employee Input 20-21'!VKS29)</f>
        <v/>
      </c>
      <c r="VKT29" s="14" t="str">
        <f>IF('Employee Input 20-21'!VKT29="","",'Employee Input 20-21'!VKT29)</f>
        <v/>
      </c>
      <c r="VKU29" s="14" t="str">
        <f>IF('Employee Input 20-21'!VKU29="","",'Employee Input 20-21'!VKU29)</f>
        <v/>
      </c>
      <c r="VKV29" s="14" t="str">
        <f>IF('Employee Input 20-21'!VKV29="","",'Employee Input 20-21'!VKV29)</f>
        <v/>
      </c>
      <c r="VKW29" s="14" t="str">
        <f>IF('Employee Input 20-21'!VKW29="","",'Employee Input 20-21'!VKW29)</f>
        <v/>
      </c>
      <c r="VKX29" s="14" t="str">
        <f>IF('Employee Input 20-21'!VKX29="","",'Employee Input 20-21'!VKX29)</f>
        <v/>
      </c>
      <c r="VKY29" s="14" t="str">
        <f>IF('Employee Input 20-21'!VKY29="","",'Employee Input 20-21'!VKY29)</f>
        <v/>
      </c>
      <c r="VKZ29" s="14" t="str">
        <f>IF('Employee Input 20-21'!VKZ29="","",'Employee Input 20-21'!VKZ29)</f>
        <v/>
      </c>
      <c r="VLA29" s="14" t="str">
        <f>IF('Employee Input 20-21'!VLA29="","",'Employee Input 20-21'!VLA29)</f>
        <v/>
      </c>
      <c r="VLB29" s="14" t="str">
        <f>IF('Employee Input 20-21'!VLB29="","",'Employee Input 20-21'!VLB29)</f>
        <v/>
      </c>
      <c r="VLC29" s="14" t="str">
        <f>IF('Employee Input 20-21'!VLC29="","",'Employee Input 20-21'!VLC29)</f>
        <v/>
      </c>
      <c r="VLD29" s="14" t="str">
        <f>IF('Employee Input 20-21'!VLD29="","",'Employee Input 20-21'!VLD29)</f>
        <v/>
      </c>
      <c r="VLE29" s="14" t="str">
        <f>IF('Employee Input 20-21'!VLE29="","",'Employee Input 20-21'!VLE29)</f>
        <v/>
      </c>
      <c r="VLF29" s="14" t="str">
        <f>IF('Employee Input 20-21'!VLF29="","",'Employee Input 20-21'!VLF29)</f>
        <v/>
      </c>
      <c r="VLG29" s="14" t="str">
        <f>IF('Employee Input 20-21'!VLG29="","",'Employee Input 20-21'!VLG29)</f>
        <v/>
      </c>
      <c r="VLH29" s="14" t="str">
        <f>IF('Employee Input 20-21'!VLH29="","",'Employee Input 20-21'!VLH29)</f>
        <v/>
      </c>
      <c r="VLI29" s="14" t="str">
        <f>IF('Employee Input 20-21'!VLI29="","",'Employee Input 20-21'!VLI29)</f>
        <v/>
      </c>
      <c r="VLJ29" s="14" t="str">
        <f>IF('Employee Input 20-21'!VLJ29="","",'Employee Input 20-21'!VLJ29)</f>
        <v/>
      </c>
      <c r="VLK29" s="14" t="str">
        <f>IF('Employee Input 20-21'!VLK29="","",'Employee Input 20-21'!VLK29)</f>
        <v/>
      </c>
      <c r="VLL29" s="14" t="str">
        <f>IF('Employee Input 20-21'!VLL29="","",'Employee Input 20-21'!VLL29)</f>
        <v/>
      </c>
      <c r="VLM29" s="14" t="str">
        <f>IF('Employee Input 20-21'!VLM29="","",'Employee Input 20-21'!VLM29)</f>
        <v/>
      </c>
      <c r="VLN29" s="14" t="str">
        <f>IF('Employee Input 20-21'!VLN29="","",'Employee Input 20-21'!VLN29)</f>
        <v/>
      </c>
      <c r="VLO29" s="14" t="str">
        <f>IF('Employee Input 20-21'!VLO29="","",'Employee Input 20-21'!VLO29)</f>
        <v/>
      </c>
      <c r="VLP29" s="14" t="str">
        <f>IF('Employee Input 20-21'!VLP29="","",'Employee Input 20-21'!VLP29)</f>
        <v/>
      </c>
      <c r="VLQ29" s="14" t="str">
        <f>IF('Employee Input 20-21'!VLQ29="","",'Employee Input 20-21'!VLQ29)</f>
        <v/>
      </c>
      <c r="VLR29" s="14" t="str">
        <f>IF('Employee Input 20-21'!VLR29="","",'Employee Input 20-21'!VLR29)</f>
        <v/>
      </c>
      <c r="VLS29" s="14" t="str">
        <f>IF('Employee Input 20-21'!VLS29="","",'Employee Input 20-21'!VLS29)</f>
        <v/>
      </c>
      <c r="VLT29" s="14" t="str">
        <f>IF('Employee Input 20-21'!VLT29="","",'Employee Input 20-21'!VLT29)</f>
        <v/>
      </c>
      <c r="VLU29" s="14" t="str">
        <f>IF('Employee Input 20-21'!VLU29="","",'Employee Input 20-21'!VLU29)</f>
        <v/>
      </c>
      <c r="VLV29" s="14" t="str">
        <f>IF('Employee Input 20-21'!VLV29="","",'Employee Input 20-21'!VLV29)</f>
        <v/>
      </c>
      <c r="VLW29" s="14" t="str">
        <f>IF('Employee Input 20-21'!VLW29="","",'Employee Input 20-21'!VLW29)</f>
        <v/>
      </c>
      <c r="VLX29" s="14" t="str">
        <f>IF('Employee Input 20-21'!VLX29="","",'Employee Input 20-21'!VLX29)</f>
        <v/>
      </c>
      <c r="VLY29" s="14" t="str">
        <f>IF('Employee Input 20-21'!VLY29="","",'Employee Input 20-21'!VLY29)</f>
        <v/>
      </c>
      <c r="VLZ29" s="14" t="str">
        <f>IF('Employee Input 20-21'!VLZ29="","",'Employee Input 20-21'!VLZ29)</f>
        <v/>
      </c>
      <c r="VMA29" s="14" t="str">
        <f>IF('Employee Input 20-21'!VMA29="","",'Employee Input 20-21'!VMA29)</f>
        <v/>
      </c>
      <c r="VMB29" s="14" t="str">
        <f>IF('Employee Input 20-21'!VMB29="","",'Employee Input 20-21'!VMB29)</f>
        <v/>
      </c>
      <c r="VMC29" s="14" t="str">
        <f>IF('Employee Input 20-21'!VMC29="","",'Employee Input 20-21'!VMC29)</f>
        <v/>
      </c>
      <c r="VMD29" s="14" t="str">
        <f>IF('Employee Input 20-21'!VMD29="","",'Employee Input 20-21'!VMD29)</f>
        <v/>
      </c>
      <c r="VME29" s="14" t="str">
        <f>IF('Employee Input 20-21'!VME29="","",'Employee Input 20-21'!VME29)</f>
        <v/>
      </c>
      <c r="VMF29" s="14" t="str">
        <f>IF('Employee Input 20-21'!VMF29="","",'Employee Input 20-21'!VMF29)</f>
        <v/>
      </c>
      <c r="VMG29" s="14" t="str">
        <f>IF('Employee Input 20-21'!VMG29="","",'Employee Input 20-21'!VMG29)</f>
        <v/>
      </c>
      <c r="VMH29" s="14" t="str">
        <f>IF('Employee Input 20-21'!VMH29="","",'Employee Input 20-21'!VMH29)</f>
        <v/>
      </c>
      <c r="VMI29" s="14" t="str">
        <f>IF('Employee Input 20-21'!VMI29="","",'Employee Input 20-21'!VMI29)</f>
        <v/>
      </c>
      <c r="VMJ29" s="14" t="str">
        <f>IF('Employee Input 20-21'!VMJ29="","",'Employee Input 20-21'!VMJ29)</f>
        <v/>
      </c>
      <c r="VMK29" s="14" t="str">
        <f>IF('Employee Input 20-21'!VMK29="","",'Employee Input 20-21'!VMK29)</f>
        <v/>
      </c>
      <c r="VML29" s="14" t="str">
        <f>IF('Employee Input 20-21'!VML29="","",'Employee Input 20-21'!VML29)</f>
        <v/>
      </c>
      <c r="VMM29" s="14" t="str">
        <f>IF('Employee Input 20-21'!VMM29="","",'Employee Input 20-21'!VMM29)</f>
        <v/>
      </c>
      <c r="VMN29" s="14" t="str">
        <f>IF('Employee Input 20-21'!VMN29="","",'Employee Input 20-21'!VMN29)</f>
        <v/>
      </c>
      <c r="VMO29" s="14" t="str">
        <f>IF('Employee Input 20-21'!VMO29="","",'Employee Input 20-21'!VMO29)</f>
        <v/>
      </c>
      <c r="VMP29" s="14" t="str">
        <f>IF('Employee Input 20-21'!VMP29="","",'Employee Input 20-21'!VMP29)</f>
        <v/>
      </c>
      <c r="VMQ29" s="14" t="str">
        <f>IF('Employee Input 20-21'!VMQ29="","",'Employee Input 20-21'!VMQ29)</f>
        <v/>
      </c>
      <c r="VMR29" s="14" t="str">
        <f>IF('Employee Input 20-21'!VMR29="","",'Employee Input 20-21'!VMR29)</f>
        <v/>
      </c>
      <c r="VMS29" s="14" t="str">
        <f>IF('Employee Input 20-21'!VMS29="","",'Employee Input 20-21'!VMS29)</f>
        <v/>
      </c>
      <c r="VMT29" s="14" t="str">
        <f>IF('Employee Input 20-21'!VMT29="","",'Employee Input 20-21'!VMT29)</f>
        <v/>
      </c>
      <c r="VMU29" s="14" t="str">
        <f>IF('Employee Input 20-21'!VMU29="","",'Employee Input 20-21'!VMU29)</f>
        <v/>
      </c>
      <c r="VMV29" s="14" t="str">
        <f>IF('Employee Input 20-21'!VMV29="","",'Employee Input 20-21'!VMV29)</f>
        <v/>
      </c>
      <c r="VMW29" s="14" t="str">
        <f>IF('Employee Input 20-21'!VMW29="","",'Employee Input 20-21'!VMW29)</f>
        <v/>
      </c>
      <c r="VMX29" s="14" t="str">
        <f>IF('Employee Input 20-21'!VMX29="","",'Employee Input 20-21'!VMX29)</f>
        <v/>
      </c>
      <c r="VMY29" s="14" t="str">
        <f>IF('Employee Input 20-21'!VMY29="","",'Employee Input 20-21'!VMY29)</f>
        <v/>
      </c>
      <c r="VMZ29" s="14" t="str">
        <f>IF('Employee Input 20-21'!VMZ29="","",'Employee Input 20-21'!VMZ29)</f>
        <v/>
      </c>
      <c r="VNA29" s="14" t="str">
        <f>IF('Employee Input 20-21'!VNA29="","",'Employee Input 20-21'!VNA29)</f>
        <v/>
      </c>
      <c r="VNB29" s="14" t="str">
        <f>IF('Employee Input 20-21'!VNB29="","",'Employee Input 20-21'!VNB29)</f>
        <v/>
      </c>
      <c r="VNC29" s="14" t="str">
        <f>IF('Employee Input 20-21'!VNC29="","",'Employee Input 20-21'!VNC29)</f>
        <v/>
      </c>
      <c r="VND29" s="14" t="str">
        <f>IF('Employee Input 20-21'!VND29="","",'Employee Input 20-21'!VND29)</f>
        <v/>
      </c>
      <c r="VNE29" s="14" t="str">
        <f>IF('Employee Input 20-21'!VNE29="","",'Employee Input 20-21'!VNE29)</f>
        <v/>
      </c>
      <c r="VNF29" s="14" t="str">
        <f>IF('Employee Input 20-21'!VNF29="","",'Employee Input 20-21'!VNF29)</f>
        <v/>
      </c>
      <c r="VNG29" s="14" t="str">
        <f>IF('Employee Input 20-21'!VNG29="","",'Employee Input 20-21'!VNG29)</f>
        <v/>
      </c>
      <c r="VNH29" s="14" t="str">
        <f>IF('Employee Input 20-21'!VNH29="","",'Employee Input 20-21'!VNH29)</f>
        <v/>
      </c>
      <c r="VNI29" s="14" t="str">
        <f>IF('Employee Input 20-21'!VNI29="","",'Employee Input 20-21'!VNI29)</f>
        <v/>
      </c>
      <c r="VNJ29" s="14" t="str">
        <f>IF('Employee Input 20-21'!VNJ29="","",'Employee Input 20-21'!VNJ29)</f>
        <v/>
      </c>
      <c r="VNK29" s="14" t="str">
        <f>IF('Employee Input 20-21'!VNK29="","",'Employee Input 20-21'!VNK29)</f>
        <v/>
      </c>
      <c r="VNL29" s="14" t="str">
        <f>IF('Employee Input 20-21'!VNL29="","",'Employee Input 20-21'!VNL29)</f>
        <v/>
      </c>
      <c r="VNM29" s="14" t="str">
        <f>IF('Employee Input 20-21'!VNM29="","",'Employee Input 20-21'!VNM29)</f>
        <v/>
      </c>
      <c r="VNN29" s="14" t="str">
        <f>IF('Employee Input 20-21'!VNN29="","",'Employee Input 20-21'!VNN29)</f>
        <v/>
      </c>
      <c r="VNO29" s="14" t="str">
        <f>IF('Employee Input 20-21'!VNO29="","",'Employee Input 20-21'!VNO29)</f>
        <v/>
      </c>
      <c r="VNP29" s="14" t="str">
        <f>IF('Employee Input 20-21'!VNP29="","",'Employee Input 20-21'!VNP29)</f>
        <v/>
      </c>
      <c r="VNQ29" s="14" t="str">
        <f>IF('Employee Input 20-21'!VNQ29="","",'Employee Input 20-21'!VNQ29)</f>
        <v/>
      </c>
      <c r="VNR29" s="14" t="str">
        <f>IF('Employee Input 20-21'!VNR29="","",'Employee Input 20-21'!VNR29)</f>
        <v/>
      </c>
      <c r="VNS29" s="14" t="str">
        <f>IF('Employee Input 20-21'!VNS29="","",'Employee Input 20-21'!VNS29)</f>
        <v/>
      </c>
      <c r="VNT29" s="14" t="str">
        <f>IF('Employee Input 20-21'!VNT29="","",'Employee Input 20-21'!VNT29)</f>
        <v/>
      </c>
      <c r="VNU29" s="14" t="str">
        <f>IF('Employee Input 20-21'!VNU29="","",'Employee Input 20-21'!VNU29)</f>
        <v/>
      </c>
      <c r="VNV29" s="14" t="str">
        <f>IF('Employee Input 20-21'!VNV29="","",'Employee Input 20-21'!VNV29)</f>
        <v/>
      </c>
      <c r="VNW29" s="14" t="str">
        <f>IF('Employee Input 20-21'!VNW29="","",'Employee Input 20-21'!VNW29)</f>
        <v/>
      </c>
      <c r="VNX29" s="14" t="str">
        <f>IF('Employee Input 20-21'!VNX29="","",'Employee Input 20-21'!VNX29)</f>
        <v/>
      </c>
      <c r="VNY29" s="14" t="str">
        <f>IF('Employee Input 20-21'!VNY29="","",'Employee Input 20-21'!VNY29)</f>
        <v/>
      </c>
      <c r="VNZ29" s="14" t="str">
        <f>IF('Employee Input 20-21'!VNZ29="","",'Employee Input 20-21'!VNZ29)</f>
        <v/>
      </c>
      <c r="VOA29" s="14" t="str">
        <f>IF('Employee Input 20-21'!VOA29="","",'Employee Input 20-21'!VOA29)</f>
        <v/>
      </c>
      <c r="VOB29" s="14" t="str">
        <f>IF('Employee Input 20-21'!VOB29="","",'Employee Input 20-21'!VOB29)</f>
        <v/>
      </c>
      <c r="VOC29" s="14" t="str">
        <f>IF('Employee Input 20-21'!VOC29="","",'Employee Input 20-21'!VOC29)</f>
        <v/>
      </c>
      <c r="VOD29" s="14" t="str">
        <f>IF('Employee Input 20-21'!VOD29="","",'Employee Input 20-21'!VOD29)</f>
        <v/>
      </c>
      <c r="VOE29" s="14" t="str">
        <f>IF('Employee Input 20-21'!VOE29="","",'Employee Input 20-21'!VOE29)</f>
        <v/>
      </c>
      <c r="VOF29" s="14" t="str">
        <f>IF('Employee Input 20-21'!VOF29="","",'Employee Input 20-21'!VOF29)</f>
        <v/>
      </c>
      <c r="VOG29" s="14" t="str">
        <f>IF('Employee Input 20-21'!VOG29="","",'Employee Input 20-21'!VOG29)</f>
        <v/>
      </c>
      <c r="VOH29" s="14" t="str">
        <f>IF('Employee Input 20-21'!VOH29="","",'Employee Input 20-21'!VOH29)</f>
        <v/>
      </c>
      <c r="VOI29" s="14" t="str">
        <f>IF('Employee Input 20-21'!VOI29="","",'Employee Input 20-21'!VOI29)</f>
        <v/>
      </c>
      <c r="VOJ29" s="14" t="str">
        <f>IF('Employee Input 20-21'!VOJ29="","",'Employee Input 20-21'!VOJ29)</f>
        <v/>
      </c>
      <c r="VOK29" s="14" t="str">
        <f>IF('Employee Input 20-21'!VOK29="","",'Employee Input 20-21'!VOK29)</f>
        <v/>
      </c>
      <c r="VOL29" s="14" t="str">
        <f>IF('Employee Input 20-21'!VOL29="","",'Employee Input 20-21'!VOL29)</f>
        <v/>
      </c>
      <c r="VOM29" s="14" t="str">
        <f>IF('Employee Input 20-21'!VOM29="","",'Employee Input 20-21'!VOM29)</f>
        <v/>
      </c>
      <c r="VON29" s="14" t="str">
        <f>IF('Employee Input 20-21'!VON29="","",'Employee Input 20-21'!VON29)</f>
        <v/>
      </c>
      <c r="VOO29" s="14" t="str">
        <f>IF('Employee Input 20-21'!VOO29="","",'Employee Input 20-21'!VOO29)</f>
        <v/>
      </c>
      <c r="VOP29" s="14" t="str">
        <f>IF('Employee Input 20-21'!VOP29="","",'Employee Input 20-21'!VOP29)</f>
        <v/>
      </c>
      <c r="VOQ29" s="14" t="str">
        <f>IF('Employee Input 20-21'!VOQ29="","",'Employee Input 20-21'!VOQ29)</f>
        <v/>
      </c>
      <c r="VOR29" s="14" t="str">
        <f>IF('Employee Input 20-21'!VOR29="","",'Employee Input 20-21'!VOR29)</f>
        <v/>
      </c>
      <c r="VOS29" s="14" t="str">
        <f>IF('Employee Input 20-21'!VOS29="","",'Employee Input 20-21'!VOS29)</f>
        <v/>
      </c>
      <c r="VOT29" s="14" t="str">
        <f>IF('Employee Input 20-21'!VOT29="","",'Employee Input 20-21'!VOT29)</f>
        <v/>
      </c>
      <c r="VOU29" s="14" t="str">
        <f>IF('Employee Input 20-21'!VOU29="","",'Employee Input 20-21'!VOU29)</f>
        <v/>
      </c>
      <c r="VOV29" s="14" t="str">
        <f>IF('Employee Input 20-21'!VOV29="","",'Employee Input 20-21'!VOV29)</f>
        <v/>
      </c>
      <c r="VOW29" s="14" t="str">
        <f>IF('Employee Input 20-21'!VOW29="","",'Employee Input 20-21'!VOW29)</f>
        <v/>
      </c>
      <c r="VOX29" s="14" t="str">
        <f>IF('Employee Input 20-21'!VOX29="","",'Employee Input 20-21'!VOX29)</f>
        <v/>
      </c>
      <c r="VOY29" s="14" t="str">
        <f>IF('Employee Input 20-21'!VOY29="","",'Employee Input 20-21'!VOY29)</f>
        <v/>
      </c>
      <c r="VOZ29" s="14" t="str">
        <f>IF('Employee Input 20-21'!VOZ29="","",'Employee Input 20-21'!VOZ29)</f>
        <v/>
      </c>
      <c r="VPA29" s="14" t="str">
        <f>IF('Employee Input 20-21'!VPA29="","",'Employee Input 20-21'!VPA29)</f>
        <v/>
      </c>
      <c r="VPB29" s="14" t="str">
        <f>IF('Employee Input 20-21'!VPB29="","",'Employee Input 20-21'!VPB29)</f>
        <v/>
      </c>
      <c r="VPC29" s="14" t="str">
        <f>IF('Employee Input 20-21'!VPC29="","",'Employee Input 20-21'!VPC29)</f>
        <v/>
      </c>
      <c r="VPD29" s="14" t="str">
        <f>IF('Employee Input 20-21'!VPD29="","",'Employee Input 20-21'!VPD29)</f>
        <v/>
      </c>
      <c r="VPE29" s="14" t="str">
        <f>IF('Employee Input 20-21'!VPE29="","",'Employee Input 20-21'!VPE29)</f>
        <v/>
      </c>
      <c r="VPF29" s="14" t="str">
        <f>IF('Employee Input 20-21'!VPF29="","",'Employee Input 20-21'!VPF29)</f>
        <v/>
      </c>
      <c r="VPG29" s="14" t="str">
        <f>IF('Employee Input 20-21'!VPG29="","",'Employee Input 20-21'!VPG29)</f>
        <v/>
      </c>
      <c r="VPH29" s="14" t="str">
        <f>IF('Employee Input 20-21'!VPH29="","",'Employee Input 20-21'!VPH29)</f>
        <v/>
      </c>
      <c r="VPI29" s="14" t="str">
        <f>IF('Employee Input 20-21'!VPI29="","",'Employee Input 20-21'!VPI29)</f>
        <v/>
      </c>
      <c r="VPJ29" s="14" t="str">
        <f>IF('Employee Input 20-21'!VPJ29="","",'Employee Input 20-21'!VPJ29)</f>
        <v/>
      </c>
      <c r="VPK29" s="14" t="str">
        <f>IF('Employee Input 20-21'!VPK29="","",'Employee Input 20-21'!VPK29)</f>
        <v/>
      </c>
      <c r="VPL29" s="14" t="str">
        <f>IF('Employee Input 20-21'!VPL29="","",'Employee Input 20-21'!VPL29)</f>
        <v/>
      </c>
      <c r="VPM29" s="14" t="str">
        <f>IF('Employee Input 20-21'!VPM29="","",'Employee Input 20-21'!VPM29)</f>
        <v/>
      </c>
      <c r="VPN29" s="14" t="str">
        <f>IF('Employee Input 20-21'!VPN29="","",'Employee Input 20-21'!VPN29)</f>
        <v/>
      </c>
      <c r="VPO29" s="14" t="str">
        <f>IF('Employee Input 20-21'!VPO29="","",'Employee Input 20-21'!VPO29)</f>
        <v/>
      </c>
      <c r="VPP29" s="14" t="str">
        <f>IF('Employee Input 20-21'!VPP29="","",'Employee Input 20-21'!VPP29)</f>
        <v/>
      </c>
      <c r="VPQ29" s="14" t="str">
        <f>IF('Employee Input 20-21'!VPQ29="","",'Employee Input 20-21'!VPQ29)</f>
        <v/>
      </c>
      <c r="VPR29" s="14" t="str">
        <f>IF('Employee Input 20-21'!VPR29="","",'Employee Input 20-21'!VPR29)</f>
        <v/>
      </c>
      <c r="VPS29" s="14" t="str">
        <f>IF('Employee Input 20-21'!VPS29="","",'Employee Input 20-21'!VPS29)</f>
        <v/>
      </c>
      <c r="VPT29" s="14" t="str">
        <f>IF('Employee Input 20-21'!VPT29="","",'Employee Input 20-21'!VPT29)</f>
        <v/>
      </c>
      <c r="VPU29" s="14" t="str">
        <f>IF('Employee Input 20-21'!VPU29="","",'Employee Input 20-21'!VPU29)</f>
        <v/>
      </c>
      <c r="VPV29" s="14" t="str">
        <f>IF('Employee Input 20-21'!VPV29="","",'Employee Input 20-21'!VPV29)</f>
        <v/>
      </c>
      <c r="VPW29" s="14" t="str">
        <f>IF('Employee Input 20-21'!VPW29="","",'Employee Input 20-21'!VPW29)</f>
        <v/>
      </c>
      <c r="VPX29" s="14" t="str">
        <f>IF('Employee Input 20-21'!VPX29="","",'Employee Input 20-21'!VPX29)</f>
        <v/>
      </c>
      <c r="VPY29" s="14" t="str">
        <f>IF('Employee Input 20-21'!VPY29="","",'Employee Input 20-21'!VPY29)</f>
        <v/>
      </c>
      <c r="VPZ29" s="14" t="str">
        <f>IF('Employee Input 20-21'!VPZ29="","",'Employee Input 20-21'!VPZ29)</f>
        <v/>
      </c>
      <c r="VQA29" s="14" t="str">
        <f>IF('Employee Input 20-21'!VQA29="","",'Employee Input 20-21'!VQA29)</f>
        <v/>
      </c>
      <c r="VQB29" s="14" t="str">
        <f>IF('Employee Input 20-21'!VQB29="","",'Employee Input 20-21'!VQB29)</f>
        <v/>
      </c>
      <c r="VQC29" s="14" t="str">
        <f>IF('Employee Input 20-21'!VQC29="","",'Employee Input 20-21'!VQC29)</f>
        <v/>
      </c>
      <c r="VQD29" s="14" t="str">
        <f>IF('Employee Input 20-21'!VQD29="","",'Employee Input 20-21'!VQD29)</f>
        <v/>
      </c>
      <c r="VQE29" s="14" t="str">
        <f>IF('Employee Input 20-21'!VQE29="","",'Employee Input 20-21'!VQE29)</f>
        <v/>
      </c>
      <c r="VQF29" s="14" t="str">
        <f>IF('Employee Input 20-21'!VQF29="","",'Employee Input 20-21'!VQF29)</f>
        <v/>
      </c>
      <c r="VQG29" s="14" t="str">
        <f>IF('Employee Input 20-21'!VQG29="","",'Employee Input 20-21'!VQG29)</f>
        <v/>
      </c>
      <c r="VQH29" s="14" t="str">
        <f>IF('Employee Input 20-21'!VQH29="","",'Employee Input 20-21'!VQH29)</f>
        <v/>
      </c>
      <c r="VQI29" s="14" t="str">
        <f>IF('Employee Input 20-21'!VQI29="","",'Employee Input 20-21'!VQI29)</f>
        <v/>
      </c>
      <c r="VQJ29" s="14" t="str">
        <f>IF('Employee Input 20-21'!VQJ29="","",'Employee Input 20-21'!VQJ29)</f>
        <v/>
      </c>
      <c r="VQK29" s="14" t="str">
        <f>IF('Employee Input 20-21'!VQK29="","",'Employee Input 20-21'!VQK29)</f>
        <v/>
      </c>
      <c r="VQL29" s="14" t="str">
        <f>IF('Employee Input 20-21'!VQL29="","",'Employee Input 20-21'!VQL29)</f>
        <v/>
      </c>
      <c r="VQM29" s="14" t="str">
        <f>IF('Employee Input 20-21'!VQM29="","",'Employee Input 20-21'!VQM29)</f>
        <v/>
      </c>
      <c r="VQN29" s="14" t="str">
        <f>IF('Employee Input 20-21'!VQN29="","",'Employee Input 20-21'!VQN29)</f>
        <v/>
      </c>
      <c r="VQO29" s="14" t="str">
        <f>IF('Employee Input 20-21'!VQO29="","",'Employee Input 20-21'!VQO29)</f>
        <v/>
      </c>
      <c r="VQP29" s="14" t="str">
        <f>IF('Employee Input 20-21'!VQP29="","",'Employee Input 20-21'!VQP29)</f>
        <v/>
      </c>
      <c r="VQQ29" s="14" t="str">
        <f>IF('Employee Input 20-21'!VQQ29="","",'Employee Input 20-21'!VQQ29)</f>
        <v/>
      </c>
      <c r="VQR29" s="14" t="str">
        <f>IF('Employee Input 20-21'!VQR29="","",'Employee Input 20-21'!VQR29)</f>
        <v/>
      </c>
      <c r="VQS29" s="14" t="str">
        <f>IF('Employee Input 20-21'!VQS29="","",'Employee Input 20-21'!VQS29)</f>
        <v/>
      </c>
      <c r="VQT29" s="14" t="str">
        <f>IF('Employee Input 20-21'!VQT29="","",'Employee Input 20-21'!VQT29)</f>
        <v/>
      </c>
      <c r="VQU29" s="14" t="str">
        <f>IF('Employee Input 20-21'!VQU29="","",'Employee Input 20-21'!VQU29)</f>
        <v/>
      </c>
      <c r="VQV29" s="14" t="str">
        <f>IF('Employee Input 20-21'!VQV29="","",'Employee Input 20-21'!VQV29)</f>
        <v/>
      </c>
      <c r="VQW29" s="14" t="str">
        <f>IF('Employee Input 20-21'!VQW29="","",'Employee Input 20-21'!VQW29)</f>
        <v/>
      </c>
      <c r="VQX29" s="14" t="str">
        <f>IF('Employee Input 20-21'!VQX29="","",'Employee Input 20-21'!VQX29)</f>
        <v/>
      </c>
      <c r="VQY29" s="14" t="str">
        <f>IF('Employee Input 20-21'!VQY29="","",'Employee Input 20-21'!VQY29)</f>
        <v/>
      </c>
      <c r="VQZ29" s="14" t="str">
        <f>IF('Employee Input 20-21'!VQZ29="","",'Employee Input 20-21'!VQZ29)</f>
        <v/>
      </c>
      <c r="VRA29" s="14" t="str">
        <f>IF('Employee Input 20-21'!VRA29="","",'Employee Input 20-21'!VRA29)</f>
        <v/>
      </c>
      <c r="VRB29" s="14" t="str">
        <f>IF('Employee Input 20-21'!VRB29="","",'Employee Input 20-21'!VRB29)</f>
        <v/>
      </c>
      <c r="VRC29" s="14" t="str">
        <f>IF('Employee Input 20-21'!VRC29="","",'Employee Input 20-21'!VRC29)</f>
        <v/>
      </c>
      <c r="VRD29" s="14" t="str">
        <f>IF('Employee Input 20-21'!VRD29="","",'Employee Input 20-21'!VRD29)</f>
        <v/>
      </c>
      <c r="VRE29" s="14" t="str">
        <f>IF('Employee Input 20-21'!VRE29="","",'Employee Input 20-21'!VRE29)</f>
        <v/>
      </c>
      <c r="VRF29" s="14" t="str">
        <f>IF('Employee Input 20-21'!VRF29="","",'Employee Input 20-21'!VRF29)</f>
        <v/>
      </c>
      <c r="VRG29" s="14" t="str">
        <f>IF('Employee Input 20-21'!VRG29="","",'Employee Input 20-21'!VRG29)</f>
        <v/>
      </c>
      <c r="VRH29" s="14" t="str">
        <f>IF('Employee Input 20-21'!VRH29="","",'Employee Input 20-21'!VRH29)</f>
        <v/>
      </c>
      <c r="VRI29" s="14" t="str">
        <f>IF('Employee Input 20-21'!VRI29="","",'Employee Input 20-21'!VRI29)</f>
        <v/>
      </c>
      <c r="VRJ29" s="14" t="str">
        <f>IF('Employee Input 20-21'!VRJ29="","",'Employee Input 20-21'!VRJ29)</f>
        <v/>
      </c>
      <c r="VRK29" s="14" t="str">
        <f>IF('Employee Input 20-21'!VRK29="","",'Employee Input 20-21'!VRK29)</f>
        <v/>
      </c>
      <c r="VRL29" s="14" t="str">
        <f>IF('Employee Input 20-21'!VRL29="","",'Employee Input 20-21'!VRL29)</f>
        <v/>
      </c>
      <c r="VRM29" s="14" t="str">
        <f>IF('Employee Input 20-21'!VRM29="","",'Employee Input 20-21'!VRM29)</f>
        <v/>
      </c>
      <c r="VRN29" s="14" t="str">
        <f>IF('Employee Input 20-21'!VRN29="","",'Employee Input 20-21'!VRN29)</f>
        <v/>
      </c>
      <c r="VRO29" s="14" t="str">
        <f>IF('Employee Input 20-21'!VRO29="","",'Employee Input 20-21'!VRO29)</f>
        <v/>
      </c>
      <c r="VRP29" s="14" t="str">
        <f>IF('Employee Input 20-21'!VRP29="","",'Employee Input 20-21'!VRP29)</f>
        <v/>
      </c>
      <c r="VRQ29" s="14" t="str">
        <f>IF('Employee Input 20-21'!VRQ29="","",'Employee Input 20-21'!VRQ29)</f>
        <v/>
      </c>
      <c r="VRR29" s="14" t="str">
        <f>IF('Employee Input 20-21'!VRR29="","",'Employee Input 20-21'!VRR29)</f>
        <v/>
      </c>
      <c r="VRS29" s="14" t="str">
        <f>IF('Employee Input 20-21'!VRS29="","",'Employee Input 20-21'!VRS29)</f>
        <v/>
      </c>
      <c r="VRT29" s="14" t="str">
        <f>IF('Employee Input 20-21'!VRT29="","",'Employee Input 20-21'!VRT29)</f>
        <v/>
      </c>
      <c r="VRU29" s="14" t="str">
        <f>IF('Employee Input 20-21'!VRU29="","",'Employee Input 20-21'!VRU29)</f>
        <v/>
      </c>
      <c r="VRV29" s="14" t="str">
        <f>IF('Employee Input 20-21'!VRV29="","",'Employee Input 20-21'!VRV29)</f>
        <v/>
      </c>
      <c r="VRW29" s="14" t="str">
        <f>IF('Employee Input 20-21'!VRW29="","",'Employee Input 20-21'!VRW29)</f>
        <v/>
      </c>
      <c r="VRX29" s="14" t="str">
        <f>IF('Employee Input 20-21'!VRX29="","",'Employee Input 20-21'!VRX29)</f>
        <v/>
      </c>
      <c r="VRY29" s="14" t="str">
        <f>IF('Employee Input 20-21'!VRY29="","",'Employee Input 20-21'!VRY29)</f>
        <v/>
      </c>
      <c r="VRZ29" s="14" t="str">
        <f>IF('Employee Input 20-21'!VRZ29="","",'Employee Input 20-21'!VRZ29)</f>
        <v/>
      </c>
      <c r="VSA29" s="14" t="str">
        <f>IF('Employee Input 20-21'!VSA29="","",'Employee Input 20-21'!VSA29)</f>
        <v/>
      </c>
      <c r="VSB29" s="14" t="str">
        <f>IF('Employee Input 20-21'!VSB29="","",'Employee Input 20-21'!VSB29)</f>
        <v/>
      </c>
      <c r="VSC29" s="14" t="str">
        <f>IF('Employee Input 20-21'!VSC29="","",'Employee Input 20-21'!VSC29)</f>
        <v/>
      </c>
      <c r="VSD29" s="14" t="str">
        <f>IF('Employee Input 20-21'!VSD29="","",'Employee Input 20-21'!VSD29)</f>
        <v/>
      </c>
      <c r="VSE29" s="14" t="str">
        <f>IF('Employee Input 20-21'!VSE29="","",'Employee Input 20-21'!VSE29)</f>
        <v/>
      </c>
      <c r="VSF29" s="14" t="str">
        <f>IF('Employee Input 20-21'!VSF29="","",'Employee Input 20-21'!VSF29)</f>
        <v/>
      </c>
      <c r="VSG29" s="14" t="str">
        <f>IF('Employee Input 20-21'!VSG29="","",'Employee Input 20-21'!VSG29)</f>
        <v/>
      </c>
      <c r="VSH29" s="14" t="str">
        <f>IF('Employee Input 20-21'!VSH29="","",'Employee Input 20-21'!VSH29)</f>
        <v/>
      </c>
      <c r="VSI29" s="14" t="str">
        <f>IF('Employee Input 20-21'!VSI29="","",'Employee Input 20-21'!VSI29)</f>
        <v/>
      </c>
      <c r="VSJ29" s="14" t="str">
        <f>IF('Employee Input 20-21'!VSJ29="","",'Employee Input 20-21'!VSJ29)</f>
        <v/>
      </c>
      <c r="VSK29" s="14" t="str">
        <f>IF('Employee Input 20-21'!VSK29="","",'Employee Input 20-21'!VSK29)</f>
        <v/>
      </c>
      <c r="VSL29" s="14" t="str">
        <f>IF('Employee Input 20-21'!VSL29="","",'Employee Input 20-21'!VSL29)</f>
        <v/>
      </c>
      <c r="VSM29" s="14" t="str">
        <f>IF('Employee Input 20-21'!VSM29="","",'Employee Input 20-21'!VSM29)</f>
        <v/>
      </c>
      <c r="VSN29" s="14" t="str">
        <f>IF('Employee Input 20-21'!VSN29="","",'Employee Input 20-21'!VSN29)</f>
        <v/>
      </c>
      <c r="VSO29" s="14" t="str">
        <f>IF('Employee Input 20-21'!VSO29="","",'Employee Input 20-21'!VSO29)</f>
        <v/>
      </c>
      <c r="VSP29" s="14" t="str">
        <f>IF('Employee Input 20-21'!VSP29="","",'Employee Input 20-21'!VSP29)</f>
        <v/>
      </c>
      <c r="VSQ29" s="14" t="str">
        <f>IF('Employee Input 20-21'!VSQ29="","",'Employee Input 20-21'!VSQ29)</f>
        <v/>
      </c>
      <c r="VSR29" s="14" t="str">
        <f>IF('Employee Input 20-21'!VSR29="","",'Employee Input 20-21'!VSR29)</f>
        <v/>
      </c>
      <c r="VSS29" s="14" t="str">
        <f>IF('Employee Input 20-21'!VSS29="","",'Employee Input 20-21'!VSS29)</f>
        <v/>
      </c>
      <c r="VST29" s="14" t="str">
        <f>IF('Employee Input 20-21'!VST29="","",'Employee Input 20-21'!VST29)</f>
        <v/>
      </c>
      <c r="VSU29" s="14" t="str">
        <f>IF('Employee Input 20-21'!VSU29="","",'Employee Input 20-21'!VSU29)</f>
        <v/>
      </c>
      <c r="VSV29" s="14" t="str">
        <f>IF('Employee Input 20-21'!VSV29="","",'Employee Input 20-21'!VSV29)</f>
        <v/>
      </c>
      <c r="VSW29" s="14" t="str">
        <f>IF('Employee Input 20-21'!VSW29="","",'Employee Input 20-21'!VSW29)</f>
        <v/>
      </c>
      <c r="VSX29" s="14" t="str">
        <f>IF('Employee Input 20-21'!VSX29="","",'Employee Input 20-21'!VSX29)</f>
        <v/>
      </c>
      <c r="VSY29" s="14" t="str">
        <f>IF('Employee Input 20-21'!VSY29="","",'Employee Input 20-21'!VSY29)</f>
        <v/>
      </c>
      <c r="VSZ29" s="14" t="str">
        <f>IF('Employee Input 20-21'!VSZ29="","",'Employee Input 20-21'!VSZ29)</f>
        <v/>
      </c>
      <c r="VTA29" s="14" t="str">
        <f>IF('Employee Input 20-21'!VTA29="","",'Employee Input 20-21'!VTA29)</f>
        <v/>
      </c>
      <c r="VTB29" s="14" t="str">
        <f>IF('Employee Input 20-21'!VTB29="","",'Employee Input 20-21'!VTB29)</f>
        <v/>
      </c>
      <c r="VTC29" s="14" t="str">
        <f>IF('Employee Input 20-21'!VTC29="","",'Employee Input 20-21'!VTC29)</f>
        <v/>
      </c>
      <c r="VTD29" s="14" t="str">
        <f>IF('Employee Input 20-21'!VTD29="","",'Employee Input 20-21'!VTD29)</f>
        <v/>
      </c>
      <c r="VTE29" s="14" t="str">
        <f>IF('Employee Input 20-21'!VTE29="","",'Employee Input 20-21'!VTE29)</f>
        <v/>
      </c>
      <c r="VTF29" s="14" t="str">
        <f>IF('Employee Input 20-21'!VTF29="","",'Employee Input 20-21'!VTF29)</f>
        <v/>
      </c>
      <c r="VTG29" s="14" t="str">
        <f>IF('Employee Input 20-21'!VTG29="","",'Employee Input 20-21'!VTG29)</f>
        <v/>
      </c>
      <c r="VTH29" s="14" t="str">
        <f>IF('Employee Input 20-21'!VTH29="","",'Employee Input 20-21'!VTH29)</f>
        <v/>
      </c>
      <c r="VTI29" s="14" t="str">
        <f>IF('Employee Input 20-21'!VTI29="","",'Employee Input 20-21'!VTI29)</f>
        <v/>
      </c>
      <c r="VTJ29" s="14" t="str">
        <f>IF('Employee Input 20-21'!VTJ29="","",'Employee Input 20-21'!VTJ29)</f>
        <v/>
      </c>
      <c r="VTK29" s="14" t="str">
        <f>IF('Employee Input 20-21'!VTK29="","",'Employee Input 20-21'!VTK29)</f>
        <v/>
      </c>
      <c r="VTL29" s="14" t="str">
        <f>IF('Employee Input 20-21'!VTL29="","",'Employee Input 20-21'!VTL29)</f>
        <v/>
      </c>
      <c r="VTM29" s="14" t="str">
        <f>IF('Employee Input 20-21'!VTM29="","",'Employee Input 20-21'!VTM29)</f>
        <v/>
      </c>
      <c r="VTN29" s="14" t="str">
        <f>IF('Employee Input 20-21'!VTN29="","",'Employee Input 20-21'!VTN29)</f>
        <v/>
      </c>
      <c r="VTO29" s="14" t="str">
        <f>IF('Employee Input 20-21'!VTO29="","",'Employee Input 20-21'!VTO29)</f>
        <v/>
      </c>
      <c r="VTP29" s="14" t="str">
        <f>IF('Employee Input 20-21'!VTP29="","",'Employee Input 20-21'!VTP29)</f>
        <v/>
      </c>
      <c r="VTQ29" s="14" t="str">
        <f>IF('Employee Input 20-21'!VTQ29="","",'Employee Input 20-21'!VTQ29)</f>
        <v/>
      </c>
      <c r="VTR29" s="14" t="str">
        <f>IF('Employee Input 20-21'!VTR29="","",'Employee Input 20-21'!VTR29)</f>
        <v/>
      </c>
      <c r="VTS29" s="14" t="str">
        <f>IF('Employee Input 20-21'!VTS29="","",'Employee Input 20-21'!VTS29)</f>
        <v/>
      </c>
      <c r="VTT29" s="14" t="str">
        <f>IF('Employee Input 20-21'!VTT29="","",'Employee Input 20-21'!VTT29)</f>
        <v/>
      </c>
      <c r="VTU29" s="14" t="str">
        <f>IF('Employee Input 20-21'!VTU29="","",'Employee Input 20-21'!VTU29)</f>
        <v/>
      </c>
      <c r="VTV29" s="14" t="str">
        <f>IF('Employee Input 20-21'!VTV29="","",'Employee Input 20-21'!VTV29)</f>
        <v/>
      </c>
      <c r="VTW29" s="14" t="str">
        <f>IF('Employee Input 20-21'!VTW29="","",'Employee Input 20-21'!VTW29)</f>
        <v/>
      </c>
      <c r="VTX29" s="14" t="str">
        <f>IF('Employee Input 20-21'!VTX29="","",'Employee Input 20-21'!VTX29)</f>
        <v/>
      </c>
      <c r="VTY29" s="14" t="str">
        <f>IF('Employee Input 20-21'!VTY29="","",'Employee Input 20-21'!VTY29)</f>
        <v/>
      </c>
      <c r="VTZ29" s="14" t="str">
        <f>IF('Employee Input 20-21'!VTZ29="","",'Employee Input 20-21'!VTZ29)</f>
        <v/>
      </c>
      <c r="VUA29" s="14" t="str">
        <f>IF('Employee Input 20-21'!VUA29="","",'Employee Input 20-21'!VUA29)</f>
        <v/>
      </c>
      <c r="VUB29" s="14" t="str">
        <f>IF('Employee Input 20-21'!VUB29="","",'Employee Input 20-21'!VUB29)</f>
        <v/>
      </c>
      <c r="VUC29" s="14" t="str">
        <f>IF('Employee Input 20-21'!VUC29="","",'Employee Input 20-21'!VUC29)</f>
        <v/>
      </c>
      <c r="VUD29" s="14" t="str">
        <f>IF('Employee Input 20-21'!VUD29="","",'Employee Input 20-21'!VUD29)</f>
        <v/>
      </c>
      <c r="VUE29" s="14" t="str">
        <f>IF('Employee Input 20-21'!VUE29="","",'Employee Input 20-21'!VUE29)</f>
        <v/>
      </c>
      <c r="VUF29" s="14" t="str">
        <f>IF('Employee Input 20-21'!VUF29="","",'Employee Input 20-21'!VUF29)</f>
        <v/>
      </c>
      <c r="VUG29" s="14" t="str">
        <f>IF('Employee Input 20-21'!VUG29="","",'Employee Input 20-21'!VUG29)</f>
        <v/>
      </c>
      <c r="VUH29" s="14" t="str">
        <f>IF('Employee Input 20-21'!VUH29="","",'Employee Input 20-21'!VUH29)</f>
        <v/>
      </c>
      <c r="VUI29" s="14" t="str">
        <f>IF('Employee Input 20-21'!VUI29="","",'Employee Input 20-21'!VUI29)</f>
        <v/>
      </c>
      <c r="VUJ29" s="14" t="str">
        <f>IF('Employee Input 20-21'!VUJ29="","",'Employee Input 20-21'!VUJ29)</f>
        <v/>
      </c>
      <c r="VUK29" s="14" t="str">
        <f>IF('Employee Input 20-21'!VUK29="","",'Employee Input 20-21'!VUK29)</f>
        <v/>
      </c>
      <c r="VUL29" s="14" t="str">
        <f>IF('Employee Input 20-21'!VUL29="","",'Employee Input 20-21'!VUL29)</f>
        <v/>
      </c>
      <c r="VUM29" s="14" t="str">
        <f>IF('Employee Input 20-21'!VUM29="","",'Employee Input 20-21'!VUM29)</f>
        <v/>
      </c>
      <c r="VUN29" s="14" t="str">
        <f>IF('Employee Input 20-21'!VUN29="","",'Employee Input 20-21'!VUN29)</f>
        <v/>
      </c>
      <c r="VUO29" s="14" t="str">
        <f>IF('Employee Input 20-21'!VUO29="","",'Employee Input 20-21'!VUO29)</f>
        <v/>
      </c>
      <c r="VUP29" s="14" t="str">
        <f>IF('Employee Input 20-21'!VUP29="","",'Employee Input 20-21'!VUP29)</f>
        <v/>
      </c>
      <c r="VUQ29" s="14" t="str">
        <f>IF('Employee Input 20-21'!VUQ29="","",'Employee Input 20-21'!VUQ29)</f>
        <v/>
      </c>
      <c r="VUR29" s="14" t="str">
        <f>IF('Employee Input 20-21'!VUR29="","",'Employee Input 20-21'!VUR29)</f>
        <v/>
      </c>
      <c r="VUS29" s="14" t="str">
        <f>IF('Employee Input 20-21'!VUS29="","",'Employee Input 20-21'!VUS29)</f>
        <v/>
      </c>
      <c r="VUT29" s="14" t="str">
        <f>IF('Employee Input 20-21'!VUT29="","",'Employee Input 20-21'!VUT29)</f>
        <v/>
      </c>
      <c r="VUU29" s="14" t="str">
        <f>IF('Employee Input 20-21'!VUU29="","",'Employee Input 20-21'!VUU29)</f>
        <v/>
      </c>
      <c r="VUV29" s="14" t="str">
        <f>IF('Employee Input 20-21'!VUV29="","",'Employee Input 20-21'!VUV29)</f>
        <v/>
      </c>
      <c r="VUW29" s="14" t="str">
        <f>IF('Employee Input 20-21'!VUW29="","",'Employee Input 20-21'!VUW29)</f>
        <v/>
      </c>
      <c r="VUX29" s="14" t="str">
        <f>IF('Employee Input 20-21'!VUX29="","",'Employee Input 20-21'!VUX29)</f>
        <v/>
      </c>
      <c r="VUY29" s="14" t="str">
        <f>IF('Employee Input 20-21'!VUY29="","",'Employee Input 20-21'!VUY29)</f>
        <v/>
      </c>
      <c r="VUZ29" s="14" t="str">
        <f>IF('Employee Input 20-21'!VUZ29="","",'Employee Input 20-21'!VUZ29)</f>
        <v/>
      </c>
      <c r="VVA29" s="14" t="str">
        <f>IF('Employee Input 20-21'!VVA29="","",'Employee Input 20-21'!VVA29)</f>
        <v/>
      </c>
      <c r="VVB29" s="14" t="str">
        <f>IF('Employee Input 20-21'!VVB29="","",'Employee Input 20-21'!VVB29)</f>
        <v/>
      </c>
      <c r="VVC29" s="14" t="str">
        <f>IF('Employee Input 20-21'!VVC29="","",'Employee Input 20-21'!VVC29)</f>
        <v/>
      </c>
      <c r="VVD29" s="14" t="str">
        <f>IF('Employee Input 20-21'!VVD29="","",'Employee Input 20-21'!VVD29)</f>
        <v/>
      </c>
      <c r="VVE29" s="14" t="str">
        <f>IF('Employee Input 20-21'!VVE29="","",'Employee Input 20-21'!VVE29)</f>
        <v/>
      </c>
      <c r="VVF29" s="14" t="str">
        <f>IF('Employee Input 20-21'!VVF29="","",'Employee Input 20-21'!VVF29)</f>
        <v/>
      </c>
      <c r="VVG29" s="14" t="str">
        <f>IF('Employee Input 20-21'!VVG29="","",'Employee Input 20-21'!VVG29)</f>
        <v/>
      </c>
      <c r="VVH29" s="14" t="str">
        <f>IF('Employee Input 20-21'!VVH29="","",'Employee Input 20-21'!VVH29)</f>
        <v/>
      </c>
      <c r="VVI29" s="14" t="str">
        <f>IF('Employee Input 20-21'!VVI29="","",'Employee Input 20-21'!VVI29)</f>
        <v/>
      </c>
      <c r="VVJ29" s="14" t="str">
        <f>IF('Employee Input 20-21'!VVJ29="","",'Employee Input 20-21'!VVJ29)</f>
        <v/>
      </c>
      <c r="VVK29" s="14" t="str">
        <f>IF('Employee Input 20-21'!VVK29="","",'Employee Input 20-21'!VVK29)</f>
        <v/>
      </c>
      <c r="VVL29" s="14" t="str">
        <f>IF('Employee Input 20-21'!VVL29="","",'Employee Input 20-21'!VVL29)</f>
        <v/>
      </c>
      <c r="VVM29" s="14" t="str">
        <f>IF('Employee Input 20-21'!VVM29="","",'Employee Input 20-21'!VVM29)</f>
        <v/>
      </c>
      <c r="VVN29" s="14" t="str">
        <f>IF('Employee Input 20-21'!VVN29="","",'Employee Input 20-21'!VVN29)</f>
        <v/>
      </c>
      <c r="VVO29" s="14" t="str">
        <f>IF('Employee Input 20-21'!VVO29="","",'Employee Input 20-21'!VVO29)</f>
        <v/>
      </c>
      <c r="VVP29" s="14" t="str">
        <f>IF('Employee Input 20-21'!VVP29="","",'Employee Input 20-21'!VVP29)</f>
        <v/>
      </c>
      <c r="VVQ29" s="14" t="str">
        <f>IF('Employee Input 20-21'!VVQ29="","",'Employee Input 20-21'!VVQ29)</f>
        <v/>
      </c>
      <c r="VVR29" s="14" t="str">
        <f>IF('Employee Input 20-21'!VVR29="","",'Employee Input 20-21'!VVR29)</f>
        <v/>
      </c>
      <c r="VVS29" s="14" t="str">
        <f>IF('Employee Input 20-21'!VVS29="","",'Employee Input 20-21'!VVS29)</f>
        <v/>
      </c>
      <c r="VVT29" s="14" t="str">
        <f>IF('Employee Input 20-21'!VVT29="","",'Employee Input 20-21'!VVT29)</f>
        <v/>
      </c>
      <c r="VVU29" s="14" t="str">
        <f>IF('Employee Input 20-21'!VVU29="","",'Employee Input 20-21'!VVU29)</f>
        <v/>
      </c>
      <c r="VVV29" s="14" t="str">
        <f>IF('Employee Input 20-21'!VVV29="","",'Employee Input 20-21'!VVV29)</f>
        <v/>
      </c>
      <c r="VVW29" s="14" t="str">
        <f>IF('Employee Input 20-21'!VVW29="","",'Employee Input 20-21'!VVW29)</f>
        <v/>
      </c>
      <c r="VVX29" s="14" t="str">
        <f>IF('Employee Input 20-21'!VVX29="","",'Employee Input 20-21'!VVX29)</f>
        <v/>
      </c>
      <c r="VVY29" s="14" t="str">
        <f>IF('Employee Input 20-21'!VVY29="","",'Employee Input 20-21'!VVY29)</f>
        <v/>
      </c>
      <c r="VVZ29" s="14" t="str">
        <f>IF('Employee Input 20-21'!VVZ29="","",'Employee Input 20-21'!VVZ29)</f>
        <v/>
      </c>
      <c r="VWA29" s="14" t="str">
        <f>IF('Employee Input 20-21'!VWA29="","",'Employee Input 20-21'!VWA29)</f>
        <v/>
      </c>
      <c r="VWB29" s="14" t="str">
        <f>IF('Employee Input 20-21'!VWB29="","",'Employee Input 20-21'!VWB29)</f>
        <v/>
      </c>
      <c r="VWC29" s="14" t="str">
        <f>IF('Employee Input 20-21'!VWC29="","",'Employee Input 20-21'!VWC29)</f>
        <v/>
      </c>
      <c r="VWD29" s="14" t="str">
        <f>IF('Employee Input 20-21'!VWD29="","",'Employee Input 20-21'!VWD29)</f>
        <v/>
      </c>
      <c r="VWE29" s="14" t="str">
        <f>IF('Employee Input 20-21'!VWE29="","",'Employee Input 20-21'!VWE29)</f>
        <v/>
      </c>
      <c r="VWF29" s="14" t="str">
        <f>IF('Employee Input 20-21'!VWF29="","",'Employee Input 20-21'!VWF29)</f>
        <v/>
      </c>
      <c r="VWG29" s="14" t="str">
        <f>IF('Employee Input 20-21'!VWG29="","",'Employee Input 20-21'!VWG29)</f>
        <v/>
      </c>
      <c r="VWH29" s="14" t="str">
        <f>IF('Employee Input 20-21'!VWH29="","",'Employee Input 20-21'!VWH29)</f>
        <v/>
      </c>
      <c r="VWI29" s="14" t="str">
        <f>IF('Employee Input 20-21'!VWI29="","",'Employee Input 20-21'!VWI29)</f>
        <v/>
      </c>
      <c r="VWJ29" s="14" t="str">
        <f>IF('Employee Input 20-21'!VWJ29="","",'Employee Input 20-21'!VWJ29)</f>
        <v/>
      </c>
      <c r="VWK29" s="14" t="str">
        <f>IF('Employee Input 20-21'!VWK29="","",'Employee Input 20-21'!VWK29)</f>
        <v/>
      </c>
      <c r="VWL29" s="14" t="str">
        <f>IF('Employee Input 20-21'!VWL29="","",'Employee Input 20-21'!VWL29)</f>
        <v/>
      </c>
      <c r="VWM29" s="14" t="str">
        <f>IF('Employee Input 20-21'!VWM29="","",'Employee Input 20-21'!VWM29)</f>
        <v/>
      </c>
      <c r="VWN29" s="14" t="str">
        <f>IF('Employee Input 20-21'!VWN29="","",'Employee Input 20-21'!VWN29)</f>
        <v/>
      </c>
      <c r="VWO29" s="14" t="str">
        <f>IF('Employee Input 20-21'!VWO29="","",'Employee Input 20-21'!VWO29)</f>
        <v/>
      </c>
      <c r="VWP29" s="14" t="str">
        <f>IF('Employee Input 20-21'!VWP29="","",'Employee Input 20-21'!VWP29)</f>
        <v/>
      </c>
      <c r="VWQ29" s="14" t="str">
        <f>IF('Employee Input 20-21'!VWQ29="","",'Employee Input 20-21'!VWQ29)</f>
        <v/>
      </c>
      <c r="VWR29" s="14" t="str">
        <f>IF('Employee Input 20-21'!VWR29="","",'Employee Input 20-21'!VWR29)</f>
        <v/>
      </c>
      <c r="VWS29" s="14" t="str">
        <f>IF('Employee Input 20-21'!VWS29="","",'Employee Input 20-21'!VWS29)</f>
        <v/>
      </c>
      <c r="VWT29" s="14" t="str">
        <f>IF('Employee Input 20-21'!VWT29="","",'Employee Input 20-21'!VWT29)</f>
        <v/>
      </c>
      <c r="VWU29" s="14" t="str">
        <f>IF('Employee Input 20-21'!VWU29="","",'Employee Input 20-21'!VWU29)</f>
        <v/>
      </c>
      <c r="VWV29" s="14" t="str">
        <f>IF('Employee Input 20-21'!VWV29="","",'Employee Input 20-21'!VWV29)</f>
        <v/>
      </c>
      <c r="VWW29" s="14" t="str">
        <f>IF('Employee Input 20-21'!VWW29="","",'Employee Input 20-21'!VWW29)</f>
        <v/>
      </c>
      <c r="VWX29" s="14" t="str">
        <f>IF('Employee Input 20-21'!VWX29="","",'Employee Input 20-21'!VWX29)</f>
        <v/>
      </c>
      <c r="VWY29" s="14" t="str">
        <f>IF('Employee Input 20-21'!VWY29="","",'Employee Input 20-21'!VWY29)</f>
        <v/>
      </c>
      <c r="VWZ29" s="14" t="str">
        <f>IF('Employee Input 20-21'!VWZ29="","",'Employee Input 20-21'!VWZ29)</f>
        <v/>
      </c>
      <c r="VXA29" s="14" t="str">
        <f>IF('Employee Input 20-21'!VXA29="","",'Employee Input 20-21'!VXA29)</f>
        <v/>
      </c>
      <c r="VXB29" s="14" t="str">
        <f>IF('Employee Input 20-21'!VXB29="","",'Employee Input 20-21'!VXB29)</f>
        <v/>
      </c>
      <c r="VXC29" s="14" t="str">
        <f>IF('Employee Input 20-21'!VXC29="","",'Employee Input 20-21'!VXC29)</f>
        <v/>
      </c>
      <c r="VXD29" s="14" t="str">
        <f>IF('Employee Input 20-21'!VXD29="","",'Employee Input 20-21'!VXD29)</f>
        <v/>
      </c>
      <c r="VXE29" s="14" t="str">
        <f>IF('Employee Input 20-21'!VXE29="","",'Employee Input 20-21'!VXE29)</f>
        <v/>
      </c>
      <c r="VXF29" s="14" t="str">
        <f>IF('Employee Input 20-21'!VXF29="","",'Employee Input 20-21'!VXF29)</f>
        <v/>
      </c>
      <c r="VXG29" s="14" t="str">
        <f>IF('Employee Input 20-21'!VXG29="","",'Employee Input 20-21'!VXG29)</f>
        <v/>
      </c>
      <c r="VXH29" s="14" t="str">
        <f>IF('Employee Input 20-21'!VXH29="","",'Employee Input 20-21'!VXH29)</f>
        <v/>
      </c>
      <c r="VXI29" s="14" t="str">
        <f>IF('Employee Input 20-21'!VXI29="","",'Employee Input 20-21'!VXI29)</f>
        <v/>
      </c>
      <c r="VXJ29" s="14" t="str">
        <f>IF('Employee Input 20-21'!VXJ29="","",'Employee Input 20-21'!VXJ29)</f>
        <v/>
      </c>
      <c r="VXK29" s="14" t="str">
        <f>IF('Employee Input 20-21'!VXK29="","",'Employee Input 20-21'!VXK29)</f>
        <v/>
      </c>
      <c r="VXL29" s="14" t="str">
        <f>IF('Employee Input 20-21'!VXL29="","",'Employee Input 20-21'!VXL29)</f>
        <v/>
      </c>
      <c r="VXM29" s="14" t="str">
        <f>IF('Employee Input 20-21'!VXM29="","",'Employee Input 20-21'!VXM29)</f>
        <v/>
      </c>
      <c r="VXN29" s="14" t="str">
        <f>IF('Employee Input 20-21'!VXN29="","",'Employee Input 20-21'!VXN29)</f>
        <v/>
      </c>
      <c r="VXO29" s="14" t="str">
        <f>IF('Employee Input 20-21'!VXO29="","",'Employee Input 20-21'!VXO29)</f>
        <v/>
      </c>
      <c r="VXP29" s="14" t="str">
        <f>IF('Employee Input 20-21'!VXP29="","",'Employee Input 20-21'!VXP29)</f>
        <v/>
      </c>
      <c r="VXQ29" s="14" t="str">
        <f>IF('Employee Input 20-21'!VXQ29="","",'Employee Input 20-21'!VXQ29)</f>
        <v/>
      </c>
      <c r="VXR29" s="14" t="str">
        <f>IF('Employee Input 20-21'!VXR29="","",'Employee Input 20-21'!VXR29)</f>
        <v/>
      </c>
      <c r="VXS29" s="14" t="str">
        <f>IF('Employee Input 20-21'!VXS29="","",'Employee Input 20-21'!VXS29)</f>
        <v/>
      </c>
      <c r="VXT29" s="14" t="str">
        <f>IF('Employee Input 20-21'!VXT29="","",'Employee Input 20-21'!VXT29)</f>
        <v/>
      </c>
      <c r="VXU29" s="14" t="str">
        <f>IF('Employee Input 20-21'!VXU29="","",'Employee Input 20-21'!VXU29)</f>
        <v/>
      </c>
      <c r="VXV29" s="14" t="str">
        <f>IF('Employee Input 20-21'!VXV29="","",'Employee Input 20-21'!VXV29)</f>
        <v/>
      </c>
      <c r="VXW29" s="14" t="str">
        <f>IF('Employee Input 20-21'!VXW29="","",'Employee Input 20-21'!VXW29)</f>
        <v/>
      </c>
      <c r="VXX29" s="14" t="str">
        <f>IF('Employee Input 20-21'!VXX29="","",'Employee Input 20-21'!VXX29)</f>
        <v/>
      </c>
      <c r="VXY29" s="14" t="str">
        <f>IF('Employee Input 20-21'!VXY29="","",'Employee Input 20-21'!VXY29)</f>
        <v/>
      </c>
      <c r="VXZ29" s="14" t="str">
        <f>IF('Employee Input 20-21'!VXZ29="","",'Employee Input 20-21'!VXZ29)</f>
        <v/>
      </c>
      <c r="VYA29" s="14" t="str">
        <f>IF('Employee Input 20-21'!VYA29="","",'Employee Input 20-21'!VYA29)</f>
        <v/>
      </c>
      <c r="VYB29" s="14" t="str">
        <f>IF('Employee Input 20-21'!VYB29="","",'Employee Input 20-21'!VYB29)</f>
        <v/>
      </c>
      <c r="VYC29" s="14" t="str">
        <f>IF('Employee Input 20-21'!VYC29="","",'Employee Input 20-21'!VYC29)</f>
        <v/>
      </c>
      <c r="VYD29" s="14" t="str">
        <f>IF('Employee Input 20-21'!VYD29="","",'Employee Input 20-21'!VYD29)</f>
        <v/>
      </c>
      <c r="VYE29" s="14" t="str">
        <f>IF('Employee Input 20-21'!VYE29="","",'Employee Input 20-21'!VYE29)</f>
        <v/>
      </c>
      <c r="VYF29" s="14" t="str">
        <f>IF('Employee Input 20-21'!VYF29="","",'Employee Input 20-21'!VYF29)</f>
        <v/>
      </c>
      <c r="VYG29" s="14" t="str">
        <f>IF('Employee Input 20-21'!VYG29="","",'Employee Input 20-21'!VYG29)</f>
        <v/>
      </c>
      <c r="VYH29" s="14" t="str">
        <f>IF('Employee Input 20-21'!VYH29="","",'Employee Input 20-21'!VYH29)</f>
        <v/>
      </c>
      <c r="VYI29" s="14" t="str">
        <f>IF('Employee Input 20-21'!VYI29="","",'Employee Input 20-21'!VYI29)</f>
        <v/>
      </c>
      <c r="VYJ29" s="14" t="str">
        <f>IF('Employee Input 20-21'!VYJ29="","",'Employee Input 20-21'!VYJ29)</f>
        <v/>
      </c>
      <c r="VYK29" s="14" t="str">
        <f>IF('Employee Input 20-21'!VYK29="","",'Employee Input 20-21'!VYK29)</f>
        <v/>
      </c>
      <c r="VYL29" s="14" t="str">
        <f>IF('Employee Input 20-21'!VYL29="","",'Employee Input 20-21'!VYL29)</f>
        <v/>
      </c>
      <c r="VYM29" s="14" t="str">
        <f>IF('Employee Input 20-21'!VYM29="","",'Employee Input 20-21'!VYM29)</f>
        <v/>
      </c>
      <c r="VYN29" s="14" t="str">
        <f>IF('Employee Input 20-21'!VYN29="","",'Employee Input 20-21'!VYN29)</f>
        <v/>
      </c>
      <c r="VYO29" s="14" t="str">
        <f>IF('Employee Input 20-21'!VYO29="","",'Employee Input 20-21'!VYO29)</f>
        <v/>
      </c>
      <c r="VYP29" s="14" t="str">
        <f>IF('Employee Input 20-21'!VYP29="","",'Employee Input 20-21'!VYP29)</f>
        <v/>
      </c>
      <c r="VYQ29" s="14" t="str">
        <f>IF('Employee Input 20-21'!VYQ29="","",'Employee Input 20-21'!VYQ29)</f>
        <v/>
      </c>
      <c r="VYR29" s="14" t="str">
        <f>IF('Employee Input 20-21'!VYR29="","",'Employee Input 20-21'!VYR29)</f>
        <v/>
      </c>
      <c r="VYS29" s="14" t="str">
        <f>IF('Employee Input 20-21'!VYS29="","",'Employee Input 20-21'!VYS29)</f>
        <v/>
      </c>
      <c r="VYT29" s="14" t="str">
        <f>IF('Employee Input 20-21'!VYT29="","",'Employee Input 20-21'!VYT29)</f>
        <v/>
      </c>
      <c r="VYU29" s="14" t="str">
        <f>IF('Employee Input 20-21'!VYU29="","",'Employee Input 20-21'!VYU29)</f>
        <v/>
      </c>
      <c r="VYV29" s="14" t="str">
        <f>IF('Employee Input 20-21'!VYV29="","",'Employee Input 20-21'!VYV29)</f>
        <v/>
      </c>
      <c r="VYW29" s="14" t="str">
        <f>IF('Employee Input 20-21'!VYW29="","",'Employee Input 20-21'!VYW29)</f>
        <v/>
      </c>
      <c r="VYX29" s="14" t="str">
        <f>IF('Employee Input 20-21'!VYX29="","",'Employee Input 20-21'!VYX29)</f>
        <v/>
      </c>
      <c r="VYY29" s="14" t="str">
        <f>IF('Employee Input 20-21'!VYY29="","",'Employee Input 20-21'!VYY29)</f>
        <v/>
      </c>
      <c r="VYZ29" s="14" t="str">
        <f>IF('Employee Input 20-21'!VYZ29="","",'Employee Input 20-21'!VYZ29)</f>
        <v/>
      </c>
      <c r="VZA29" s="14" t="str">
        <f>IF('Employee Input 20-21'!VZA29="","",'Employee Input 20-21'!VZA29)</f>
        <v/>
      </c>
      <c r="VZB29" s="14" t="str">
        <f>IF('Employee Input 20-21'!VZB29="","",'Employee Input 20-21'!VZB29)</f>
        <v/>
      </c>
      <c r="VZC29" s="14" t="str">
        <f>IF('Employee Input 20-21'!VZC29="","",'Employee Input 20-21'!VZC29)</f>
        <v/>
      </c>
      <c r="VZD29" s="14" t="str">
        <f>IF('Employee Input 20-21'!VZD29="","",'Employee Input 20-21'!VZD29)</f>
        <v/>
      </c>
      <c r="VZE29" s="14" t="str">
        <f>IF('Employee Input 20-21'!VZE29="","",'Employee Input 20-21'!VZE29)</f>
        <v/>
      </c>
      <c r="VZF29" s="14" t="str">
        <f>IF('Employee Input 20-21'!VZF29="","",'Employee Input 20-21'!VZF29)</f>
        <v/>
      </c>
      <c r="VZG29" s="14" t="str">
        <f>IF('Employee Input 20-21'!VZG29="","",'Employee Input 20-21'!VZG29)</f>
        <v/>
      </c>
      <c r="VZH29" s="14" t="str">
        <f>IF('Employee Input 20-21'!VZH29="","",'Employee Input 20-21'!VZH29)</f>
        <v/>
      </c>
      <c r="VZI29" s="14" t="str">
        <f>IF('Employee Input 20-21'!VZI29="","",'Employee Input 20-21'!VZI29)</f>
        <v/>
      </c>
      <c r="VZJ29" s="14" t="str">
        <f>IF('Employee Input 20-21'!VZJ29="","",'Employee Input 20-21'!VZJ29)</f>
        <v/>
      </c>
      <c r="VZK29" s="14" t="str">
        <f>IF('Employee Input 20-21'!VZK29="","",'Employee Input 20-21'!VZK29)</f>
        <v/>
      </c>
      <c r="VZL29" s="14" t="str">
        <f>IF('Employee Input 20-21'!VZL29="","",'Employee Input 20-21'!VZL29)</f>
        <v/>
      </c>
      <c r="VZM29" s="14" t="str">
        <f>IF('Employee Input 20-21'!VZM29="","",'Employee Input 20-21'!VZM29)</f>
        <v/>
      </c>
      <c r="VZN29" s="14" t="str">
        <f>IF('Employee Input 20-21'!VZN29="","",'Employee Input 20-21'!VZN29)</f>
        <v/>
      </c>
      <c r="VZO29" s="14" t="str">
        <f>IF('Employee Input 20-21'!VZO29="","",'Employee Input 20-21'!VZO29)</f>
        <v/>
      </c>
      <c r="VZP29" s="14" t="str">
        <f>IF('Employee Input 20-21'!VZP29="","",'Employee Input 20-21'!VZP29)</f>
        <v/>
      </c>
      <c r="VZQ29" s="14" t="str">
        <f>IF('Employee Input 20-21'!VZQ29="","",'Employee Input 20-21'!VZQ29)</f>
        <v/>
      </c>
      <c r="VZR29" s="14" t="str">
        <f>IF('Employee Input 20-21'!VZR29="","",'Employee Input 20-21'!VZR29)</f>
        <v/>
      </c>
      <c r="VZS29" s="14" t="str">
        <f>IF('Employee Input 20-21'!VZS29="","",'Employee Input 20-21'!VZS29)</f>
        <v/>
      </c>
      <c r="VZT29" s="14" t="str">
        <f>IF('Employee Input 20-21'!VZT29="","",'Employee Input 20-21'!VZT29)</f>
        <v/>
      </c>
      <c r="VZU29" s="14" t="str">
        <f>IF('Employee Input 20-21'!VZU29="","",'Employee Input 20-21'!VZU29)</f>
        <v/>
      </c>
      <c r="VZV29" s="14" t="str">
        <f>IF('Employee Input 20-21'!VZV29="","",'Employee Input 20-21'!VZV29)</f>
        <v/>
      </c>
      <c r="VZW29" s="14" t="str">
        <f>IF('Employee Input 20-21'!VZW29="","",'Employee Input 20-21'!VZW29)</f>
        <v/>
      </c>
      <c r="VZX29" s="14" t="str">
        <f>IF('Employee Input 20-21'!VZX29="","",'Employee Input 20-21'!VZX29)</f>
        <v/>
      </c>
      <c r="VZY29" s="14" t="str">
        <f>IF('Employee Input 20-21'!VZY29="","",'Employee Input 20-21'!VZY29)</f>
        <v/>
      </c>
      <c r="VZZ29" s="14" t="str">
        <f>IF('Employee Input 20-21'!VZZ29="","",'Employee Input 20-21'!VZZ29)</f>
        <v/>
      </c>
      <c r="WAA29" s="14" t="str">
        <f>IF('Employee Input 20-21'!WAA29="","",'Employee Input 20-21'!WAA29)</f>
        <v/>
      </c>
      <c r="WAB29" s="14" t="str">
        <f>IF('Employee Input 20-21'!WAB29="","",'Employee Input 20-21'!WAB29)</f>
        <v/>
      </c>
      <c r="WAC29" s="14" t="str">
        <f>IF('Employee Input 20-21'!WAC29="","",'Employee Input 20-21'!WAC29)</f>
        <v/>
      </c>
      <c r="WAD29" s="14" t="str">
        <f>IF('Employee Input 20-21'!WAD29="","",'Employee Input 20-21'!WAD29)</f>
        <v/>
      </c>
      <c r="WAE29" s="14" t="str">
        <f>IF('Employee Input 20-21'!WAE29="","",'Employee Input 20-21'!WAE29)</f>
        <v/>
      </c>
      <c r="WAF29" s="14" t="str">
        <f>IF('Employee Input 20-21'!WAF29="","",'Employee Input 20-21'!WAF29)</f>
        <v/>
      </c>
      <c r="WAG29" s="14" t="str">
        <f>IF('Employee Input 20-21'!WAG29="","",'Employee Input 20-21'!WAG29)</f>
        <v/>
      </c>
      <c r="WAH29" s="14" t="str">
        <f>IF('Employee Input 20-21'!WAH29="","",'Employee Input 20-21'!WAH29)</f>
        <v/>
      </c>
      <c r="WAI29" s="14" t="str">
        <f>IF('Employee Input 20-21'!WAI29="","",'Employee Input 20-21'!WAI29)</f>
        <v/>
      </c>
      <c r="WAJ29" s="14" t="str">
        <f>IF('Employee Input 20-21'!WAJ29="","",'Employee Input 20-21'!WAJ29)</f>
        <v/>
      </c>
      <c r="WAK29" s="14" t="str">
        <f>IF('Employee Input 20-21'!WAK29="","",'Employee Input 20-21'!WAK29)</f>
        <v/>
      </c>
      <c r="WAL29" s="14" t="str">
        <f>IF('Employee Input 20-21'!WAL29="","",'Employee Input 20-21'!WAL29)</f>
        <v/>
      </c>
      <c r="WAM29" s="14" t="str">
        <f>IF('Employee Input 20-21'!WAM29="","",'Employee Input 20-21'!WAM29)</f>
        <v/>
      </c>
      <c r="WAN29" s="14" t="str">
        <f>IF('Employee Input 20-21'!WAN29="","",'Employee Input 20-21'!WAN29)</f>
        <v/>
      </c>
      <c r="WAO29" s="14" t="str">
        <f>IF('Employee Input 20-21'!WAO29="","",'Employee Input 20-21'!WAO29)</f>
        <v/>
      </c>
      <c r="WAP29" s="14" t="str">
        <f>IF('Employee Input 20-21'!WAP29="","",'Employee Input 20-21'!WAP29)</f>
        <v/>
      </c>
      <c r="WAQ29" s="14" t="str">
        <f>IF('Employee Input 20-21'!WAQ29="","",'Employee Input 20-21'!WAQ29)</f>
        <v/>
      </c>
      <c r="WAR29" s="14" t="str">
        <f>IF('Employee Input 20-21'!WAR29="","",'Employee Input 20-21'!WAR29)</f>
        <v/>
      </c>
      <c r="WAS29" s="14" t="str">
        <f>IF('Employee Input 20-21'!WAS29="","",'Employee Input 20-21'!WAS29)</f>
        <v/>
      </c>
      <c r="WAT29" s="14" t="str">
        <f>IF('Employee Input 20-21'!WAT29="","",'Employee Input 20-21'!WAT29)</f>
        <v/>
      </c>
      <c r="WAU29" s="14" t="str">
        <f>IF('Employee Input 20-21'!WAU29="","",'Employee Input 20-21'!WAU29)</f>
        <v/>
      </c>
      <c r="WAV29" s="14" t="str">
        <f>IF('Employee Input 20-21'!WAV29="","",'Employee Input 20-21'!WAV29)</f>
        <v/>
      </c>
      <c r="WAW29" s="14" t="str">
        <f>IF('Employee Input 20-21'!WAW29="","",'Employee Input 20-21'!WAW29)</f>
        <v/>
      </c>
      <c r="WAX29" s="14" t="str">
        <f>IF('Employee Input 20-21'!WAX29="","",'Employee Input 20-21'!WAX29)</f>
        <v/>
      </c>
      <c r="WAY29" s="14" t="str">
        <f>IF('Employee Input 20-21'!WAY29="","",'Employee Input 20-21'!WAY29)</f>
        <v/>
      </c>
      <c r="WAZ29" s="14" t="str">
        <f>IF('Employee Input 20-21'!WAZ29="","",'Employee Input 20-21'!WAZ29)</f>
        <v/>
      </c>
      <c r="WBA29" s="14" t="str">
        <f>IF('Employee Input 20-21'!WBA29="","",'Employee Input 20-21'!WBA29)</f>
        <v/>
      </c>
      <c r="WBB29" s="14" t="str">
        <f>IF('Employee Input 20-21'!WBB29="","",'Employee Input 20-21'!WBB29)</f>
        <v/>
      </c>
      <c r="WBC29" s="14" t="str">
        <f>IF('Employee Input 20-21'!WBC29="","",'Employee Input 20-21'!WBC29)</f>
        <v/>
      </c>
      <c r="WBD29" s="14" t="str">
        <f>IF('Employee Input 20-21'!WBD29="","",'Employee Input 20-21'!WBD29)</f>
        <v/>
      </c>
      <c r="WBE29" s="14" t="str">
        <f>IF('Employee Input 20-21'!WBE29="","",'Employee Input 20-21'!WBE29)</f>
        <v/>
      </c>
      <c r="WBF29" s="14" t="str">
        <f>IF('Employee Input 20-21'!WBF29="","",'Employee Input 20-21'!WBF29)</f>
        <v/>
      </c>
      <c r="WBG29" s="14" t="str">
        <f>IF('Employee Input 20-21'!WBG29="","",'Employee Input 20-21'!WBG29)</f>
        <v/>
      </c>
      <c r="WBH29" s="14" t="str">
        <f>IF('Employee Input 20-21'!WBH29="","",'Employee Input 20-21'!WBH29)</f>
        <v/>
      </c>
      <c r="WBI29" s="14" t="str">
        <f>IF('Employee Input 20-21'!WBI29="","",'Employee Input 20-21'!WBI29)</f>
        <v/>
      </c>
      <c r="WBJ29" s="14" t="str">
        <f>IF('Employee Input 20-21'!WBJ29="","",'Employee Input 20-21'!WBJ29)</f>
        <v/>
      </c>
      <c r="WBK29" s="14" t="str">
        <f>IF('Employee Input 20-21'!WBK29="","",'Employee Input 20-21'!WBK29)</f>
        <v/>
      </c>
      <c r="WBL29" s="14" t="str">
        <f>IF('Employee Input 20-21'!WBL29="","",'Employee Input 20-21'!WBL29)</f>
        <v/>
      </c>
      <c r="WBM29" s="14" t="str">
        <f>IF('Employee Input 20-21'!WBM29="","",'Employee Input 20-21'!WBM29)</f>
        <v/>
      </c>
      <c r="WBN29" s="14" t="str">
        <f>IF('Employee Input 20-21'!WBN29="","",'Employee Input 20-21'!WBN29)</f>
        <v/>
      </c>
      <c r="WBO29" s="14" t="str">
        <f>IF('Employee Input 20-21'!WBO29="","",'Employee Input 20-21'!WBO29)</f>
        <v/>
      </c>
      <c r="WBP29" s="14" t="str">
        <f>IF('Employee Input 20-21'!WBP29="","",'Employee Input 20-21'!WBP29)</f>
        <v/>
      </c>
      <c r="WBQ29" s="14" t="str">
        <f>IF('Employee Input 20-21'!WBQ29="","",'Employee Input 20-21'!WBQ29)</f>
        <v/>
      </c>
      <c r="WBR29" s="14" t="str">
        <f>IF('Employee Input 20-21'!WBR29="","",'Employee Input 20-21'!WBR29)</f>
        <v/>
      </c>
      <c r="WBS29" s="14" t="str">
        <f>IF('Employee Input 20-21'!WBS29="","",'Employee Input 20-21'!WBS29)</f>
        <v/>
      </c>
      <c r="WBT29" s="14" t="str">
        <f>IF('Employee Input 20-21'!WBT29="","",'Employee Input 20-21'!WBT29)</f>
        <v/>
      </c>
      <c r="WBU29" s="14" t="str">
        <f>IF('Employee Input 20-21'!WBU29="","",'Employee Input 20-21'!WBU29)</f>
        <v/>
      </c>
      <c r="WBV29" s="14" t="str">
        <f>IF('Employee Input 20-21'!WBV29="","",'Employee Input 20-21'!WBV29)</f>
        <v/>
      </c>
      <c r="WBW29" s="14" t="str">
        <f>IF('Employee Input 20-21'!WBW29="","",'Employee Input 20-21'!WBW29)</f>
        <v/>
      </c>
      <c r="WBX29" s="14" t="str">
        <f>IF('Employee Input 20-21'!WBX29="","",'Employee Input 20-21'!WBX29)</f>
        <v/>
      </c>
      <c r="WBY29" s="14" t="str">
        <f>IF('Employee Input 20-21'!WBY29="","",'Employee Input 20-21'!WBY29)</f>
        <v/>
      </c>
      <c r="WBZ29" s="14" t="str">
        <f>IF('Employee Input 20-21'!WBZ29="","",'Employee Input 20-21'!WBZ29)</f>
        <v/>
      </c>
      <c r="WCA29" s="14" t="str">
        <f>IF('Employee Input 20-21'!WCA29="","",'Employee Input 20-21'!WCA29)</f>
        <v/>
      </c>
      <c r="WCB29" s="14" t="str">
        <f>IF('Employee Input 20-21'!WCB29="","",'Employee Input 20-21'!WCB29)</f>
        <v/>
      </c>
      <c r="WCC29" s="14" t="str">
        <f>IF('Employee Input 20-21'!WCC29="","",'Employee Input 20-21'!WCC29)</f>
        <v/>
      </c>
      <c r="WCD29" s="14" t="str">
        <f>IF('Employee Input 20-21'!WCD29="","",'Employee Input 20-21'!WCD29)</f>
        <v/>
      </c>
      <c r="WCE29" s="14" t="str">
        <f>IF('Employee Input 20-21'!WCE29="","",'Employee Input 20-21'!WCE29)</f>
        <v/>
      </c>
      <c r="WCF29" s="14" t="str">
        <f>IF('Employee Input 20-21'!WCF29="","",'Employee Input 20-21'!WCF29)</f>
        <v/>
      </c>
      <c r="WCG29" s="14" t="str">
        <f>IF('Employee Input 20-21'!WCG29="","",'Employee Input 20-21'!WCG29)</f>
        <v/>
      </c>
      <c r="WCH29" s="14" t="str">
        <f>IF('Employee Input 20-21'!WCH29="","",'Employee Input 20-21'!WCH29)</f>
        <v/>
      </c>
      <c r="WCI29" s="14" t="str">
        <f>IF('Employee Input 20-21'!WCI29="","",'Employee Input 20-21'!WCI29)</f>
        <v/>
      </c>
      <c r="WCJ29" s="14" t="str">
        <f>IF('Employee Input 20-21'!WCJ29="","",'Employee Input 20-21'!WCJ29)</f>
        <v/>
      </c>
      <c r="WCK29" s="14" t="str">
        <f>IF('Employee Input 20-21'!WCK29="","",'Employee Input 20-21'!WCK29)</f>
        <v/>
      </c>
      <c r="WCL29" s="14" t="str">
        <f>IF('Employee Input 20-21'!WCL29="","",'Employee Input 20-21'!WCL29)</f>
        <v/>
      </c>
      <c r="WCM29" s="14" t="str">
        <f>IF('Employee Input 20-21'!WCM29="","",'Employee Input 20-21'!WCM29)</f>
        <v/>
      </c>
      <c r="WCN29" s="14" t="str">
        <f>IF('Employee Input 20-21'!WCN29="","",'Employee Input 20-21'!WCN29)</f>
        <v/>
      </c>
      <c r="WCO29" s="14" t="str">
        <f>IF('Employee Input 20-21'!WCO29="","",'Employee Input 20-21'!WCO29)</f>
        <v/>
      </c>
      <c r="WCP29" s="14" t="str">
        <f>IF('Employee Input 20-21'!WCP29="","",'Employee Input 20-21'!WCP29)</f>
        <v/>
      </c>
      <c r="WCQ29" s="14" t="str">
        <f>IF('Employee Input 20-21'!WCQ29="","",'Employee Input 20-21'!WCQ29)</f>
        <v/>
      </c>
      <c r="WCR29" s="14" t="str">
        <f>IF('Employee Input 20-21'!WCR29="","",'Employee Input 20-21'!WCR29)</f>
        <v/>
      </c>
      <c r="WCS29" s="14" t="str">
        <f>IF('Employee Input 20-21'!WCS29="","",'Employee Input 20-21'!WCS29)</f>
        <v/>
      </c>
      <c r="WCT29" s="14" t="str">
        <f>IF('Employee Input 20-21'!WCT29="","",'Employee Input 20-21'!WCT29)</f>
        <v/>
      </c>
      <c r="WCU29" s="14" t="str">
        <f>IF('Employee Input 20-21'!WCU29="","",'Employee Input 20-21'!WCU29)</f>
        <v/>
      </c>
      <c r="WCV29" s="14" t="str">
        <f>IF('Employee Input 20-21'!WCV29="","",'Employee Input 20-21'!WCV29)</f>
        <v/>
      </c>
      <c r="WCW29" s="14" t="str">
        <f>IF('Employee Input 20-21'!WCW29="","",'Employee Input 20-21'!WCW29)</f>
        <v/>
      </c>
      <c r="WCX29" s="14" t="str">
        <f>IF('Employee Input 20-21'!WCX29="","",'Employee Input 20-21'!WCX29)</f>
        <v/>
      </c>
      <c r="WCY29" s="14" t="str">
        <f>IF('Employee Input 20-21'!WCY29="","",'Employee Input 20-21'!WCY29)</f>
        <v/>
      </c>
      <c r="WCZ29" s="14" t="str">
        <f>IF('Employee Input 20-21'!WCZ29="","",'Employee Input 20-21'!WCZ29)</f>
        <v/>
      </c>
      <c r="WDA29" s="14" t="str">
        <f>IF('Employee Input 20-21'!WDA29="","",'Employee Input 20-21'!WDA29)</f>
        <v/>
      </c>
      <c r="WDB29" s="14" t="str">
        <f>IF('Employee Input 20-21'!WDB29="","",'Employee Input 20-21'!WDB29)</f>
        <v/>
      </c>
      <c r="WDC29" s="14" t="str">
        <f>IF('Employee Input 20-21'!WDC29="","",'Employee Input 20-21'!WDC29)</f>
        <v/>
      </c>
      <c r="WDD29" s="14" t="str">
        <f>IF('Employee Input 20-21'!WDD29="","",'Employee Input 20-21'!WDD29)</f>
        <v/>
      </c>
      <c r="WDE29" s="14" t="str">
        <f>IF('Employee Input 20-21'!WDE29="","",'Employee Input 20-21'!WDE29)</f>
        <v/>
      </c>
      <c r="WDF29" s="14" t="str">
        <f>IF('Employee Input 20-21'!WDF29="","",'Employee Input 20-21'!WDF29)</f>
        <v/>
      </c>
      <c r="WDG29" s="14" t="str">
        <f>IF('Employee Input 20-21'!WDG29="","",'Employee Input 20-21'!WDG29)</f>
        <v/>
      </c>
      <c r="WDH29" s="14" t="str">
        <f>IF('Employee Input 20-21'!WDH29="","",'Employee Input 20-21'!WDH29)</f>
        <v/>
      </c>
      <c r="WDI29" s="14" t="str">
        <f>IF('Employee Input 20-21'!WDI29="","",'Employee Input 20-21'!WDI29)</f>
        <v/>
      </c>
      <c r="WDJ29" s="14" t="str">
        <f>IF('Employee Input 20-21'!WDJ29="","",'Employee Input 20-21'!WDJ29)</f>
        <v/>
      </c>
      <c r="WDK29" s="14" t="str">
        <f>IF('Employee Input 20-21'!WDK29="","",'Employee Input 20-21'!WDK29)</f>
        <v/>
      </c>
      <c r="WDL29" s="14" t="str">
        <f>IF('Employee Input 20-21'!WDL29="","",'Employee Input 20-21'!WDL29)</f>
        <v/>
      </c>
      <c r="WDM29" s="14" t="str">
        <f>IF('Employee Input 20-21'!WDM29="","",'Employee Input 20-21'!WDM29)</f>
        <v/>
      </c>
      <c r="WDN29" s="14" t="str">
        <f>IF('Employee Input 20-21'!WDN29="","",'Employee Input 20-21'!WDN29)</f>
        <v/>
      </c>
      <c r="WDO29" s="14" t="str">
        <f>IF('Employee Input 20-21'!WDO29="","",'Employee Input 20-21'!WDO29)</f>
        <v/>
      </c>
      <c r="WDP29" s="14" t="str">
        <f>IF('Employee Input 20-21'!WDP29="","",'Employee Input 20-21'!WDP29)</f>
        <v/>
      </c>
      <c r="WDQ29" s="14" t="str">
        <f>IF('Employee Input 20-21'!WDQ29="","",'Employee Input 20-21'!WDQ29)</f>
        <v/>
      </c>
      <c r="WDR29" s="14" t="str">
        <f>IF('Employee Input 20-21'!WDR29="","",'Employee Input 20-21'!WDR29)</f>
        <v/>
      </c>
      <c r="WDS29" s="14" t="str">
        <f>IF('Employee Input 20-21'!WDS29="","",'Employee Input 20-21'!WDS29)</f>
        <v/>
      </c>
      <c r="WDT29" s="14" t="str">
        <f>IF('Employee Input 20-21'!WDT29="","",'Employee Input 20-21'!WDT29)</f>
        <v/>
      </c>
      <c r="WDU29" s="14" t="str">
        <f>IF('Employee Input 20-21'!WDU29="","",'Employee Input 20-21'!WDU29)</f>
        <v/>
      </c>
      <c r="WDV29" s="14" t="str">
        <f>IF('Employee Input 20-21'!WDV29="","",'Employee Input 20-21'!WDV29)</f>
        <v/>
      </c>
      <c r="WDW29" s="14" t="str">
        <f>IF('Employee Input 20-21'!WDW29="","",'Employee Input 20-21'!WDW29)</f>
        <v/>
      </c>
      <c r="WDX29" s="14" t="str">
        <f>IF('Employee Input 20-21'!WDX29="","",'Employee Input 20-21'!WDX29)</f>
        <v/>
      </c>
      <c r="WDY29" s="14" t="str">
        <f>IF('Employee Input 20-21'!WDY29="","",'Employee Input 20-21'!WDY29)</f>
        <v/>
      </c>
      <c r="WDZ29" s="14" t="str">
        <f>IF('Employee Input 20-21'!WDZ29="","",'Employee Input 20-21'!WDZ29)</f>
        <v/>
      </c>
      <c r="WEA29" s="14" t="str">
        <f>IF('Employee Input 20-21'!WEA29="","",'Employee Input 20-21'!WEA29)</f>
        <v/>
      </c>
      <c r="WEB29" s="14" t="str">
        <f>IF('Employee Input 20-21'!WEB29="","",'Employee Input 20-21'!WEB29)</f>
        <v/>
      </c>
      <c r="WEC29" s="14" t="str">
        <f>IF('Employee Input 20-21'!WEC29="","",'Employee Input 20-21'!WEC29)</f>
        <v/>
      </c>
      <c r="WED29" s="14" t="str">
        <f>IF('Employee Input 20-21'!WED29="","",'Employee Input 20-21'!WED29)</f>
        <v/>
      </c>
      <c r="WEE29" s="14" t="str">
        <f>IF('Employee Input 20-21'!WEE29="","",'Employee Input 20-21'!WEE29)</f>
        <v/>
      </c>
      <c r="WEF29" s="14" t="str">
        <f>IF('Employee Input 20-21'!WEF29="","",'Employee Input 20-21'!WEF29)</f>
        <v/>
      </c>
      <c r="WEG29" s="14" t="str">
        <f>IF('Employee Input 20-21'!WEG29="","",'Employee Input 20-21'!WEG29)</f>
        <v/>
      </c>
      <c r="WEH29" s="14" t="str">
        <f>IF('Employee Input 20-21'!WEH29="","",'Employee Input 20-21'!WEH29)</f>
        <v/>
      </c>
      <c r="WEI29" s="14" t="str">
        <f>IF('Employee Input 20-21'!WEI29="","",'Employee Input 20-21'!WEI29)</f>
        <v/>
      </c>
      <c r="WEJ29" s="14" t="str">
        <f>IF('Employee Input 20-21'!WEJ29="","",'Employee Input 20-21'!WEJ29)</f>
        <v/>
      </c>
      <c r="WEK29" s="14" t="str">
        <f>IF('Employee Input 20-21'!WEK29="","",'Employee Input 20-21'!WEK29)</f>
        <v/>
      </c>
      <c r="WEL29" s="14" t="str">
        <f>IF('Employee Input 20-21'!WEL29="","",'Employee Input 20-21'!WEL29)</f>
        <v/>
      </c>
      <c r="WEM29" s="14" t="str">
        <f>IF('Employee Input 20-21'!WEM29="","",'Employee Input 20-21'!WEM29)</f>
        <v/>
      </c>
      <c r="WEN29" s="14" t="str">
        <f>IF('Employee Input 20-21'!WEN29="","",'Employee Input 20-21'!WEN29)</f>
        <v/>
      </c>
      <c r="WEO29" s="14" t="str">
        <f>IF('Employee Input 20-21'!WEO29="","",'Employee Input 20-21'!WEO29)</f>
        <v/>
      </c>
      <c r="WEP29" s="14" t="str">
        <f>IF('Employee Input 20-21'!WEP29="","",'Employee Input 20-21'!WEP29)</f>
        <v/>
      </c>
      <c r="WEQ29" s="14" t="str">
        <f>IF('Employee Input 20-21'!WEQ29="","",'Employee Input 20-21'!WEQ29)</f>
        <v/>
      </c>
      <c r="WER29" s="14" t="str">
        <f>IF('Employee Input 20-21'!WER29="","",'Employee Input 20-21'!WER29)</f>
        <v/>
      </c>
      <c r="WES29" s="14" t="str">
        <f>IF('Employee Input 20-21'!WES29="","",'Employee Input 20-21'!WES29)</f>
        <v/>
      </c>
      <c r="WET29" s="14" t="str">
        <f>IF('Employee Input 20-21'!WET29="","",'Employee Input 20-21'!WET29)</f>
        <v/>
      </c>
      <c r="WEU29" s="14" t="str">
        <f>IF('Employee Input 20-21'!WEU29="","",'Employee Input 20-21'!WEU29)</f>
        <v/>
      </c>
      <c r="WEV29" s="14" t="str">
        <f>IF('Employee Input 20-21'!WEV29="","",'Employee Input 20-21'!WEV29)</f>
        <v/>
      </c>
      <c r="WEW29" s="14" t="str">
        <f>IF('Employee Input 20-21'!WEW29="","",'Employee Input 20-21'!WEW29)</f>
        <v/>
      </c>
      <c r="WEX29" s="14" t="str">
        <f>IF('Employee Input 20-21'!WEX29="","",'Employee Input 20-21'!WEX29)</f>
        <v/>
      </c>
      <c r="WEY29" s="14" t="str">
        <f>IF('Employee Input 20-21'!WEY29="","",'Employee Input 20-21'!WEY29)</f>
        <v/>
      </c>
      <c r="WEZ29" s="14" t="str">
        <f>IF('Employee Input 20-21'!WEZ29="","",'Employee Input 20-21'!WEZ29)</f>
        <v/>
      </c>
      <c r="WFA29" s="14" t="str">
        <f>IF('Employee Input 20-21'!WFA29="","",'Employee Input 20-21'!WFA29)</f>
        <v/>
      </c>
      <c r="WFB29" s="14" t="str">
        <f>IF('Employee Input 20-21'!WFB29="","",'Employee Input 20-21'!WFB29)</f>
        <v/>
      </c>
      <c r="WFC29" s="14" t="str">
        <f>IF('Employee Input 20-21'!WFC29="","",'Employee Input 20-21'!WFC29)</f>
        <v/>
      </c>
      <c r="WFD29" s="14" t="str">
        <f>IF('Employee Input 20-21'!WFD29="","",'Employee Input 20-21'!WFD29)</f>
        <v/>
      </c>
      <c r="WFE29" s="14" t="str">
        <f>IF('Employee Input 20-21'!WFE29="","",'Employee Input 20-21'!WFE29)</f>
        <v/>
      </c>
      <c r="WFF29" s="14" t="str">
        <f>IF('Employee Input 20-21'!WFF29="","",'Employee Input 20-21'!WFF29)</f>
        <v/>
      </c>
      <c r="WFG29" s="14" t="str">
        <f>IF('Employee Input 20-21'!WFG29="","",'Employee Input 20-21'!WFG29)</f>
        <v/>
      </c>
      <c r="WFH29" s="14" t="str">
        <f>IF('Employee Input 20-21'!WFH29="","",'Employee Input 20-21'!WFH29)</f>
        <v/>
      </c>
      <c r="WFI29" s="14" t="str">
        <f>IF('Employee Input 20-21'!WFI29="","",'Employee Input 20-21'!WFI29)</f>
        <v/>
      </c>
      <c r="WFJ29" s="14" t="str">
        <f>IF('Employee Input 20-21'!WFJ29="","",'Employee Input 20-21'!WFJ29)</f>
        <v/>
      </c>
      <c r="WFK29" s="14" t="str">
        <f>IF('Employee Input 20-21'!WFK29="","",'Employee Input 20-21'!WFK29)</f>
        <v/>
      </c>
      <c r="WFL29" s="14" t="str">
        <f>IF('Employee Input 20-21'!WFL29="","",'Employee Input 20-21'!WFL29)</f>
        <v/>
      </c>
      <c r="WFM29" s="14" t="str">
        <f>IF('Employee Input 20-21'!WFM29="","",'Employee Input 20-21'!WFM29)</f>
        <v/>
      </c>
      <c r="WFN29" s="14" t="str">
        <f>IF('Employee Input 20-21'!WFN29="","",'Employee Input 20-21'!WFN29)</f>
        <v/>
      </c>
      <c r="WFO29" s="14" t="str">
        <f>IF('Employee Input 20-21'!WFO29="","",'Employee Input 20-21'!WFO29)</f>
        <v/>
      </c>
      <c r="WFP29" s="14" t="str">
        <f>IF('Employee Input 20-21'!WFP29="","",'Employee Input 20-21'!WFP29)</f>
        <v/>
      </c>
      <c r="WFQ29" s="14" t="str">
        <f>IF('Employee Input 20-21'!WFQ29="","",'Employee Input 20-21'!WFQ29)</f>
        <v/>
      </c>
      <c r="WFR29" s="14" t="str">
        <f>IF('Employee Input 20-21'!WFR29="","",'Employee Input 20-21'!WFR29)</f>
        <v/>
      </c>
      <c r="WFS29" s="14" t="str">
        <f>IF('Employee Input 20-21'!WFS29="","",'Employee Input 20-21'!WFS29)</f>
        <v/>
      </c>
      <c r="WFT29" s="14" t="str">
        <f>IF('Employee Input 20-21'!WFT29="","",'Employee Input 20-21'!WFT29)</f>
        <v/>
      </c>
      <c r="WFU29" s="14" t="str">
        <f>IF('Employee Input 20-21'!WFU29="","",'Employee Input 20-21'!WFU29)</f>
        <v/>
      </c>
      <c r="WFV29" s="14" t="str">
        <f>IF('Employee Input 20-21'!WFV29="","",'Employee Input 20-21'!WFV29)</f>
        <v/>
      </c>
      <c r="WFW29" s="14" t="str">
        <f>IF('Employee Input 20-21'!WFW29="","",'Employee Input 20-21'!WFW29)</f>
        <v/>
      </c>
      <c r="WFX29" s="14" t="str">
        <f>IF('Employee Input 20-21'!WFX29="","",'Employee Input 20-21'!WFX29)</f>
        <v/>
      </c>
      <c r="WFY29" s="14" t="str">
        <f>IF('Employee Input 20-21'!WFY29="","",'Employee Input 20-21'!WFY29)</f>
        <v/>
      </c>
      <c r="WFZ29" s="14" t="str">
        <f>IF('Employee Input 20-21'!WFZ29="","",'Employee Input 20-21'!WFZ29)</f>
        <v/>
      </c>
      <c r="WGA29" s="14" t="str">
        <f>IF('Employee Input 20-21'!WGA29="","",'Employee Input 20-21'!WGA29)</f>
        <v/>
      </c>
      <c r="WGB29" s="14" t="str">
        <f>IF('Employee Input 20-21'!WGB29="","",'Employee Input 20-21'!WGB29)</f>
        <v/>
      </c>
      <c r="WGC29" s="14" t="str">
        <f>IF('Employee Input 20-21'!WGC29="","",'Employee Input 20-21'!WGC29)</f>
        <v/>
      </c>
      <c r="WGD29" s="14" t="str">
        <f>IF('Employee Input 20-21'!WGD29="","",'Employee Input 20-21'!WGD29)</f>
        <v/>
      </c>
      <c r="WGE29" s="14" t="str">
        <f>IF('Employee Input 20-21'!WGE29="","",'Employee Input 20-21'!WGE29)</f>
        <v/>
      </c>
      <c r="WGF29" s="14" t="str">
        <f>IF('Employee Input 20-21'!WGF29="","",'Employee Input 20-21'!WGF29)</f>
        <v/>
      </c>
      <c r="WGG29" s="14" t="str">
        <f>IF('Employee Input 20-21'!WGG29="","",'Employee Input 20-21'!WGG29)</f>
        <v/>
      </c>
      <c r="WGH29" s="14" t="str">
        <f>IF('Employee Input 20-21'!WGH29="","",'Employee Input 20-21'!WGH29)</f>
        <v/>
      </c>
      <c r="WGI29" s="14" t="str">
        <f>IF('Employee Input 20-21'!WGI29="","",'Employee Input 20-21'!WGI29)</f>
        <v/>
      </c>
      <c r="WGJ29" s="14" t="str">
        <f>IF('Employee Input 20-21'!WGJ29="","",'Employee Input 20-21'!WGJ29)</f>
        <v/>
      </c>
      <c r="WGK29" s="14" t="str">
        <f>IF('Employee Input 20-21'!WGK29="","",'Employee Input 20-21'!WGK29)</f>
        <v/>
      </c>
      <c r="WGL29" s="14" t="str">
        <f>IF('Employee Input 20-21'!WGL29="","",'Employee Input 20-21'!WGL29)</f>
        <v/>
      </c>
      <c r="WGM29" s="14" t="str">
        <f>IF('Employee Input 20-21'!WGM29="","",'Employee Input 20-21'!WGM29)</f>
        <v/>
      </c>
      <c r="WGN29" s="14" t="str">
        <f>IF('Employee Input 20-21'!WGN29="","",'Employee Input 20-21'!WGN29)</f>
        <v/>
      </c>
      <c r="WGO29" s="14" t="str">
        <f>IF('Employee Input 20-21'!WGO29="","",'Employee Input 20-21'!WGO29)</f>
        <v/>
      </c>
      <c r="WGP29" s="14" t="str">
        <f>IF('Employee Input 20-21'!WGP29="","",'Employee Input 20-21'!WGP29)</f>
        <v/>
      </c>
      <c r="WGQ29" s="14" t="str">
        <f>IF('Employee Input 20-21'!WGQ29="","",'Employee Input 20-21'!WGQ29)</f>
        <v/>
      </c>
      <c r="WGR29" s="14" t="str">
        <f>IF('Employee Input 20-21'!WGR29="","",'Employee Input 20-21'!WGR29)</f>
        <v/>
      </c>
      <c r="WGS29" s="14" t="str">
        <f>IF('Employee Input 20-21'!WGS29="","",'Employee Input 20-21'!WGS29)</f>
        <v/>
      </c>
      <c r="WGT29" s="14" t="str">
        <f>IF('Employee Input 20-21'!WGT29="","",'Employee Input 20-21'!WGT29)</f>
        <v/>
      </c>
      <c r="WGU29" s="14" t="str">
        <f>IF('Employee Input 20-21'!WGU29="","",'Employee Input 20-21'!WGU29)</f>
        <v/>
      </c>
      <c r="WGV29" s="14" t="str">
        <f>IF('Employee Input 20-21'!WGV29="","",'Employee Input 20-21'!WGV29)</f>
        <v/>
      </c>
      <c r="WGW29" s="14" t="str">
        <f>IF('Employee Input 20-21'!WGW29="","",'Employee Input 20-21'!WGW29)</f>
        <v/>
      </c>
      <c r="WGX29" s="14" t="str">
        <f>IF('Employee Input 20-21'!WGX29="","",'Employee Input 20-21'!WGX29)</f>
        <v/>
      </c>
      <c r="WGY29" s="14" t="str">
        <f>IF('Employee Input 20-21'!WGY29="","",'Employee Input 20-21'!WGY29)</f>
        <v/>
      </c>
      <c r="WGZ29" s="14" t="str">
        <f>IF('Employee Input 20-21'!WGZ29="","",'Employee Input 20-21'!WGZ29)</f>
        <v/>
      </c>
      <c r="WHA29" s="14" t="str">
        <f>IF('Employee Input 20-21'!WHA29="","",'Employee Input 20-21'!WHA29)</f>
        <v/>
      </c>
      <c r="WHB29" s="14" t="str">
        <f>IF('Employee Input 20-21'!WHB29="","",'Employee Input 20-21'!WHB29)</f>
        <v/>
      </c>
      <c r="WHC29" s="14" t="str">
        <f>IF('Employee Input 20-21'!WHC29="","",'Employee Input 20-21'!WHC29)</f>
        <v/>
      </c>
      <c r="WHD29" s="14" t="str">
        <f>IF('Employee Input 20-21'!WHD29="","",'Employee Input 20-21'!WHD29)</f>
        <v/>
      </c>
      <c r="WHE29" s="14" t="str">
        <f>IF('Employee Input 20-21'!WHE29="","",'Employee Input 20-21'!WHE29)</f>
        <v/>
      </c>
      <c r="WHF29" s="14" t="str">
        <f>IF('Employee Input 20-21'!WHF29="","",'Employee Input 20-21'!WHF29)</f>
        <v/>
      </c>
      <c r="WHG29" s="14" t="str">
        <f>IF('Employee Input 20-21'!WHG29="","",'Employee Input 20-21'!WHG29)</f>
        <v/>
      </c>
      <c r="WHH29" s="14" t="str">
        <f>IF('Employee Input 20-21'!WHH29="","",'Employee Input 20-21'!WHH29)</f>
        <v/>
      </c>
      <c r="WHI29" s="14" t="str">
        <f>IF('Employee Input 20-21'!WHI29="","",'Employee Input 20-21'!WHI29)</f>
        <v/>
      </c>
      <c r="WHJ29" s="14" t="str">
        <f>IF('Employee Input 20-21'!WHJ29="","",'Employee Input 20-21'!WHJ29)</f>
        <v/>
      </c>
      <c r="WHK29" s="14" t="str">
        <f>IF('Employee Input 20-21'!WHK29="","",'Employee Input 20-21'!WHK29)</f>
        <v/>
      </c>
      <c r="WHL29" s="14" t="str">
        <f>IF('Employee Input 20-21'!WHL29="","",'Employee Input 20-21'!WHL29)</f>
        <v/>
      </c>
      <c r="WHM29" s="14" t="str">
        <f>IF('Employee Input 20-21'!WHM29="","",'Employee Input 20-21'!WHM29)</f>
        <v/>
      </c>
      <c r="WHN29" s="14" t="str">
        <f>IF('Employee Input 20-21'!WHN29="","",'Employee Input 20-21'!WHN29)</f>
        <v/>
      </c>
      <c r="WHO29" s="14" t="str">
        <f>IF('Employee Input 20-21'!WHO29="","",'Employee Input 20-21'!WHO29)</f>
        <v/>
      </c>
      <c r="WHP29" s="14" t="str">
        <f>IF('Employee Input 20-21'!WHP29="","",'Employee Input 20-21'!WHP29)</f>
        <v/>
      </c>
      <c r="WHQ29" s="14" t="str">
        <f>IF('Employee Input 20-21'!WHQ29="","",'Employee Input 20-21'!WHQ29)</f>
        <v/>
      </c>
      <c r="WHR29" s="14" t="str">
        <f>IF('Employee Input 20-21'!WHR29="","",'Employee Input 20-21'!WHR29)</f>
        <v/>
      </c>
      <c r="WHS29" s="14" t="str">
        <f>IF('Employee Input 20-21'!WHS29="","",'Employee Input 20-21'!WHS29)</f>
        <v/>
      </c>
      <c r="WHT29" s="14" t="str">
        <f>IF('Employee Input 20-21'!WHT29="","",'Employee Input 20-21'!WHT29)</f>
        <v/>
      </c>
      <c r="WHU29" s="14" t="str">
        <f>IF('Employee Input 20-21'!WHU29="","",'Employee Input 20-21'!WHU29)</f>
        <v/>
      </c>
      <c r="WHV29" s="14" t="str">
        <f>IF('Employee Input 20-21'!WHV29="","",'Employee Input 20-21'!WHV29)</f>
        <v/>
      </c>
      <c r="WHW29" s="14" t="str">
        <f>IF('Employee Input 20-21'!WHW29="","",'Employee Input 20-21'!WHW29)</f>
        <v/>
      </c>
      <c r="WHX29" s="14" t="str">
        <f>IF('Employee Input 20-21'!WHX29="","",'Employee Input 20-21'!WHX29)</f>
        <v/>
      </c>
      <c r="WHY29" s="14" t="str">
        <f>IF('Employee Input 20-21'!WHY29="","",'Employee Input 20-21'!WHY29)</f>
        <v/>
      </c>
      <c r="WHZ29" s="14" t="str">
        <f>IF('Employee Input 20-21'!WHZ29="","",'Employee Input 20-21'!WHZ29)</f>
        <v/>
      </c>
      <c r="WIA29" s="14" t="str">
        <f>IF('Employee Input 20-21'!WIA29="","",'Employee Input 20-21'!WIA29)</f>
        <v/>
      </c>
      <c r="WIB29" s="14" t="str">
        <f>IF('Employee Input 20-21'!WIB29="","",'Employee Input 20-21'!WIB29)</f>
        <v/>
      </c>
      <c r="WIC29" s="14" t="str">
        <f>IF('Employee Input 20-21'!WIC29="","",'Employee Input 20-21'!WIC29)</f>
        <v/>
      </c>
      <c r="WID29" s="14" t="str">
        <f>IF('Employee Input 20-21'!WID29="","",'Employee Input 20-21'!WID29)</f>
        <v/>
      </c>
      <c r="WIE29" s="14" t="str">
        <f>IF('Employee Input 20-21'!WIE29="","",'Employee Input 20-21'!WIE29)</f>
        <v/>
      </c>
      <c r="WIF29" s="14" t="str">
        <f>IF('Employee Input 20-21'!WIF29="","",'Employee Input 20-21'!WIF29)</f>
        <v/>
      </c>
      <c r="WIG29" s="14" t="str">
        <f>IF('Employee Input 20-21'!WIG29="","",'Employee Input 20-21'!WIG29)</f>
        <v/>
      </c>
      <c r="WIH29" s="14" t="str">
        <f>IF('Employee Input 20-21'!WIH29="","",'Employee Input 20-21'!WIH29)</f>
        <v/>
      </c>
      <c r="WII29" s="14" t="str">
        <f>IF('Employee Input 20-21'!WII29="","",'Employee Input 20-21'!WII29)</f>
        <v/>
      </c>
      <c r="WIJ29" s="14" t="str">
        <f>IF('Employee Input 20-21'!WIJ29="","",'Employee Input 20-21'!WIJ29)</f>
        <v/>
      </c>
      <c r="WIK29" s="14" t="str">
        <f>IF('Employee Input 20-21'!WIK29="","",'Employee Input 20-21'!WIK29)</f>
        <v/>
      </c>
      <c r="WIL29" s="14" t="str">
        <f>IF('Employee Input 20-21'!WIL29="","",'Employee Input 20-21'!WIL29)</f>
        <v/>
      </c>
      <c r="WIM29" s="14" t="str">
        <f>IF('Employee Input 20-21'!WIM29="","",'Employee Input 20-21'!WIM29)</f>
        <v/>
      </c>
      <c r="WIN29" s="14" t="str">
        <f>IF('Employee Input 20-21'!WIN29="","",'Employee Input 20-21'!WIN29)</f>
        <v/>
      </c>
      <c r="WIO29" s="14" t="str">
        <f>IF('Employee Input 20-21'!WIO29="","",'Employee Input 20-21'!WIO29)</f>
        <v/>
      </c>
      <c r="WIP29" s="14" t="str">
        <f>IF('Employee Input 20-21'!WIP29="","",'Employee Input 20-21'!WIP29)</f>
        <v/>
      </c>
      <c r="WIQ29" s="14" t="str">
        <f>IF('Employee Input 20-21'!WIQ29="","",'Employee Input 20-21'!WIQ29)</f>
        <v/>
      </c>
      <c r="WIR29" s="14" t="str">
        <f>IF('Employee Input 20-21'!WIR29="","",'Employee Input 20-21'!WIR29)</f>
        <v/>
      </c>
      <c r="WIS29" s="14" t="str">
        <f>IF('Employee Input 20-21'!WIS29="","",'Employee Input 20-21'!WIS29)</f>
        <v/>
      </c>
      <c r="WIT29" s="14" t="str">
        <f>IF('Employee Input 20-21'!WIT29="","",'Employee Input 20-21'!WIT29)</f>
        <v/>
      </c>
      <c r="WIU29" s="14" t="str">
        <f>IF('Employee Input 20-21'!WIU29="","",'Employee Input 20-21'!WIU29)</f>
        <v/>
      </c>
      <c r="WIV29" s="14" t="str">
        <f>IF('Employee Input 20-21'!WIV29="","",'Employee Input 20-21'!WIV29)</f>
        <v/>
      </c>
      <c r="WIW29" s="14" t="str">
        <f>IF('Employee Input 20-21'!WIW29="","",'Employee Input 20-21'!WIW29)</f>
        <v/>
      </c>
      <c r="WIX29" s="14" t="str">
        <f>IF('Employee Input 20-21'!WIX29="","",'Employee Input 20-21'!WIX29)</f>
        <v/>
      </c>
      <c r="WIY29" s="14" t="str">
        <f>IF('Employee Input 20-21'!WIY29="","",'Employee Input 20-21'!WIY29)</f>
        <v/>
      </c>
      <c r="WIZ29" s="14" t="str">
        <f>IF('Employee Input 20-21'!WIZ29="","",'Employee Input 20-21'!WIZ29)</f>
        <v/>
      </c>
      <c r="WJA29" s="14" t="str">
        <f>IF('Employee Input 20-21'!WJA29="","",'Employee Input 20-21'!WJA29)</f>
        <v/>
      </c>
      <c r="WJB29" s="14" t="str">
        <f>IF('Employee Input 20-21'!WJB29="","",'Employee Input 20-21'!WJB29)</f>
        <v/>
      </c>
      <c r="WJC29" s="14" t="str">
        <f>IF('Employee Input 20-21'!WJC29="","",'Employee Input 20-21'!WJC29)</f>
        <v/>
      </c>
      <c r="WJD29" s="14" t="str">
        <f>IF('Employee Input 20-21'!WJD29="","",'Employee Input 20-21'!WJD29)</f>
        <v/>
      </c>
      <c r="WJE29" s="14" t="str">
        <f>IF('Employee Input 20-21'!WJE29="","",'Employee Input 20-21'!WJE29)</f>
        <v/>
      </c>
      <c r="WJF29" s="14" t="str">
        <f>IF('Employee Input 20-21'!WJF29="","",'Employee Input 20-21'!WJF29)</f>
        <v/>
      </c>
      <c r="WJG29" s="14" t="str">
        <f>IF('Employee Input 20-21'!WJG29="","",'Employee Input 20-21'!WJG29)</f>
        <v/>
      </c>
      <c r="WJH29" s="14" t="str">
        <f>IF('Employee Input 20-21'!WJH29="","",'Employee Input 20-21'!WJH29)</f>
        <v/>
      </c>
      <c r="WJI29" s="14" t="str">
        <f>IF('Employee Input 20-21'!WJI29="","",'Employee Input 20-21'!WJI29)</f>
        <v/>
      </c>
      <c r="WJJ29" s="14" t="str">
        <f>IF('Employee Input 20-21'!WJJ29="","",'Employee Input 20-21'!WJJ29)</f>
        <v/>
      </c>
      <c r="WJK29" s="14" t="str">
        <f>IF('Employee Input 20-21'!WJK29="","",'Employee Input 20-21'!WJK29)</f>
        <v/>
      </c>
      <c r="WJL29" s="14" t="str">
        <f>IF('Employee Input 20-21'!WJL29="","",'Employee Input 20-21'!WJL29)</f>
        <v/>
      </c>
      <c r="WJM29" s="14" t="str">
        <f>IF('Employee Input 20-21'!WJM29="","",'Employee Input 20-21'!WJM29)</f>
        <v/>
      </c>
      <c r="WJN29" s="14" t="str">
        <f>IF('Employee Input 20-21'!WJN29="","",'Employee Input 20-21'!WJN29)</f>
        <v/>
      </c>
      <c r="WJO29" s="14" t="str">
        <f>IF('Employee Input 20-21'!WJO29="","",'Employee Input 20-21'!WJO29)</f>
        <v/>
      </c>
      <c r="WJP29" s="14" t="str">
        <f>IF('Employee Input 20-21'!WJP29="","",'Employee Input 20-21'!WJP29)</f>
        <v/>
      </c>
      <c r="WJQ29" s="14" t="str">
        <f>IF('Employee Input 20-21'!WJQ29="","",'Employee Input 20-21'!WJQ29)</f>
        <v/>
      </c>
      <c r="WJR29" s="14" t="str">
        <f>IF('Employee Input 20-21'!WJR29="","",'Employee Input 20-21'!WJR29)</f>
        <v/>
      </c>
      <c r="WJS29" s="14" t="str">
        <f>IF('Employee Input 20-21'!WJS29="","",'Employee Input 20-21'!WJS29)</f>
        <v/>
      </c>
      <c r="WJT29" s="14" t="str">
        <f>IF('Employee Input 20-21'!WJT29="","",'Employee Input 20-21'!WJT29)</f>
        <v/>
      </c>
      <c r="WJU29" s="14" t="str">
        <f>IF('Employee Input 20-21'!WJU29="","",'Employee Input 20-21'!WJU29)</f>
        <v/>
      </c>
      <c r="WJV29" s="14" t="str">
        <f>IF('Employee Input 20-21'!WJV29="","",'Employee Input 20-21'!WJV29)</f>
        <v/>
      </c>
      <c r="WJW29" s="14" t="str">
        <f>IF('Employee Input 20-21'!WJW29="","",'Employee Input 20-21'!WJW29)</f>
        <v/>
      </c>
      <c r="WJX29" s="14" t="str">
        <f>IF('Employee Input 20-21'!WJX29="","",'Employee Input 20-21'!WJX29)</f>
        <v/>
      </c>
      <c r="WJY29" s="14" t="str">
        <f>IF('Employee Input 20-21'!WJY29="","",'Employee Input 20-21'!WJY29)</f>
        <v/>
      </c>
      <c r="WJZ29" s="14" t="str">
        <f>IF('Employee Input 20-21'!WJZ29="","",'Employee Input 20-21'!WJZ29)</f>
        <v/>
      </c>
      <c r="WKA29" s="14" t="str">
        <f>IF('Employee Input 20-21'!WKA29="","",'Employee Input 20-21'!WKA29)</f>
        <v/>
      </c>
      <c r="WKB29" s="14" t="str">
        <f>IF('Employee Input 20-21'!WKB29="","",'Employee Input 20-21'!WKB29)</f>
        <v/>
      </c>
      <c r="WKC29" s="14" t="str">
        <f>IF('Employee Input 20-21'!WKC29="","",'Employee Input 20-21'!WKC29)</f>
        <v/>
      </c>
      <c r="WKD29" s="14" t="str">
        <f>IF('Employee Input 20-21'!WKD29="","",'Employee Input 20-21'!WKD29)</f>
        <v/>
      </c>
      <c r="WKE29" s="14" t="str">
        <f>IF('Employee Input 20-21'!WKE29="","",'Employee Input 20-21'!WKE29)</f>
        <v/>
      </c>
      <c r="WKF29" s="14" t="str">
        <f>IF('Employee Input 20-21'!WKF29="","",'Employee Input 20-21'!WKF29)</f>
        <v/>
      </c>
      <c r="WKG29" s="14" t="str">
        <f>IF('Employee Input 20-21'!WKG29="","",'Employee Input 20-21'!WKG29)</f>
        <v/>
      </c>
      <c r="WKH29" s="14" t="str">
        <f>IF('Employee Input 20-21'!WKH29="","",'Employee Input 20-21'!WKH29)</f>
        <v/>
      </c>
      <c r="WKI29" s="14" t="str">
        <f>IF('Employee Input 20-21'!WKI29="","",'Employee Input 20-21'!WKI29)</f>
        <v/>
      </c>
      <c r="WKJ29" s="14" t="str">
        <f>IF('Employee Input 20-21'!WKJ29="","",'Employee Input 20-21'!WKJ29)</f>
        <v/>
      </c>
      <c r="WKK29" s="14" t="str">
        <f>IF('Employee Input 20-21'!WKK29="","",'Employee Input 20-21'!WKK29)</f>
        <v/>
      </c>
      <c r="WKL29" s="14" t="str">
        <f>IF('Employee Input 20-21'!WKL29="","",'Employee Input 20-21'!WKL29)</f>
        <v/>
      </c>
      <c r="WKM29" s="14" t="str">
        <f>IF('Employee Input 20-21'!WKM29="","",'Employee Input 20-21'!WKM29)</f>
        <v/>
      </c>
      <c r="WKN29" s="14" t="str">
        <f>IF('Employee Input 20-21'!WKN29="","",'Employee Input 20-21'!WKN29)</f>
        <v/>
      </c>
      <c r="WKO29" s="14" t="str">
        <f>IF('Employee Input 20-21'!WKO29="","",'Employee Input 20-21'!WKO29)</f>
        <v/>
      </c>
      <c r="WKP29" s="14" t="str">
        <f>IF('Employee Input 20-21'!WKP29="","",'Employee Input 20-21'!WKP29)</f>
        <v/>
      </c>
      <c r="WKQ29" s="14" t="str">
        <f>IF('Employee Input 20-21'!WKQ29="","",'Employee Input 20-21'!WKQ29)</f>
        <v/>
      </c>
      <c r="WKR29" s="14" t="str">
        <f>IF('Employee Input 20-21'!WKR29="","",'Employee Input 20-21'!WKR29)</f>
        <v/>
      </c>
      <c r="WKS29" s="14" t="str">
        <f>IF('Employee Input 20-21'!WKS29="","",'Employee Input 20-21'!WKS29)</f>
        <v/>
      </c>
      <c r="WKT29" s="14" t="str">
        <f>IF('Employee Input 20-21'!WKT29="","",'Employee Input 20-21'!WKT29)</f>
        <v/>
      </c>
      <c r="WKU29" s="14" t="str">
        <f>IF('Employee Input 20-21'!WKU29="","",'Employee Input 20-21'!WKU29)</f>
        <v/>
      </c>
      <c r="WKV29" s="14" t="str">
        <f>IF('Employee Input 20-21'!WKV29="","",'Employee Input 20-21'!WKV29)</f>
        <v/>
      </c>
      <c r="WKW29" s="14" t="str">
        <f>IF('Employee Input 20-21'!WKW29="","",'Employee Input 20-21'!WKW29)</f>
        <v/>
      </c>
      <c r="WKX29" s="14" t="str">
        <f>IF('Employee Input 20-21'!WKX29="","",'Employee Input 20-21'!WKX29)</f>
        <v/>
      </c>
      <c r="WKY29" s="14" t="str">
        <f>IF('Employee Input 20-21'!WKY29="","",'Employee Input 20-21'!WKY29)</f>
        <v/>
      </c>
      <c r="WKZ29" s="14" t="str">
        <f>IF('Employee Input 20-21'!WKZ29="","",'Employee Input 20-21'!WKZ29)</f>
        <v/>
      </c>
      <c r="WLA29" s="14" t="str">
        <f>IF('Employee Input 20-21'!WLA29="","",'Employee Input 20-21'!WLA29)</f>
        <v/>
      </c>
      <c r="WLB29" s="14" t="str">
        <f>IF('Employee Input 20-21'!WLB29="","",'Employee Input 20-21'!WLB29)</f>
        <v/>
      </c>
      <c r="WLC29" s="14" t="str">
        <f>IF('Employee Input 20-21'!WLC29="","",'Employee Input 20-21'!WLC29)</f>
        <v/>
      </c>
      <c r="WLD29" s="14" t="str">
        <f>IF('Employee Input 20-21'!WLD29="","",'Employee Input 20-21'!WLD29)</f>
        <v/>
      </c>
      <c r="WLE29" s="14" t="str">
        <f>IF('Employee Input 20-21'!WLE29="","",'Employee Input 20-21'!WLE29)</f>
        <v/>
      </c>
      <c r="WLF29" s="14" t="str">
        <f>IF('Employee Input 20-21'!WLF29="","",'Employee Input 20-21'!WLF29)</f>
        <v/>
      </c>
      <c r="WLG29" s="14" t="str">
        <f>IF('Employee Input 20-21'!WLG29="","",'Employee Input 20-21'!WLG29)</f>
        <v/>
      </c>
      <c r="WLH29" s="14" t="str">
        <f>IF('Employee Input 20-21'!WLH29="","",'Employee Input 20-21'!WLH29)</f>
        <v/>
      </c>
      <c r="WLI29" s="14" t="str">
        <f>IF('Employee Input 20-21'!WLI29="","",'Employee Input 20-21'!WLI29)</f>
        <v/>
      </c>
      <c r="WLJ29" s="14" t="str">
        <f>IF('Employee Input 20-21'!WLJ29="","",'Employee Input 20-21'!WLJ29)</f>
        <v/>
      </c>
      <c r="WLK29" s="14" t="str">
        <f>IF('Employee Input 20-21'!WLK29="","",'Employee Input 20-21'!WLK29)</f>
        <v/>
      </c>
      <c r="WLL29" s="14" t="str">
        <f>IF('Employee Input 20-21'!WLL29="","",'Employee Input 20-21'!WLL29)</f>
        <v/>
      </c>
      <c r="WLM29" s="14" t="str">
        <f>IF('Employee Input 20-21'!WLM29="","",'Employee Input 20-21'!WLM29)</f>
        <v/>
      </c>
      <c r="WLN29" s="14" t="str">
        <f>IF('Employee Input 20-21'!WLN29="","",'Employee Input 20-21'!WLN29)</f>
        <v/>
      </c>
      <c r="WLO29" s="14" t="str">
        <f>IF('Employee Input 20-21'!WLO29="","",'Employee Input 20-21'!WLO29)</f>
        <v/>
      </c>
      <c r="WLP29" s="14" t="str">
        <f>IF('Employee Input 20-21'!WLP29="","",'Employee Input 20-21'!WLP29)</f>
        <v/>
      </c>
      <c r="WLQ29" s="14" t="str">
        <f>IF('Employee Input 20-21'!WLQ29="","",'Employee Input 20-21'!WLQ29)</f>
        <v/>
      </c>
      <c r="WLR29" s="14" t="str">
        <f>IF('Employee Input 20-21'!WLR29="","",'Employee Input 20-21'!WLR29)</f>
        <v/>
      </c>
      <c r="WLS29" s="14" t="str">
        <f>IF('Employee Input 20-21'!WLS29="","",'Employee Input 20-21'!WLS29)</f>
        <v/>
      </c>
      <c r="WLT29" s="14" t="str">
        <f>IF('Employee Input 20-21'!WLT29="","",'Employee Input 20-21'!WLT29)</f>
        <v/>
      </c>
      <c r="WLU29" s="14" t="str">
        <f>IF('Employee Input 20-21'!WLU29="","",'Employee Input 20-21'!WLU29)</f>
        <v/>
      </c>
      <c r="WLV29" s="14" t="str">
        <f>IF('Employee Input 20-21'!WLV29="","",'Employee Input 20-21'!WLV29)</f>
        <v/>
      </c>
      <c r="WLW29" s="14" t="str">
        <f>IF('Employee Input 20-21'!WLW29="","",'Employee Input 20-21'!WLW29)</f>
        <v/>
      </c>
      <c r="WLX29" s="14" t="str">
        <f>IF('Employee Input 20-21'!WLX29="","",'Employee Input 20-21'!WLX29)</f>
        <v/>
      </c>
      <c r="WLY29" s="14" t="str">
        <f>IF('Employee Input 20-21'!WLY29="","",'Employee Input 20-21'!WLY29)</f>
        <v/>
      </c>
      <c r="WLZ29" s="14" t="str">
        <f>IF('Employee Input 20-21'!WLZ29="","",'Employee Input 20-21'!WLZ29)</f>
        <v/>
      </c>
      <c r="WMA29" s="14" t="str">
        <f>IF('Employee Input 20-21'!WMA29="","",'Employee Input 20-21'!WMA29)</f>
        <v/>
      </c>
      <c r="WMB29" s="14" t="str">
        <f>IF('Employee Input 20-21'!WMB29="","",'Employee Input 20-21'!WMB29)</f>
        <v/>
      </c>
      <c r="WMC29" s="14" t="str">
        <f>IF('Employee Input 20-21'!WMC29="","",'Employee Input 20-21'!WMC29)</f>
        <v/>
      </c>
      <c r="WMD29" s="14" t="str">
        <f>IF('Employee Input 20-21'!WMD29="","",'Employee Input 20-21'!WMD29)</f>
        <v/>
      </c>
      <c r="WME29" s="14" t="str">
        <f>IF('Employee Input 20-21'!WME29="","",'Employee Input 20-21'!WME29)</f>
        <v/>
      </c>
      <c r="WMF29" s="14" t="str">
        <f>IF('Employee Input 20-21'!WMF29="","",'Employee Input 20-21'!WMF29)</f>
        <v/>
      </c>
      <c r="WMG29" s="14" t="str">
        <f>IF('Employee Input 20-21'!WMG29="","",'Employee Input 20-21'!WMG29)</f>
        <v/>
      </c>
      <c r="WMH29" s="14" t="str">
        <f>IF('Employee Input 20-21'!WMH29="","",'Employee Input 20-21'!WMH29)</f>
        <v/>
      </c>
      <c r="WMI29" s="14" t="str">
        <f>IF('Employee Input 20-21'!WMI29="","",'Employee Input 20-21'!WMI29)</f>
        <v/>
      </c>
      <c r="WMJ29" s="14" t="str">
        <f>IF('Employee Input 20-21'!WMJ29="","",'Employee Input 20-21'!WMJ29)</f>
        <v/>
      </c>
      <c r="WMK29" s="14" t="str">
        <f>IF('Employee Input 20-21'!WMK29="","",'Employee Input 20-21'!WMK29)</f>
        <v/>
      </c>
      <c r="WML29" s="14" t="str">
        <f>IF('Employee Input 20-21'!WML29="","",'Employee Input 20-21'!WML29)</f>
        <v/>
      </c>
      <c r="WMM29" s="14" t="str">
        <f>IF('Employee Input 20-21'!WMM29="","",'Employee Input 20-21'!WMM29)</f>
        <v/>
      </c>
      <c r="WMN29" s="14" t="str">
        <f>IF('Employee Input 20-21'!WMN29="","",'Employee Input 20-21'!WMN29)</f>
        <v/>
      </c>
      <c r="WMO29" s="14" t="str">
        <f>IF('Employee Input 20-21'!WMO29="","",'Employee Input 20-21'!WMO29)</f>
        <v/>
      </c>
      <c r="WMP29" s="14" t="str">
        <f>IF('Employee Input 20-21'!WMP29="","",'Employee Input 20-21'!WMP29)</f>
        <v/>
      </c>
      <c r="WMQ29" s="14" t="str">
        <f>IF('Employee Input 20-21'!WMQ29="","",'Employee Input 20-21'!WMQ29)</f>
        <v/>
      </c>
      <c r="WMR29" s="14" t="str">
        <f>IF('Employee Input 20-21'!WMR29="","",'Employee Input 20-21'!WMR29)</f>
        <v/>
      </c>
      <c r="WMS29" s="14" t="str">
        <f>IF('Employee Input 20-21'!WMS29="","",'Employee Input 20-21'!WMS29)</f>
        <v/>
      </c>
      <c r="WMT29" s="14" t="str">
        <f>IF('Employee Input 20-21'!WMT29="","",'Employee Input 20-21'!WMT29)</f>
        <v/>
      </c>
      <c r="WMU29" s="14" t="str">
        <f>IF('Employee Input 20-21'!WMU29="","",'Employee Input 20-21'!WMU29)</f>
        <v/>
      </c>
      <c r="WMV29" s="14" t="str">
        <f>IF('Employee Input 20-21'!WMV29="","",'Employee Input 20-21'!WMV29)</f>
        <v/>
      </c>
      <c r="WMW29" s="14" t="str">
        <f>IF('Employee Input 20-21'!WMW29="","",'Employee Input 20-21'!WMW29)</f>
        <v/>
      </c>
      <c r="WMX29" s="14" t="str">
        <f>IF('Employee Input 20-21'!WMX29="","",'Employee Input 20-21'!WMX29)</f>
        <v/>
      </c>
      <c r="WMY29" s="14" t="str">
        <f>IF('Employee Input 20-21'!WMY29="","",'Employee Input 20-21'!WMY29)</f>
        <v/>
      </c>
      <c r="WMZ29" s="14" t="str">
        <f>IF('Employee Input 20-21'!WMZ29="","",'Employee Input 20-21'!WMZ29)</f>
        <v/>
      </c>
      <c r="WNA29" s="14" t="str">
        <f>IF('Employee Input 20-21'!WNA29="","",'Employee Input 20-21'!WNA29)</f>
        <v/>
      </c>
      <c r="WNB29" s="14" t="str">
        <f>IF('Employee Input 20-21'!WNB29="","",'Employee Input 20-21'!WNB29)</f>
        <v/>
      </c>
      <c r="WNC29" s="14" t="str">
        <f>IF('Employee Input 20-21'!WNC29="","",'Employee Input 20-21'!WNC29)</f>
        <v/>
      </c>
      <c r="WND29" s="14" t="str">
        <f>IF('Employee Input 20-21'!WND29="","",'Employee Input 20-21'!WND29)</f>
        <v/>
      </c>
      <c r="WNE29" s="14" t="str">
        <f>IF('Employee Input 20-21'!WNE29="","",'Employee Input 20-21'!WNE29)</f>
        <v/>
      </c>
      <c r="WNF29" s="14" t="str">
        <f>IF('Employee Input 20-21'!WNF29="","",'Employee Input 20-21'!WNF29)</f>
        <v/>
      </c>
      <c r="WNG29" s="14" t="str">
        <f>IF('Employee Input 20-21'!WNG29="","",'Employee Input 20-21'!WNG29)</f>
        <v/>
      </c>
      <c r="WNH29" s="14" t="str">
        <f>IF('Employee Input 20-21'!WNH29="","",'Employee Input 20-21'!WNH29)</f>
        <v/>
      </c>
      <c r="WNI29" s="14" t="str">
        <f>IF('Employee Input 20-21'!WNI29="","",'Employee Input 20-21'!WNI29)</f>
        <v/>
      </c>
      <c r="WNJ29" s="14" t="str">
        <f>IF('Employee Input 20-21'!WNJ29="","",'Employee Input 20-21'!WNJ29)</f>
        <v/>
      </c>
      <c r="WNK29" s="14" t="str">
        <f>IF('Employee Input 20-21'!WNK29="","",'Employee Input 20-21'!WNK29)</f>
        <v/>
      </c>
      <c r="WNL29" s="14" t="str">
        <f>IF('Employee Input 20-21'!WNL29="","",'Employee Input 20-21'!WNL29)</f>
        <v/>
      </c>
      <c r="WNM29" s="14" t="str">
        <f>IF('Employee Input 20-21'!WNM29="","",'Employee Input 20-21'!WNM29)</f>
        <v/>
      </c>
      <c r="WNN29" s="14" t="str">
        <f>IF('Employee Input 20-21'!WNN29="","",'Employee Input 20-21'!WNN29)</f>
        <v/>
      </c>
      <c r="WNO29" s="14" t="str">
        <f>IF('Employee Input 20-21'!WNO29="","",'Employee Input 20-21'!WNO29)</f>
        <v/>
      </c>
      <c r="WNP29" s="14" t="str">
        <f>IF('Employee Input 20-21'!WNP29="","",'Employee Input 20-21'!WNP29)</f>
        <v/>
      </c>
      <c r="WNQ29" s="14" t="str">
        <f>IF('Employee Input 20-21'!WNQ29="","",'Employee Input 20-21'!WNQ29)</f>
        <v/>
      </c>
      <c r="WNR29" s="14" t="str">
        <f>IF('Employee Input 20-21'!WNR29="","",'Employee Input 20-21'!WNR29)</f>
        <v/>
      </c>
      <c r="WNS29" s="14" t="str">
        <f>IF('Employee Input 20-21'!WNS29="","",'Employee Input 20-21'!WNS29)</f>
        <v/>
      </c>
      <c r="WNT29" s="14" t="str">
        <f>IF('Employee Input 20-21'!WNT29="","",'Employee Input 20-21'!WNT29)</f>
        <v/>
      </c>
      <c r="WNU29" s="14" t="str">
        <f>IF('Employee Input 20-21'!WNU29="","",'Employee Input 20-21'!WNU29)</f>
        <v/>
      </c>
      <c r="WNV29" s="14" t="str">
        <f>IF('Employee Input 20-21'!WNV29="","",'Employee Input 20-21'!WNV29)</f>
        <v/>
      </c>
      <c r="WNW29" s="14" t="str">
        <f>IF('Employee Input 20-21'!WNW29="","",'Employee Input 20-21'!WNW29)</f>
        <v/>
      </c>
      <c r="WNX29" s="14" t="str">
        <f>IF('Employee Input 20-21'!WNX29="","",'Employee Input 20-21'!WNX29)</f>
        <v/>
      </c>
      <c r="WNY29" s="14" t="str">
        <f>IF('Employee Input 20-21'!WNY29="","",'Employee Input 20-21'!WNY29)</f>
        <v/>
      </c>
      <c r="WNZ29" s="14" t="str">
        <f>IF('Employee Input 20-21'!WNZ29="","",'Employee Input 20-21'!WNZ29)</f>
        <v/>
      </c>
      <c r="WOA29" s="14" t="str">
        <f>IF('Employee Input 20-21'!WOA29="","",'Employee Input 20-21'!WOA29)</f>
        <v/>
      </c>
      <c r="WOB29" s="14" t="str">
        <f>IF('Employee Input 20-21'!WOB29="","",'Employee Input 20-21'!WOB29)</f>
        <v/>
      </c>
      <c r="WOC29" s="14" t="str">
        <f>IF('Employee Input 20-21'!WOC29="","",'Employee Input 20-21'!WOC29)</f>
        <v/>
      </c>
      <c r="WOD29" s="14" t="str">
        <f>IF('Employee Input 20-21'!WOD29="","",'Employee Input 20-21'!WOD29)</f>
        <v/>
      </c>
      <c r="WOE29" s="14" t="str">
        <f>IF('Employee Input 20-21'!WOE29="","",'Employee Input 20-21'!WOE29)</f>
        <v/>
      </c>
      <c r="WOF29" s="14" t="str">
        <f>IF('Employee Input 20-21'!WOF29="","",'Employee Input 20-21'!WOF29)</f>
        <v/>
      </c>
      <c r="WOG29" s="14" t="str">
        <f>IF('Employee Input 20-21'!WOG29="","",'Employee Input 20-21'!WOG29)</f>
        <v/>
      </c>
      <c r="WOH29" s="14" t="str">
        <f>IF('Employee Input 20-21'!WOH29="","",'Employee Input 20-21'!WOH29)</f>
        <v/>
      </c>
      <c r="WOI29" s="14" t="str">
        <f>IF('Employee Input 20-21'!WOI29="","",'Employee Input 20-21'!WOI29)</f>
        <v/>
      </c>
      <c r="WOJ29" s="14" t="str">
        <f>IF('Employee Input 20-21'!WOJ29="","",'Employee Input 20-21'!WOJ29)</f>
        <v/>
      </c>
      <c r="WOK29" s="14" t="str">
        <f>IF('Employee Input 20-21'!WOK29="","",'Employee Input 20-21'!WOK29)</f>
        <v/>
      </c>
      <c r="WOL29" s="14" t="str">
        <f>IF('Employee Input 20-21'!WOL29="","",'Employee Input 20-21'!WOL29)</f>
        <v/>
      </c>
      <c r="WOM29" s="14" t="str">
        <f>IF('Employee Input 20-21'!WOM29="","",'Employee Input 20-21'!WOM29)</f>
        <v/>
      </c>
      <c r="WON29" s="14" t="str">
        <f>IF('Employee Input 20-21'!WON29="","",'Employee Input 20-21'!WON29)</f>
        <v/>
      </c>
      <c r="WOO29" s="14" t="str">
        <f>IF('Employee Input 20-21'!WOO29="","",'Employee Input 20-21'!WOO29)</f>
        <v/>
      </c>
      <c r="WOP29" s="14" t="str">
        <f>IF('Employee Input 20-21'!WOP29="","",'Employee Input 20-21'!WOP29)</f>
        <v/>
      </c>
      <c r="WOQ29" s="14" t="str">
        <f>IF('Employee Input 20-21'!WOQ29="","",'Employee Input 20-21'!WOQ29)</f>
        <v/>
      </c>
      <c r="WOR29" s="14" t="str">
        <f>IF('Employee Input 20-21'!WOR29="","",'Employee Input 20-21'!WOR29)</f>
        <v/>
      </c>
      <c r="WOS29" s="14" t="str">
        <f>IF('Employee Input 20-21'!WOS29="","",'Employee Input 20-21'!WOS29)</f>
        <v/>
      </c>
      <c r="WOT29" s="14" t="str">
        <f>IF('Employee Input 20-21'!WOT29="","",'Employee Input 20-21'!WOT29)</f>
        <v/>
      </c>
      <c r="WOU29" s="14" t="str">
        <f>IF('Employee Input 20-21'!WOU29="","",'Employee Input 20-21'!WOU29)</f>
        <v/>
      </c>
      <c r="WOV29" s="14" t="str">
        <f>IF('Employee Input 20-21'!WOV29="","",'Employee Input 20-21'!WOV29)</f>
        <v/>
      </c>
      <c r="WOW29" s="14" t="str">
        <f>IF('Employee Input 20-21'!WOW29="","",'Employee Input 20-21'!WOW29)</f>
        <v/>
      </c>
      <c r="WOX29" s="14" t="str">
        <f>IF('Employee Input 20-21'!WOX29="","",'Employee Input 20-21'!WOX29)</f>
        <v/>
      </c>
      <c r="WOY29" s="14" t="str">
        <f>IF('Employee Input 20-21'!WOY29="","",'Employee Input 20-21'!WOY29)</f>
        <v/>
      </c>
      <c r="WOZ29" s="14" t="str">
        <f>IF('Employee Input 20-21'!WOZ29="","",'Employee Input 20-21'!WOZ29)</f>
        <v/>
      </c>
      <c r="WPA29" s="14" t="str">
        <f>IF('Employee Input 20-21'!WPA29="","",'Employee Input 20-21'!WPA29)</f>
        <v/>
      </c>
      <c r="WPB29" s="14" t="str">
        <f>IF('Employee Input 20-21'!WPB29="","",'Employee Input 20-21'!WPB29)</f>
        <v/>
      </c>
      <c r="WPC29" s="14" t="str">
        <f>IF('Employee Input 20-21'!WPC29="","",'Employee Input 20-21'!WPC29)</f>
        <v/>
      </c>
      <c r="WPD29" s="14" t="str">
        <f>IF('Employee Input 20-21'!WPD29="","",'Employee Input 20-21'!WPD29)</f>
        <v/>
      </c>
      <c r="WPE29" s="14" t="str">
        <f>IF('Employee Input 20-21'!WPE29="","",'Employee Input 20-21'!WPE29)</f>
        <v/>
      </c>
      <c r="WPF29" s="14" t="str">
        <f>IF('Employee Input 20-21'!WPF29="","",'Employee Input 20-21'!WPF29)</f>
        <v/>
      </c>
      <c r="WPG29" s="14" t="str">
        <f>IF('Employee Input 20-21'!WPG29="","",'Employee Input 20-21'!WPG29)</f>
        <v/>
      </c>
      <c r="WPH29" s="14" t="str">
        <f>IF('Employee Input 20-21'!WPH29="","",'Employee Input 20-21'!WPH29)</f>
        <v/>
      </c>
      <c r="WPI29" s="14" t="str">
        <f>IF('Employee Input 20-21'!WPI29="","",'Employee Input 20-21'!WPI29)</f>
        <v/>
      </c>
      <c r="WPJ29" s="14" t="str">
        <f>IF('Employee Input 20-21'!WPJ29="","",'Employee Input 20-21'!WPJ29)</f>
        <v/>
      </c>
      <c r="WPK29" s="14" t="str">
        <f>IF('Employee Input 20-21'!WPK29="","",'Employee Input 20-21'!WPK29)</f>
        <v/>
      </c>
      <c r="WPL29" s="14" t="str">
        <f>IF('Employee Input 20-21'!WPL29="","",'Employee Input 20-21'!WPL29)</f>
        <v/>
      </c>
      <c r="WPM29" s="14" t="str">
        <f>IF('Employee Input 20-21'!WPM29="","",'Employee Input 20-21'!WPM29)</f>
        <v/>
      </c>
      <c r="WPN29" s="14" t="str">
        <f>IF('Employee Input 20-21'!WPN29="","",'Employee Input 20-21'!WPN29)</f>
        <v/>
      </c>
      <c r="WPO29" s="14" t="str">
        <f>IF('Employee Input 20-21'!WPO29="","",'Employee Input 20-21'!WPO29)</f>
        <v/>
      </c>
      <c r="WPP29" s="14" t="str">
        <f>IF('Employee Input 20-21'!WPP29="","",'Employee Input 20-21'!WPP29)</f>
        <v/>
      </c>
      <c r="WPQ29" s="14" t="str">
        <f>IF('Employee Input 20-21'!WPQ29="","",'Employee Input 20-21'!WPQ29)</f>
        <v/>
      </c>
      <c r="WPR29" s="14" t="str">
        <f>IF('Employee Input 20-21'!WPR29="","",'Employee Input 20-21'!WPR29)</f>
        <v/>
      </c>
      <c r="WPS29" s="14" t="str">
        <f>IF('Employee Input 20-21'!WPS29="","",'Employee Input 20-21'!WPS29)</f>
        <v/>
      </c>
      <c r="WPT29" s="14" t="str">
        <f>IF('Employee Input 20-21'!WPT29="","",'Employee Input 20-21'!WPT29)</f>
        <v/>
      </c>
      <c r="WPU29" s="14" t="str">
        <f>IF('Employee Input 20-21'!WPU29="","",'Employee Input 20-21'!WPU29)</f>
        <v/>
      </c>
      <c r="WPV29" s="14" t="str">
        <f>IF('Employee Input 20-21'!WPV29="","",'Employee Input 20-21'!WPV29)</f>
        <v/>
      </c>
      <c r="WPW29" s="14" t="str">
        <f>IF('Employee Input 20-21'!WPW29="","",'Employee Input 20-21'!WPW29)</f>
        <v/>
      </c>
      <c r="WPX29" s="14" t="str">
        <f>IF('Employee Input 20-21'!WPX29="","",'Employee Input 20-21'!WPX29)</f>
        <v/>
      </c>
      <c r="WPY29" s="14" t="str">
        <f>IF('Employee Input 20-21'!WPY29="","",'Employee Input 20-21'!WPY29)</f>
        <v/>
      </c>
      <c r="WPZ29" s="14" t="str">
        <f>IF('Employee Input 20-21'!WPZ29="","",'Employee Input 20-21'!WPZ29)</f>
        <v/>
      </c>
      <c r="WQA29" s="14" t="str">
        <f>IF('Employee Input 20-21'!WQA29="","",'Employee Input 20-21'!WQA29)</f>
        <v/>
      </c>
      <c r="WQB29" s="14" t="str">
        <f>IF('Employee Input 20-21'!WQB29="","",'Employee Input 20-21'!WQB29)</f>
        <v/>
      </c>
      <c r="WQC29" s="14" t="str">
        <f>IF('Employee Input 20-21'!WQC29="","",'Employee Input 20-21'!WQC29)</f>
        <v/>
      </c>
      <c r="WQD29" s="14" t="str">
        <f>IF('Employee Input 20-21'!WQD29="","",'Employee Input 20-21'!WQD29)</f>
        <v/>
      </c>
      <c r="WQE29" s="14" t="str">
        <f>IF('Employee Input 20-21'!WQE29="","",'Employee Input 20-21'!WQE29)</f>
        <v/>
      </c>
      <c r="WQF29" s="14" t="str">
        <f>IF('Employee Input 20-21'!WQF29="","",'Employee Input 20-21'!WQF29)</f>
        <v/>
      </c>
      <c r="WQG29" s="14" t="str">
        <f>IF('Employee Input 20-21'!WQG29="","",'Employee Input 20-21'!WQG29)</f>
        <v/>
      </c>
      <c r="WQH29" s="14" t="str">
        <f>IF('Employee Input 20-21'!WQH29="","",'Employee Input 20-21'!WQH29)</f>
        <v/>
      </c>
      <c r="WQI29" s="14" t="str">
        <f>IF('Employee Input 20-21'!WQI29="","",'Employee Input 20-21'!WQI29)</f>
        <v/>
      </c>
      <c r="WQJ29" s="14" t="str">
        <f>IF('Employee Input 20-21'!WQJ29="","",'Employee Input 20-21'!WQJ29)</f>
        <v/>
      </c>
      <c r="WQK29" s="14" t="str">
        <f>IF('Employee Input 20-21'!WQK29="","",'Employee Input 20-21'!WQK29)</f>
        <v/>
      </c>
      <c r="WQL29" s="14" t="str">
        <f>IF('Employee Input 20-21'!WQL29="","",'Employee Input 20-21'!WQL29)</f>
        <v/>
      </c>
      <c r="WQM29" s="14" t="str">
        <f>IF('Employee Input 20-21'!WQM29="","",'Employee Input 20-21'!WQM29)</f>
        <v/>
      </c>
      <c r="WQN29" s="14" t="str">
        <f>IF('Employee Input 20-21'!WQN29="","",'Employee Input 20-21'!WQN29)</f>
        <v/>
      </c>
      <c r="WQO29" s="14" t="str">
        <f>IF('Employee Input 20-21'!WQO29="","",'Employee Input 20-21'!WQO29)</f>
        <v/>
      </c>
      <c r="WQP29" s="14" t="str">
        <f>IF('Employee Input 20-21'!WQP29="","",'Employee Input 20-21'!WQP29)</f>
        <v/>
      </c>
      <c r="WQQ29" s="14" t="str">
        <f>IF('Employee Input 20-21'!WQQ29="","",'Employee Input 20-21'!WQQ29)</f>
        <v/>
      </c>
      <c r="WQR29" s="14" t="str">
        <f>IF('Employee Input 20-21'!WQR29="","",'Employee Input 20-21'!WQR29)</f>
        <v/>
      </c>
      <c r="WQS29" s="14" t="str">
        <f>IF('Employee Input 20-21'!WQS29="","",'Employee Input 20-21'!WQS29)</f>
        <v/>
      </c>
      <c r="WQT29" s="14" t="str">
        <f>IF('Employee Input 20-21'!WQT29="","",'Employee Input 20-21'!WQT29)</f>
        <v/>
      </c>
      <c r="WQU29" s="14" t="str">
        <f>IF('Employee Input 20-21'!WQU29="","",'Employee Input 20-21'!WQU29)</f>
        <v/>
      </c>
      <c r="WQV29" s="14" t="str">
        <f>IF('Employee Input 20-21'!WQV29="","",'Employee Input 20-21'!WQV29)</f>
        <v/>
      </c>
      <c r="WQW29" s="14" t="str">
        <f>IF('Employee Input 20-21'!WQW29="","",'Employee Input 20-21'!WQW29)</f>
        <v/>
      </c>
      <c r="WQX29" s="14" t="str">
        <f>IF('Employee Input 20-21'!WQX29="","",'Employee Input 20-21'!WQX29)</f>
        <v/>
      </c>
      <c r="WQY29" s="14" t="str">
        <f>IF('Employee Input 20-21'!WQY29="","",'Employee Input 20-21'!WQY29)</f>
        <v/>
      </c>
      <c r="WQZ29" s="14" t="str">
        <f>IF('Employee Input 20-21'!WQZ29="","",'Employee Input 20-21'!WQZ29)</f>
        <v/>
      </c>
      <c r="WRA29" s="14" t="str">
        <f>IF('Employee Input 20-21'!WRA29="","",'Employee Input 20-21'!WRA29)</f>
        <v/>
      </c>
      <c r="WRB29" s="14" t="str">
        <f>IF('Employee Input 20-21'!WRB29="","",'Employee Input 20-21'!WRB29)</f>
        <v/>
      </c>
      <c r="WRC29" s="14" t="str">
        <f>IF('Employee Input 20-21'!WRC29="","",'Employee Input 20-21'!WRC29)</f>
        <v/>
      </c>
      <c r="WRD29" s="14" t="str">
        <f>IF('Employee Input 20-21'!WRD29="","",'Employee Input 20-21'!WRD29)</f>
        <v/>
      </c>
      <c r="WRE29" s="14" t="str">
        <f>IF('Employee Input 20-21'!WRE29="","",'Employee Input 20-21'!WRE29)</f>
        <v/>
      </c>
      <c r="WRF29" s="14" t="str">
        <f>IF('Employee Input 20-21'!WRF29="","",'Employee Input 20-21'!WRF29)</f>
        <v/>
      </c>
      <c r="WRG29" s="14" t="str">
        <f>IF('Employee Input 20-21'!WRG29="","",'Employee Input 20-21'!WRG29)</f>
        <v/>
      </c>
      <c r="WRH29" s="14" t="str">
        <f>IF('Employee Input 20-21'!WRH29="","",'Employee Input 20-21'!WRH29)</f>
        <v/>
      </c>
      <c r="WRI29" s="14" t="str">
        <f>IF('Employee Input 20-21'!WRI29="","",'Employee Input 20-21'!WRI29)</f>
        <v/>
      </c>
      <c r="WRJ29" s="14" t="str">
        <f>IF('Employee Input 20-21'!WRJ29="","",'Employee Input 20-21'!WRJ29)</f>
        <v/>
      </c>
      <c r="WRK29" s="14" t="str">
        <f>IF('Employee Input 20-21'!WRK29="","",'Employee Input 20-21'!WRK29)</f>
        <v/>
      </c>
      <c r="WRL29" s="14" t="str">
        <f>IF('Employee Input 20-21'!WRL29="","",'Employee Input 20-21'!WRL29)</f>
        <v/>
      </c>
      <c r="WRM29" s="14" t="str">
        <f>IF('Employee Input 20-21'!WRM29="","",'Employee Input 20-21'!WRM29)</f>
        <v/>
      </c>
      <c r="WRN29" s="14" t="str">
        <f>IF('Employee Input 20-21'!WRN29="","",'Employee Input 20-21'!WRN29)</f>
        <v/>
      </c>
      <c r="WRO29" s="14" t="str">
        <f>IF('Employee Input 20-21'!WRO29="","",'Employee Input 20-21'!WRO29)</f>
        <v/>
      </c>
      <c r="WRP29" s="14" t="str">
        <f>IF('Employee Input 20-21'!WRP29="","",'Employee Input 20-21'!WRP29)</f>
        <v/>
      </c>
      <c r="WRQ29" s="14" t="str">
        <f>IF('Employee Input 20-21'!WRQ29="","",'Employee Input 20-21'!WRQ29)</f>
        <v/>
      </c>
      <c r="WRR29" s="14" t="str">
        <f>IF('Employee Input 20-21'!WRR29="","",'Employee Input 20-21'!WRR29)</f>
        <v/>
      </c>
      <c r="WRS29" s="14" t="str">
        <f>IF('Employee Input 20-21'!WRS29="","",'Employee Input 20-21'!WRS29)</f>
        <v/>
      </c>
      <c r="WRT29" s="14" t="str">
        <f>IF('Employee Input 20-21'!WRT29="","",'Employee Input 20-21'!WRT29)</f>
        <v/>
      </c>
      <c r="WRU29" s="14" t="str">
        <f>IF('Employee Input 20-21'!WRU29="","",'Employee Input 20-21'!WRU29)</f>
        <v/>
      </c>
      <c r="WRV29" s="14" t="str">
        <f>IF('Employee Input 20-21'!WRV29="","",'Employee Input 20-21'!WRV29)</f>
        <v/>
      </c>
      <c r="WRW29" s="14" t="str">
        <f>IF('Employee Input 20-21'!WRW29="","",'Employee Input 20-21'!WRW29)</f>
        <v/>
      </c>
      <c r="WRX29" s="14" t="str">
        <f>IF('Employee Input 20-21'!WRX29="","",'Employee Input 20-21'!WRX29)</f>
        <v/>
      </c>
      <c r="WRY29" s="14" t="str">
        <f>IF('Employee Input 20-21'!WRY29="","",'Employee Input 20-21'!WRY29)</f>
        <v/>
      </c>
      <c r="WRZ29" s="14" t="str">
        <f>IF('Employee Input 20-21'!WRZ29="","",'Employee Input 20-21'!WRZ29)</f>
        <v/>
      </c>
      <c r="WSA29" s="14" t="str">
        <f>IF('Employee Input 20-21'!WSA29="","",'Employee Input 20-21'!WSA29)</f>
        <v/>
      </c>
      <c r="WSB29" s="14" t="str">
        <f>IF('Employee Input 20-21'!WSB29="","",'Employee Input 20-21'!WSB29)</f>
        <v/>
      </c>
      <c r="WSC29" s="14" t="str">
        <f>IF('Employee Input 20-21'!WSC29="","",'Employee Input 20-21'!WSC29)</f>
        <v/>
      </c>
      <c r="WSD29" s="14" t="str">
        <f>IF('Employee Input 20-21'!WSD29="","",'Employee Input 20-21'!WSD29)</f>
        <v/>
      </c>
      <c r="WSE29" s="14" t="str">
        <f>IF('Employee Input 20-21'!WSE29="","",'Employee Input 20-21'!WSE29)</f>
        <v/>
      </c>
      <c r="WSF29" s="14" t="str">
        <f>IF('Employee Input 20-21'!WSF29="","",'Employee Input 20-21'!WSF29)</f>
        <v/>
      </c>
      <c r="WSG29" s="14" t="str">
        <f>IF('Employee Input 20-21'!WSG29="","",'Employee Input 20-21'!WSG29)</f>
        <v/>
      </c>
      <c r="WSH29" s="14" t="str">
        <f>IF('Employee Input 20-21'!WSH29="","",'Employee Input 20-21'!WSH29)</f>
        <v/>
      </c>
      <c r="WSI29" s="14" t="str">
        <f>IF('Employee Input 20-21'!WSI29="","",'Employee Input 20-21'!WSI29)</f>
        <v/>
      </c>
      <c r="WSJ29" s="14" t="str">
        <f>IF('Employee Input 20-21'!WSJ29="","",'Employee Input 20-21'!WSJ29)</f>
        <v/>
      </c>
      <c r="WSK29" s="14" t="str">
        <f>IF('Employee Input 20-21'!WSK29="","",'Employee Input 20-21'!WSK29)</f>
        <v/>
      </c>
      <c r="WSL29" s="14" t="str">
        <f>IF('Employee Input 20-21'!WSL29="","",'Employee Input 20-21'!WSL29)</f>
        <v/>
      </c>
      <c r="WSM29" s="14" t="str">
        <f>IF('Employee Input 20-21'!WSM29="","",'Employee Input 20-21'!WSM29)</f>
        <v/>
      </c>
      <c r="WSN29" s="14" t="str">
        <f>IF('Employee Input 20-21'!WSN29="","",'Employee Input 20-21'!WSN29)</f>
        <v/>
      </c>
      <c r="WSO29" s="14" t="str">
        <f>IF('Employee Input 20-21'!WSO29="","",'Employee Input 20-21'!WSO29)</f>
        <v/>
      </c>
      <c r="WSP29" s="14" t="str">
        <f>IF('Employee Input 20-21'!WSP29="","",'Employee Input 20-21'!WSP29)</f>
        <v/>
      </c>
      <c r="WSQ29" s="14" t="str">
        <f>IF('Employee Input 20-21'!WSQ29="","",'Employee Input 20-21'!WSQ29)</f>
        <v/>
      </c>
      <c r="WSR29" s="14" t="str">
        <f>IF('Employee Input 20-21'!WSR29="","",'Employee Input 20-21'!WSR29)</f>
        <v/>
      </c>
      <c r="WSS29" s="14" t="str">
        <f>IF('Employee Input 20-21'!WSS29="","",'Employee Input 20-21'!WSS29)</f>
        <v/>
      </c>
      <c r="WST29" s="14" t="str">
        <f>IF('Employee Input 20-21'!WST29="","",'Employee Input 20-21'!WST29)</f>
        <v/>
      </c>
      <c r="WSU29" s="14" t="str">
        <f>IF('Employee Input 20-21'!WSU29="","",'Employee Input 20-21'!WSU29)</f>
        <v/>
      </c>
      <c r="WSV29" s="14" t="str">
        <f>IF('Employee Input 20-21'!WSV29="","",'Employee Input 20-21'!WSV29)</f>
        <v/>
      </c>
      <c r="WSW29" s="14" t="str">
        <f>IF('Employee Input 20-21'!WSW29="","",'Employee Input 20-21'!WSW29)</f>
        <v/>
      </c>
      <c r="WSX29" s="14" t="str">
        <f>IF('Employee Input 20-21'!WSX29="","",'Employee Input 20-21'!WSX29)</f>
        <v/>
      </c>
      <c r="WSY29" s="14" t="str">
        <f>IF('Employee Input 20-21'!WSY29="","",'Employee Input 20-21'!WSY29)</f>
        <v/>
      </c>
      <c r="WSZ29" s="14" t="str">
        <f>IF('Employee Input 20-21'!WSZ29="","",'Employee Input 20-21'!WSZ29)</f>
        <v/>
      </c>
      <c r="WTA29" s="14" t="str">
        <f>IF('Employee Input 20-21'!WTA29="","",'Employee Input 20-21'!WTA29)</f>
        <v/>
      </c>
      <c r="WTB29" s="14" t="str">
        <f>IF('Employee Input 20-21'!WTB29="","",'Employee Input 20-21'!WTB29)</f>
        <v/>
      </c>
      <c r="WTC29" s="14" t="str">
        <f>IF('Employee Input 20-21'!WTC29="","",'Employee Input 20-21'!WTC29)</f>
        <v/>
      </c>
      <c r="WTD29" s="14" t="str">
        <f>IF('Employee Input 20-21'!WTD29="","",'Employee Input 20-21'!WTD29)</f>
        <v/>
      </c>
      <c r="WTE29" s="14" t="str">
        <f>IF('Employee Input 20-21'!WTE29="","",'Employee Input 20-21'!WTE29)</f>
        <v/>
      </c>
      <c r="WTF29" s="14" t="str">
        <f>IF('Employee Input 20-21'!WTF29="","",'Employee Input 20-21'!WTF29)</f>
        <v/>
      </c>
      <c r="WTG29" s="14" t="str">
        <f>IF('Employee Input 20-21'!WTG29="","",'Employee Input 20-21'!WTG29)</f>
        <v/>
      </c>
      <c r="WTH29" s="14" t="str">
        <f>IF('Employee Input 20-21'!WTH29="","",'Employee Input 20-21'!WTH29)</f>
        <v/>
      </c>
      <c r="WTI29" s="14" t="str">
        <f>IF('Employee Input 20-21'!WTI29="","",'Employee Input 20-21'!WTI29)</f>
        <v/>
      </c>
      <c r="WTJ29" s="14" t="str">
        <f>IF('Employee Input 20-21'!WTJ29="","",'Employee Input 20-21'!WTJ29)</f>
        <v/>
      </c>
      <c r="WTK29" s="14" t="str">
        <f>IF('Employee Input 20-21'!WTK29="","",'Employee Input 20-21'!WTK29)</f>
        <v/>
      </c>
      <c r="WTL29" s="14" t="str">
        <f>IF('Employee Input 20-21'!WTL29="","",'Employee Input 20-21'!WTL29)</f>
        <v/>
      </c>
      <c r="WTM29" s="14" t="str">
        <f>IF('Employee Input 20-21'!WTM29="","",'Employee Input 20-21'!WTM29)</f>
        <v/>
      </c>
      <c r="WTN29" s="14" t="str">
        <f>IF('Employee Input 20-21'!WTN29="","",'Employee Input 20-21'!WTN29)</f>
        <v/>
      </c>
      <c r="WTO29" s="14" t="str">
        <f>IF('Employee Input 20-21'!WTO29="","",'Employee Input 20-21'!WTO29)</f>
        <v/>
      </c>
      <c r="WTP29" s="14" t="str">
        <f>IF('Employee Input 20-21'!WTP29="","",'Employee Input 20-21'!WTP29)</f>
        <v/>
      </c>
      <c r="WTQ29" s="14" t="str">
        <f>IF('Employee Input 20-21'!WTQ29="","",'Employee Input 20-21'!WTQ29)</f>
        <v/>
      </c>
      <c r="WTR29" s="14" t="str">
        <f>IF('Employee Input 20-21'!WTR29="","",'Employee Input 20-21'!WTR29)</f>
        <v/>
      </c>
      <c r="WTS29" s="14" t="str">
        <f>IF('Employee Input 20-21'!WTS29="","",'Employee Input 20-21'!WTS29)</f>
        <v/>
      </c>
      <c r="WTT29" s="14" t="str">
        <f>IF('Employee Input 20-21'!WTT29="","",'Employee Input 20-21'!WTT29)</f>
        <v/>
      </c>
      <c r="WTU29" s="14" t="str">
        <f>IF('Employee Input 20-21'!WTU29="","",'Employee Input 20-21'!WTU29)</f>
        <v/>
      </c>
      <c r="WTV29" s="14" t="str">
        <f>IF('Employee Input 20-21'!WTV29="","",'Employee Input 20-21'!WTV29)</f>
        <v/>
      </c>
      <c r="WTW29" s="14" t="str">
        <f>IF('Employee Input 20-21'!WTW29="","",'Employee Input 20-21'!WTW29)</f>
        <v/>
      </c>
      <c r="WTX29" s="14" t="str">
        <f>IF('Employee Input 20-21'!WTX29="","",'Employee Input 20-21'!WTX29)</f>
        <v/>
      </c>
      <c r="WTY29" s="14" t="str">
        <f>IF('Employee Input 20-21'!WTY29="","",'Employee Input 20-21'!WTY29)</f>
        <v/>
      </c>
      <c r="WTZ29" s="14" t="str">
        <f>IF('Employee Input 20-21'!WTZ29="","",'Employee Input 20-21'!WTZ29)</f>
        <v/>
      </c>
      <c r="WUA29" s="14" t="str">
        <f>IF('Employee Input 20-21'!WUA29="","",'Employee Input 20-21'!WUA29)</f>
        <v/>
      </c>
      <c r="WUB29" s="14" t="str">
        <f>IF('Employee Input 20-21'!WUB29="","",'Employee Input 20-21'!WUB29)</f>
        <v/>
      </c>
      <c r="WUC29" s="14" t="str">
        <f>IF('Employee Input 20-21'!WUC29="","",'Employee Input 20-21'!WUC29)</f>
        <v/>
      </c>
      <c r="WUD29" s="14" t="str">
        <f>IF('Employee Input 20-21'!WUD29="","",'Employee Input 20-21'!WUD29)</f>
        <v/>
      </c>
      <c r="WUE29" s="14" t="str">
        <f>IF('Employee Input 20-21'!WUE29="","",'Employee Input 20-21'!WUE29)</f>
        <v/>
      </c>
      <c r="WUF29" s="14" t="str">
        <f>IF('Employee Input 20-21'!WUF29="","",'Employee Input 20-21'!WUF29)</f>
        <v/>
      </c>
      <c r="WUG29" s="14" t="str">
        <f>IF('Employee Input 20-21'!WUG29="","",'Employee Input 20-21'!WUG29)</f>
        <v/>
      </c>
      <c r="WUH29" s="14" t="str">
        <f>IF('Employee Input 20-21'!WUH29="","",'Employee Input 20-21'!WUH29)</f>
        <v/>
      </c>
      <c r="WUI29" s="14" t="str">
        <f>IF('Employee Input 20-21'!WUI29="","",'Employee Input 20-21'!WUI29)</f>
        <v/>
      </c>
      <c r="WUJ29" s="14" t="str">
        <f>IF('Employee Input 20-21'!WUJ29="","",'Employee Input 20-21'!WUJ29)</f>
        <v/>
      </c>
      <c r="WUK29" s="14" t="str">
        <f>IF('Employee Input 20-21'!WUK29="","",'Employee Input 20-21'!WUK29)</f>
        <v/>
      </c>
      <c r="WUL29" s="14" t="str">
        <f>IF('Employee Input 20-21'!WUL29="","",'Employee Input 20-21'!WUL29)</f>
        <v/>
      </c>
      <c r="WUM29" s="14" t="str">
        <f>IF('Employee Input 20-21'!WUM29="","",'Employee Input 20-21'!WUM29)</f>
        <v/>
      </c>
      <c r="WUN29" s="14" t="str">
        <f>IF('Employee Input 20-21'!WUN29="","",'Employee Input 20-21'!WUN29)</f>
        <v/>
      </c>
      <c r="WUO29" s="14" t="str">
        <f>IF('Employee Input 20-21'!WUO29="","",'Employee Input 20-21'!WUO29)</f>
        <v/>
      </c>
      <c r="WUP29" s="14" t="str">
        <f>IF('Employee Input 20-21'!WUP29="","",'Employee Input 20-21'!WUP29)</f>
        <v/>
      </c>
      <c r="WUQ29" s="14" t="str">
        <f>IF('Employee Input 20-21'!WUQ29="","",'Employee Input 20-21'!WUQ29)</f>
        <v/>
      </c>
      <c r="WUR29" s="14" t="str">
        <f>IF('Employee Input 20-21'!WUR29="","",'Employee Input 20-21'!WUR29)</f>
        <v/>
      </c>
      <c r="WUS29" s="14" t="str">
        <f>IF('Employee Input 20-21'!WUS29="","",'Employee Input 20-21'!WUS29)</f>
        <v/>
      </c>
      <c r="WUT29" s="14" t="str">
        <f>IF('Employee Input 20-21'!WUT29="","",'Employee Input 20-21'!WUT29)</f>
        <v/>
      </c>
      <c r="WUU29" s="14" t="str">
        <f>IF('Employee Input 20-21'!WUU29="","",'Employee Input 20-21'!WUU29)</f>
        <v/>
      </c>
      <c r="WUV29" s="14" t="str">
        <f>IF('Employee Input 20-21'!WUV29="","",'Employee Input 20-21'!WUV29)</f>
        <v/>
      </c>
      <c r="WUW29" s="14" t="str">
        <f>IF('Employee Input 20-21'!WUW29="","",'Employee Input 20-21'!WUW29)</f>
        <v/>
      </c>
      <c r="WUX29" s="14" t="str">
        <f>IF('Employee Input 20-21'!WUX29="","",'Employee Input 20-21'!WUX29)</f>
        <v/>
      </c>
      <c r="WUY29" s="14" t="str">
        <f>IF('Employee Input 20-21'!WUY29="","",'Employee Input 20-21'!WUY29)</f>
        <v/>
      </c>
      <c r="WUZ29" s="14" t="str">
        <f>IF('Employee Input 20-21'!WUZ29="","",'Employee Input 20-21'!WUZ29)</f>
        <v/>
      </c>
      <c r="WVA29" s="14" t="str">
        <f>IF('Employee Input 20-21'!WVA29="","",'Employee Input 20-21'!WVA29)</f>
        <v/>
      </c>
      <c r="WVB29" s="14" t="str">
        <f>IF('Employee Input 20-21'!WVB29="","",'Employee Input 20-21'!WVB29)</f>
        <v/>
      </c>
      <c r="WVC29" s="14" t="str">
        <f>IF('Employee Input 20-21'!WVC29="","",'Employee Input 20-21'!WVC29)</f>
        <v/>
      </c>
      <c r="WVD29" s="14" t="str">
        <f>IF('Employee Input 20-21'!WVD29="","",'Employee Input 20-21'!WVD29)</f>
        <v/>
      </c>
      <c r="WVE29" s="14" t="str">
        <f>IF('Employee Input 20-21'!WVE29="","",'Employee Input 20-21'!WVE29)</f>
        <v/>
      </c>
      <c r="WVF29" s="14" t="str">
        <f>IF('Employee Input 20-21'!WVF29="","",'Employee Input 20-21'!WVF29)</f>
        <v/>
      </c>
      <c r="WVG29" s="14" t="str">
        <f>IF('Employee Input 20-21'!WVG29="","",'Employee Input 20-21'!WVG29)</f>
        <v/>
      </c>
      <c r="WVH29" s="14" t="str">
        <f>IF('Employee Input 20-21'!WVH29="","",'Employee Input 20-21'!WVH29)</f>
        <v/>
      </c>
      <c r="WVI29" s="14" t="str">
        <f>IF('Employee Input 20-21'!WVI29="","",'Employee Input 20-21'!WVI29)</f>
        <v/>
      </c>
      <c r="WVJ29" s="14" t="str">
        <f>IF('Employee Input 20-21'!WVJ29="","",'Employee Input 20-21'!WVJ29)</f>
        <v/>
      </c>
      <c r="WVK29" s="14" t="str">
        <f>IF('Employee Input 20-21'!WVK29="","",'Employee Input 20-21'!WVK29)</f>
        <v/>
      </c>
      <c r="WVL29" s="14" t="str">
        <f>IF('Employee Input 20-21'!WVL29="","",'Employee Input 20-21'!WVL29)</f>
        <v/>
      </c>
      <c r="WVM29" s="14" t="str">
        <f>IF('Employee Input 20-21'!WVM29="","",'Employee Input 20-21'!WVM29)</f>
        <v/>
      </c>
      <c r="WVN29" s="14" t="str">
        <f>IF('Employee Input 20-21'!WVN29="","",'Employee Input 20-21'!WVN29)</f>
        <v/>
      </c>
      <c r="WVO29" s="14" t="str">
        <f>IF('Employee Input 20-21'!WVO29="","",'Employee Input 20-21'!WVO29)</f>
        <v/>
      </c>
      <c r="WVP29" s="14" t="str">
        <f>IF('Employee Input 20-21'!WVP29="","",'Employee Input 20-21'!WVP29)</f>
        <v/>
      </c>
      <c r="WVQ29" s="14" t="str">
        <f>IF('Employee Input 20-21'!WVQ29="","",'Employee Input 20-21'!WVQ29)</f>
        <v/>
      </c>
      <c r="WVR29" s="14" t="str">
        <f>IF('Employee Input 20-21'!WVR29="","",'Employee Input 20-21'!WVR29)</f>
        <v/>
      </c>
      <c r="WVS29" s="14" t="str">
        <f>IF('Employee Input 20-21'!WVS29="","",'Employee Input 20-21'!WVS29)</f>
        <v/>
      </c>
      <c r="WVT29" s="14" t="str">
        <f>IF('Employee Input 20-21'!WVT29="","",'Employee Input 20-21'!WVT29)</f>
        <v/>
      </c>
      <c r="WVU29" s="14" t="str">
        <f>IF('Employee Input 20-21'!WVU29="","",'Employee Input 20-21'!WVU29)</f>
        <v/>
      </c>
      <c r="WVV29" s="14" t="str">
        <f>IF('Employee Input 20-21'!WVV29="","",'Employee Input 20-21'!WVV29)</f>
        <v/>
      </c>
      <c r="WVW29" s="14" t="str">
        <f>IF('Employee Input 20-21'!WVW29="","",'Employee Input 20-21'!WVW29)</f>
        <v/>
      </c>
      <c r="WVX29" s="14" t="str">
        <f>IF('Employee Input 20-21'!WVX29="","",'Employee Input 20-21'!WVX29)</f>
        <v/>
      </c>
      <c r="WVY29" s="14" t="str">
        <f>IF('Employee Input 20-21'!WVY29="","",'Employee Input 20-21'!WVY29)</f>
        <v/>
      </c>
      <c r="WVZ29" s="14" t="str">
        <f>IF('Employee Input 20-21'!WVZ29="","",'Employee Input 20-21'!WVZ29)</f>
        <v/>
      </c>
      <c r="WWA29" s="14" t="str">
        <f>IF('Employee Input 20-21'!WWA29="","",'Employee Input 20-21'!WWA29)</f>
        <v/>
      </c>
      <c r="WWB29" s="14" t="str">
        <f>IF('Employee Input 20-21'!WWB29="","",'Employee Input 20-21'!WWB29)</f>
        <v/>
      </c>
      <c r="WWC29" s="14" t="str">
        <f>IF('Employee Input 20-21'!WWC29="","",'Employee Input 20-21'!WWC29)</f>
        <v/>
      </c>
      <c r="WWD29" s="14" t="str">
        <f>IF('Employee Input 20-21'!WWD29="","",'Employee Input 20-21'!WWD29)</f>
        <v/>
      </c>
      <c r="WWE29" s="14" t="str">
        <f>IF('Employee Input 20-21'!WWE29="","",'Employee Input 20-21'!WWE29)</f>
        <v/>
      </c>
      <c r="WWF29" s="14" t="str">
        <f>IF('Employee Input 20-21'!WWF29="","",'Employee Input 20-21'!WWF29)</f>
        <v/>
      </c>
      <c r="WWG29" s="14" t="str">
        <f>IF('Employee Input 20-21'!WWG29="","",'Employee Input 20-21'!WWG29)</f>
        <v/>
      </c>
      <c r="WWH29" s="14" t="str">
        <f>IF('Employee Input 20-21'!WWH29="","",'Employee Input 20-21'!WWH29)</f>
        <v/>
      </c>
      <c r="WWI29" s="14" t="str">
        <f>IF('Employee Input 20-21'!WWI29="","",'Employee Input 20-21'!WWI29)</f>
        <v/>
      </c>
      <c r="WWJ29" s="14" t="str">
        <f>IF('Employee Input 20-21'!WWJ29="","",'Employee Input 20-21'!WWJ29)</f>
        <v/>
      </c>
      <c r="WWK29" s="14" t="str">
        <f>IF('Employee Input 20-21'!WWK29="","",'Employee Input 20-21'!WWK29)</f>
        <v/>
      </c>
      <c r="WWL29" s="14" t="str">
        <f>IF('Employee Input 20-21'!WWL29="","",'Employee Input 20-21'!WWL29)</f>
        <v/>
      </c>
      <c r="WWM29" s="14" t="str">
        <f>IF('Employee Input 20-21'!WWM29="","",'Employee Input 20-21'!WWM29)</f>
        <v/>
      </c>
      <c r="WWN29" s="14" t="str">
        <f>IF('Employee Input 20-21'!WWN29="","",'Employee Input 20-21'!WWN29)</f>
        <v/>
      </c>
      <c r="WWO29" s="14" t="str">
        <f>IF('Employee Input 20-21'!WWO29="","",'Employee Input 20-21'!WWO29)</f>
        <v/>
      </c>
      <c r="WWP29" s="14" t="str">
        <f>IF('Employee Input 20-21'!WWP29="","",'Employee Input 20-21'!WWP29)</f>
        <v/>
      </c>
      <c r="WWQ29" s="14" t="str">
        <f>IF('Employee Input 20-21'!WWQ29="","",'Employee Input 20-21'!WWQ29)</f>
        <v/>
      </c>
      <c r="WWR29" s="14" t="str">
        <f>IF('Employee Input 20-21'!WWR29="","",'Employee Input 20-21'!WWR29)</f>
        <v/>
      </c>
      <c r="WWS29" s="14" t="str">
        <f>IF('Employee Input 20-21'!WWS29="","",'Employee Input 20-21'!WWS29)</f>
        <v/>
      </c>
      <c r="WWT29" s="14" t="str">
        <f>IF('Employee Input 20-21'!WWT29="","",'Employee Input 20-21'!WWT29)</f>
        <v/>
      </c>
      <c r="WWU29" s="14" t="str">
        <f>IF('Employee Input 20-21'!WWU29="","",'Employee Input 20-21'!WWU29)</f>
        <v/>
      </c>
      <c r="WWV29" s="14" t="str">
        <f>IF('Employee Input 20-21'!WWV29="","",'Employee Input 20-21'!WWV29)</f>
        <v/>
      </c>
      <c r="WWW29" s="14" t="str">
        <f>IF('Employee Input 20-21'!WWW29="","",'Employee Input 20-21'!WWW29)</f>
        <v/>
      </c>
      <c r="WWX29" s="14" t="str">
        <f>IF('Employee Input 20-21'!WWX29="","",'Employee Input 20-21'!WWX29)</f>
        <v/>
      </c>
      <c r="WWY29" s="14" t="str">
        <f>IF('Employee Input 20-21'!WWY29="","",'Employee Input 20-21'!WWY29)</f>
        <v/>
      </c>
      <c r="WWZ29" s="14" t="str">
        <f>IF('Employee Input 20-21'!WWZ29="","",'Employee Input 20-21'!WWZ29)</f>
        <v/>
      </c>
      <c r="WXA29" s="14" t="str">
        <f>IF('Employee Input 20-21'!WXA29="","",'Employee Input 20-21'!WXA29)</f>
        <v/>
      </c>
      <c r="WXB29" s="14" t="str">
        <f>IF('Employee Input 20-21'!WXB29="","",'Employee Input 20-21'!WXB29)</f>
        <v/>
      </c>
      <c r="WXC29" s="14" t="str">
        <f>IF('Employee Input 20-21'!WXC29="","",'Employee Input 20-21'!WXC29)</f>
        <v/>
      </c>
      <c r="WXD29" s="14" t="str">
        <f>IF('Employee Input 20-21'!WXD29="","",'Employee Input 20-21'!WXD29)</f>
        <v/>
      </c>
      <c r="WXE29" s="14" t="str">
        <f>IF('Employee Input 20-21'!WXE29="","",'Employee Input 20-21'!WXE29)</f>
        <v/>
      </c>
      <c r="WXF29" s="14" t="str">
        <f>IF('Employee Input 20-21'!WXF29="","",'Employee Input 20-21'!WXF29)</f>
        <v/>
      </c>
      <c r="WXG29" s="14" t="str">
        <f>IF('Employee Input 20-21'!WXG29="","",'Employee Input 20-21'!WXG29)</f>
        <v/>
      </c>
      <c r="WXH29" s="14" t="str">
        <f>IF('Employee Input 20-21'!WXH29="","",'Employee Input 20-21'!WXH29)</f>
        <v/>
      </c>
      <c r="WXI29" s="14" t="str">
        <f>IF('Employee Input 20-21'!WXI29="","",'Employee Input 20-21'!WXI29)</f>
        <v/>
      </c>
      <c r="WXJ29" s="14" t="str">
        <f>IF('Employee Input 20-21'!WXJ29="","",'Employee Input 20-21'!WXJ29)</f>
        <v/>
      </c>
      <c r="WXK29" s="14" t="str">
        <f>IF('Employee Input 20-21'!WXK29="","",'Employee Input 20-21'!WXK29)</f>
        <v/>
      </c>
      <c r="WXL29" s="14" t="str">
        <f>IF('Employee Input 20-21'!WXL29="","",'Employee Input 20-21'!WXL29)</f>
        <v/>
      </c>
      <c r="WXM29" s="14" t="str">
        <f>IF('Employee Input 20-21'!WXM29="","",'Employee Input 20-21'!WXM29)</f>
        <v/>
      </c>
      <c r="WXN29" s="14" t="str">
        <f>IF('Employee Input 20-21'!WXN29="","",'Employee Input 20-21'!WXN29)</f>
        <v/>
      </c>
      <c r="WXO29" s="14" t="str">
        <f>IF('Employee Input 20-21'!WXO29="","",'Employee Input 20-21'!WXO29)</f>
        <v/>
      </c>
      <c r="WXP29" s="14" t="str">
        <f>IF('Employee Input 20-21'!WXP29="","",'Employee Input 20-21'!WXP29)</f>
        <v/>
      </c>
      <c r="WXQ29" s="14" t="str">
        <f>IF('Employee Input 20-21'!WXQ29="","",'Employee Input 20-21'!WXQ29)</f>
        <v/>
      </c>
      <c r="WXR29" s="14" t="str">
        <f>IF('Employee Input 20-21'!WXR29="","",'Employee Input 20-21'!WXR29)</f>
        <v/>
      </c>
      <c r="WXS29" s="14" t="str">
        <f>IF('Employee Input 20-21'!WXS29="","",'Employee Input 20-21'!WXS29)</f>
        <v/>
      </c>
      <c r="WXT29" s="14" t="str">
        <f>IF('Employee Input 20-21'!WXT29="","",'Employee Input 20-21'!WXT29)</f>
        <v/>
      </c>
      <c r="WXU29" s="14" t="str">
        <f>IF('Employee Input 20-21'!WXU29="","",'Employee Input 20-21'!WXU29)</f>
        <v/>
      </c>
      <c r="WXV29" s="14" t="str">
        <f>IF('Employee Input 20-21'!WXV29="","",'Employee Input 20-21'!WXV29)</f>
        <v/>
      </c>
      <c r="WXW29" s="14" t="str">
        <f>IF('Employee Input 20-21'!WXW29="","",'Employee Input 20-21'!WXW29)</f>
        <v/>
      </c>
      <c r="WXX29" s="14" t="str">
        <f>IF('Employee Input 20-21'!WXX29="","",'Employee Input 20-21'!WXX29)</f>
        <v/>
      </c>
      <c r="WXY29" s="14" t="str">
        <f>IF('Employee Input 20-21'!WXY29="","",'Employee Input 20-21'!WXY29)</f>
        <v/>
      </c>
      <c r="WXZ29" s="14" t="str">
        <f>IF('Employee Input 20-21'!WXZ29="","",'Employee Input 20-21'!WXZ29)</f>
        <v/>
      </c>
      <c r="WYA29" s="14" t="str">
        <f>IF('Employee Input 20-21'!WYA29="","",'Employee Input 20-21'!WYA29)</f>
        <v/>
      </c>
      <c r="WYB29" s="14" t="str">
        <f>IF('Employee Input 20-21'!WYB29="","",'Employee Input 20-21'!WYB29)</f>
        <v/>
      </c>
      <c r="WYC29" s="14" t="str">
        <f>IF('Employee Input 20-21'!WYC29="","",'Employee Input 20-21'!WYC29)</f>
        <v/>
      </c>
      <c r="WYD29" s="14" t="str">
        <f>IF('Employee Input 20-21'!WYD29="","",'Employee Input 20-21'!WYD29)</f>
        <v/>
      </c>
      <c r="WYE29" s="14" t="str">
        <f>IF('Employee Input 20-21'!WYE29="","",'Employee Input 20-21'!WYE29)</f>
        <v/>
      </c>
      <c r="WYF29" s="14" t="str">
        <f>IF('Employee Input 20-21'!WYF29="","",'Employee Input 20-21'!WYF29)</f>
        <v/>
      </c>
      <c r="WYG29" s="14" t="str">
        <f>IF('Employee Input 20-21'!WYG29="","",'Employee Input 20-21'!WYG29)</f>
        <v/>
      </c>
      <c r="WYH29" s="14" t="str">
        <f>IF('Employee Input 20-21'!WYH29="","",'Employee Input 20-21'!WYH29)</f>
        <v/>
      </c>
      <c r="WYI29" s="14" t="str">
        <f>IF('Employee Input 20-21'!WYI29="","",'Employee Input 20-21'!WYI29)</f>
        <v/>
      </c>
      <c r="WYJ29" s="14" t="str">
        <f>IF('Employee Input 20-21'!WYJ29="","",'Employee Input 20-21'!WYJ29)</f>
        <v/>
      </c>
      <c r="WYK29" s="14" t="str">
        <f>IF('Employee Input 20-21'!WYK29="","",'Employee Input 20-21'!WYK29)</f>
        <v/>
      </c>
      <c r="WYL29" s="14" t="str">
        <f>IF('Employee Input 20-21'!WYL29="","",'Employee Input 20-21'!WYL29)</f>
        <v/>
      </c>
      <c r="WYM29" s="14" t="str">
        <f>IF('Employee Input 20-21'!WYM29="","",'Employee Input 20-21'!WYM29)</f>
        <v/>
      </c>
      <c r="WYN29" s="14" t="str">
        <f>IF('Employee Input 20-21'!WYN29="","",'Employee Input 20-21'!WYN29)</f>
        <v/>
      </c>
      <c r="WYO29" s="14" t="str">
        <f>IF('Employee Input 20-21'!WYO29="","",'Employee Input 20-21'!WYO29)</f>
        <v/>
      </c>
      <c r="WYP29" s="14" t="str">
        <f>IF('Employee Input 20-21'!WYP29="","",'Employee Input 20-21'!WYP29)</f>
        <v/>
      </c>
      <c r="WYQ29" s="14" t="str">
        <f>IF('Employee Input 20-21'!WYQ29="","",'Employee Input 20-21'!WYQ29)</f>
        <v/>
      </c>
      <c r="WYR29" s="14" t="str">
        <f>IF('Employee Input 20-21'!WYR29="","",'Employee Input 20-21'!WYR29)</f>
        <v/>
      </c>
      <c r="WYS29" s="14" t="str">
        <f>IF('Employee Input 20-21'!WYS29="","",'Employee Input 20-21'!WYS29)</f>
        <v/>
      </c>
      <c r="WYT29" s="14" t="str">
        <f>IF('Employee Input 20-21'!WYT29="","",'Employee Input 20-21'!WYT29)</f>
        <v/>
      </c>
      <c r="WYU29" s="14" t="str">
        <f>IF('Employee Input 20-21'!WYU29="","",'Employee Input 20-21'!WYU29)</f>
        <v/>
      </c>
      <c r="WYV29" s="14" t="str">
        <f>IF('Employee Input 20-21'!WYV29="","",'Employee Input 20-21'!WYV29)</f>
        <v/>
      </c>
      <c r="WYW29" s="14" t="str">
        <f>IF('Employee Input 20-21'!WYW29="","",'Employee Input 20-21'!WYW29)</f>
        <v/>
      </c>
      <c r="WYX29" s="14" t="str">
        <f>IF('Employee Input 20-21'!WYX29="","",'Employee Input 20-21'!WYX29)</f>
        <v/>
      </c>
      <c r="WYY29" s="14" t="str">
        <f>IF('Employee Input 20-21'!WYY29="","",'Employee Input 20-21'!WYY29)</f>
        <v/>
      </c>
      <c r="WYZ29" s="14" t="str">
        <f>IF('Employee Input 20-21'!WYZ29="","",'Employee Input 20-21'!WYZ29)</f>
        <v/>
      </c>
      <c r="WZA29" s="14" t="str">
        <f>IF('Employee Input 20-21'!WZA29="","",'Employee Input 20-21'!WZA29)</f>
        <v/>
      </c>
      <c r="WZB29" s="14" t="str">
        <f>IF('Employee Input 20-21'!WZB29="","",'Employee Input 20-21'!WZB29)</f>
        <v/>
      </c>
      <c r="WZC29" s="14" t="str">
        <f>IF('Employee Input 20-21'!WZC29="","",'Employee Input 20-21'!WZC29)</f>
        <v/>
      </c>
      <c r="WZD29" s="14" t="str">
        <f>IF('Employee Input 20-21'!WZD29="","",'Employee Input 20-21'!WZD29)</f>
        <v/>
      </c>
      <c r="WZE29" s="14" t="str">
        <f>IF('Employee Input 20-21'!WZE29="","",'Employee Input 20-21'!WZE29)</f>
        <v/>
      </c>
      <c r="WZF29" s="14" t="str">
        <f>IF('Employee Input 20-21'!WZF29="","",'Employee Input 20-21'!WZF29)</f>
        <v/>
      </c>
      <c r="WZG29" s="14" t="str">
        <f>IF('Employee Input 20-21'!WZG29="","",'Employee Input 20-21'!WZG29)</f>
        <v/>
      </c>
      <c r="WZH29" s="14" t="str">
        <f>IF('Employee Input 20-21'!WZH29="","",'Employee Input 20-21'!WZH29)</f>
        <v/>
      </c>
      <c r="WZI29" s="14" t="str">
        <f>IF('Employee Input 20-21'!WZI29="","",'Employee Input 20-21'!WZI29)</f>
        <v/>
      </c>
      <c r="WZJ29" s="14" t="str">
        <f>IF('Employee Input 20-21'!WZJ29="","",'Employee Input 20-21'!WZJ29)</f>
        <v/>
      </c>
      <c r="WZK29" s="14" t="str">
        <f>IF('Employee Input 20-21'!WZK29="","",'Employee Input 20-21'!WZK29)</f>
        <v/>
      </c>
      <c r="WZL29" s="14" t="str">
        <f>IF('Employee Input 20-21'!WZL29="","",'Employee Input 20-21'!WZL29)</f>
        <v/>
      </c>
      <c r="WZM29" s="14" t="str">
        <f>IF('Employee Input 20-21'!WZM29="","",'Employee Input 20-21'!WZM29)</f>
        <v/>
      </c>
      <c r="WZN29" s="14" t="str">
        <f>IF('Employee Input 20-21'!WZN29="","",'Employee Input 20-21'!WZN29)</f>
        <v/>
      </c>
      <c r="WZO29" s="14" t="str">
        <f>IF('Employee Input 20-21'!WZO29="","",'Employee Input 20-21'!WZO29)</f>
        <v/>
      </c>
      <c r="WZP29" s="14" t="str">
        <f>IF('Employee Input 20-21'!WZP29="","",'Employee Input 20-21'!WZP29)</f>
        <v/>
      </c>
      <c r="WZQ29" s="14" t="str">
        <f>IF('Employee Input 20-21'!WZQ29="","",'Employee Input 20-21'!WZQ29)</f>
        <v/>
      </c>
      <c r="WZR29" s="14" t="str">
        <f>IF('Employee Input 20-21'!WZR29="","",'Employee Input 20-21'!WZR29)</f>
        <v/>
      </c>
      <c r="WZS29" s="14" t="str">
        <f>IF('Employee Input 20-21'!WZS29="","",'Employee Input 20-21'!WZS29)</f>
        <v/>
      </c>
      <c r="WZT29" s="14" t="str">
        <f>IF('Employee Input 20-21'!WZT29="","",'Employee Input 20-21'!WZT29)</f>
        <v/>
      </c>
      <c r="WZU29" s="14" t="str">
        <f>IF('Employee Input 20-21'!WZU29="","",'Employee Input 20-21'!WZU29)</f>
        <v/>
      </c>
      <c r="WZV29" s="14" t="str">
        <f>IF('Employee Input 20-21'!WZV29="","",'Employee Input 20-21'!WZV29)</f>
        <v/>
      </c>
      <c r="WZW29" s="14" t="str">
        <f>IF('Employee Input 20-21'!WZW29="","",'Employee Input 20-21'!WZW29)</f>
        <v/>
      </c>
      <c r="WZX29" s="14" t="str">
        <f>IF('Employee Input 20-21'!WZX29="","",'Employee Input 20-21'!WZX29)</f>
        <v/>
      </c>
      <c r="WZY29" s="14" t="str">
        <f>IF('Employee Input 20-21'!WZY29="","",'Employee Input 20-21'!WZY29)</f>
        <v/>
      </c>
      <c r="WZZ29" s="14" t="str">
        <f>IF('Employee Input 20-21'!WZZ29="","",'Employee Input 20-21'!WZZ29)</f>
        <v/>
      </c>
      <c r="XAA29" s="14" t="str">
        <f>IF('Employee Input 20-21'!XAA29="","",'Employee Input 20-21'!XAA29)</f>
        <v/>
      </c>
      <c r="XAB29" s="14" t="str">
        <f>IF('Employee Input 20-21'!XAB29="","",'Employee Input 20-21'!XAB29)</f>
        <v/>
      </c>
      <c r="XAC29" s="14" t="str">
        <f>IF('Employee Input 20-21'!XAC29="","",'Employee Input 20-21'!XAC29)</f>
        <v/>
      </c>
      <c r="XAD29" s="14" t="str">
        <f>IF('Employee Input 20-21'!XAD29="","",'Employee Input 20-21'!XAD29)</f>
        <v/>
      </c>
      <c r="XAE29" s="14" t="str">
        <f>IF('Employee Input 20-21'!XAE29="","",'Employee Input 20-21'!XAE29)</f>
        <v/>
      </c>
      <c r="XAF29" s="14" t="str">
        <f>IF('Employee Input 20-21'!XAF29="","",'Employee Input 20-21'!XAF29)</f>
        <v/>
      </c>
      <c r="XAG29" s="14" t="str">
        <f>IF('Employee Input 20-21'!XAG29="","",'Employee Input 20-21'!XAG29)</f>
        <v/>
      </c>
      <c r="XAH29" s="14" t="str">
        <f>IF('Employee Input 20-21'!XAH29="","",'Employee Input 20-21'!XAH29)</f>
        <v/>
      </c>
      <c r="XAI29" s="14" t="str">
        <f>IF('Employee Input 20-21'!XAI29="","",'Employee Input 20-21'!XAI29)</f>
        <v/>
      </c>
      <c r="XAJ29" s="14" t="str">
        <f>IF('Employee Input 20-21'!XAJ29="","",'Employee Input 20-21'!XAJ29)</f>
        <v/>
      </c>
      <c r="XAK29" s="14" t="str">
        <f>IF('Employee Input 20-21'!XAK29="","",'Employee Input 20-21'!XAK29)</f>
        <v/>
      </c>
      <c r="XAL29" s="14" t="str">
        <f>IF('Employee Input 20-21'!XAL29="","",'Employee Input 20-21'!XAL29)</f>
        <v/>
      </c>
      <c r="XAM29" s="14" t="str">
        <f>IF('Employee Input 20-21'!XAM29="","",'Employee Input 20-21'!XAM29)</f>
        <v/>
      </c>
      <c r="XAN29" s="14" t="str">
        <f>IF('Employee Input 20-21'!XAN29="","",'Employee Input 20-21'!XAN29)</f>
        <v/>
      </c>
      <c r="XAO29" s="14" t="str">
        <f>IF('Employee Input 20-21'!XAO29="","",'Employee Input 20-21'!XAO29)</f>
        <v/>
      </c>
      <c r="XAP29" s="14" t="str">
        <f>IF('Employee Input 20-21'!XAP29="","",'Employee Input 20-21'!XAP29)</f>
        <v/>
      </c>
      <c r="XAQ29" s="14" t="str">
        <f>IF('Employee Input 20-21'!XAQ29="","",'Employee Input 20-21'!XAQ29)</f>
        <v/>
      </c>
      <c r="XAR29" s="14" t="str">
        <f>IF('Employee Input 20-21'!XAR29="","",'Employee Input 20-21'!XAR29)</f>
        <v/>
      </c>
      <c r="XAS29" s="14" t="str">
        <f>IF('Employee Input 20-21'!XAS29="","",'Employee Input 20-21'!XAS29)</f>
        <v/>
      </c>
      <c r="XAT29" s="14" t="str">
        <f>IF('Employee Input 20-21'!XAT29="","",'Employee Input 20-21'!XAT29)</f>
        <v/>
      </c>
      <c r="XAU29" s="14" t="str">
        <f>IF('Employee Input 20-21'!XAU29="","",'Employee Input 20-21'!XAU29)</f>
        <v/>
      </c>
      <c r="XAV29" s="14" t="str">
        <f>IF('Employee Input 20-21'!XAV29="","",'Employee Input 20-21'!XAV29)</f>
        <v/>
      </c>
      <c r="XAW29" s="14" t="str">
        <f>IF('Employee Input 20-21'!XAW29="","",'Employee Input 20-21'!XAW29)</f>
        <v/>
      </c>
      <c r="XAX29" s="14" t="str">
        <f>IF('Employee Input 20-21'!XAX29="","",'Employee Input 20-21'!XAX29)</f>
        <v/>
      </c>
      <c r="XAY29" s="14" t="str">
        <f>IF('Employee Input 20-21'!XAY29="","",'Employee Input 20-21'!XAY29)</f>
        <v/>
      </c>
      <c r="XAZ29" s="14" t="str">
        <f>IF('Employee Input 20-21'!XAZ29="","",'Employee Input 20-21'!XAZ29)</f>
        <v/>
      </c>
      <c r="XBA29" s="14" t="str">
        <f>IF('Employee Input 20-21'!XBA29="","",'Employee Input 20-21'!XBA29)</f>
        <v/>
      </c>
      <c r="XBB29" s="14" t="str">
        <f>IF('Employee Input 20-21'!XBB29="","",'Employee Input 20-21'!XBB29)</f>
        <v/>
      </c>
      <c r="XBC29" s="14" t="str">
        <f>IF('Employee Input 20-21'!XBC29="","",'Employee Input 20-21'!XBC29)</f>
        <v/>
      </c>
      <c r="XBD29" s="14" t="str">
        <f>IF('Employee Input 20-21'!XBD29="","",'Employee Input 20-21'!XBD29)</f>
        <v/>
      </c>
      <c r="XBE29" s="14" t="str">
        <f>IF('Employee Input 20-21'!XBE29="","",'Employee Input 20-21'!XBE29)</f>
        <v/>
      </c>
      <c r="XBF29" s="14" t="str">
        <f>IF('Employee Input 20-21'!XBF29="","",'Employee Input 20-21'!XBF29)</f>
        <v/>
      </c>
      <c r="XBG29" s="14" t="str">
        <f>IF('Employee Input 20-21'!XBG29="","",'Employee Input 20-21'!XBG29)</f>
        <v/>
      </c>
      <c r="XBH29" s="14" t="str">
        <f>IF('Employee Input 20-21'!XBH29="","",'Employee Input 20-21'!XBH29)</f>
        <v/>
      </c>
      <c r="XBI29" s="14" t="str">
        <f>IF('Employee Input 20-21'!XBI29="","",'Employee Input 20-21'!XBI29)</f>
        <v/>
      </c>
      <c r="XBJ29" s="14" t="str">
        <f>IF('Employee Input 20-21'!XBJ29="","",'Employee Input 20-21'!XBJ29)</f>
        <v/>
      </c>
      <c r="XBK29" s="14" t="str">
        <f>IF('Employee Input 20-21'!XBK29="","",'Employee Input 20-21'!XBK29)</f>
        <v/>
      </c>
      <c r="XBL29" s="14" t="str">
        <f>IF('Employee Input 20-21'!XBL29="","",'Employee Input 20-21'!XBL29)</f>
        <v/>
      </c>
      <c r="XBM29" s="14" t="str">
        <f>IF('Employee Input 20-21'!XBM29="","",'Employee Input 20-21'!XBM29)</f>
        <v/>
      </c>
      <c r="XBN29" s="14" t="str">
        <f>IF('Employee Input 20-21'!XBN29="","",'Employee Input 20-21'!XBN29)</f>
        <v/>
      </c>
      <c r="XBO29" s="14" t="str">
        <f>IF('Employee Input 20-21'!XBO29="","",'Employee Input 20-21'!XBO29)</f>
        <v/>
      </c>
      <c r="XBP29" s="14" t="str">
        <f>IF('Employee Input 20-21'!XBP29="","",'Employee Input 20-21'!XBP29)</f>
        <v/>
      </c>
      <c r="XBQ29" s="14" t="str">
        <f>IF('Employee Input 20-21'!XBQ29="","",'Employee Input 20-21'!XBQ29)</f>
        <v/>
      </c>
      <c r="XBR29" s="14" t="str">
        <f>IF('Employee Input 20-21'!XBR29="","",'Employee Input 20-21'!XBR29)</f>
        <v/>
      </c>
      <c r="XBS29" s="14" t="str">
        <f>IF('Employee Input 20-21'!XBS29="","",'Employee Input 20-21'!XBS29)</f>
        <v/>
      </c>
      <c r="XBT29" s="14" t="str">
        <f>IF('Employee Input 20-21'!XBT29="","",'Employee Input 20-21'!XBT29)</f>
        <v/>
      </c>
      <c r="XBU29" s="14" t="str">
        <f>IF('Employee Input 20-21'!XBU29="","",'Employee Input 20-21'!XBU29)</f>
        <v/>
      </c>
      <c r="XBV29" s="14" t="str">
        <f>IF('Employee Input 20-21'!XBV29="","",'Employee Input 20-21'!XBV29)</f>
        <v/>
      </c>
      <c r="XBW29" s="14" t="str">
        <f>IF('Employee Input 20-21'!XBW29="","",'Employee Input 20-21'!XBW29)</f>
        <v/>
      </c>
      <c r="XBX29" s="14" t="str">
        <f>IF('Employee Input 20-21'!XBX29="","",'Employee Input 20-21'!XBX29)</f>
        <v/>
      </c>
      <c r="XBY29" s="14" t="str">
        <f>IF('Employee Input 20-21'!XBY29="","",'Employee Input 20-21'!XBY29)</f>
        <v/>
      </c>
      <c r="XBZ29" s="14" t="str">
        <f>IF('Employee Input 20-21'!XBZ29="","",'Employee Input 20-21'!XBZ29)</f>
        <v/>
      </c>
      <c r="XCA29" s="14" t="str">
        <f>IF('Employee Input 20-21'!XCA29="","",'Employee Input 20-21'!XCA29)</f>
        <v/>
      </c>
      <c r="XCB29" s="14" t="str">
        <f>IF('Employee Input 20-21'!XCB29="","",'Employee Input 20-21'!XCB29)</f>
        <v/>
      </c>
      <c r="XCC29" s="14" t="str">
        <f>IF('Employee Input 20-21'!XCC29="","",'Employee Input 20-21'!XCC29)</f>
        <v/>
      </c>
      <c r="XCD29" s="14" t="str">
        <f>IF('Employee Input 20-21'!XCD29="","",'Employee Input 20-21'!XCD29)</f>
        <v/>
      </c>
      <c r="XCE29" s="14" t="str">
        <f>IF('Employee Input 20-21'!XCE29="","",'Employee Input 20-21'!XCE29)</f>
        <v/>
      </c>
      <c r="XCF29" s="14" t="str">
        <f>IF('Employee Input 20-21'!XCF29="","",'Employee Input 20-21'!XCF29)</f>
        <v/>
      </c>
      <c r="XCG29" s="14" t="str">
        <f>IF('Employee Input 20-21'!XCG29="","",'Employee Input 20-21'!XCG29)</f>
        <v/>
      </c>
      <c r="XCH29" s="14" t="str">
        <f>IF('Employee Input 20-21'!XCH29="","",'Employee Input 20-21'!XCH29)</f>
        <v/>
      </c>
      <c r="XCI29" s="14" t="str">
        <f>IF('Employee Input 20-21'!XCI29="","",'Employee Input 20-21'!XCI29)</f>
        <v/>
      </c>
      <c r="XCJ29" s="14" t="str">
        <f>IF('Employee Input 20-21'!XCJ29="","",'Employee Input 20-21'!XCJ29)</f>
        <v/>
      </c>
      <c r="XCK29" s="14" t="str">
        <f>IF('Employee Input 20-21'!XCK29="","",'Employee Input 20-21'!XCK29)</f>
        <v/>
      </c>
      <c r="XCL29" s="14" t="str">
        <f>IF('Employee Input 20-21'!XCL29="","",'Employee Input 20-21'!XCL29)</f>
        <v/>
      </c>
      <c r="XCM29" s="14" t="str">
        <f>IF('Employee Input 20-21'!XCM29="","",'Employee Input 20-21'!XCM29)</f>
        <v/>
      </c>
      <c r="XCN29" s="14" t="str">
        <f>IF('Employee Input 20-21'!XCN29="","",'Employee Input 20-21'!XCN29)</f>
        <v/>
      </c>
      <c r="XCO29" s="14" t="str">
        <f>IF('Employee Input 20-21'!XCO29="","",'Employee Input 20-21'!XCO29)</f>
        <v/>
      </c>
      <c r="XCP29" s="14" t="str">
        <f>IF('Employee Input 20-21'!XCP29="","",'Employee Input 20-21'!XCP29)</f>
        <v/>
      </c>
      <c r="XCQ29" s="14" t="str">
        <f>IF('Employee Input 20-21'!XCQ29="","",'Employee Input 20-21'!XCQ29)</f>
        <v/>
      </c>
      <c r="XCR29" s="14" t="str">
        <f>IF('Employee Input 20-21'!XCR29="","",'Employee Input 20-21'!XCR29)</f>
        <v/>
      </c>
      <c r="XCS29" s="14" t="str">
        <f>IF('Employee Input 20-21'!XCS29="","",'Employee Input 20-21'!XCS29)</f>
        <v/>
      </c>
      <c r="XCT29" s="14" t="str">
        <f>IF('Employee Input 20-21'!XCT29="","",'Employee Input 20-21'!XCT29)</f>
        <v/>
      </c>
      <c r="XCU29" s="14" t="str">
        <f>IF('Employee Input 20-21'!XCU29="","",'Employee Input 20-21'!XCU29)</f>
        <v/>
      </c>
      <c r="XCV29" s="14" t="str">
        <f>IF('Employee Input 20-21'!XCV29="","",'Employee Input 20-21'!XCV29)</f>
        <v/>
      </c>
      <c r="XCW29" s="14" t="str">
        <f>IF('Employee Input 20-21'!XCW29="","",'Employee Input 20-21'!XCW29)</f>
        <v/>
      </c>
      <c r="XCX29" s="14" t="str">
        <f>IF('Employee Input 20-21'!XCX29="","",'Employee Input 20-21'!XCX29)</f>
        <v/>
      </c>
      <c r="XCY29" s="14" t="str">
        <f>IF('Employee Input 20-21'!XCY29="","",'Employee Input 20-21'!XCY29)</f>
        <v/>
      </c>
      <c r="XCZ29" s="14" t="str">
        <f>IF('Employee Input 20-21'!XCZ29="","",'Employee Input 20-21'!XCZ29)</f>
        <v/>
      </c>
      <c r="XDA29" s="14" t="str">
        <f>IF('Employee Input 20-21'!XDA29="","",'Employee Input 20-21'!XDA29)</f>
        <v/>
      </c>
      <c r="XDB29" s="14" t="str">
        <f>IF('Employee Input 20-21'!XDB29="","",'Employee Input 20-21'!XDB29)</f>
        <v/>
      </c>
      <c r="XDC29" s="14" t="str">
        <f>IF('Employee Input 20-21'!XDC29="","",'Employee Input 20-21'!XDC29)</f>
        <v/>
      </c>
      <c r="XDD29" s="14" t="str">
        <f>IF('Employee Input 20-21'!XDD29="","",'Employee Input 20-21'!XDD29)</f>
        <v/>
      </c>
      <c r="XDE29" s="14" t="str">
        <f>IF('Employee Input 20-21'!XDE29="","",'Employee Input 20-21'!XDE29)</f>
        <v/>
      </c>
      <c r="XDF29" s="14" t="str">
        <f>IF('Employee Input 20-21'!XDF29="","",'Employee Input 20-21'!XDF29)</f>
        <v/>
      </c>
      <c r="XDG29" s="14" t="str">
        <f>IF('Employee Input 20-21'!XDG29="","",'Employee Input 20-21'!XDG29)</f>
        <v/>
      </c>
      <c r="XDH29" s="14" t="str">
        <f>IF('Employee Input 20-21'!XDH29="","",'Employee Input 20-21'!XDH29)</f>
        <v/>
      </c>
      <c r="XDI29" s="14" t="str">
        <f>IF('Employee Input 20-21'!XDI29="","",'Employee Input 20-21'!XDI29)</f>
        <v/>
      </c>
      <c r="XDJ29" s="14" t="str">
        <f>IF('Employee Input 20-21'!XDJ29="","",'Employee Input 20-21'!XDJ29)</f>
        <v/>
      </c>
      <c r="XDK29" s="14" t="str">
        <f>IF('Employee Input 20-21'!XDK29="","",'Employee Input 20-21'!XDK29)</f>
        <v/>
      </c>
      <c r="XDL29" s="14" t="str">
        <f>IF('Employee Input 20-21'!XDL29="","",'Employee Input 20-21'!XDL29)</f>
        <v/>
      </c>
      <c r="XDM29" s="14" t="str">
        <f>IF('Employee Input 20-21'!XDM29="","",'Employee Input 20-21'!XDM29)</f>
        <v/>
      </c>
      <c r="XDN29" s="14" t="str">
        <f>IF('Employee Input 20-21'!XDN29="","",'Employee Input 20-21'!XDN29)</f>
        <v/>
      </c>
      <c r="XDO29" s="14" t="str">
        <f>IF('Employee Input 20-21'!XDO29="","",'Employee Input 20-21'!XDO29)</f>
        <v/>
      </c>
      <c r="XDP29" s="14" t="str">
        <f>IF('Employee Input 20-21'!XDP29="","",'Employee Input 20-21'!XDP29)</f>
        <v/>
      </c>
      <c r="XDQ29" s="14" t="str">
        <f>IF('Employee Input 20-21'!XDQ29="","",'Employee Input 20-21'!XDQ29)</f>
        <v/>
      </c>
      <c r="XDR29" s="14" t="str">
        <f>IF('Employee Input 20-21'!XDR29="","",'Employee Input 20-21'!XDR29)</f>
        <v/>
      </c>
      <c r="XDS29" s="14" t="str">
        <f>IF('Employee Input 20-21'!XDS29="","",'Employee Input 20-21'!XDS29)</f>
        <v/>
      </c>
      <c r="XDT29" s="14" t="str">
        <f>IF('Employee Input 20-21'!XDT29="","",'Employee Input 20-21'!XDT29)</f>
        <v/>
      </c>
      <c r="XDU29" s="14" t="str">
        <f>IF('Employee Input 20-21'!XDU29="","",'Employee Input 20-21'!XDU29)</f>
        <v/>
      </c>
      <c r="XDV29" s="14" t="str">
        <f>IF('Employee Input 20-21'!XDV29="","",'Employee Input 20-21'!XDV29)</f>
        <v/>
      </c>
      <c r="XDW29" s="14" t="str">
        <f>IF('Employee Input 20-21'!XDW29="","",'Employee Input 20-21'!XDW29)</f>
        <v/>
      </c>
      <c r="XDX29" s="14" t="str">
        <f>IF('Employee Input 20-21'!XDX29="","",'Employee Input 20-21'!XDX29)</f>
        <v/>
      </c>
      <c r="XDY29" s="14" t="str">
        <f>IF('Employee Input 20-21'!XDY29="","",'Employee Input 20-21'!XDY29)</f>
        <v/>
      </c>
      <c r="XDZ29" s="14" t="str">
        <f>IF('Employee Input 20-21'!XDZ29="","",'Employee Input 20-21'!XDZ29)</f>
        <v/>
      </c>
      <c r="XEA29" s="14" t="str">
        <f>IF('Employee Input 20-21'!XEA29="","",'Employee Input 20-21'!XEA29)</f>
        <v/>
      </c>
      <c r="XEB29" s="14" t="str">
        <f>IF('Employee Input 20-21'!XEB29="","",'Employee Input 20-21'!XEB29)</f>
        <v/>
      </c>
      <c r="XEC29" s="14" t="str">
        <f>IF('Employee Input 20-21'!XEC29="","",'Employee Input 20-21'!XEC29)</f>
        <v/>
      </c>
      <c r="XED29" s="14" t="str">
        <f>IF('Employee Input 20-21'!XED29="","",'Employee Input 20-21'!XED29)</f>
        <v/>
      </c>
      <c r="XEE29" s="14" t="str">
        <f>IF('Employee Input 20-21'!XEE29="","",'Employee Input 20-21'!XEE29)</f>
        <v/>
      </c>
      <c r="XEF29" s="14" t="str">
        <f>IF('Employee Input 20-21'!XEF29="","",'Employee Input 20-21'!XEF29)</f>
        <v/>
      </c>
      <c r="XEG29" s="14" t="str">
        <f>IF('Employee Input 20-21'!XEG29="","",'Employee Input 20-21'!XEG29)</f>
        <v/>
      </c>
      <c r="XEH29" s="14" t="str">
        <f>IF('Employee Input 20-21'!XEH29="","",'Employee Input 20-21'!XEH29)</f>
        <v/>
      </c>
      <c r="XEI29" s="14" t="str">
        <f>IF('Employee Input 20-21'!XEI29="","",'Employee Input 20-21'!XEI29)</f>
        <v/>
      </c>
      <c r="XEJ29" s="14" t="str">
        <f>IF('Employee Input 20-21'!XEJ29="","",'Employee Input 20-21'!XEJ29)</f>
        <v/>
      </c>
      <c r="XEK29" s="14" t="str">
        <f>IF('Employee Input 20-21'!XEK29="","",'Employee Input 20-21'!XEK29)</f>
        <v/>
      </c>
      <c r="XEL29" s="14" t="str">
        <f>IF('Employee Input 20-21'!XEL29="","",'Employee Input 20-21'!XEL29)</f>
        <v/>
      </c>
      <c r="XEM29" s="14" t="str">
        <f>IF('Employee Input 20-21'!XEM29="","",'Employee Input 20-21'!XEM29)</f>
        <v/>
      </c>
      <c r="XEN29" s="14" t="str">
        <f>IF('Employee Input 20-21'!XEN29="","",'Employee Input 20-21'!XEN29)</f>
        <v/>
      </c>
      <c r="XEO29" s="14" t="str">
        <f>IF('Employee Input 20-21'!XEO29="","",'Employee Input 20-21'!XEO29)</f>
        <v/>
      </c>
      <c r="XEP29" s="14" t="str">
        <f>IF('Employee Input 20-21'!XEP29="","",'Employee Input 20-21'!XEP29)</f>
        <v/>
      </c>
      <c r="XEQ29" s="14" t="str">
        <f>IF('Employee Input 20-21'!XEQ29="","",'Employee Input 20-21'!XEQ29)</f>
        <v/>
      </c>
      <c r="XER29" s="14" t="str">
        <f>IF('Employee Input 20-21'!XER29="","",'Employee Input 20-21'!XER29)</f>
        <v/>
      </c>
      <c r="XES29" s="14" t="str">
        <f>IF('Employee Input 20-21'!XES29="","",'Employee Input 20-21'!XES29)</f>
        <v/>
      </c>
      <c r="XET29" s="14" t="str">
        <f>IF('Employee Input 20-21'!XET29="","",'Employee Input 20-21'!XET29)</f>
        <v/>
      </c>
      <c r="XEU29" s="14" t="str">
        <f>IF('Employee Input 20-21'!XEU29="","",'Employee Input 20-21'!XEU29)</f>
        <v/>
      </c>
      <c r="XEV29" s="14" t="str">
        <f>IF('Employee Input 20-21'!XEV29="","",'Employee Input 20-21'!XEV29)</f>
        <v/>
      </c>
      <c r="XEW29" s="14" t="str">
        <f>IF('Employee Input 20-21'!XEW29="","",'Employee Input 20-21'!XEW29)</f>
        <v/>
      </c>
      <c r="XEX29" s="14" t="str">
        <f>IF('Employee Input 20-21'!XEX29="","",'Employee Input 20-21'!XEX29)</f>
        <v/>
      </c>
      <c r="XEY29" s="14" t="str">
        <f>IF('Employee Input 20-21'!XEY29="","",'Employee Input 20-21'!XEY29)</f>
        <v/>
      </c>
      <c r="XEZ29" s="14" t="str">
        <f>IF('Employee Input 20-21'!XEZ29="","",'Employee Input 20-21'!XEZ29)</f>
        <v/>
      </c>
      <c r="XFA29" s="14" t="str">
        <f>IF('Employee Input 20-21'!XFA29="","",'Employee Input 20-21'!XFA29)</f>
        <v/>
      </c>
      <c r="XFB29" s="14" t="str">
        <f>IF('Employee Input 20-21'!XFB29="","",'Employee Input 20-21'!XFB29)</f>
        <v/>
      </c>
      <c r="XFC29" s="14" t="str">
        <f>IF('Employee Input 20-21'!XFC29="","",'Employee Input 20-21'!XFC29)</f>
        <v/>
      </c>
      <c r="XFD29" s="14" t="str">
        <f>IF('Employee Input 20-21'!XFD29="","",'Employee Input 20-21'!XFD29)</f>
        <v/>
      </c>
    </row>
    <row r="30" spans="1:16384" s="14" customFormat="1" ht="15.95" x14ac:dyDescent="0.2">
      <c r="A30" s="14">
        <f>IF('Employee Input 20-21'!A30="","",'Employee Input 20-21'!A30)</f>
        <v>36</v>
      </c>
      <c r="B30" s="14">
        <f>IF('Employee Input 20-21'!B30="","",'Employee Input 20-21'!B30)</f>
        <v>2400</v>
      </c>
      <c r="C30" s="14" t="str">
        <f>IF('Employee Input 20-21'!C30="","",'Employee Input 20-21'!C30)</f>
        <v>TBD</v>
      </c>
      <c r="D30" s="14" t="str">
        <f>IF('Employee Input 20-21'!D30="","",'Employee Input 20-21'!D30)</f>
        <v>SPED Aide</v>
      </c>
      <c r="E30" s="14" t="str">
        <f>IF('Employee Input 20-21'!E30="","",'Employee Input 20-21'!E30)</f>
        <v>Education</v>
      </c>
      <c r="F30" s="14">
        <f>IF('Employee Input 20-21'!F30="","",'Employee Input 20-21'!F30)</f>
        <v>30</v>
      </c>
      <c r="G30" s="398">
        <f>IF('Employee Input 20-21'!G30="","",'Employee Input 20-21'!G30)</f>
        <v>16</v>
      </c>
      <c r="H30" s="404">
        <f>IF('Employee Input 20-21'!H30="","",'Employee Input 20-21'!H30)</f>
        <v>17280</v>
      </c>
      <c r="I30" s="404">
        <f>IF('Employee Input 20-21'!I30="","",'Employee Input 20-21'!I30)</f>
        <v>0</v>
      </c>
      <c r="J30" s="404">
        <f>IF('Employee Input 20-21'!J30="","",'Employee Input 20-21'!J30)</f>
        <v>0</v>
      </c>
      <c r="K30" s="10">
        <f t="shared" si="18"/>
        <v>17280</v>
      </c>
      <c r="L30" s="398" t="str">
        <f>IF('Employee Input 20-21'!L30="","",'Employee Input 20-21'!L30)</f>
        <v>STRS</v>
      </c>
      <c r="M30" s="404">
        <f>IF('Employee Input 20-21'!M30="","",'Employee Input 20-21'!M30)</f>
        <v>3300.48</v>
      </c>
      <c r="N30" s="404" t="str">
        <f>IF('Employee Input 20-21'!N30="","",'Employee Input 20-21'!N30)</f>
        <v/>
      </c>
      <c r="O30" s="404" t="str">
        <f>IF('Employee Input 20-21'!O30="","",'Employee Input 20-21'!O30)</f>
        <v/>
      </c>
      <c r="P30" s="404">
        <f>IF('Employee Input 20-21'!P30="","",'Employee Input 20-21'!P30)</f>
        <v>250.56</v>
      </c>
      <c r="Q30" s="340">
        <f t="shared" si="6"/>
        <v>1000</v>
      </c>
      <c r="R30" s="402"/>
      <c r="S30" s="400">
        <f>IF('Employee Input 20-21'!S30="","",'Employee Input 20-21'!S30)</f>
        <v>434</v>
      </c>
      <c r="T30" s="404">
        <f>IF('Employee Input 20-21'!T30="","",'Employee Input 20-21'!T30)</f>
        <v>466.56</v>
      </c>
      <c r="U30" s="404" t="str">
        <f>IF('Employee Input 20-21'!U30="","",'Employee Input 20-21'!U30)</f>
        <v/>
      </c>
      <c r="V30" s="404" t="str">
        <f>IF('Employee Input 20-21'!V30="","",'Employee Input 20-21'!V30)</f>
        <v/>
      </c>
      <c r="W30" s="404">
        <f>IF('Employee Input 20-21'!W30="","",'Employee Input 20-21'!W30)</f>
        <v>4451.6000000000004</v>
      </c>
      <c r="X30" s="12">
        <f t="shared" si="17"/>
        <v>21731.599999999999</v>
      </c>
      <c r="Y30" s="14" t="str">
        <f>IF('Employee Input 20-21'!Y30="","",'Employee Input 20-21'!Y30)</f>
        <v/>
      </c>
      <c r="Z30" s="14" t="str">
        <f>IF('Employee Input 20-21'!Z30="","",'Employee Input 20-21'!Z30)</f>
        <v/>
      </c>
      <c r="AA30" s="14" t="str">
        <f>IF('Employee Input 20-21'!AA30="","",'Employee Input 20-21'!AA30)</f>
        <v/>
      </c>
      <c r="AB30" s="14" t="str">
        <f>IF('Employee Input 20-21'!AB30="","",'Employee Input 20-21'!AB30)</f>
        <v/>
      </c>
      <c r="AC30" s="14" t="str">
        <f>IF('Employee Input 20-21'!AC30="","",'Employee Input 20-21'!AC30)</f>
        <v/>
      </c>
      <c r="AD30" s="14" t="str">
        <f>IF('Employee Input 20-21'!AD30="","",'Employee Input 20-21'!AD30)</f>
        <v/>
      </c>
      <c r="AE30" s="14" t="str">
        <f>IF('Employee Input 20-21'!AE30="","",'Employee Input 20-21'!AE30)</f>
        <v/>
      </c>
      <c r="AF30" s="14" t="str">
        <f>IF('Employee Input 20-21'!AF30="","",'Employee Input 20-21'!AF30)</f>
        <v/>
      </c>
      <c r="AG30" s="14" t="str">
        <f>IF('Employee Input 20-21'!AG30="","",'Employee Input 20-21'!AG30)</f>
        <v/>
      </c>
      <c r="AH30" s="14" t="str">
        <f>IF('Employee Input 20-21'!AH30="","",'Employee Input 20-21'!AH30)</f>
        <v/>
      </c>
      <c r="AI30" s="14" t="str">
        <f>IF('Employee Input 20-21'!AI30="","",'Employee Input 20-21'!AI30)</f>
        <v/>
      </c>
      <c r="AJ30" s="14" t="str">
        <f>IF('Employee Input 20-21'!AJ30="","",'Employee Input 20-21'!AJ30)</f>
        <v/>
      </c>
      <c r="AK30" s="14" t="str">
        <f>IF('Employee Input 20-21'!AK30="","",'Employee Input 20-21'!AK30)</f>
        <v/>
      </c>
      <c r="AL30" s="14" t="str">
        <f>IF('Employee Input 20-21'!AL30="","",'Employee Input 20-21'!AL30)</f>
        <v/>
      </c>
      <c r="AM30" s="14" t="str">
        <f>IF('Employee Input 20-21'!AM30="","",'Employee Input 20-21'!AM30)</f>
        <v/>
      </c>
      <c r="AN30" s="14" t="str">
        <f>IF('Employee Input 20-21'!AN30="","",'Employee Input 20-21'!AN30)</f>
        <v/>
      </c>
      <c r="AO30" s="14" t="str">
        <f>IF('Employee Input 20-21'!AO30="","",'Employee Input 20-21'!AO30)</f>
        <v/>
      </c>
      <c r="AP30" s="14" t="str">
        <f>IF('Employee Input 20-21'!AP30="","",'Employee Input 20-21'!AP30)</f>
        <v/>
      </c>
      <c r="AQ30" s="14" t="str">
        <f>IF('Employee Input 20-21'!AQ30="","",'Employee Input 20-21'!AQ30)</f>
        <v/>
      </c>
      <c r="AR30" s="14" t="str">
        <f>IF('Employee Input 20-21'!AR30="","",'Employee Input 20-21'!AR30)</f>
        <v/>
      </c>
      <c r="AS30" s="14" t="str">
        <f>IF('Employee Input 20-21'!AS30="","",'Employee Input 20-21'!AS30)</f>
        <v/>
      </c>
      <c r="AT30" s="14" t="str">
        <f>IF('Employee Input 20-21'!AT30="","",'Employee Input 20-21'!AT30)</f>
        <v/>
      </c>
      <c r="AU30" s="14" t="str">
        <f>IF('Employee Input 20-21'!AU30="","",'Employee Input 20-21'!AU30)</f>
        <v/>
      </c>
      <c r="AV30" s="14" t="str">
        <f>IF('Employee Input 20-21'!AV30="","",'Employee Input 20-21'!AV30)</f>
        <v/>
      </c>
      <c r="AW30" s="14" t="str">
        <f>IF('Employee Input 20-21'!AW30="","",'Employee Input 20-21'!AW30)</f>
        <v/>
      </c>
      <c r="AX30" s="14" t="str">
        <f>IF('Employee Input 20-21'!AX30="","",'Employee Input 20-21'!AX30)</f>
        <v/>
      </c>
      <c r="AY30" s="14" t="str">
        <f>IF('Employee Input 20-21'!AY30="","",'Employee Input 20-21'!AY30)</f>
        <v/>
      </c>
      <c r="AZ30" s="14" t="str">
        <f>IF('Employee Input 20-21'!AZ30="","",'Employee Input 20-21'!AZ30)</f>
        <v/>
      </c>
      <c r="BA30" s="14" t="str">
        <f>IF('Employee Input 20-21'!BA30="","",'Employee Input 20-21'!BA30)</f>
        <v/>
      </c>
      <c r="BB30" s="14" t="str">
        <f>IF('Employee Input 20-21'!BB30="","",'Employee Input 20-21'!BB30)</f>
        <v/>
      </c>
      <c r="BC30" s="14" t="str">
        <f>IF('Employee Input 20-21'!BC30="","",'Employee Input 20-21'!BC30)</f>
        <v/>
      </c>
      <c r="BD30" s="14" t="str">
        <f>IF('Employee Input 20-21'!BD30="","",'Employee Input 20-21'!BD30)</f>
        <v/>
      </c>
      <c r="BE30" s="14" t="str">
        <f>IF('Employee Input 20-21'!BE30="","",'Employee Input 20-21'!BE30)</f>
        <v/>
      </c>
      <c r="BF30" s="14" t="str">
        <f>IF('Employee Input 20-21'!BF30="","",'Employee Input 20-21'!BF30)</f>
        <v/>
      </c>
      <c r="BG30" s="14" t="str">
        <f>IF('Employee Input 20-21'!BG30="","",'Employee Input 20-21'!BG30)</f>
        <v/>
      </c>
      <c r="BH30" s="14" t="str">
        <f>IF('Employee Input 20-21'!BH30="","",'Employee Input 20-21'!BH30)</f>
        <v/>
      </c>
      <c r="BI30" s="14" t="str">
        <f>IF('Employee Input 20-21'!BI30="","",'Employee Input 20-21'!BI30)</f>
        <v/>
      </c>
      <c r="BJ30" s="14" t="str">
        <f>IF('Employee Input 20-21'!BJ30="","",'Employee Input 20-21'!BJ30)</f>
        <v/>
      </c>
      <c r="BK30" s="14" t="str">
        <f>IF('Employee Input 20-21'!BK30="","",'Employee Input 20-21'!BK30)</f>
        <v/>
      </c>
      <c r="BL30" s="14" t="str">
        <f>IF('Employee Input 20-21'!BL30="","",'Employee Input 20-21'!BL30)</f>
        <v/>
      </c>
      <c r="BM30" s="14" t="str">
        <f>IF('Employee Input 20-21'!BM30="","",'Employee Input 20-21'!BM30)</f>
        <v/>
      </c>
      <c r="BN30" s="14" t="str">
        <f>IF('Employee Input 20-21'!BN30="","",'Employee Input 20-21'!BN30)</f>
        <v/>
      </c>
      <c r="BO30" s="14" t="str">
        <f>IF('Employee Input 20-21'!BO30="","",'Employee Input 20-21'!BO30)</f>
        <v/>
      </c>
      <c r="BP30" s="14" t="str">
        <f>IF('Employee Input 20-21'!BP30="","",'Employee Input 20-21'!BP30)</f>
        <v/>
      </c>
      <c r="BQ30" s="14" t="str">
        <f>IF('Employee Input 20-21'!BQ30="","",'Employee Input 20-21'!BQ30)</f>
        <v/>
      </c>
      <c r="BR30" s="14" t="str">
        <f>IF('Employee Input 20-21'!BR30="","",'Employee Input 20-21'!BR30)</f>
        <v/>
      </c>
      <c r="BS30" s="14" t="str">
        <f>IF('Employee Input 20-21'!BS30="","",'Employee Input 20-21'!BS30)</f>
        <v/>
      </c>
      <c r="BT30" s="14" t="str">
        <f>IF('Employee Input 20-21'!BT30="","",'Employee Input 20-21'!BT30)</f>
        <v/>
      </c>
      <c r="BU30" s="14" t="str">
        <f>IF('Employee Input 20-21'!BU30="","",'Employee Input 20-21'!BU30)</f>
        <v/>
      </c>
      <c r="BV30" s="14" t="str">
        <f>IF('Employee Input 20-21'!BV30="","",'Employee Input 20-21'!BV30)</f>
        <v/>
      </c>
      <c r="BW30" s="14" t="str">
        <f>IF('Employee Input 20-21'!BW30="","",'Employee Input 20-21'!BW30)</f>
        <v/>
      </c>
      <c r="BX30" s="14" t="str">
        <f>IF('Employee Input 20-21'!BX30="","",'Employee Input 20-21'!BX30)</f>
        <v/>
      </c>
      <c r="BY30" s="14" t="str">
        <f>IF('Employee Input 20-21'!BY30="","",'Employee Input 20-21'!BY30)</f>
        <v/>
      </c>
      <c r="BZ30" s="14" t="str">
        <f>IF('Employee Input 20-21'!BZ30="","",'Employee Input 20-21'!BZ30)</f>
        <v/>
      </c>
      <c r="CA30" s="14" t="str">
        <f>IF('Employee Input 20-21'!CA30="","",'Employee Input 20-21'!CA30)</f>
        <v/>
      </c>
      <c r="CB30" s="14" t="str">
        <f>IF('Employee Input 20-21'!CB30="","",'Employee Input 20-21'!CB30)</f>
        <v/>
      </c>
      <c r="CC30" s="14" t="str">
        <f>IF('Employee Input 20-21'!CC30="","",'Employee Input 20-21'!CC30)</f>
        <v/>
      </c>
      <c r="CD30" s="14" t="str">
        <f>IF('Employee Input 20-21'!CD30="","",'Employee Input 20-21'!CD30)</f>
        <v/>
      </c>
      <c r="CE30" s="14" t="str">
        <f>IF('Employee Input 20-21'!CE30="","",'Employee Input 20-21'!CE30)</f>
        <v/>
      </c>
      <c r="CF30" s="14" t="str">
        <f>IF('Employee Input 20-21'!CF30="","",'Employee Input 20-21'!CF30)</f>
        <v/>
      </c>
      <c r="CG30" s="14" t="str">
        <f>IF('Employee Input 20-21'!CG30="","",'Employee Input 20-21'!CG30)</f>
        <v/>
      </c>
      <c r="CH30" s="14" t="str">
        <f>IF('Employee Input 20-21'!CH30="","",'Employee Input 20-21'!CH30)</f>
        <v/>
      </c>
      <c r="CI30" s="14" t="str">
        <f>IF('Employee Input 20-21'!CI30="","",'Employee Input 20-21'!CI30)</f>
        <v/>
      </c>
      <c r="CJ30" s="14" t="str">
        <f>IF('Employee Input 20-21'!CJ30="","",'Employee Input 20-21'!CJ30)</f>
        <v/>
      </c>
      <c r="CK30" s="14" t="str">
        <f>IF('Employee Input 20-21'!CK30="","",'Employee Input 20-21'!CK30)</f>
        <v/>
      </c>
      <c r="CL30" s="14" t="str">
        <f>IF('Employee Input 20-21'!CL30="","",'Employee Input 20-21'!CL30)</f>
        <v/>
      </c>
      <c r="CM30" s="14" t="str">
        <f>IF('Employee Input 20-21'!CM30="","",'Employee Input 20-21'!CM30)</f>
        <v/>
      </c>
      <c r="CN30" s="14" t="str">
        <f>IF('Employee Input 20-21'!CN30="","",'Employee Input 20-21'!CN30)</f>
        <v/>
      </c>
      <c r="CO30" s="14" t="str">
        <f>IF('Employee Input 20-21'!CO30="","",'Employee Input 20-21'!CO30)</f>
        <v/>
      </c>
      <c r="CP30" s="14" t="str">
        <f>IF('Employee Input 20-21'!CP30="","",'Employee Input 20-21'!CP30)</f>
        <v/>
      </c>
      <c r="CQ30" s="14" t="str">
        <f>IF('Employee Input 20-21'!CQ30="","",'Employee Input 20-21'!CQ30)</f>
        <v/>
      </c>
      <c r="CR30" s="14" t="str">
        <f>IF('Employee Input 20-21'!CR30="","",'Employee Input 20-21'!CR30)</f>
        <v/>
      </c>
      <c r="CS30" s="14" t="str">
        <f>IF('Employee Input 20-21'!CS30="","",'Employee Input 20-21'!CS30)</f>
        <v/>
      </c>
      <c r="CT30" s="14" t="str">
        <f>IF('Employee Input 20-21'!CT30="","",'Employee Input 20-21'!CT30)</f>
        <v/>
      </c>
      <c r="CU30" s="14" t="str">
        <f>IF('Employee Input 20-21'!CU30="","",'Employee Input 20-21'!CU30)</f>
        <v/>
      </c>
      <c r="CV30" s="14" t="str">
        <f>IF('Employee Input 20-21'!CV30="","",'Employee Input 20-21'!CV30)</f>
        <v/>
      </c>
      <c r="CW30" s="14" t="str">
        <f>IF('Employee Input 20-21'!CW30="","",'Employee Input 20-21'!CW30)</f>
        <v/>
      </c>
      <c r="CX30" s="14" t="str">
        <f>IF('Employee Input 20-21'!CX30="","",'Employee Input 20-21'!CX30)</f>
        <v/>
      </c>
      <c r="CY30" s="14" t="str">
        <f>IF('Employee Input 20-21'!CY30="","",'Employee Input 20-21'!CY30)</f>
        <v/>
      </c>
      <c r="CZ30" s="14" t="str">
        <f>IF('Employee Input 20-21'!CZ30="","",'Employee Input 20-21'!CZ30)</f>
        <v/>
      </c>
      <c r="DA30" s="14" t="str">
        <f>IF('Employee Input 20-21'!DA30="","",'Employee Input 20-21'!DA30)</f>
        <v/>
      </c>
      <c r="DB30" s="14" t="str">
        <f>IF('Employee Input 20-21'!DB30="","",'Employee Input 20-21'!DB30)</f>
        <v/>
      </c>
      <c r="DC30" s="14" t="str">
        <f>IF('Employee Input 20-21'!DC30="","",'Employee Input 20-21'!DC30)</f>
        <v/>
      </c>
      <c r="DD30" s="14" t="str">
        <f>IF('Employee Input 20-21'!DD30="","",'Employee Input 20-21'!DD30)</f>
        <v/>
      </c>
      <c r="DE30" s="14" t="str">
        <f>IF('Employee Input 20-21'!DE30="","",'Employee Input 20-21'!DE30)</f>
        <v/>
      </c>
      <c r="DF30" s="14" t="str">
        <f>IF('Employee Input 20-21'!DF30="","",'Employee Input 20-21'!DF30)</f>
        <v/>
      </c>
      <c r="DG30" s="14" t="str">
        <f>IF('Employee Input 20-21'!DG30="","",'Employee Input 20-21'!DG30)</f>
        <v/>
      </c>
      <c r="DH30" s="14" t="str">
        <f>IF('Employee Input 20-21'!DH30="","",'Employee Input 20-21'!DH30)</f>
        <v/>
      </c>
      <c r="DI30" s="14" t="str">
        <f>IF('Employee Input 20-21'!DI30="","",'Employee Input 20-21'!DI30)</f>
        <v/>
      </c>
      <c r="DJ30" s="14" t="str">
        <f>IF('Employee Input 20-21'!DJ30="","",'Employee Input 20-21'!DJ30)</f>
        <v/>
      </c>
      <c r="DK30" s="14" t="str">
        <f>IF('Employee Input 20-21'!DK30="","",'Employee Input 20-21'!DK30)</f>
        <v/>
      </c>
      <c r="DL30" s="14" t="str">
        <f>IF('Employee Input 20-21'!DL30="","",'Employee Input 20-21'!DL30)</f>
        <v/>
      </c>
      <c r="DM30" s="14" t="str">
        <f>IF('Employee Input 20-21'!DM30="","",'Employee Input 20-21'!DM30)</f>
        <v/>
      </c>
      <c r="DN30" s="14" t="str">
        <f>IF('Employee Input 20-21'!DN30="","",'Employee Input 20-21'!DN30)</f>
        <v/>
      </c>
      <c r="DO30" s="14" t="str">
        <f>IF('Employee Input 20-21'!DO30="","",'Employee Input 20-21'!DO30)</f>
        <v/>
      </c>
      <c r="DP30" s="14" t="str">
        <f>IF('Employee Input 20-21'!DP30="","",'Employee Input 20-21'!DP30)</f>
        <v/>
      </c>
      <c r="DQ30" s="14" t="str">
        <f>IF('Employee Input 20-21'!DQ30="","",'Employee Input 20-21'!DQ30)</f>
        <v/>
      </c>
      <c r="DR30" s="14" t="str">
        <f>IF('Employee Input 20-21'!DR30="","",'Employee Input 20-21'!DR30)</f>
        <v/>
      </c>
      <c r="DS30" s="14" t="str">
        <f>IF('Employee Input 20-21'!DS30="","",'Employee Input 20-21'!DS30)</f>
        <v/>
      </c>
      <c r="DT30" s="14" t="str">
        <f>IF('Employee Input 20-21'!DT30="","",'Employee Input 20-21'!DT30)</f>
        <v/>
      </c>
      <c r="DU30" s="14" t="str">
        <f>IF('Employee Input 20-21'!DU30="","",'Employee Input 20-21'!DU30)</f>
        <v/>
      </c>
      <c r="DV30" s="14" t="str">
        <f>IF('Employee Input 20-21'!DV30="","",'Employee Input 20-21'!DV30)</f>
        <v/>
      </c>
      <c r="DW30" s="14" t="str">
        <f>IF('Employee Input 20-21'!DW30="","",'Employee Input 20-21'!DW30)</f>
        <v/>
      </c>
      <c r="DX30" s="14" t="str">
        <f>IF('Employee Input 20-21'!DX30="","",'Employee Input 20-21'!DX30)</f>
        <v/>
      </c>
      <c r="DY30" s="14" t="str">
        <f>IF('Employee Input 20-21'!DY30="","",'Employee Input 20-21'!DY30)</f>
        <v/>
      </c>
      <c r="DZ30" s="14" t="str">
        <f>IF('Employee Input 20-21'!DZ30="","",'Employee Input 20-21'!DZ30)</f>
        <v/>
      </c>
      <c r="EA30" s="14" t="str">
        <f>IF('Employee Input 20-21'!EA30="","",'Employee Input 20-21'!EA30)</f>
        <v/>
      </c>
      <c r="EB30" s="14" t="str">
        <f>IF('Employee Input 20-21'!EB30="","",'Employee Input 20-21'!EB30)</f>
        <v/>
      </c>
      <c r="EC30" s="14" t="str">
        <f>IF('Employee Input 20-21'!EC30="","",'Employee Input 20-21'!EC30)</f>
        <v/>
      </c>
      <c r="ED30" s="14" t="str">
        <f>IF('Employee Input 20-21'!ED30="","",'Employee Input 20-21'!ED30)</f>
        <v/>
      </c>
      <c r="EE30" s="14" t="str">
        <f>IF('Employee Input 20-21'!EE30="","",'Employee Input 20-21'!EE30)</f>
        <v/>
      </c>
      <c r="EF30" s="14" t="str">
        <f>IF('Employee Input 20-21'!EF30="","",'Employee Input 20-21'!EF30)</f>
        <v/>
      </c>
      <c r="EG30" s="14" t="str">
        <f>IF('Employee Input 20-21'!EG30="","",'Employee Input 20-21'!EG30)</f>
        <v/>
      </c>
      <c r="EH30" s="14" t="str">
        <f>IF('Employee Input 20-21'!EH30="","",'Employee Input 20-21'!EH30)</f>
        <v/>
      </c>
      <c r="EI30" s="14" t="str">
        <f>IF('Employee Input 20-21'!EI30="","",'Employee Input 20-21'!EI30)</f>
        <v/>
      </c>
      <c r="EJ30" s="14" t="str">
        <f>IF('Employee Input 20-21'!EJ30="","",'Employee Input 20-21'!EJ30)</f>
        <v/>
      </c>
      <c r="EK30" s="14" t="str">
        <f>IF('Employee Input 20-21'!EK30="","",'Employee Input 20-21'!EK30)</f>
        <v/>
      </c>
      <c r="EL30" s="14" t="str">
        <f>IF('Employee Input 20-21'!EL30="","",'Employee Input 20-21'!EL30)</f>
        <v/>
      </c>
      <c r="EM30" s="14" t="str">
        <f>IF('Employee Input 20-21'!EM30="","",'Employee Input 20-21'!EM30)</f>
        <v/>
      </c>
      <c r="EN30" s="14" t="str">
        <f>IF('Employee Input 20-21'!EN30="","",'Employee Input 20-21'!EN30)</f>
        <v/>
      </c>
      <c r="EO30" s="14" t="str">
        <f>IF('Employee Input 20-21'!EO30="","",'Employee Input 20-21'!EO30)</f>
        <v/>
      </c>
      <c r="EP30" s="14" t="str">
        <f>IF('Employee Input 20-21'!EP30="","",'Employee Input 20-21'!EP30)</f>
        <v/>
      </c>
      <c r="EQ30" s="14" t="str">
        <f>IF('Employee Input 20-21'!EQ30="","",'Employee Input 20-21'!EQ30)</f>
        <v/>
      </c>
      <c r="ER30" s="14" t="str">
        <f>IF('Employee Input 20-21'!ER30="","",'Employee Input 20-21'!ER30)</f>
        <v/>
      </c>
      <c r="ES30" s="14" t="str">
        <f>IF('Employee Input 20-21'!ES30="","",'Employee Input 20-21'!ES30)</f>
        <v/>
      </c>
      <c r="ET30" s="14" t="str">
        <f>IF('Employee Input 20-21'!ET30="","",'Employee Input 20-21'!ET30)</f>
        <v/>
      </c>
      <c r="EU30" s="14" t="str">
        <f>IF('Employee Input 20-21'!EU30="","",'Employee Input 20-21'!EU30)</f>
        <v/>
      </c>
      <c r="EV30" s="14" t="str">
        <f>IF('Employee Input 20-21'!EV30="","",'Employee Input 20-21'!EV30)</f>
        <v/>
      </c>
      <c r="EW30" s="14" t="str">
        <f>IF('Employee Input 20-21'!EW30="","",'Employee Input 20-21'!EW30)</f>
        <v/>
      </c>
      <c r="EX30" s="14" t="str">
        <f>IF('Employee Input 20-21'!EX30="","",'Employee Input 20-21'!EX30)</f>
        <v/>
      </c>
      <c r="EY30" s="14" t="str">
        <f>IF('Employee Input 20-21'!EY30="","",'Employee Input 20-21'!EY30)</f>
        <v/>
      </c>
      <c r="EZ30" s="14" t="str">
        <f>IF('Employee Input 20-21'!EZ30="","",'Employee Input 20-21'!EZ30)</f>
        <v/>
      </c>
      <c r="FA30" s="14" t="str">
        <f>IF('Employee Input 20-21'!FA30="","",'Employee Input 20-21'!FA30)</f>
        <v/>
      </c>
      <c r="FB30" s="14" t="str">
        <f>IF('Employee Input 20-21'!FB30="","",'Employee Input 20-21'!FB30)</f>
        <v/>
      </c>
      <c r="FC30" s="14" t="str">
        <f>IF('Employee Input 20-21'!FC30="","",'Employee Input 20-21'!FC30)</f>
        <v/>
      </c>
      <c r="FD30" s="14" t="str">
        <f>IF('Employee Input 20-21'!FD30="","",'Employee Input 20-21'!FD30)</f>
        <v/>
      </c>
      <c r="FE30" s="14" t="str">
        <f>IF('Employee Input 20-21'!FE30="","",'Employee Input 20-21'!FE30)</f>
        <v/>
      </c>
      <c r="FF30" s="14" t="str">
        <f>IF('Employee Input 20-21'!FF30="","",'Employee Input 20-21'!FF30)</f>
        <v/>
      </c>
      <c r="FG30" s="14" t="str">
        <f>IF('Employee Input 20-21'!FG30="","",'Employee Input 20-21'!FG30)</f>
        <v/>
      </c>
      <c r="FH30" s="14" t="str">
        <f>IF('Employee Input 20-21'!FH30="","",'Employee Input 20-21'!FH30)</f>
        <v/>
      </c>
      <c r="FI30" s="14" t="str">
        <f>IF('Employee Input 20-21'!FI30="","",'Employee Input 20-21'!FI30)</f>
        <v/>
      </c>
      <c r="FJ30" s="14" t="str">
        <f>IF('Employee Input 20-21'!FJ30="","",'Employee Input 20-21'!FJ30)</f>
        <v/>
      </c>
      <c r="FK30" s="14" t="str">
        <f>IF('Employee Input 20-21'!FK30="","",'Employee Input 20-21'!FK30)</f>
        <v/>
      </c>
      <c r="FL30" s="14" t="str">
        <f>IF('Employee Input 20-21'!FL30="","",'Employee Input 20-21'!FL30)</f>
        <v/>
      </c>
      <c r="FM30" s="14" t="str">
        <f>IF('Employee Input 20-21'!FM30="","",'Employee Input 20-21'!FM30)</f>
        <v/>
      </c>
      <c r="FN30" s="14" t="str">
        <f>IF('Employee Input 20-21'!FN30="","",'Employee Input 20-21'!FN30)</f>
        <v/>
      </c>
      <c r="FO30" s="14" t="str">
        <f>IF('Employee Input 20-21'!FO30="","",'Employee Input 20-21'!FO30)</f>
        <v/>
      </c>
      <c r="FP30" s="14" t="str">
        <f>IF('Employee Input 20-21'!FP30="","",'Employee Input 20-21'!FP30)</f>
        <v/>
      </c>
      <c r="FQ30" s="14" t="str">
        <f>IF('Employee Input 20-21'!FQ30="","",'Employee Input 20-21'!FQ30)</f>
        <v/>
      </c>
      <c r="FR30" s="14" t="str">
        <f>IF('Employee Input 20-21'!FR30="","",'Employee Input 20-21'!FR30)</f>
        <v/>
      </c>
      <c r="FS30" s="14" t="str">
        <f>IF('Employee Input 20-21'!FS30="","",'Employee Input 20-21'!FS30)</f>
        <v/>
      </c>
      <c r="FT30" s="14" t="str">
        <f>IF('Employee Input 20-21'!FT30="","",'Employee Input 20-21'!FT30)</f>
        <v/>
      </c>
      <c r="FU30" s="14" t="str">
        <f>IF('Employee Input 20-21'!FU30="","",'Employee Input 20-21'!FU30)</f>
        <v/>
      </c>
      <c r="FV30" s="14" t="str">
        <f>IF('Employee Input 20-21'!FV30="","",'Employee Input 20-21'!FV30)</f>
        <v/>
      </c>
      <c r="FW30" s="14" t="str">
        <f>IF('Employee Input 20-21'!FW30="","",'Employee Input 20-21'!FW30)</f>
        <v/>
      </c>
      <c r="FX30" s="14" t="str">
        <f>IF('Employee Input 20-21'!FX30="","",'Employee Input 20-21'!FX30)</f>
        <v/>
      </c>
      <c r="FY30" s="14" t="str">
        <f>IF('Employee Input 20-21'!FY30="","",'Employee Input 20-21'!FY30)</f>
        <v/>
      </c>
      <c r="FZ30" s="14" t="str">
        <f>IF('Employee Input 20-21'!FZ30="","",'Employee Input 20-21'!FZ30)</f>
        <v/>
      </c>
      <c r="GA30" s="14" t="str">
        <f>IF('Employee Input 20-21'!GA30="","",'Employee Input 20-21'!GA30)</f>
        <v/>
      </c>
      <c r="GB30" s="14" t="str">
        <f>IF('Employee Input 20-21'!GB30="","",'Employee Input 20-21'!GB30)</f>
        <v/>
      </c>
      <c r="GC30" s="14" t="str">
        <f>IF('Employee Input 20-21'!GC30="","",'Employee Input 20-21'!GC30)</f>
        <v/>
      </c>
      <c r="GD30" s="14" t="str">
        <f>IF('Employee Input 20-21'!GD30="","",'Employee Input 20-21'!GD30)</f>
        <v/>
      </c>
      <c r="GE30" s="14" t="str">
        <f>IF('Employee Input 20-21'!GE30="","",'Employee Input 20-21'!GE30)</f>
        <v/>
      </c>
      <c r="GF30" s="14" t="str">
        <f>IF('Employee Input 20-21'!GF30="","",'Employee Input 20-21'!GF30)</f>
        <v/>
      </c>
      <c r="GG30" s="14" t="str">
        <f>IF('Employee Input 20-21'!GG30="","",'Employee Input 20-21'!GG30)</f>
        <v/>
      </c>
      <c r="GH30" s="14" t="str">
        <f>IF('Employee Input 20-21'!GH30="","",'Employee Input 20-21'!GH30)</f>
        <v/>
      </c>
      <c r="GI30" s="14" t="str">
        <f>IF('Employee Input 20-21'!GI30="","",'Employee Input 20-21'!GI30)</f>
        <v/>
      </c>
      <c r="GJ30" s="14" t="str">
        <f>IF('Employee Input 20-21'!GJ30="","",'Employee Input 20-21'!GJ30)</f>
        <v/>
      </c>
      <c r="GK30" s="14" t="str">
        <f>IF('Employee Input 20-21'!GK30="","",'Employee Input 20-21'!GK30)</f>
        <v/>
      </c>
      <c r="GL30" s="14" t="str">
        <f>IF('Employee Input 20-21'!GL30="","",'Employee Input 20-21'!GL30)</f>
        <v/>
      </c>
      <c r="GM30" s="14" t="str">
        <f>IF('Employee Input 20-21'!GM30="","",'Employee Input 20-21'!GM30)</f>
        <v/>
      </c>
      <c r="GN30" s="14" t="str">
        <f>IF('Employee Input 20-21'!GN30="","",'Employee Input 20-21'!GN30)</f>
        <v/>
      </c>
      <c r="GO30" s="14" t="str">
        <f>IF('Employee Input 20-21'!GO30="","",'Employee Input 20-21'!GO30)</f>
        <v/>
      </c>
      <c r="GP30" s="14" t="str">
        <f>IF('Employee Input 20-21'!GP30="","",'Employee Input 20-21'!GP30)</f>
        <v/>
      </c>
      <c r="GQ30" s="14" t="str">
        <f>IF('Employee Input 20-21'!GQ30="","",'Employee Input 20-21'!GQ30)</f>
        <v/>
      </c>
      <c r="GR30" s="14" t="str">
        <f>IF('Employee Input 20-21'!GR30="","",'Employee Input 20-21'!GR30)</f>
        <v/>
      </c>
      <c r="GS30" s="14" t="str">
        <f>IF('Employee Input 20-21'!GS30="","",'Employee Input 20-21'!GS30)</f>
        <v/>
      </c>
      <c r="GT30" s="14" t="str">
        <f>IF('Employee Input 20-21'!GT30="","",'Employee Input 20-21'!GT30)</f>
        <v/>
      </c>
      <c r="GU30" s="14" t="str">
        <f>IF('Employee Input 20-21'!GU30="","",'Employee Input 20-21'!GU30)</f>
        <v/>
      </c>
      <c r="GV30" s="14" t="str">
        <f>IF('Employee Input 20-21'!GV30="","",'Employee Input 20-21'!GV30)</f>
        <v/>
      </c>
      <c r="GW30" s="14" t="str">
        <f>IF('Employee Input 20-21'!GW30="","",'Employee Input 20-21'!GW30)</f>
        <v/>
      </c>
      <c r="GX30" s="14" t="str">
        <f>IF('Employee Input 20-21'!GX30="","",'Employee Input 20-21'!GX30)</f>
        <v/>
      </c>
      <c r="GY30" s="14" t="str">
        <f>IF('Employee Input 20-21'!GY30="","",'Employee Input 20-21'!GY30)</f>
        <v/>
      </c>
      <c r="GZ30" s="14" t="str">
        <f>IF('Employee Input 20-21'!GZ30="","",'Employee Input 20-21'!GZ30)</f>
        <v/>
      </c>
      <c r="HA30" s="14" t="str">
        <f>IF('Employee Input 20-21'!HA30="","",'Employee Input 20-21'!HA30)</f>
        <v/>
      </c>
      <c r="HB30" s="14" t="str">
        <f>IF('Employee Input 20-21'!HB30="","",'Employee Input 20-21'!HB30)</f>
        <v/>
      </c>
      <c r="HC30" s="14" t="str">
        <f>IF('Employee Input 20-21'!HC30="","",'Employee Input 20-21'!HC30)</f>
        <v/>
      </c>
      <c r="HD30" s="14" t="str">
        <f>IF('Employee Input 20-21'!HD30="","",'Employee Input 20-21'!HD30)</f>
        <v/>
      </c>
      <c r="HE30" s="14" t="str">
        <f>IF('Employee Input 20-21'!HE30="","",'Employee Input 20-21'!HE30)</f>
        <v/>
      </c>
      <c r="HF30" s="14" t="str">
        <f>IF('Employee Input 20-21'!HF30="","",'Employee Input 20-21'!HF30)</f>
        <v/>
      </c>
      <c r="HG30" s="14" t="str">
        <f>IF('Employee Input 20-21'!HG30="","",'Employee Input 20-21'!HG30)</f>
        <v/>
      </c>
      <c r="HH30" s="14" t="str">
        <f>IF('Employee Input 20-21'!HH30="","",'Employee Input 20-21'!HH30)</f>
        <v/>
      </c>
      <c r="HI30" s="14" t="str">
        <f>IF('Employee Input 20-21'!HI30="","",'Employee Input 20-21'!HI30)</f>
        <v/>
      </c>
      <c r="HJ30" s="14" t="str">
        <f>IF('Employee Input 20-21'!HJ30="","",'Employee Input 20-21'!HJ30)</f>
        <v/>
      </c>
      <c r="HK30" s="14" t="str">
        <f>IF('Employee Input 20-21'!HK30="","",'Employee Input 20-21'!HK30)</f>
        <v/>
      </c>
      <c r="HL30" s="14" t="str">
        <f>IF('Employee Input 20-21'!HL30="","",'Employee Input 20-21'!HL30)</f>
        <v/>
      </c>
      <c r="HM30" s="14" t="str">
        <f>IF('Employee Input 20-21'!HM30="","",'Employee Input 20-21'!HM30)</f>
        <v/>
      </c>
      <c r="HN30" s="14" t="str">
        <f>IF('Employee Input 20-21'!HN30="","",'Employee Input 20-21'!HN30)</f>
        <v/>
      </c>
      <c r="HO30" s="14" t="str">
        <f>IF('Employee Input 20-21'!HO30="","",'Employee Input 20-21'!HO30)</f>
        <v/>
      </c>
      <c r="HP30" s="14" t="str">
        <f>IF('Employee Input 20-21'!HP30="","",'Employee Input 20-21'!HP30)</f>
        <v/>
      </c>
      <c r="HQ30" s="14" t="str">
        <f>IF('Employee Input 20-21'!HQ30="","",'Employee Input 20-21'!HQ30)</f>
        <v/>
      </c>
      <c r="HR30" s="14" t="str">
        <f>IF('Employee Input 20-21'!HR30="","",'Employee Input 20-21'!HR30)</f>
        <v/>
      </c>
      <c r="HS30" s="14" t="str">
        <f>IF('Employee Input 20-21'!HS30="","",'Employee Input 20-21'!HS30)</f>
        <v/>
      </c>
      <c r="HT30" s="14" t="str">
        <f>IF('Employee Input 20-21'!HT30="","",'Employee Input 20-21'!HT30)</f>
        <v/>
      </c>
      <c r="HU30" s="14" t="str">
        <f>IF('Employee Input 20-21'!HU30="","",'Employee Input 20-21'!HU30)</f>
        <v/>
      </c>
      <c r="HV30" s="14" t="str">
        <f>IF('Employee Input 20-21'!HV30="","",'Employee Input 20-21'!HV30)</f>
        <v/>
      </c>
      <c r="HW30" s="14" t="str">
        <f>IF('Employee Input 20-21'!HW30="","",'Employee Input 20-21'!HW30)</f>
        <v/>
      </c>
      <c r="HX30" s="14" t="str">
        <f>IF('Employee Input 20-21'!HX30="","",'Employee Input 20-21'!HX30)</f>
        <v/>
      </c>
      <c r="HY30" s="14" t="str">
        <f>IF('Employee Input 20-21'!HY30="","",'Employee Input 20-21'!HY30)</f>
        <v/>
      </c>
      <c r="HZ30" s="14" t="str">
        <f>IF('Employee Input 20-21'!HZ30="","",'Employee Input 20-21'!HZ30)</f>
        <v/>
      </c>
      <c r="IA30" s="14" t="str">
        <f>IF('Employee Input 20-21'!IA30="","",'Employee Input 20-21'!IA30)</f>
        <v/>
      </c>
      <c r="IB30" s="14" t="str">
        <f>IF('Employee Input 20-21'!IB30="","",'Employee Input 20-21'!IB30)</f>
        <v/>
      </c>
      <c r="IC30" s="14" t="str">
        <f>IF('Employee Input 20-21'!IC30="","",'Employee Input 20-21'!IC30)</f>
        <v/>
      </c>
      <c r="ID30" s="14" t="str">
        <f>IF('Employee Input 20-21'!ID30="","",'Employee Input 20-21'!ID30)</f>
        <v/>
      </c>
      <c r="IE30" s="14" t="str">
        <f>IF('Employee Input 20-21'!IE30="","",'Employee Input 20-21'!IE30)</f>
        <v/>
      </c>
      <c r="IF30" s="14" t="str">
        <f>IF('Employee Input 20-21'!IF30="","",'Employee Input 20-21'!IF30)</f>
        <v/>
      </c>
      <c r="IG30" s="14" t="str">
        <f>IF('Employee Input 20-21'!IG30="","",'Employee Input 20-21'!IG30)</f>
        <v/>
      </c>
      <c r="IH30" s="14" t="str">
        <f>IF('Employee Input 20-21'!IH30="","",'Employee Input 20-21'!IH30)</f>
        <v/>
      </c>
      <c r="II30" s="14" t="str">
        <f>IF('Employee Input 20-21'!II30="","",'Employee Input 20-21'!II30)</f>
        <v/>
      </c>
      <c r="IJ30" s="14" t="str">
        <f>IF('Employee Input 20-21'!IJ30="","",'Employee Input 20-21'!IJ30)</f>
        <v/>
      </c>
      <c r="IK30" s="14" t="str">
        <f>IF('Employee Input 20-21'!IK30="","",'Employee Input 20-21'!IK30)</f>
        <v/>
      </c>
      <c r="IL30" s="14" t="str">
        <f>IF('Employee Input 20-21'!IL30="","",'Employee Input 20-21'!IL30)</f>
        <v/>
      </c>
      <c r="IM30" s="14" t="str">
        <f>IF('Employee Input 20-21'!IM30="","",'Employee Input 20-21'!IM30)</f>
        <v/>
      </c>
      <c r="IN30" s="14" t="str">
        <f>IF('Employee Input 20-21'!IN30="","",'Employee Input 20-21'!IN30)</f>
        <v/>
      </c>
      <c r="IO30" s="14" t="str">
        <f>IF('Employee Input 20-21'!IO30="","",'Employee Input 20-21'!IO30)</f>
        <v/>
      </c>
      <c r="IP30" s="14" t="str">
        <f>IF('Employee Input 20-21'!IP30="","",'Employee Input 20-21'!IP30)</f>
        <v/>
      </c>
      <c r="IQ30" s="14" t="str">
        <f>IF('Employee Input 20-21'!IQ30="","",'Employee Input 20-21'!IQ30)</f>
        <v/>
      </c>
      <c r="IR30" s="14" t="str">
        <f>IF('Employee Input 20-21'!IR30="","",'Employee Input 20-21'!IR30)</f>
        <v/>
      </c>
      <c r="IS30" s="14" t="str">
        <f>IF('Employee Input 20-21'!IS30="","",'Employee Input 20-21'!IS30)</f>
        <v/>
      </c>
      <c r="IT30" s="14" t="str">
        <f>IF('Employee Input 20-21'!IT30="","",'Employee Input 20-21'!IT30)</f>
        <v/>
      </c>
      <c r="IU30" s="14" t="str">
        <f>IF('Employee Input 20-21'!IU30="","",'Employee Input 20-21'!IU30)</f>
        <v/>
      </c>
      <c r="IV30" s="14" t="str">
        <f>IF('Employee Input 20-21'!IV30="","",'Employee Input 20-21'!IV30)</f>
        <v/>
      </c>
      <c r="IW30" s="14" t="str">
        <f>IF('Employee Input 20-21'!IW30="","",'Employee Input 20-21'!IW30)</f>
        <v/>
      </c>
      <c r="IX30" s="14" t="str">
        <f>IF('Employee Input 20-21'!IX30="","",'Employee Input 20-21'!IX30)</f>
        <v/>
      </c>
      <c r="IY30" s="14" t="str">
        <f>IF('Employee Input 20-21'!IY30="","",'Employee Input 20-21'!IY30)</f>
        <v/>
      </c>
      <c r="IZ30" s="14" t="str">
        <f>IF('Employee Input 20-21'!IZ30="","",'Employee Input 20-21'!IZ30)</f>
        <v/>
      </c>
      <c r="JA30" s="14" t="str">
        <f>IF('Employee Input 20-21'!JA30="","",'Employee Input 20-21'!JA30)</f>
        <v/>
      </c>
      <c r="JB30" s="14" t="str">
        <f>IF('Employee Input 20-21'!JB30="","",'Employee Input 20-21'!JB30)</f>
        <v/>
      </c>
      <c r="JC30" s="14" t="str">
        <f>IF('Employee Input 20-21'!JC30="","",'Employee Input 20-21'!JC30)</f>
        <v/>
      </c>
      <c r="JD30" s="14" t="str">
        <f>IF('Employee Input 20-21'!JD30="","",'Employee Input 20-21'!JD30)</f>
        <v/>
      </c>
      <c r="JE30" s="14" t="str">
        <f>IF('Employee Input 20-21'!JE30="","",'Employee Input 20-21'!JE30)</f>
        <v/>
      </c>
      <c r="JF30" s="14" t="str">
        <f>IF('Employee Input 20-21'!JF30="","",'Employee Input 20-21'!JF30)</f>
        <v/>
      </c>
      <c r="JG30" s="14" t="str">
        <f>IF('Employee Input 20-21'!JG30="","",'Employee Input 20-21'!JG30)</f>
        <v/>
      </c>
      <c r="JH30" s="14" t="str">
        <f>IF('Employee Input 20-21'!JH30="","",'Employee Input 20-21'!JH30)</f>
        <v/>
      </c>
      <c r="JI30" s="14" t="str">
        <f>IF('Employee Input 20-21'!JI30="","",'Employee Input 20-21'!JI30)</f>
        <v/>
      </c>
      <c r="JJ30" s="14" t="str">
        <f>IF('Employee Input 20-21'!JJ30="","",'Employee Input 20-21'!JJ30)</f>
        <v/>
      </c>
      <c r="JK30" s="14" t="str">
        <f>IF('Employee Input 20-21'!JK30="","",'Employee Input 20-21'!JK30)</f>
        <v/>
      </c>
      <c r="JL30" s="14" t="str">
        <f>IF('Employee Input 20-21'!JL30="","",'Employee Input 20-21'!JL30)</f>
        <v/>
      </c>
      <c r="JM30" s="14" t="str">
        <f>IF('Employee Input 20-21'!JM30="","",'Employee Input 20-21'!JM30)</f>
        <v/>
      </c>
      <c r="JN30" s="14" t="str">
        <f>IF('Employee Input 20-21'!JN30="","",'Employee Input 20-21'!JN30)</f>
        <v/>
      </c>
      <c r="JO30" s="14" t="str">
        <f>IF('Employee Input 20-21'!JO30="","",'Employee Input 20-21'!JO30)</f>
        <v/>
      </c>
      <c r="JP30" s="14" t="str">
        <f>IF('Employee Input 20-21'!JP30="","",'Employee Input 20-21'!JP30)</f>
        <v/>
      </c>
      <c r="JQ30" s="14" t="str">
        <f>IF('Employee Input 20-21'!JQ30="","",'Employee Input 20-21'!JQ30)</f>
        <v/>
      </c>
      <c r="JR30" s="14" t="str">
        <f>IF('Employee Input 20-21'!JR30="","",'Employee Input 20-21'!JR30)</f>
        <v/>
      </c>
      <c r="JS30" s="14" t="str">
        <f>IF('Employee Input 20-21'!JS30="","",'Employee Input 20-21'!JS30)</f>
        <v/>
      </c>
      <c r="JT30" s="14" t="str">
        <f>IF('Employee Input 20-21'!JT30="","",'Employee Input 20-21'!JT30)</f>
        <v/>
      </c>
      <c r="JU30" s="14" t="str">
        <f>IF('Employee Input 20-21'!JU30="","",'Employee Input 20-21'!JU30)</f>
        <v/>
      </c>
      <c r="JV30" s="14" t="str">
        <f>IF('Employee Input 20-21'!JV30="","",'Employee Input 20-21'!JV30)</f>
        <v/>
      </c>
      <c r="JW30" s="14" t="str">
        <f>IF('Employee Input 20-21'!JW30="","",'Employee Input 20-21'!JW30)</f>
        <v/>
      </c>
      <c r="JX30" s="14" t="str">
        <f>IF('Employee Input 20-21'!JX30="","",'Employee Input 20-21'!JX30)</f>
        <v/>
      </c>
      <c r="JY30" s="14" t="str">
        <f>IF('Employee Input 20-21'!JY30="","",'Employee Input 20-21'!JY30)</f>
        <v/>
      </c>
      <c r="JZ30" s="14" t="str">
        <f>IF('Employee Input 20-21'!JZ30="","",'Employee Input 20-21'!JZ30)</f>
        <v/>
      </c>
      <c r="KA30" s="14" t="str">
        <f>IF('Employee Input 20-21'!KA30="","",'Employee Input 20-21'!KA30)</f>
        <v/>
      </c>
      <c r="KB30" s="14" t="str">
        <f>IF('Employee Input 20-21'!KB30="","",'Employee Input 20-21'!KB30)</f>
        <v/>
      </c>
      <c r="KC30" s="14" t="str">
        <f>IF('Employee Input 20-21'!KC30="","",'Employee Input 20-21'!KC30)</f>
        <v/>
      </c>
      <c r="KD30" s="14" t="str">
        <f>IF('Employee Input 20-21'!KD30="","",'Employee Input 20-21'!KD30)</f>
        <v/>
      </c>
      <c r="KE30" s="14" t="str">
        <f>IF('Employee Input 20-21'!KE30="","",'Employee Input 20-21'!KE30)</f>
        <v/>
      </c>
      <c r="KF30" s="14" t="str">
        <f>IF('Employee Input 20-21'!KF30="","",'Employee Input 20-21'!KF30)</f>
        <v/>
      </c>
      <c r="KG30" s="14" t="str">
        <f>IF('Employee Input 20-21'!KG30="","",'Employee Input 20-21'!KG30)</f>
        <v/>
      </c>
      <c r="KH30" s="14" t="str">
        <f>IF('Employee Input 20-21'!KH30="","",'Employee Input 20-21'!KH30)</f>
        <v/>
      </c>
      <c r="KI30" s="14" t="str">
        <f>IF('Employee Input 20-21'!KI30="","",'Employee Input 20-21'!KI30)</f>
        <v/>
      </c>
      <c r="KJ30" s="14" t="str">
        <f>IF('Employee Input 20-21'!KJ30="","",'Employee Input 20-21'!KJ30)</f>
        <v/>
      </c>
      <c r="KK30" s="14" t="str">
        <f>IF('Employee Input 20-21'!KK30="","",'Employee Input 20-21'!KK30)</f>
        <v/>
      </c>
      <c r="KL30" s="14" t="str">
        <f>IF('Employee Input 20-21'!KL30="","",'Employee Input 20-21'!KL30)</f>
        <v/>
      </c>
      <c r="KM30" s="14" t="str">
        <f>IF('Employee Input 20-21'!KM30="","",'Employee Input 20-21'!KM30)</f>
        <v/>
      </c>
      <c r="KN30" s="14" t="str">
        <f>IF('Employee Input 20-21'!KN30="","",'Employee Input 20-21'!KN30)</f>
        <v/>
      </c>
      <c r="KO30" s="14" t="str">
        <f>IF('Employee Input 20-21'!KO30="","",'Employee Input 20-21'!KO30)</f>
        <v/>
      </c>
      <c r="KP30" s="14" t="str">
        <f>IF('Employee Input 20-21'!KP30="","",'Employee Input 20-21'!KP30)</f>
        <v/>
      </c>
      <c r="KQ30" s="14" t="str">
        <f>IF('Employee Input 20-21'!KQ30="","",'Employee Input 20-21'!KQ30)</f>
        <v/>
      </c>
      <c r="KR30" s="14" t="str">
        <f>IF('Employee Input 20-21'!KR30="","",'Employee Input 20-21'!KR30)</f>
        <v/>
      </c>
      <c r="KS30" s="14" t="str">
        <f>IF('Employee Input 20-21'!KS30="","",'Employee Input 20-21'!KS30)</f>
        <v/>
      </c>
      <c r="KT30" s="14" t="str">
        <f>IF('Employee Input 20-21'!KT30="","",'Employee Input 20-21'!KT30)</f>
        <v/>
      </c>
      <c r="KU30" s="14" t="str">
        <f>IF('Employee Input 20-21'!KU30="","",'Employee Input 20-21'!KU30)</f>
        <v/>
      </c>
      <c r="KV30" s="14" t="str">
        <f>IF('Employee Input 20-21'!KV30="","",'Employee Input 20-21'!KV30)</f>
        <v/>
      </c>
      <c r="KW30" s="14" t="str">
        <f>IF('Employee Input 20-21'!KW30="","",'Employee Input 20-21'!KW30)</f>
        <v/>
      </c>
      <c r="KX30" s="14" t="str">
        <f>IF('Employee Input 20-21'!KX30="","",'Employee Input 20-21'!KX30)</f>
        <v/>
      </c>
      <c r="KY30" s="14" t="str">
        <f>IF('Employee Input 20-21'!KY30="","",'Employee Input 20-21'!KY30)</f>
        <v/>
      </c>
      <c r="KZ30" s="14" t="str">
        <f>IF('Employee Input 20-21'!KZ30="","",'Employee Input 20-21'!KZ30)</f>
        <v/>
      </c>
      <c r="LA30" s="14" t="str">
        <f>IF('Employee Input 20-21'!LA30="","",'Employee Input 20-21'!LA30)</f>
        <v/>
      </c>
      <c r="LB30" s="14" t="str">
        <f>IF('Employee Input 20-21'!LB30="","",'Employee Input 20-21'!LB30)</f>
        <v/>
      </c>
      <c r="LC30" s="14" t="str">
        <f>IF('Employee Input 20-21'!LC30="","",'Employee Input 20-21'!LC30)</f>
        <v/>
      </c>
      <c r="LD30" s="14" t="str">
        <f>IF('Employee Input 20-21'!LD30="","",'Employee Input 20-21'!LD30)</f>
        <v/>
      </c>
      <c r="LE30" s="14" t="str">
        <f>IF('Employee Input 20-21'!LE30="","",'Employee Input 20-21'!LE30)</f>
        <v/>
      </c>
      <c r="LF30" s="14" t="str">
        <f>IF('Employee Input 20-21'!LF30="","",'Employee Input 20-21'!LF30)</f>
        <v/>
      </c>
      <c r="LG30" s="14" t="str">
        <f>IF('Employee Input 20-21'!LG30="","",'Employee Input 20-21'!LG30)</f>
        <v/>
      </c>
      <c r="LH30" s="14" t="str">
        <f>IF('Employee Input 20-21'!LH30="","",'Employee Input 20-21'!LH30)</f>
        <v/>
      </c>
      <c r="LI30" s="14" t="str">
        <f>IF('Employee Input 20-21'!LI30="","",'Employee Input 20-21'!LI30)</f>
        <v/>
      </c>
      <c r="LJ30" s="14" t="str">
        <f>IF('Employee Input 20-21'!LJ30="","",'Employee Input 20-21'!LJ30)</f>
        <v/>
      </c>
      <c r="LK30" s="14" t="str">
        <f>IF('Employee Input 20-21'!LK30="","",'Employee Input 20-21'!LK30)</f>
        <v/>
      </c>
      <c r="LL30" s="14" t="str">
        <f>IF('Employee Input 20-21'!LL30="","",'Employee Input 20-21'!LL30)</f>
        <v/>
      </c>
      <c r="LM30" s="14" t="str">
        <f>IF('Employee Input 20-21'!LM30="","",'Employee Input 20-21'!LM30)</f>
        <v/>
      </c>
      <c r="LN30" s="14" t="str">
        <f>IF('Employee Input 20-21'!LN30="","",'Employee Input 20-21'!LN30)</f>
        <v/>
      </c>
      <c r="LO30" s="14" t="str">
        <f>IF('Employee Input 20-21'!LO30="","",'Employee Input 20-21'!LO30)</f>
        <v/>
      </c>
      <c r="LP30" s="14" t="str">
        <f>IF('Employee Input 20-21'!LP30="","",'Employee Input 20-21'!LP30)</f>
        <v/>
      </c>
      <c r="LQ30" s="14" t="str">
        <f>IF('Employee Input 20-21'!LQ30="","",'Employee Input 20-21'!LQ30)</f>
        <v/>
      </c>
      <c r="LR30" s="14" t="str">
        <f>IF('Employee Input 20-21'!LR30="","",'Employee Input 20-21'!LR30)</f>
        <v/>
      </c>
      <c r="LS30" s="14" t="str">
        <f>IF('Employee Input 20-21'!LS30="","",'Employee Input 20-21'!LS30)</f>
        <v/>
      </c>
      <c r="LT30" s="14" t="str">
        <f>IF('Employee Input 20-21'!LT30="","",'Employee Input 20-21'!LT30)</f>
        <v/>
      </c>
      <c r="LU30" s="14" t="str">
        <f>IF('Employee Input 20-21'!LU30="","",'Employee Input 20-21'!LU30)</f>
        <v/>
      </c>
      <c r="LV30" s="14" t="str">
        <f>IF('Employee Input 20-21'!LV30="","",'Employee Input 20-21'!LV30)</f>
        <v/>
      </c>
      <c r="LW30" s="14" t="str">
        <f>IF('Employee Input 20-21'!LW30="","",'Employee Input 20-21'!LW30)</f>
        <v/>
      </c>
      <c r="LX30" s="14" t="str">
        <f>IF('Employee Input 20-21'!LX30="","",'Employee Input 20-21'!LX30)</f>
        <v/>
      </c>
      <c r="LY30" s="14" t="str">
        <f>IF('Employee Input 20-21'!LY30="","",'Employee Input 20-21'!LY30)</f>
        <v/>
      </c>
      <c r="LZ30" s="14" t="str">
        <f>IF('Employee Input 20-21'!LZ30="","",'Employee Input 20-21'!LZ30)</f>
        <v/>
      </c>
      <c r="MA30" s="14" t="str">
        <f>IF('Employee Input 20-21'!MA30="","",'Employee Input 20-21'!MA30)</f>
        <v/>
      </c>
      <c r="MB30" s="14" t="str">
        <f>IF('Employee Input 20-21'!MB30="","",'Employee Input 20-21'!MB30)</f>
        <v/>
      </c>
      <c r="MC30" s="14" t="str">
        <f>IF('Employee Input 20-21'!MC30="","",'Employee Input 20-21'!MC30)</f>
        <v/>
      </c>
      <c r="MD30" s="14" t="str">
        <f>IF('Employee Input 20-21'!MD30="","",'Employee Input 20-21'!MD30)</f>
        <v/>
      </c>
      <c r="ME30" s="14" t="str">
        <f>IF('Employee Input 20-21'!ME30="","",'Employee Input 20-21'!ME30)</f>
        <v/>
      </c>
      <c r="MF30" s="14" t="str">
        <f>IF('Employee Input 20-21'!MF30="","",'Employee Input 20-21'!MF30)</f>
        <v/>
      </c>
      <c r="MG30" s="14" t="str">
        <f>IF('Employee Input 20-21'!MG30="","",'Employee Input 20-21'!MG30)</f>
        <v/>
      </c>
      <c r="MH30" s="14" t="str">
        <f>IF('Employee Input 20-21'!MH30="","",'Employee Input 20-21'!MH30)</f>
        <v/>
      </c>
      <c r="MI30" s="14" t="str">
        <f>IF('Employee Input 20-21'!MI30="","",'Employee Input 20-21'!MI30)</f>
        <v/>
      </c>
      <c r="MJ30" s="14" t="str">
        <f>IF('Employee Input 20-21'!MJ30="","",'Employee Input 20-21'!MJ30)</f>
        <v/>
      </c>
      <c r="MK30" s="14" t="str">
        <f>IF('Employee Input 20-21'!MK30="","",'Employee Input 20-21'!MK30)</f>
        <v/>
      </c>
      <c r="ML30" s="14" t="str">
        <f>IF('Employee Input 20-21'!ML30="","",'Employee Input 20-21'!ML30)</f>
        <v/>
      </c>
      <c r="MM30" s="14" t="str">
        <f>IF('Employee Input 20-21'!MM30="","",'Employee Input 20-21'!MM30)</f>
        <v/>
      </c>
      <c r="MN30" s="14" t="str">
        <f>IF('Employee Input 20-21'!MN30="","",'Employee Input 20-21'!MN30)</f>
        <v/>
      </c>
      <c r="MO30" s="14" t="str">
        <f>IF('Employee Input 20-21'!MO30="","",'Employee Input 20-21'!MO30)</f>
        <v/>
      </c>
      <c r="MP30" s="14" t="str">
        <f>IF('Employee Input 20-21'!MP30="","",'Employee Input 20-21'!MP30)</f>
        <v/>
      </c>
      <c r="MQ30" s="14" t="str">
        <f>IF('Employee Input 20-21'!MQ30="","",'Employee Input 20-21'!MQ30)</f>
        <v/>
      </c>
      <c r="MR30" s="14" t="str">
        <f>IF('Employee Input 20-21'!MR30="","",'Employee Input 20-21'!MR30)</f>
        <v/>
      </c>
      <c r="MS30" s="14" t="str">
        <f>IF('Employee Input 20-21'!MS30="","",'Employee Input 20-21'!MS30)</f>
        <v/>
      </c>
      <c r="MT30" s="14" t="str">
        <f>IF('Employee Input 20-21'!MT30="","",'Employee Input 20-21'!MT30)</f>
        <v/>
      </c>
      <c r="MU30" s="14" t="str">
        <f>IF('Employee Input 20-21'!MU30="","",'Employee Input 20-21'!MU30)</f>
        <v/>
      </c>
      <c r="MV30" s="14" t="str">
        <f>IF('Employee Input 20-21'!MV30="","",'Employee Input 20-21'!MV30)</f>
        <v/>
      </c>
      <c r="MW30" s="14" t="str">
        <f>IF('Employee Input 20-21'!MW30="","",'Employee Input 20-21'!MW30)</f>
        <v/>
      </c>
      <c r="MX30" s="14" t="str">
        <f>IF('Employee Input 20-21'!MX30="","",'Employee Input 20-21'!MX30)</f>
        <v/>
      </c>
      <c r="MY30" s="14" t="str">
        <f>IF('Employee Input 20-21'!MY30="","",'Employee Input 20-21'!MY30)</f>
        <v/>
      </c>
      <c r="MZ30" s="14" t="str">
        <f>IF('Employee Input 20-21'!MZ30="","",'Employee Input 20-21'!MZ30)</f>
        <v/>
      </c>
      <c r="NA30" s="14" t="str">
        <f>IF('Employee Input 20-21'!NA30="","",'Employee Input 20-21'!NA30)</f>
        <v/>
      </c>
      <c r="NB30" s="14" t="str">
        <f>IF('Employee Input 20-21'!NB30="","",'Employee Input 20-21'!NB30)</f>
        <v/>
      </c>
      <c r="NC30" s="14" t="str">
        <f>IF('Employee Input 20-21'!NC30="","",'Employee Input 20-21'!NC30)</f>
        <v/>
      </c>
      <c r="ND30" s="14" t="str">
        <f>IF('Employee Input 20-21'!ND30="","",'Employee Input 20-21'!ND30)</f>
        <v/>
      </c>
      <c r="NE30" s="14" t="str">
        <f>IF('Employee Input 20-21'!NE30="","",'Employee Input 20-21'!NE30)</f>
        <v/>
      </c>
      <c r="NF30" s="14" t="str">
        <f>IF('Employee Input 20-21'!NF30="","",'Employee Input 20-21'!NF30)</f>
        <v/>
      </c>
      <c r="NG30" s="14" t="str">
        <f>IF('Employee Input 20-21'!NG30="","",'Employee Input 20-21'!NG30)</f>
        <v/>
      </c>
      <c r="NH30" s="14" t="str">
        <f>IF('Employee Input 20-21'!NH30="","",'Employee Input 20-21'!NH30)</f>
        <v/>
      </c>
      <c r="NI30" s="14" t="str">
        <f>IF('Employee Input 20-21'!NI30="","",'Employee Input 20-21'!NI30)</f>
        <v/>
      </c>
      <c r="NJ30" s="14" t="str">
        <f>IF('Employee Input 20-21'!NJ30="","",'Employee Input 20-21'!NJ30)</f>
        <v/>
      </c>
      <c r="NK30" s="14" t="str">
        <f>IF('Employee Input 20-21'!NK30="","",'Employee Input 20-21'!NK30)</f>
        <v/>
      </c>
      <c r="NL30" s="14" t="str">
        <f>IF('Employee Input 20-21'!NL30="","",'Employee Input 20-21'!NL30)</f>
        <v/>
      </c>
      <c r="NM30" s="14" t="str">
        <f>IF('Employee Input 20-21'!NM30="","",'Employee Input 20-21'!NM30)</f>
        <v/>
      </c>
      <c r="NN30" s="14" t="str">
        <f>IF('Employee Input 20-21'!NN30="","",'Employee Input 20-21'!NN30)</f>
        <v/>
      </c>
      <c r="NO30" s="14" t="str">
        <f>IF('Employee Input 20-21'!NO30="","",'Employee Input 20-21'!NO30)</f>
        <v/>
      </c>
      <c r="NP30" s="14" t="str">
        <f>IF('Employee Input 20-21'!NP30="","",'Employee Input 20-21'!NP30)</f>
        <v/>
      </c>
      <c r="NQ30" s="14" t="str">
        <f>IF('Employee Input 20-21'!NQ30="","",'Employee Input 20-21'!NQ30)</f>
        <v/>
      </c>
      <c r="NR30" s="14" t="str">
        <f>IF('Employee Input 20-21'!NR30="","",'Employee Input 20-21'!NR30)</f>
        <v/>
      </c>
      <c r="NS30" s="14" t="str">
        <f>IF('Employee Input 20-21'!NS30="","",'Employee Input 20-21'!NS30)</f>
        <v/>
      </c>
      <c r="NT30" s="14" t="str">
        <f>IF('Employee Input 20-21'!NT30="","",'Employee Input 20-21'!NT30)</f>
        <v/>
      </c>
      <c r="NU30" s="14" t="str">
        <f>IF('Employee Input 20-21'!NU30="","",'Employee Input 20-21'!NU30)</f>
        <v/>
      </c>
      <c r="NV30" s="14" t="str">
        <f>IF('Employee Input 20-21'!NV30="","",'Employee Input 20-21'!NV30)</f>
        <v/>
      </c>
      <c r="NW30" s="14" t="str">
        <f>IF('Employee Input 20-21'!NW30="","",'Employee Input 20-21'!NW30)</f>
        <v/>
      </c>
      <c r="NX30" s="14" t="str">
        <f>IF('Employee Input 20-21'!NX30="","",'Employee Input 20-21'!NX30)</f>
        <v/>
      </c>
      <c r="NY30" s="14" t="str">
        <f>IF('Employee Input 20-21'!NY30="","",'Employee Input 20-21'!NY30)</f>
        <v/>
      </c>
      <c r="NZ30" s="14" t="str">
        <f>IF('Employee Input 20-21'!NZ30="","",'Employee Input 20-21'!NZ30)</f>
        <v/>
      </c>
      <c r="OA30" s="14" t="str">
        <f>IF('Employee Input 20-21'!OA30="","",'Employee Input 20-21'!OA30)</f>
        <v/>
      </c>
      <c r="OB30" s="14" t="str">
        <f>IF('Employee Input 20-21'!OB30="","",'Employee Input 20-21'!OB30)</f>
        <v/>
      </c>
      <c r="OC30" s="14" t="str">
        <f>IF('Employee Input 20-21'!OC30="","",'Employee Input 20-21'!OC30)</f>
        <v/>
      </c>
      <c r="OD30" s="14" t="str">
        <f>IF('Employee Input 20-21'!OD30="","",'Employee Input 20-21'!OD30)</f>
        <v/>
      </c>
      <c r="OE30" s="14" t="str">
        <f>IF('Employee Input 20-21'!OE30="","",'Employee Input 20-21'!OE30)</f>
        <v/>
      </c>
      <c r="OF30" s="14" t="str">
        <f>IF('Employee Input 20-21'!OF30="","",'Employee Input 20-21'!OF30)</f>
        <v/>
      </c>
      <c r="OG30" s="14" t="str">
        <f>IF('Employee Input 20-21'!OG30="","",'Employee Input 20-21'!OG30)</f>
        <v/>
      </c>
      <c r="OH30" s="14" t="str">
        <f>IF('Employee Input 20-21'!OH30="","",'Employee Input 20-21'!OH30)</f>
        <v/>
      </c>
      <c r="OI30" s="14" t="str">
        <f>IF('Employee Input 20-21'!OI30="","",'Employee Input 20-21'!OI30)</f>
        <v/>
      </c>
      <c r="OJ30" s="14" t="str">
        <f>IF('Employee Input 20-21'!OJ30="","",'Employee Input 20-21'!OJ30)</f>
        <v/>
      </c>
      <c r="OK30" s="14" t="str">
        <f>IF('Employee Input 20-21'!OK30="","",'Employee Input 20-21'!OK30)</f>
        <v/>
      </c>
      <c r="OL30" s="14" t="str">
        <f>IF('Employee Input 20-21'!OL30="","",'Employee Input 20-21'!OL30)</f>
        <v/>
      </c>
      <c r="OM30" s="14" t="str">
        <f>IF('Employee Input 20-21'!OM30="","",'Employee Input 20-21'!OM30)</f>
        <v/>
      </c>
      <c r="ON30" s="14" t="str">
        <f>IF('Employee Input 20-21'!ON30="","",'Employee Input 20-21'!ON30)</f>
        <v/>
      </c>
      <c r="OO30" s="14" t="str">
        <f>IF('Employee Input 20-21'!OO30="","",'Employee Input 20-21'!OO30)</f>
        <v/>
      </c>
      <c r="OP30" s="14" t="str">
        <f>IF('Employee Input 20-21'!OP30="","",'Employee Input 20-21'!OP30)</f>
        <v/>
      </c>
      <c r="OQ30" s="14" t="str">
        <f>IF('Employee Input 20-21'!OQ30="","",'Employee Input 20-21'!OQ30)</f>
        <v/>
      </c>
      <c r="OR30" s="14" t="str">
        <f>IF('Employee Input 20-21'!OR30="","",'Employee Input 20-21'!OR30)</f>
        <v/>
      </c>
      <c r="OS30" s="14" t="str">
        <f>IF('Employee Input 20-21'!OS30="","",'Employee Input 20-21'!OS30)</f>
        <v/>
      </c>
      <c r="OT30" s="14" t="str">
        <f>IF('Employee Input 20-21'!OT30="","",'Employee Input 20-21'!OT30)</f>
        <v/>
      </c>
      <c r="OU30" s="14" t="str">
        <f>IF('Employee Input 20-21'!OU30="","",'Employee Input 20-21'!OU30)</f>
        <v/>
      </c>
      <c r="OV30" s="14" t="str">
        <f>IF('Employee Input 20-21'!OV30="","",'Employee Input 20-21'!OV30)</f>
        <v/>
      </c>
      <c r="OW30" s="14" t="str">
        <f>IF('Employee Input 20-21'!OW30="","",'Employee Input 20-21'!OW30)</f>
        <v/>
      </c>
      <c r="OX30" s="14" t="str">
        <f>IF('Employee Input 20-21'!OX30="","",'Employee Input 20-21'!OX30)</f>
        <v/>
      </c>
      <c r="OY30" s="14" t="str">
        <f>IF('Employee Input 20-21'!OY30="","",'Employee Input 20-21'!OY30)</f>
        <v/>
      </c>
      <c r="OZ30" s="14" t="str">
        <f>IF('Employee Input 20-21'!OZ30="","",'Employee Input 20-21'!OZ30)</f>
        <v/>
      </c>
      <c r="PA30" s="14" t="str">
        <f>IF('Employee Input 20-21'!PA30="","",'Employee Input 20-21'!PA30)</f>
        <v/>
      </c>
      <c r="PB30" s="14" t="str">
        <f>IF('Employee Input 20-21'!PB30="","",'Employee Input 20-21'!PB30)</f>
        <v/>
      </c>
      <c r="PC30" s="14" t="str">
        <f>IF('Employee Input 20-21'!PC30="","",'Employee Input 20-21'!PC30)</f>
        <v/>
      </c>
      <c r="PD30" s="14" t="str">
        <f>IF('Employee Input 20-21'!PD30="","",'Employee Input 20-21'!PD30)</f>
        <v/>
      </c>
      <c r="PE30" s="14" t="str">
        <f>IF('Employee Input 20-21'!PE30="","",'Employee Input 20-21'!PE30)</f>
        <v/>
      </c>
      <c r="PF30" s="14" t="str">
        <f>IF('Employee Input 20-21'!PF30="","",'Employee Input 20-21'!PF30)</f>
        <v/>
      </c>
      <c r="PG30" s="14" t="str">
        <f>IF('Employee Input 20-21'!PG30="","",'Employee Input 20-21'!PG30)</f>
        <v/>
      </c>
      <c r="PH30" s="14" t="str">
        <f>IF('Employee Input 20-21'!PH30="","",'Employee Input 20-21'!PH30)</f>
        <v/>
      </c>
      <c r="PI30" s="14" t="str">
        <f>IF('Employee Input 20-21'!PI30="","",'Employee Input 20-21'!PI30)</f>
        <v/>
      </c>
      <c r="PJ30" s="14" t="str">
        <f>IF('Employee Input 20-21'!PJ30="","",'Employee Input 20-21'!PJ30)</f>
        <v/>
      </c>
      <c r="PK30" s="14" t="str">
        <f>IF('Employee Input 20-21'!PK30="","",'Employee Input 20-21'!PK30)</f>
        <v/>
      </c>
      <c r="PL30" s="14" t="str">
        <f>IF('Employee Input 20-21'!PL30="","",'Employee Input 20-21'!PL30)</f>
        <v/>
      </c>
      <c r="PM30" s="14" t="str">
        <f>IF('Employee Input 20-21'!PM30="","",'Employee Input 20-21'!PM30)</f>
        <v/>
      </c>
      <c r="PN30" s="14" t="str">
        <f>IF('Employee Input 20-21'!PN30="","",'Employee Input 20-21'!PN30)</f>
        <v/>
      </c>
      <c r="PO30" s="14" t="str">
        <f>IF('Employee Input 20-21'!PO30="","",'Employee Input 20-21'!PO30)</f>
        <v/>
      </c>
      <c r="PP30" s="14" t="str">
        <f>IF('Employee Input 20-21'!PP30="","",'Employee Input 20-21'!PP30)</f>
        <v/>
      </c>
      <c r="PQ30" s="14" t="str">
        <f>IF('Employee Input 20-21'!PQ30="","",'Employee Input 20-21'!PQ30)</f>
        <v/>
      </c>
      <c r="PR30" s="14" t="str">
        <f>IF('Employee Input 20-21'!PR30="","",'Employee Input 20-21'!PR30)</f>
        <v/>
      </c>
      <c r="PS30" s="14" t="str">
        <f>IF('Employee Input 20-21'!PS30="","",'Employee Input 20-21'!PS30)</f>
        <v/>
      </c>
      <c r="PT30" s="14" t="str">
        <f>IF('Employee Input 20-21'!PT30="","",'Employee Input 20-21'!PT30)</f>
        <v/>
      </c>
      <c r="PU30" s="14" t="str">
        <f>IF('Employee Input 20-21'!PU30="","",'Employee Input 20-21'!PU30)</f>
        <v/>
      </c>
      <c r="PV30" s="14" t="str">
        <f>IF('Employee Input 20-21'!PV30="","",'Employee Input 20-21'!PV30)</f>
        <v/>
      </c>
      <c r="PW30" s="14" t="str">
        <f>IF('Employee Input 20-21'!PW30="","",'Employee Input 20-21'!PW30)</f>
        <v/>
      </c>
      <c r="PX30" s="14" t="str">
        <f>IF('Employee Input 20-21'!PX30="","",'Employee Input 20-21'!PX30)</f>
        <v/>
      </c>
      <c r="PY30" s="14" t="str">
        <f>IF('Employee Input 20-21'!PY30="","",'Employee Input 20-21'!PY30)</f>
        <v/>
      </c>
      <c r="PZ30" s="14" t="str">
        <f>IF('Employee Input 20-21'!PZ30="","",'Employee Input 20-21'!PZ30)</f>
        <v/>
      </c>
      <c r="QA30" s="14" t="str">
        <f>IF('Employee Input 20-21'!QA30="","",'Employee Input 20-21'!QA30)</f>
        <v/>
      </c>
      <c r="QB30" s="14" t="str">
        <f>IF('Employee Input 20-21'!QB30="","",'Employee Input 20-21'!QB30)</f>
        <v/>
      </c>
      <c r="QC30" s="14" t="str">
        <f>IF('Employee Input 20-21'!QC30="","",'Employee Input 20-21'!QC30)</f>
        <v/>
      </c>
      <c r="QD30" s="14" t="str">
        <f>IF('Employee Input 20-21'!QD30="","",'Employee Input 20-21'!QD30)</f>
        <v/>
      </c>
      <c r="QE30" s="14" t="str">
        <f>IF('Employee Input 20-21'!QE30="","",'Employee Input 20-21'!QE30)</f>
        <v/>
      </c>
      <c r="QF30" s="14" t="str">
        <f>IF('Employee Input 20-21'!QF30="","",'Employee Input 20-21'!QF30)</f>
        <v/>
      </c>
      <c r="QG30" s="14" t="str">
        <f>IF('Employee Input 20-21'!QG30="","",'Employee Input 20-21'!QG30)</f>
        <v/>
      </c>
      <c r="QH30" s="14" t="str">
        <f>IF('Employee Input 20-21'!QH30="","",'Employee Input 20-21'!QH30)</f>
        <v/>
      </c>
      <c r="QI30" s="14" t="str">
        <f>IF('Employee Input 20-21'!QI30="","",'Employee Input 20-21'!QI30)</f>
        <v/>
      </c>
      <c r="QJ30" s="14" t="str">
        <f>IF('Employee Input 20-21'!QJ30="","",'Employee Input 20-21'!QJ30)</f>
        <v/>
      </c>
      <c r="QK30" s="14" t="str">
        <f>IF('Employee Input 20-21'!QK30="","",'Employee Input 20-21'!QK30)</f>
        <v/>
      </c>
      <c r="QL30" s="14" t="str">
        <f>IF('Employee Input 20-21'!QL30="","",'Employee Input 20-21'!QL30)</f>
        <v/>
      </c>
      <c r="QM30" s="14" t="str">
        <f>IF('Employee Input 20-21'!QM30="","",'Employee Input 20-21'!QM30)</f>
        <v/>
      </c>
      <c r="QN30" s="14" t="str">
        <f>IF('Employee Input 20-21'!QN30="","",'Employee Input 20-21'!QN30)</f>
        <v/>
      </c>
      <c r="QO30" s="14" t="str">
        <f>IF('Employee Input 20-21'!QO30="","",'Employee Input 20-21'!QO30)</f>
        <v/>
      </c>
      <c r="QP30" s="14" t="str">
        <f>IF('Employee Input 20-21'!QP30="","",'Employee Input 20-21'!QP30)</f>
        <v/>
      </c>
      <c r="QQ30" s="14" t="str">
        <f>IF('Employee Input 20-21'!QQ30="","",'Employee Input 20-21'!QQ30)</f>
        <v/>
      </c>
      <c r="QR30" s="14" t="str">
        <f>IF('Employee Input 20-21'!QR30="","",'Employee Input 20-21'!QR30)</f>
        <v/>
      </c>
      <c r="QS30" s="14" t="str">
        <f>IF('Employee Input 20-21'!QS30="","",'Employee Input 20-21'!QS30)</f>
        <v/>
      </c>
      <c r="QT30" s="14" t="str">
        <f>IF('Employee Input 20-21'!QT30="","",'Employee Input 20-21'!QT30)</f>
        <v/>
      </c>
      <c r="QU30" s="14" t="str">
        <f>IF('Employee Input 20-21'!QU30="","",'Employee Input 20-21'!QU30)</f>
        <v/>
      </c>
      <c r="QV30" s="14" t="str">
        <f>IF('Employee Input 20-21'!QV30="","",'Employee Input 20-21'!QV30)</f>
        <v/>
      </c>
      <c r="QW30" s="14" t="str">
        <f>IF('Employee Input 20-21'!QW30="","",'Employee Input 20-21'!QW30)</f>
        <v/>
      </c>
      <c r="QX30" s="14" t="str">
        <f>IF('Employee Input 20-21'!QX30="","",'Employee Input 20-21'!QX30)</f>
        <v/>
      </c>
      <c r="QY30" s="14" t="str">
        <f>IF('Employee Input 20-21'!QY30="","",'Employee Input 20-21'!QY30)</f>
        <v/>
      </c>
      <c r="QZ30" s="14" t="str">
        <f>IF('Employee Input 20-21'!QZ30="","",'Employee Input 20-21'!QZ30)</f>
        <v/>
      </c>
      <c r="RA30" s="14" t="str">
        <f>IF('Employee Input 20-21'!RA30="","",'Employee Input 20-21'!RA30)</f>
        <v/>
      </c>
      <c r="RB30" s="14" t="str">
        <f>IF('Employee Input 20-21'!RB30="","",'Employee Input 20-21'!RB30)</f>
        <v/>
      </c>
      <c r="RC30" s="14" t="str">
        <f>IF('Employee Input 20-21'!RC30="","",'Employee Input 20-21'!RC30)</f>
        <v/>
      </c>
      <c r="RD30" s="14" t="str">
        <f>IF('Employee Input 20-21'!RD30="","",'Employee Input 20-21'!RD30)</f>
        <v/>
      </c>
      <c r="RE30" s="14" t="str">
        <f>IF('Employee Input 20-21'!RE30="","",'Employee Input 20-21'!RE30)</f>
        <v/>
      </c>
      <c r="RF30" s="14" t="str">
        <f>IF('Employee Input 20-21'!RF30="","",'Employee Input 20-21'!RF30)</f>
        <v/>
      </c>
      <c r="RG30" s="14" t="str">
        <f>IF('Employee Input 20-21'!RG30="","",'Employee Input 20-21'!RG30)</f>
        <v/>
      </c>
      <c r="RH30" s="14" t="str">
        <f>IF('Employee Input 20-21'!RH30="","",'Employee Input 20-21'!RH30)</f>
        <v/>
      </c>
      <c r="RI30" s="14" t="str">
        <f>IF('Employee Input 20-21'!RI30="","",'Employee Input 20-21'!RI30)</f>
        <v/>
      </c>
      <c r="RJ30" s="14" t="str">
        <f>IF('Employee Input 20-21'!RJ30="","",'Employee Input 20-21'!RJ30)</f>
        <v/>
      </c>
      <c r="RK30" s="14" t="str">
        <f>IF('Employee Input 20-21'!RK30="","",'Employee Input 20-21'!RK30)</f>
        <v/>
      </c>
      <c r="RL30" s="14" t="str">
        <f>IF('Employee Input 20-21'!RL30="","",'Employee Input 20-21'!RL30)</f>
        <v/>
      </c>
      <c r="RM30" s="14" t="str">
        <f>IF('Employee Input 20-21'!RM30="","",'Employee Input 20-21'!RM30)</f>
        <v/>
      </c>
      <c r="RN30" s="14" t="str">
        <f>IF('Employee Input 20-21'!RN30="","",'Employee Input 20-21'!RN30)</f>
        <v/>
      </c>
      <c r="RO30" s="14" t="str">
        <f>IF('Employee Input 20-21'!RO30="","",'Employee Input 20-21'!RO30)</f>
        <v/>
      </c>
      <c r="RP30" s="14" t="str">
        <f>IF('Employee Input 20-21'!RP30="","",'Employee Input 20-21'!RP30)</f>
        <v/>
      </c>
      <c r="RQ30" s="14" t="str">
        <f>IF('Employee Input 20-21'!RQ30="","",'Employee Input 20-21'!RQ30)</f>
        <v/>
      </c>
      <c r="RR30" s="14" t="str">
        <f>IF('Employee Input 20-21'!RR30="","",'Employee Input 20-21'!RR30)</f>
        <v/>
      </c>
      <c r="RS30" s="14" t="str">
        <f>IF('Employee Input 20-21'!RS30="","",'Employee Input 20-21'!RS30)</f>
        <v/>
      </c>
      <c r="RT30" s="14" t="str">
        <f>IF('Employee Input 20-21'!RT30="","",'Employee Input 20-21'!RT30)</f>
        <v/>
      </c>
      <c r="RU30" s="14" t="str">
        <f>IF('Employee Input 20-21'!RU30="","",'Employee Input 20-21'!RU30)</f>
        <v/>
      </c>
      <c r="RV30" s="14" t="str">
        <f>IF('Employee Input 20-21'!RV30="","",'Employee Input 20-21'!RV30)</f>
        <v/>
      </c>
      <c r="RW30" s="14" t="str">
        <f>IF('Employee Input 20-21'!RW30="","",'Employee Input 20-21'!RW30)</f>
        <v/>
      </c>
      <c r="RX30" s="14" t="str">
        <f>IF('Employee Input 20-21'!RX30="","",'Employee Input 20-21'!RX30)</f>
        <v/>
      </c>
      <c r="RY30" s="14" t="str">
        <f>IF('Employee Input 20-21'!RY30="","",'Employee Input 20-21'!RY30)</f>
        <v/>
      </c>
      <c r="RZ30" s="14" t="str">
        <f>IF('Employee Input 20-21'!RZ30="","",'Employee Input 20-21'!RZ30)</f>
        <v/>
      </c>
      <c r="SA30" s="14" t="str">
        <f>IF('Employee Input 20-21'!SA30="","",'Employee Input 20-21'!SA30)</f>
        <v/>
      </c>
      <c r="SB30" s="14" t="str">
        <f>IF('Employee Input 20-21'!SB30="","",'Employee Input 20-21'!SB30)</f>
        <v/>
      </c>
      <c r="SC30" s="14" t="str">
        <f>IF('Employee Input 20-21'!SC30="","",'Employee Input 20-21'!SC30)</f>
        <v/>
      </c>
      <c r="SD30" s="14" t="str">
        <f>IF('Employee Input 20-21'!SD30="","",'Employee Input 20-21'!SD30)</f>
        <v/>
      </c>
      <c r="SE30" s="14" t="str">
        <f>IF('Employee Input 20-21'!SE30="","",'Employee Input 20-21'!SE30)</f>
        <v/>
      </c>
      <c r="SF30" s="14" t="str">
        <f>IF('Employee Input 20-21'!SF30="","",'Employee Input 20-21'!SF30)</f>
        <v/>
      </c>
      <c r="SG30" s="14" t="str">
        <f>IF('Employee Input 20-21'!SG30="","",'Employee Input 20-21'!SG30)</f>
        <v/>
      </c>
      <c r="SH30" s="14" t="str">
        <f>IF('Employee Input 20-21'!SH30="","",'Employee Input 20-21'!SH30)</f>
        <v/>
      </c>
      <c r="SI30" s="14" t="str">
        <f>IF('Employee Input 20-21'!SI30="","",'Employee Input 20-21'!SI30)</f>
        <v/>
      </c>
      <c r="SJ30" s="14" t="str">
        <f>IF('Employee Input 20-21'!SJ30="","",'Employee Input 20-21'!SJ30)</f>
        <v/>
      </c>
      <c r="SK30" s="14" t="str">
        <f>IF('Employee Input 20-21'!SK30="","",'Employee Input 20-21'!SK30)</f>
        <v/>
      </c>
      <c r="SL30" s="14" t="str">
        <f>IF('Employee Input 20-21'!SL30="","",'Employee Input 20-21'!SL30)</f>
        <v/>
      </c>
      <c r="SM30" s="14" t="str">
        <f>IF('Employee Input 20-21'!SM30="","",'Employee Input 20-21'!SM30)</f>
        <v/>
      </c>
      <c r="SN30" s="14" t="str">
        <f>IF('Employee Input 20-21'!SN30="","",'Employee Input 20-21'!SN30)</f>
        <v/>
      </c>
      <c r="SO30" s="14" t="str">
        <f>IF('Employee Input 20-21'!SO30="","",'Employee Input 20-21'!SO30)</f>
        <v/>
      </c>
      <c r="SP30" s="14" t="str">
        <f>IF('Employee Input 20-21'!SP30="","",'Employee Input 20-21'!SP30)</f>
        <v/>
      </c>
      <c r="SQ30" s="14" t="str">
        <f>IF('Employee Input 20-21'!SQ30="","",'Employee Input 20-21'!SQ30)</f>
        <v/>
      </c>
      <c r="SR30" s="14" t="str">
        <f>IF('Employee Input 20-21'!SR30="","",'Employee Input 20-21'!SR30)</f>
        <v/>
      </c>
      <c r="SS30" s="14" t="str">
        <f>IF('Employee Input 20-21'!SS30="","",'Employee Input 20-21'!SS30)</f>
        <v/>
      </c>
      <c r="ST30" s="14" t="str">
        <f>IF('Employee Input 20-21'!ST30="","",'Employee Input 20-21'!ST30)</f>
        <v/>
      </c>
      <c r="SU30" s="14" t="str">
        <f>IF('Employee Input 20-21'!SU30="","",'Employee Input 20-21'!SU30)</f>
        <v/>
      </c>
      <c r="SV30" s="14" t="str">
        <f>IF('Employee Input 20-21'!SV30="","",'Employee Input 20-21'!SV30)</f>
        <v/>
      </c>
      <c r="SW30" s="14" t="str">
        <f>IF('Employee Input 20-21'!SW30="","",'Employee Input 20-21'!SW30)</f>
        <v/>
      </c>
      <c r="SX30" s="14" t="str">
        <f>IF('Employee Input 20-21'!SX30="","",'Employee Input 20-21'!SX30)</f>
        <v/>
      </c>
      <c r="SY30" s="14" t="str">
        <f>IF('Employee Input 20-21'!SY30="","",'Employee Input 20-21'!SY30)</f>
        <v/>
      </c>
      <c r="SZ30" s="14" t="str">
        <f>IF('Employee Input 20-21'!SZ30="","",'Employee Input 20-21'!SZ30)</f>
        <v/>
      </c>
      <c r="TA30" s="14" t="str">
        <f>IF('Employee Input 20-21'!TA30="","",'Employee Input 20-21'!TA30)</f>
        <v/>
      </c>
      <c r="TB30" s="14" t="str">
        <f>IF('Employee Input 20-21'!TB30="","",'Employee Input 20-21'!TB30)</f>
        <v/>
      </c>
      <c r="TC30" s="14" t="str">
        <f>IF('Employee Input 20-21'!TC30="","",'Employee Input 20-21'!TC30)</f>
        <v/>
      </c>
      <c r="TD30" s="14" t="str">
        <f>IF('Employee Input 20-21'!TD30="","",'Employee Input 20-21'!TD30)</f>
        <v/>
      </c>
      <c r="TE30" s="14" t="str">
        <f>IF('Employee Input 20-21'!TE30="","",'Employee Input 20-21'!TE30)</f>
        <v/>
      </c>
      <c r="TF30" s="14" t="str">
        <f>IF('Employee Input 20-21'!TF30="","",'Employee Input 20-21'!TF30)</f>
        <v/>
      </c>
      <c r="TG30" s="14" t="str">
        <f>IF('Employee Input 20-21'!TG30="","",'Employee Input 20-21'!TG30)</f>
        <v/>
      </c>
      <c r="TH30" s="14" t="str">
        <f>IF('Employee Input 20-21'!TH30="","",'Employee Input 20-21'!TH30)</f>
        <v/>
      </c>
      <c r="TI30" s="14" t="str">
        <f>IF('Employee Input 20-21'!TI30="","",'Employee Input 20-21'!TI30)</f>
        <v/>
      </c>
      <c r="TJ30" s="14" t="str">
        <f>IF('Employee Input 20-21'!TJ30="","",'Employee Input 20-21'!TJ30)</f>
        <v/>
      </c>
      <c r="TK30" s="14" t="str">
        <f>IF('Employee Input 20-21'!TK30="","",'Employee Input 20-21'!TK30)</f>
        <v/>
      </c>
      <c r="TL30" s="14" t="str">
        <f>IF('Employee Input 20-21'!TL30="","",'Employee Input 20-21'!TL30)</f>
        <v/>
      </c>
      <c r="TM30" s="14" t="str">
        <f>IF('Employee Input 20-21'!TM30="","",'Employee Input 20-21'!TM30)</f>
        <v/>
      </c>
      <c r="TN30" s="14" t="str">
        <f>IF('Employee Input 20-21'!TN30="","",'Employee Input 20-21'!TN30)</f>
        <v/>
      </c>
      <c r="TO30" s="14" t="str">
        <f>IF('Employee Input 20-21'!TO30="","",'Employee Input 20-21'!TO30)</f>
        <v/>
      </c>
      <c r="TP30" s="14" t="str">
        <f>IF('Employee Input 20-21'!TP30="","",'Employee Input 20-21'!TP30)</f>
        <v/>
      </c>
      <c r="TQ30" s="14" t="str">
        <f>IF('Employee Input 20-21'!TQ30="","",'Employee Input 20-21'!TQ30)</f>
        <v/>
      </c>
      <c r="TR30" s="14" t="str">
        <f>IF('Employee Input 20-21'!TR30="","",'Employee Input 20-21'!TR30)</f>
        <v/>
      </c>
      <c r="TS30" s="14" t="str">
        <f>IF('Employee Input 20-21'!TS30="","",'Employee Input 20-21'!TS30)</f>
        <v/>
      </c>
      <c r="TT30" s="14" t="str">
        <f>IF('Employee Input 20-21'!TT30="","",'Employee Input 20-21'!TT30)</f>
        <v/>
      </c>
      <c r="TU30" s="14" t="str">
        <f>IF('Employee Input 20-21'!TU30="","",'Employee Input 20-21'!TU30)</f>
        <v/>
      </c>
      <c r="TV30" s="14" t="str">
        <f>IF('Employee Input 20-21'!TV30="","",'Employee Input 20-21'!TV30)</f>
        <v/>
      </c>
      <c r="TW30" s="14" t="str">
        <f>IF('Employee Input 20-21'!TW30="","",'Employee Input 20-21'!TW30)</f>
        <v/>
      </c>
      <c r="TX30" s="14" t="str">
        <f>IF('Employee Input 20-21'!TX30="","",'Employee Input 20-21'!TX30)</f>
        <v/>
      </c>
      <c r="TY30" s="14" t="str">
        <f>IF('Employee Input 20-21'!TY30="","",'Employee Input 20-21'!TY30)</f>
        <v/>
      </c>
      <c r="TZ30" s="14" t="str">
        <f>IF('Employee Input 20-21'!TZ30="","",'Employee Input 20-21'!TZ30)</f>
        <v/>
      </c>
      <c r="UA30" s="14" t="str">
        <f>IF('Employee Input 20-21'!UA30="","",'Employee Input 20-21'!UA30)</f>
        <v/>
      </c>
      <c r="UB30" s="14" t="str">
        <f>IF('Employee Input 20-21'!UB30="","",'Employee Input 20-21'!UB30)</f>
        <v/>
      </c>
      <c r="UC30" s="14" t="str">
        <f>IF('Employee Input 20-21'!UC30="","",'Employee Input 20-21'!UC30)</f>
        <v/>
      </c>
      <c r="UD30" s="14" t="str">
        <f>IF('Employee Input 20-21'!UD30="","",'Employee Input 20-21'!UD30)</f>
        <v/>
      </c>
      <c r="UE30" s="14" t="str">
        <f>IF('Employee Input 20-21'!UE30="","",'Employee Input 20-21'!UE30)</f>
        <v/>
      </c>
      <c r="UF30" s="14" t="str">
        <f>IF('Employee Input 20-21'!UF30="","",'Employee Input 20-21'!UF30)</f>
        <v/>
      </c>
      <c r="UG30" s="14" t="str">
        <f>IF('Employee Input 20-21'!UG30="","",'Employee Input 20-21'!UG30)</f>
        <v/>
      </c>
      <c r="UH30" s="14" t="str">
        <f>IF('Employee Input 20-21'!UH30="","",'Employee Input 20-21'!UH30)</f>
        <v/>
      </c>
      <c r="UI30" s="14" t="str">
        <f>IF('Employee Input 20-21'!UI30="","",'Employee Input 20-21'!UI30)</f>
        <v/>
      </c>
      <c r="UJ30" s="14" t="str">
        <f>IF('Employee Input 20-21'!UJ30="","",'Employee Input 20-21'!UJ30)</f>
        <v/>
      </c>
      <c r="UK30" s="14" t="str">
        <f>IF('Employee Input 20-21'!UK30="","",'Employee Input 20-21'!UK30)</f>
        <v/>
      </c>
      <c r="UL30" s="14" t="str">
        <f>IF('Employee Input 20-21'!UL30="","",'Employee Input 20-21'!UL30)</f>
        <v/>
      </c>
      <c r="UM30" s="14" t="str">
        <f>IF('Employee Input 20-21'!UM30="","",'Employee Input 20-21'!UM30)</f>
        <v/>
      </c>
      <c r="UN30" s="14" t="str">
        <f>IF('Employee Input 20-21'!UN30="","",'Employee Input 20-21'!UN30)</f>
        <v/>
      </c>
      <c r="UO30" s="14" t="str">
        <f>IF('Employee Input 20-21'!UO30="","",'Employee Input 20-21'!UO30)</f>
        <v/>
      </c>
      <c r="UP30" s="14" t="str">
        <f>IF('Employee Input 20-21'!UP30="","",'Employee Input 20-21'!UP30)</f>
        <v/>
      </c>
      <c r="UQ30" s="14" t="str">
        <f>IF('Employee Input 20-21'!UQ30="","",'Employee Input 20-21'!UQ30)</f>
        <v/>
      </c>
      <c r="UR30" s="14" t="str">
        <f>IF('Employee Input 20-21'!UR30="","",'Employee Input 20-21'!UR30)</f>
        <v/>
      </c>
      <c r="US30" s="14" t="str">
        <f>IF('Employee Input 20-21'!US30="","",'Employee Input 20-21'!US30)</f>
        <v/>
      </c>
      <c r="UT30" s="14" t="str">
        <f>IF('Employee Input 20-21'!UT30="","",'Employee Input 20-21'!UT30)</f>
        <v/>
      </c>
      <c r="UU30" s="14" t="str">
        <f>IF('Employee Input 20-21'!UU30="","",'Employee Input 20-21'!UU30)</f>
        <v/>
      </c>
      <c r="UV30" s="14" t="str">
        <f>IF('Employee Input 20-21'!UV30="","",'Employee Input 20-21'!UV30)</f>
        <v/>
      </c>
      <c r="UW30" s="14" t="str">
        <f>IF('Employee Input 20-21'!UW30="","",'Employee Input 20-21'!UW30)</f>
        <v/>
      </c>
      <c r="UX30" s="14" t="str">
        <f>IF('Employee Input 20-21'!UX30="","",'Employee Input 20-21'!UX30)</f>
        <v/>
      </c>
      <c r="UY30" s="14" t="str">
        <f>IF('Employee Input 20-21'!UY30="","",'Employee Input 20-21'!UY30)</f>
        <v/>
      </c>
      <c r="UZ30" s="14" t="str">
        <f>IF('Employee Input 20-21'!UZ30="","",'Employee Input 20-21'!UZ30)</f>
        <v/>
      </c>
      <c r="VA30" s="14" t="str">
        <f>IF('Employee Input 20-21'!VA30="","",'Employee Input 20-21'!VA30)</f>
        <v/>
      </c>
      <c r="VB30" s="14" t="str">
        <f>IF('Employee Input 20-21'!VB30="","",'Employee Input 20-21'!VB30)</f>
        <v/>
      </c>
      <c r="VC30" s="14" t="str">
        <f>IF('Employee Input 20-21'!VC30="","",'Employee Input 20-21'!VC30)</f>
        <v/>
      </c>
      <c r="VD30" s="14" t="str">
        <f>IF('Employee Input 20-21'!VD30="","",'Employee Input 20-21'!VD30)</f>
        <v/>
      </c>
      <c r="VE30" s="14" t="str">
        <f>IF('Employee Input 20-21'!VE30="","",'Employee Input 20-21'!VE30)</f>
        <v/>
      </c>
      <c r="VF30" s="14" t="str">
        <f>IF('Employee Input 20-21'!VF30="","",'Employee Input 20-21'!VF30)</f>
        <v/>
      </c>
      <c r="VG30" s="14" t="str">
        <f>IF('Employee Input 20-21'!VG30="","",'Employee Input 20-21'!VG30)</f>
        <v/>
      </c>
      <c r="VH30" s="14" t="str">
        <f>IF('Employee Input 20-21'!VH30="","",'Employee Input 20-21'!VH30)</f>
        <v/>
      </c>
      <c r="VI30" s="14" t="str">
        <f>IF('Employee Input 20-21'!VI30="","",'Employee Input 20-21'!VI30)</f>
        <v/>
      </c>
      <c r="VJ30" s="14" t="str">
        <f>IF('Employee Input 20-21'!VJ30="","",'Employee Input 20-21'!VJ30)</f>
        <v/>
      </c>
      <c r="VK30" s="14" t="str">
        <f>IF('Employee Input 20-21'!VK30="","",'Employee Input 20-21'!VK30)</f>
        <v/>
      </c>
      <c r="VL30" s="14" t="str">
        <f>IF('Employee Input 20-21'!VL30="","",'Employee Input 20-21'!VL30)</f>
        <v/>
      </c>
      <c r="VM30" s="14" t="str">
        <f>IF('Employee Input 20-21'!VM30="","",'Employee Input 20-21'!VM30)</f>
        <v/>
      </c>
      <c r="VN30" s="14" t="str">
        <f>IF('Employee Input 20-21'!VN30="","",'Employee Input 20-21'!VN30)</f>
        <v/>
      </c>
      <c r="VO30" s="14" t="str">
        <f>IF('Employee Input 20-21'!VO30="","",'Employee Input 20-21'!VO30)</f>
        <v/>
      </c>
      <c r="VP30" s="14" t="str">
        <f>IF('Employee Input 20-21'!VP30="","",'Employee Input 20-21'!VP30)</f>
        <v/>
      </c>
      <c r="VQ30" s="14" t="str">
        <f>IF('Employee Input 20-21'!VQ30="","",'Employee Input 20-21'!VQ30)</f>
        <v/>
      </c>
      <c r="VR30" s="14" t="str">
        <f>IF('Employee Input 20-21'!VR30="","",'Employee Input 20-21'!VR30)</f>
        <v/>
      </c>
      <c r="VS30" s="14" t="str">
        <f>IF('Employee Input 20-21'!VS30="","",'Employee Input 20-21'!VS30)</f>
        <v/>
      </c>
      <c r="VT30" s="14" t="str">
        <f>IF('Employee Input 20-21'!VT30="","",'Employee Input 20-21'!VT30)</f>
        <v/>
      </c>
      <c r="VU30" s="14" t="str">
        <f>IF('Employee Input 20-21'!VU30="","",'Employee Input 20-21'!VU30)</f>
        <v/>
      </c>
      <c r="VV30" s="14" t="str">
        <f>IF('Employee Input 20-21'!VV30="","",'Employee Input 20-21'!VV30)</f>
        <v/>
      </c>
      <c r="VW30" s="14" t="str">
        <f>IF('Employee Input 20-21'!VW30="","",'Employee Input 20-21'!VW30)</f>
        <v/>
      </c>
      <c r="VX30" s="14" t="str">
        <f>IF('Employee Input 20-21'!VX30="","",'Employee Input 20-21'!VX30)</f>
        <v/>
      </c>
      <c r="VY30" s="14" t="str">
        <f>IF('Employee Input 20-21'!VY30="","",'Employee Input 20-21'!VY30)</f>
        <v/>
      </c>
      <c r="VZ30" s="14" t="str">
        <f>IF('Employee Input 20-21'!VZ30="","",'Employee Input 20-21'!VZ30)</f>
        <v/>
      </c>
      <c r="WA30" s="14" t="str">
        <f>IF('Employee Input 20-21'!WA30="","",'Employee Input 20-21'!WA30)</f>
        <v/>
      </c>
      <c r="WB30" s="14" t="str">
        <f>IF('Employee Input 20-21'!WB30="","",'Employee Input 20-21'!WB30)</f>
        <v/>
      </c>
      <c r="WC30" s="14" t="str">
        <f>IF('Employee Input 20-21'!WC30="","",'Employee Input 20-21'!WC30)</f>
        <v/>
      </c>
      <c r="WD30" s="14" t="str">
        <f>IF('Employee Input 20-21'!WD30="","",'Employee Input 20-21'!WD30)</f>
        <v/>
      </c>
      <c r="WE30" s="14" t="str">
        <f>IF('Employee Input 20-21'!WE30="","",'Employee Input 20-21'!WE30)</f>
        <v/>
      </c>
      <c r="WF30" s="14" t="str">
        <f>IF('Employee Input 20-21'!WF30="","",'Employee Input 20-21'!WF30)</f>
        <v/>
      </c>
      <c r="WG30" s="14" t="str">
        <f>IF('Employee Input 20-21'!WG30="","",'Employee Input 20-21'!WG30)</f>
        <v/>
      </c>
      <c r="WH30" s="14" t="str">
        <f>IF('Employee Input 20-21'!WH30="","",'Employee Input 20-21'!WH30)</f>
        <v/>
      </c>
      <c r="WI30" s="14" t="str">
        <f>IF('Employee Input 20-21'!WI30="","",'Employee Input 20-21'!WI30)</f>
        <v/>
      </c>
      <c r="WJ30" s="14" t="str">
        <f>IF('Employee Input 20-21'!WJ30="","",'Employee Input 20-21'!WJ30)</f>
        <v/>
      </c>
      <c r="WK30" s="14" t="str">
        <f>IF('Employee Input 20-21'!WK30="","",'Employee Input 20-21'!WK30)</f>
        <v/>
      </c>
      <c r="WL30" s="14" t="str">
        <f>IF('Employee Input 20-21'!WL30="","",'Employee Input 20-21'!WL30)</f>
        <v/>
      </c>
      <c r="WM30" s="14" t="str">
        <f>IF('Employee Input 20-21'!WM30="","",'Employee Input 20-21'!WM30)</f>
        <v/>
      </c>
      <c r="WN30" s="14" t="str">
        <f>IF('Employee Input 20-21'!WN30="","",'Employee Input 20-21'!WN30)</f>
        <v/>
      </c>
      <c r="WO30" s="14" t="str">
        <f>IF('Employee Input 20-21'!WO30="","",'Employee Input 20-21'!WO30)</f>
        <v/>
      </c>
      <c r="WP30" s="14" t="str">
        <f>IF('Employee Input 20-21'!WP30="","",'Employee Input 20-21'!WP30)</f>
        <v/>
      </c>
      <c r="WQ30" s="14" t="str">
        <f>IF('Employee Input 20-21'!WQ30="","",'Employee Input 20-21'!WQ30)</f>
        <v/>
      </c>
      <c r="WR30" s="14" t="str">
        <f>IF('Employee Input 20-21'!WR30="","",'Employee Input 20-21'!WR30)</f>
        <v/>
      </c>
      <c r="WS30" s="14" t="str">
        <f>IF('Employee Input 20-21'!WS30="","",'Employee Input 20-21'!WS30)</f>
        <v/>
      </c>
      <c r="WT30" s="14" t="str">
        <f>IF('Employee Input 20-21'!WT30="","",'Employee Input 20-21'!WT30)</f>
        <v/>
      </c>
      <c r="WU30" s="14" t="str">
        <f>IF('Employee Input 20-21'!WU30="","",'Employee Input 20-21'!WU30)</f>
        <v/>
      </c>
      <c r="WV30" s="14" t="str">
        <f>IF('Employee Input 20-21'!WV30="","",'Employee Input 20-21'!WV30)</f>
        <v/>
      </c>
      <c r="WW30" s="14" t="str">
        <f>IF('Employee Input 20-21'!WW30="","",'Employee Input 20-21'!WW30)</f>
        <v/>
      </c>
      <c r="WX30" s="14" t="str">
        <f>IF('Employee Input 20-21'!WX30="","",'Employee Input 20-21'!WX30)</f>
        <v/>
      </c>
      <c r="WY30" s="14" t="str">
        <f>IF('Employee Input 20-21'!WY30="","",'Employee Input 20-21'!WY30)</f>
        <v/>
      </c>
      <c r="WZ30" s="14" t="str">
        <f>IF('Employee Input 20-21'!WZ30="","",'Employee Input 20-21'!WZ30)</f>
        <v/>
      </c>
      <c r="XA30" s="14" t="str">
        <f>IF('Employee Input 20-21'!XA30="","",'Employee Input 20-21'!XA30)</f>
        <v/>
      </c>
      <c r="XB30" s="14" t="str">
        <f>IF('Employee Input 20-21'!XB30="","",'Employee Input 20-21'!XB30)</f>
        <v/>
      </c>
      <c r="XC30" s="14" t="str">
        <f>IF('Employee Input 20-21'!XC30="","",'Employee Input 20-21'!XC30)</f>
        <v/>
      </c>
      <c r="XD30" s="14" t="str">
        <f>IF('Employee Input 20-21'!XD30="","",'Employee Input 20-21'!XD30)</f>
        <v/>
      </c>
      <c r="XE30" s="14" t="str">
        <f>IF('Employee Input 20-21'!XE30="","",'Employee Input 20-21'!XE30)</f>
        <v/>
      </c>
      <c r="XF30" s="14" t="str">
        <f>IF('Employee Input 20-21'!XF30="","",'Employee Input 20-21'!XF30)</f>
        <v/>
      </c>
      <c r="XG30" s="14" t="str">
        <f>IF('Employee Input 20-21'!XG30="","",'Employee Input 20-21'!XG30)</f>
        <v/>
      </c>
      <c r="XH30" s="14" t="str">
        <f>IF('Employee Input 20-21'!XH30="","",'Employee Input 20-21'!XH30)</f>
        <v/>
      </c>
      <c r="XI30" s="14" t="str">
        <f>IF('Employee Input 20-21'!XI30="","",'Employee Input 20-21'!XI30)</f>
        <v/>
      </c>
      <c r="XJ30" s="14" t="str">
        <f>IF('Employee Input 20-21'!XJ30="","",'Employee Input 20-21'!XJ30)</f>
        <v/>
      </c>
      <c r="XK30" s="14" t="str">
        <f>IF('Employee Input 20-21'!XK30="","",'Employee Input 20-21'!XK30)</f>
        <v/>
      </c>
      <c r="XL30" s="14" t="str">
        <f>IF('Employee Input 20-21'!XL30="","",'Employee Input 20-21'!XL30)</f>
        <v/>
      </c>
      <c r="XM30" s="14" t="str">
        <f>IF('Employee Input 20-21'!XM30="","",'Employee Input 20-21'!XM30)</f>
        <v/>
      </c>
      <c r="XN30" s="14" t="str">
        <f>IF('Employee Input 20-21'!XN30="","",'Employee Input 20-21'!XN30)</f>
        <v/>
      </c>
      <c r="XO30" s="14" t="str">
        <f>IF('Employee Input 20-21'!XO30="","",'Employee Input 20-21'!XO30)</f>
        <v/>
      </c>
      <c r="XP30" s="14" t="str">
        <f>IF('Employee Input 20-21'!XP30="","",'Employee Input 20-21'!XP30)</f>
        <v/>
      </c>
      <c r="XQ30" s="14" t="str">
        <f>IF('Employee Input 20-21'!XQ30="","",'Employee Input 20-21'!XQ30)</f>
        <v/>
      </c>
      <c r="XR30" s="14" t="str">
        <f>IF('Employee Input 20-21'!XR30="","",'Employee Input 20-21'!XR30)</f>
        <v/>
      </c>
      <c r="XS30" s="14" t="str">
        <f>IF('Employee Input 20-21'!XS30="","",'Employee Input 20-21'!XS30)</f>
        <v/>
      </c>
      <c r="XT30" s="14" t="str">
        <f>IF('Employee Input 20-21'!XT30="","",'Employee Input 20-21'!XT30)</f>
        <v/>
      </c>
      <c r="XU30" s="14" t="str">
        <f>IF('Employee Input 20-21'!XU30="","",'Employee Input 20-21'!XU30)</f>
        <v/>
      </c>
      <c r="XV30" s="14" t="str">
        <f>IF('Employee Input 20-21'!XV30="","",'Employee Input 20-21'!XV30)</f>
        <v/>
      </c>
      <c r="XW30" s="14" t="str">
        <f>IF('Employee Input 20-21'!XW30="","",'Employee Input 20-21'!XW30)</f>
        <v/>
      </c>
      <c r="XX30" s="14" t="str">
        <f>IF('Employee Input 20-21'!XX30="","",'Employee Input 20-21'!XX30)</f>
        <v/>
      </c>
      <c r="XY30" s="14" t="str">
        <f>IF('Employee Input 20-21'!XY30="","",'Employee Input 20-21'!XY30)</f>
        <v/>
      </c>
      <c r="XZ30" s="14" t="str">
        <f>IF('Employee Input 20-21'!XZ30="","",'Employee Input 20-21'!XZ30)</f>
        <v/>
      </c>
      <c r="YA30" s="14" t="str">
        <f>IF('Employee Input 20-21'!YA30="","",'Employee Input 20-21'!YA30)</f>
        <v/>
      </c>
      <c r="YB30" s="14" t="str">
        <f>IF('Employee Input 20-21'!YB30="","",'Employee Input 20-21'!YB30)</f>
        <v/>
      </c>
      <c r="YC30" s="14" t="str">
        <f>IF('Employee Input 20-21'!YC30="","",'Employee Input 20-21'!YC30)</f>
        <v/>
      </c>
      <c r="YD30" s="14" t="str">
        <f>IF('Employee Input 20-21'!YD30="","",'Employee Input 20-21'!YD30)</f>
        <v/>
      </c>
      <c r="YE30" s="14" t="str">
        <f>IF('Employee Input 20-21'!YE30="","",'Employee Input 20-21'!YE30)</f>
        <v/>
      </c>
      <c r="YF30" s="14" t="str">
        <f>IF('Employee Input 20-21'!YF30="","",'Employee Input 20-21'!YF30)</f>
        <v/>
      </c>
      <c r="YG30" s="14" t="str">
        <f>IF('Employee Input 20-21'!YG30="","",'Employee Input 20-21'!YG30)</f>
        <v/>
      </c>
      <c r="YH30" s="14" t="str">
        <f>IF('Employee Input 20-21'!YH30="","",'Employee Input 20-21'!YH30)</f>
        <v/>
      </c>
      <c r="YI30" s="14" t="str">
        <f>IF('Employee Input 20-21'!YI30="","",'Employee Input 20-21'!YI30)</f>
        <v/>
      </c>
      <c r="YJ30" s="14" t="str">
        <f>IF('Employee Input 20-21'!YJ30="","",'Employee Input 20-21'!YJ30)</f>
        <v/>
      </c>
      <c r="YK30" s="14" t="str">
        <f>IF('Employee Input 20-21'!YK30="","",'Employee Input 20-21'!YK30)</f>
        <v/>
      </c>
      <c r="YL30" s="14" t="str">
        <f>IF('Employee Input 20-21'!YL30="","",'Employee Input 20-21'!YL30)</f>
        <v/>
      </c>
      <c r="YM30" s="14" t="str">
        <f>IF('Employee Input 20-21'!YM30="","",'Employee Input 20-21'!YM30)</f>
        <v/>
      </c>
      <c r="YN30" s="14" t="str">
        <f>IF('Employee Input 20-21'!YN30="","",'Employee Input 20-21'!YN30)</f>
        <v/>
      </c>
      <c r="YO30" s="14" t="str">
        <f>IF('Employee Input 20-21'!YO30="","",'Employee Input 20-21'!YO30)</f>
        <v/>
      </c>
      <c r="YP30" s="14" t="str">
        <f>IF('Employee Input 20-21'!YP30="","",'Employee Input 20-21'!YP30)</f>
        <v/>
      </c>
      <c r="YQ30" s="14" t="str">
        <f>IF('Employee Input 20-21'!YQ30="","",'Employee Input 20-21'!YQ30)</f>
        <v/>
      </c>
      <c r="YR30" s="14" t="str">
        <f>IF('Employee Input 20-21'!YR30="","",'Employee Input 20-21'!YR30)</f>
        <v/>
      </c>
      <c r="YS30" s="14" t="str">
        <f>IF('Employee Input 20-21'!YS30="","",'Employee Input 20-21'!YS30)</f>
        <v/>
      </c>
      <c r="YT30" s="14" t="str">
        <f>IF('Employee Input 20-21'!YT30="","",'Employee Input 20-21'!YT30)</f>
        <v/>
      </c>
      <c r="YU30" s="14" t="str">
        <f>IF('Employee Input 20-21'!YU30="","",'Employee Input 20-21'!YU30)</f>
        <v/>
      </c>
      <c r="YV30" s="14" t="str">
        <f>IF('Employee Input 20-21'!YV30="","",'Employee Input 20-21'!YV30)</f>
        <v/>
      </c>
      <c r="YW30" s="14" t="str">
        <f>IF('Employee Input 20-21'!YW30="","",'Employee Input 20-21'!YW30)</f>
        <v/>
      </c>
      <c r="YX30" s="14" t="str">
        <f>IF('Employee Input 20-21'!YX30="","",'Employee Input 20-21'!YX30)</f>
        <v/>
      </c>
      <c r="YY30" s="14" t="str">
        <f>IF('Employee Input 20-21'!YY30="","",'Employee Input 20-21'!YY30)</f>
        <v/>
      </c>
      <c r="YZ30" s="14" t="str">
        <f>IF('Employee Input 20-21'!YZ30="","",'Employee Input 20-21'!YZ30)</f>
        <v/>
      </c>
      <c r="ZA30" s="14" t="str">
        <f>IF('Employee Input 20-21'!ZA30="","",'Employee Input 20-21'!ZA30)</f>
        <v/>
      </c>
      <c r="ZB30" s="14" t="str">
        <f>IF('Employee Input 20-21'!ZB30="","",'Employee Input 20-21'!ZB30)</f>
        <v/>
      </c>
      <c r="ZC30" s="14" t="str">
        <f>IF('Employee Input 20-21'!ZC30="","",'Employee Input 20-21'!ZC30)</f>
        <v/>
      </c>
      <c r="ZD30" s="14" t="str">
        <f>IF('Employee Input 20-21'!ZD30="","",'Employee Input 20-21'!ZD30)</f>
        <v/>
      </c>
      <c r="ZE30" s="14" t="str">
        <f>IF('Employee Input 20-21'!ZE30="","",'Employee Input 20-21'!ZE30)</f>
        <v/>
      </c>
      <c r="ZF30" s="14" t="str">
        <f>IF('Employee Input 20-21'!ZF30="","",'Employee Input 20-21'!ZF30)</f>
        <v/>
      </c>
      <c r="ZG30" s="14" t="str">
        <f>IF('Employee Input 20-21'!ZG30="","",'Employee Input 20-21'!ZG30)</f>
        <v/>
      </c>
      <c r="ZH30" s="14" t="str">
        <f>IF('Employee Input 20-21'!ZH30="","",'Employee Input 20-21'!ZH30)</f>
        <v/>
      </c>
      <c r="ZI30" s="14" t="str">
        <f>IF('Employee Input 20-21'!ZI30="","",'Employee Input 20-21'!ZI30)</f>
        <v/>
      </c>
      <c r="ZJ30" s="14" t="str">
        <f>IF('Employee Input 20-21'!ZJ30="","",'Employee Input 20-21'!ZJ30)</f>
        <v/>
      </c>
      <c r="ZK30" s="14" t="str">
        <f>IF('Employee Input 20-21'!ZK30="","",'Employee Input 20-21'!ZK30)</f>
        <v/>
      </c>
      <c r="ZL30" s="14" t="str">
        <f>IF('Employee Input 20-21'!ZL30="","",'Employee Input 20-21'!ZL30)</f>
        <v/>
      </c>
      <c r="ZM30" s="14" t="str">
        <f>IF('Employee Input 20-21'!ZM30="","",'Employee Input 20-21'!ZM30)</f>
        <v/>
      </c>
      <c r="ZN30" s="14" t="str">
        <f>IF('Employee Input 20-21'!ZN30="","",'Employee Input 20-21'!ZN30)</f>
        <v/>
      </c>
      <c r="ZO30" s="14" t="str">
        <f>IF('Employee Input 20-21'!ZO30="","",'Employee Input 20-21'!ZO30)</f>
        <v/>
      </c>
      <c r="ZP30" s="14" t="str">
        <f>IF('Employee Input 20-21'!ZP30="","",'Employee Input 20-21'!ZP30)</f>
        <v/>
      </c>
      <c r="ZQ30" s="14" t="str">
        <f>IF('Employee Input 20-21'!ZQ30="","",'Employee Input 20-21'!ZQ30)</f>
        <v/>
      </c>
      <c r="ZR30" s="14" t="str">
        <f>IF('Employee Input 20-21'!ZR30="","",'Employee Input 20-21'!ZR30)</f>
        <v/>
      </c>
      <c r="ZS30" s="14" t="str">
        <f>IF('Employee Input 20-21'!ZS30="","",'Employee Input 20-21'!ZS30)</f>
        <v/>
      </c>
      <c r="ZT30" s="14" t="str">
        <f>IF('Employee Input 20-21'!ZT30="","",'Employee Input 20-21'!ZT30)</f>
        <v/>
      </c>
      <c r="ZU30" s="14" t="str">
        <f>IF('Employee Input 20-21'!ZU30="","",'Employee Input 20-21'!ZU30)</f>
        <v/>
      </c>
      <c r="ZV30" s="14" t="str">
        <f>IF('Employee Input 20-21'!ZV30="","",'Employee Input 20-21'!ZV30)</f>
        <v/>
      </c>
      <c r="ZW30" s="14" t="str">
        <f>IF('Employee Input 20-21'!ZW30="","",'Employee Input 20-21'!ZW30)</f>
        <v/>
      </c>
      <c r="ZX30" s="14" t="str">
        <f>IF('Employee Input 20-21'!ZX30="","",'Employee Input 20-21'!ZX30)</f>
        <v/>
      </c>
      <c r="ZY30" s="14" t="str">
        <f>IF('Employee Input 20-21'!ZY30="","",'Employee Input 20-21'!ZY30)</f>
        <v/>
      </c>
      <c r="ZZ30" s="14" t="str">
        <f>IF('Employee Input 20-21'!ZZ30="","",'Employee Input 20-21'!ZZ30)</f>
        <v/>
      </c>
      <c r="AAA30" s="14" t="str">
        <f>IF('Employee Input 20-21'!AAA30="","",'Employee Input 20-21'!AAA30)</f>
        <v/>
      </c>
      <c r="AAB30" s="14" t="str">
        <f>IF('Employee Input 20-21'!AAB30="","",'Employee Input 20-21'!AAB30)</f>
        <v/>
      </c>
      <c r="AAC30" s="14" t="str">
        <f>IF('Employee Input 20-21'!AAC30="","",'Employee Input 20-21'!AAC30)</f>
        <v/>
      </c>
      <c r="AAD30" s="14" t="str">
        <f>IF('Employee Input 20-21'!AAD30="","",'Employee Input 20-21'!AAD30)</f>
        <v/>
      </c>
      <c r="AAE30" s="14" t="str">
        <f>IF('Employee Input 20-21'!AAE30="","",'Employee Input 20-21'!AAE30)</f>
        <v/>
      </c>
      <c r="AAF30" s="14" t="str">
        <f>IF('Employee Input 20-21'!AAF30="","",'Employee Input 20-21'!AAF30)</f>
        <v/>
      </c>
      <c r="AAG30" s="14" t="str">
        <f>IF('Employee Input 20-21'!AAG30="","",'Employee Input 20-21'!AAG30)</f>
        <v/>
      </c>
      <c r="AAH30" s="14" t="str">
        <f>IF('Employee Input 20-21'!AAH30="","",'Employee Input 20-21'!AAH30)</f>
        <v/>
      </c>
      <c r="AAI30" s="14" t="str">
        <f>IF('Employee Input 20-21'!AAI30="","",'Employee Input 20-21'!AAI30)</f>
        <v/>
      </c>
      <c r="AAJ30" s="14" t="str">
        <f>IF('Employee Input 20-21'!AAJ30="","",'Employee Input 20-21'!AAJ30)</f>
        <v/>
      </c>
      <c r="AAK30" s="14" t="str">
        <f>IF('Employee Input 20-21'!AAK30="","",'Employee Input 20-21'!AAK30)</f>
        <v/>
      </c>
      <c r="AAL30" s="14" t="str">
        <f>IF('Employee Input 20-21'!AAL30="","",'Employee Input 20-21'!AAL30)</f>
        <v/>
      </c>
      <c r="AAM30" s="14" t="str">
        <f>IF('Employee Input 20-21'!AAM30="","",'Employee Input 20-21'!AAM30)</f>
        <v/>
      </c>
      <c r="AAN30" s="14" t="str">
        <f>IF('Employee Input 20-21'!AAN30="","",'Employee Input 20-21'!AAN30)</f>
        <v/>
      </c>
      <c r="AAO30" s="14" t="str">
        <f>IF('Employee Input 20-21'!AAO30="","",'Employee Input 20-21'!AAO30)</f>
        <v/>
      </c>
      <c r="AAP30" s="14" t="str">
        <f>IF('Employee Input 20-21'!AAP30="","",'Employee Input 20-21'!AAP30)</f>
        <v/>
      </c>
      <c r="AAQ30" s="14" t="str">
        <f>IF('Employee Input 20-21'!AAQ30="","",'Employee Input 20-21'!AAQ30)</f>
        <v/>
      </c>
      <c r="AAR30" s="14" t="str">
        <f>IF('Employee Input 20-21'!AAR30="","",'Employee Input 20-21'!AAR30)</f>
        <v/>
      </c>
      <c r="AAS30" s="14" t="str">
        <f>IF('Employee Input 20-21'!AAS30="","",'Employee Input 20-21'!AAS30)</f>
        <v/>
      </c>
      <c r="AAT30" s="14" t="str">
        <f>IF('Employee Input 20-21'!AAT30="","",'Employee Input 20-21'!AAT30)</f>
        <v/>
      </c>
      <c r="AAU30" s="14" t="str">
        <f>IF('Employee Input 20-21'!AAU30="","",'Employee Input 20-21'!AAU30)</f>
        <v/>
      </c>
      <c r="AAV30" s="14" t="str">
        <f>IF('Employee Input 20-21'!AAV30="","",'Employee Input 20-21'!AAV30)</f>
        <v/>
      </c>
      <c r="AAW30" s="14" t="str">
        <f>IF('Employee Input 20-21'!AAW30="","",'Employee Input 20-21'!AAW30)</f>
        <v/>
      </c>
      <c r="AAX30" s="14" t="str">
        <f>IF('Employee Input 20-21'!AAX30="","",'Employee Input 20-21'!AAX30)</f>
        <v/>
      </c>
      <c r="AAY30" s="14" t="str">
        <f>IF('Employee Input 20-21'!AAY30="","",'Employee Input 20-21'!AAY30)</f>
        <v/>
      </c>
      <c r="AAZ30" s="14" t="str">
        <f>IF('Employee Input 20-21'!AAZ30="","",'Employee Input 20-21'!AAZ30)</f>
        <v/>
      </c>
      <c r="ABA30" s="14" t="str">
        <f>IF('Employee Input 20-21'!ABA30="","",'Employee Input 20-21'!ABA30)</f>
        <v/>
      </c>
      <c r="ABB30" s="14" t="str">
        <f>IF('Employee Input 20-21'!ABB30="","",'Employee Input 20-21'!ABB30)</f>
        <v/>
      </c>
      <c r="ABC30" s="14" t="str">
        <f>IF('Employee Input 20-21'!ABC30="","",'Employee Input 20-21'!ABC30)</f>
        <v/>
      </c>
      <c r="ABD30" s="14" t="str">
        <f>IF('Employee Input 20-21'!ABD30="","",'Employee Input 20-21'!ABD30)</f>
        <v/>
      </c>
      <c r="ABE30" s="14" t="str">
        <f>IF('Employee Input 20-21'!ABE30="","",'Employee Input 20-21'!ABE30)</f>
        <v/>
      </c>
      <c r="ABF30" s="14" t="str">
        <f>IF('Employee Input 20-21'!ABF30="","",'Employee Input 20-21'!ABF30)</f>
        <v/>
      </c>
      <c r="ABG30" s="14" t="str">
        <f>IF('Employee Input 20-21'!ABG30="","",'Employee Input 20-21'!ABG30)</f>
        <v/>
      </c>
      <c r="ABH30" s="14" t="str">
        <f>IF('Employee Input 20-21'!ABH30="","",'Employee Input 20-21'!ABH30)</f>
        <v/>
      </c>
      <c r="ABI30" s="14" t="str">
        <f>IF('Employee Input 20-21'!ABI30="","",'Employee Input 20-21'!ABI30)</f>
        <v/>
      </c>
      <c r="ABJ30" s="14" t="str">
        <f>IF('Employee Input 20-21'!ABJ30="","",'Employee Input 20-21'!ABJ30)</f>
        <v/>
      </c>
      <c r="ABK30" s="14" t="str">
        <f>IF('Employee Input 20-21'!ABK30="","",'Employee Input 20-21'!ABK30)</f>
        <v/>
      </c>
      <c r="ABL30" s="14" t="str">
        <f>IF('Employee Input 20-21'!ABL30="","",'Employee Input 20-21'!ABL30)</f>
        <v/>
      </c>
      <c r="ABM30" s="14" t="str">
        <f>IF('Employee Input 20-21'!ABM30="","",'Employee Input 20-21'!ABM30)</f>
        <v/>
      </c>
      <c r="ABN30" s="14" t="str">
        <f>IF('Employee Input 20-21'!ABN30="","",'Employee Input 20-21'!ABN30)</f>
        <v/>
      </c>
      <c r="ABO30" s="14" t="str">
        <f>IF('Employee Input 20-21'!ABO30="","",'Employee Input 20-21'!ABO30)</f>
        <v/>
      </c>
      <c r="ABP30" s="14" t="str">
        <f>IF('Employee Input 20-21'!ABP30="","",'Employee Input 20-21'!ABP30)</f>
        <v/>
      </c>
      <c r="ABQ30" s="14" t="str">
        <f>IF('Employee Input 20-21'!ABQ30="","",'Employee Input 20-21'!ABQ30)</f>
        <v/>
      </c>
      <c r="ABR30" s="14" t="str">
        <f>IF('Employee Input 20-21'!ABR30="","",'Employee Input 20-21'!ABR30)</f>
        <v/>
      </c>
      <c r="ABS30" s="14" t="str">
        <f>IF('Employee Input 20-21'!ABS30="","",'Employee Input 20-21'!ABS30)</f>
        <v/>
      </c>
      <c r="ABT30" s="14" t="str">
        <f>IF('Employee Input 20-21'!ABT30="","",'Employee Input 20-21'!ABT30)</f>
        <v/>
      </c>
      <c r="ABU30" s="14" t="str">
        <f>IF('Employee Input 20-21'!ABU30="","",'Employee Input 20-21'!ABU30)</f>
        <v/>
      </c>
      <c r="ABV30" s="14" t="str">
        <f>IF('Employee Input 20-21'!ABV30="","",'Employee Input 20-21'!ABV30)</f>
        <v/>
      </c>
      <c r="ABW30" s="14" t="str">
        <f>IF('Employee Input 20-21'!ABW30="","",'Employee Input 20-21'!ABW30)</f>
        <v/>
      </c>
      <c r="ABX30" s="14" t="str">
        <f>IF('Employee Input 20-21'!ABX30="","",'Employee Input 20-21'!ABX30)</f>
        <v/>
      </c>
      <c r="ABY30" s="14" t="str">
        <f>IF('Employee Input 20-21'!ABY30="","",'Employee Input 20-21'!ABY30)</f>
        <v/>
      </c>
      <c r="ABZ30" s="14" t="str">
        <f>IF('Employee Input 20-21'!ABZ30="","",'Employee Input 20-21'!ABZ30)</f>
        <v/>
      </c>
      <c r="ACA30" s="14" t="str">
        <f>IF('Employee Input 20-21'!ACA30="","",'Employee Input 20-21'!ACA30)</f>
        <v/>
      </c>
      <c r="ACB30" s="14" t="str">
        <f>IF('Employee Input 20-21'!ACB30="","",'Employee Input 20-21'!ACB30)</f>
        <v/>
      </c>
      <c r="ACC30" s="14" t="str">
        <f>IF('Employee Input 20-21'!ACC30="","",'Employee Input 20-21'!ACC30)</f>
        <v/>
      </c>
      <c r="ACD30" s="14" t="str">
        <f>IF('Employee Input 20-21'!ACD30="","",'Employee Input 20-21'!ACD30)</f>
        <v/>
      </c>
      <c r="ACE30" s="14" t="str">
        <f>IF('Employee Input 20-21'!ACE30="","",'Employee Input 20-21'!ACE30)</f>
        <v/>
      </c>
      <c r="ACF30" s="14" t="str">
        <f>IF('Employee Input 20-21'!ACF30="","",'Employee Input 20-21'!ACF30)</f>
        <v/>
      </c>
      <c r="ACG30" s="14" t="str">
        <f>IF('Employee Input 20-21'!ACG30="","",'Employee Input 20-21'!ACG30)</f>
        <v/>
      </c>
      <c r="ACH30" s="14" t="str">
        <f>IF('Employee Input 20-21'!ACH30="","",'Employee Input 20-21'!ACH30)</f>
        <v/>
      </c>
      <c r="ACI30" s="14" t="str">
        <f>IF('Employee Input 20-21'!ACI30="","",'Employee Input 20-21'!ACI30)</f>
        <v/>
      </c>
      <c r="ACJ30" s="14" t="str">
        <f>IF('Employee Input 20-21'!ACJ30="","",'Employee Input 20-21'!ACJ30)</f>
        <v/>
      </c>
      <c r="ACK30" s="14" t="str">
        <f>IF('Employee Input 20-21'!ACK30="","",'Employee Input 20-21'!ACK30)</f>
        <v/>
      </c>
      <c r="ACL30" s="14" t="str">
        <f>IF('Employee Input 20-21'!ACL30="","",'Employee Input 20-21'!ACL30)</f>
        <v/>
      </c>
      <c r="ACM30" s="14" t="str">
        <f>IF('Employee Input 20-21'!ACM30="","",'Employee Input 20-21'!ACM30)</f>
        <v/>
      </c>
      <c r="ACN30" s="14" t="str">
        <f>IF('Employee Input 20-21'!ACN30="","",'Employee Input 20-21'!ACN30)</f>
        <v/>
      </c>
      <c r="ACO30" s="14" t="str">
        <f>IF('Employee Input 20-21'!ACO30="","",'Employee Input 20-21'!ACO30)</f>
        <v/>
      </c>
      <c r="ACP30" s="14" t="str">
        <f>IF('Employee Input 20-21'!ACP30="","",'Employee Input 20-21'!ACP30)</f>
        <v/>
      </c>
      <c r="ACQ30" s="14" t="str">
        <f>IF('Employee Input 20-21'!ACQ30="","",'Employee Input 20-21'!ACQ30)</f>
        <v/>
      </c>
      <c r="ACR30" s="14" t="str">
        <f>IF('Employee Input 20-21'!ACR30="","",'Employee Input 20-21'!ACR30)</f>
        <v/>
      </c>
      <c r="ACS30" s="14" t="str">
        <f>IF('Employee Input 20-21'!ACS30="","",'Employee Input 20-21'!ACS30)</f>
        <v/>
      </c>
      <c r="ACT30" s="14" t="str">
        <f>IF('Employee Input 20-21'!ACT30="","",'Employee Input 20-21'!ACT30)</f>
        <v/>
      </c>
      <c r="ACU30" s="14" t="str">
        <f>IF('Employee Input 20-21'!ACU30="","",'Employee Input 20-21'!ACU30)</f>
        <v/>
      </c>
      <c r="ACV30" s="14" t="str">
        <f>IF('Employee Input 20-21'!ACV30="","",'Employee Input 20-21'!ACV30)</f>
        <v/>
      </c>
      <c r="ACW30" s="14" t="str">
        <f>IF('Employee Input 20-21'!ACW30="","",'Employee Input 20-21'!ACW30)</f>
        <v/>
      </c>
      <c r="ACX30" s="14" t="str">
        <f>IF('Employee Input 20-21'!ACX30="","",'Employee Input 20-21'!ACX30)</f>
        <v/>
      </c>
      <c r="ACY30" s="14" t="str">
        <f>IF('Employee Input 20-21'!ACY30="","",'Employee Input 20-21'!ACY30)</f>
        <v/>
      </c>
      <c r="ACZ30" s="14" t="str">
        <f>IF('Employee Input 20-21'!ACZ30="","",'Employee Input 20-21'!ACZ30)</f>
        <v/>
      </c>
      <c r="ADA30" s="14" t="str">
        <f>IF('Employee Input 20-21'!ADA30="","",'Employee Input 20-21'!ADA30)</f>
        <v/>
      </c>
      <c r="ADB30" s="14" t="str">
        <f>IF('Employee Input 20-21'!ADB30="","",'Employee Input 20-21'!ADB30)</f>
        <v/>
      </c>
      <c r="ADC30" s="14" t="str">
        <f>IF('Employee Input 20-21'!ADC30="","",'Employee Input 20-21'!ADC30)</f>
        <v/>
      </c>
      <c r="ADD30" s="14" t="str">
        <f>IF('Employee Input 20-21'!ADD30="","",'Employee Input 20-21'!ADD30)</f>
        <v/>
      </c>
      <c r="ADE30" s="14" t="str">
        <f>IF('Employee Input 20-21'!ADE30="","",'Employee Input 20-21'!ADE30)</f>
        <v/>
      </c>
      <c r="ADF30" s="14" t="str">
        <f>IF('Employee Input 20-21'!ADF30="","",'Employee Input 20-21'!ADF30)</f>
        <v/>
      </c>
      <c r="ADG30" s="14" t="str">
        <f>IF('Employee Input 20-21'!ADG30="","",'Employee Input 20-21'!ADG30)</f>
        <v/>
      </c>
      <c r="ADH30" s="14" t="str">
        <f>IF('Employee Input 20-21'!ADH30="","",'Employee Input 20-21'!ADH30)</f>
        <v/>
      </c>
      <c r="ADI30" s="14" t="str">
        <f>IF('Employee Input 20-21'!ADI30="","",'Employee Input 20-21'!ADI30)</f>
        <v/>
      </c>
      <c r="ADJ30" s="14" t="str">
        <f>IF('Employee Input 20-21'!ADJ30="","",'Employee Input 20-21'!ADJ30)</f>
        <v/>
      </c>
      <c r="ADK30" s="14" t="str">
        <f>IF('Employee Input 20-21'!ADK30="","",'Employee Input 20-21'!ADK30)</f>
        <v/>
      </c>
      <c r="ADL30" s="14" t="str">
        <f>IF('Employee Input 20-21'!ADL30="","",'Employee Input 20-21'!ADL30)</f>
        <v/>
      </c>
      <c r="ADM30" s="14" t="str">
        <f>IF('Employee Input 20-21'!ADM30="","",'Employee Input 20-21'!ADM30)</f>
        <v/>
      </c>
      <c r="ADN30" s="14" t="str">
        <f>IF('Employee Input 20-21'!ADN30="","",'Employee Input 20-21'!ADN30)</f>
        <v/>
      </c>
      <c r="ADO30" s="14" t="str">
        <f>IF('Employee Input 20-21'!ADO30="","",'Employee Input 20-21'!ADO30)</f>
        <v/>
      </c>
      <c r="ADP30" s="14" t="str">
        <f>IF('Employee Input 20-21'!ADP30="","",'Employee Input 20-21'!ADP30)</f>
        <v/>
      </c>
      <c r="ADQ30" s="14" t="str">
        <f>IF('Employee Input 20-21'!ADQ30="","",'Employee Input 20-21'!ADQ30)</f>
        <v/>
      </c>
      <c r="ADR30" s="14" t="str">
        <f>IF('Employee Input 20-21'!ADR30="","",'Employee Input 20-21'!ADR30)</f>
        <v/>
      </c>
      <c r="ADS30" s="14" t="str">
        <f>IF('Employee Input 20-21'!ADS30="","",'Employee Input 20-21'!ADS30)</f>
        <v/>
      </c>
      <c r="ADT30" s="14" t="str">
        <f>IF('Employee Input 20-21'!ADT30="","",'Employee Input 20-21'!ADT30)</f>
        <v/>
      </c>
      <c r="ADU30" s="14" t="str">
        <f>IF('Employee Input 20-21'!ADU30="","",'Employee Input 20-21'!ADU30)</f>
        <v/>
      </c>
      <c r="ADV30" s="14" t="str">
        <f>IF('Employee Input 20-21'!ADV30="","",'Employee Input 20-21'!ADV30)</f>
        <v/>
      </c>
      <c r="ADW30" s="14" t="str">
        <f>IF('Employee Input 20-21'!ADW30="","",'Employee Input 20-21'!ADW30)</f>
        <v/>
      </c>
      <c r="ADX30" s="14" t="str">
        <f>IF('Employee Input 20-21'!ADX30="","",'Employee Input 20-21'!ADX30)</f>
        <v/>
      </c>
      <c r="ADY30" s="14" t="str">
        <f>IF('Employee Input 20-21'!ADY30="","",'Employee Input 20-21'!ADY30)</f>
        <v/>
      </c>
      <c r="ADZ30" s="14" t="str">
        <f>IF('Employee Input 20-21'!ADZ30="","",'Employee Input 20-21'!ADZ30)</f>
        <v/>
      </c>
      <c r="AEA30" s="14" t="str">
        <f>IF('Employee Input 20-21'!AEA30="","",'Employee Input 20-21'!AEA30)</f>
        <v/>
      </c>
      <c r="AEB30" s="14" t="str">
        <f>IF('Employee Input 20-21'!AEB30="","",'Employee Input 20-21'!AEB30)</f>
        <v/>
      </c>
      <c r="AEC30" s="14" t="str">
        <f>IF('Employee Input 20-21'!AEC30="","",'Employee Input 20-21'!AEC30)</f>
        <v/>
      </c>
      <c r="AED30" s="14" t="str">
        <f>IF('Employee Input 20-21'!AED30="","",'Employee Input 20-21'!AED30)</f>
        <v/>
      </c>
      <c r="AEE30" s="14" t="str">
        <f>IF('Employee Input 20-21'!AEE30="","",'Employee Input 20-21'!AEE30)</f>
        <v/>
      </c>
      <c r="AEF30" s="14" t="str">
        <f>IF('Employee Input 20-21'!AEF30="","",'Employee Input 20-21'!AEF30)</f>
        <v/>
      </c>
      <c r="AEG30" s="14" t="str">
        <f>IF('Employee Input 20-21'!AEG30="","",'Employee Input 20-21'!AEG30)</f>
        <v/>
      </c>
      <c r="AEH30" s="14" t="str">
        <f>IF('Employee Input 20-21'!AEH30="","",'Employee Input 20-21'!AEH30)</f>
        <v/>
      </c>
      <c r="AEI30" s="14" t="str">
        <f>IF('Employee Input 20-21'!AEI30="","",'Employee Input 20-21'!AEI30)</f>
        <v/>
      </c>
      <c r="AEJ30" s="14" t="str">
        <f>IF('Employee Input 20-21'!AEJ30="","",'Employee Input 20-21'!AEJ30)</f>
        <v/>
      </c>
      <c r="AEK30" s="14" t="str">
        <f>IF('Employee Input 20-21'!AEK30="","",'Employee Input 20-21'!AEK30)</f>
        <v/>
      </c>
      <c r="AEL30" s="14" t="str">
        <f>IF('Employee Input 20-21'!AEL30="","",'Employee Input 20-21'!AEL30)</f>
        <v/>
      </c>
      <c r="AEM30" s="14" t="str">
        <f>IF('Employee Input 20-21'!AEM30="","",'Employee Input 20-21'!AEM30)</f>
        <v/>
      </c>
      <c r="AEN30" s="14" t="str">
        <f>IF('Employee Input 20-21'!AEN30="","",'Employee Input 20-21'!AEN30)</f>
        <v/>
      </c>
      <c r="AEO30" s="14" t="str">
        <f>IF('Employee Input 20-21'!AEO30="","",'Employee Input 20-21'!AEO30)</f>
        <v/>
      </c>
      <c r="AEP30" s="14" t="str">
        <f>IF('Employee Input 20-21'!AEP30="","",'Employee Input 20-21'!AEP30)</f>
        <v/>
      </c>
      <c r="AEQ30" s="14" t="str">
        <f>IF('Employee Input 20-21'!AEQ30="","",'Employee Input 20-21'!AEQ30)</f>
        <v/>
      </c>
      <c r="AER30" s="14" t="str">
        <f>IF('Employee Input 20-21'!AER30="","",'Employee Input 20-21'!AER30)</f>
        <v/>
      </c>
      <c r="AES30" s="14" t="str">
        <f>IF('Employee Input 20-21'!AES30="","",'Employee Input 20-21'!AES30)</f>
        <v/>
      </c>
      <c r="AET30" s="14" t="str">
        <f>IF('Employee Input 20-21'!AET30="","",'Employee Input 20-21'!AET30)</f>
        <v/>
      </c>
      <c r="AEU30" s="14" t="str">
        <f>IF('Employee Input 20-21'!AEU30="","",'Employee Input 20-21'!AEU30)</f>
        <v/>
      </c>
      <c r="AEV30" s="14" t="str">
        <f>IF('Employee Input 20-21'!AEV30="","",'Employee Input 20-21'!AEV30)</f>
        <v/>
      </c>
      <c r="AEW30" s="14" t="str">
        <f>IF('Employee Input 20-21'!AEW30="","",'Employee Input 20-21'!AEW30)</f>
        <v/>
      </c>
      <c r="AEX30" s="14" t="str">
        <f>IF('Employee Input 20-21'!AEX30="","",'Employee Input 20-21'!AEX30)</f>
        <v/>
      </c>
      <c r="AEY30" s="14" t="str">
        <f>IF('Employee Input 20-21'!AEY30="","",'Employee Input 20-21'!AEY30)</f>
        <v/>
      </c>
      <c r="AEZ30" s="14" t="str">
        <f>IF('Employee Input 20-21'!AEZ30="","",'Employee Input 20-21'!AEZ30)</f>
        <v/>
      </c>
      <c r="AFA30" s="14" t="str">
        <f>IF('Employee Input 20-21'!AFA30="","",'Employee Input 20-21'!AFA30)</f>
        <v/>
      </c>
      <c r="AFB30" s="14" t="str">
        <f>IF('Employee Input 20-21'!AFB30="","",'Employee Input 20-21'!AFB30)</f>
        <v/>
      </c>
      <c r="AFC30" s="14" t="str">
        <f>IF('Employee Input 20-21'!AFC30="","",'Employee Input 20-21'!AFC30)</f>
        <v/>
      </c>
      <c r="AFD30" s="14" t="str">
        <f>IF('Employee Input 20-21'!AFD30="","",'Employee Input 20-21'!AFD30)</f>
        <v/>
      </c>
      <c r="AFE30" s="14" t="str">
        <f>IF('Employee Input 20-21'!AFE30="","",'Employee Input 20-21'!AFE30)</f>
        <v/>
      </c>
      <c r="AFF30" s="14" t="str">
        <f>IF('Employee Input 20-21'!AFF30="","",'Employee Input 20-21'!AFF30)</f>
        <v/>
      </c>
      <c r="AFG30" s="14" t="str">
        <f>IF('Employee Input 20-21'!AFG30="","",'Employee Input 20-21'!AFG30)</f>
        <v/>
      </c>
      <c r="AFH30" s="14" t="str">
        <f>IF('Employee Input 20-21'!AFH30="","",'Employee Input 20-21'!AFH30)</f>
        <v/>
      </c>
      <c r="AFI30" s="14" t="str">
        <f>IF('Employee Input 20-21'!AFI30="","",'Employee Input 20-21'!AFI30)</f>
        <v/>
      </c>
      <c r="AFJ30" s="14" t="str">
        <f>IF('Employee Input 20-21'!AFJ30="","",'Employee Input 20-21'!AFJ30)</f>
        <v/>
      </c>
      <c r="AFK30" s="14" t="str">
        <f>IF('Employee Input 20-21'!AFK30="","",'Employee Input 20-21'!AFK30)</f>
        <v/>
      </c>
      <c r="AFL30" s="14" t="str">
        <f>IF('Employee Input 20-21'!AFL30="","",'Employee Input 20-21'!AFL30)</f>
        <v/>
      </c>
      <c r="AFM30" s="14" t="str">
        <f>IF('Employee Input 20-21'!AFM30="","",'Employee Input 20-21'!AFM30)</f>
        <v/>
      </c>
      <c r="AFN30" s="14" t="str">
        <f>IF('Employee Input 20-21'!AFN30="","",'Employee Input 20-21'!AFN30)</f>
        <v/>
      </c>
      <c r="AFO30" s="14" t="str">
        <f>IF('Employee Input 20-21'!AFO30="","",'Employee Input 20-21'!AFO30)</f>
        <v/>
      </c>
      <c r="AFP30" s="14" t="str">
        <f>IF('Employee Input 20-21'!AFP30="","",'Employee Input 20-21'!AFP30)</f>
        <v/>
      </c>
      <c r="AFQ30" s="14" t="str">
        <f>IF('Employee Input 20-21'!AFQ30="","",'Employee Input 20-21'!AFQ30)</f>
        <v/>
      </c>
      <c r="AFR30" s="14" t="str">
        <f>IF('Employee Input 20-21'!AFR30="","",'Employee Input 20-21'!AFR30)</f>
        <v/>
      </c>
      <c r="AFS30" s="14" t="str">
        <f>IF('Employee Input 20-21'!AFS30="","",'Employee Input 20-21'!AFS30)</f>
        <v/>
      </c>
      <c r="AFT30" s="14" t="str">
        <f>IF('Employee Input 20-21'!AFT30="","",'Employee Input 20-21'!AFT30)</f>
        <v/>
      </c>
      <c r="AFU30" s="14" t="str">
        <f>IF('Employee Input 20-21'!AFU30="","",'Employee Input 20-21'!AFU30)</f>
        <v/>
      </c>
      <c r="AFV30" s="14" t="str">
        <f>IF('Employee Input 20-21'!AFV30="","",'Employee Input 20-21'!AFV30)</f>
        <v/>
      </c>
      <c r="AFW30" s="14" t="str">
        <f>IF('Employee Input 20-21'!AFW30="","",'Employee Input 20-21'!AFW30)</f>
        <v/>
      </c>
      <c r="AFX30" s="14" t="str">
        <f>IF('Employee Input 20-21'!AFX30="","",'Employee Input 20-21'!AFX30)</f>
        <v/>
      </c>
      <c r="AFY30" s="14" t="str">
        <f>IF('Employee Input 20-21'!AFY30="","",'Employee Input 20-21'!AFY30)</f>
        <v/>
      </c>
      <c r="AFZ30" s="14" t="str">
        <f>IF('Employee Input 20-21'!AFZ30="","",'Employee Input 20-21'!AFZ30)</f>
        <v/>
      </c>
      <c r="AGA30" s="14" t="str">
        <f>IF('Employee Input 20-21'!AGA30="","",'Employee Input 20-21'!AGA30)</f>
        <v/>
      </c>
      <c r="AGB30" s="14" t="str">
        <f>IF('Employee Input 20-21'!AGB30="","",'Employee Input 20-21'!AGB30)</f>
        <v/>
      </c>
      <c r="AGC30" s="14" t="str">
        <f>IF('Employee Input 20-21'!AGC30="","",'Employee Input 20-21'!AGC30)</f>
        <v/>
      </c>
      <c r="AGD30" s="14" t="str">
        <f>IF('Employee Input 20-21'!AGD30="","",'Employee Input 20-21'!AGD30)</f>
        <v/>
      </c>
      <c r="AGE30" s="14" t="str">
        <f>IF('Employee Input 20-21'!AGE30="","",'Employee Input 20-21'!AGE30)</f>
        <v/>
      </c>
      <c r="AGF30" s="14" t="str">
        <f>IF('Employee Input 20-21'!AGF30="","",'Employee Input 20-21'!AGF30)</f>
        <v/>
      </c>
      <c r="AGG30" s="14" t="str">
        <f>IF('Employee Input 20-21'!AGG30="","",'Employee Input 20-21'!AGG30)</f>
        <v/>
      </c>
      <c r="AGH30" s="14" t="str">
        <f>IF('Employee Input 20-21'!AGH30="","",'Employee Input 20-21'!AGH30)</f>
        <v/>
      </c>
      <c r="AGI30" s="14" t="str">
        <f>IF('Employee Input 20-21'!AGI30="","",'Employee Input 20-21'!AGI30)</f>
        <v/>
      </c>
      <c r="AGJ30" s="14" t="str">
        <f>IF('Employee Input 20-21'!AGJ30="","",'Employee Input 20-21'!AGJ30)</f>
        <v/>
      </c>
      <c r="AGK30" s="14" t="str">
        <f>IF('Employee Input 20-21'!AGK30="","",'Employee Input 20-21'!AGK30)</f>
        <v/>
      </c>
      <c r="AGL30" s="14" t="str">
        <f>IF('Employee Input 20-21'!AGL30="","",'Employee Input 20-21'!AGL30)</f>
        <v/>
      </c>
      <c r="AGM30" s="14" t="str">
        <f>IF('Employee Input 20-21'!AGM30="","",'Employee Input 20-21'!AGM30)</f>
        <v/>
      </c>
      <c r="AGN30" s="14" t="str">
        <f>IF('Employee Input 20-21'!AGN30="","",'Employee Input 20-21'!AGN30)</f>
        <v/>
      </c>
      <c r="AGO30" s="14" t="str">
        <f>IF('Employee Input 20-21'!AGO30="","",'Employee Input 20-21'!AGO30)</f>
        <v/>
      </c>
      <c r="AGP30" s="14" t="str">
        <f>IF('Employee Input 20-21'!AGP30="","",'Employee Input 20-21'!AGP30)</f>
        <v/>
      </c>
      <c r="AGQ30" s="14" t="str">
        <f>IF('Employee Input 20-21'!AGQ30="","",'Employee Input 20-21'!AGQ30)</f>
        <v/>
      </c>
      <c r="AGR30" s="14" t="str">
        <f>IF('Employee Input 20-21'!AGR30="","",'Employee Input 20-21'!AGR30)</f>
        <v/>
      </c>
      <c r="AGS30" s="14" t="str">
        <f>IF('Employee Input 20-21'!AGS30="","",'Employee Input 20-21'!AGS30)</f>
        <v/>
      </c>
      <c r="AGT30" s="14" t="str">
        <f>IF('Employee Input 20-21'!AGT30="","",'Employee Input 20-21'!AGT30)</f>
        <v/>
      </c>
      <c r="AGU30" s="14" t="str">
        <f>IF('Employee Input 20-21'!AGU30="","",'Employee Input 20-21'!AGU30)</f>
        <v/>
      </c>
      <c r="AGV30" s="14" t="str">
        <f>IF('Employee Input 20-21'!AGV30="","",'Employee Input 20-21'!AGV30)</f>
        <v/>
      </c>
      <c r="AGW30" s="14" t="str">
        <f>IF('Employee Input 20-21'!AGW30="","",'Employee Input 20-21'!AGW30)</f>
        <v/>
      </c>
      <c r="AGX30" s="14" t="str">
        <f>IF('Employee Input 20-21'!AGX30="","",'Employee Input 20-21'!AGX30)</f>
        <v/>
      </c>
      <c r="AGY30" s="14" t="str">
        <f>IF('Employee Input 20-21'!AGY30="","",'Employee Input 20-21'!AGY30)</f>
        <v/>
      </c>
      <c r="AGZ30" s="14" t="str">
        <f>IF('Employee Input 20-21'!AGZ30="","",'Employee Input 20-21'!AGZ30)</f>
        <v/>
      </c>
      <c r="AHA30" s="14" t="str">
        <f>IF('Employee Input 20-21'!AHA30="","",'Employee Input 20-21'!AHA30)</f>
        <v/>
      </c>
      <c r="AHB30" s="14" t="str">
        <f>IF('Employee Input 20-21'!AHB30="","",'Employee Input 20-21'!AHB30)</f>
        <v/>
      </c>
      <c r="AHC30" s="14" t="str">
        <f>IF('Employee Input 20-21'!AHC30="","",'Employee Input 20-21'!AHC30)</f>
        <v/>
      </c>
      <c r="AHD30" s="14" t="str">
        <f>IF('Employee Input 20-21'!AHD30="","",'Employee Input 20-21'!AHD30)</f>
        <v/>
      </c>
      <c r="AHE30" s="14" t="str">
        <f>IF('Employee Input 20-21'!AHE30="","",'Employee Input 20-21'!AHE30)</f>
        <v/>
      </c>
      <c r="AHF30" s="14" t="str">
        <f>IF('Employee Input 20-21'!AHF30="","",'Employee Input 20-21'!AHF30)</f>
        <v/>
      </c>
      <c r="AHG30" s="14" t="str">
        <f>IF('Employee Input 20-21'!AHG30="","",'Employee Input 20-21'!AHG30)</f>
        <v/>
      </c>
      <c r="AHH30" s="14" t="str">
        <f>IF('Employee Input 20-21'!AHH30="","",'Employee Input 20-21'!AHH30)</f>
        <v/>
      </c>
      <c r="AHI30" s="14" t="str">
        <f>IF('Employee Input 20-21'!AHI30="","",'Employee Input 20-21'!AHI30)</f>
        <v/>
      </c>
      <c r="AHJ30" s="14" t="str">
        <f>IF('Employee Input 20-21'!AHJ30="","",'Employee Input 20-21'!AHJ30)</f>
        <v/>
      </c>
      <c r="AHK30" s="14" t="str">
        <f>IF('Employee Input 20-21'!AHK30="","",'Employee Input 20-21'!AHK30)</f>
        <v/>
      </c>
      <c r="AHL30" s="14" t="str">
        <f>IF('Employee Input 20-21'!AHL30="","",'Employee Input 20-21'!AHL30)</f>
        <v/>
      </c>
      <c r="AHM30" s="14" t="str">
        <f>IF('Employee Input 20-21'!AHM30="","",'Employee Input 20-21'!AHM30)</f>
        <v/>
      </c>
      <c r="AHN30" s="14" t="str">
        <f>IF('Employee Input 20-21'!AHN30="","",'Employee Input 20-21'!AHN30)</f>
        <v/>
      </c>
      <c r="AHO30" s="14" t="str">
        <f>IF('Employee Input 20-21'!AHO30="","",'Employee Input 20-21'!AHO30)</f>
        <v/>
      </c>
      <c r="AHP30" s="14" t="str">
        <f>IF('Employee Input 20-21'!AHP30="","",'Employee Input 20-21'!AHP30)</f>
        <v/>
      </c>
      <c r="AHQ30" s="14" t="str">
        <f>IF('Employee Input 20-21'!AHQ30="","",'Employee Input 20-21'!AHQ30)</f>
        <v/>
      </c>
      <c r="AHR30" s="14" t="str">
        <f>IF('Employee Input 20-21'!AHR30="","",'Employee Input 20-21'!AHR30)</f>
        <v/>
      </c>
      <c r="AHS30" s="14" t="str">
        <f>IF('Employee Input 20-21'!AHS30="","",'Employee Input 20-21'!AHS30)</f>
        <v/>
      </c>
      <c r="AHT30" s="14" t="str">
        <f>IF('Employee Input 20-21'!AHT30="","",'Employee Input 20-21'!AHT30)</f>
        <v/>
      </c>
      <c r="AHU30" s="14" t="str">
        <f>IF('Employee Input 20-21'!AHU30="","",'Employee Input 20-21'!AHU30)</f>
        <v/>
      </c>
      <c r="AHV30" s="14" t="str">
        <f>IF('Employee Input 20-21'!AHV30="","",'Employee Input 20-21'!AHV30)</f>
        <v/>
      </c>
      <c r="AHW30" s="14" t="str">
        <f>IF('Employee Input 20-21'!AHW30="","",'Employee Input 20-21'!AHW30)</f>
        <v/>
      </c>
      <c r="AHX30" s="14" t="str">
        <f>IF('Employee Input 20-21'!AHX30="","",'Employee Input 20-21'!AHX30)</f>
        <v/>
      </c>
      <c r="AHY30" s="14" t="str">
        <f>IF('Employee Input 20-21'!AHY30="","",'Employee Input 20-21'!AHY30)</f>
        <v/>
      </c>
      <c r="AHZ30" s="14" t="str">
        <f>IF('Employee Input 20-21'!AHZ30="","",'Employee Input 20-21'!AHZ30)</f>
        <v/>
      </c>
      <c r="AIA30" s="14" t="str">
        <f>IF('Employee Input 20-21'!AIA30="","",'Employee Input 20-21'!AIA30)</f>
        <v/>
      </c>
      <c r="AIB30" s="14" t="str">
        <f>IF('Employee Input 20-21'!AIB30="","",'Employee Input 20-21'!AIB30)</f>
        <v/>
      </c>
      <c r="AIC30" s="14" t="str">
        <f>IF('Employee Input 20-21'!AIC30="","",'Employee Input 20-21'!AIC30)</f>
        <v/>
      </c>
      <c r="AID30" s="14" t="str">
        <f>IF('Employee Input 20-21'!AID30="","",'Employee Input 20-21'!AID30)</f>
        <v/>
      </c>
      <c r="AIE30" s="14" t="str">
        <f>IF('Employee Input 20-21'!AIE30="","",'Employee Input 20-21'!AIE30)</f>
        <v/>
      </c>
      <c r="AIF30" s="14" t="str">
        <f>IF('Employee Input 20-21'!AIF30="","",'Employee Input 20-21'!AIF30)</f>
        <v/>
      </c>
      <c r="AIG30" s="14" t="str">
        <f>IF('Employee Input 20-21'!AIG30="","",'Employee Input 20-21'!AIG30)</f>
        <v/>
      </c>
      <c r="AIH30" s="14" t="str">
        <f>IF('Employee Input 20-21'!AIH30="","",'Employee Input 20-21'!AIH30)</f>
        <v/>
      </c>
      <c r="AII30" s="14" t="str">
        <f>IF('Employee Input 20-21'!AII30="","",'Employee Input 20-21'!AII30)</f>
        <v/>
      </c>
      <c r="AIJ30" s="14" t="str">
        <f>IF('Employee Input 20-21'!AIJ30="","",'Employee Input 20-21'!AIJ30)</f>
        <v/>
      </c>
      <c r="AIK30" s="14" t="str">
        <f>IF('Employee Input 20-21'!AIK30="","",'Employee Input 20-21'!AIK30)</f>
        <v/>
      </c>
      <c r="AIL30" s="14" t="str">
        <f>IF('Employee Input 20-21'!AIL30="","",'Employee Input 20-21'!AIL30)</f>
        <v/>
      </c>
      <c r="AIM30" s="14" t="str">
        <f>IF('Employee Input 20-21'!AIM30="","",'Employee Input 20-21'!AIM30)</f>
        <v/>
      </c>
      <c r="AIN30" s="14" t="str">
        <f>IF('Employee Input 20-21'!AIN30="","",'Employee Input 20-21'!AIN30)</f>
        <v/>
      </c>
      <c r="AIO30" s="14" t="str">
        <f>IF('Employee Input 20-21'!AIO30="","",'Employee Input 20-21'!AIO30)</f>
        <v/>
      </c>
      <c r="AIP30" s="14" t="str">
        <f>IF('Employee Input 20-21'!AIP30="","",'Employee Input 20-21'!AIP30)</f>
        <v/>
      </c>
      <c r="AIQ30" s="14" t="str">
        <f>IF('Employee Input 20-21'!AIQ30="","",'Employee Input 20-21'!AIQ30)</f>
        <v/>
      </c>
      <c r="AIR30" s="14" t="str">
        <f>IF('Employee Input 20-21'!AIR30="","",'Employee Input 20-21'!AIR30)</f>
        <v/>
      </c>
      <c r="AIS30" s="14" t="str">
        <f>IF('Employee Input 20-21'!AIS30="","",'Employee Input 20-21'!AIS30)</f>
        <v/>
      </c>
      <c r="AIT30" s="14" t="str">
        <f>IF('Employee Input 20-21'!AIT30="","",'Employee Input 20-21'!AIT30)</f>
        <v/>
      </c>
      <c r="AIU30" s="14" t="str">
        <f>IF('Employee Input 20-21'!AIU30="","",'Employee Input 20-21'!AIU30)</f>
        <v/>
      </c>
      <c r="AIV30" s="14" t="str">
        <f>IF('Employee Input 20-21'!AIV30="","",'Employee Input 20-21'!AIV30)</f>
        <v/>
      </c>
      <c r="AIW30" s="14" t="str">
        <f>IF('Employee Input 20-21'!AIW30="","",'Employee Input 20-21'!AIW30)</f>
        <v/>
      </c>
      <c r="AIX30" s="14" t="str">
        <f>IF('Employee Input 20-21'!AIX30="","",'Employee Input 20-21'!AIX30)</f>
        <v/>
      </c>
      <c r="AIY30" s="14" t="str">
        <f>IF('Employee Input 20-21'!AIY30="","",'Employee Input 20-21'!AIY30)</f>
        <v/>
      </c>
      <c r="AIZ30" s="14" t="str">
        <f>IF('Employee Input 20-21'!AIZ30="","",'Employee Input 20-21'!AIZ30)</f>
        <v/>
      </c>
      <c r="AJA30" s="14" t="str">
        <f>IF('Employee Input 20-21'!AJA30="","",'Employee Input 20-21'!AJA30)</f>
        <v/>
      </c>
      <c r="AJB30" s="14" t="str">
        <f>IF('Employee Input 20-21'!AJB30="","",'Employee Input 20-21'!AJB30)</f>
        <v/>
      </c>
      <c r="AJC30" s="14" t="str">
        <f>IF('Employee Input 20-21'!AJC30="","",'Employee Input 20-21'!AJC30)</f>
        <v/>
      </c>
      <c r="AJD30" s="14" t="str">
        <f>IF('Employee Input 20-21'!AJD30="","",'Employee Input 20-21'!AJD30)</f>
        <v/>
      </c>
      <c r="AJE30" s="14" t="str">
        <f>IF('Employee Input 20-21'!AJE30="","",'Employee Input 20-21'!AJE30)</f>
        <v/>
      </c>
      <c r="AJF30" s="14" t="str">
        <f>IF('Employee Input 20-21'!AJF30="","",'Employee Input 20-21'!AJF30)</f>
        <v/>
      </c>
      <c r="AJG30" s="14" t="str">
        <f>IF('Employee Input 20-21'!AJG30="","",'Employee Input 20-21'!AJG30)</f>
        <v/>
      </c>
      <c r="AJH30" s="14" t="str">
        <f>IF('Employee Input 20-21'!AJH30="","",'Employee Input 20-21'!AJH30)</f>
        <v/>
      </c>
      <c r="AJI30" s="14" t="str">
        <f>IF('Employee Input 20-21'!AJI30="","",'Employee Input 20-21'!AJI30)</f>
        <v/>
      </c>
      <c r="AJJ30" s="14" t="str">
        <f>IF('Employee Input 20-21'!AJJ30="","",'Employee Input 20-21'!AJJ30)</f>
        <v/>
      </c>
      <c r="AJK30" s="14" t="str">
        <f>IF('Employee Input 20-21'!AJK30="","",'Employee Input 20-21'!AJK30)</f>
        <v/>
      </c>
      <c r="AJL30" s="14" t="str">
        <f>IF('Employee Input 20-21'!AJL30="","",'Employee Input 20-21'!AJL30)</f>
        <v/>
      </c>
      <c r="AJM30" s="14" t="str">
        <f>IF('Employee Input 20-21'!AJM30="","",'Employee Input 20-21'!AJM30)</f>
        <v/>
      </c>
      <c r="AJN30" s="14" t="str">
        <f>IF('Employee Input 20-21'!AJN30="","",'Employee Input 20-21'!AJN30)</f>
        <v/>
      </c>
      <c r="AJO30" s="14" t="str">
        <f>IF('Employee Input 20-21'!AJO30="","",'Employee Input 20-21'!AJO30)</f>
        <v/>
      </c>
      <c r="AJP30" s="14" t="str">
        <f>IF('Employee Input 20-21'!AJP30="","",'Employee Input 20-21'!AJP30)</f>
        <v/>
      </c>
      <c r="AJQ30" s="14" t="str">
        <f>IF('Employee Input 20-21'!AJQ30="","",'Employee Input 20-21'!AJQ30)</f>
        <v/>
      </c>
      <c r="AJR30" s="14" t="str">
        <f>IF('Employee Input 20-21'!AJR30="","",'Employee Input 20-21'!AJR30)</f>
        <v/>
      </c>
      <c r="AJS30" s="14" t="str">
        <f>IF('Employee Input 20-21'!AJS30="","",'Employee Input 20-21'!AJS30)</f>
        <v/>
      </c>
      <c r="AJT30" s="14" t="str">
        <f>IF('Employee Input 20-21'!AJT30="","",'Employee Input 20-21'!AJT30)</f>
        <v/>
      </c>
      <c r="AJU30" s="14" t="str">
        <f>IF('Employee Input 20-21'!AJU30="","",'Employee Input 20-21'!AJU30)</f>
        <v/>
      </c>
      <c r="AJV30" s="14" t="str">
        <f>IF('Employee Input 20-21'!AJV30="","",'Employee Input 20-21'!AJV30)</f>
        <v/>
      </c>
      <c r="AJW30" s="14" t="str">
        <f>IF('Employee Input 20-21'!AJW30="","",'Employee Input 20-21'!AJW30)</f>
        <v/>
      </c>
      <c r="AJX30" s="14" t="str">
        <f>IF('Employee Input 20-21'!AJX30="","",'Employee Input 20-21'!AJX30)</f>
        <v/>
      </c>
      <c r="AJY30" s="14" t="str">
        <f>IF('Employee Input 20-21'!AJY30="","",'Employee Input 20-21'!AJY30)</f>
        <v/>
      </c>
      <c r="AJZ30" s="14" t="str">
        <f>IF('Employee Input 20-21'!AJZ30="","",'Employee Input 20-21'!AJZ30)</f>
        <v/>
      </c>
      <c r="AKA30" s="14" t="str">
        <f>IF('Employee Input 20-21'!AKA30="","",'Employee Input 20-21'!AKA30)</f>
        <v/>
      </c>
      <c r="AKB30" s="14" t="str">
        <f>IF('Employee Input 20-21'!AKB30="","",'Employee Input 20-21'!AKB30)</f>
        <v/>
      </c>
      <c r="AKC30" s="14" t="str">
        <f>IF('Employee Input 20-21'!AKC30="","",'Employee Input 20-21'!AKC30)</f>
        <v/>
      </c>
      <c r="AKD30" s="14" t="str">
        <f>IF('Employee Input 20-21'!AKD30="","",'Employee Input 20-21'!AKD30)</f>
        <v/>
      </c>
      <c r="AKE30" s="14" t="str">
        <f>IF('Employee Input 20-21'!AKE30="","",'Employee Input 20-21'!AKE30)</f>
        <v/>
      </c>
      <c r="AKF30" s="14" t="str">
        <f>IF('Employee Input 20-21'!AKF30="","",'Employee Input 20-21'!AKF30)</f>
        <v/>
      </c>
      <c r="AKG30" s="14" t="str">
        <f>IF('Employee Input 20-21'!AKG30="","",'Employee Input 20-21'!AKG30)</f>
        <v/>
      </c>
      <c r="AKH30" s="14" t="str">
        <f>IF('Employee Input 20-21'!AKH30="","",'Employee Input 20-21'!AKH30)</f>
        <v/>
      </c>
      <c r="AKI30" s="14" t="str">
        <f>IF('Employee Input 20-21'!AKI30="","",'Employee Input 20-21'!AKI30)</f>
        <v/>
      </c>
      <c r="AKJ30" s="14" t="str">
        <f>IF('Employee Input 20-21'!AKJ30="","",'Employee Input 20-21'!AKJ30)</f>
        <v/>
      </c>
      <c r="AKK30" s="14" t="str">
        <f>IF('Employee Input 20-21'!AKK30="","",'Employee Input 20-21'!AKK30)</f>
        <v/>
      </c>
      <c r="AKL30" s="14" t="str">
        <f>IF('Employee Input 20-21'!AKL30="","",'Employee Input 20-21'!AKL30)</f>
        <v/>
      </c>
      <c r="AKM30" s="14" t="str">
        <f>IF('Employee Input 20-21'!AKM30="","",'Employee Input 20-21'!AKM30)</f>
        <v/>
      </c>
      <c r="AKN30" s="14" t="str">
        <f>IF('Employee Input 20-21'!AKN30="","",'Employee Input 20-21'!AKN30)</f>
        <v/>
      </c>
      <c r="AKO30" s="14" t="str">
        <f>IF('Employee Input 20-21'!AKO30="","",'Employee Input 20-21'!AKO30)</f>
        <v/>
      </c>
      <c r="AKP30" s="14" t="str">
        <f>IF('Employee Input 20-21'!AKP30="","",'Employee Input 20-21'!AKP30)</f>
        <v/>
      </c>
      <c r="AKQ30" s="14" t="str">
        <f>IF('Employee Input 20-21'!AKQ30="","",'Employee Input 20-21'!AKQ30)</f>
        <v/>
      </c>
      <c r="AKR30" s="14" t="str">
        <f>IF('Employee Input 20-21'!AKR30="","",'Employee Input 20-21'!AKR30)</f>
        <v/>
      </c>
      <c r="AKS30" s="14" t="str">
        <f>IF('Employee Input 20-21'!AKS30="","",'Employee Input 20-21'!AKS30)</f>
        <v/>
      </c>
      <c r="AKT30" s="14" t="str">
        <f>IF('Employee Input 20-21'!AKT30="","",'Employee Input 20-21'!AKT30)</f>
        <v/>
      </c>
      <c r="AKU30" s="14" t="str">
        <f>IF('Employee Input 20-21'!AKU30="","",'Employee Input 20-21'!AKU30)</f>
        <v/>
      </c>
      <c r="AKV30" s="14" t="str">
        <f>IF('Employee Input 20-21'!AKV30="","",'Employee Input 20-21'!AKV30)</f>
        <v/>
      </c>
      <c r="AKW30" s="14" t="str">
        <f>IF('Employee Input 20-21'!AKW30="","",'Employee Input 20-21'!AKW30)</f>
        <v/>
      </c>
      <c r="AKX30" s="14" t="str">
        <f>IF('Employee Input 20-21'!AKX30="","",'Employee Input 20-21'!AKX30)</f>
        <v/>
      </c>
      <c r="AKY30" s="14" t="str">
        <f>IF('Employee Input 20-21'!AKY30="","",'Employee Input 20-21'!AKY30)</f>
        <v/>
      </c>
      <c r="AKZ30" s="14" t="str">
        <f>IF('Employee Input 20-21'!AKZ30="","",'Employee Input 20-21'!AKZ30)</f>
        <v/>
      </c>
      <c r="ALA30" s="14" t="str">
        <f>IF('Employee Input 20-21'!ALA30="","",'Employee Input 20-21'!ALA30)</f>
        <v/>
      </c>
      <c r="ALB30" s="14" t="str">
        <f>IF('Employee Input 20-21'!ALB30="","",'Employee Input 20-21'!ALB30)</f>
        <v/>
      </c>
      <c r="ALC30" s="14" t="str">
        <f>IF('Employee Input 20-21'!ALC30="","",'Employee Input 20-21'!ALC30)</f>
        <v/>
      </c>
      <c r="ALD30" s="14" t="str">
        <f>IF('Employee Input 20-21'!ALD30="","",'Employee Input 20-21'!ALD30)</f>
        <v/>
      </c>
      <c r="ALE30" s="14" t="str">
        <f>IF('Employee Input 20-21'!ALE30="","",'Employee Input 20-21'!ALE30)</f>
        <v/>
      </c>
      <c r="ALF30" s="14" t="str">
        <f>IF('Employee Input 20-21'!ALF30="","",'Employee Input 20-21'!ALF30)</f>
        <v/>
      </c>
      <c r="ALG30" s="14" t="str">
        <f>IF('Employee Input 20-21'!ALG30="","",'Employee Input 20-21'!ALG30)</f>
        <v/>
      </c>
      <c r="ALH30" s="14" t="str">
        <f>IF('Employee Input 20-21'!ALH30="","",'Employee Input 20-21'!ALH30)</f>
        <v/>
      </c>
      <c r="ALI30" s="14" t="str">
        <f>IF('Employee Input 20-21'!ALI30="","",'Employee Input 20-21'!ALI30)</f>
        <v/>
      </c>
      <c r="ALJ30" s="14" t="str">
        <f>IF('Employee Input 20-21'!ALJ30="","",'Employee Input 20-21'!ALJ30)</f>
        <v/>
      </c>
      <c r="ALK30" s="14" t="str">
        <f>IF('Employee Input 20-21'!ALK30="","",'Employee Input 20-21'!ALK30)</f>
        <v/>
      </c>
      <c r="ALL30" s="14" t="str">
        <f>IF('Employee Input 20-21'!ALL30="","",'Employee Input 20-21'!ALL30)</f>
        <v/>
      </c>
      <c r="ALM30" s="14" t="str">
        <f>IF('Employee Input 20-21'!ALM30="","",'Employee Input 20-21'!ALM30)</f>
        <v/>
      </c>
      <c r="ALN30" s="14" t="str">
        <f>IF('Employee Input 20-21'!ALN30="","",'Employee Input 20-21'!ALN30)</f>
        <v/>
      </c>
      <c r="ALO30" s="14" t="str">
        <f>IF('Employee Input 20-21'!ALO30="","",'Employee Input 20-21'!ALO30)</f>
        <v/>
      </c>
      <c r="ALP30" s="14" t="str">
        <f>IF('Employee Input 20-21'!ALP30="","",'Employee Input 20-21'!ALP30)</f>
        <v/>
      </c>
      <c r="ALQ30" s="14" t="str">
        <f>IF('Employee Input 20-21'!ALQ30="","",'Employee Input 20-21'!ALQ30)</f>
        <v/>
      </c>
      <c r="ALR30" s="14" t="str">
        <f>IF('Employee Input 20-21'!ALR30="","",'Employee Input 20-21'!ALR30)</f>
        <v/>
      </c>
      <c r="ALS30" s="14" t="str">
        <f>IF('Employee Input 20-21'!ALS30="","",'Employee Input 20-21'!ALS30)</f>
        <v/>
      </c>
      <c r="ALT30" s="14" t="str">
        <f>IF('Employee Input 20-21'!ALT30="","",'Employee Input 20-21'!ALT30)</f>
        <v/>
      </c>
      <c r="ALU30" s="14" t="str">
        <f>IF('Employee Input 20-21'!ALU30="","",'Employee Input 20-21'!ALU30)</f>
        <v/>
      </c>
      <c r="ALV30" s="14" t="str">
        <f>IF('Employee Input 20-21'!ALV30="","",'Employee Input 20-21'!ALV30)</f>
        <v/>
      </c>
      <c r="ALW30" s="14" t="str">
        <f>IF('Employee Input 20-21'!ALW30="","",'Employee Input 20-21'!ALW30)</f>
        <v/>
      </c>
      <c r="ALX30" s="14" t="str">
        <f>IF('Employee Input 20-21'!ALX30="","",'Employee Input 20-21'!ALX30)</f>
        <v/>
      </c>
      <c r="ALY30" s="14" t="str">
        <f>IF('Employee Input 20-21'!ALY30="","",'Employee Input 20-21'!ALY30)</f>
        <v/>
      </c>
      <c r="ALZ30" s="14" t="str">
        <f>IF('Employee Input 20-21'!ALZ30="","",'Employee Input 20-21'!ALZ30)</f>
        <v/>
      </c>
      <c r="AMA30" s="14" t="str">
        <f>IF('Employee Input 20-21'!AMA30="","",'Employee Input 20-21'!AMA30)</f>
        <v/>
      </c>
      <c r="AMB30" s="14" t="str">
        <f>IF('Employee Input 20-21'!AMB30="","",'Employee Input 20-21'!AMB30)</f>
        <v/>
      </c>
      <c r="AMC30" s="14" t="str">
        <f>IF('Employee Input 20-21'!AMC30="","",'Employee Input 20-21'!AMC30)</f>
        <v/>
      </c>
      <c r="AMD30" s="14" t="str">
        <f>IF('Employee Input 20-21'!AMD30="","",'Employee Input 20-21'!AMD30)</f>
        <v/>
      </c>
      <c r="AME30" s="14" t="str">
        <f>IF('Employee Input 20-21'!AME30="","",'Employee Input 20-21'!AME30)</f>
        <v/>
      </c>
      <c r="AMF30" s="14" t="str">
        <f>IF('Employee Input 20-21'!AMF30="","",'Employee Input 20-21'!AMF30)</f>
        <v/>
      </c>
      <c r="AMG30" s="14" t="str">
        <f>IF('Employee Input 20-21'!AMG30="","",'Employee Input 20-21'!AMG30)</f>
        <v/>
      </c>
      <c r="AMH30" s="14" t="str">
        <f>IF('Employee Input 20-21'!AMH30="","",'Employee Input 20-21'!AMH30)</f>
        <v/>
      </c>
      <c r="AMI30" s="14" t="str">
        <f>IF('Employee Input 20-21'!AMI30="","",'Employee Input 20-21'!AMI30)</f>
        <v/>
      </c>
      <c r="AMJ30" s="14" t="str">
        <f>IF('Employee Input 20-21'!AMJ30="","",'Employee Input 20-21'!AMJ30)</f>
        <v/>
      </c>
      <c r="AMK30" s="14" t="str">
        <f>IF('Employee Input 20-21'!AMK30="","",'Employee Input 20-21'!AMK30)</f>
        <v/>
      </c>
      <c r="AML30" s="14" t="str">
        <f>IF('Employee Input 20-21'!AML30="","",'Employee Input 20-21'!AML30)</f>
        <v/>
      </c>
      <c r="AMM30" s="14" t="str">
        <f>IF('Employee Input 20-21'!AMM30="","",'Employee Input 20-21'!AMM30)</f>
        <v/>
      </c>
      <c r="AMN30" s="14" t="str">
        <f>IF('Employee Input 20-21'!AMN30="","",'Employee Input 20-21'!AMN30)</f>
        <v/>
      </c>
      <c r="AMO30" s="14" t="str">
        <f>IF('Employee Input 20-21'!AMO30="","",'Employee Input 20-21'!AMO30)</f>
        <v/>
      </c>
      <c r="AMP30" s="14" t="str">
        <f>IF('Employee Input 20-21'!AMP30="","",'Employee Input 20-21'!AMP30)</f>
        <v/>
      </c>
      <c r="AMQ30" s="14" t="str">
        <f>IF('Employee Input 20-21'!AMQ30="","",'Employee Input 20-21'!AMQ30)</f>
        <v/>
      </c>
      <c r="AMR30" s="14" t="str">
        <f>IF('Employee Input 20-21'!AMR30="","",'Employee Input 20-21'!AMR30)</f>
        <v/>
      </c>
      <c r="AMS30" s="14" t="str">
        <f>IF('Employee Input 20-21'!AMS30="","",'Employee Input 20-21'!AMS30)</f>
        <v/>
      </c>
      <c r="AMT30" s="14" t="str">
        <f>IF('Employee Input 20-21'!AMT30="","",'Employee Input 20-21'!AMT30)</f>
        <v/>
      </c>
      <c r="AMU30" s="14" t="str">
        <f>IF('Employee Input 20-21'!AMU30="","",'Employee Input 20-21'!AMU30)</f>
        <v/>
      </c>
      <c r="AMV30" s="14" t="str">
        <f>IF('Employee Input 20-21'!AMV30="","",'Employee Input 20-21'!AMV30)</f>
        <v/>
      </c>
      <c r="AMW30" s="14" t="str">
        <f>IF('Employee Input 20-21'!AMW30="","",'Employee Input 20-21'!AMW30)</f>
        <v/>
      </c>
      <c r="AMX30" s="14" t="str">
        <f>IF('Employee Input 20-21'!AMX30="","",'Employee Input 20-21'!AMX30)</f>
        <v/>
      </c>
      <c r="AMY30" s="14" t="str">
        <f>IF('Employee Input 20-21'!AMY30="","",'Employee Input 20-21'!AMY30)</f>
        <v/>
      </c>
      <c r="AMZ30" s="14" t="str">
        <f>IF('Employee Input 20-21'!AMZ30="","",'Employee Input 20-21'!AMZ30)</f>
        <v/>
      </c>
      <c r="ANA30" s="14" t="str">
        <f>IF('Employee Input 20-21'!ANA30="","",'Employee Input 20-21'!ANA30)</f>
        <v/>
      </c>
      <c r="ANB30" s="14" t="str">
        <f>IF('Employee Input 20-21'!ANB30="","",'Employee Input 20-21'!ANB30)</f>
        <v/>
      </c>
      <c r="ANC30" s="14" t="str">
        <f>IF('Employee Input 20-21'!ANC30="","",'Employee Input 20-21'!ANC30)</f>
        <v/>
      </c>
      <c r="AND30" s="14" t="str">
        <f>IF('Employee Input 20-21'!AND30="","",'Employee Input 20-21'!AND30)</f>
        <v/>
      </c>
      <c r="ANE30" s="14" t="str">
        <f>IF('Employee Input 20-21'!ANE30="","",'Employee Input 20-21'!ANE30)</f>
        <v/>
      </c>
      <c r="ANF30" s="14" t="str">
        <f>IF('Employee Input 20-21'!ANF30="","",'Employee Input 20-21'!ANF30)</f>
        <v/>
      </c>
      <c r="ANG30" s="14" t="str">
        <f>IF('Employee Input 20-21'!ANG30="","",'Employee Input 20-21'!ANG30)</f>
        <v/>
      </c>
      <c r="ANH30" s="14" t="str">
        <f>IF('Employee Input 20-21'!ANH30="","",'Employee Input 20-21'!ANH30)</f>
        <v/>
      </c>
      <c r="ANI30" s="14" t="str">
        <f>IF('Employee Input 20-21'!ANI30="","",'Employee Input 20-21'!ANI30)</f>
        <v/>
      </c>
      <c r="ANJ30" s="14" t="str">
        <f>IF('Employee Input 20-21'!ANJ30="","",'Employee Input 20-21'!ANJ30)</f>
        <v/>
      </c>
      <c r="ANK30" s="14" t="str">
        <f>IF('Employee Input 20-21'!ANK30="","",'Employee Input 20-21'!ANK30)</f>
        <v/>
      </c>
      <c r="ANL30" s="14" t="str">
        <f>IF('Employee Input 20-21'!ANL30="","",'Employee Input 20-21'!ANL30)</f>
        <v/>
      </c>
      <c r="ANM30" s="14" t="str">
        <f>IF('Employee Input 20-21'!ANM30="","",'Employee Input 20-21'!ANM30)</f>
        <v/>
      </c>
      <c r="ANN30" s="14" t="str">
        <f>IF('Employee Input 20-21'!ANN30="","",'Employee Input 20-21'!ANN30)</f>
        <v/>
      </c>
      <c r="ANO30" s="14" t="str">
        <f>IF('Employee Input 20-21'!ANO30="","",'Employee Input 20-21'!ANO30)</f>
        <v/>
      </c>
      <c r="ANP30" s="14" t="str">
        <f>IF('Employee Input 20-21'!ANP30="","",'Employee Input 20-21'!ANP30)</f>
        <v/>
      </c>
      <c r="ANQ30" s="14" t="str">
        <f>IF('Employee Input 20-21'!ANQ30="","",'Employee Input 20-21'!ANQ30)</f>
        <v/>
      </c>
      <c r="ANR30" s="14" t="str">
        <f>IF('Employee Input 20-21'!ANR30="","",'Employee Input 20-21'!ANR30)</f>
        <v/>
      </c>
      <c r="ANS30" s="14" t="str">
        <f>IF('Employee Input 20-21'!ANS30="","",'Employee Input 20-21'!ANS30)</f>
        <v/>
      </c>
      <c r="ANT30" s="14" t="str">
        <f>IF('Employee Input 20-21'!ANT30="","",'Employee Input 20-21'!ANT30)</f>
        <v/>
      </c>
      <c r="ANU30" s="14" t="str">
        <f>IF('Employee Input 20-21'!ANU30="","",'Employee Input 20-21'!ANU30)</f>
        <v/>
      </c>
      <c r="ANV30" s="14" t="str">
        <f>IF('Employee Input 20-21'!ANV30="","",'Employee Input 20-21'!ANV30)</f>
        <v/>
      </c>
      <c r="ANW30" s="14" t="str">
        <f>IF('Employee Input 20-21'!ANW30="","",'Employee Input 20-21'!ANW30)</f>
        <v/>
      </c>
      <c r="ANX30" s="14" t="str">
        <f>IF('Employee Input 20-21'!ANX30="","",'Employee Input 20-21'!ANX30)</f>
        <v/>
      </c>
      <c r="ANY30" s="14" t="str">
        <f>IF('Employee Input 20-21'!ANY30="","",'Employee Input 20-21'!ANY30)</f>
        <v/>
      </c>
      <c r="ANZ30" s="14" t="str">
        <f>IF('Employee Input 20-21'!ANZ30="","",'Employee Input 20-21'!ANZ30)</f>
        <v/>
      </c>
      <c r="AOA30" s="14" t="str">
        <f>IF('Employee Input 20-21'!AOA30="","",'Employee Input 20-21'!AOA30)</f>
        <v/>
      </c>
      <c r="AOB30" s="14" t="str">
        <f>IF('Employee Input 20-21'!AOB30="","",'Employee Input 20-21'!AOB30)</f>
        <v/>
      </c>
      <c r="AOC30" s="14" t="str">
        <f>IF('Employee Input 20-21'!AOC30="","",'Employee Input 20-21'!AOC30)</f>
        <v/>
      </c>
      <c r="AOD30" s="14" t="str">
        <f>IF('Employee Input 20-21'!AOD30="","",'Employee Input 20-21'!AOD30)</f>
        <v/>
      </c>
      <c r="AOE30" s="14" t="str">
        <f>IF('Employee Input 20-21'!AOE30="","",'Employee Input 20-21'!AOE30)</f>
        <v/>
      </c>
      <c r="AOF30" s="14" t="str">
        <f>IF('Employee Input 20-21'!AOF30="","",'Employee Input 20-21'!AOF30)</f>
        <v/>
      </c>
      <c r="AOG30" s="14" t="str">
        <f>IF('Employee Input 20-21'!AOG30="","",'Employee Input 20-21'!AOG30)</f>
        <v/>
      </c>
      <c r="AOH30" s="14" t="str">
        <f>IF('Employee Input 20-21'!AOH30="","",'Employee Input 20-21'!AOH30)</f>
        <v/>
      </c>
      <c r="AOI30" s="14" t="str">
        <f>IF('Employee Input 20-21'!AOI30="","",'Employee Input 20-21'!AOI30)</f>
        <v/>
      </c>
      <c r="AOJ30" s="14" t="str">
        <f>IF('Employee Input 20-21'!AOJ30="","",'Employee Input 20-21'!AOJ30)</f>
        <v/>
      </c>
      <c r="AOK30" s="14" t="str">
        <f>IF('Employee Input 20-21'!AOK30="","",'Employee Input 20-21'!AOK30)</f>
        <v/>
      </c>
      <c r="AOL30" s="14" t="str">
        <f>IF('Employee Input 20-21'!AOL30="","",'Employee Input 20-21'!AOL30)</f>
        <v/>
      </c>
      <c r="AOM30" s="14" t="str">
        <f>IF('Employee Input 20-21'!AOM30="","",'Employee Input 20-21'!AOM30)</f>
        <v/>
      </c>
      <c r="AON30" s="14" t="str">
        <f>IF('Employee Input 20-21'!AON30="","",'Employee Input 20-21'!AON30)</f>
        <v/>
      </c>
      <c r="AOO30" s="14" t="str">
        <f>IF('Employee Input 20-21'!AOO30="","",'Employee Input 20-21'!AOO30)</f>
        <v/>
      </c>
      <c r="AOP30" s="14" t="str">
        <f>IF('Employee Input 20-21'!AOP30="","",'Employee Input 20-21'!AOP30)</f>
        <v/>
      </c>
      <c r="AOQ30" s="14" t="str">
        <f>IF('Employee Input 20-21'!AOQ30="","",'Employee Input 20-21'!AOQ30)</f>
        <v/>
      </c>
      <c r="AOR30" s="14" t="str">
        <f>IF('Employee Input 20-21'!AOR30="","",'Employee Input 20-21'!AOR30)</f>
        <v/>
      </c>
      <c r="AOS30" s="14" t="str">
        <f>IF('Employee Input 20-21'!AOS30="","",'Employee Input 20-21'!AOS30)</f>
        <v/>
      </c>
      <c r="AOT30" s="14" t="str">
        <f>IF('Employee Input 20-21'!AOT30="","",'Employee Input 20-21'!AOT30)</f>
        <v/>
      </c>
      <c r="AOU30" s="14" t="str">
        <f>IF('Employee Input 20-21'!AOU30="","",'Employee Input 20-21'!AOU30)</f>
        <v/>
      </c>
      <c r="AOV30" s="14" t="str">
        <f>IF('Employee Input 20-21'!AOV30="","",'Employee Input 20-21'!AOV30)</f>
        <v/>
      </c>
      <c r="AOW30" s="14" t="str">
        <f>IF('Employee Input 20-21'!AOW30="","",'Employee Input 20-21'!AOW30)</f>
        <v/>
      </c>
      <c r="AOX30" s="14" t="str">
        <f>IF('Employee Input 20-21'!AOX30="","",'Employee Input 20-21'!AOX30)</f>
        <v/>
      </c>
      <c r="AOY30" s="14" t="str">
        <f>IF('Employee Input 20-21'!AOY30="","",'Employee Input 20-21'!AOY30)</f>
        <v/>
      </c>
      <c r="AOZ30" s="14" t="str">
        <f>IF('Employee Input 20-21'!AOZ30="","",'Employee Input 20-21'!AOZ30)</f>
        <v/>
      </c>
      <c r="APA30" s="14" t="str">
        <f>IF('Employee Input 20-21'!APA30="","",'Employee Input 20-21'!APA30)</f>
        <v/>
      </c>
      <c r="APB30" s="14" t="str">
        <f>IF('Employee Input 20-21'!APB30="","",'Employee Input 20-21'!APB30)</f>
        <v/>
      </c>
      <c r="APC30" s="14" t="str">
        <f>IF('Employee Input 20-21'!APC30="","",'Employee Input 20-21'!APC30)</f>
        <v/>
      </c>
      <c r="APD30" s="14" t="str">
        <f>IF('Employee Input 20-21'!APD30="","",'Employee Input 20-21'!APD30)</f>
        <v/>
      </c>
      <c r="APE30" s="14" t="str">
        <f>IF('Employee Input 20-21'!APE30="","",'Employee Input 20-21'!APE30)</f>
        <v/>
      </c>
      <c r="APF30" s="14" t="str">
        <f>IF('Employee Input 20-21'!APF30="","",'Employee Input 20-21'!APF30)</f>
        <v/>
      </c>
      <c r="APG30" s="14" t="str">
        <f>IF('Employee Input 20-21'!APG30="","",'Employee Input 20-21'!APG30)</f>
        <v/>
      </c>
      <c r="APH30" s="14" t="str">
        <f>IF('Employee Input 20-21'!APH30="","",'Employee Input 20-21'!APH30)</f>
        <v/>
      </c>
      <c r="API30" s="14" t="str">
        <f>IF('Employee Input 20-21'!API30="","",'Employee Input 20-21'!API30)</f>
        <v/>
      </c>
      <c r="APJ30" s="14" t="str">
        <f>IF('Employee Input 20-21'!APJ30="","",'Employee Input 20-21'!APJ30)</f>
        <v/>
      </c>
      <c r="APK30" s="14" t="str">
        <f>IF('Employee Input 20-21'!APK30="","",'Employee Input 20-21'!APK30)</f>
        <v/>
      </c>
      <c r="APL30" s="14" t="str">
        <f>IF('Employee Input 20-21'!APL30="","",'Employee Input 20-21'!APL30)</f>
        <v/>
      </c>
      <c r="APM30" s="14" t="str">
        <f>IF('Employee Input 20-21'!APM30="","",'Employee Input 20-21'!APM30)</f>
        <v/>
      </c>
      <c r="APN30" s="14" t="str">
        <f>IF('Employee Input 20-21'!APN30="","",'Employee Input 20-21'!APN30)</f>
        <v/>
      </c>
      <c r="APO30" s="14" t="str">
        <f>IF('Employee Input 20-21'!APO30="","",'Employee Input 20-21'!APO30)</f>
        <v/>
      </c>
      <c r="APP30" s="14" t="str">
        <f>IF('Employee Input 20-21'!APP30="","",'Employee Input 20-21'!APP30)</f>
        <v/>
      </c>
      <c r="APQ30" s="14" t="str">
        <f>IF('Employee Input 20-21'!APQ30="","",'Employee Input 20-21'!APQ30)</f>
        <v/>
      </c>
      <c r="APR30" s="14" t="str">
        <f>IF('Employee Input 20-21'!APR30="","",'Employee Input 20-21'!APR30)</f>
        <v/>
      </c>
      <c r="APS30" s="14" t="str">
        <f>IF('Employee Input 20-21'!APS30="","",'Employee Input 20-21'!APS30)</f>
        <v/>
      </c>
      <c r="APT30" s="14" t="str">
        <f>IF('Employee Input 20-21'!APT30="","",'Employee Input 20-21'!APT30)</f>
        <v/>
      </c>
      <c r="APU30" s="14" t="str">
        <f>IF('Employee Input 20-21'!APU30="","",'Employee Input 20-21'!APU30)</f>
        <v/>
      </c>
      <c r="APV30" s="14" t="str">
        <f>IF('Employee Input 20-21'!APV30="","",'Employee Input 20-21'!APV30)</f>
        <v/>
      </c>
      <c r="APW30" s="14" t="str">
        <f>IF('Employee Input 20-21'!APW30="","",'Employee Input 20-21'!APW30)</f>
        <v/>
      </c>
      <c r="APX30" s="14" t="str">
        <f>IF('Employee Input 20-21'!APX30="","",'Employee Input 20-21'!APX30)</f>
        <v/>
      </c>
      <c r="APY30" s="14" t="str">
        <f>IF('Employee Input 20-21'!APY30="","",'Employee Input 20-21'!APY30)</f>
        <v/>
      </c>
      <c r="APZ30" s="14" t="str">
        <f>IF('Employee Input 20-21'!APZ30="","",'Employee Input 20-21'!APZ30)</f>
        <v/>
      </c>
      <c r="AQA30" s="14" t="str">
        <f>IF('Employee Input 20-21'!AQA30="","",'Employee Input 20-21'!AQA30)</f>
        <v/>
      </c>
      <c r="AQB30" s="14" t="str">
        <f>IF('Employee Input 20-21'!AQB30="","",'Employee Input 20-21'!AQB30)</f>
        <v/>
      </c>
      <c r="AQC30" s="14" t="str">
        <f>IF('Employee Input 20-21'!AQC30="","",'Employee Input 20-21'!AQC30)</f>
        <v/>
      </c>
      <c r="AQD30" s="14" t="str">
        <f>IF('Employee Input 20-21'!AQD30="","",'Employee Input 20-21'!AQD30)</f>
        <v/>
      </c>
      <c r="AQE30" s="14" t="str">
        <f>IF('Employee Input 20-21'!AQE30="","",'Employee Input 20-21'!AQE30)</f>
        <v/>
      </c>
      <c r="AQF30" s="14" t="str">
        <f>IF('Employee Input 20-21'!AQF30="","",'Employee Input 20-21'!AQF30)</f>
        <v/>
      </c>
      <c r="AQG30" s="14" t="str">
        <f>IF('Employee Input 20-21'!AQG30="","",'Employee Input 20-21'!AQG30)</f>
        <v/>
      </c>
      <c r="AQH30" s="14" t="str">
        <f>IF('Employee Input 20-21'!AQH30="","",'Employee Input 20-21'!AQH30)</f>
        <v/>
      </c>
      <c r="AQI30" s="14" t="str">
        <f>IF('Employee Input 20-21'!AQI30="","",'Employee Input 20-21'!AQI30)</f>
        <v/>
      </c>
      <c r="AQJ30" s="14" t="str">
        <f>IF('Employee Input 20-21'!AQJ30="","",'Employee Input 20-21'!AQJ30)</f>
        <v/>
      </c>
      <c r="AQK30" s="14" t="str">
        <f>IF('Employee Input 20-21'!AQK30="","",'Employee Input 20-21'!AQK30)</f>
        <v/>
      </c>
      <c r="AQL30" s="14" t="str">
        <f>IF('Employee Input 20-21'!AQL30="","",'Employee Input 20-21'!AQL30)</f>
        <v/>
      </c>
      <c r="AQM30" s="14" t="str">
        <f>IF('Employee Input 20-21'!AQM30="","",'Employee Input 20-21'!AQM30)</f>
        <v/>
      </c>
      <c r="AQN30" s="14" t="str">
        <f>IF('Employee Input 20-21'!AQN30="","",'Employee Input 20-21'!AQN30)</f>
        <v/>
      </c>
      <c r="AQO30" s="14" t="str">
        <f>IF('Employee Input 20-21'!AQO30="","",'Employee Input 20-21'!AQO30)</f>
        <v/>
      </c>
      <c r="AQP30" s="14" t="str">
        <f>IF('Employee Input 20-21'!AQP30="","",'Employee Input 20-21'!AQP30)</f>
        <v/>
      </c>
      <c r="AQQ30" s="14" t="str">
        <f>IF('Employee Input 20-21'!AQQ30="","",'Employee Input 20-21'!AQQ30)</f>
        <v/>
      </c>
      <c r="AQR30" s="14" t="str">
        <f>IF('Employee Input 20-21'!AQR30="","",'Employee Input 20-21'!AQR30)</f>
        <v/>
      </c>
      <c r="AQS30" s="14" t="str">
        <f>IF('Employee Input 20-21'!AQS30="","",'Employee Input 20-21'!AQS30)</f>
        <v/>
      </c>
      <c r="AQT30" s="14" t="str">
        <f>IF('Employee Input 20-21'!AQT30="","",'Employee Input 20-21'!AQT30)</f>
        <v/>
      </c>
      <c r="AQU30" s="14" t="str">
        <f>IF('Employee Input 20-21'!AQU30="","",'Employee Input 20-21'!AQU30)</f>
        <v/>
      </c>
      <c r="AQV30" s="14" t="str">
        <f>IF('Employee Input 20-21'!AQV30="","",'Employee Input 20-21'!AQV30)</f>
        <v/>
      </c>
      <c r="AQW30" s="14" t="str">
        <f>IF('Employee Input 20-21'!AQW30="","",'Employee Input 20-21'!AQW30)</f>
        <v/>
      </c>
      <c r="AQX30" s="14" t="str">
        <f>IF('Employee Input 20-21'!AQX30="","",'Employee Input 20-21'!AQX30)</f>
        <v/>
      </c>
      <c r="AQY30" s="14" t="str">
        <f>IF('Employee Input 20-21'!AQY30="","",'Employee Input 20-21'!AQY30)</f>
        <v/>
      </c>
      <c r="AQZ30" s="14" t="str">
        <f>IF('Employee Input 20-21'!AQZ30="","",'Employee Input 20-21'!AQZ30)</f>
        <v/>
      </c>
      <c r="ARA30" s="14" t="str">
        <f>IF('Employee Input 20-21'!ARA30="","",'Employee Input 20-21'!ARA30)</f>
        <v/>
      </c>
      <c r="ARB30" s="14" t="str">
        <f>IF('Employee Input 20-21'!ARB30="","",'Employee Input 20-21'!ARB30)</f>
        <v/>
      </c>
      <c r="ARC30" s="14" t="str">
        <f>IF('Employee Input 20-21'!ARC30="","",'Employee Input 20-21'!ARC30)</f>
        <v/>
      </c>
      <c r="ARD30" s="14" t="str">
        <f>IF('Employee Input 20-21'!ARD30="","",'Employee Input 20-21'!ARD30)</f>
        <v/>
      </c>
      <c r="ARE30" s="14" t="str">
        <f>IF('Employee Input 20-21'!ARE30="","",'Employee Input 20-21'!ARE30)</f>
        <v/>
      </c>
      <c r="ARF30" s="14" t="str">
        <f>IF('Employee Input 20-21'!ARF30="","",'Employee Input 20-21'!ARF30)</f>
        <v/>
      </c>
      <c r="ARG30" s="14" t="str">
        <f>IF('Employee Input 20-21'!ARG30="","",'Employee Input 20-21'!ARG30)</f>
        <v/>
      </c>
      <c r="ARH30" s="14" t="str">
        <f>IF('Employee Input 20-21'!ARH30="","",'Employee Input 20-21'!ARH30)</f>
        <v/>
      </c>
      <c r="ARI30" s="14" t="str">
        <f>IF('Employee Input 20-21'!ARI30="","",'Employee Input 20-21'!ARI30)</f>
        <v/>
      </c>
      <c r="ARJ30" s="14" t="str">
        <f>IF('Employee Input 20-21'!ARJ30="","",'Employee Input 20-21'!ARJ30)</f>
        <v/>
      </c>
      <c r="ARK30" s="14" t="str">
        <f>IF('Employee Input 20-21'!ARK30="","",'Employee Input 20-21'!ARK30)</f>
        <v/>
      </c>
      <c r="ARL30" s="14" t="str">
        <f>IF('Employee Input 20-21'!ARL30="","",'Employee Input 20-21'!ARL30)</f>
        <v/>
      </c>
      <c r="ARM30" s="14" t="str">
        <f>IF('Employee Input 20-21'!ARM30="","",'Employee Input 20-21'!ARM30)</f>
        <v/>
      </c>
      <c r="ARN30" s="14" t="str">
        <f>IF('Employee Input 20-21'!ARN30="","",'Employee Input 20-21'!ARN30)</f>
        <v/>
      </c>
      <c r="ARO30" s="14" t="str">
        <f>IF('Employee Input 20-21'!ARO30="","",'Employee Input 20-21'!ARO30)</f>
        <v/>
      </c>
      <c r="ARP30" s="14" t="str">
        <f>IF('Employee Input 20-21'!ARP30="","",'Employee Input 20-21'!ARP30)</f>
        <v/>
      </c>
      <c r="ARQ30" s="14" t="str">
        <f>IF('Employee Input 20-21'!ARQ30="","",'Employee Input 20-21'!ARQ30)</f>
        <v/>
      </c>
      <c r="ARR30" s="14" t="str">
        <f>IF('Employee Input 20-21'!ARR30="","",'Employee Input 20-21'!ARR30)</f>
        <v/>
      </c>
      <c r="ARS30" s="14" t="str">
        <f>IF('Employee Input 20-21'!ARS30="","",'Employee Input 20-21'!ARS30)</f>
        <v/>
      </c>
      <c r="ART30" s="14" t="str">
        <f>IF('Employee Input 20-21'!ART30="","",'Employee Input 20-21'!ART30)</f>
        <v/>
      </c>
      <c r="ARU30" s="14" t="str">
        <f>IF('Employee Input 20-21'!ARU30="","",'Employee Input 20-21'!ARU30)</f>
        <v/>
      </c>
      <c r="ARV30" s="14" t="str">
        <f>IF('Employee Input 20-21'!ARV30="","",'Employee Input 20-21'!ARV30)</f>
        <v/>
      </c>
      <c r="ARW30" s="14" t="str">
        <f>IF('Employee Input 20-21'!ARW30="","",'Employee Input 20-21'!ARW30)</f>
        <v/>
      </c>
      <c r="ARX30" s="14" t="str">
        <f>IF('Employee Input 20-21'!ARX30="","",'Employee Input 20-21'!ARX30)</f>
        <v/>
      </c>
      <c r="ARY30" s="14" t="str">
        <f>IF('Employee Input 20-21'!ARY30="","",'Employee Input 20-21'!ARY30)</f>
        <v/>
      </c>
      <c r="ARZ30" s="14" t="str">
        <f>IF('Employee Input 20-21'!ARZ30="","",'Employee Input 20-21'!ARZ30)</f>
        <v/>
      </c>
      <c r="ASA30" s="14" t="str">
        <f>IF('Employee Input 20-21'!ASA30="","",'Employee Input 20-21'!ASA30)</f>
        <v/>
      </c>
      <c r="ASB30" s="14" t="str">
        <f>IF('Employee Input 20-21'!ASB30="","",'Employee Input 20-21'!ASB30)</f>
        <v/>
      </c>
      <c r="ASC30" s="14" t="str">
        <f>IF('Employee Input 20-21'!ASC30="","",'Employee Input 20-21'!ASC30)</f>
        <v/>
      </c>
      <c r="ASD30" s="14" t="str">
        <f>IF('Employee Input 20-21'!ASD30="","",'Employee Input 20-21'!ASD30)</f>
        <v/>
      </c>
      <c r="ASE30" s="14" t="str">
        <f>IF('Employee Input 20-21'!ASE30="","",'Employee Input 20-21'!ASE30)</f>
        <v/>
      </c>
      <c r="ASF30" s="14" t="str">
        <f>IF('Employee Input 20-21'!ASF30="","",'Employee Input 20-21'!ASF30)</f>
        <v/>
      </c>
      <c r="ASG30" s="14" t="str">
        <f>IF('Employee Input 20-21'!ASG30="","",'Employee Input 20-21'!ASG30)</f>
        <v/>
      </c>
      <c r="ASH30" s="14" t="str">
        <f>IF('Employee Input 20-21'!ASH30="","",'Employee Input 20-21'!ASH30)</f>
        <v/>
      </c>
      <c r="ASI30" s="14" t="str">
        <f>IF('Employee Input 20-21'!ASI30="","",'Employee Input 20-21'!ASI30)</f>
        <v/>
      </c>
      <c r="ASJ30" s="14" t="str">
        <f>IF('Employee Input 20-21'!ASJ30="","",'Employee Input 20-21'!ASJ30)</f>
        <v/>
      </c>
      <c r="ASK30" s="14" t="str">
        <f>IF('Employee Input 20-21'!ASK30="","",'Employee Input 20-21'!ASK30)</f>
        <v/>
      </c>
      <c r="ASL30" s="14" t="str">
        <f>IF('Employee Input 20-21'!ASL30="","",'Employee Input 20-21'!ASL30)</f>
        <v/>
      </c>
      <c r="ASM30" s="14" t="str">
        <f>IF('Employee Input 20-21'!ASM30="","",'Employee Input 20-21'!ASM30)</f>
        <v/>
      </c>
      <c r="ASN30" s="14" t="str">
        <f>IF('Employee Input 20-21'!ASN30="","",'Employee Input 20-21'!ASN30)</f>
        <v/>
      </c>
      <c r="ASO30" s="14" t="str">
        <f>IF('Employee Input 20-21'!ASO30="","",'Employee Input 20-21'!ASO30)</f>
        <v/>
      </c>
      <c r="ASP30" s="14" t="str">
        <f>IF('Employee Input 20-21'!ASP30="","",'Employee Input 20-21'!ASP30)</f>
        <v/>
      </c>
      <c r="ASQ30" s="14" t="str">
        <f>IF('Employee Input 20-21'!ASQ30="","",'Employee Input 20-21'!ASQ30)</f>
        <v/>
      </c>
      <c r="ASR30" s="14" t="str">
        <f>IF('Employee Input 20-21'!ASR30="","",'Employee Input 20-21'!ASR30)</f>
        <v/>
      </c>
      <c r="ASS30" s="14" t="str">
        <f>IF('Employee Input 20-21'!ASS30="","",'Employee Input 20-21'!ASS30)</f>
        <v/>
      </c>
      <c r="AST30" s="14" t="str">
        <f>IF('Employee Input 20-21'!AST30="","",'Employee Input 20-21'!AST30)</f>
        <v/>
      </c>
      <c r="ASU30" s="14" t="str">
        <f>IF('Employee Input 20-21'!ASU30="","",'Employee Input 20-21'!ASU30)</f>
        <v/>
      </c>
      <c r="ASV30" s="14" t="str">
        <f>IF('Employee Input 20-21'!ASV30="","",'Employee Input 20-21'!ASV30)</f>
        <v/>
      </c>
      <c r="ASW30" s="14" t="str">
        <f>IF('Employee Input 20-21'!ASW30="","",'Employee Input 20-21'!ASW30)</f>
        <v/>
      </c>
      <c r="ASX30" s="14" t="str">
        <f>IF('Employee Input 20-21'!ASX30="","",'Employee Input 20-21'!ASX30)</f>
        <v/>
      </c>
      <c r="ASY30" s="14" t="str">
        <f>IF('Employee Input 20-21'!ASY30="","",'Employee Input 20-21'!ASY30)</f>
        <v/>
      </c>
      <c r="ASZ30" s="14" t="str">
        <f>IF('Employee Input 20-21'!ASZ30="","",'Employee Input 20-21'!ASZ30)</f>
        <v/>
      </c>
      <c r="ATA30" s="14" t="str">
        <f>IF('Employee Input 20-21'!ATA30="","",'Employee Input 20-21'!ATA30)</f>
        <v/>
      </c>
      <c r="ATB30" s="14" t="str">
        <f>IF('Employee Input 20-21'!ATB30="","",'Employee Input 20-21'!ATB30)</f>
        <v/>
      </c>
      <c r="ATC30" s="14" t="str">
        <f>IF('Employee Input 20-21'!ATC30="","",'Employee Input 20-21'!ATC30)</f>
        <v/>
      </c>
      <c r="ATD30" s="14" t="str">
        <f>IF('Employee Input 20-21'!ATD30="","",'Employee Input 20-21'!ATD30)</f>
        <v/>
      </c>
      <c r="ATE30" s="14" t="str">
        <f>IF('Employee Input 20-21'!ATE30="","",'Employee Input 20-21'!ATE30)</f>
        <v/>
      </c>
      <c r="ATF30" s="14" t="str">
        <f>IF('Employee Input 20-21'!ATF30="","",'Employee Input 20-21'!ATF30)</f>
        <v/>
      </c>
      <c r="ATG30" s="14" t="str">
        <f>IF('Employee Input 20-21'!ATG30="","",'Employee Input 20-21'!ATG30)</f>
        <v/>
      </c>
      <c r="ATH30" s="14" t="str">
        <f>IF('Employee Input 20-21'!ATH30="","",'Employee Input 20-21'!ATH30)</f>
        <v/>
      </c>
      <c r="ATI30" s="14" t="str">
        <f>IF('Employee Input 20-21'!ATI30="","",'Employee Input 20-21'!ATI30)</f>
        <v/>
      </c>
      <c r="ATJ30" s="14" t="str">
        <f>IF('Employee Input 20-21'!ATJ30="","",'Employee Input 20-21'!ATJ30)</f>
        <v/>
      </c>
      <c r="ATK30" s="14" t="str">
        <f>IF('Employee Input 20-21'!ATK30="","",'Employee Input 20-21'!ATK30)</f>
        <v/>
      </c>
      <c r="ATL30" s="14" t="str">
        <f>IF('Employee Input 20-21'!ATL30="","",'Employee Input 20-21'!ATL30)</f>
        <v/>
      </c>
      <c r="ATM30" s="14" t="str">
        <f>IF('Employee Input 20-21'!ATM30="","",'Employee Input 20-21'!ATM30)</f>
        <v/>
      </c>
      <c r="ATN30" s="14" t="str">
        <f>IF('Employee Input 20-21'!ATN30="","",'Employee Input 20-21'!ATN30)</f>
        <v/>
      </c>
      <c r="ATO30" s="14" t="str">
        <f>IF('Employee Input 20-21'!ATO30="","",'Employee Input 20-21'!ATO30)</f>
        <v/>
      </c>
      <c r="ATP30" s="14" t="str">
        <f>IF('Employee Input 20-21'!ATP30="","",'Employee Input 20-21'!ATP30)</f>
        <v/>
      </c>
      <c r="ATQ30" s="14" t="str">
        <f>IF('Employee Input 20-21'!ATQ30="","",'Employee Input 20-21'!ATQ30)</f>
        <v/>
      </c>
      <c r="ATR30" s="14" t="str">
        <f>IF('Employee Input 20-21'!ATR30="","",'Employee Input 20-21'!ATR30)</f>
        <v/>
      </c>
      <c r="ATS30" s="14" t="str">
        <f>IF('Employee Input 20-21'!ATS30="","",'Employee Input 20-21'!ATS30)</f>
        <v/>
      </c>
      <c r="ATT30" s="14" t="str">
        <f>IF('Employee Input 20-21'!ATT30="","",'Employee Input 20-21'!ATT30)</f>
        <v/>
      </c>
      <c r="ATU30" s="14" t="str">
        <f>IF('Employee Input 20-21'!ATU30="","",'Employee Input 20-21'!ATU30)</f>
        <v/>
      </c>
      <c r="ATV30" s="14" t="str">
        <f>IF('Employee Input 20-21'!ATV30="","",'Employee Input 20-21'!ATV30)</f>
        <v/>
      </c>
      <c r="ATW30" s="14" t="str">
        <f>IF('Employee Input 20-21'!ATW30="","",'Employee Input 20-21'!ATW30)</f>
        <v/>
      </c>
      <c r="ATX30" s="14" t="str">
        <f>IF('Employee Input 20-21'!ATX30="","",'Employee Input 20-21'!ATX30)</f>
        <v/>
      </c>
      <c r="ATY30" s="14" t="str">
        <f>IF('Employee Input 20-21'!ATY30="","",'Employee Input 20-21'!ATY30)</f>
        <v/>
      </c>
      <c r="ATZ30" s="14" t="str">
        <f>IF('Employee Input 20-21'!ATZ30="","",'Employee Input 20-21'!ATZ30)</f>
        <v/>
      </c>
      <c r="AUA30" s="14" t="str">
        <f>IF('Employee Input 20-21'!AUA30="","",'Employee Input 20-21'!AUA30)</f>
        <v/>
      </c>
      <c r="AUB30" s="14" t="str">
        <f>IF('Employee Input 20-21'!AUB30="","",'Employee Input 20-21'!AUB30)</f>
        <v/>
      </c>
      <c r="AUC30" s="14" t="str">
        <f>IF('Employee Input 20-21'!AUC30="","",'Employee Input 20-21'!AUC30)</f>
        <v/>
      </c>
      <c r="AUD30" s="14" t="str">
        <f>IF('Employee Input 20-21'!AUD30="","",'Employee Input 20-21'!AUD30)</f>
        <v/>
      </c>
      <c r="AUE30" s="14" t="str">
        <f>IF('Employee Input 20-21'!AUE30="","",'Employee Input 20-21'!AUE30)</f>
        <v/>
      </c>
      <c r="AUF30" s="14" t="str">
        <f>IF('Employee Input 20-21'!AUF30="","",'Employee Input 20-21'!AUF30)</f>
        <v/>
      </c>
      <c r="AUG30" s="14" t="str">
        <f>IF('Employee Input 20-21'!AUG30="","",'Employee Input 20-21'!AUG30)</f>
        <v/>
      </c>
      <c r="AUH30" s="14" t="str">
        <f>IF('Employee Input 20-21'!AUH30="","",'Employee Input 20-21'!AUH30)</f>
        <v/>
      </c>
      <c r="AUI30" s="14" t="str">
        <f>IF('Employee Input 20-21'!AUI30="","",'Employee Input 20-21'!AUI30)</f>
        <v/>
      </c>
      <c r="AUJ30" s="14" t="str">
        <f>IF('Employee Input 20-21'!AUJ30="","",'Employee Input 20-21'!AUJ30)</f>
        <v/>
      </c>
      <c r="AUK30" s="14" t="str">
        <f>IF('Employee Input 20-21'!AUK30="","",'Employee Input 20-21'!AUK30)</f>
        <v/>
      </c>
      <c r="AUL30" s="14" t="str">
        <f>IF('Employee Input 20-21'!AUL30="","",'Employee Input 20-21'!AUL30)</f>
        <v/>
      </c>
      <c r="AUM30" s="14" t="str">
        <f>IF('Employee Input 20-21'!AUM30="","",'Employee Input 20-21'!AUM30)</f>
        <v/>
      </c>
      <c r="AUN30" s="14" t="str">
        <f>IF('Employee Input 20-21'!AUN30="","",'Employee Input 20-21'!AUN30)</f>
        <v/>
      </c>
      <c r="AUO30" s="14" t="str">
        <f>IF('Employee Input 20-21'!AUO30="","",'Employee Input 20-21'!AUO30)</f>
        <v/>
      </c>
      <c r="AUP30" s="14" t="str">
        <f>IF('Employee Input 20-21'!AUP30="","",'Employee Input 20-21'!AUP30)</f>
        <v/>
      </c>
      <c r="AUQ30" s="14" t="str">
        <f>IF('Employee Input 20-21'!AUQ30="","",'Employee Input 20-21'!AUQ30)</f>
        <v/>
      </c>
      <c r="AUR30" s="14" t="str">
        <f>IF('Employee Input 20-21'!AUR30="","",'Employee Input 20-21'!AUR30)</f>
        <v/>
      </c>
      <c r="AUS30" s="14" t="str">
        <f>IF('Employee Input 20-21'!AUS30="","",'Employee Input 20-21'!AUS30)</f>
        <v/>
      </c>
      <c r="AUT30" s="14" t="str">
        <f>IF('Employee Input 20-21'!AUT30="","",'Employee Input 20-21'!AUT30)</f>
        <v/>
      </c>
      <c r="AUU30" s="14" t="str">
        <f>IF('Employee Input 20-21'!AUU30="","",'Employee Input 20-21'!AUU30)</f>
        <v/>
      </c>
      <c r="AUV30" s="14" t="str">
        <f>IF('Employee Input 20-21'!AUV30="","",'Employee Input 20-21'!AUV30)</f>
        <v/>
      </c>
      <c r="AUW30" s="14" t="str">
        <f>IF('Employee Input 20-21'!AUW30="","",'Employee Input 20-21'!AUW30)</f>
        <v/>
      </c>
      <c r="AUX30" s="14" t="str">
        <f>IF('Employee Input 20-21'!AUX30="","",'Employee Input 20-21'!AUX30)</f>
        <v/>
      </c>
      <c r="AUY30" s="14" t="str">
        <f>IF('Employee Input 20-21'!AUY30="","",'Employee Input 20-21'!AUY30)</f>
        <v/>
      </c>
      <c r="AUZ30" s="14" t="str">
        <f>IF('Employee Input 20-21'!AUZ30="","",'Employee Input 20-21'!AUZ30)</f>
        <v/>
      </c>
      <c r="AVA30" s="14" t="str">
        <f>IF('Employee Input 20-21'!AVA30="","",'Employee Input 20-21'!AVA30)</f>
        <v/>
      </c>
      <c r="AVB30" s="14" t="str">
        <f>IF('Employee Input 20-21'!AVB30="","",'Employee Input 20-21'!AVB30)</f>
        <v/>
      </c>
      <c r="AVC30" s="14" t="str">
        <f>IF('Employee Input 20-21'!AVC30="","",'Employee Input 20-21'!AVC30)</f>
        <v/>
      </c>
      <c r="AVD30" s="14" t="str">
        <f>IF('Employee Input 20-21'!AVD30="","",'Employee Input 20-21'!AVD30)</f>
        <v/>
      </c>
      <c r="AVE30" s="14" t="str">
        <f>IF('Employee Input 20-21'!AVE30="","",'Employee Input 20-21'!AVE30)</f>
        <v/>
      </c>
      <c r="AVF30" s="14" t="str">
        <f>IF('Employee Input 20-21'!AVF30="","",'Employee Input 20-21'!AVF30)</f>
        <v/>
      </c>
      <c r="AVG30" s="14" t="str">
        <f>IF('Employee Input 20-21'!AVG30="","",'Employee Input 20-21'!AVG30)</f>
        <v/>
      </c>
      <c r="AVH30" s="14" t="str">
        <f>IF('Employee Input 20-21'!AVH30="","",'Employee Input 20-21'!AVH30)</f>
        <v/>
      </c>
      <c r="AVI30" s="14" t="str">
        <f>IF('Employee Input 20-21'!AVI30="","",'Employee Input 20-21'!AVI30)</f>
        <v/>
      </c>
      <c r="AVJ30" s="14" t="str">
        <f>IF('Employee Input 20-21'!AVJ30="","",'Employee Input 20-21'!AVJ30)</f>
        <v/>
      </c>
      <c r="AVK30" s="14" t="str">
        <f>IF('Employee Input 20-21'!AVK30="","",'Employee Input 20-21'!AVK30)</f>
        <v/>
      </c>
      <c r="AVL30" s="14" t="str">
        <f>IF('Employee Input 20-21'!AVL30="","",'Employee Input 20-21'!AVL30)</f>
        <v/>
      </c>
      <c r="AVM30" s="14" t="str">
        <f>IF('Employee Input 20-21'!AVM30="","",'Employee Input 20-21'!AVM30)</f>
        <v/>
      </c>
      <c r="AVN30" s="14" t="str">
        <f>IF('Employee Input 20-21'!AVN30="","",'Employee Input 20-21'!AVN30)</f>
        <v/>
      </c>
      <c r="AVO30" s="14" t="str">
        <f>IF('Employee Input 20-21'!AVO30="","",'Employee Input 20-21'!AVO30)</f>
        <v/>
      </c>
      <c r="AVP30" s="14" t="str">
        <f>IF('Employee Input 20-21'!AVP30="","",'Employee Input 20-21'!AVP30)</f>
        <v/>
      </c>
      <c r="AVQ30" s="14" t="str">
        <f>IF('Employee Input 20-21'!AVQ30="","",'Employee Input 20-21'!AVQ30)</f>
        <v/>
      </c>
      <c r="AVR30" s="14" t="str">
        <f>IF('Employee Input 20-21'!AVR30="","",'Employee Input 20-21'!AVR30)</f>
        <v/>
      </c>
      <c r="AVS30" s="14" t="str">
        <f>IF('Employee Input 20-21'!AVS30="","",'Employee Input 20-21'!AVS30)</f>
        <v/>
      </c>
      <c r="AVT30" s="14" t="str">
        <f>IF('Employee Input 20-21'!AVT30="","",'Employee Input 20-21'!AVT30)</f>
        <v/>
      </c>
      <c r="AVU30" s="14" t="str">
        <f>IF('Employee Input 20-21'!AVU30="","",'Employee Input 20-21'!AVU30)</f>
        <v/>
      </c>
      <c r="AVV30" s="14" t="str">
        <f>IF('Employee Input 20-21'!AVV30="","",'Employee Input 20-21'!AVV30)</f>
        <v/>
      </c>
      <c r="AVW30" s="14" t="str">
        <f>IF('Employee Input 20-21'!AVW30="","",'Employee Input 20-21'!AVW30)</f>
        <v/>
      </c>
      <c r="AVX30" s="14" t="str">
        <f>IF('Employee Input 20-21'!AVX30="","",'Employee Input 20-21'!AVX30)</f>
        <v/>
      </c>
      <c r="AVY30" s="14" t="str">
        <f>IF('Employee Input 20-21'!AVY30="","",'Employee Input 20-21'!AVY30)</f>
        <v/>
      </c>
      <c r="AVZ30" s="14" t="str">
        <f>IF('Employee Input 20-21'!AVZ30="","",'Employee Input 20-21'!AVZ30)</f>
        <v/>
      </c>
      <c r="AWA30" s="14" t="str">
        <f>IF('Employee Input 20-21'!AWA30="","",'Employee Input 20-21'!AWA30)</f>
        <v/>
      </c>
      <c r="AWB30" s="14" t="str">
        <f>IF('Employee Input 20-21'!AWB30="","",'Employee Input 20-21'!AWB30)</f>
        <v/>
      </c>
      <c r="AWC30" s="14" t="str">
        <f>IF('Employee Input 20-21'!AWC30="","",'Employee Input 20-21'!AWC30)</f>
        <v/>
      </c>
      <c r="AWD30" s="14" t="str">
        <f>IF('Employee Input 20-21'!AWD30="","",'Employee Input 20-21'!AWD30)</f>
        <v/>
      </c>
      <c r="AWE30" s="14" t="str">
        <f>IF('Employee Input 20-21'!AWE30="","",'Employee Input 20-21'!AWE30)</f>
        <v/>
      </c>
      <c r="AWF30" s="14" t="str">
        <f>IF('Employee Input 20-21'!AWF30="","",'Employee Input 20-21'!AWF30)</f>
        <v/>
      </c>
      <c r="AWG30" s="14" t="str">
        <f>IF('Employee Input 20-21'!AWG30="","",'Employee Input 20-21'!AWG30)</f>
        <v/>
      </c>
      <c r="AWH30" s="14" t="str">
        <f>IF('Employee Input 20-21'!AWH30="","",'Employee Input 20-21'!AWH30)</f>
        <v/>
      </c>
      <c r="AWI30" s="14" t="str">
        <f>IF('Employee Input 20-21'!AWI30="","",'Employee Input 20-21'!AWI30)</f>
        <v/>
      </c>
      <c r="AWJ30" s="14" t="str">
        <f>IF('Employee Input 20-21'!AWJ30="","",'Employee Input 20-21'!AWJ30)</f>
        <v/>
      </c>
      <c r="AWK30" s="14" t="str">
        <f>IF('Employee Input 20-21'!AWK30="","",'Employee Input 20-21'!AWK30)</f>
        <v/>
      </c>
      <c r="AWL30" s="14" t="str">
        <f>IF('Employee Input 20-21'!AWL30="","",'Employee Input 20-21'!AWL30)</f>
        <v/>
      </c>
      <c r="AWM30" s="14" t="str">
        <f>IF('Employee Input 20-21'!AWM30="","",'Employee Input 20-21'!AWM30)</f>
        <v/>
      </c>
      <c r="AWN30" s="14" t="str">
        <f>IF('Employee Input 20-21'!AWN30="","",'Employee Input 20-21'!AWN30)</f>
        <v/>
      </c>
      <c r="AWO30" s="14" t="str">
        <f>IF('Employee Input 20-21'!AWO30="","",'Employee Input 20-21'!AWO30)</f>
        <v/>
      </c>
      <c r="AWP30" s="14" t="str">
        <f>IF('Employee Input 20-21'!AWP30="","",'Employee Input 20-21'!AWP30)</f>
        <v/>
      </c>
      <c r="AWQ30" s="14" t="str">
        <f>IF('Employee Input 20-21'!AWQ30="","",'Employee Input 20-21'!AWQ30)</f>
        <v/>
      </c>
      <c r="AWR30" s="14" t="str">
        <f>IF('Employee Input 20-21'!AWR30="","",'Employee Input 20-21'!AWR30)</f>
        <v/>
      </c>
      <c r="AWS30" s="14" t="str">
        <f>IF('Employee Input 20-21'!AWS30="","",'Employee Input 20-21'!AWS30)</f>
        <v/>
      </c>
      <c r="AWT30" s="14" t="str">
        <f>IF('Employee Input 20-21'!AWT30="","",'Employee Input 20-21'!AWT30)</f>
        <v/>
      </c>
      <c r="AWU30" s="14" t="str">
        <f>IF('Employee Input 20-21'!AWU30="","",'Employee Input 20-21'!AWU30)</f>
        <v/>
      </c>
      <c r="AWV30" s="14" t="str">
        <f>IF('Employee Input 20-21'!AWV30="","",'Employee Input 20-21'!AWV30)</f>
        <v/>
      </c>
      <c r="AWW30" s="14" t="str">
        <f>IF('Employee Input 20-21'!AWW30="","",'Employee Input 20-21'!AWW30)</f>
        <v/>
      </c>
      <c r="AWX30" s="14" t="str">
        <f>IF('Employee Input 20-21'!AWX30="","",'Employee Input 20-21'!AWX30)</f>
        <v/>
      </c>
      <c r="AWY30" s="14" t="str">
        <f>IF('Employee Input 20-21'!AWY30="","",'Employee Input 20-21'!AWY30)</f>
        <v/>
      </c>
      <c r="AWZ30" s="14" t="str">
        <f>IF('Employee Input 20-21'!AWZ30="","",'Employee Input 20-21'!AWZ30)</f>
        <v/>
      </c>
      <c r="AXA30" s="14" t="str">
        <f>IF('Employee Input 20-21'!AXA30="","",'Employee Input 20-21'!AXA30)</f>
        <v/>
      </c>
      <c r="AXB30" s="14" t="str">
        <f>IF('Employee Input 20-21'!AXB30="","",'Employee Input 20-21'!AXB30)</f>
        <v/>
      </c>
      <c r="AXC30" s="14" t="str">
        <f>IF('Employee Input 20-21'!AXC30="","",'Employee Input 20-21'!AXC30)</f>
        <v/>
      </c>
      <c r="AXD30" s="14" t="str">
        <f>IF('Employee Input 20-21'!AXD30="","",'Employee Input 20-21'!AXD30)</f>
        <v/>
      </c>
      <c r="AXE30" s="14" t="str">
        <f>IF('Employee Input 20-21'!AXE30="","",'Employee Input 20-21'!AXE30)</f>
        <v/>
      </c>
      <c r="AXF30" s="14" t="str">
        <f>IF('Employee Input 20-21'!AXF30="","",'Employee Input 20-21'!AXF30)</f>
        <v/>
      </c>
      <c r="AXG30" s="14" t="str">
        <f>IF('Employee Input 20-21'!AXG30="","",'Employee Input 20-21'!AXG30)</f>
        <v/>
      </c>
      <c r="AXH30" s="14" t="str">
        <f>IF('Employee Input 20-21'!AXH30="","",'Employee Input 20-21'!AXH30)</f>
        <v/>
      </c>
      <c r="AXI30" s="14" t="str">
        <f>IF('Employee Input 20-21'!AXI30="","",'Employee Input 20-21'!AXI30)</f>
        <v/>
      </c>
      <c r="AXJ30" s="14" t="str">
        <f>IF('Employee Input 20-21'!AXJ30="","",'Employee Input 20-21'!AXJ30)</f>
        <v/>
      </c>
      <c r="AXK30" s="14" t="str">
        <f>IF('Employee Input 20-21'!AXK30="","",'Employee Input 20-21'!AXK30)</f>
        <v/>
      </c>
      <c r="AXL30" s="14" t="str">
        <f>IF('Employee Input 20-21'!AXL30="","",'Employee Input 20-21'!AXL30)</f>
        <v/>
      </c>
      <c r="AXM30" s="14" t="str">
        <f>IF('Employee Input 20-21'!AXM30="","",'Employee Input 20-21'!AXM30)</f>
        <v/>
      </c>
      <c r="AXN30" s="14" t="str">
        <f>IF('Employee Input 20-21'!AXN30="","",'Employee Input 20-21'!AXN30)</f>
        <v/>
      </c>
      <c r="AXO30" s="14" t="str">
        <f>IF('Employee Input 20-21'!AXO30="","",'Employee Input 20-21'!AXO30)</f>
        <v/>
      </c>
      <c r="AXP30" s="14" t="str">
        <f>IF('Employee Input 20-21'!AXP30="","",'Employee Input 20-21'!AXP30)</f>
        <v/>
      </c>
      <c r="AXQ30" s="14" t="str">
        <f>IF('Employee Input 20-21'!AXQ30="","",'Employee Input 20-21'!AXQ30)</f>
        <v/>
      </c>
      <c r="AXR30" s="14" t="str">
        <f>IF('Employee Input 20-21'!AXR30="","",'Employee Input 20-21'!AXR30)</f>
        <v/>
      </c>
      <c r="AXS30" s="14" t="str">
        <f>IF('Employee Input 20-21'!AXS30="","",'Employee Input 20-21'!AXS30)</f>
        <v/>
      </c>
      <c r="AXT30" s="14" t="str">
        <f>IF('Employee Input 20-21'!AXT30="","",'Employee Input 20-21'!AXT30)</f>
        <v/>
      </c>
      <c r="AXU30" s="14" t="str">
        <f>IF('Employee Input 20-21'!AXU30="","",'Employee Input 20-21'!AXU30)</f>
        <v/>
      </c>
      <c r="AXV30" s="14" t="str">
        <f>IF('Employee Input 20-21'!AXV30="","",'Employee Input 20-21'!AXV30)</f>
        <v/>
      </c>
      <c r="AXW30" s="14" t="str">
        <f>IF('Employee Input 20-21'!AXW30="","",'Employee Input 20-21'!AXW30)</f>
        <v/>
      </c>
      <c r="AXX30" s="14" t="str">
        <f>IF('Employee Input 20-21'!AXX30="","",'Employee Input 20-21'!AXX30)</f>
        <v/>
      </c>
      <c r="AXY30" s="14" t="str">
        <f>IF('Employee Input 20-21'!AXY30="","",'Employee Input 20-21'!AXY30)</f>
        <v/>
      </c>
      <c r="AXZ30" s="14" t="str">
        <f>IF('Employee Input 20-21'!AXZ30="","",'Employee Input 20-21'!AXZ30)</f>
        <v/>
      </c>
      <c r="AYA30" s="14" t="str">
        <f>IF('Employee Input 20-21'!AYA30="","",'Employee Input 20-21'!AYA30)</f>
        <v/>
      </c>
      <c r="AYB30" s="14" t="str">
        <f>IF('Employee Input 20-21'!AYB30="","",'Employee Input 20-21'!AYB30)</f>
        <v/>
      </c>
      <c r="AYC30" s="14" t="str">
        <f>IF('Employee Input 20-21'!AYC30="","",'Employee Input 20-21'!AYC30)</f>
        <v/>
      </c>
      <c r="AYD30" s="14" t="str">
        <f>IF('Employee Input 20-21'!AYD30="","",'Employee Input 20-21'!AYD30)</f>
        <v/>
      </c>
      <c r="AYE30" s="14" t="str">
        <f>IF('Employee Input 20-21'!AYE30="","",'Employee Input 20-21'!AYE30)</f>
        <v/>
      </c>
      <c r="AYF30" s="14" t="str">
        <f>IF('Employee Input 20-21'!AYF30="","",'Employee Input 20-21'!AYF30)</f>
        <v/>
      </c>
      <c r="AYG30" s="14" t="str">
        <f>IF('Employee Input 20-21'!AYG30="","",'Employee Input 20-21'!AYG30)</f>
        <v/>
      </c>
      <c r="AYH30" s="14" t="str">
        <f>IF('Employee Input 20-21'!AYH30="","",'Employee Input 20-21'!AYH30)</f>
        <v/>
      </c>
      <c r="AYI30" s="14" t="str">
        <f>IF('Employee Input 20-21'!AYI30="","",'Employee Input 20-21'!AYI30)</f>
        <v/>
      </c>
      <c r="AYJ30" s="14" t="str">
        <f>IF('Employee Input 20-21'!AYJ30="","",'Employee Input 20-21'!AYJ30)</f>
        <v/>
      </c>
      <c r="AYK30" s="14" t="str">
        <f>IF('Employee Input 20-21'!AYK30="","",'Employee Input 20-21'!AYK30)</f>
        <v/>
      </c>
      <c r="AYL30" s="14" t="str">
        <f>IF('Employee Input 20-21'!AYL30="","",'Employee Input 20-21'!AYL30)</f>
        <v/>
      </c>
      <c r="AYM30" s="14" t="str">
        <f>IF('Employee Input 20-21'!AYM30="","",'Employee Input 20-21'!AYM30)</f>
        <v/>
      </c>
      <c r="AYN30" s="14" t="str">
        <f>IF('Employee Input 20-21'!AYN30="","",'Employee Input 20-21'!AYN30)</f>
        <v/>
      </c>
      <c r="AYO30" s="14" t="str">
        <f>IF('Employee Input 20-21'!AYO30="","",'Employee Input 20-21'!AYO30)</f>
        <v/>
      </c>
      <c r="AYP30" s="14" t="str">
        <f>IF('Employee Input 20-21'!AYP30="","",'Employee Input 20-21'!AYP30)</f>
        <v/>
      </c>
      <c r="AYQ30" s="14" t="str">
        <f>IF('Employee Input 20-21'!AYQ30="","",'Employee Input 20-21'!AYQ30)</f>
        <v/>
      </c>
      <c r="AYR30" s="14" t="str">
        <f>IF('Employee Input 20-21'!AYR30="","",'Employee Input 20-21'!AYR30)</f>
        <v/>
      </c>
      <c r="AYS30" s="14" t="str">
        <f>IF('Employee Input 20-21'!AYS30="","",'Employee Input 20-21'!AYS30)</f>
        <v/>
      </c>
      <c r="AYT30" s="14" t="str">
        <f>IF('Employee Input 20-21'!AYT30="","",'Employee Input 20-21'!AYT30)</f>
        <v/>
      </c>
      <c r="AYU30" s="14" t="str">
        <f>IF('Employee Input 20-21'!AYU30="","",'Employee Input 20-21'!AYU30)</f>
        <v/>
      </c>
      <c r="AYV30" s="14" t="str">
        <f>IF('Employee Input 20-21'!AYV30="","",'Employee Input 20-21'!AYV30)</f>
        <v/>
      </c>
      <c r="AYW30" s="14" t="str">
        <f>IF('Employee Input 20-21'!AYW30="","",'Employee Input 20-21'!AYW30)</f>
        <v/>
      </c>
      <c r="AYX30" s="14" t="str">
        <f>IF('Employee Input 20-21'!AYX30="","",'Employee Input 20-21'!AYX30)</f>
        <v/>
      </c>
      <c r="AYY30" s="14" t="str">
        <f>IF('Employee Input 20-21'!AYY30="","",'Employee Input 20-21'!AYY30)</f>
        <v/>
      </c>
      <c r="AYZ30" s="14" t="str">
        <f>IF('Employee Input 20-21'!AYZ30="","",'Employee Input 20-21'!AYZ30)</f>
        <v/>
      </c>
      <c r="AZA30" s="14" t="str">
        <f>IF('Employee Input 20-21'!AZA30="","",'Employee Input 20-21'!AZA30)</f>
        <v/>
      </c>
      <c r="AZB30" s="14" t="str">
        <f>IF('Employee Input 20-21'!AZB30="","",'Employee Input 20-21'!AZB30)</f>
        <v/>
      </c>
      <c r="AZC30" s="14" t="str">
        <f>IF('Employee Input 20-21'!AZC30="","",'Employee Input 20-21'!AZC30)</f>
        <v/>
      </c>
      <c r="AZD30" s="14" t="str">
        <f>IF('Employee Input 20-21'!AZD30="","",'Employee Input 20-21'!AZD30)</f>
        <v/>
      </c>
      <c r="AZE30" s="14" t="str">
        <f>IF('Employee Input 20-21'!AZE30="","",'Employee Input 20-21'!AZE30)</f>
        <v/>
      </c>
      <c r="AZF30" s="14" t="str">
        <f>IF('Employee Input 20-21'!AZF30="","",'Employee Input 20-21'!AZF30)</f>
        <v/>
      </c>
      <c r="AZG30" s="14" t="str">
        <f>IF('Employee Input 20-21'!AZG30="","",'Employee Input 20-21'!AZG30)</f>
        <v/>
      </c>
      <c r="AZH30" s="14" t="str">
        <f>IF('Employee Input 20-21'!AZH30="","",'Employee Input 20-21'!AZH30)</f>
        <v/>
      </c>
      <c r="AZI30" s="14" t="str">
        <f>IF('Employee Input 20-21'!AZI30="","",'Employee Input 20-21'!AZI30)</f>
        <v/>
      </c>
      <c r="AZJ30" s="14" t="str">
        <f>IF('Employee Input 20-21'!AZJ30="","",'Employee Input 20-21'!AZJ30)</f>
        <v/>
      </c>
      <c r="AZK30" s="14" t="str">
        <f>IF('Employee Input 20-21'!AZK30="","",'Employee Input 20-21'!AZK30)</f>
        <v/>
      </c>
      <c r="AZL30" s="14" t="str">
        <f>IF('Employee Input 20-21'!AZL30="","",'Employee Input 20-21'!AZL30)</f>
        <v/>
      </c>
      <c r="AZM30" s="14" t="str">
        <f>IF('Employee Input 20-21'!AZM30="","",'Employee Input 20-21'!AZM30)</f>
        <v/>
      </c>
      <c r="AZN30" s="14" t="str">
        <f>IF('Employee Input 20-21'!AZN30="","",'Employee Input 20-21'!AZN30)</f>
        <v/>
      </c>
      <c r="AZO30" s="14" t="str">
        <f>IF('Employee Input 20-21'!AZO30="","",'Employee Input 20-21'!AZO30)</f>
        <v/>
      </c>
      <c r="AZP30" s="14" t="str">
        <f>IF('Employee Input 20-21'!AZP30="","",'Employee Input 20-21'!AZP30)</f>
        <v/>
      </c>
      <c r="AZQ30" s="14" t="str">
        <f>IF('Employee Input 20-21'!AZQ30="","",'Employee Input 20-21'!AZQ30)</f>
        <v/>
      </c>
      <c r="AZR30" s="14" t="str">
        <f>IF('Employee Input 20-21'!AZR30="","",'Employee Input 20-21'!AZR30)</f>
        <v/>
      </c>
      <c r="AZS30" s="14" t="str">
        <f>IF('Employee Input 20-21'!AZS30="","",'Employee Input 20-21'!AZS30)</f>
        <v/>
      </c>
      <c r="AZT30" s="14" t="str">
        <f>IF('Employee Input 20-21'!AZT30="","",'Employee Input 20-21'!AZT30)</f>
        <v/>
      </c>
      <c r="AZU30" s="14" t="str">
        <f>IF('Employee Input 20-21'!AZU30="","",'Employee Input 20-21'!AZU30)</f>
        <v/>
      </c>
      <c r="AZV30" s="14" t="str">
        <f>IF('Employee Input 20-21'!AZV30="","",'Employee Input 20-21'!AZV30)</f>
        <v/>
      </c>
      <c r="AZW30" s="14" t="str">
        <f>IF('Employee Input 20-21'!AZW30="","",'Employee Input 20-21'!AZW30)</f>
        <v/>
      </c>
      <c r="AZX30" s="14" t="str">
        <f>IF('Employee Input 20-21'!AZX30="","",'Employee Input 20-21'!AZX30)</f>
        <v/>
      </c>
      <c r="AZY30" s="14" t="str">
        <f>IF('Employee Input 20-21'!AZY30="","",'Employee Input 20-21'!AZY30)</f>
        <v/>
      </c>
      <c r="AZZ30" s="14" t="str">
        <f>IF('Employee Input 20-21'!AZZ30="","",'Employee Input 20-21'!AZZ30)</f>
        <v/>
      </c>
      <c r="BAA30" s="14" t="str">
        <f>IF('Employee Input 20-21'!BAA30="","",'Employee Input 20-21'!BAA30)</f>
        <v/>
      </c>
      <c r="BAB30" s="14" t="str">
        <f>IF('Employee Input 20-21'!BAB30="","",'Employee Input 20-21'!BAB30)</f>
        <v/>
      </c>
      <c r="BAC30" s="14" t="str">
        <f>IF('Employee Input 20-21'!BAC30="","",'Employee Input 20-21'!BAC30)</f>
        <v/>
      </c>
      <c r="BAD30" s="14" t="str">
        <f>IF('Employee Input 20-21'!BAD30="","",'Employee Input 20-21'!BAD30)</f>
        <v/>
      </c>
      <c r="BAE30" s="14" t="str">
        <f>IF('Employee Input 20-21'!BAE30="","",'Employee Input 20-21'!BAE30)</f>
        <v/>
      </c>
      <c r="BAF30" s="14" t="str">
        <f>IF('Employee Input 20-21'!BAF30="","",'Employee Input 20-21'!BAF30)</f>
        <v/>
      </c>
      <c r="BAG30" s="14" t="str">
        <f>IF('Employee Input 20-21'!BAG30="","",'Employee Input 20-21'!BAG30)</f>
        <v/>
      </c>
      <c r="BAH30" s="14" t="str">
        <f>IF('Employee Input 20-21'!BAH30="","",'Employee Input 20-21'!BAH30)</f>
        <v/>
      </c>
      <c r="BAI30" s="14" t="str">
        <f>IF('Employee Input 20-21'!BAI30="","",'Employee Input 20-21'!BAI30)</f>
        <v/>
      </c>
      <c r="BAJ30" s="14" t="str">
        <f>IF('Employee Input 20-21'!BAJ30="","",'Employee Input 20-21'!BAJ30)</f>
        <v/>
      </c>
      <c r="BAK30" s="14" t="str">
        <f>IF('Employee Input 20-21'!BAK30="","",'Employee Input 20-21'!BAK30)</f>
        <v/>
      </c>
      <c r="BAL30" s="14" t="str">
        <f>IF('Employee Input 20-21'!BAL30="","",'Employee Input 20-21'!BAL30)</f>
        <v/>
      </c>
      <c r="BAM30" s="14" t="str">
        <f>IF('Employee Input 20-21'!BAM30="","",'Employee Input 20-21'!BAM30)</f>
        <v/>
      </c>
      <c r="BAN30" s="14" t="str">
        <f>IF('Employee Input 20-21'!BAN30="","",'Employee Input 20-21'!BAN30)</f>
        <v/>
      </c>
      <c r="BAO30" s="14" t="str">
        <f>IF('Employee Input 20-21'!BAO30="","",'Employee Input 20-21'!BAO30)</f>
        <v/>
      </c>
      <c r="BAP30" s="14" t="str">
        <f>IF('Employee Input 20-21'!BAP30="","",'Employee Input 20-21'!BAP30)</f>
        <v/>
      </c>
      <c r="BAQ30" s="14" t="str">
        <f>IF('Employee Input 20-21'!BAQ30="","",'Employee Input 20-21'!BAQ30)</f>
        <v/>
      </c>
      <c r="BAR30" s="14" t="str">
        <f>IF('Employee Input 20-21'!BAR30="","",'Employee Input 20-21'!BAR30)</f>
        <v/>
      </c>
      <c r="BAS30" s="14" t="str">
        <f>IF('Employee Input 20-21'!BAS30="","",'Employee Input 20-21'!BAS30)</f>
        <v/>
      </c>
      <c r="BAT30" s="14" t="str">
        <f>IF('Employee Input 20-21'!BAT30="","",'Employee Input 20-21'!BAT30)</f>
        <v/>
      </c>
      <c r="BAU30" s="14" t="str">
        <f>IF('Employee Input 20-21'!BAU30="","",'Employee Input 20-21'!BAU30)</f>
        <v/>
      </c>
      <c r="BAV30" s="14" t="str">
        <f>IF('Employee Input 20-21'!BAV30="","",'Employee Input 20-21'!BAV30)</f>
        <v/>
      </c>
      <c r="BAW30" s="14" t="str">
        <f>IF('Employee Input 20-21'!BAW30="","",'Employee Input 20-21'!BAW30)</f>
        <v/>
      </c>
      <c r="BAX30" s="14" t="str">
        <f>IF('Employee Input 20-21'!BAX30="","",'Employee Input 20-21'!BAX30)</f>
        <v/>
      </c>
      <c r="BAY30" s="14" t="str">
        <f>IF('Employee Input 20-21'!BAY30="","",'Employee Input 20-21'!BAY30)</f>
        <v/>
      </c>
      <c r="BAZ30" s="14" t="str">
        <f>IF('Employee Input 20-21'!BAZ30="","",'Employee Input 20-21'!BAZ30)</f>
        <v/>
      </c>
      <c r="BBA30" s="14" t="str">
        <f>IF('Employee Input 20-21'!BBA30="","",'Employee Input 20-21'!BBA30)</f>
        <v/>
      </c>
      <c r="BBB30" s="14" t="str">
        <f>IF('Employee Input 20-21'!BBB30="","",'Employee Input 20-21'!BBB30)</f>
        <v/>
      </c>
      <c r="BBC30" s="14" t="str">
        <f>IF('Employee Input 20-21'!BBC30="","",'Employee Input 20-21'!BBC30)</f>
        <v/>
      </c>
      <c r="BBD30" s="14" t="str">
        <f>IF('Employee Input 20-21'!BBD30="","",'Employee Input 20-21'!BBD30)</f>
        <v/>
      </c>
      <c r="BBE30" s="14" t="str">
        <f>IF('Employee Input 20-21'!BBE30="","",'Employee Input 20-21'!BBE30)</f>
        <v/>
      </c>
      <c r="BBF30" s="14" t="str">
        <f>IF('Employee Input 20-21'!BBF30="","",'Employee Input 20-21'!BBF30)</f>
        <v/>
      </c>
      <c r="BBG30" s="14" t="str">
        <f>IF('Employee Input 20-21'!BBG30="","",'Employee Input 20-21'!BBG30)</f>
        <v/>
      </c>
      <c r="BBH30" s="14" t="str">
        <f>IF('Employee Input 20-21'!BBH30="","",'Employee Input 20-21'!BBH30)</f>
        <v/>
      </c>
      <c r="BBI30" s="14" t="str">
        <f>IF('Employee Input 20-21'!BBI30="","",'Employee Input 20-21'!BBI30)</f>
        <v/>
      </c>
      <c r="BBJ30" s="14" t="str">
        <f>IF('Employee Input 20-21'!BBJ30="","",'Employee Input 20-21'!BBJ30)</f>
        <v/>
      </c>
      <c r="BBK30" s="14" t="str">
        <f>IF('Employee Input 20-21'!BBK30="","",'Employee Input 20-21'!BBK30)</f>
        <v/>
      </c>
      <c r="BBL30" s="14" t="str">
        <f>IF('Employee Input 20-21'!BBL30="","",'Employee Input 20-21'!BBL30)</f>
        <v/>
      </c>
      <c r="BBM30" s="14" t="str">
        <f>IF('Employee Input 20-21'!BBM30="","",'Employee Input 20-21'!BBM30)</f>
        <v/>
      </c>
      <c r="BBN30" s="14" t="str">
        <f>IF('Employee Input 20-21'!BBN30="","",'Employee Input 20-21'!BBN30)</f>
        <v/>
      </c>
      <c r="BBO30" s="14" t="str">
        <f>IF('Employee Input 20-21'!BBO30="","",'Employee Input 20-21'!BBO30)</f>
        <v/>
      </c>
      <c r="BBP30" s="14" t="str">
        <f>IF('Employee Input 20-21'!BBP30="","",'Employee Input 20-21'!BBP30)</f>
        <v/>
      </c>
      <c r="BBQ30" s="14" t="str">
        <f>IF('Employee Input 20-21'!BBQ30="","",'Employee Input 20-21'!BBQ30)</f>
        <v/>
      </c>
      <c r="BBR30" s="14" t="str">
        <f>IF('Employee Input 20-21'!BBR30="","",'Employee Input 20-21'!BBR30)</f>
        <v/>
      </c>
      <c r="BBS30" s="14" t="str">
        <f>IF('Employee Input 20-21'!BBS30="","",'Employee Input 20-21'!BBS30)</f>
        <v/>
      </c>
      <c r="BBT30" s="14" t="str">
        <f>IF('Employee Input 20-21'!BBT30="","",'Employee Input 20-21'!BBT30)</f>
        <v/>
      </c>
      <c r="BBU30" s="14" t="str">
        <f>IF('Employee Input 20-21'!BBU30="","",'Employee Input 20-21'!BBU30)</f>
        <v/>
      </c>
      <c r="BBV30" s="14" t="str">
        <f>IF('Employee Input 20-21'!BBV30="","",'Employee Input 20-21'!BBV30)</f>
        <v/>
      </c>
      <c r="BBW30" s="14" t="str">
        <f>IF('Employee Input 20-21'!BBW30="","",'Employee Input 20-21'!BBW30)</f>
        <v/>
      </c>
      <c r="BBX30" s="14" t="str">
        <f>IF('Employee Input 20-21'!BBX30="","",'Employee Input 20-21'!BBX30)</f>
        <v/>
      </c>
      <c r="BBY30" s="14" t="str">
        <f>IF('Employee Input 20-21'!BBY30="","",'Employee Input 20-21'!BBY30)</f>
        <v/>
      </c>
      <c r="BBZ30" s="14" t="str">
        <f>IF('Employee Input 20-21'!BBZ30="","",'Employee Input 20-21'!BBZ30)</f>
        <v/>
      </c>
      <c r="BCA30" s="14" t="str">
        <f>IF('Employee Input 20-21'!BCA30="","",'Employee Input 20-21'!BCA30)</f>
        <v/>
      </c>
      <c r="BCB30" s="14" t="str">
        <f>IF('Employee Input 20-21'!BCB30="","",'Employee Input 20-21'!BCB30)</f>
        <v/>
      </c>
      <c r="BCC30" s="14" t="str">
        <f>IF('Employee Input 20-21'!BCC30="","",'Employee Input 20-21'!BCC30)</f>
        <v/>
      </c>
      <c r="BCD30" s="14" t="str">
        <f>IF('Employee Input 20-21'!BCD30="","",'Employee Input 20-21'!BCD30)</f>
        <v/>
      </c>
      <c r="BCE30" s="14" t="str">
        <f>IF('Employee Input 20-21'!BCE30="","",'Employee Input 20-21'!BCE30)</f>
        <v/>
      </c>
      <c r="BCF30" s="14" t="str">
        <f>IF('Employee Input 20-21'!BCF30="","",'Employee Input 20-21'!BCF30)</f>
        <v/>
      </c>
      <c r="BCG30" s="14" t="str">
        <f>IF('Employee Input 20-21'!BCG30="","",'Employee Input 20-21'!BCG30)</f>
        <v/>
      </c>
      <c r="BCH30" s="14" t="str">
        <f>IF('Employee Input 20-21'!BCH30="","",'Employee Input 20-21'!BCH30)</f>
        <v/>
      </c>
      <c r="BCI30" s="14" t="str">
        <f>IF('Employee Input 20-21'!BCI30="","",'Employee Input 20-21'!BCI30)</f>
        <v/>
      </c>
      <c r="BCJ30" s="14" t="str">
        <f>IF('Employee Input 20-21'!BCJ30="","",'Employee Input 20-21'!BCJ30)</f>
        <v/>
      </c>
      <c r="BCK30" s="14" t="str">
        <f>IF('Employee Input 20-21'!BCK30="","",'Employee Input 20-21'!BCK30)</f>
        <v/>
      </c>
      <c r="BCL30" s="14" t="str">
        <f>IF('Employee Input 20-21'!BCL30="","",'Employee Input 20-21'!BCL30)</f>
        <v/>
      </c>
      <c r="BCM30" s="14" t="str">
        <f>IF('Employee Input 20-21'!BCM30="","",'Employee Input 20-21'!BCM30)</f>
        <v/>
      </c>
      <c r="BCN30" s="14" t="str">
        <f>IF('Employee Input 20-21'!BCN30="","",'Employee Input 20-21'!BCN30)</f>
        <v/>
      </c>
      <c r="BCO30" s="14" t="str">
        <f>IF('Employee Input 20-21'!BCO30="","",'Employee Input 20-21'!BCO30)</f>
        <v/>
      </c>
      <c r="BCP30" s="14" t="str">
        <f>IF('Employee Input 20-21'!BCP30="","",'Employee Input 20-21'!BCP30)</f>
        <v/>
      </c>
      <c r="BCQ30" s="14" t="str">
        <f>IF('Employee Input 20-21'!BCQ30="","",'Employee Input 20-21'!BCQ30)</f>
        <v/>
      </c>
      <c r="BCR30" s="14" t="str">
        <f>IF('Employee Input 20-21'!BCR30="","",'Employee Input 20-21'!BCR30)</f>
        <v/>
      </c>
      <c r="BCS30" s="14" t="str">
        <f>IF('Employee Input 20-21'!BCS30="","",'Employee Input 20-21'!BCS30)</f>
        <v/>
      </c>
      <c r="BCT30" s="14" t="str">
        <f>IF('Employee Input 20-21'!BCT30="","",'Employee Input 20-21'!BCT30)</f>
        <v/>
      </c>
      <c r="BCU30" s="14" t="str">
        <f>IF('Employee Input 20-21'!BCU30="","",'Employee Input 20-21'!BCU30)</f>
        <v/>
      </c>
      <c r="BCV30" s="14" t="str">
        <f>IF('Employee Input 20-21'!BCV30="","",'Employee Input 20-21'!BCV30)</f>
        <v/>
      </c>
      <c r="BCW30" s="14" t="str">
        <f>IF('Employee Input 20-21'!BCW30="","",'Employee Input 20-21'!BCW30)</f>
        <v/>
      </c>
      <c r="BCX30" s="14" t="str">
        <f>IF('Employee Input 20-21'!BCX30="","",'Employee Input 20-21'!BCX30)</f>
        <v/>
      </c>
      <c r="BCY30" s="14" t="str">
        <f>IF('Employee Input 20-21'!BCY30="","",'Employee Input 20-21'!BCY30)</f>
        <v/>
      </c>
      <c r="BCZ30" s="14" t="str">
        <f>IF('Employee Input 20-21'!BCZ30="","",'Employee Input 20-21'!BCZ30)</f>
        <v/>
      </c>
      <c r="BDA30" s="14" t="str">
        <f>IF('Employee Input 20-21'!BDA30="","",'Employee Input 20-21'!BDA30)</f>
        <v/>
      </c>
      <c r="BDB30" s="14" t="str">
        <f>IF('Employee Input 20-21'!BDB30="","",'Employee Input 20-21'!BDB30)</f>
        <v/>
      </c>
      <c r="BDC30" s="14" t="str">
        <f>IF('Employee Input 20-21'!BDC30="","",'Employee Input 20-21'!BDC30)</f>
        <v/>
      </c>
      <c r="BDD30" s="14" t="str">
        <f>IF('Employee Input 20-21'!BDD30="","",'Employee Input 20-21'!BDD30)</f>
        <v/>
      </c>
      <c r="BDE30" s="14" t="str">
        <f>IF('Employee Input 20-21'!BDE30="","",'Employee Input 20-21'!BDE30)</f>
        <v/>
      </c>
      <c r="BDF30" s="14" t="str">
        <f>IF('Employee Input 20-21'!BDF30="","",'Employee Input 20-21'!BDF30)</f>
        <v/>
      </c>
      <c r="BDG30" s="14" t="str">
        <f>IF('Employee Input 20-21'!BDG30="","",'Employee Input 20-21'!BDG30)</f>
        <v/>
      </c>
      <c r="BDH30" s="14" t="str">
        <f>IF('Employee Input 20-21'!BDH30="","",'Employee Input 20-21'!BDH30)</f>
        <v/>
      </c>
      <c r="BDI30" s="14" t="str">
        <f>IF('Employee Input 20-21'!BDI30="","",'Employee Input 20-21'!BDI30)</f>
        <v/>
      </c>
      <c r="BDJ30" s="14" t="str">
        <f>IF('Employee Input 20-21'!BDJ30="","",'Employee Input 20-21'!BDJ30)</f>
        <v/>
      </c>
      <c r="BDK30" s="14" t="str">
        <f>IF('Employee Input 20-21'!BDK30="","",'Employee Input 20-21'!BDK30)</f>
        <v/>
      </c>
      <c r="BDL30" s="14" t="str">
        <f>IF('Employee Input 20-21'!BDL30="","",'Employee Input 20-21'!BDL30)</f>
        <v/>
      </c>
      <c r="BDM30" s="14" t="str">
        <f>IF('Employee Input 20-21'!BDM30="","",'Employee Input 20-21'!BDM30)</f>
        <v/>
      </c>
      <c r="BDN30" s="14" t="str">
        <f>IF('Employee Input 20-21'!BDN30="","",'Employee Input 20-21'!BDN30)</f>
        <v/>
      </c>
      <c r="BDO30" s="14" t="str">
        <f>IF('Employee Input 20-21'!BDO30="","",'Employee Input 20-21'!BDO30)</f>
        <v/>
      </c>
      <c r="BDP30" s="14" t="str">
        <f>IF('Employee Input 20-21'!BDP30="","",'Employee Input 20-21'!BDP30)</f>
        <v/>
      </c>
      <c r="BDQ30" s="14" t="str">
        <f>IF('Employee Input 20-21'!BDQ30="","",'Employee Input 20-21'!BDQ30)</f>
        <v/>
      </c>
      <c r="BDR30" s="14" t="str">
        <f>IF('Employee Input 20-21'!BDR30="","",'Employee Input 20-21'!BDR30)</f>
        <v/>
      </c>
      <c r="BDS30" s="14" t="str">
        <f>IF('Employee Input 20-21'!BDS30="","",'Employee Input 20-21'!BDS30)</f>
        <v/>
      </c>
      <c r="BDT30" s="14" t="str">
        <f>IF('Employee Input 20-21'!BDT30="","",'Employee Input 20-21'!BDT30)</f>
        <v/>
      </c>
      <c r="BDU30" s="14" t="str">
        <f>IF('Employee Input 20-21'!BDU30="","",'Employee Input 20-21'!BDU30)</f>
        <v/>
      </c>
      <c r="BDV30" s="14" t="str">
        <f>IF('Employee Input 20-21'!BDV30="","",'Employee Input 20-21'!BDV30)</f>
        <v/>
      </c>
      <c r="BDW30" s="14" t="str">
        <f>IF('Employee Input 20-21'!BDW30="","",'Employee Input 20-21'!BDW30)</f>
        <v/>
      </c>
      <c r="BDX30" s="14" t="str">
        <f>IF('Employee Input 20-21'!BDX30="","",'Employee Input 20-21'!BDX30)</f>
        <v/>
      </c>
      <c r="BDY30" s="14" t="str">
        <f>IF('Employee Input 20-21'!BDY30="","",'Employee Input 20-21'!BDY30)</f>
        <v/>
      </c>
      <c r="BDZ30" s="14" t="str">
        <f>IF('Employee Input 20-21'!BDZ30="","",'Employee Input 20-21'!BDZ30)</f>
        <v/>
      </c>
      <c r="BEA30" s="14" t="str">
        <f>IF('Employee Input 20-21'!BEA30="","",'Employee Input 20-21'!BEA30)</f>
        <v/>
      </c>
      <c r="BEB30" s="14" t="str">
        <f>IF('Employee Input 20-21'!BEB30="","",'Employee Input 20-21'!BEB30)</f>
        <v/>
      </c>
      <c r="BEC30" s="14" t="str">
        <f>IF('Employee Input 20-21'!BEC30="","",'Employee Input 20-21'!BEC30)</f>
        <v/>
      </c>
      <c r="BED30" s="14" t="str">
        <f>IF('Employee Input 20-21'!BED30="","",'Employee Input 20-21'!BED30)</f>
        <v/>
      </c>
      <c r="BEE30" s="14" t="str">
        <f>IF('Employee Input 20-21'!BEE30="","",'Employee Input 20-21'!BEE30)</f>
        <v/>
      </c>
      <c r="BEF30" s="14" t="str">
        <f>IF('Employee Input 20-21'!BEF30="","",'Employee Input 20-21'!BEF30)</f>
        <v/>
      </c>
      <c r="BEG30" s="14" t="str">
        <f>IF('Employee Input 20-21'!BEG30="","",'Employee Input 20-21'!BEG30)</f>
        <v/>
      </c>
      <c r="BEH30" s="14" t="str">
        <f>IF('Employee Input 20-21'!BEH30="","",'Employee Input 20-21'!BEH30)</f>
        <v/>
      </c>
      <c r="BEI30" s="14" t="str">
        <f>IF('Employee Input 20-21'!BEI30="","",'Employee Input 20-21'!BEI30)</f>
        <v/>
      </c>
      <c r="BEJ30" s="14" t="str">
        <f>IF('Employee Input 20-21'!BEJ30="","",'Employee Input 20-21'!BEJ30)</f>
        <v/>
      </c>
      <c r="BEK30" s="14" t="str">
        <f>IF('Employee Input 20-21'!BEK30="","",'Employee Input 20-21'!BEK30)</f>
        <v/>
      </c>
      <c r="BEL30" s="14" t="str">
        <f>IF('Employee Input 20-21'!BEL30="","",'Employee Input 20-21'!BEL30)</f>
        <v/>
      </c>
      <c r="BEM30" s="14" t="str">
        <f>IF('Employee Input 20-21'!BEM30="","",'Employee Input 20-21'!BEM30)</f>
        <v/>
      </c>
      <c r="BEN30" s="14" t="str">
        <f>IF('Employee Input 20-21'!BEN30="","",'Employee Input 20-21'!BEN30)</f>
        <v/>
      </c>
      <c r="BEO30" s="14" t="str">
        <f>IF('Employee Input 20-21'!BEO30="","",'Employee Input 20-21'!BEO30)</f>
        <v/>
      </c>
      <c r="BEP30" s="14" t="str">
        <f>IF('Employee Input 20-21'!BEP30="","",'Employee Input 20-21'!BEP30)</f>
        <v/>
      </c>
      <c r="BEQ30" s="14" t="str">
        <f>IF('Employee Input 20-21'!BEQ30="","",'Employee Input 20-21'!BEQ30)</f>
        <v/>
      </c>
      <c r="BER30" s="14" t="str">
        <f>IF('Employee Input 20-21'!BER30="","",'Employee Input 20-21'!BER30)</f>
        <v/>
      </c>
      <c r="BES30" s="14" t="str">
        <f>IF('Employee Input 20-21'!BES30="","",'Employee Input 20-21'!BES30)</f>
        <v/>
      </c>
      <c r="BET30" s="14" t="str">
        <f>IF('Employee Input 20-21'!BET30="","",'Employee Input 20-21'!BET30)</f>
        <v/>
      </c>
      <c r="BEU30" s="14" t="str">
        <f>IF('Employee Input 20-21'!BEU30="","",'Employee Input 20-21'!BEU30)</f>
        <v/>
      </c>
      <c r="BEV30" s="14" t="str">
        <f>IF('Employee Input 20-21'!BEV30="","",'Employee Input 20-21'!BEV30)</f>
        <v/>
      </c>
      <c r="BEW30" s="14" t="str">
        <f>IF('Employee Input 20-21'!BEW30="","",'Employee Input 20-21'!BEW30)</f>
        <v/>
      </c>
      <c r="BEX30" s="14" t="str">
        <f>IF('Employee Input 20-21'!BEX30="","",'Employee Input 20-21'!BEX30)</f>
        <v/>
      </c>
      <c r="BEY30" s="14" t="str">
        <f>IF('Employee Input 20-21'!BEY30="","",'Employee Input 20-21'!BEY30)</f>
        <v/>
      </c>
      <c r="BEZ30" s="14" t="str">
        <f>IF('Employee Input 20-21'!BEZ30="","",'Employee Input 20-21'!BEZ30)</f>
        <v/>
      </c>
      <c r="BFA30" s="14" t="str">
        <f>IF('Employee Input 20-21'!BFA30="","",'Employee Input 20-21'!BFA30)</f>
        <v/>
      </c>
      <c r="BFB30" s="14" t="str">
        <f>IF('Employee Input 20-21'!BFB30="","",'Employee Input 20-21'!BFB30)</f>
        <v/>
      </c>
      <c r="BFC30" s="14" t="str">
        <f>IF('Employee Input 20-21'!BFC30="","",'Employee Input 20-21'!BFC30)</f>
        <v/>
      </c>
      <c r="BFD30" s="14" t="str">
        <f>IF('Employee Input 20-21'!BFD30="","",'Employee Input 20-21'!BFD30)</f>
        <v/>
      </c>
      <c r="BFE30" s="14" t="str">
        <f>IF('Employee Input 20-21'!BFE30="","",'Employee Input 20-21'!BFE30)</f>
        <v/>
      </c>
      <c r="BFF30" s="14" t="str">
        <f>IF('Employee Input 20-21'!BFF30="","",'Employee Input 20-21'!BFF30)</f>
        <v/>
      </c>
      <c r="BFG30" s="14" t="str">
        <f>IF('Employee Input 20-21'!BFG30="","",'Employee Input 20-21'!BFG30)</f>
        <v/>
      </c>
      <c r="BFH30" s="14" t="str">
        <f>IF('Employee Input 20-21'!BFH30="","",'Employee Input 20-21'!BFH30)</f>
        <v/>
      </c>
      <c r="BFI30" s="14" t="str">
        <f>IF('Employee Input 20-21'!BFI30="","",'Employee Input 20-21'!BFI30)</f>
        <v/>
      </c>
      <c r="BFJ30" s="14" t="str">
        <f>IF('Employee Input 20-21'!BFJ30="","",'Employee Input 20-21'!BFJ30)</f>
        <v/>
      </c>
      <c r="BFK30" s="14" t="str">
        <f>IF('Employee Input 20-21'!BFK30="","",'Employee Input 20-21'!BFK30)</f>
        <v/>
      </c>
      <c r="BFL30" s="14" t="str">
        <f>IF('Employee Input 20-21'!BFL30="","",'Employee Input 20-21'!BFL30)</f>
        <v/>
      </c>
      <c r="BFM30" s="14" t="str">
        <f>IF('Employee Input 20-21'!BFM30="","",'Employee Input 20-21'!BFM30)</f>
        <v/>
      </c>
      <c r="BFN30" s="14" t="str">
        <f>IF('Employee Input 20-21'!BFN30="","",'Employee Input 20-21'!BFN30)</f>
        <v/>
      </c>
      <c r="BFO30" s="14" t="str">
        <f>IF('Employee Input 20-21'!BFO30="","",'Employee Input 20-21'!BFO30)</f>
        <v/>
      </c>
      <c r="BFP30" s="14" t="str">
        <f>IF('Employee Input 20-21'!BFP30="","",'Employee Input 20-21'!BFP30)</f>
        <v/>
      </c>
      <c r="BFQ30" s="14" t="str">
        <f>IF('Employee Input 20-21'!BFQ30="","",'Employee Input 20-21'!BFQ30)</f>
        <v/>
      </c>
      <c r="BFR30" s="14" t="str">
        <f>IF('Employee Input 20-21'!BFR30="","",'Employee Input 20-21'!BFR30)</f>
        <v/>
      </c>
      <c r="BFS30" s="14" t="str">
        <f>IF('Employee Input 20-21'!BFS30="","",'Employee Input 20-21'!BFS30)</f>
        <v/>
      </c>
      <c r="BFT30" s="14" t="str">
        <f>IF('Employee Input 20-21'!BFT30="","",'Employee Input 20-21'!BFT30)</f>
        <v/>
      </c>
      <c r="BFU30" s="14" t="str">
        <f>IF('Employee Input 20-21'!BFU30="","",'Employee Input 20-21'!BFU30)</f>
        <v/>
      </c>
      <c r="BFV30" s="14" t="str">
        <f>IF('Employee Input 20-21'!BFV30="","",'Employee Input 20-21'!BFV30)</f>
        <v/>
      </c>
      <c r="BFW30" s="14" t="str">
        <f>IF('Employee Input 20-21'!BFW30="","",'Employee Input 20-21'!BFW30)</f>
        <v/>
      </c>
      <c r="BFX30" s="14" t="str">
        <f>IF('Employee Input 20-21'!BFX30="","",'Employee Input 20-21'!BFX30)</f>
        <v/>
      </c>
      <c r="BFY30" s="14" t="str">
        <f>IF('Employee Input 20-21'!BFY30="","",'Employee Input 20-21'!BFY30)</f>
        <v/>
      </c>
      <c r="BFZ30" s="14" t="str">
        <f>IF('Employee Input 20-21'!BFZ30="","",'Employee Input 20-21'!BFZ30)</f>
        <v/>
      </c>
      <c r="BGA30" s="14" t="str">
        <f>IF('Employee Input 20-21'!BGA30="","",'Employee Input 20-21'!BGA30)</f>
        <v/>
      </c>
      <c r="BGB30" s="14" t="str">
        <f>IF('Employee Input 20-21'!BGB30="","",'Employee Input 20-21'!BGB30)</f>
        <v/>
      </c>
      <c r="BGC30" s="14" t="str">
        <f>IF('Employee Input 20-21'!BGC30="","",'Employee Input 20-21'!BGC30)</f>
        <v/>
      </c>
      <c r="BGD30" s="14" t="str">
        <f>IF('Employee Input 20-21'!BGD30="","",'Employee Input 20-21'!BGD30)</f>
        <v/>
      </c>
      <c r="BGE30" s="14" t="str">
        <f>IF('Employee Input 20-21'!BGE30="","",'Employee Input 20-21'!BGE30)</f>
        <v/>
      </c>
      <c r="BGF30" s="14" t="str">
        <f>IF('Employee Input 20-21'!BGF30="","",'Employee Input 20-21'!BGF30)</f>
        <v/>
      </c>
      <c r="BGG30" s="14" t="str">
        <f>IF('Employee Input 20-21'!BGG30="","",'Employee Input 20-21'!BGG30)</f>
        <v/>
      </c>
      <c r="BGH30" s="14" t="str">
        <f>IF('Employee Input 20-21'!BGH30="","",'Employee Input 20-21'!BGH30)</f>
        <v/>
      </c>
      <c r="BGI30" s="14" t="str">
        <f>IF('Employee Input 20-21'!BGI30="","",'Employee Input 20-21'!BGI30)</f>
        <v/>
      </c>
      <c r="BGJ30" s="14" t="str">
        <f>IF('Employee Input 20-21'!BGJ30="","",'Employee Input 20-21'!BGJ30)</f>
        <v/>
      </c>
      <c r="BGK30" s="14" t="str">
        <f>IF('Employee Input 20-21'!BGK30="","",'Employee Input 20-21'!BGK30)</f>
        <v/>
      </c>
      <c r="BGL30" s="14" t="str">
        <f>IF('Employee Input 20-21'!BGL30="","",'Employee Input 20-21'!BGL30)</f>
        <v/>
      </c>
      <c r="BGM30" s="14" t="str">
        <f>IF('Employee Input 20-21'!BGM30="","",'Employee Input 20-21'!BGM30)</f>
        <v/>
      </c>
      <c r="BGN30" s="14" t="str">
        <f>IF('Employee Input 20-21'!BGN30="","",'Employee Input 20-21'!BGN30)</f>
        <v/>
      </c>
      <c r="BGO30" s="14" t="str">
        <f>IF('Employee Input 20-21'!BGO30="","",'Employee Input 20-21'!BGO30)</f>
        <v/>
      </c>
      <c r="BGP30" s="14" t="str">
        <f>IF('Employee Input 20-21'!BGP30="","",'Employee Input 20-21'!BGP30)</f>
        <v/>
      </c>
      <c r="BGQ30" s="14" t="str">
        <f>IF('Employee Input 20-21'!BGQ30="","",'Employee Input 20-21'!BGQ30)</f>
        <v/>
      </c>
      <c r="BGR30" s="14" t="str">
        <f>IF('Employee Input 20-21'!BGR30="","",'Employee Input 20-21'!BGR30)</f>
        <v/>
      </c>
      <c r="BGS30" s="14" t="str">
        <f>IF('Employee Input 20-21'!BGS30="","",'Employee Input 20-21'!BGS30)</f>
        <v/>
      </c>
      <c r="BGT30" s="14" t="str">
        <f>IF('Employee Input 20-21'!BGT30="","",'Employee Input 20-21'!BGT30)</f>
        <v/>
      </c>
      <c r="BGU30" s="14" t="str">
        <f>IF('Employee Input 20-21'!BGU30="","",'Employee Input 20-21'!BGU30)</f>
        <v/>
      </c>
      <c r="BGV30" s="14" t="str">
        <f>IF('Employee Input 20-21'!BGV30="","",'Employee Input 20-21'!BGV30)</f>
        <v/>
      </c>
      <c r="BGW30" s="14" t="str">
        <f>IF('Employee Input 20-21'!BGW30="","",'Employee Input 20-21'!BGW30)</f>
        <v/>
      </c>
      <c r="BGX30" s="14" t="str">
        <f>IF('Employee Input 20-21'!BGX30="","",'Employee Input 20-21'!BGX30)</f>
        <v/>
      </c>
      <c r="BGY30" s="14" t="str">
        <f>IF('Employee Input 20-21'!BGY30="","",'Employee Input 20-21'!BGY30)</f>
        <v/>
      </c>
      <c r="BGZ30" s="14" t="str">
        <f>IF('Employee Input 20-21'!BGZ30="","",'Employee Input 20-21'!BGZ30)</f>
        <v/>
      </c>
      <c r="BHA30" s="14" t="str">
        <f>IF('Employee Input 20-21'!BHA30="","",'Employee Input 20-21'!BHA30)</f>
        <v/>
      </c>
      <c r="BHB30" s="14" t="str">
        <f>IF('Employee Input 20-21'!BHB30="","",'Employee Input 20-21'!BHB30)</f>
        <v/>
      </c>
      <c r="BHC30" s="14" t="str">
        <f>IF('Employee Input 20-21'!BHC30="","",'Employee Input 20-21'!BHC30)</f>
        <v/>
      </c>
      <c r="BHD30" s="14" t="str">
        <f>IF('Employee Input 20-21'!BHD30="","",'Employee Input 20-21'!BHD30)</f>
        <v/>
      </c>
      <c r="BHE30" s="14" t="str">
        <f>IF('Employee Input 20-21'!BHE30="","",'Employee Input 20-21'!BHE30)</f>
        <v/>
      </c>
      <c r="BHF30" s="14" t="str">
        <f>IF('Employee Input 20-21'!BHF30="","",'Employee Input 20-21'!BHF30)</f>
        <v/>
      </c>
      <c r="BHG30" s="14" t="str">
        <f>IF('Employee Input 20-21'!BHG30="","",'Employee Input 20-21'!BHG30)</f>
        <v/>
      </c>
      <c r="BHH30" s="14" t="str">
        <f>IF('Employee Input 20-21'!BHH30="","",'Employee Input 20-21'!BHH30)</f>
        <v/>
      </c>
      <c r="BHI30" s="14" t="str">
        <f>IF('Employee Input 20-21'!BHI30="","",'Employee Input 20-21'!BHI30)</f>
        <v/>
      </c>
      <c r="BHJ30" s="14" t="str">
        <f>IF('Employee Input 20-21'!BHJ30="","",'Employee Input 20-21'!BHJ30)</f>
        <v/>
      </c>
      <c r="BHK30" s="14" t="str">
        <f>IF('Employee Input 20-21'!BHK30="","",'Employee Input 20-21'!BHK30)</f>
        <v/>
      </c>
      <c r="BHL30" s="14" t="str">
        <f>IF('Employee Input 20-21'!BHL30="","",'Employee Input 20-21'!BHL30)</f>
        <v/>
      </c>
      <c r="BHM30" s="14" t="str">
        <f>IF('Employee Input 20-21'!BHM30="","",'Employee Input 20-21'!BHM30)</f>
        <v/>
      </c>
      <c r="BHN30" s="14" t="str">
        <f>IF('Employee Input 20-21'!BHN30="","",'Employee Input 20-21'!BHN30)</f>
        <v/>
      </c>
      <c r="BHO30" s="14" t="str">
        <f>IF('Employee Input 20-21'!BHO30="","",'Employee Input 20-21'!BHO30)</f>
        <v/>
      </c>
      <c r="BHP30" s="14" t="str">
        <f>IF('Employee Input 20-21'!BHP30="","",'Employee Input 20-21'!BHP30)</f>
        <v/>
      </c>
      <c r="BHQ30" s="14" t="str">
        <f>IF('Employee Input 20-21'!BHQ30="","",'Employee Input 20-21'!BHQ30)</f>
        <v/>
      </c>
      <c r="BHR30" s="14" t="str">
        <f>IF('Employee Input 20-21'!BHR30="","",'Employee Input 20-21'!BHR30)</f>
        <v/>
      </c>
      <c r="BHS30" s="14" t="str">
        <f>IF('Employee Input 20-21'!BHS30="","",'Employee Input 20-21'!BHS30)</f>
        <v/>
      </c>
      <c r="BHT30" s="14" t="str">
        <f>IF('Employee Input 20-21'!BHT30="","",'Employee Input 20-21'!BHT30)</f>
        <v/>
      </c>
      <c r="BHU30" s="14" t="str">
        <f>IF('Employee Input 20-21'!BHU30="","",'Employee Input 20-21'!BHU30)</f>
        <v/>
      </c>
      <c r="BHV30" s="14" t="str">
        <f>IF('Employee Input 20-21'!BHV30="","",'Employee Input 20-21'!BHV30)</f>
        <v/>
      </c>
      <c r="BHW30" s="14" t="str">
        <f>IF('Employee Input 20-21'!BHW30="","",'Employee Input 20-21'!BHW30)</f>
        <v/>
      </c>
      <c r="BHX30" s="14" t="str">
        <f>IF('Employee Input 20-21'!BHX30="","",'Employee Input 20-21'!BHX30)</f>
        <v/>
      </c>
      <c r="BHY30" s="14" t="str">
        <f>IF('Employee Input 20-21'!BHY30="","",'Employee Input 20-21'!BHY30)</f>
        <v/>
      </c>
      <c r="BHZ30" s="14" t="str">
        <f>IF('Employee Input 20-21'!BHZ30="","",'Employee Input 20-21'!BHZ30)</f>
        <v/>
      </c>
      <c r="BIA30" s="14" t="str">
        <f>IF('Employee Input 20-21'!BIA30="","",'Employee Input 20-21'!BIA30)</f>
        <v/>
      </c>
      <c r="BIB30" s="14" t="str">
        <f>IF('Employee Input 20-21'!BIB30="","",'Employee Input 20-21'!BIB30)</f>
        <v/>
      </c>
      <c r="BIC30" s="14" t="str">
        <f>IF('Employee Input 20-21'!BIC30="","",'Employee Input 20-21'!BIC30)</f>
        <v/>
      </c>
      <c r="BID30" s="14" t="str">
        <f>IF('Employee Input 20-21'!BID30="","",'Employee Input 20-21'!BID30)</f>
        <v/>
      </c>
      <c r="BIE30" s="14" t="str">
        <f>IF('Employee Input 20-21'!BIE30="","",'Employee Input 20-21'!BIE30)</f>
        <v/>
      </c>
      <c r="BIF30" s="14" t="str">
        <f>IF('Employee Input 20-21'!BIF30="","",'Employee Input 20-21'!BIF30)</f>
        <v/>
      </c>
      <c r="BIG30" s="14" t="str">
        <f>IF('Employee Input 20-21'!BIG30="","",'Employee Input 20-21'!BIG30)</f>
        <v/>
      </c>
      <c r="BIH30" s="14" t="str">
        <f>IF('Employee Input 20-21'!BIH30="","",'Employee Input 20-21'!BIH30)</f>
        <v/>
      </c>
      <c r="BII30" s="14" t="str">
        <f>IF('Employee Input 20-21'!BII30="","",'Employee Input 20-21'!BII30)</f>
        <v/>
      </c>
      <c r="BIJ30" s="14" t="str">
        <f>IF('Employee Input 20-21'!BIJ30="","",'Employee Input 20-21'!BIJ30)</f>
        <v/>
      </c>
      <c r="BIK30" s="14" t="str">
        <f>IF('Employee Input 20-21'!BIK30="","",'Employee Input 20-21'!BIK30)</f>
        <v/>
      </c>
      <c r="BIL30" s="14" t="str">
        <f>IF('Employee Input 20-21'!BIL30="","",'Employee Input 20-21'!BIL30)</f>
        <v/>
      </c>
      <c r="BIM30" s="14" t="str">
        <f>IF('Employee Input 20-21'!BIM30="","",'Employee Input 20-21'!BIM30)</f>
        <v/>
      </c>
      <c r="BIN30" s="14" t="str">
        <f>IF('Employee Input 20-21'!BIN30="","",'Employee Input 20-21'!BIN30)</f>
        <v/>
      </c>
      <c r="BIO30" s="14" t="str">
        <f>IF('Employee Input 20-21'!BIO30="","",'Employee Input 20-21'!BIO30)</f>
        <v/>
      </c>
      <c r="BIP30" s="14" t="str">
        <f>IF('Employee Input 20-21'!BIP30="","",'Employee Input 20-21'!BIP30)</f>
        <v/>
      </c>
      <c r="BIQ30" s="14" t="str">
        <f>IF('Employee Input 20-21'!BIQ30="","",'Employee Input 20-21'!BIQ30)</f>
        <v/>
      </c>
      <c r="BIR30" s="14" t="str">
        <f>IF('Employee Input 20-21'!BIR30="","",'Employee Input 20-21'!BIR30)</f>
        <v/>
      </c>
      <c r="BIS30" s="14" t="str">
        <f>IF('Employee Input 20-21'!BIS30="","",'Employee Input 20-21'!BIS30)</f>
        <v/>
      </c>
      <c r="BIT30" s="14" t="str">
        <f>IF('Employee Input 20-21'!BIT30="","",'Employee Input 20-21'!BIT30)</f>
        <v/>
      </c>
      <c r="BIU30" s="14" t="str">
        <f>IF('Employee Input 20-21'!BIU30="","",'Employee Input 20-21'!BIU30)</f>
        <v/>
      </c>
      <c r="BIV30" s="14" t="str">
        <f>IF('Employee Input 20-21'!BIV30="","",'Employee Input 20-21'!BIV30)</f>
        <v/>
      </c>
      <c r="BIW30" s="14" t="str">
        <f>IF('Employee Input 20-21'!BIW30="","",'Employee Input 20-21'!BIW30)</f>
        <v/>
      </c>
      <c r="BIX30" s="14" t="str">
        <f>IF('Employee Input 20-21'!BIX30="","",'Employee Input 20-21'!BIX30)</f>
        <v/>
      </c>
      <c r="BIY30" s="14" t="str">
        <f>IF('Employee Input 20-21'!BIY30="","",'Employee Input 20-21'!BIY30)</f>
        <v/>
      </c>
      <c r="BIZ30" s="14" t="str">
        <f>IF('Employee Input 20-21'!BIZ30="","",'Employee Input 20-21'!BIZ30)</f>
        <v/>
      </c>
      <c r="BJA30" s="14" t="str">
        <f>IF('Employee Input 20-21'!BJA30="","",'Employee Input 20-21'!BJA30)</f>
        <v/>
      </c>
      <c r="BJB30" s="14" t="str">
        <f>IF('Employee Input 20-21'!BJB30="","",'Employee Input 20-21'!BJB30)</f>
        <v/>
      </c>
      <c r="BJC30" s="14" t="str">
        <f>IF('Employee Input 20-21'!BJC30="","",'Employee Input 20-21'!BJC30)</f>
        <v/>
      </c>
      <c r="BJD30" s="14" t="str">
        <f>IF('Employee Input 20-21'!BJD30="","",'Employee Input 20-21'!BJD30)</f>
        <v/>
      </c>
      <c r="BJE30" s="14" t="str">
        <f>IF('Employee Input 20-21'!BJE30="","",'Employee Input 20-21'!BJE30)</f>
        <v/>
      </c>
      <c r="BJF30" s="14" t="str">
        <f>IF('Employee Input 20-21'!BJF30="","",'Employee Input 20-21'!BJF30)</f>
        <v/>
      </c>
      <c r="BJG30" s="14" t="str">
        <f>IF('Employee Input 20-21'!BJG30="","",'Employee Input 20-21'!BJG30)</f>
        <v/>
      </c>
      <c r="BJH30" s="14" t="str">
        <f>IF('Employee Input 20-21'!BJH30="","",'Employee Input 20-21'!BJH30)</f>
        <v/>
      </c>
      <c r="BJI30" s="14" t="str">
        <f>IF('Employee Input 20-21'!BJI30="","",'Employee Input 20-21'!BJI30)</f>
        <v/>
      </c>
      <c r="BJJ30" s="14" t="str">
        <f>IF('Employee Input 20-21'!BJJ30="","",'Employee Input 20-21'!BJJ30)</f>
        <v/>
      </c>
      <c r="BJK30" s="14" t="str">
        <f>IF('Employee Input 20-21'!BJK30="","",'Employee Input 20-21'!BJK30)</f>
        <v/>
      </c>
      <c r="BJL30" s="14" t="str">
        <f>IF('Employee Input 20-21'!BJL30="","",'Employee Input 20-21'!BJL30)</f>
        <v/>
      </c>
      <c r="BJM30" s="14" t="str">
        <f>IF('Employee Input 20-21'!BJM30="","",'Employee Input 20-21'!BJM30)</f>
        <v/>
      </c>
      <c r="BJN30" s="14" t="str">
        <f>IF('Employee Input 20-21'!BJN30="","",'Employee Input 20-21'!BJN30)</f>
        <v/>
      </c>
      <c r="BJO30" s="14" t="str">
        <f>IF('Employee Input 20-21'!BJO30="","",'Employee Input 20-21'!BJO30)</f>
        <v/>
      </c>
      <c r="BJP30" s="14" t="str">
        <f>IF('Employee Input 20-21'!BJP30="","",'Employee Input 20-21'!BJP30)</f>
        <v/>
      </c>
      <c r="BJQ30" s="14" t="str">
        <f>IF('Employee Input 20-21'!BJQ30="","",'Employee Input 20-21'!BJQ30)</f>
        <v/>
      </c>
      <c r="BJR30" s="14" t="str">
        <f>IF('Employee Input 20-21'!BJR30="","",'Employee Input 20-21'!BJR30)</f>
        <v/>
      </c>
      <c r="BJS30" s="14" t="str">
        <f>IF('Employee Input 20-21'!BJS30="","",'Employee Input 20-21'!BJS30)</f>
        <v/>
      </c>
      <c r="BJT30" s="14" t="str">
        <f>IF('Employee Input 20-21'!BJT30="","",'Employee Input 20-21'!BJT30)</f>
        <v/>
      </c>
      <c r="BJU30" s="14" t="str">
        <f>IF('Employee Input 20-21'!BJU30="","",'Employee Input 20-21'!BJU30)</f>
        <v/>
      </c>
      <c r="BJV30" s="14" t="str">
        <f>IF('Employee Input 20-21'!BJV30="","",'Employee Input 20-21'!BJV30)</f>
        <v/>
      </c>
      <c r="BJW30" s="14" t="str">
        <f>IF('Employee Input 20-21'!BJW30="","",'Employee Input 20-21'!BJW30)</f>
        <v/>
      </c>
      <c r="BJX30" s="14" t="str">
        <f>IF('Employee Input 20-21'!BJX30="","",'Employee Input 20-21'!BJX30)</f>
        <v/>
      </c>
      <c r="BJY30" s="14" t="str">
        <f>IF('Employee Input 20-21'!BJY30="","",'Employee Input 20-21'!BJY30)</f>
        <v/>
      </c>
      <c r="BJZ30" s="14" t="str">
        <f>IF('Employee Input 20-21'!BJZ30="","",'Employee Input 20-21'!BJZ30)</f>
        <v/>
      </c>
      <c r="BKA30" s="14" t="str">
        <f>IF('Employee Input 20-21'!BKA30="","",'Employee Input 20-21'!BKA30)</f>
        <v/>
      </c>
      <c r="BKB30" s="14" t="str">
        <f>IF('Employee Input 20-21'!BKB30="","",'Employee Input 20-21'!BKB30)</f>
        <v/>
      </c>
      <c r="BKC30" s="14" t="str">
        <f>IF('Employee Input 20-21'!BKC30="","",'Employee Input 20-21'!BKC30)</f>
        <v/>
      </c>
      <c r="BKD30" s="14" t="str">
        <f>IF('Employee Input 20-21'!BKD30="","",'Employee Input 20-21'!BKD30)</f>
        <v/>
      </c>
      <c r="BKE30" s="14" t="str">
        <f>IF('Employee Input 20-21'!BKE30="","",'Employee Input 20-21'!BKE30)</f>
        <v/>
      </c>
      <c r="BKF30" s="14" t="str">
        <f>IF('Employee Input 20-21'!BKF30="","",'Employee Input 20-21'!BKF30)</f>
        <v/>
      </c>
      <c r="BKG30" s="14" t="str">
        <f>IF('Employee Input 20-21'!BKG30="","",'Employee Input 20-21'!BKG30)</f>
        <v/>
      </c>
      <c r="BKH30" s="14" t="str">
        <f>IF('Employee Input 20-21'!BKH30="","",'Employee Input 20-21'!BKH30)</f>
        <v/>
      </c>
      <c r="BKI30" s="14" t="str">
        <f>IF('Employee Input 20-21'!BKI30="","",'Employee Input 20-21'!BKI30)</f>
        <v/>
      </c>
      <c r="BKJ30" s="14" t="str">
        <f>IF('Employee Input 20-21'!BKJ30="","",'Employee Input 20-21'!BKJ30)</f>
        <v/>
      </c>
      <c r="BKK30" s="14" t="str">
        <f>IF('Employee Input 20-21'!BKK30="","",'Employee Input 20-21'!BKK30)</f>
        <v/>
      </c>
      <c r="BKL30" s="14" t="str">
        <f>IF('Employee Input 20-21'!BKL30="","",'Employee Input 20-21'!BKL30)</f>
        <v/>
      </c>
      <c r="BKM30" s="14" t="str">
        <f>IF('Employee Input 20-21'!BKM30="","",'Employee Input 20-21'!BKM30)</f>
        <v/>
      </c>
      <c r="BKN30" s="14" t="str">
        <f>IF('Employee Input 20-21'!BKN30="","",'Employee Input 20-21'!BKN30)</f>
        <v/>
      </c>
      <c r="BKO30" s="14" t="str">
        <f>IF('Employee Input 20-21'!BKO30="","",'Employee Input 20-21'!BKO30)</f>
        <v/>
      </c>
      <c r="BKP30" s="14" t="str">
        <f>IF('Employee Input 20-21'!BKP30="","",'Employee Input 20-21'!BKP30)</f>
        <v/>
      </c>
      <c r="BKQ30" s="14" t="str">
        <f>IF('Employee Input 20-21'!BKQ30="","",'Employee Input 20-21'!BKQ30)</f>
        <v/>
      </c>
      <c r="BKR30" s="14" t="str">
        <f>IF('Employee Input 20-21'!BKR30="","",'Employee Input 20-21'!BKR30)</f>
        <v/>
      </c>
      <c r="BKS30" s="14" t="str">
        <f>IF('Employee Input 20-21'!BKS30="","",'Employee Input 20-21'!BKS30)</f>
        <v/>
      </c>
      <c r="BKT30" s="14" t="str">
        <f>IF('Employee Input 20-21'!BKT30="","",'Employee Input 20-21'!BKT30)</f>
        <v/>
      </c>
      <c r="BKU30" s="14" t="str">
        <f>IF('Employee Input 20-21'!BKU30="","",'Employee Input 20-21'!BKU30)</f>
        <v/>
      </c>
      <c r="BKV30" s="14" t="str">
        <f>IF('Employee Input 20-21'!BKV30="","",'Employee Input 20-21'!BKV30)</f>
        <v/>
      </c>
      <c r="BKW30" s="14" t="str">
        <f>IF('Employee Input 20-21'!BKW30="","",'Employee Input 20-21'!BKW30)</f>
        <v/>
      </c>
      <c r="BKX30" s="14" t="str">
        <f>IF('Employee Input 20-21'!BKX30="","",'Employee Input 20-21'!BKX30)</f>
        <v/>
      </c>
      <c r="BKY30" s="14" t="str">
        <f>IF('Employee Input 20-21'!BKY30="","",'Employee Input 20-21'!BKY30)</f>
        <v/>
      </c>
      <c r="BKZ30" s="14" t="str">
        <f>IF('Employee Input 20-21'!BKZ30="","",'Employee Input 20-21'!BKZ30)</f>
        <v/>
      </c>
      <c r="BLA30" s="14" t="str">
        <f>IF('Employee Input 20-21'!BLA30="","",'Employee Input 20-21'!BLA30)</f>
        <v/>
      </c>
      <c r="BLB30" s="14" t="str">
        <f>IF('Employee Input 20-21'!BLB30="","",'Employee Input 20-21'!BLB30)</f>
        <v/>
      </c>
      <c r="BLC30" s="14" t="str">
        <f>IF('Employee Input 20-21'!BLC30="","",'Employee Input 20-21'!BLC30)</f>
        <v/>
      </c>
      <c r="BLD30" s="14" t="str">
        <f>IF('Employee Input 20-21'!BLD30="","",'Employee Input 20-21'!BLD30)</f>
        <v/>
      </c>
      <c r="BLE30" s="14" t="str">
        <f>IF('Employee Input 20-21'!BLE30="","",'Employee Input 20-21'!BLE30)</f>
        <v/>
      </c>
      <c r="BLF30" s="14" t="str">
        <f>IF('Employee Input 20-21'!BLF30="","",'Employee Input 20-21'!BLF30)</f>
        <v/>
      </c>
      <c r="BLG30" s="14" t="str">
        <f>IF('Employee Input 20-21'!BLG30="","",'Employee Input 20-21'!BLG30)</f>
        <v/>
      </c>
      <c r="BLH30" s="14" t="str">
        <f>IF('Employee Input 20-21'!BLH30="","",'Employee Input 20-21'!BLH30)</f>
        <v/>
      </c>
      <c r="BLI30" s="14" t="str">
        <f>IF('Employee Input 20-21'!BLI30="","",'Employee Input 20-21'!BLI30)</f>
        <v/>
      </c>
      <c r="BLJ30" s="14" t="str">
        <f>IF('Employee Input 20-21'!BLJ30="","",'Employee Input 20-21'!BLJ30)</f>
        <v/>
      </c>
      <c r="BLK30" s="14" t="str">
        <f>IF('Employee Input 20-21'!BLK30="","",'Employee Input 20-21'!BLK30)</f>
        <v/>
      </c>
      <c r="BLL30" s="14" t="str">
        <f>IF('Employee Input 20-21'!BLL30="","",'Employee Input 20-21'!BLL30)</f>
        <v/>
      </c>
      <c r="BLM30" s="14" t="str">
        <f>IF('Employee Input 20-21'!BLM30="","",'Employee Input 20-21'!BLM30)</f>
        <v/>
      </c>
      <c r="BLN30" s="14" t="str">
        <f>IF('Employee Input 20-21'!BLN30="","",'Employee Input 20-21'!BLN30)</f>
        <v/>
      </c>
      <c r="BLO30" s="14" t="str">
        <f>IF('Employee Input 20-21'!BLO30="","",'Employee Input 20-21'!BLO30)</f>
        <v/>
      </c>
      <c r="BLP30" s="14" t="str">
        <f>IF('Employee Input 20-21'!BLP30="","",'Employee Input 20-21'!BLP30)</f>
        <v/>
      </c>
      <c r="BLQ30" s="14" t="str">
        <f>IF('Employee Input 20-21'!BLQ30="","",'Employee Input 20-21'!BLQ30)</f>
        <v/>
      </c>
      <c r="BLR30" s="14" t="str">
        <f>IF('Employee Input 20-21'!BLR30="","",'Employee Input 20-21'!BLR30)</f>
        <v/>
      </c>
      <c r="BLS30" s="14" t="str">
        <f>IF('Employee Input 20-21'!BLS30="","",'Employee Input 20-21'!BLS30)</f>
        <v/>
      </c>
      <c r="BLT30" s="14" t="str">
        <f>IF('Employee Input 20-21'!BLT30="","",'Employee Input 20-21'!BLT30)</f>
        <v/>
      </c>
      <c r="BLU30" s="14" t="str">
        <f>IF('Employee Input 20-21'!BLU30="","",'Employee Input 20-21'!BLU30)</f>
        <v/>
      </c>
      <c r="BLV30" s="14" t="str">
        <f>IF('Employee Input 20-21'!BLV30="","",'Employee Input 20-21'!BLV30)</f>
        <v/>
      </c>
      <c r="BLW30" s="14" t="str">
        <f>IF('Employee Input 20-21'!BLW30="","",'Employee Input 20-21'!BLW30)</f>
        <v/>
      </c>
      <c r="BLX30" s="14" t="str">
        <f>IF('Employee Input 20-21'!BLX30="","",'Employee Input 20-21'!BLX30)</f>
        <v/>
      </c>
      <c r="BLY30" s="14" t="str">
        <f>IF('Employee Input 20-21'!BLY30="","",'Employee Input 20-21'!BLY30)</f>
        <v/>
      </c>
      <c r="BLZ30" s="14" t="str">
        <f>IF('Employee Input 20-21'!BLZ30="","",'Employee Input 20-21'!BLZ30)</f>
        <v/>
      </c>
      <c r="BMA30" s="14" t="str">
        <f>IF('Employee Input 20-21'!BMA30="","",'Employee Input 20-21'!BMA30)</f>
        <v/>
      </c>
      <c r="BMB30" s="14" t="str">
        <f>IF('Employee Input 20-21'!BMB30="","",'Employee Input 20-21'!BMB30)</f>
        <v/>
      </c>
      <c r="BMC30" s="14" t="str">
        <f>IF('Employee Input 20-21'!BMC30="","",'Employee Input 20-21'!BMC30)</f>
        <v/>
      </c>
      <c r="BMD30" s="14" t="str">
        <f>IF('Employee Input 20-21'!BMD30="","",'Employee Input 20-21'!BMD30)</f>
        <v/>
      </c>
      <c r="BME30" s="14" t="str">
        <f>IF('Employee Input 20-21'!BME30="","",'Employee Input 20-21'!BME30)</f>
        <v/>
      </c>
      <c r="BMF30" s="14" t="str">
        <f>IF('Employee Input 20-21'!BMF30="","",'Employee Input 20-21'!BMF30)</f>
        <v/>
      </c>
      <c r="BMG30" s="14" t="str">
        <f>IF('Employee Input 20-21'!BMG30="","",'Employee Input 20-21'!BMG30)</f>
        <v/>
      </c>
      <c r="BMH30" s="14" t="str">
        <f>IF('Employee Input 20-21'!BMH30="","",'Employee Input 20-21'!BMH30)</f>
        <v/>
      </c>
      <c r="BMI30" s="14" t="str">
        <f>IF('Employee Input 20-21'!BMI30="","",'Employee Input 20-21'!BMI30)</f>
        <v/>
      </c>
      <c r="BMJ30" s="14" t="str">
        <f>IF('Employee Input 20-21'!BMJ30="","",'Employee Input 20-21'!BMJ30)</f>
        <v/>
      </c>
      <c r="BMK30" s="14" t="str">
        <f>IF('Employee Input 20-21'!BMK30="","",'Employee Input 20-21'!BMK30)</f>
        <v/>
      </c>
      <c r="BML30" s="14" t="str">
        <f>IF('Employee Input 20-21'!BML30="","",'Employee Input 20-21'!BML30)</f>
        <v/>
      </c>
      <c r="BMM30" s="14" t="str">
        <f>IF('Employee Input 20-21'!BMM30="","",'Employee Input 20-21'!BMM30)</f>
        <v/>
      </c>
      <c r="BMN30" s="14" t="str">
        <f>IF('Employee Input 20-21'!BMN30="","",'Employee Input 20-21'!BMN30)</f>
        <v/>
      </c>
      <c r="BMO30" s="14" t="str">
        <f>IF('Employee Input 20-21'!BMO30="","",'Employee Input 20-21'!BMO30)</f>
        <v/>
      </c>
      <c r="BMP30" s="14" t="str">
        <f>IF('Employee Input 20-21'!BMP30="","",'Employee Input 20-21'!BMP30)</f>
        <v/>
      </c>
      <c r="BMQ30" s="14" t="str">
        <f>IF('Employee Input 20-21'!BMQ30="","",'Employee Input 20-21'!BMQ30)</f>
        <v/>
      </c>
      <c r="BMR30" s="14" t="str">
        <f>IF('Employee Input 20-21'!BMR30="","",'Employee Input 20-21'!BMR30)</f>
        <v/>
      </c>
      <c r="BMS30" s="14" t="str">
        <f>IF('Employee Input 20-21'!BMS30="","",'Employee Input 20-21'!BMS30)</f>
        <v/>
      </c>
      <c r="BMT30" s="14" t="str">
        <f>IF('Employee Input 20-21'!BMT30="","",'Employee Input 20-21'!BMT30)</f>
        <v/>
      </c>
      <c r="BMU30" s="14" t="str">
        <f>IF('Employee Input 20-21'!BMU30="","",'Employee Input 20-21'!BMU30)</f>
        <v/>
      </c>
      <c r="BMV30" s="14" t="str">
        <f>IF('Employee Input 20-21'!BMV30="","",'Employee Input 20-21'!BMV30)</f>
        <v/>
      </c>
      <c r="BMW30" s="14" t="str">
        <f>IF('Employee Input 20-21'!BMW30="","",'Employee Input 20-21'!BMW30)</f>
        <v/>
      </c>
      <c r="BMX30" s="14" t="str">
        <f>IF('Employee Input 20-21'!BMX30="","",'Employee Input 20-21'!BMX30)</f>
        <v/>
      </c>
      <c r="BMY30" s="14" t="str">
        <f>IF('Employee Input 20-21'!BMY30="","",'Employee Input 20-21'!BMY30)</f>
        <v/>
      </c>
      <c r="BMZ30" s="14" t="str">
        <f>IF('Employee Input 20-21'!BMZ30="","",'Employee Input 20-21'!BMZ30)</f>
        <v/>
      </c>
      <c r="BNA30" s="14" t="str">
        <f>IF('Employee Input 20-21'!BNA30="","",'Employee Input 20-21'!BNA30)</f>
        <v/>
      </c>
      <c r="BNB30" s="14" t="str">
        <f>IF('Employee Input 20-21'!BNB30="","",'Employee Input 20-21'!BNB30)</f>
        <v/>
      </c>
      <c r="BNC30" s="14" t="str">
        <f>IF('Employee Input 20-21'!BNC30="","",'Employee Input 20-21'!BNC30)</f>
        <v/>
      </c>
      <c r="BND30" s="14" t="str">
        <f>IF('Employee Input 20-21'!BND30="","",'Employee Input 20-21'!BND30)</f>
        <v/>
      </c>
      <c r="BNE30" s="14" t="str">
        <f>IF('Employee Input 20-21'!BNE30="","",'Employee Input 20-21'!BNE30)</f>
        <v/>
      </c>
      <c r="BNF30" s="14" t="str">
        <f>IF('Employee Input 20-21'!BNF30="","",'Employee Input 20-21'!BNF30)</f>
        <v/>
      </c>
      <c r="BNG30" s="14" t="str">
        <f>IF('Employee Input 20-21'!BNG30="","",'Employee Input 20-21'!BNG30)</f>
        <v/>
      </c>
      <c r="BNH30" s="14" t="str">
        <f>IF('Employee Input 20-21'!BNH30="","",'Employee Input 20-21'!BNH30)</f>
        <v/>
      </c>
      <c r="BNI30" s="14" t="str">
        <f>IF('Employee Input 20-21'!BNI30="","",'Employee Input 20-21'!BNI30)</f>
        <v/>
      </c>
      <c r="BNJ30" s="14" t="str">
        <f>IF('Employee Input 20-21'!BNJ30="","",'Employee Input 20-21'!BNJ30)</f>
        <v/>
      </c>
      <c r="BNK30" s="14" t="str">
        <f>IF('Employee Input 20-21'!BNK30="","",'Employee Input 20-21'!BNK30)</f>
        <v/>
      </c>
      <c r="BNL30" s="14" t="str">
        <f>IF('Employee Input 20-21'!BNL30="","",'Employee Input 20-21'!BNL30)</f>
        <v/>
      </c>
      <c r="BNM30" s="14" t="str">
        <f>IF('Employee Input 20-21'!BNM30="","",'Employee Input 20-21'!BNM30)</f>
        <v/>
      </c>
      <c r="BNN30" s="14" t="str">
        <f>IF('Employee Input 20-21'!BNN30="","",'Employee Input 20-21'!BNN30)</f>
        <v/>
      </c>
      <c r="BNO30" s="14" t="str">
        <f>IF('Employee Input 20-21'!BNO30="","",'Employee Input 20-21'!BNO30)</f>
        <v/>
      </c>
      <c r="BNP30" s="14" t="str">
        <f>IF('Employee Input 20-21'!BNP30="","",'Employee Input 20-21'!BNP30)</f>
        <v/>
      </c>
      <c r="BNQ30" s="14" t="str">
        <f>IF('Employee Input 20-21'!BNQ30="","",'Employee Input 20-21'!BNQ30)</f>
        <v/>
      </c>
      <c r="BNR30" s="14" t="str">
        <f>IF('Employee Input 20-21'!BNR30="","",'Employee Input 20-21'!BNR30)</f>
        <v/>
      </c>
      <c r="BNS30" s="14" t="str">
        <f>IF('Employee Input 20-21'!BNS30="","",'Employee Input 20-21'!BNS30)</f>
        <v/>
      </c>
      <c r="BNT30" s="14" t="str">
        <f>IF('Employee Input 20-21'!BNT30="","",'Employee Input 20-21'!BNT30)</f>
        <v/>
      </c>
      <c r="BNU30" s="14" t="str">
        <f>IF('Employee Input 20-21'!BNU30="","",'Employee Input 20-21'!BNU30)</f>
        <v/>
      </c>
      <c r="BNV30" s="14" t="str">
        <f>IF('Employee Input 20-21'!BNV30="","",'Employee Input 20-21'!BNV30)</f>
        <v/>
      </c>
      <c r="BNW30" s="14" t="str">
        <f>IF('Employee Input 20-21'!BNW30="","",'Employee Input 20-21'!BNW30)</f>
        <v/>
      </c>
      <c r="BNX30" s="14" t="str">
        <f>IF('Employee Input 20-21'!BNX30="","",'Employee Input 20-21'!BNX30)</f>
        <v/>
      </c>
      <c r="BNY30" s="14" t="str">
        <f>IF('Employee Input 20-21'!BNY30="","",'Employee Input 20-21'!BNY30)</f>
        <v/>
      </c>
      <c r="BNZ30" s="14" t="str">
        <f>IF('Employee Input 20-21'!BNZ30="","",'Employee Input 20-21'!BNZ30)</f>
        <v/>
      </c>
      <c r="BOA30" s="14" t="str">
        <f>IF('Employee Input 20-21'!BOA30="","",'Employee Input 20-21'!BOA30)</f>
        <v/>
      </c>
      <c r="BOB30" s="14" t="str">
        <f>IF('Employee Input 20-21'!BOB30="","",'Employee Input 20-21'!BOB30)</f>
        <v/>
      </c>
      <c r="BOC30" s="14" t="str">
        <f>IF('Employee Input 20-21'!BOC30="","",'Employee Input 20-21'!BOC30)</f>
        <v/>
      </c>
      <c r="BOD30" s="14" t="str">
        <f>IF('Employee Input 20-21'!BOD30="","",'Employee Input 20-21'!BOD30)</f>
        <v/>
      </c>
      <c r="BOE30" s="14" t="str">
        <f>IF('Employee Input 20-21'!BOE30="","",'Employee Input 20-21'!BOE30)</f>
        <v/>
      </c>
      <c r="BOF30" s="14" t="str">
        <f>IF('Employee Input 20-21'!BOF30="","",'Employee Input 20-21'!BOF30)</f>
        <v/>
      </c>
      <c r="BOG30" s="14" t="str">
        <f>IF('Employee Input 20-21'!BOG30="","",'Employee Input 20-21'!BOG30)</f>
        <v/>
      </c>
      <c r="BOH30" s="14" t="str">
        <f>IF('Employee Input 20-21'!BOH30="","",'Employee Input 20-21'!BOH30)</f>
        <v/>
      </c>
      <c r="BOI30" s="14" t="str">
        <f>IF('Employee Input 20-21'!BOI30="","",'Employee Input 20-21'!BOI30)</f>
        <v/>
      </c>
      <c r="BOJ30" s="14" t="str">
        <f>IF('Employee Input 20-21'!BOJ30="","",'Employee Input 20-21'!BOJ30)</f>
        <v/>
      </c>
      <c r="BOK30" s="14" t="str">
        <f>IF('Employee Input 20-21'!BOK30="","",'Employee Input 20-21'!BOK30)</f>
        <v/>
      </c>
      <c r="BOL30" s="14" t="str">
        <f>IF('Employee Input 20-21'!BOL30="","",'Employee Input 20-21'!BOL30)</f>
        <v/>
      </c>
      <c r="BOM30" s="14" t="str">
        <f>IF('Employee Input 20-21'!BOM30="","",'Employee Input 20-21'!BOM30)</f>
        <v/>
      </c>
      <c r="BON30" s="14" t="str">
        <f>IF('Employee Input 20-21'!BON30="","",'Employee Input 20-21'!BON30)</f>
        <v/>
      </c>
      <c r="BOO30" s="14" t="str">
        <f>IF('Employee Input 20-21'!BOO30="","",'Employee Input 20-21'!BOO30)</f>
        <v/>
      </c>
      <c r="BOP30" s="14" t="str">
        <f>IF('Employee Input 20-21'!BOP30="","",'Employee Input 20-21'!BOP30)</f>
        <v/>
      </c>
      <c r="BOQ30" s="14" t="str">
        <f>IF('Employee Input 20-21'!BOQ30="","",'Employee Input 20-21'!BOQ30)</f>
        <v/>
      </c>
      <c r="BOR30" s="14" t="str">
        <f>IF('Employee Input 20-21'!BOR30="","",'Employee Input 20-21'!BOR30)</f>
        <v/>
      </c>
      <c r="BOS30" s="14" t="str">
        <f>IF('Employee Input 20-21'!BOS30="","",'Employee Input 20-21'!BOS30)</f>
        <v/>
      </c>
      <c r="BOT30" s="14" t="str">
        <f>IF('Employee Input 20-21'!BOT30="","",'Employee Input 20-21'!BOT30)</f>
        <v/>
      </c>
      <c r="BOU30" s="14" t="str">
        <f>IF('Employee Input 20-21'!BOU30="","",'Employee Input 20-21'!BOU30)</f>
        <v/>
      </c>
      <c r="BOV30" s="14" t="str">
        <f>IF('Employee Input 20-21'!BOV30="","",'Employee Input 20-21'!BOV30)</f>
        <v/>
      </c>
      <c r="BOW30" s="14" t="str">
        <f>IF('Employee Input 20-21'!BOW30="","",'Employee Input 20-21'!BOW30)</f>
        <v/>
      </c>
      <c r="BOX30" s="14" t="str">
        <f>IF('Employee Input 20-21'!BOX30="","",'Employee Input 20-21'!BOX30)</f>
        <v/>
      </c>
      <c r="BOY30" s="14" t="str">
        <f>IF('Employee Input 20-21'!BOY30="","",'Employee Input 20-21'!BOY30)</f>
        <v/>
      </c>
      <c r="BOZ30" s="14" t="str">
        <f>IF('Employee Input 20-21'!BOZ30="","",'Employee Input 20-21'!BOZ30)</f>
        <v/>
      </c>
      <c r="BPA30" s="14" t="str">
        <f>IF('Employee Input 20-21'!BPA30="","",'Employee Input 20-21'!BPA30)</f>
        <v/>
      </c>
      <c r="BPB30" s="14" t="str">
        <f>IF('Employee Input 20-21'!BPB30="","",'Employee Input 20-21'!BPB30)</f>
        <v/>
      </c>
      <c r="BPC30" s="14" t="str">
        <f>IF('Employee Input 20-21'!BPC30="","",'Employee Input 20-21'!BPC30)</f>
        <v/>
      </c>
      <c r="BPD30" s="14" t="str">
        <f>IF('Employee Input 20-21'!BPD30="","",'Employee Input 20-21'!BPD30)</f>
        <v/>
      </c>
      <c r="BPE30" s="14" t="str">
        <f>IF('Employee Input 20-21'!BPE30="","",'Employee Input 20-21'!BPE30)</f>
        <v/>
      </c>
      <c r="BPF30" s="14" t="str">
        <f>IF('Employee Input 20-21'!BPF30="","",'Employee Input 20-21'!BPF30)</f>
        <v/>
      </c>
      <c r="BPG30" s="14" t="str">
        <f>IF('Employee Input 20-21'!BPG30="","",'Employee Input 20-21'!BPG30)</f>
        <v/>
      </c>
      <c r="BPH30" s="14" t="str">
        <f>IF('Employee Input 20-21'!BPH30="","",'Employee Input 20-21'!BPH30)</f>
        <v/>
      </c>
      <c r="BPI30" s="14" t="str">
        <f>IF('Employee Input 20-21'!BPI30="","",'Employee Input 20-21'!BPI30)</f>
        <v/>
      </c>
      <c r="BPJ30" s="14" t="str">
        <f>IF('Employee Input 20-21'!BPJ30="","",'Employee Input 20-21'!BPJ30)</f>
        <v/>
      </c>
      <c r="BPK30" s="14" t="str">
        <f>IF('Employee Input 20-21'!BPK30="","",'Employee Input 20-21'!BPK30)</f>
        <v/>
      </c>
      <c r="BPL30" s="14" t="str">
        <f>IF('Employee Input 20-21'!BPL30="","",'Employee Input 20-21'!BPL30)</f>
        <v/>
      </c>
      <c r="BPM30" s="14" t="str">
        <f>IF('Employee Input 20-21'!BPM30="","",'Employee Input 20-21'!BPM30)</f>
        <v/>
      </c>
      <c r="BPN30" s="14" t="str">
        <f>IF('Employee Input 20-21'!BPN30="","",'Employee Input 20-21'!BPN30)</f>
        <v/>
      </c>
      <c r="BPO30" s="14" t="str">
        <f>IF('Employee Input 20-21'!BPO30="","",'Employee Input 20-21'!BPO30)</f>
        <v/>
      </c>
      <c r="BPP30" s="14" t="str">
        <f>IF('Employee Input 20-21'!BPP30="","",'Employee Input 20-21'!BPP30)</f>
        <v/>
      </c>
      <c r="BPQ30" s="14" t="str">
        <f>IF('Employee Input 20-21'!BPQ30="","",'Employee Input 20-21'!BPQ30)</f>
        <v/>
      </c>
      <c r="BPR30" s="14" t="str">
        <f>IF('Employee Input 20-21'!BPR30="","",'Employee Input 20-21'!BPR30)</f>
        <v/>
      </c>
      <c r="BPS30" s="14" t="str">
        <f>IF('Employee Input 20-21'!BPS30="","",'Employee Input 20-21'!BPS30)</f>
        <v/>
      </c>
      <c r="BPT30" s="14" t="str">
        <f>IF('Employee Input 20-21'!BPT30="","",'Employee Input 20-21'!BPT30)</f>
        <v/>
      </c>
      <c r="BPU30" s="14" t="str">
        <f>IF('Employee Input 20-21'!BPU30="","",'Employee Input 20-21'!BPU30)</f>
        <v/>
      </c>
      <c r="BPV30" s="14" t="str">
        <f>IF('Employee Input 20-21'!BPV30="","",'Employee Input 20-21'!BPV30)</f>
        <v/>
      </c>
      <c r="BPW30" s="14" t="str">
        <f>IF('Employee Input 20-21'!BPW30="","",'Employee Input 20-21'!BPW30)</f>
        <v/>
      </c>
      <c r="BPX30" s="14" t="str">
        <f>IF('Employee Input 20-21'!BPX30="","",'Employee Input 20-21'!BPX30)</f>
        <v/>
      </c>
      <c r="BPY30" s="14" t="str">
        <f>IF('Employee Input 20-21'!BPY30="","",'Employee Input 20-21'!BPY30)</f>
        <v/>
      </c>
      <c r="BPZ30" s="14" t="str">
        <f>IF('Employee Input 20-21'!BPZ30="","",'Employee Input 20-21'!BPZ30)</f>
        <v/>
      </c>
      <c r="BQA30" s="14" t="str">
        <f>IF('Employee Input 20-21'!BQA30="","",'Employee Input 20-21'!BQA30)</f>
        <v/>
      </c>
      <c r="BQB30" s="14" t="str">
        <f>IF('Employee Input 20-21'!BQB30="","",'Employee Input 20-21'!BQB30)</f>
        <v/>
      </c>
      <c r="BQC30" s="14" t="str">
        <f>IF('Employee Input 20-21'!BQC30="","",'Employee Input 20-21'!BQC30)</f>
        <v/>
      </c>
      <c r="BQD30" s="14" t="str">
        <f>IF('Employee Input 20-21'!BQD30="","",'Employee Input 20-21'!BQD30)</f>
        <v/>
      </c>
      <c r="BQE30" s="14" t="str">
        <f>IF('Employee Input 20-21'!BQE30="","",'Employee Input 20-21'!BQE30)</f>
        <v/>
      </c>
      <c r="BQF30" s="14" t="str">
        <f>IF('Employee Input 20-21'!BQF30="","",'Employee Input 20-21'!BQF30)</f>
        <v/>
      </c>
      <c r="BQG30" s="14" t="str">
        <f>IF('Employee Input 20-21'!BQG30="","",'Employee Input 20-21'!BQG30)</f>
        <v/>
      </c>
      <c r="BQH30" s="14" t="str">
        <f>IF('Employee Input 20-21'!BQH30="","",'Employee Input 20-21'!BQH30)</f>
        <v/>
      </c>
      <c r="BQI30" s="14" t="str">
        <f>IF('Employee Input 20-21'!BQI30="","",'Employee Input 20-21'!BQI30)</f>
        <v/>
      </c>
      <c r="BQJ30" s="14" t="str">
        <f>IF('Employee Input 20-21'!BQJ30="","",'Employee Input 20-21'!BQJ30)</f>
        <v/>
      </c>
      <c r="BQK30" s="14" t="str">
        <f>IF('Employee Input 20-21'!BQK30="","",'Employee Input 20-21'!BQK30)</f>
        <v/>
      </c>
      <c r="BQL30" s="14" t="str">
        <f>IF('Employee Input 20-21'!BQL30="","",'Employee Input 20-21'!BQL30)</f>
        <v/>
      </c>
      <c r="BQM30" s="14" t="str">
        <f>IF('Employee Input 20-21'!BQM30="","",'Employee Input 20-21'!BQM30)</f>
        <v/>
      </c>
      <c r="BQN30" s="14" t="str">
        <f>IF('Employee Input 20-21'!BQN30="","",'Employee Input 20-21'!BQN30)</f>
        <v/>
      </c>
      <c r="BQO30" s="14" t="str">
        <f>IF('Employee Input 20-21'!BQO30="","",'Employee Input 20-21'!BQO30)</f>
        <v/>
      </c>
      <c r="BQP30" s="14" t="str">
        <f>IF('Employee Input 20-21'!BQP30="","",'Employee Input 20-21'!BQP30)</f>
        <v/>
      </c>
      <c r="BQQ30" s="14" t="str">
        <f>IF('Employee Input 20-21'!BQQ30="","",'Employee Input 20-21'!BQQ30)</f>
        <v/>
      </c>
      <c r="BQR30" s="14" t="str">
        <f>IF('Employee Input 20-21'!BQR30="","",'Employee Input 20-21'!BQR30)</f>
        <v/>
      </c>
      <c r="BQS30" s="14" t="str">
        <f>IF('Employee Input 20-21'!BQS30="","",'Employee Input 20-21'!BQS30)</f>
        <v/>
      </c>
      <c r="BQT30" s="14" t="str">
        <f>IF('Employee Input 20-21'!BQT30="","",'Employee Input 20-21'!BQT30)</f>
        <v/>
      </c>
      <c r="BQU30" s="14" t="str">
        <f>IF('Employee Input 20-21'!BQU30="","",'Employee Input 20-21'!BQU30)</f>
        <v/>
      </c>
      <c r="BQV30" s="14" t="str">
        <f>IF('Employee Input 20-21'!BQV30="","",'Employee Input 20-21'!BQV30)</f>
        <v/>
      </c>
      <c r="BQW30" s="14" t="str">
        <f>IF('Employee Input 20-21'!BQW30="","",'Employee Input 20-21'!BQW30)</f>
        <v/>
      </c>
      <c r="BQX30" s="14" t="str">
        <f>IF('Employee Input 20-21'!BQX30="","",'Employee Input 20-21'!BQX30)</f>
        <v/>
      </c>
      <c r="BQY30" s="14" t="str">
        <f>IF('Employee Input 20-21'!BQY30="","",'Employee Input 20-21'!BQY30)</f>
        <v/>
      </c>
      <c r="BQZ30" s="14" t="str">
        <f>IF('Employee Input 20-21'!BQZ30="","",'Employee Input 20-21'!BQZ30)</f>
        <v/>
      </c>
      <c r="BRA30" s="14" t="str">
        <f>IF('Employee Input 20-21'!BRA30="","",'Employee Input 20-21'!BRA30)</f>
        <v/>
      </c>
      <c r="BRB30" s="14" t="str">
        <f>IF('Employee Input 20-21'!BRB30="","",'Employee Input 20-21'!BRB30)</f>
        <v/>
      </c>
      <c r="BRC30" s="14" t="str">
        <f>IF('Employee Input 20-21'!BRC30="","",'Employee Input 20-21'!BRC30)</f>
        <v/>
      </c>
      <c r="BRD30" s="14" t="str">
        <f>IF('Employee Input 20-21'!BRD30="","",'Employee Input 20-21'!BRD30)</f>
        <v/>
      </c>
      <c r="BRE30" s="14" t="str">
        <f>IF('Employee Input 20-21'!BRE30="","",'Employee Input 20-21'!BRE30)</f>
        <v/>
      </c>
      <c r="BRF30" s="14" t="str">
        <f>IF('Employee Input 20-21'!BRF30="","",'Employee Input 20-21'!BRF30)</f>
        <v/>
      </c>
      <c r="BRG30" s="14" t="str">
        <f>IF('Employee Input 20-21'!BRG30="","",'Employee Input 20-21'!BRG30)</f>
        <v/>
      </c>
      <c r="BRH30" s="14" t="str">
        <f>IF('Employee Input 20-21'!BRH30="","",'Employee Input 20-21'!BRH30)</f>
        <v/>
      </c>
      <c r="BRI30" s="14" t="str">
        <f>IF('Employee Input 20-21'!BRI30="","",'Employee Input 20-21'!BRI30)</f>
        <v/>
      </c>
      <c r="BRJ30" s="14" t="str">
        <f>IF('Employee Input 20-21'!BRJ30="","",'Employee Input 20-21'!BRJ30)</f>
        <v/>
      </c>
      <c r="BRK30" s="14" t="str">
        <f>IF('Employee Input 20-21'!BRK30="","",'Employee Input 20-21'!BRK30)</f>
        <v/>
      </c>
      <c r="BRL30" s="14" t="str">
        <f>IF('Employee Input 20-21'!BRL30="","",'Employee Input 20-21'!BRL30)</f>
        <v/>
      </c>
      <c r="BRM30" s="14" t="str">
        <f>IF('Employee Input 20-21'!BRM30="","",'Employee Input 20-21'!BRM30)</f>
        <v/>
      </c>
      <c r="BRN30" s="14" t="str">
        <f>IF('Employee Input 20-21'!BRN30="","",'Employee Input 20-21'!BRN30)</f>
        <v/>
      </c>
      <c r="BRO30" s="14" t="str">
        <f>IF('Employee Input 20-21'!BRO30="","",'Employee Input 20-21'!BRO30)</f>
        <v/>
      </c>
      <c r="BRP30" s="14" t="str">
        <f>IF('Employee Input 20-21'!BRP30="","",'Employee Input 20-21'!BRP30)</f>
        <v/>
      </c>
      <c r="BRQ30" s="14" t="str">
        <f>IF('Employee Input 20-21'!BRQ30="","",'Employee Input 20-21'!BRQ30)</f>
        <v/>
      </c>
      <c r="BRR30" s="14" t="str">
        <f>IF('Employee Input 20-21'!BRR30="","",'Employee Input 20-21'!BRR30)</f>
        <v/>
      </c>
      <c r="BRS30" s="14" t="str">
        <f>IF('Employee Input 20-21'!BRS30="","",'Employee Input 20-21'!BRS30)</f>
        <v/>
      </c>
      <c r="BRT30" s="14" t="str">
        <f>IF('Employee Input 20-21'!BRT30="","",'Employee Input 20-21'!BRT30)</f>
        <v/>
      </c>
      <c r="BRU30" s="14" t="str">
        <f>IF('Employee Input 20-21'!BRU30="","",'Employee Input 20-21'!BRU30)</f>
        <v/>
      </c>
      <c r="BRV30" s="14" t="str">
        <f>IF('Employee Input 20-21'!BRV30="","",'Employee Input 20-21'!BRV30)</f>
        <v/>
      </c>
      <c r="BRW30" s="14" t="str">
        <f>IF('Employee Input 20-21'!BRW30="","",'Employee Input 20-21'!BRW30)</f>
        <v/>
      </c>
      <c r="BRX30" s="14" t="str">
        <f>IF('Employee Input 20-21'!BRX30="","",'Employee Input 20-21'!BRX30)</f>
        <v/>
      </c>
      <c r="BRY30" s="14" t="str">
        <f>IF('Employee Input 20-21'!BRY30="","",'Employee Input 20-21'!BRY30)</f>
        <v/>
      </c>
      <c r="BRZ30" s="14" t="str">
        <f>IF('Employee Input 20-21'!BRZ30="","",'Employee Input 20-21'!BRZ30)</f>
        <v/>
      </c>
      <c r="BSA30" s="14" t="str">
        <f>IF('Employee Input 20-21'!BSA30="","",'Employee Input 20-21'!BSA30)</f>
        <v/>
      </c>
      <c r="BSB30" s="14" t="str">
        <f>IF('Employee Input 20-21'!BSB30="","",'Employee Input 20-21'!BSB30)</f>
        <v/>
      </c>
      <c r="BSC30" s="14" t="str">
        <f>IF('Employee Input 20-21'!BSC30="","",'Employee Input 20-21'!BSC30)</f>
        <v/>
      </c>
      <c r="BSD30" s="14" t="str">
        <f>IF('Employee Input 20-21'!BSD30="","",'Employee Input 20-21'!BSD30)</f>
        <v/>
      </c>
      <c r="BSE30" s="14" t="str">
        <f>IF('Employee Input 20-21'!BSE30="","",'Employee Input 20-21'!BSE30)</f>
        <v/>
      </c>
      <c r="BSF30" s="14" t="str">
        <f>IF('Employee Input 20-21'!BSF30="","",'Employee Input 20-21'!BSF30)</f>
        <v/>
      </c>
      <c r="BSG30" s="14" t="str">
        <f>IF('Employee Input 20-21'!BSG30="","",'Employee Input 20-21'!BSG30)</f>
        <v/>
      </c>
      <c r="BSH30" s="14" t="str">
        <f>IF('Employee Input 20-21'!BSH30="","",'Employee Input 20-21'!BSH30)</f>
        <v/>
      </c>
      <c r="BSI30" s="14" t="str">
        <f>IF('Employee Input 20-21'!BSI30="","",'Employee Input 20-21'!BSI30)</f>
        <v/>
      </c>
      <c r="BSJ30" s="14" t="str">
        <f>IF('Employee Input 20-21'!BSJ30="","",'Employee Input 20-21'!BSJ30)</f>
        <v/>
      </c>
      <c r="BSK30" s="14" t="str">
        <f>IF('Employee Input 20-21'!BSK30="","",'Employee Input 20-21'!BSK30)</f>
        <v/>
      </c>
      <c r="BSL30" s="14" t="str">
        <f>IF('Employee Input 20-21'!BSL30="","",'Employee Input 20-21'!BSL30)</f>
        <v/>
      </c>
      <c r="BSM30" s="14" t="str">
        <f>IF('Employee Input 20-21'!BSM30="","",'Employee Input 20-21'!BSM30)</f>
        <v/>
      </c>
      <c r="BSN30" s="14" t="str">
        <f>IF('Employee Input 20-21'!BSN30="","",'Employee Input 20-21'!BSN30)</f>
        <v/>
      </c>
      <c r="BSO30" s="14" t="str">
        <f>IF('Employee Input 20-21'!BSO30="","",'Employee Input 20-21'!BSO30)</f>
        <v/>
      </c>
      <c r="BSP30" s="14" t="str">
        <f>IF('Employee Input 20-21'!BSP30="","",'Employee Input 20-21'!BSP30)</f>
        <v/>
      </c>
      <c r="BSQ30" s="14" t="str">
        <f>IF('Employee Input 20-21'!BSQ30="","",'Employee Input 20-21'!BSQ30)</f>
        <v/>
      </c>
      <c r="BSR30" s="14" t="str">
        <f>IF('Employee Input 20-21'!BSR30="","",'Employee Input 20-21'!BSR30)</f>
        <v/>
      </c>
      <c r="BSS30" s="14" t="str">
        <f>IF('Employee Input 20-21'!BSS30="","",'Employee Input 20-21'!BSS30)</f>
        <v/>
      </c>
      <c r="BST30" s="14" t="str">
        <f>IF('Employee Input 20-21'!BST30="","",'Employee Input 20-21'!BST30)</f>
        <v/>
      </c>
      <c r="BSU30" s="14" t="str">
        <f>IF('Employee Input 20-21'!BSU30="","",'Employee Input 20-21'!BSU30)</f>
        <v/>
      </c>
      <c r="BSV30" s="14" t="str">
        <f>IF('Employee Input 20-21'!BSV30="","",'Employee Input 20-21'!BSV30)</f>
        <v/>
      </c>
      <c r="BSW30" s="14" t="str">
        <f>IF('Employee Input 20-21'!BSW30="","",'Employee Input 20-21'!BSW30)</f>
        <v/>
      </c>
      <c r="BSX30" s="14" t="str">
        <f>IF('Employee Input 20-21'!BSX30="","",'Employee Input 20-21'!BSX30)</f>
        <v/>
      </c>
      <c r="BSY30" s="14" t="str">
        <f>IF('Employee Input 20-21'!BSY30="","",'Employee Input 20-21'!BSY30)</f>
        <v/>
      </c>
      <c r="BSZ30" s="14" t="str">
        <f>IF('Employee Input 20-21'!BSZ30="","",'Employee Input 20-21'!BSZ30)</f>
        <v/>
      </c>
      <c r="BTA30" s="14" t="str">
        <f>IF('Employee Input 20-21'!BTA30="","",'Employee Input 20-21'!BTA30)</f>
        <v/>
      </c>
      <c r="BTB30" s="14" t="str">
        <f>IF('Employee Input 20-21'!BTB30="","",'Employee Input 20-21'!BTB30)</f>
        <v/>
      </c>
      <c r="BTC30" s="14" t="str">
        <f>IF('Employee Input 20-21'!BTC30="","",'Employee Input 20-21'!BTC30)</f>
        <v/>
      </c>
      <c r="BTD30" s="14" t="str">
        <f>IF('Employee Input 20-21'!BTD30="","",'Employee Input 20-21'!BTD30)</f>
        <v/>
      </c>
      <c r="BTE30" s="14" t="str">
        <f>IF('Employee Input 20-21'!BTE30="","",'Employee Input 20-21'!BTE30)</f>
        <v/>
      </c>
      <c r="BTF30" s="14" t="str">
        <f>IF('Employee Input 20-21'!BTF30="","",'Employee Input 20-21'!BTF30)</f>
        <v/>
      </c>
      <c r="BTG30" s="14" t="str">
        <f>IF('Employee Input 20-21'!BTG30="","",'Employee Input 20-21'!BTG30)</f>
        <v/>
      </c>
      <c r="BTH30" s="14" t="str">
        <f>IF('Employee Input 20-21'!BTH30="","",'Employee Input 20-21'!BTH30)</f>
        <v/>
      </c>
      <c r="BTI30" s="14" t="str">
        <f>IF('Employee Input 20-21'!BTI30="","",'Employee Input 20-21'!BTI30)</f>
        <v/>
      </c>
      <c r="BTJ30" s="14" t="str">
        <f>IF('Employee Input 20-21'!BTJ30="","",'Employee Input 20-21'!BTJ30)</f>
        <v/>
      </c>
      <c r="BTK30" s="14" t="str">
        <f>IF('Employee Input 20-21'!BTK30="","",'Employee Input 20-21'!BTK30)</f>
        <v/>
      </c>
      <c r="BTL30" s="14" t="str">
        <f>IF('Employee Input 20-21'!BTL30="","",'Employee Input 20-21'!BTL30)</f>
        <v/>
      </c>
      <c r="BTM30" s="14" t="str">
        <f>IF('Employee Input 20-21'!BTM30="","",'Employee Input 20-21'!BTM30)</f>
        <v/>
      </c>
      <c r="BTN30" s="14" t="str">
        <f>IF('Employee Input 20-21'!BTN30="","",'Employee Input 20-21'!BTN30)</f>
        <v/>
      </c>
      <c r="BTO30" s="14" t="str">
        <f>IF('Employee Input 20-21'!BTO30="","",'Employee Input 20-21'!BTO30)</f>
        <v/>
      </c>
      <c r="BTP30" s="14" t="str">
        <f>IF('Employee Input 20-21'!BTP30="","",'Employee Input 20-21'!BTP30)</f>
        <v/>
      </c>
      <c r="BTQ30" s="14" t="str">
        <f>IF('Employee Input 20-21'!BTQ30="","",'Employee Input 20-21'!BTQ30)</f>
        <v/>
      </c>
      <c r="BTR30" s="14" t="str">
        <f>IF('Employee Input 20-21'!BTR30="","",'Employee Input 20-21'!BTR30)</f>
        <v/>
      </c>
      <c r="BTS30" s="14" t="str">
        <f>IF('Employee Input 20-21'!BTS30="","",'Employee Input 20-21'!BTS30)</f>
        <v/>
      </c>
      <c r="BTT30" s="14" t="str">
        <f>IF('Employee Input 20-21'!BTT30="","",'Employee Input 20-21'!BTT30)</f>
        <v/>
      </c>
      <c r="BTU30" s="14" t="str">
        <f>IF('Employee Input 20-21'!BTU30="","",'Employee Input 20-21'!BTU30)</f>
        <v/>
      </c>
      <c r="BTV30" s="14" t="str">
        <f>IF('Employee Input 20-21'!BTV30="","",'Employee Input 20-21'!BTV30)</f>
        <v/>
      </c>
      <c r="BTW30" s="14" t="str">
        <f>IF('Employee Input 20-21'!BTW30="","",'Employee Input 20-21'!BTW30)</f>
        <v/>
      </c>
      <c r="BTX30" s="14" t="str">
        <f>IF('Employee Input 20-21'!BTX30="","",'Employee Input 20-21'!BTX30)</f>
        <v/>
      </c>
      <c r="BTY30" s="14" t="str">
        <f>IF('Employee Input 20-21'!BTY30="","",'Employee Input 20-21'!BTY30)</f>
        <v/>
      </c>
      <c r="BTZ30" s="14" t="str">
        <f>IF('Employee Input 20-21'!BTZ30="","",'Employee Input 20-21'!BTZ30)</f>
        <v/>
      </c>
      <c r="BUA30" s="14" t="str">
        <f>IF('Employee Input 20-21'!BUA30="","",'Employee Input 20-21'!BUA30)</f>
        <v/>
      </c>
      <c r="BUB30" s="14" t="str">
        <f>IF('Employee Input 20-21'!BUB30="","",'Employee Input 20-21'!BUB30)</f>
        <v/>
      </c>
      <c r="BUC30" s="14" t="str">
        <f>IF('Employee Input 20-21'!BUC30="","",'Employee Input 20-21'!BUC30)</f>
        <v/>
      </c>
      <c r="BUD30" s="14" t="str">
        <f>IF('Employee Input 20-21'!BUD30="","",'Employee Input 20-21'!BUD30)</f>
        <v/>
      </c>
      <c r="BUE30" s="14" t="str">
        <f>IF('Employee Input 20-21'!BUE30="","",'Employee Input 20-21'!BUE30)</f>
        <v/>
      </c>
      <c r="BUF30" s="14" t="str">
        <f>IF('Employee Input 20-21'!BUF30="","",'Employee Input 20-21'!BUF30)</f>
        <v/>
      </c>
      <c r="BUG30" s="14" t="str">
        <f>IF('Employee Input 20-21'!BUG30="","",'Employee Input 20-21'!BUG30)</f>
        <v/>
      </c>
      <c r="BUH30" s="14" t="str">
        <f>IF('Employee Input 20-21'!BUH30="","",'Employee Input 20-21'!BUH30)</f>
        <v/>
      </c>
      <c r="BUI30" s="14" t="str">
        <f>IF('Employee Input 20-21'!BUI30="","",'Employee Input 20-21'!BUI30)</f>
        <v/>
      </c>
      <c r="BUJ30" s="14" t="str">
        <f>IF('Employee Input 20-21'!BUJ30="","",'Employee Input 20-21'!BUJ30)</f>
        <v/>
      </c>
      <c r="BUK30" s="14" t="str">
        <f>IF('Employee Input 20-21'!BUK30="","",'Employee Input 20-21'!BUK30)</f>
        <v/>
      </c>
      <c r="BUL30" s="14" t="str">
        <f>IF('Employee Input 20-21'!BUL30="","",'Employee Input 20-21'!BUL30)</f>
        <v/>
      </c>
      <c r="BUM30" s="14" t="str">
        <f>IF('Employee Input 20-21'!BUM30="","",'Employee Input 20-21'!BUM30)</f>
        <v/>
      </c>
      <c r="BUN30" s="14" t="str">
        <f>IF('Employee Input 20-21'!BUN30="","",'Employee Input 20-21'!BUN30)</f>
        <v/>
      </c>
      <c r="BUO30" s="14" t="str">
        <f>IF('Employee Input 20-21'!BUO30="","",'Employee Input 20-21'!BUO30)</f>
        <v/>
      </c>
      <c r="BUP30" s="14" t="str">
        <f>IF('Employee Input 20-21'!BUP30="","",'Employee Input 20-21'!BUP30)</f>
        <v/>
      </c>
      <c r="BUQ30" s="14" t="str">
        <f>IF('Employee Input 20-21'!BUQ30="","",'Employee Input 20-21'!BUQ30)</f>
        <v/>
      </c>
      <c r="BUR30" s="14" t="str">
        <f>IF('Employee Input 20-21'!BUR30="","",'Employee Input 20-21'!BUR30)</f>
        <v/>
      </c>
      <c r="BUS30" s="14" t="str">
        <f>IF('Employee Input 20-21'!BUS30="","",'Employee Input 20-21'!BUS30)</f>
        <v/>
      </c>
      <c r="BUT30" s="14" t="str">
        <f>IF('Employee Input 20-21'!BUT30="","",'Employee Input 20-21'!BUT30)</f>
        <v/>
      </c>
      <c r="BUU30" s="14" t="str">
        <f>IF('Employee Input 20-21'!BUU30="","",'Employee Input 20-21'!BUU30)</f>
        <v/>
      </c>
      <c r="BUV30" s="14" t="str">
        <f>IF('Employee Input 20-21'!BUV30="","",'Employee Input 20-21'!BUV30)</f>
        <v/>
      </c>
      <c r="BUW30" s="14" t="str">
        <f>IF('Employee Input 20-21'!BUW30="","",'Employee Input 20-21'!BUW30)</f>
        <v/>
      </c>
      <c r="BUX30" s="14" t="str">
        <f>IF('Employee Input 20-21'!BUX30="","",'Employee Input 20-21'!BUX30)</f>
        <v/>
      </c>
      <c r="BUY30" s="14" t="str">
        <f>IF('Employee Input 20-21'!BUY30="","",'Employee Input 20-21'!BUY30)</f>
        <v/>
      </c>
      <c r="BUZ30" s="14" t="str">
        <f>IF('Employee Input 20-21'!BUZ30="","",'Employee Input 20-21'!BUZ30)</f>
        <v/>
      </c>
      <c r="BVA30" s="14" t="str">
        <f>IF('Employee Input 20-21'!BVA30="","",'Employee Input 20-21'!BVA30)</f>
        <v/>
      </c>
      <c r="BVB30" s="14" t="str">
        <f>IF('Employee Input 20-21'!BVB30="","",'Employee Input 20-21'!BVB30)</f>
        <v/>
      </c>
      <c r="BVC30" s="14" t="str">
        <f>IF('Employee Input 20-21'!BVC30="","",'Employee Input 20-21'!BVC30)</f>
        <v/>
      </c>
      <c r="BVD30" s="14" t="str">
        <f>IF('Employee Input 20-21'!BVD30="","",'Employee Input 20-21'!BVD30)</f>
        <v/>
      </c>
      <c r="BVE30" s="14" t="str">
        <f>IF('Employee Input 20-21'!BVE30="","",'Employee Input 20-21'!BVE30)</f>
        <v/>
      </c>
      <c r="BVF30" s="14" t="str">
        <f>IF('Employee Input 20-21'!BVF30="","",'Employee Input 20-21'!BVF30)</f>
        <v/>
      </c>
      <c r="BVG30" s="14" t="str">
        <f>IF('Employee Input 20-21'!BVG30="","",'Employee Input 20-21'!BVG30)</f>
        <v/>
      </c>
      <c r="BVH30" s="14" t="str">
        <f>IF('Employee Input 20-21'!BVH30="","",'Employee Input 20-21'!BVH30)</f>
        <v/>
      </c>
      <c r="BVI30" s="14" t="str">
        <f>IF('Employee Input 20-21'!BVI30="","",'Employee Input 20-21'!BVI30)</f>
        <v/>
      </c>
      <c r="BVJ30" s="14" t="str">
        <f>IF('Employee Input 20-21'!BVJ30="","",'Employee Input 20-21'!BVJ30)</f>
        <v/>
      </c>
      <c r="BVK30" s="14" t="str">
        <f>IF('Employee Input 20-21'!BVK30="","",'Employee Input 20-21'!BVK30)</f>
        <v/>
      </c>
      <c r="BVL30" s="14" t="str">
        <f>IF('Employee Input 20-21'!BVL30="","",'Employee Input 20-21'!BVL30)</f>
        <v/>
      </c>
      <c r="BVM30" s="14" t="str">
        <f>IF('Employee Input 20-21'!BVM30="","",'Employee Input 20-21'!BVM30)</f>
        <v/>
      </c>
      <c r="BVN30" s="14" t="str">
        <f>IF('Employee Input 20-21'!BVN30="","",'Employee Input 20-21'!BVN30)</f>
        <v/>
      </c>
      <c r="BVO30" s="14" t="str">
        <f>IF('Employee Input 20-21'!BVO30="","",'Employee Input 20-21'!BVO30)</f>
        <v/>
      </c>
      <c r="BVP30" s="14" t="str">
        <f>IF('Employee Input 20-21'!BVP30="","",'Employee Input 20-21'!BVP30)</f>
        <v/>
      </c>
      <c r="BVQ30" s="14" t="str">
        <f>IF('Employee Input 20-21'!BVQ30="","",'Employee Input 20-21'!BVQ30)</f>
        <v/>
      </c>
      <c r="BVR30" s="14" t="str">
        <f>IF('Employee Input 20-21'!BVR30="","",'Employee Input 20-21'!BVR30)</f>
        <v/>
      </c>
      <c r="BVS30" s="14" t="str">
        <f>IF('Employee Input 20-21'!BVS30="","",'Employee Input 20-21'!BVS30)</f>
        <v/>
      </c>
      <c r="BVT30" s="14" t="str">
        <f>IF('Employee Input 20-21'!BVT30="","",'Employee Input 20-21'!BVT30)</f>
        <v/>
      </c>
      <c r="BVU30" s="14" t="str">
        <f>IF('Employee Input 20-21'!BVU30="","",'Employee Input 20-21'!BVU30)</f>
        <v/>
      </c>
      <c r="BVV30" s="14" t="str">
        <f>IF('Employee Input 20-21'!BVV30="","",'Employee Input 20-21'!BVV30)</f>
        <v/>
      </c>
      <c r="BVW30" s="14" t="str">
        <f>IF('Employee Input 20-21'!BVW30="","",'Employee Input 20-21'!BVW30)</f>
        <v/>
      </c>
      <c r="BVX30" s="14" t="str">
        <f>IF('Employee Input 20-21'!BVX30="","",'Employee Input 20-21'!BVX30)</f>
        <v/>
      </c>
      <c r="BVY30" s="14" t="str">
        <f>IF('Employee Input 20-21'!BVY30="","",'Employee Input 20-21'!BVY30)</f>
        <v/>
      </c>
      <c r="BVZ30" s="14" t="str">
        <f>IF('Employee Input 20-21'!BVZ30="","",'Employee Input 20-21'!BVZ30)</f>
        <v/>
      </c>
      <c r="BWA30" s="14" t="str">
        <f>IF('Employee Input 20-21'!BWA30="","",'Employee Input 20-21'!BWA30)</f>
        <v/>
      </c>
      <c r="BWB30" s="14" t="str">
        <f>IF('Employee Input 20-21'!BWB30="","",'Employee Input 20-21'!BWB30)</f>
        <v/>
      </c>
      <c r="BWC30" s="14" t="str">
        <f>IF('Employee Input 20-21'!BWC30="","",'Employee Input 20-21'!BWC30)</f>
        <v/>
      </c>
      <c r="BWD30" s="14" t="str">
        <f>IF('Employee Input 20-21'!BWD30="","",'Employee Input 20-21'!BWD30)</f>
        <v/>
      </c>
      <c r="BWE30" s="14" t="str">
        <f>IF('Employee Input 20-21'!BWE30="","",'Employee Input 20-21'!BWE30)</f>
        <v/>
      </c>
      <c r="BWF30" s="14" t="str">
        <f>IF('Employee Input 20-21'!BWF30="","",'Employee Input 20-21'!BWF30)</f>
        <v/>
      </c>
      <c r="BWG30" s="14" t="str">
        <f>IF('Employee Input 20-21'!BWG30="","",'Employee Input 20-21'!BWG30)</f>
        <v/>
      </c>
      <c r="BWH30" s="14" t="str">
        <f>IF('Employee Input 20-21'!BWH30="","",'Employee Input 20-21'!BWH30)</f>
        <v/>
      </c>
      <c r="BWI30" s="14" t="str">
        <f>IF('Employee Input 20-21'!BWI30="","",'Employee Input 20-21'!BWI30)</f>
        <v/>
      </c>
      <c r="BWJ30" s="14" t="str">
        <f>IF('Employee Input 20-21'!BWJ30="","",'Employee Input 20-21'!BWJ30)</f>
        <v/>
      </c>
      <c r="BWK30" s="14" t="str">
        <f>IF('Employee Input 20-21'!BWK30="","",'Employee Input 20-21'!BWK30)</f>
        <v/>
      </c>
      <c r="BWL30" s="14" t="str">
        <f>IF('Employee Input 20-21'!BWL30="","",'Employee Input 20-21'!BWL30)</f>
        <v/>
      </c>
      <c r="BWM30" s="14" t="str">
        <f>IF('Employee Input 20-21'!BWM30="","",'Employee Input 20-21'!BWM30)</f>
        <v/>
      </c>
      <c r="BWN30" s="14" t="str">
        <f>IF('Employee Input 20-21'!BWN30="","",'Employee Input 20-21'!BWN30)</f>
        <v/>
      </c>
      <c r="BWO30" s="14" t="str">
        <f>IF('Employee Input 20-21'!BWO30="","",'Employee Input 20-21'!BWO30)</f>
        <v/>
      </c>
      <c r="BWP30" s="14" t="str">
        <f>IF('Employee Input 20-21'!BWP30="","",'Employee Input 20-21'!BWP30)</f>
        <v/>
      </c>
      <c r="BWQ30" s="14" t="str">
        <f>IF('Employee Input 20-21'!BWQ30="","",'Employee Input 20-21'!BWQ30)</f>
        <v/>
      </c>
      <c r="BWR30" s="14" t="str">
        <f>IF('Employee Input 20-21'!BWR30="","",'Employee Input 20-21'!BWR30)</f>
        <v/>
      </c>
      <c r="BWS30" s="14" t="str">
        <f>IF('Employee Input 20-21'!BWS30="","",'Employee Input 20-21'!BWS30)</f>
        <v/>
      </c>
      <c r="BWT30" s="14" t="str">
        <f>IF('Employee Input 20-21'!BWT30="","",'Employee Input 20-21'!BWT30)</f>
        <v/>
      </c>
      <c r="BWU30" s="14" t="str">
        <f>IF('Employee Input 20-21'!BWU30="","",'Employee Input 20-21'!BWU30)</f>
        <v/>
      </c>
      <c r="BWV30" s="14" t="str">
        <f>IF('Employee Input 20-21'!BWV30="","",'Employee Input 20-21'!BWV30)</f>
        <v/>
      </c>
      <c r="BWW30" s="14" t="str">
        <f>IF('Employee Input 20-21'!BWW30="","",'Employee Input 20-21'!BWW30)</f>
        <v/>
      </c>
      <c r="BWX30" s="14" t="str">
        <f>IF('Employee Input 20-21'!BWX30="","",'Employee Input 20-21'!BWX30)</f>
        <v/>
      </c>
      <c r="BWY30" s="14" t="str">
        <f>IF('Employee Input 20-21'!BWY30="","",'Employee Input 20-21'!BWY30)</f>
        <v/>
      </c>
      <c r="BWZ30" s="14" t="str">
        <f>IF('Employee Input 20-21'!BWZ30="","",'Employee Input 20-21'!BWZ30)</f>
        <v/>
      </c>
      <c r="BXA30" s="14" t="str">
        <f>IF('Employee Input 20-21'!BXA30="","",'Employee Input 20-21'!BXA30)</f>
        <v/>
      </c>
      <c r="BXB30" s="14" t="str">
        <f>IF('Employee Input 20-21'!BXB30="","",'Employee Input 20-21'!BXB30)</f>
        <v/>
      </c>
      <c r="BXC30" s="14" t="str">
        <f>IF('Employee Input 20-21'!BXC30="","",'Employee Input 20-21'!BXC30)</f>
        <v/>
      </c>
      <c r="BXD30" s="14" t="str">
        <f>IF('Employee Input 20-21'!BXD30="","",'Employee Input 20-21'!BXD30)</f>
        <v/>
      </c>
      <c r="BXE30" s="14" t="str">
        <f>IF('Employee Input 20-21'!BXE30="","",'Employee Input 20-21'!BXE30)</f>
        <v/>
      </c>
      <c r="BXF30" s="14" t="str">
        <f>IF('Employee Input 20-21'!BXF30="","",'Employee Input 20-21'!BXF30)</f>
        <v/>
      </c>
      <c r="BXG30" s="14" t="str">
        <f>IF('Employee Input 20-21'!BXG30="","",'Employee Input 20-21'!BXG30)</f>
        <v/>
      </c>
      <c r="BXH30" s="14" t="str">
        <f>IF('Employee Input 20-21'!BXH30="","",'Employee Input 20-21'!BXH30)</f>
        <v/>
      </c>
      <c r="BXI30" s="14" t="str">
        <f>IF('Employee Input 20-21'!BXI30="","",'Employee Input 20-21'!BXI30)</f>
        <v/>
      </c>
      <c r="BXJ30" s="14" t="str">
        <f>IF('Employee Input 20-21'!BXJ30="","",'Employee Input 20-21'!BXJ30)</f>
        <v/>
      </c>
      <c r="BXK30" s="14" t="str">
        <f>IF('Employee Input 20-21'!BXK30="","",'Employee Input 20-21'!BXK30)</f>
        <v/>
      </c>
      <c r="BXL30" s="14" t="str">
        <f>IF('Employee Input 20-21'!BXL30="","",'Employee Input 20-21'!BXL30)</f>
        <v/>
      </c>
      <c r="BXM30" s="14" t="str">
        <f>IF('Employee Input 20-21'!BXM30="","",'Employee Input 20-21'!BXM30)</f>
        <v/>
      </c>
      <c r="BXN30" s="14" t="str">
        <f>IF('Employee Input 20-21'!BXN30="","",'Employee Input 20-21'!BXN30)</f>
        <v/>
      </c>
      <c r="BXO30" s="14" t="str">
        <f>IF('Employee Input 20-21'!BXO30="","",'Employee Input 20-21'!BXO30)</f>
        <v/>
      </c>
      <c r="BXP30" s="14" t="str">
        <f>IF('Employee Input 20-21'!BXP30="","",'Employee Input 20-21'!BXP30)</f>
        <v/>
      </c>
      <c r="BXQ30" s="14" t="str">
        <f>IF('Employee Input 20-21'!BXQ30="","",'Employee Input 20-21'!BXQ30)</f>
        <v/>
      </c>
      <c r="BXR30" s="14" t="str">
        <f>IF('Employee Input 20-21'!BXR30="","",'Employee Input 20-21'!BXR30)</f>
        <v/>
      </c>
      <c r="BXS30" s="14" t="str">
        <f>IF('Employee Input 20-21'!BXS30="","",'Employee Input 20-21'!BXS30)</f>
        <v/>
      </c>
      <c r="BXT30" s="14" t="str">
        <f>IF('Employee Input 20-21'!BXT30="","",'Employee Input 20-21'!BXT30)</f>
        <v/>
      </c>
      <c r="BXU30" s="14" t="str">
        <f>IF('Employee Input 20-21'!BXU30="","",'Employee Input 20-21'!BXU30)</f>
        <v/>
      </c>
      <c r="BXV30" s="14" t="str">
        <f>IF('Employee Input 20-21'!BXV30="","",'Employee Input 20-21'!BXV30)</f>
        <v/>
      </c>
      <c r="BXW30" s="14" t="str">
        <f>IF('Employee Input 20-21'!BXW30="","",'Employee Input 20-21'!BXW30)</f>
        <v/>
      </c>
      <c r="BXX30" s="14" t="str">
        <f>IF('Employee Input 20-21'!BXX30="","",'Employee Input 20-21'!BXX30)</f>
        <v/>
      </c>
      <c r="BXY30" s="14" t="str">
        <f>IF('Employee Input 20-21'!BXY30="","",'Employee Input 20-21'!BXY30)</f>
        <v/>
      </c>
      <c r="BXZ30" s="14" t="str">
        <f>IF('Employee Input 20-21'!BXZ30="","",'Employee Input 20-21'!BXZ30)</f>
        <v/>
      </c>
      <c r="BYA30" s="14" t="str">
        <f>IF('Employee Input 20-21'!BYA30="","",'Employee Input 20-21'!BYA30)</f>
        <v/>
      </c>
      <c r="BYB30" s="14" t="str">
        <f>IF('Employee Input 20-21'!BYB30="","",'Employee Input 20-21'!BYB30)</f>
        <v/>
      </c>
      <c r="BYC30" s="14" t="str">
        <f>IF('Employee Input 20-21'!BYC30="","",'Employee Input 20-21'!BYC30)</f>
        <v/>
      </c>
      <c r="BYD30" s="14" t="str">
        <f>IF('Employee Input 20-21'!BYD30="","",'Employee Input 20-21'!BYD30)</f>
        <v/>
      </c>
      <c r="BYE30" s="14" t="str">
        <f>IF('Employee Input 20-21'!BYE30="","",'Employee Input 20-21'!BYE30)</f>
        <v/>
      </c>
      <c r="BYF30" s="14" t="str">
        <f>IF('Employee Input 20-21'!BYF30="","",'Employee Input 20-21'!BYF30)</f>
        <v/>
      </c>
      <c r="BYG30" s="14" t="str">
        <f>IF('Employee Input 20-21'!BYG30="","",'Employee Input 20-21'!BYG30)</f>
        <v/>
      </c>
      <c r="BYH30" s="14" t="str">
        <f>IF('Employee Input 20-21'!BYH30="","",'Employee Input 20-21'!BYH30)</f>
        <v/>
      </c>
      <c r="BYI30" s="14" t="str">
        <f>IF('Employee Input 20-21'!BYI30="","",'Employee Input 20-21'!BYI30)</f>
        <v/>
      </c>
      <c r="BYJ30" s="14" t="str">
        <f>IF('Employee Input 20-21'!BYJ30="","",'Employee Input 20-21'!BYJ30)</f>
        <v/>
      </c>
      <c r="BYK30" s="14" t="str">
        <f>IF('Employee Input 20-21'!BYK30="","",'Employee Input 20-21'!BYK30)</f>
        <v/>
      </c>
      <c r="BYL30" s="14" t="str">
        <f>IF('Employee Input 20-21'!BYL30="","",'Employee Input 20-21'!BYL30)</f>
        <v/>
      </c>
      <c r="BYM30" s="14" t="str">
        <f>IF('Employee Input 20-21'!BYM30="","",'Employee Input 20-21'!BYM30)</f>
        <v/>
      </c>
      <c r="BYN30" s="14" t="str">
        <f>IF('Employee Input 20-21'!BYN30="","",'Employee Input 20-21'!BYN30)</f>
        <v/>
      </c>
      <c r="BYO30" s="14" t="str">
        <f>IF('Employee Input 20-21'!BYO30="","",'Employee Input 20-21'!BYO30)</f>
        <v/>
      </c>
      <c r="BYP30" s="14" t="str">
        <f>IF('Employee Input 20-21'!BYP30="","",'Employee Input 20-21'!BYP30)</f>
        <v/>
      </c>
      <c r="BYQ30" s="14" t="str">
        <f>IF('Employee Input 20-21'!BYQ30="","",'Employee Input 20-21'!BYQ30)</f>
        <v/>
      </c>
      <c r="BYR30" s="14" t="str">
        <f>IF('Employee Input 20-21'!BYR30="","",'Employee Input 20-21'!BYR30)</f>
        <v/>
      </c>
      <c r="BYS30" s="14" t="str">
        <f>IF('Employee Input 20-21'!BYS30="","",'Employee Input 20-21'!BYS30)</f>
        <v/>
      </c>
      <c r="BYT30" s="14" t="str">
        <f>IF('Employee Input 20-21'!BYT30="","",'Employee Input 20-21'!BYT30)</f>
        <v/>
      </c>
      <c r="BYU30" s="14" t="str">
        <f>IF('Employee Input 20-21'!BYU30="","",'Employee Input 20-21'!BYU30)</f>
        <v/>
      </c>
      <c r="BYV30" s="14" t="str">
        <f>IF('Employee Input 20-21'!BYV30="","",'Employee Input 20-21'!BYV30)</f>
        <v/>
      </c>
      <c r="BYW30" s="14" t="str">
        <f>IF('Employee Input 20-21'!BYW30="","",'Employee Input 20-21'!BYW30)</f>
        <v/>
      </c>
      <c r="BYX30" s="14" t="str">
        <f>IF('Employee Input 20-21'!BYX30="","",'Employee Input 20-21'!BYX30)</f>
        <v/>
      </c>
      <c r="BYY30" s="14" t="str">
        <f>IF('Employee Input 20-21'!BYY30="","",'Employee Input 20-21'!BYY30)</f>
        <v/>
      </c>
      <c r="BYZ30" s="14" t="str">
        <f>IF('Employee Input 20-21'!BYZ30="","",'Employee Input 20-21'!BYZ30)</f>
        <v/>
      </c>
      <c r="BZA30" s="14" t="str">
        <f>IF('Employee Input 20-21'!BZA30="","",'Employee Input 20-21'!BZA30)</f>
        <v/>
      </c>
      <c r="BZB30" s="14" t="str">
        <f>IF('Employee Input 20-21'!BZB30="","",'Employee Input 20-21'!BZB30)</f>
        <v/>
      </c>
      <c r="BZC30" s="14" t="str">
        <f>IF('Employee Input 20-21'!BZC30="","",'Employee Input 20-21'!BZC30)</f>
        <v/>
      </c>
      <c r="BZD30" s="14" t="str">
        <f>IF('Employee Input 20-21'!BZD30="","",'Employee Input 20-21'!BZD30)</f>
        <v/>
      </c>
      <c r="BZE30" s="14" t="str">
        <f>IF('Employee Input 20-21'!BZE30="","",'Employee Input 20-21'!BZE30)</f>
        <v/>
      </c>
      <c r="BZF30" s="14" t="str">
        <f>IF('Employee Input 20-21'!BZF30="","",'Employee Input 20-21'!BZF30)</f>
        <v/>
      </c>
      <c r="BZG30" s="14" t="str">
        <f>IF('Employee Input 20-21'!BZG30="","",'Employee Input 20-21'!BZG30)</f>
        <v/>
      </c>
      <c r="BZH30" s="14" t="str">
        <f>IF('Employee Input 20-21'!BZH30="","",'Employee Input 20-21'!BZH30)</f>
        <v/>
      </c>
      <c r="BZI30" s="14" t="str">
        <f>IF('Employee Input 20-21'!BZI30="","",'Employee Input 20-21'!BZI30)</f>
        <v/>
      </c>
      <c r="BZJ30" s="14" t="str">
        <f>IF('Employee Input 20-21'!BZJ30="","",'Employee Input 20-21'!BZJ30)</f>
        <v/>
      </c>
      <c r="BZK30" s="14" t="str">
        <f>IF('Employee Input 20-21'!BZK30="","",'Employee Input 20-21'!BZK30)</f>
        <v/>
      </c>
      <c r="BZL30" s="14" t="str">
        <f>IF('Employee Input 20-21'!BZL30="","",'Employee Input 20-21'!BZL30)</f>
        <v/>
      </c>
      <c r="BZM30" s="14" t="str">
        <f>IF('Employee Input 20-21'!BZM30="","",'Employee Input 20-21'!BZM30)</f>
        <v/>
      </c>
      <c r="BZN30" s="14" t="str">
        <f>IF('Employee Input 20-21'!BZN30="","",'Employee Input 20-21'!BZN30)</f>
        <v/>
      </c>
      <c r="BZO30" s="14" t="str">
        <f>IF('Employee Input 20-21'!BZO30="","",'Employee Input 20-21'!BZO30)</f>
        <v/>
      </c>
      <c r="BZP30" s="14" t="str">
        <f>IF('Employee Input 20-21'!BZP30="","",'Employee Input 20-21'!BZP30)</f>
        <v/>
      </c>
      <c r="BZQ30" s="14" t="str">
        <f>IF('Employee Input 20-21'!BZQ30="","",'Employee Input 20-21'!BZQ30)</f>
        <v/>
      </c>
      <c r="BZR30" s="14" t="str">
        <f>IF('Employee Input 20-21'!BZR30="","",'Employee Input 20-21'!BZR30)</f>
        <v/>
      </c>
      <c r="BZS30" s="14" t="str">
        <f>IF('Employee Input 20-21'!BZS30="","",'Employee Input 20-21'!BZS30)</f>
        <v/>
      </c>
      <c r="BZT30" s="14" t="str">
        <f>IF('Employee Input 20-21'!BZT30="","",'Employee Input 20-21'!BZT30)</f>
        <v/>
      </c>
      <c r="BZU30" s="14" t="str">
        <f>IF('Employee Input 20-21'!BZU30="","",'Employee Input 20-21'!BZU30)</f>
        <v/>
      </c>
      <c r="BZV30" s="14" t="str">
        <f>IF('Employee Input 20-21'!BZV30="","",'Employee Input 20-21'!BZV30)</f>
        <v/>
      </c>
      <c r="BZW30" s="14" t="str">
        <f>IF('Employee Input 20-21'!BZW30="","",'Employee Input 20-21'!BZW30)</f>
        <v/>
      </c>
      <c r="BZX30" s="14" t="str">
        <f>IF('Employee Input 20-21'!BZX30="","",'Employee Input 20-21'!BZX30)</f>
        <v/>
      </c>
      <c r="BZY30" s="14" t="str">
        <f>IF('Employee Input 20-21'!BZY30="","",'Employee Input 20-21'!BZY30)</f>
        <v/>
      </c>
      <c r="BZZ30" s="14" t="str">
        <f>IF('Employee Input 20-21'!BZZ30="","",'Employee Input 20-21'!BZZ30)</f>
        <v/>
      </c>
      <c r="CAA30" s="14" t="str">
        <f>IF('Employee Input 20-21'!CAA30="","",'Employee Input 20-21'!CAA30)</f>
        <v/>
      </c>
      <c r="CAB30" s="14" t="str">
        <f>IF('Employee Input 20-21'!CAB30="","",'Employee Input 20-21'!CAB30)</f>
        <v/>
      </c>
      <c r="CAC30" s="14" t="str">
        <f>IF('Employee Input 20-21'!CAC30="","",'Employee Input 20-21'!CAC30)</f>
        <v/>
      </c>
      <c r="CAD30" s="14" t="str">
        <f>IF('Employee Input 20-21'!CAD30="","",'Employee Input 20-21'!CAD30)</f>
        <v/>
      </c>
      <c r="CAE30" s="14" t="str">
        <f>IF('Employee Input 20-21'!CAE30="","",'Employee Input 20-21'!CAE30)</f>
        <v/>
      </c>
      <c r="CAF30" s="14" t="str">
        <f>IF('Employee Input 20-21'!CAF30="","",'Employee Input 20-21'!CAF30)</f>
        <v/>
      </c>
      <c r="CAG30" s="14" t="str">
        <f>IF('Employee Input 20-21'!CAG30="","",'Employee Input 20-21'!CAG30)</f>
        <v/>
      </c>
      <c r="CAH30" s="14" t="str">
        <f>IF('Employee Input 20-21'!CAH30="","",'Employee Input 20-21'!CAH30)</f>
        <v/>
      </c>
      <c r="CAI30" s="14" t="str">
        <f>IF('Employee Input 20-21'!CAI30="","",'Employee Input 20-21'!CAI30)</f>
        <v/>
      </c>
      <c r="CAJ30" s="14" t="str">
        <f>IF('Employee Input 20-21'!CAJ30="","",'Employee Input 20-21'!CAJ30)</f>
        <v/>
      </c>
      <c r="CAK30" s="14" t="str">
        <f>IF('Employee Input 20-21'!CAK30="","",'Employee Input 20-21'!CAK30)</f>
        <v/>
      </c>
      <c r="CAL30" s="14" t="str">
        <f>IF('Employee Input 20-21'!CAL30="","",'Employee Input 20-21'!CAL30)</f>
        <v/>
      </c>
      <c r="CAM30" s="14" t="str">
        <f>IF('Employee Input 20-21'!CAM30="","",'Employee Input 20-21'!CAM30)</f>
        <v/>
      </c>
      <c r="CAN30" s="14" t="str">
        <f>IF('Employee Input 20-21'!CAN30="","",'Employee Input 20-21'!CAN30)</f>
        <v/>
      </c>
      <c r="CAO30" s="14" t="str">
        <f>IF('Employee Input 20-21'!CAO30="","",'Employee Input 20-21'!CAO30)</f>
        <v/>
      </c>
      <c r="CAP30" s="14" t="str">
        <f>IF('Employee Input 20-21'!CAP30="","",'Employee Input 20-21'!CAP30)</f>
        <v/>
      </c>
      <c r="CAQ30" s="14" t="str">
        <f>IF('Employee Input 20-21'!CAQ30="","",'Employee Input 20-21'!CAQ30)</f>
        <v/>
      </c>
      <c r="CAR30" s="14" t="str">
        <f>IF('Employee Input 20-21'!CAR30="","",'Employee Input 20-21'!CAR30)</f>
        <v/>
      </c>
      <c r="CAS30" s="14" t="str">
        <f>IF('Employee Input 20-21'!CAS30="","",'Employee Input 20-21'!CAS30)</f>
        <v/>
      </c>
      <c r="CAT30" s="14" t="str">
        <f>IF('Employee Input 20-21'!CAT30="","",'Employee Input 20-21'!CAT30)</f>
        <v/>
      </c>
      <c r="CAU30" s="14" t="str">
        <f>IF('Employee Input 20-21'!CAU30="","",'Employee Input 20-21'!CAU30)</f>
        <v/>
      </c>
      <c r="CAV30" s="14" t="str">
        <f>IF('Employee Input 20-21'!CAV30="","",'Employee Input 20-21'!CAV30)</f>
        <v/>
      </c>
      <c r="CAW30" s="14" t="str">
        <f>IF('Employee Input 20-21'!CAW30="","",'Employee Input 20-21'!CAW30)</f>
        <v/>
      </c>
      <c r="CAX30" s="14" t="str">
        <f>IF('Employee Input 20-21'!CAX30="","",'Employee Input 20-21'!CAX30)</f>
        <v/>
      </c>
      <c r="CAY30" s="14" t="str">
        <f>IF('Employee Input 20-21'!CAY30="","",'Employee Input 20-21'!CAY30)</f>
        <v/>
      </c>
      <c r="CAZ30" s="14" t="str">
        <f>IF('Employee Input 20-21'!CAZ30="","",'Employee Input 20-21'!CAZ30)</f>
        <v/>
      </c>
      <c r="CBA30" s="14" t="str">
        <f>IF('Employee Input 20-21'!CBA30="","",'Employee Input 20-21'!CBA30)</f>
        <v/>
      </c>
      <c r="CBB30" s="14" t="str">
        <f>IF('Employee Input 20-21'!CBB30="","",'Employee Input 20-21'!CBB30)</f>
        <v/>
      </c>
      <c r="CBC30" s="14" t="str">
        <f>IF('Employee Input 20-21'!CBC30="","",'Employee Input 20-21'!CBC30)</f>
        <v/>
      </c>
      <c r="CBD30" s="14" t="str">
        <f>IF('Employee Input 20-21'!CBD30="","",'Employee Input 20-21'!CBD30)</f>
        <v/>
      </c>
      <c r="CBE30" s="14" t="str">
        <f>IF('Employee Input 20-21'!CBE30="","",'Employee Input 20-21'!CBE30)</f>
        <v/>
      </c>
      <c r="CBF30" s="14" t="str">
        <f>IF('Employee Input 20-21'!CBF30="","",'Employee Input 20-21'!CBF30)</f>
        <v/>
      </c>
      <c r="CBG30" s="14" t="str">
        <f>IF('Employee Input 20-21'!CBG30="","",'Employee Input 20-21'!CBG30)</f>
        <v/>
      </c>
      <c r="CBH30" s="14" t="str">
        <f>IF('Employee Input 20-21'!CBH30="","",'Employee Input 20-21'!CBH30)</f>
        <v/>
      </c>
      <c r="CBI30" s="14" t="str">
        <f>IF('Employee Input 20-21'!CBI30="","",'Employee Input 20-21'!CBI30)</f>
        <v/>
      </c>
      <c r="CBJ30" s="14" t="str">
        <f>IF('Employee Input 20-21'!CBJ30="","",'Employee Input 20-21'!CBJ30)</f>
        <v/>
      </c>
      <c r="CBK30" s="14" t="str">
        <f>IF('Employee Input 20-21'!CBK30="","",'Employee Input 20-21'!CBK30)</f>
        <v/>
      </c>
      <c r="CBL30" s="14" t="str">
        <f>IF('Employee Input 20-21'!CBL30="","",'Employee Input 20-21'!CBL30)</f>
        <v/>
      </c>
      <c r="CBM30" s="14" t="str">
        <f>IF('Employee Input 20-21'!CBM30="","",'Employee Input 20-21'!CBM30)</f>
        <v/>
      </c>
      <c r="CBN30" s="14" t="str">
        <f>IF('Employee Input 20-21'!CBN30="","",'Employee Input 20-21'!CBN30)</f>
        <v/>
      </c>
      <c r="CBO30" s="14" t="str">
        <f>IF('Employee Input 20-21'!CBO30="","",'Employee Input 20-21'!CBO30)</f>
        <v/>
      </c>
      <c r="CBP30" s="14" t="str">
        <f>IF('Employee Input 20-21'!CBP30="","",'Employee Input 20-21'!CBP30)</f>
        <v/>
      </c>
      <c r="CBQ30" s="14" t="str">
        <f>IF('Employee Input 20-21'!CBQ30="","",'Employee Input 20-21'!CBQ30)</f>
        <v/>
      </c>
      <c r="CBR30" s="14" t="str">
        <f>IF('Employee Input 20-21'!CBR30="","",'Employee Input 20-21'!CBR30)</f>
        <v/>
      </c>
      <c r="CBS30" s="14" t="str">
        <f>IF('Employee Input 20-21'!CBS30="","",'Employee Input 20-21'!CBS30)</f>
        <v/>
      </c>
      <c r="CBT30" s="14" t="str">
        <f>IF('Employee Input 20-21'!CBT30="","",'Employee Input 20-21'!CBT30)</f>
        <v/>
      </c>
      <c r="CBU30" s="14" t="str">
        <f>IF('Employee Input 20-21'!CBU30="","",'Employee Input 20-21'!CBU30)</f>
        <v/>
      </c>
      <c r="CBV30" s="14" t="str">
        <f>IF('Employee Input 20-21'!CBV30="","",'Employee Input 20-21'!CBV30)</f>
        <v/>
      </c>
      <c r="CBW30" s="14" t="str">
        <f>IF('Employee Input 20-21'!CBW30="","",'Employee Input 20-21'!CBW30)</f>
        <v/>
      </c>
      <c r="CBX30" s="14" t="str">
        <f>IF('Employee Input 20-21'!CBX30="","",'Employee Input 20-21'!CBX30)</f>
        <v/>
      </c>
      <c r="CBY30" s="14" t="str">
        <f>IF('Employee Input 20-21'!CBY30="","",'Employee Input 20-21'!CBY30)</f>
        <v/>
      </c>
      <c r="CBZ30" s="14" t="str">
        <f>IF('Employee Input 20-21'!CBZ30="","",'Employee Input 20-21'!CBZ30)</f>
        <v/>
      </c>
      <c r="CCA30" s="14" t="str">
        <f>IF('Employee Input 20-21'!CCA30="","",'Employee Input 20-21'!CCA30)</f>
        <v/>
      </c>
      <c r="CCB30" s="14" t="str">
        <f>IF('Employee Input 20-21'!CCB30="","",'Employee Input 20-21'!CCB30)</f>
        <v/>
      </c>
      <c r="CCC30" s="14" t="str">
        <f>IF('Employee Input 20-21'!CCC30="","",'Employee Input 20-21'!CCC30)</f>
        <v/>
      </c>
      <c r="CCD30" s="14" t="str">
        <f>IF('Employee Input 20-21'!CCD30="","",'Employee Input 20-21'!CCD30)</f>
        <v/>
      </c>
      <c r="CCE30" s="14" t="str">
        <f>IF('Employee Input 20-21'!CCE30="","",'Employee Input 20-21'!CCE30)</f>
        <v/>
      </c>
      <c r="CCF30" s="14" t="str">
        <f>IF('Employee Input 20-21'!CCF30="","",'Employee Input 20-21'!CCF30)</f>
        <v/>
      </c>
      <c r="CCG30" s="14" t="str">
        <f>IF('Employee Input 20-21'!CCG30="","",'Employee Input 20-21'!CCG30)</f>
        <v/>
      </c>
      <c r="CCH30" s="14" t="str">
        <f>IF('Employee Input 20-21'!CCH30="","",'Employee Input 20-21'!CCH30)</f>
        <v/>
      </c>
      <c r="CCI30" s="14" t="str">
        <f>IF('Employee Input 20-21'!CCI30="","",'Employee Input 20-21'!CCI30)</f>
        <v/>
      </c>
      <c r="CCJ30" s="14" t="str">
        <f>IF('Employee Input 20-21'!CCJ30="","",'Employee Input 20-21'!CCJ30)</f>
        <v/>
      </c>
      <c r="CCK30" s="14" t="str">
        <f>IF('Employee Input 20-21'!CCK30="","",'Employee Input 20-21'!CCK30)</f>
        <v/>
      </c>
      <c r="CCL30" s="14" t="str">
        <f>IF('Employee Input 20-21'!CCL30="","",'Employee Input 20-21'!CCL30)</f>
        <v/>
      </c>
      <c r="CCM30" s="14" t="str">
        <f>IF('Employee Input 20-21'!CCM30="","",'Employee Input 20-21'!CCM30)</f>
        <v/>
      </c>
      <c r="CCN30" s="14" t="str">
        <f>IF('Employee Input 20-21'!CCN30="","",'Employee Input 20-21'!CCN30)</f>
        <v/>
      </c>
      <c r="CCO30" s="14" t="str">
        <f>IF('Employee Input 20-21'!CCO30="","",'Employee Input 20-21'!CCO30)</f>
        <v/>
      </c>
      <c r="CCP30" s="14" t="str">
        <f>IF('Employee Input 20-21'!CCP30="","",'Employee Input 20-21'!CCP30)</f>
        <v/>
      </c>
      <c r="CCQ30" s="14" t="str">
        <f>IF('Employee Input 20-21'!CCQ30="","",'Employee Input 20-21'!CCQ30)</f>
        <v/>
      </c>
      <c r="CCR30" s="14" t="str">
        <f>IF('Employee Input 20-21'!CCR30="","",'Employee Input 20-21'!CCR30)</f>
        <v/>
      </c>
      <c r="CCS30" s="14" t="str">
        <f>IF('Employee Input 20-21'!CCS30="","",'Employee Input 20-21'!CCS30)</f>
        <v/>
      </c>
      <c r="CCT30" s="14" t="str">
        <f>IF('Employee Input 20-21'!CCT30="","",'Employee Input 20-21'!CCT30)</f>
        <v/>
      </c>
      <c r="CCU30" s="14" t="str">
        <f>IF('Employee Input 20-21'!CCU30="","",'Employee Input 20-21'!CCU30)</f>
        <v/>
      </c>
      <c r="CCV30" s="14" t="str">
        <f>IF('Employee Input 20-21'!CCV30="","",'Employee Input 20-21'!CCV30)</f>
        <v/>
      </c>
      <c r="CCW30" s="14" t="str">
        <f>IF('Employee Input 20-21'!CCW30="","",'Employee Input 20-21'!CCW30)</f>
        <v/>
      </c>
      <c r="CCX30" s="14" t="str">
        <f>IF('Employee Input 20-21'!CCX30="","",'Employee Input 20-21'!CCX30)</f>
        <v/>
      </c>
      <c r="CCY30" s="14" t="str">
        <f>IF('Employee Input 20-21'!CCY30="","",'Employee Input 20-21'!CCY30)</f>
        <v/>
      </c>
      <c r="CCZ30" s="14" t="str">
        <f>IF('Employee Input 20-21'!CCZ30="","",'Employee Input 20-21'!CCZ30)</f>
        <v/>
      </c>
      <c r="CDA30" s="14" t="str">
        <f>IF('Employee Input 20-21'!CDA30="","",'Employee Input 20-21'!CDA30)</f>
        <v/>
      </c>
      <c r="CDB30" s="14" t="str">
        <f>IF('Employee Input 20-21'!CDB30="","",'Employee Input 20-21'!CDB30)</f>
        <v/>
      </c>
      <c r="CDC30" s="14" t="str">
        <f>IF('Employee Input 20-21'!CDC30="","",'Employee Input 20-21'!CDC30)</f>
        <v/>
      </c>
      <c r="CDD30" s="14" t="str">
        <f>IF('Employee Input 20-21'!CDD30="","",'Employee Input 20-21'!CDD30)</f>
        <v/>
      </c>
      <c r="CDE30" s="14" t="str">
        <f>IF('Employee Input 20-21'!CDE30="","",'Employee Input 20-21'!CDE30)</f>
        <v/>
      </c>
      <c r="CDF30" s="14" t="str">
        <f>IF('Employee Input 20-21'!CDF30="","",'Employee Input 20-21'!CDF30)</f>
        <v/>
      </c>
      <c r="CDG30" s="14" t="str">
        <f>IF('Employee Input 20-21'!CDG30="","",'Employee Input 20-21'!CDG30)</f>
        <v/>
      </c>
      <c r="CDH30" s="14" t="str">
        <f>IF('Employee Input 20-21'!CDH30="","",'Employee Input 20-21'!CDH30)</f>
        <v/>
      </c>
      <c r="CDI30" s="14" t="str">
        <f>IF('Employee Input 20-21'!CDI30="","",'Employee Input 20-21'!CDI30)</f>
        <v/>
      </c>
      <c r="CDJ30" s="14" t="str">
        <f>IF('Employee Input 20-21'!CDJ30="","",'Employee Input 20-21'!CDJ30)</f>
        <v/>
      </c>
      <c r="CDK30" s="14" t="str">
        <f>IF('Employee Input 20-21'!CDK30="","",'Employee Input 20-21'!CDK30)</f>
        <v/>
      </c>
      <c r="CDL30" s="14" t="str">
        <f>IF('Employee Input 20-21'!CDL30="","",'Employee Input 20-21'!CDL30)</f>
        <v/>
      </c>
      <c r="CDM30" s="14" t="str">
        <f>IF('Employee Input 20-21'!CDM30="","",'Employee Input 20-21'!CDM30)</f>
        <v/>
      </c>
      <c r="CDN30" s="14" t="str">
        <f>IF('Employee Input 20-21'!CDN30="","",'Employee Input 20-21'!CDN30)</f>
        <v/>
      </c>
      <c r="CDO30" s="14" t="str">
        <f>IF('Employee Input 20-21'!CDO30="","",'Employee Input 20-21'!CDO30)</f>
        <v/>
      </c>
      <c r="CDP30" s="14" t="str">
        <f>IF('Employee Input 20-21'!CDP30="","",'Employee Input 20-21'!CDP30)</f>
        <v/>
      </c>
      <c r="CDQ30" s="14" t="str">
        <f>IF('Employee Input 20-21'!CDQ30="","",'Employee Input 20-21'!CDQ30)</f>
        <v/>
      </c>
      <c r="CDR30" s="14" t="str">
        <f>IF('Employee Input 20-21'!CDR30="","",'Employee Input 20-21'!CDR30)</f>
        <v/>
      </c>
      <c r="CDS30" s="14" t="str">
        <f>IF('Employee Input 20-21'!CDS30="","",'Employee Input 20-21'!CDS30)</f>
        <v/>
      </c>
      <c r="CDT30" s="14" t="str">
        <f>IF('Employee Input 20-21'!CDT30="","",'Employee Input 20-21'!CDT30)</f>
        <v/>
      </c>
      <c r="CDU30" s="14" t="str">
        <f>IF('Employee Input 20-21'!CDU30="","",'Employee Input 20-21'!CDU30)</f>
        <v/>
      </c>
      <c r="CDV30" s="14" t="str">
        <f>IF('Employee Input 20-21'!CDV30="","",'Employee Input 20-21'!CDV30)</f>
        <v/>
      </c>
      <c r="CDW30" s="14" t="str">
        <f>IF('Employee Input 20-21'!CDW30="","",'Employee Input 20-21'!CDW30)</f>
        <v/>
      </c>
      <c r="CDX30" s="14" t="str">
        <f>IF('Employee Input 20-21'!CDX30="","",'Employee Input 20-21'!CDX30)</f>
        <v/>
      </c>
      <c r="CDY30" s="14" t="str">
        <f>IF('Employee Input 20-21'!CDY30="","",'Employee Input 20-21'!CDY30)</f>
        <v/>
      </c>
      <c r="CDZ30" s="14" t="str">
        <f>IF('Employee Input 20-21'!CDZ30="","",'Employee Input 20-21'!CDZ30)</f>
        <v/>
      </c>
      <c r="CEA30" s="14" t="str">
        <f>IF('Employee Input 20-21'!CEA30="","",'Employee Input 20-21'!CEA30)</f>
        <v/>
      </c>
      <c r="CEB30" s="14" t="str">
        <f>IF('Employee Input 20-21'!CEB30="","",'Employee Input 20-21'!CEB30)</f>
        <v/>
      </c>
      <c r="CEC30" s="14" t="str">
        <f>IF('Employee Input 20-21'!CEC30="","",'Employee Input 20-21'!CEC30)</f>
        <v/>
      </c>
      <c r="CED30" s="14" t="str">
        <f>IF('Employee Input 20-21'!CED30="","",'Employee Input 20-21'!CED30)</f>
        <v/>
      </c>
      <c r="CEE30" s="14" t="str">
        <f>IF('Employee Input 20-21'!CEE30="","",'Employee Input 20-21'!CEE30)</f>
        <v/>
      </c>
      <c r="CEF30" s="14" t="str">
        <f>IF('Employee Input 20-21'!CEF30="","",'Employee Input 20-21'!CEF30)</f>
        <v/>
      </c>
      <c r="CEG30" s="14" t="str">
        <f>IF('Employee Input 20-21'!CEG30="","",'Employee Input 20-21'!CEG30)</f>
        <v/>
      </c>
      <c r="CEH30" s="14" t="str">
        <f>IF('Employee Input 20-21'!CEH30="","",'Employee Input 20-21'!CEH30)</f>
        <v/>
      </c>
      <c r="CEI30" s="14" t="str">
        <f>IF('Employee Input 20-21'!CEI30="","",'Employee Input 20-21'!CEI30)</f>
        <v/>
      </c>
      <c r="CEJ30" s="14" t="str">
        <f>IF('Employee Input 20-21'!CEJ30="","",'Employee Input 20-21'!CEJ30)</f>
        <v/>
      </c>
      <c r="CEK30" s="14" t="str">
        <f>IF('Employee Input 20-21'!CEK30="","",'Employee Input 20-21'!CEK30)</f>
        <v/>
      </c>
      <c r="CEL30" s="14" t="str">
        <f>IF('Employee Input 20-21'!CEL30="","",'Employee Input 20-21'!CEL30)</f>
        <v/>
      </c>
      <c r="CEM30" s="14" t="str">
        <f>IF('Employee Input 20-21'!CEM30="","",'Employee Input 20-21'!CEM30)</f>
        <v/>
      </c>
      <c r="CEN30" s="14" t="str">
        <f>IF('Employee Input 20-21'!CEN30="","",'Employee Input 20-21'!CEN30)</f>
        <v/>
      </c>
      <c r="CEO30" s="14" t="str">
        <f>IF('Employee Input 20-21'!CEO30="","",'Employee Input 20-21'!CEO30)</f>
        <v/>
      </c>
      <c r="CEP30" s="14" t="str">
        <f>IF('Employee Input 20-21'!CEP30="","",'Employee Input 20-21'!CEP30)</f>
        <v/>
      </c>
      <c r="CEQ30" s="14" t="str">
        <f>IF('Employee Input 20-21'!CEQ30="","",'Employee Input 20-21'!CEQ30)</f>
        <v/>
      </c>
      <c r="CER30" s="14" t="str">
        <f>IF('Employee Input 20-21'!CER30="","",'Employee Input 20-21'!CER30)</f>
        <v/>
      </c>
      <c r="CES30" s="14" t="str">
        <f>IF('Employee Input 20-21'!CES30="","",'Employee Input 20-21'!CES30)</f>
        <v/>
      </c>
      <c r="CET30" s="14" t="str">
        <f>IF('Employee Input 20-21'!CET30="","",'Employee Input 20-21'!CET30)</f>
        <v/>
      </c>
      <c r="CEU30" s="14" t="str">
        <f>IF('Employee Input 20-21'!CEU30="","",'Employee Input 20-21'!CEU30)</f>
        <v/>
      </c>
      <c r="CEV30" s="14" t="str">
        <f>IF('Employee Input 20-21'!CEV30="","",'Employee Input 20-21'!CEV30)</f>
        <v/>
      </c>
      <c r="CEW30" s="14" t="str">
        <f>IF('Employee Input 20-21'!CEW30="","",'Employee Input 20-21'!CEW30)</f>
        <v/>
      </c>
      <c r="CEX30" s="14" t="str">
        <f>IF('Employee Input 20-21'!CEX30="","",'Employee Input 20-21'!CEX30)</f>
        <v/>
      </c>
      <c r="CEY30" s="14" t="str">
        <f>IF('Employee Input 20-21'!CEY30="","",'Employee Input 20-21'!CEY30)</f>
        <v/>
      </c>
      <c r="CEZ30" s="14" t="str">
        <f>IF('Employee Input 20-21'!CEZ30="","",'Employee Input 20-21'!CEZ30)</f>
        <v/>
      </c>
      <c r="CFA30" s="14" t="str">
        <f>IF('Employee Input 20-21'!CFA30="","",'Employee Input 20-21'!CFA30)</f>
        <v/>
      </c>
      <c r="CFB30" s="14" t="str">
        <f>IF('Employee Input 20-21'!CFB30="","",'Employee Input 20-21'!CFB30)</f>
        <v/>
      </c>
      <c r="CFC30" s="14" t="str">
        <f>IF('Employee Input 20-21'!CFC30="","",'Employee Input 20-21'!CFC30)</f>
        <v/>
      </c>
      <c r="CFD30" s="14" t="str">
        <f>IF('Employee Input 20-21'!CFD30="","",'Employee Input 20-21'!CFD30)</f>
        <v/>
      </c>
      <c r="CFE30" s="14" t="str">
        <f>IF('Employee Input 20-21'!CFE30="","",'Employee Input 20-21'!CFE30)</f>
        <v/>
      </c>
      <c r="CFF30" s="14" t="str">
        <f>IF('Employee Input 20-21'!CFF30="","",'Employee Input 20-21'!CFF30)</f>
        <v/>
      </c>
      <c r="CFG30" s="14" t="str">
        <f>IF('Employee Input 20-21'!CFG30="","",'Employee Input 20-21'!CFG30)</f>
        <v/>
      </c>
      <c r="CFH30" s="14" t="str">
        <f>IF('Employee Input 20-21'!CFH30="","",'Employee Input 20-21'!CFH30)</f>
        <v/>
      </c>
      <c r="CFI30" s="14" t="str">
        <f>IF('Employee Input 20-21'!CFI30="","",'Employee Input 20-21'!CFI30)</f>
        <v/>
      </c>
      <c r="CFJ30" s="14" t="str">
        <f>IF('Employee Input 20-21'!CFJ30="","",'Employee Input 20-21'!CFJ30)</f>
        <v/>
      </c>
      <c r="CFK30" s="14" t="str">
        <f>IF('Employee Input 20-21'!CFK30="","",'Employee Input 20-21'!CFK30)</f>
        <v/>
      </c>
      <c r="CFL30" s="14" t="str">
        <f>IF('Employee Input 20-21'!CFL30="","",'Employee Input 20-21'!CFL30)</f>
        <v/>
      </c>
      <c r="CFM30" s="14" t="str">
        <f>IF('Employee Input 20-21'!CFM30="","",'Employee Input 20-21'!CFM30)</f>
        <v/>
      </c>
      <c r="CFN30" s="14" t="str">
        <f>IF('Employee Input 20-21'!CFN30="","",'Employee Input 20-21'!CFN30)</f>
        <v/>
      </c>
      <c r="CFO30" s="14" t="str">
        <f>IF('Employee Input 20-21'!CFO30="","",'Employee Input 20-21'!CFO30)</f>
        <v/>
      </c>
      <c r="CFP30" s="14" t="str">
        <f>IF('Employee Input 20-21'!CFP30="","",'Employee Input 20-21'!CFP30)</f>
        <v/>
      </c>
      <c r="CFQ30" s="14" t="str">
        <f>IF('Employee Input 20-21'!CFQ30="","",'Employee Input 20-21'!CFQ30)</f>
        <v/>
      </c>
      <c r="CFR30" s="14" t="str">
        <f>IF('Employee Input 20-21'!CFR30="","",'Employee Input 20-21'!CFR30)</f>
        <v/>
      </c>
      <c r="CFS30" s="14" t="str">
        <f>IF('Employee Input 20-21'!CFS30="","",'Employee Input 20-21'!CFS30)</f>
        <v/>
      </c>
      <c r="CFT30" s="14" t="str">
        <f>IF('Employee Input 20-21'!CFT30="","",'Employee Input 20-21'!CFT30)</f>
        <v/>
      </c>
      <c r="CFU30" s="14" t="str">
        <f>IF('Employee Input 20-21'!CFU30="","",'Employee Input 20-21'!CFU30)</f>
        <v/>
      </c>
      <c r="CFV30" s="14" t="str">
        <f>IF('Employee Input 20-21'!CFV30="","",'Employee Input 20-21'!CFV30)</f>
        <v/>
      </c>
      <c r="CFW30" s="14" t="str">
        <f>IF('Employee Input 20-21'!CFW30="","",'Employee Input 20-21'!CFW30)</f>
        <v/>
      </c>
      <c r="CFX30" s="14" t="str">
        <f>IF('Employee Input 20-21'!CFX30="","",'Employee Input 20-21'!CFX30)</f>
        <v/>
      </c>
      <c r="CFY30" s="14" t="str">
        <f>IF('Employee Input 20-21'!CFY30="","",'Employee Input 20-21'!CFY30)</f>
        <v/>
      </c>
      <c r="CFZ30" s="14" t="str">
        <f>IF('Employee Input 20-21'!CFZ30="","",'Employee Input 20-21'!CFZ30)</f>
        <v/>
      </c>
      <c r="CGA30" s="14" t="str">
        <f>IF('Employee Input 20-21'!CGA30="","",'Employee Input 20-21'!CGA30)</f>
        <v/>
      </c>
      <c r="CGB30" s="14" t="str">
        <f>IF('Employee Input 20-21'!CGB30="","",'Employee Input 20-21'!CGB30)</f>
        <v/>
      </c>
      <c r="CGC30" s="14" t="str">
        <f>IF('Employee Input 20-21'!CGC30="","",'Employee Input 20-21'!CGC30)</f>
        <v/>
      </c>
      <c r="CGD30" s="14" t="str">
        <f>IF('Employee Input 20-21'!CGD30="","",'Employee Input 20-21'!CGD30)</f>
        <v/>
      </c>
      <c r="CGE30" s="14" t="str">
        <f>IF('Employee Input 20-21'!CGE30="","",'Employee Input 20-21'!CGE30)</f>
        <v/>
      </c>
      <c r="CGF30" s="14" t="str">
        <f>IF('Employee Input 20-21'!CGF30="","",'Employee Input 20-21'!CGF30)</f>
        <v/>
      </c>
      <c r="CGG30" s="14" t="str">
        <f>IF('Employee Input 20-21'!CGG30="","",'Employee Input 20-21'!CGG30)</f>
        <v/>
      </c>
      <c r="CGH30" s="14" t="str">
        <f>IF('Employee Input 20-21'!CGH30="","",'Employee Input 20-21'!CGH30)</f>
        <v/>
      </c>
      <c r="CGI30" s="14" t="str">
        <f>IF('Employee Input 20-21'!CGI30="","",'Employee Input 20-21'!CGI30)</f>
        <v/>
      </c>
      <c r="CGJ30" s="14" t="str">
        <f>IF('Employee Input 20-21'!CGJ30="","",'Employee Input 20-21'!CGJ30)</f>
        <v/>
      </c>
      <c r="CGK30" s="14" t="str">
        <f>IF('Employee Input 20-21'!CGK30="","",'Employee Input 20-21'!CGK30)</f>
        <v/>
      </c>
      <c r="CGL30" s="14" t="str">
        <f>IF('Employee Input 20-21'!CGL30="","",'Employee Input 20-21'!CGL30)</f>
        <v/>
      </c>
      <c r="CGM30" s="14" t="str">
        <f>IF('Employee Input 20-21'!CGM30="","",'Employee Input 20-21'!CGM30)</f>
        <v/>
      </c>
      <c r="CGN30" s="14" t="str">
        <f>IF('Employee Input 20-21'!CGN30="","",'Employee Input 20-21'!CGN30)</f>
        <v/>
      </c>
      <c r="CGO30" s="14" t="str">
        <f>IF('Employee Input 20-21'!CGO30="","",'Employee Input 20-21'!CGO30)</f>
        <v/>
      </c>
      <c r="CGP30" s="14" t="str">
        <f>IF('Employee Input 20-21'!CGP30="","",'Employee Input 20-21'!CGP30)</f>
        <v/>
      </c>
      <c r="CGQ30" s="14" t="str">
        <f>IF('Employee Input 20-21'!CGQ30="","",'Employee Input 20-21'!CGQ30)</f>
        <v/>
      </c>
      <c r="CGR30" s="14" t="str">
        <f>IF('Employee Input 20-21'!CGR30="","",'Employee Input 20-21'!CGR30)</f>
        <v/>
      </c>
      <c r="CGS30" s="14" t="str">
        <f>IF('Employee Input 20-21'!CGS30="","",'Employee Input 20-21'!CGS30)</f>
        <v/>
      </c>
      <c r="CGT30" s="14" t="str">
        <f>IF('Employee Input 20-21'!CGT30="","",'Employee Input 20-21'!CGT30)</f>
        <v/>
      </c>
      <c r="CGU30" s="14" t="str">
        <f>IF('Employee Input 20-21'!CGU30="","",'Employee Input 20-21'!CGU30)</f>
        <v/>
      </c>
      <c r="CGV30" s="14" t="str">
        <f>IF('Employee Input 20-21'!CGV30="","",'Employee Input 20-21'!CGV30)</f>
        <v/>
      </c>
      <c r="CGW30" s="14" t="str">
        <f>IF('Employee Input 20-21'!CGW30="","",'Employee Input 20-21'!CGW30)</f>
        <v/>
      </c>
      <c r="CGX30" s="14" t="str">
        <f>IF('Employee Input 20-21'!CGX30="","",'Employee Input 20-21'!CGX30)</f>
        <v/>
      </c>
      <c r="CGY30" s="14" t="str">
        <f>IF('Employee Input 20-21'!CGY30="","",'Employee Input 20-21'!CGY30)</f>
        <v/>
      </c>
      <c r="CGZ30" s="14" t="str">
        <f>IF('Employee Input 20-21'!CGZ30="","",'Employee Input 20-21'!CGZ30)</f>
        <v/>
      </c>
      <c r="CHA30" s="14" t="str">
        <f>IF('Employee Input 20-21'!CHA30="","",'Employee Input 20-21'!CHA30)</f>
        <v/>
      </c>
      <c r="CHB30" s="14" t="str">
        <f>IF('Employee Input 20-21'!CHB30="","",'Employee Input 20-21'!CHB30)</f>
        <v/>
      </c>
      <c r="CHC30" s="14" t="str">
        <f>IF('Employee Input 20-21'!CHC30="","",'Employee Input 20-21'!CHC30)</f>
        <v/>
      </c>
      <c r="CHD30" s="14" t="str">
        <f>IF('Employee Input 20-21'!CHD30="","",'Employee Input 20-21'!CHD30)</f>
        <v/>
      </c>
      <c r="CHE30" s="14" t="str">
        <f>IF('Employee Input 20-21'!CHE30="","",'Employee Input 20-21'!CHE30)</f>
        <v/>
      </c>
      <c r="CHF30" s="14" t="str">
        <f>IF('Employee Input 20-21'!CHF30="","",'Employee Input 20-21'!CHF30)</f>
        <v/>
      </c>
      <c r="CHG30" s="14" t="str">
        <f>IF('Employee Input 20-21'!CHG30="","",'Employee Input 20-21'!CHG30)</f>
        <v/>
      </c>
      <c r="CHH30" s="14" t="str">
        <f>IF('Employee Input 20-21'!CHH30="","",'Employee Input 20-21'!CHH30)</f>
        <v/>
      </c>
      <c r="CHI30" s="14" t="str">
        <f>IF('Employee Input 20-21'!CHI30="","",'Employee Input 20-21'!CHI30)</f>
        <v/>
      </c>
      <c r="CHJ30" s="14" t="str">
        <f>IF('Employee Input 20-21'!CHJ30="","",'Employee Input 20-21'!CHJ30)</f>
        <v/>
      </c>
      <c r="CHK30" s="14" t="str">
        <f>IF('Employee Input 20-21'!CHK30="","",'Employee Input 20-21'!CHK30)</f>
        <v/>
      </c>
      <c r="CHL30" s="14" t="str">
        <f>IF('Employee Input 20-21'!CHL30="","",'Employee Input 20-21'!CHL30)</f>
        <v/>
      </c>
      <c r="CHM30" s="14" t="str">
        <f>IF('Employee Input 20-21'!CHM30="","",'Employee Input 20-21'!CHM30)</f>
        <v/>
      </c>
      <c r="CHN30" s="14" t="str">
        <f>IF('Employee Input 20-21'!CHN30="","",'Employee Input 20-21'!CHN30)</f>
        <v/>
      </c>
      <c r="CHO30" s="14" t="str">
        <f>IF('Employee Input 20-21'!CHO30="","",'Employee Input 20-21'!CHO30)</f>
        <v/>
      </c>
      <c r="CHP30" s="14" t="str">
        <f>IF('Employee Input 20-21'!CHP30="","",'Employee Input 20-21'!CHP30)</f>
        <v/>
      </c>
      <c r="CHQ30" s="14" t="str">
        <f>IF('Employee Input 20-21'!CHQ30="","",'Employee Input 20-21'!CHQ30)</f>
        <v/>
      </c>
      <c r="CHR30" s="14" t="str">
        <f>IF('Employee Input 20-21'!CHR30="","",'Employee Input 20-21'!CHR30)</f>
        <v/>
      </c>
      <c r="CHS30" s="14" t="str">
        <f>IF('Employee Input 20-21'!CHS30="","",'Employee Input 20-21'!CHS30)</f>
        <v/>
      </c>
      <c r="CHT30" s="14" t="str">
        <f>IF('Employee Input 20-21'!CHT30="","",'Employee Input 20-21'!CHT30)</f>
        <v/>
      </c>
      <c r="CHU30" s="14" t="str">
        <f>IF('Employee Input 20-21'!CHU30="","",'Employee Input 20-21'!CHU30)</f>
        <v/>
      </c>
      <c r="CHV30" s="14" t="str">
        <f>IF('Employee Input 20-21'!CHV30="","",'Employee Input 20-21'!CHV30)</f>
        <v/>
      </c>
      <c r="CHW30" s="14" t="str">
        <f>IF('Employee Input 20-21'!CHW30="","",'Employee Input 20-21'!CHW30)</f>
        <v/>
      </c>
      <c r="CHX30" s="14" t="str">
        <f>IF('Employee Input 20-21'!CHX30="","",'Employee Input 20-21'!CHX30)</f>
        <v/>
      </c>
      <c r="CHY30" s="14" t="str">
        <f>IF('Employee Input 20-21'!CHY30="","",'Employee Input 20-21'!CHY30)</f>
        <v/>
      </c>
      <c r="CHZ30" s="14" t="str">
        <f>IF('Employee Input 20-21'!CHZ30="","",'Employee Input 20-21'!CHZ30)</f>
        <v/>
      </c>
      <c r="CIA30" s="14" t="str">
        <f>IF('Employee Input 20-21'!CIA30="","",'Employee Input 20-21'!CIA30)</f>
        <v/>
      </c>
      <c r="CIB30" s="14" t="str">
        <f>IF('Employee Input 20-21'!CIB30="","",'Employee Input 20-21'!CIB30)</f>
        <v/>
      </c>
      <c r="CIC30" s="14" t="str">
        <f>IF('Employee Input 20-21'!CIC30="","",'Employee Input 20-21'!CIC30)</f>
        <v/>
      </c>
      <c r="CID30" s="14" t="str">
        <f>IF('Employee Input 20-21'!CID30="","",'Employee Input 20-21'!CID30)</f>
        <v/>
      </c>
      <c r="CIE30" s="14" t="str">
        <f>IF('Employee Input 20-21'!CIE30="","",'Employee Input 20-21'!CIE30)</f>
        <v/>
      </c>
      <c r="CIF30" s="14" t="str">
        <f>IF('Employee Input 20-21'!CIF30="","",'Employee Input 20-21'!CIF30)</f>
        <v/>
      </c>
      <c r="CIG30" s="14" t="str">
        <f>IF('Employee Input 20-21'!CIG30="","",'Employee Input 20-21'!CIG30)</f>
        <v/>
      </c>
      <c r="CIH30" s="14" t="str">
        <f>IF('Employee Input 20-21'!CIH30="","",'Employee Input 20-21'!CIH30)</f>
        <v/>
      </c>
      <c r="CII30" s="14" t="str">
        <f>IF('Employee Input 20-21'!CII30="","",'Employee Input 20-21'!CII30)</f>
        <v/>
      </c>
      <c r="CIJ30" s="14" t="str">
        <f>IF('Employee Input 20-21'!CIJ30="","",'Employee Input 20-21'!CIJ30)</f>
        <v/>
      </c>
      <c r="CIK30" s="14" t="str">
        <f>IF('Employee Input 20-21'!CIK30="","",'Employee Input 20-21'!CIK30)</f>
        <v/>
      </c>
      <c r="CIL30" s="14" t="str">
        <f>IF('Employee Input 20-21'!CIL30="","",'Employee Input 20-21'!CIL30)</f>
        <v/>
      </c>
      <c r="CIM30" s="14" t="str">
        <f>IF('Employee Input 20-21'!CIM30="","",'Employee Input 20-21'!CIM30)</f>
        <v/>
      </c>
      <c r="CIN30" s="14" t="str">
        <f>IF('Employee Input 20-21'!CIN30="","",'Employee Input 20-21'!CIN30)</f>
        <v/>
      </c>
      <c r="CIO30" s="14" t="str">
        <f>IF('Employee Input 20-21'!CIO30="","",'Employee Input 20-21'!CIO30)</f>
        <v/>
      </c>
      <c r="CIP30" s="14" t="str">
        <f>IF('Employee Input 20-21'!CIP30="","",'Employee Input 20-21'!CIP30)</f>
        <v/>
      </c>
      <c r="CIQ30" s="14" t="str">
        <f>IF('Employee Input 20-21'!CIQ30="","",'Employee Input 20-21'!CIQ30)</f>
        <v/>
      </c>
      <c r="CIR30" s="14" t="str">
        <f>IF('Employee Input 20-21'!CIR30="","",'Employee Input 20-21'!CIR30)</f>
        <v/>
      </c>
      <c r="CIS30" s="14" t="str">
        <f>IF('Employee Input 20-21'!CIS30="","",'Employee Input 20-21'!CIS30)</f>
        <v/>
      </c>
      <c r="CIT30" s="14" t="str">
        <f>IF('Employee Input 20-21'!CIT30="","",'Employee Input 20-21'!CIT30)</f>
        <v/>
      </c>
      <c r="CIU30" s="14" t="str">
        <f>IF('Employee Input 20-21'!CIU30="","",'Employee Input 20-21'!CIU30)</f>
        <v/>
      </c>
      <c r="CIV30" s="14" t="str">
        <f>IF('Employee Input 20-21'!CIV30="","",'Employee Input 20-21'!CIV30)</f>
        <v/>
      </c>
      <c r="CIW30" s="14" t="str">
        <f>IF('Employee Input 20-21'!CIW30="","",'Employee Input 20-21'!CIW30)</f>
        <v/>
      </c>
      <c r="CIX30" s="14" t="str">
        <f>IF('Employee Input 20-21'!CIX30="","",'Employee Input 20-21'!CIX30)</f>
        <v/>
      </c>
      <c r="CIY30" s="14" t="str">
        <f>IF('Employee Input 20-21'!CIY30="","",'Employee Input 20-21'!CIY30)</f>
        <v/>
      </c>
      <c r="CIZ30" s="14" t="str">
        <f>IF('Employee Input 20-21'!CIZ30="","",'Employee Input 20-21'!CIZ30)</f>
        <v/>
      </c>
      <c r="CJA30" s="14" t="str">
        <f>IF('Employee Input 20-21'!CJA30="","",'Employee Input 20-21'!CJA30)</f>
        <v/>
      </c>
      <c r="CJB30" s="14" t="str">
        <f>IF('Employee Input 20-21'!CJB30="","",'Employee Input 20-21'!CJB30)</f>
        <v/>
      </c>
      <c r="CJC30" s="14" t="str">
        <f>IF('Employee Input 20-21'!CJC30="","",'Employee Input 20-21'!CJC30)</f>
        <v/>
      </c>
      <c r="CJD30" s="14" t="str">
        <f>IF('Employee Input 20-21'!CJD30="","",'Employee Input 20-21'!CJD30)</f>
        <v/>
      </c>
      <c r="CJE30" s="14" t="str">
        <f>IF('Employee Input 20-21'!CJE30="","",'Employee Input 20-21'!CJE30)</f>
        <v/>
      </c>
      <c r="CJF30" s="14" t="str">
        <f>IF('Employee Input 20-21'!CJF30="","",'Employee Input 20-21'!CJF30)</f>
        <v/>
      </c>
      <c r="CJG30" s="14" t="str">
        <f>IF('Employee Input 20-21'!CJG30="","",'Employee Input 20-21'!CJG30)</f>
        <v/>
      </c>
      <c r="CJH30" s="14" t="str">
        <f>IF('Employee Input 20-21'!CJH30="","",'Employee Input 20-21'!CJH30)</f>
        <v/>
      </c>
      <c r="CJI30" s="14" t="str">
        <f>IF('Employee Input 20-21'!CJI30="","",'Employee Input 20-21'!CJI30)</f>
        <v/>
      </c>
      <c r="CJJ30" s="14" t="str">
        <f>IF('Employee Input 20-21'!CJJ30="","",'Employee Input 20-21'!CJJ30)</f>
        <v/>
      </c>
      <c r="CJK30" s="14" t="str">
        <f>IF('Employee Input 20-21'!CJK30="","",'Employee Input 20-21'!CJK30)</f>
        <v/>
      </c>
      <c r="CJL30" s="14" t="str">
        <f>IF('Employee Input 20-21'!CJL30="","",'Employee Input 20-21'!CJL30)</f>
        <v/>
      </c>
      <c r="CJM30" s="14" t="str">
        <f>IF('Employee Input 20-21'!CJM30="","",'Employee Input 20-21'!CJM30)</f>
        <v/>
      </c>
      <c r="CJN30" s="14" t="str">
        <f>IF('Employee Input 20-21'!CJN30="","",'Employee Input 20-21'!CJN30)</f>
        <v/>
      </c>
      <c r="CJO30" s="14" t="str">
        <f>IF('Employee Input 20-21'!CJO30="","",'Employee Input 20-21'!CJO30)</f>
        <v/>
      </c>
      <c r="CJP30" s="14" t="str">
        <f>IF('Employee Input 20-21'!CJP30="","",'Employee Input 20-21'!CJP30)</f>
        <v/>
      </c>
      <c r="CJQ30" s="14" t="str">
        <f>IF('Employee Input 20-21'!CJQ30="","",'Employee Input 20-21'!CJQ30)</f>
        <v/>
      </c>
      <c r="CJR30" s="14" t="str">
        <f>IF('Employee Input 20-21'!CJR30="","",'Employee Input 20-21'!CJR30)</f>
        <v/>
      </c>
      <c r="CJS30" s="14" t="str">
        <f>IF('Employee Input 20-21'!CJS30="","",'Employee Input 20-21'!CJS30)</f>
        <v/>
      </c>
      <c r="CJT30" s="14" t="str">
        <f>IF('Employee Input 20-21'!CJT30="","",'Employee Input 20-21'!CJT30)</f>
        <v/>
      </c>
      <c r="CJU30" s="14" t="str">
        <f>IF('Employee Input 20-21'!CJU30="","",'Employee Input 20-21'!CJU30)</f>
        <v/>
      </c>
      <c r="CJV30" s="14" t="str">
        <f>IF('Employee Input 20-21'!CJV30="","",'Employee Input 20-21'!CJV30)</f>
        <v/>
      </c>
      <c r="CJW30" s="14" t="str">
        <f>IF('Employee Input 20-21'!CJW30="","",'Employee Input 20-21'!CJW30)</f>
        <v/>
      </c>
      <c r="CJX30" s="14" t="str">
        <f>IF('Employee Input 20-21'!CJX30="","",'Employee Input 20-21'!CJX30)</f>
        <v/>
      </c>
      <c r="CJY30" s="14" t="str">
        <f>IF('Employee Input 20-21'!CJY30="","",'Employee Input 20-21'!CJY30)</f>
        <v/>
      </c>
      <c r="CJZ30" s="14" t="str">
        <f>IF('Employee Input 20-21'!CJZ30="","",'Employee Input 20-21'!CJZ30)</f>
        <v/>
      </c>
      <c r="CKA30" s="14" t="str">
        <f>IF('Employee Input 20-21'!CKA30="","",'Employee Input 20-21'!CKA30)</f>
        <v/>
      </c>
      <c r="CKB30" s="14" t="str">
        <f>IF('Employee Input 20-21'!CKB30="","",'Employee Input 20-21'!CKB30)</f>
        <v/>
      </c>
      <c r="CKC30" s="14" t="str">
        <f>IF('Employee Input 20-21'!CKC30="","",'Employee Input 20-21'!CKC30)</f>
        <v/>
      </c>
      <c r="CKD30" s="14" t="str">
        <f>IF('Employee Input 20-21'!CKD30="","",'Employee Input 20-21'!CKD30)</f>
        <v/>
      </c>
      <c r="CKE30" s="14" t="str">
        <f>IF('Employee Input 20-21'!CKE30="","",'Employee Input 20-21'!CKE30)</f>
        <v/>
      </c>
      <c r="CKF30" s="14" t="str">
        <f>IF('Employee Input 20-21'!CKF30="","",'Employee Input 20-21'!CKF30)</f>
        <v/>
      </c>
      <c r="CKG30" s="14" t="str">
        <f>IF('Employee Input 20-21'!CKG30="","",'Employee Input 20-21'!CKG30)</f>
        <v/>
      </c>
      <c r="CKH30" s="14" t="str">
        <f>IF('Employee Input 20-21'!CKH30="","",'Employee Input 20-21'!CKH30)</f>
        <v/>
      </c>
      <c r="CKI30" s="14" t="str">
        <f>IF('Employee Input 20-21'!CKI30="","",'Employee Input 20-21'!CKI30)</f>
        <v/>
      </c>
      <c r="CKJ30" s="14" t="str">
        <f>IF('Employee Input 20-21'!CKJ30="","",'Employee Input 20-21'!CKJ30)</f>
        <v/>
      </c>
      <c r="CKK30" s="14" t="str">
        <f>IF('Employee Input 20-21'!CKK30="","",'Employee Input 20-21'!CKK30)</f>
        <v/>
      </c>
      <c r="CKL30" s="14" t="str">
        <f>IF('Employee Input 20-21'!CKL30="","",'Employee Input 20-21'!CKL30)</f>
        <v/>
      </c>
      <c r="CKM30" s="14" t="str">
        <f>IF('Employee Input 20-21'!CKM30="","",'Employee Input 20-21'!CKM30)</f>
        <v/>
      </c>
      <c r="CKN30" s="14" t="str">
        <f>IF('Employee Input 20-21'!CKN30="","",'Employee Input 20-21'!CKN30)</f>
        <v/>
      </c>
      <c r="CKO30" s="14" t="str">
        <f>IF('Employee Input 20-21'!CKO30="","",'Employee Input 20-21'!CKO30)</f>
        <v/>
      </c>
      <c r="CKP30" s="14" t="str">
        <f>IF('Employee Input 20-21'!CKP30="","",'Employee Input 20-21'!CKP30)</f>
        <v/>
      </c>
      <c r="CKQ30" s="14" t="str">
        <f>IF('Employee Input 20-21'!CKQ30="","",'Employee Input 20-21'!CKQ30)</f>
        <v/>
      </c>
      <c r="CKR30" s="14" t="str">
        <f>IF('Employee Input 20-21'!CKR30="","",'Employee Input 20-21'!CKR30)</f>
        <v/>
      </c>
      <c r="CKS30" s="14" t="str">
        <f>IF('Employee Input 20-21'!CKS30="","",'Employee Input 20-21'!CKS30)</f>
        <v/>
      </c>
      <c r="CKT30" s="14" t="str">
        <f>IF('Employee Input 20-21'!CKT30="","",'Employee Input 20-21'!CKT30)</f>
        <v/>
      </c>
      <c r="CKU30" s="14" t="str">
        <f>IF('Employee Input 20-21'!CKU30="","",'Employee Input 20-21'!CKU30)</f>
        <v/>
      </c>
      <c r="CKV30" s="14" t="str">
        <f>IF('Employee Input 20-21'!CKV30="","",'Employee Input 20-21'!CKV30)</f>
        <v/>
      </c>
      <c r="CKW30" s="14" t="str">
        <f>IF('Employee Input 20-21'!CKW30="","",'Employee Input 20-21'!CKW30)</f>
        <v/>
      </c>
      <c r="CKX30" s="14" t="str">
        <f>IF('Employee Input 20-21'!CKX30="","",'Employee Input 20-21'!CKX30)</f>
        <v/>
      </c>
      <c r="CKY30" s="14" t="str">
        <f>IF('Employee Input 20-21'!CKY30="","",'Employee Input 20-21'!CKY30)</f>
        <v/>
      </c>
      <c r="CKZ30" s="14" t="str">
        <f>IF('Employee Input 20-21'!CKZ30="","",'Employee Input 20-21'!CKZ30)</f>
        <v/>
      </c>
      <c r="CLA30" s="14" t="str">
        <f>IF('Employee Input 20-21'!CLA30="","",'Employee Input 20-21'!CLA30)</f>
        <v/>
      </c>
      <c r="CLB30" s="14" t="str">
        <f>IF('Employee Input 20-21'!CLB30="","",'Employee Input 20-21'!CLB30)</f>
        <v/>
      </c>
      <c r="CLC30" s="14" t="str">
        <f>IF('Employee Input 20-21'!CLC30="","",'Employee Input 20-21'!CLC30)</f>
        <v/>
      </c>
      <c r="CLD30" s="14" t="str">
        <f>IF('Employee Input 20-21'!CLD30="","",'Employee Input 20-21'!CLD30)</f>
        <v/>
      </c>
      <c r="CLE30" s="14" t="str">
        <f>IF('Employee Input 20-21'!CLE30="","",'Employee Input 20-21'!CLE30)</f>
        <v/>
      </c>
      <c r="CLF30" s="14" t="str">
        <f>IF('Employee Input 20-21'!CLF30="","",'Employee Input 20-21'!CLF30)</f>
        <v/>
      </c>
      <c r="CLG30" s="14" t="str">
        <f>IF('Employee Input 20-21'!CLG30="","",'Employee Input 20-21'!CLG30)</f>
        <v/>
      </c>
      <c r="CLH30" s="14" t="str">
        <f>IF('Employee Input 20-21'!CLH30="","",'Employee Input 20-21'!CLH30)</f>
        <v/>
      </c>
      <c r="CLI30" s="14" t="str">
        <f>IF('Employee Input 20-21'!CLI30="","",'Employee Input 20-21'!CLI30)</f>
        <v/>
      </c>
      <c r="CLJ30" s="14" t="str">
        <f>IF('Employee Input 20-21'!CLJ30="","",'Employee Input 20-21'!CLJ30)</f>
        <v/>
      </c>
      <c r="CLK30" s="14" t="str">
        <f>IF('Employee Input 20-21'!CLK30="","",'Employee Input 20-21'!CLK30)</f>
        <v/>
      </c>
      <c r="CLL30" s="14" t="str">
        <f>IF('Employee Input 20-21'!CLL30="","",'Employee Input 20-21'!CLL30)</f>
        <v/>
      </c>
      <c r="CLM30" s="14" t="str">
        <f>IF('Employee Input 20-21'!CLM30="","",'Employee Input 20-21'!CLM30)</f>
        <v/>
      </c>
      <c r="CLN30" s="14" t="str">
        <f>IF('Employee Input 20-21'!CLN30="","",'Employee Input 20-21'!CLN30)</f>
        <v/>
      </c>
      <c r="CLO30" s="14" t="str">
        <f>IF('Employee Input 20-21'!CLO30="","",'Employee Input 20-21'!CLO30)</f>
        <v/>
      </c>
      <c r="CLP30" s="14" t="str">
        <f>IF('Employee Input 20-21'!CLP30="","",'Employee Input 20-21'!CLP30)</f>
        <v/>
      </c>
      <c r="CLQ30" s="14" t="str">
        <f>IF('Employee Input 20-21'!CLQ30="","",'Employee Input 20-21'!CLQ30)</f>
        <v/>
      </c>
      <c r="CLR30" s="14" t="str">
        <f>IF('Employee Input 20-21'!CLR30="","",'Employee Input 20-21'!CLR30)</f>
        <v/>
      </c>
      <c r="CLS30" s="14" t="str">
        <f>IF('Employee Input 20-21'!CLS30="","",'Employee Input 20-21'!CLS30)</f>
        <v/>
      </c>
      <c r="CLT30" s="14" t="str">
        <f>IF('Employee Input 20-21'!CLT30="","",'Employee Input 20-21'!CLT30)</f>
        <v/>
      </c>
      <c r="CLU30" s="14" t="str">
        <f>IF('Employee Input 20-21'!CLU30="","",'Employee Input 20-21'!CLU30)</f>
        <v/>
      </c>
      <c r="CLV30" s="14" t="str">
        <f>IF('Employee Input 20-21'!CLV30="","",'Employee Input 20-21'!CLV30)</f>
        <v/>
      </c>
      <c r="CLW30" s="14" t="str">
        <f>IF('Employee Input 20-21'!CLW30="","",'Employee Input 20-21'!CLW30)</f>
        <v/>
      </c>
      <c r="CLX30" s="14" t="str">
        <f>IF('Employee Input 20-21'!CLX30="","",'Employee Input 20-21'!CLX30)</f>
        <v/>
      </c>
      <c r="CLY30" s="14" t="str">
        <f>IF('Employee Input 20-21'!CLY30="","",'Employee Input 20-21'!CLY30)</f>
        <v/>
      </c>
      <c r="CLZ30" s="14" t="str">
        <f>IF('Employee Input 20-21'!CLZ30="","",'Employee Input 20-21'!CLZ30)</f>
        <v/>
      </c>
      <c r="CMA30" s="14" t="str">
        <f>IF('Employee Input 20-21'!CMA30="","",'Employee Input 20-21'!CMA30)</f>
        <v/>
      </c>
      <c r="CMB30" s="14" t="str">
        <f>IF('Employee Input 20-21'!CMB30="","",'Employee Input 20-21'!CMB30)</f>
        <v/>
      </c>
      <c r="CMC30" s="14" t="str">
        <f>IF('Employee Input 20-21'!CMC30="","",'Employee Input 20-21'!CMC30)</f>
        <v/>
      </c>
      <c r="CMD30" s="14" t="str">
        <f>IF('Employee Input 20-21'!CMD30="","",'Employee Input 20-21'!CMD30)</f>
        <v/>
      </c>
      <c r="CME30" s="14" t="str">
        <f>IF('Employee Input 20-21'!CME30="","",'Employee Input 20-21'!CME30)</f>
        <v/>
      </c>
      <c r="CMF30" s="14" t="str">
        <f>IF('Employee Input 20-21'!CMF30="","",'Employee Input 20-21'!CMF30)</f>
        <v/>
      </c>
      <c r="CMG30" s="14" t="str">
        <f>IF('Employee Input 20-21'!CMG30="","",'Employee Input 20-21'!CMG30)</f>
        <v/>
      </c>
      <c r="CMH30" s="14" t="str">
        <f>IF('Employee Input 20-21'!CMH30="","",'Employee Input 20-21'!CMH30)</f>
        <v/>
      </c>
      <c r="CMI30" s="14" t="str">
        <f>IF('Employee Input 20-21'!CMI30="","",'Employee Input 20-21'!CMI30)</f>
        <v/>
      </c>
      <c r="CMJ30" s="14" t="str">
        <f>IF('Employee Input 20-21'!CMJ30="","",'Employee Input 20-21'!CMJ30)</f>
        <v/>
      </c>
      <c r="CMK30" s="14" t="str">
        <f>IF('Employee Input 20-21'!CMK30="","",'Employee Input 20-21'!CMK30)</f>
        <v/>
      </c>
      <c r="CML30" s="14" t="str">
        <f>IF('Employee Input 20-21'!CML30="","",'Employee Input 20-21'!CML30)</f>
        <v/>
      </c>
      <c r="CMM30" s="14" t="str">
        <f>IF('Employee Input 20-21'!CMM30="","",'Employee Input 20-21'!CMM30)</f>
        <v/>
      </c>
      <c r="CMN30" s="14" t="str">
        <f>IF('Employee Input 20-21'!CMN30="","",'Employee Input 20-21'!CMN30)</f>
        <v/>
      </c>
      <c r="CMO30" s="14" t="str">
        <f>IF('Employee Input 20-21'!CMO30="","",'Employee Input 20-21'!CMO30)</f>
        <v/>
      </c>
      <c r="CMP30" s="14" t="str">
        <f>IF('Employee Input 20-21'!CMP30="","",'Employee Input 20-21'!CMP30)</f>
        <v/>
      </c>
      <c r="CMQ30" s="14" t="str">
        <f>IF('Employee Input 20-21'!CMQ30="","",'Employee Input 20-21'!CMQ30)</f>
        <v/>
      </c>
      <c r="CMR30" s="14" t="str">
        <f>IF('Employee Input 20-21'!CMR30="","",'Employee Input 20-21'!CMR30)</f>
        <v/>
      </c>
      <c r="CMS30" s="14" t="str">
        <f>IF('Employee Input 20-21'!CMS30="","",'Employee Input 20-21'!CMS30)</f>
        <v/>
      </c>
      <c r="CMT30" s="14" t="str">
        <f>IF('Employee Input 20-21'!CMT30="","",'Employee Input 20-21'!CMT30)</f>
        <v/>
      </c>
      <c r="CMU30" s="14" t="str">
        <f>IF('Employee Input 20-21'!CMU30="","",'Employee Input 20-21'!CMU30)</f>
        <v/>
      </c>
      <c r="CMV30" s="14" t="str">
        <f>IF('Employee Input 20-21'!CMV30="","",'Employee Input 20-21'!CMV30)</f>
        <v/>
      </c>
      <c r="CMW30" s="14" t="str">
        <f>IF('Employee Input 20-21'!CMW30="","",'Employee Input 20-21'!CMW30)</f>
        <v/>
      </c>
      <c r="CMX30" s="14" t="str">
        <f>IF('Employee Input 20-21'!CMX30="","",'Employee Input 20-21'!CMX30)</f>
        <v/>
      </c>
      <c r="CMY30" s="14" t="str">
        <f>IF('Employee Input 20-21'!CMY30="","",'Employee Input 20-21'!CMY30)</f>
        <v/>
      </c>
      <c r="CMZ30" s="14" t="str">
        <f>IF('Employee Input 20-21'!CMZ30="","",'Employee Input 20-21'!CMZ30)</f>
        <v/>
      </c>
      <c r="CNA30" s="14" t="str">
        <f>IF('Employee Input 20-21'!CNA30="","",'Employee Input 20-21'!CNA30)</f>
        <v/>
      </c>
      <c r="CNB30" s="14" t="str">
        <f>IF('Employee Input 20-21'!CNB30="","",'Employee Input 20-21'!CNB30)</f>
        <v/>
      </c>
      <c r="CNC30" s="14" t="str">
        <f>IF('Employee Input 20-21'!CNC30="","",'Employee Input 20-21'!CNC30)</f>
        <v/>
      </c>
      <c r="CND30" s="14" t="str">
        <f>IF('Employee Input 20-21'!CND30="","",'Employee Input 20-21'!CND30)</f>
        <v/>
      </c>
      <c r="CNE30" s="14" t="str">
        <f>IF('Employee Input 20-21'!CNE30="","",'Employee Input 20-21'!CNE30)</f>
        <v/>
      </c>
      <c r="CNF30" s="14" t="str">
        <f>IF('Employee Input 20-21'!CNF30="","",'Employee Input 20-21'!CNF30)</f>
        <v/>
      </c>
      <c r="CNG30" s="14" t="str">
        <f>IF('Employee Input 20-21'!CNG30="","",'Employee Input 20-21'!CNG30)</f>
        <v/>
      </c>
      <c r="CNH30" s="14" t="str">
        <f>IF('Employee Input 20-21'!CNH30="","",'Employee Input 20-21'!CNH30)</f>
        <v/>
      </c>
      <c r="CNI30" s="14" t="str">
        <f>IF('Employee Input 20-21'!CNI30="","",'Employee Input 20-21'!CNI30)</f>
        <v/>
      </c>
      <c r="CNJ30" s="14" t="str">
        <f>IF('Employee Input 20-21'!CNJ30="","",'Employee Input 20-21'!CNJ30)</f>
        <v/>
      </c>
      <c r="CNK30" s="14" t="str">
        <f>IF('Employee Input 20-21'!CNK30="","",'Employee Input 20-21'!CNK30)</f>
        <v/>
      </c>
      <c r="CNL30" s="14" t="str">
        <f>IF('Employee Input 20-21'!CNL30="","",'Employee Input 20-21'!CNL30)</f>
        <v/>
      </c>
      <c r="CNM30" s="14" t="str">
        <f>IF('Employee Input 20-21'!CNM30="","",'Employee Input 20-21'!CNM30)</f>
        <v/>
      </c>
      <c r="CNN30" s="14" t="str">
        <f>IF('Employee Input 20-21'!CNN30="","",'Employee Input 20-21'!CNN30)</f>
        <v/>
      </c>
      <c r="CNO30" s="14" t="str">
        <f>IF('Employee Input 20-21'!CNO30="","",'Employee Input 20-21'!CNO30)</f>
        <v/>
      </c>
      <c r="CNP30" s="14" t="str">
        <f>IF('Employee Input 20-21'!CNP30="","",'Employee Input 20-21'!CNP30)</f>
        <v/>
      </c>
      <c r="CNQ30" s="14" t="str">
        <f>IF('Employee Input 20-21'!CNQ30="","",'Employee Input 20-21'!CNQ30)</f>
        <v/>
      </c>
      <c r="CNR30" s="14" t="str">
        <f>IF('Employee Input 20-21'!CNR30="","",'Employee Input 20-21'!CNR30)</f>
        <v/>
      </c>
      <c r="CNS30" s="14" t="str">
        <f>IF('Employee Input 20-21'!CNS30="","",'Employee Input 20-21'!CNS30)</f>
        <v/>
      </c>
      <c r="CNT30" s="14" t="str">
        <f>IF('Employee Input 20-21'!CNT30="","",'Employee Input 20-21'!CNT30)</f>
        <v/>
      </c>
      <c r="CNU30" s="14" t="str">
        <f>IF('Employee Input 20-21'!CNU30="","",'Employee Input 20-21'!CNU30)</f>
        <v/>
      </c>
      <c r="CNV30" s="14" t="str">
        <f>IF('Employee Input 20-21'!CNV30="","",'Employee Input 20-21'!CNV30)</f>
        <v/>
      </c>
      <c r="CNW30" s="14" t="str">
        <f>IF('Employee Input 20-21'!CNW30="","",'Employee Input 20-21'!CNW30)</f>
        <v/>
      </c>
      <c r="CNX30" s="14" t="str">
        <f>IF('Employee Input 20-21'!CNX30="","",'Employee Input 20-21'!CNX30)</f>
        <v/>
      </c>
      <c r="CNY30" s="14" t="str">
        <f>IF('Employee Input 20-21'!CNY30="","",'Employee Input 20-21'!CNY30)</f>
        <v/>
      </c>
      <c r="CNZ30" s="14" t="str">
        <f>IF('Employee Input 20-21'!CNZ30="","",'Employee Input 20-21'!CNZ30)</f>
        <v/>
      </c>
      <c r="COA30" s="14" t="str">
        <f>IF('Employee Input 20-21'!COA30="","",'Employee Input 20-21'!COA30)</f>
        <v/>
      </c>
      <c r="COB30" s="14" t="str">
        <f>IF('Employee Input 20-21'!COB30="","",'Employee Input 20-21'!COB30)</f>
        <v/>
      </c>
      <c r="COC30" s="14" t="str">
        <f>IF('Employee Input 20-21'!COC30="","",'Employee Input 20-21'!COC30)</f>
        <v/>
      </c>
      <c r="COD30" s="14" t="str">
        <f>IF('Employee Input 20-21'!COD30="","",'Employee Input 20-21'!COD30)</f>
        <v/>
      </c>
      <c r="COE30" s="14" t="str">
        <f>IF('Employee Input 20-21'!COE30="","",'Employee Input 20-21'!COE30)</f>
        <v/>
      </c>
      <c r="COF30" s="14" t="str">
        <f>IF('Employee Input 20-21'!COF30="","",'Employee Input 20-21'!COF30)</f>
        <v/>
      </c>
      <c r="COG30" s="14" t="str">
        <f>IF('Employee Input 20-21'!COG30="","",'Employee Input 20-21'!COG30)</f>
        <v/>
      </c>
      <c r="COH30" s="14" t="str">
        <f>IF('Employee Input 20-21'!COH30="","",'Employee Input 20-21'!COH30)</f>
        <v/>
      </c>
      <c r="COI30" s="14" t="str">
        <f>IF('Employee Input 20-21'!COI30="","",'Employee Input 20-21'!COI30)</f>
        <v/>
      </c>
      <c r="COJ30" s="14" t="str">
        <f>IF('Employee Input 20-21'!COJ30="","",'Employee Input 20-21'!COJ30)</f>
        <v/>
      </c>
      <c r="COK30" s="14" t="str">
        <f>IF('Employee Input 20-21'!COK30="","",'Employee Input 20-21'!COK30)</f>
        <v/>
      </c>
      <c r="COL30" s="14" t="str">
        <f>IF('Employee Input 20-21'!COL30="","",'Employee Input 20-21'!COL30)</f>
        <v/>
      </c>
      <c r="COM30" s="14" t="str">
        <f>IF('Employee Input 20-21'!COM30="","",'Employee Input 20-21'!COM30)</f>
        <v/>
      </c>
      <c r="CON30" s="14" t="str">
        <f>IF('Employee Input 20-21'!CON30="","",'Employee Input 20-21'!CON30)</f>
        <v/>
      </c>
      <c r="COO30" s="14" t="str">
        <f>IF('Employee Input 20-21'!COO30="","",'Employee Input 20-21'!COO30)</f>
        <v/>
      </c>
      <c r="COP30" s="14" t="str">
        <f>IF('Employee Input 20-21'!COP30="","",'Employee Input 20-21'!COP30)</f>
        <v/>
      </c>
      <c r="COQ30" s="14" t="str">
        <f>IF('Employee Input 20-21'!COQ30="","",'Employee Input 20-21'!COQ30)</f>
        <v/>
      </c>
      <c r="COR30" s="14" t="str">
        <f>IF('Employee Input 20-21'!COR30="","",'Employee Input 20-21'!COR30)</f>
        <v/>
      </c>
      <c r="COS30" s="14" t="str">
        <f>IF('Employee Input 20-21'!COS30="","",'Employee Input 20-21'!COS30)</f>
        <v/>
      </c>
      <c r="COT30" s="14" t="str">
        <f>IF('Employee Input 20-21'!COT30="","",'Employee Input 20-21'!COT30)</f>
        <v/>
      </c>
      <c r="COU30" s="14" t="str">
        <f>IF('Employee Input 20-21'!COU30="","",'Employee Input 20-21'!COU30)</f>
        <v/>
      </c>
      <c r="COV30" s="14" t="str">
        <f>IF('Employee Input 20-21'!COV30="","",'Employee Input 20-21'!COV30)</f>
        <v/>
      </c>
      <c r="COW30" s="14" t="str">
        <f>IF('Employee Input 20-21'!COW30="","",'Employee Input 20-21'!COW30)</f>
        <v/>
      </c>
      <c r="COX30" s="14" t="str">
        <f>IF('Employee Input 20-21'!COX30="","",'Employee Input 20-21'!COX30)</f>
        <v/>
      </c>
      <c r="COY30" s="14" t="str">
        <f>IF('Employee Input 20-21'!COY30="","",'Employee Input 20-21'!COY30)</f>
        <v/>
      </c>
      <c r="COZ30" s="14" t="str">
        <f>IF('Employee Input 20-21'!COZ30="","",'Employee Input 20-21'!COZ30)</f>
        <v/>
      </c>
      <c r="CPA30" s="14" t="str">
        <f>IF('Employee Input 20-21'!CPA30="","",'Employee Input 20-21'!CPA30)</f>
        <v/>
      </c>
      <c r="CPB30" s="14" t="str">
        <f>IF('Employee Input 20-21'!CPB30="","",'Employee Input 20-21'!CPB30)</f>
        <v/>
      </c>
      <c r="CPC30" s="14" t="str">
        <f>IF('Employee Input 20-21'!CPC30="","",'Employee Input 20-21'!CPC30)</f>
        <v/>
      </c>
      <c r="CPD30" s="14" t="str">
        <f>IF('Employee Input 20-21'!CPD30="","",'Employee Input 20-21'!CPD30)</f>
        <v/>
      </c>
      <c r="CPE30" s="14" t="str">
        <f>IF('Employee Input 20-21'!CPE30="","",'Employee Input 20-21'!CPE30)</f>
        <v/>
      </c>
      <c r="CPF30" s="14" t="str">
        <f>IF('Employee Input 20-21'!CPF30="","",'Employee Input 20-21'!CPF30)</f>
        <v/>
      </c>
      <c r="CPG30" s="14" t="str">
        <f>IF('Employee Input 20-21'!CPG30="","",'Employee Input 20-21'!CPG30)</f>
        <v/>
      </c>
      <c r="CPH30" s="14" t="str">
        <f>IF('Employee Input 20-21'!CPH30="","",'Employee Input 20-21'!CPH30)</f>
        <v/>
      </c>
      <c r="CPI30" s="14" t="str">
        <f>IF('Employee Input 20-21'!CPI30="","",'Employee Input 20-21'!CPI30)</f>
        <v/>
      </c>
      <c r="CPJ30" s="14" t="str">
        <f>IF('Employee Input 20-21'!CPJ30="","",'Employee Input 20-21'!CPJ30)</f>
        <v/>
      </c>
      <c r="CPK30" s="14" t="str">
        <f>IF('Employee Input 20-21'!CPK30="","",'Employee Input 20-21'!CPK30)</f>
        <v/>
      </c>
      <c r="CPL30" s="14" t="str">
        <f>IF('Employee Input 20-21'!CPL30="","",'Employee Input 20-21'!CPL30)</f>
        <v/>
      </c>
      <c r="CPM30" s="14" t="str">
        <f>IF('Employee Input 20-21'!CPM30="","",'Employee Input 20-21'!CPM30)</f>
        <v/>
      </c>
      <c r="CPN30" s="14" t="str">
        <f>IF('Employee Input 20-21'!CPN30="","",'Employee Input 20-21'!CPN30)</f>
        <v/>
      </c>
      <c r="CPO30" s="14" t="str">
        <f>IF('Employee Input 20-21'!CPO30="","",'Employee Input 20-21'!CPO30)</f>
        <v/>
      </c>
      <c r="CPP30" s="14" t="str">
        <f>IF('Employee Input 20-21'!CPP30="","",'Employee Input 20-21'!CPP30)</f>
        <v/>
      </c>
      <c r="CPQ30" s="14" t="str">
        <f>IF('Employee Input 20-21'!CPQ30="","",'Employee Input 20-21'!CPQ30)</f>
        <v/>
      </c>
      <c r="CPR30" s="14" t="str">
        <f>IF('Employee Input 20-21'!CPR30="","",'Employee Input 20-21'!CPR30)</f>
        <v/>
      </c>
      <c r="CPS30" s="14" t="str">
        <f>IF('Employee Input 20-21'!CPS30="","",'Employee Input 20-21'!CPS30)</f>
        <v/>
      </c>
      <c r="CPT30" s="14" t="str">
        <f>IF('Employee Input 20-21'!CPT30="","",'Employee Input 20-21'!CPT30)</f>
        <v/>
      </c>
      <c r="CPU30" s="14" t="str">
        <f>IF('Employee Input 20-21'!CPU30="","",'Employee Input 20-21'!CPU30)</f>
        <v/>
      </c>
      <c r="CPV30" s="14" t="str">
        <f>IF('Employee Input 20-21'!CPV30="","",'Employee Input 20-21'!CPV30)</f>
        <v/>
      </c>
      <c r="CPW30" s="14" t="str">
        <f>IF('Employee Input 20-21'!CPW30="","",'Employee Input 20-21'!CPW30)</f>
        <v/>
      </c>
      <c r="CPX30" s="14" t="str">
        <f>IF('Employee Input 20-21'!CPX30="","",'Employee Input 20-21'!CPX30)</f>
        <v/>
      </c>
      <c r="CPY30" s="14" t="str">
        <f>IF('Employee Input 20-21'!CPY30="","",'Employee Input 20-21'!CPY30)</f>
        <v/>
      </c>
      <c r="CPZ30" s="14" t="str">
        <f>IF('Employee Input 20-21'!CPZ30="","",'Employee Input 20-21'!CPZ30)</f>
        <v/>
      </c>
      <c r="CQA30" s="14" t="str">
        <f>IF('Employee Input 20-21'!CQA30="","",'Employee Input 20-21'!CQA30)</f>
        <v/>
      </c>
      <c r="CQB30" s="14" t="str">
        <f>IF('Employee Input 20-21'!CQB30="","",'Employee Input 20-21'!CQB30)</f>
        <v/>
      </c>
      <c r="CQC30" s="14" t="str">
        <f>IF('Employee Input 20-21'!CQC30="","",'Employee Input 20-21'!CQC30)</f>
        <v/>
      </c>
      <c r="CQD30" s="14" t="str">
        <f>IF('Employee Input 20-21'!CQD30="","",'Employee Input 20-21'!CQD30)</f>
        <v/>
      </c>
      <c r="CQE30" s="14" t="str">
        <f>IF('Employee Input 20-21'!CQE30="","",'Employee Input 20-21'!CQE30)</f>
        <v/>
      </c>
      <c r="CQF30" s="14" t="str">
        <f>IF('Employee Input 20-21'!CQF30="","",'Employee Input 20-21'!CQF30)</f>
        <v/>
      </c>
      <c r="CQG30" s="14" t="str">
        <f>IF('Employee Input 20-21'!CQG30="","",'Employee Input 20-21'!CQG30)</f>
        <v/>
      </c>
      <c r="CQH30" s="14" t="str">
        <f>IF('Employee Input 20-21'!CQH30="","",'Employee Input 20-21'!CQH30)</f>
        <v/>
      </c>
      <c r="CQI30" s="14" t="str">
        <f>IF('Employee Input 20-21'!CQI30="","",'Employee Input 20-21'!CQI30)</f>
        <v/>
      </c>
      <c r="CQJ30" s="14" t="str">
        <f>IF('Employee Input 20-21'!CQJ30="","",'Employee Input 20-21'!CQJ30)</f>
        <v/>
      </c>
      <c r="CQK30" s="14" t="str">
        <f>IF('Employee Input 20-21'!CQK30="","",'Employee Input 20-21'!CQK30)</f>
        <v/>
      </c>
      <c r="CQL30" s="14" t="str">
        <f>IF('Employee Input 20-21'!CQL30="","",'Employee Input 20-21'!CQL30)</f>
        <v/>
      </c>
      <c r="CQM30" s="14" t="str">
        <f>IF('Employee Input 20-21'!CQM30="","",'Employee Input 20-21'!CQM30)</f>
        <v/>
      </c>
      <c r="CQN30" s="14" t="str">
        <f>IF('Employee Input 20-21'!CQN30="","",'Employee Input 20-21'!CQN30)</f>
        <v/>
      </c>
      <c r="CQO30" s="14" t="str">
        <f>IF('Employee Input 20-21'!CQO30="","",'Employee Input 20-21'!CQO30)</f>
        <v/>
      </c>
      <c r="CQP30" s="14" t="str">
        <f>IF('Employee Input 20-21'!CQP30="","",'Employee Input 20-21'!CQP30)</f>
        <v/>
      </c>
      <c r="CQQ30" s="14" t="str">
        <f>IF('Employee Input 20-21'!CQQ30="","",'Employee Input 20-21'!CQQ30)</f>
        <v/>
      </c>
      <c r="CQR30" s="14" t="str">
        <f>IF('Employee Input 20-21'!CQR30="","",'Employee Input 20-21'!CQR30)</f>
        <v/>
      </c>
      <c r="CQS30" s="14" t="str">
        <f>IF('Employee Input 20-21'!CQS30="","",'Employee Input 20-21'!CQS30)</f>
        <v/>
      </c>
      <c r="CQT30" s="14" t="str">
        <f>IF('Employee Input 20-21'!CQT30="","",'Employee Input 20-21'!CQT30)</f>
        <v/>
      </c>
      <c r="CQU30" s="14" t="str">
        <f>IF('Employee Input 20-21'!CQU30="","",'Employee Input 20-21'!CQU30)</f>
        <v/>
      </c>
      <c r="CQV30" s="14" t="str">
        <f>IF('Employee Input 20-21'!CQV30="","",'Employee Input 20-21'!CQV30)</f>
        <v/>
      </c>
      <c r="CQW30" s="14" t="str">
        <f>IF('Employee Input 20-21'!CQW30="","",'Employee Input 20-21'!CQW30)</f>
        <v/>
      </c>
      <c r="CQX30" s="14" t="str">
        <f>IF('Employee Input 20-21'!CQX30="","",'Employee Input 20-21'!CQX30)</f>
        <v/>
      </c>
      <c r="CQY30" s="14" t="str">
        <f>IF('Employee Input 20-21'!CQY30="","",'Employee Input 20-21'!CQY30)</f>
        <v/>
      </c>
      <c r="CQZ30" s="14" t="str">
        <f>IF('Employee Input 20-21'!CQZ30="","",'Employee Input 20-21'!CQZ30)</f>
        <v/>
      </c>
      <c r="CRA30" s="14" t="str">
        <f>IF('Employee Input 20-21'!CRA30="","",'Employee Input 20-21'!CRA30)</f>
        <v/>
      </c>
      <c r="CRB30" s="14" t="str">
        <f>IF('Employee Input 20-21'!CRB30="","",'Employee Input 20-21'!CRB30)</f>
        <v/>
      </c>
      <c r="CRC30" s="14" t="str">
        <f>IF('Employee Input 20-21'!CRC30="","",'Employee Input 20-21'!CRC30)</f>
        <v/>
      </c>
      <c r="CRD30" s="14" t="str">
        <f>IF('Employee Input 20-21'!CRD30="","",'Employee Input 20-21'!CRD30)</f>
        <v/>
      </c>
      <c r="CRE30" s="14" t="str">
        <f>IF('Employee Input 20-21'!CRE30="","",'Employee Input 20-21'!CRE30)</f>
        <v/>
      </c>
      <c r="CRF30" s="14" t="str">
        <f>IF('Employee Input 20-21'!CRF30="","",'Employee Input 20-21'!CRF30)</f>
        <v/>
      </c>
      <c r="CRG30" s="14" t="str">
        <f>IF('Employee Input 20-21'!CRG30="","",'Employee Input 20-21'!CRG30)</f>
        <v/>
      </c>
      <c r="CRH30" s="14" t="str">
        <f>IF('Employee Input 20-21'!CRH30="","",'Employee Input 20-21'!CRH30)</f>
        <v/>
      </c>
      <c r="CRI30" s="14" t="str">
        <f>IF('Employee Input 20-21'!CRI30="","",'Employee Input 20-21'!CRI30)</f>
        <v/>
      </c>
      <c r="CRJ30" s="14" t="str">
        <f>IF('Employee Input 20-21'!CRJ30="","",'Employee Input 20-21'!CRJ30)</f>
        <v/>
      </c>
      <c r="CRK30" s="14" t="str">
        <f>IF('Employee Input 20-21'!CRK30="","",'Employee Input 20-21'!CRK30)</f>
        <v/>
      </c>
      <c r="CRL30" s="14" t="str">
        <f>IF('Employee Input 20-21'!CRL30="","",'Employee Input 20-21'!CRL30)</f>
        <v/>
      </c>
      <c r="CRM30" s="14" t="str">
        <f>IF('Employee Input 20-21'!CRM30="","",'Employee Input 20-21'!CRM30)</f>
        <v/>
      </c>
      <c r="CRN30" s="14" t="str">
        <f>IF('Employee Input 20-21'!CRN30="","",'Employee Input 20-21'!CRN30)</f>
        <v/>
      </c>
      <c r="CRO30" s="14" t="str">
        <f>IF('Employee Input 20-21'!CRO30="","",'Employee Input 20-21'!CRO30)</f>
        <v/>
      </c>
      <c r="CRP30" s="14" t="str">
        <f>IF('Employee Input 20-21'!CRP30="","",'Employee Input 20-21'!CRP30)</f>
        <v/>
      </c>
      <c r="CRQ30" s="14" t="str">
        <f>IF('Employee Input 20-21'!CRQ30="","",'Employee Input 20-21'!CRQ30)</f>
        <v/>
      </c>
      <c r="CRR30" s="14" t="str">
        <f>IF('Employee Input 20-21'!CRR30="","",'Employee Input 20-21'!CRR30)</f>
        <v/>
      </c>
      <c r="CRS30" s="14" t="str">
        <f>IF('Employee Input 20-21'!CRS30="","",'Employee Input 20-21'!CRS30)</f>
        <v/>
      </c>
      <c r="CRT30" s="14" t="str">
        <f>IF('Employee Input 20-21'!CRT30="","",'Employee Input 20-21'!CRT30)</f>
        <v/>
      </c>
      <c r="CRU30" s="14" t="str">
        <f>IF('Employee Input 20-21'!CRU30="","",'Employee Input 20-21'!CRU30)</f>
        <v/>
      </c>
      <c r="CRV30" s="14" t="str">
        <f>IF('Employee Input 20-21'!CRV30="","",'Employee Input 20-21'!CRV30)</f>
        <v/>
      </c>
      <c r="CRW30" s="14" t="str">
        <f>IF('Employee Input 20-21'!CRW30="","",'Employee Input 20-21'!CRW30)</f>
        <v/>
      </c>
      <c r="CRX30" s="14" t="str">
        <f>IF('Employee Input 20-21'!CRX30="","",'Employee Input 20-21'!CRX30)</f>
        <v/>
      </c>
      <c r="CRY30" s="14" t="str">
        <f>IF('Employee Input 20-21'!CRY30="","",'Employee Input 20-21'!CRY30)</f>
        <v/>
      </c>
      <c r="CRZ30" s="14" t="str">
        <f>IF('Employee Input 20-21'!CRZ30="","",'Employee Input 20-21'!CRZ30)</f>
        <v/>
      </c>
      <c r="CSA30" s="14" t="str">
        <f>IF('Employee Input 20-21'!CSA30="","",'Employee Input 20-21'!CSA30)</f>
        <v/>
      </c>
      <c r="CSB30" s="14" t="str">
        <f>IF('Employee Input 20-21'!CSB30="","",'Employee Input 20-21'!CSB30)</f>
        <v/>
      </c>
      <c r="CSC30" s="14" t="str">
        <f>IF('Employee Input 20-21'!CSC30="","",'Employee Input 20-21'!CSC30)</f>
        <v/>
      </c>
      <c r="CSD30" s="14" t="str">
        <f>IF('Employee Input 20-21'!CSD30="","",'Employee Input 20-21'!CSD30)</f>
        <v/>
      </c>
      <c r="CSE30" s="14" t="str">
        <f>IF('Employee Input 20-21'!CSE30="","",'Employee Input 20-21'!CSE30)</f>
        <v/>
      </c>
      <c r="CSF30" s="14" t="str">
        <f>IF('Employee Input 20-21'!CSF30="","",'Employee Input 20-21'!CSF30)</f>
        <v/>
      </c>
      <c r="CSG30" s="14" t="str">
        <f>IF('Employee Input 20-21'!CSG30="","",'Employee Input 20-21'!CSG30)</f>
        <v/>
      </c>
      <c r="CSH30" s="14" t="str">
        <f>IF('Employee Input 20-21'!CSH30="","",'Employee Input 20-21'!CSH30)</f>
        <v/>
      </c>
      <c r="CSI30" s="14" t="str">
        <f>IF('Employee Input 20-21'!CSI30="","",'Employee Input 20-21'!CSI30)</f>
        <v/>
      </c>
      <c r="CSJ30" s="14" t="str">
        <f>IF('Employee Input 20-21'!CSJ30="","",'Employee Input 20-21'!CSJ30)</f>
        <v/>
      </c>
      <c r="CSK30" s="14" t="str">
        <f>IF('Employee Input 20-21'!CSK30="","",'Employee Input 20-21'!CSK30)</f>
        <v/>
      </c>
      <c r="CSL30" s="14" t="str">
        <f>IF('Employee Input 20-21'!CSL30="","",'Employee Input 20-21'!CSL30)</f>
        <v/>
      </c>
      <c r="CSM30" s="14" t="str">
        <f>IF('Employee Input 20-21'!CSM30="","",'Employee Input 20-21'!CSM30)</f>
        <v/>
      </c>
      <c r="CSN30" s="14" t="str">
        <f>IF('Employee Input 20-21'!CSN30="","",'Employee Input 20-21'!CSN30)</f>
        <v/>
      </c>
      <c r="CSO30" s="14" t="str">
        <f>IF('Employee Input 20-21'!CSO30="","",'Employee Input 20-21'!CSO30)</f>
        <v/>
      </c>
      <c r="CSP30" s="14" t="str">
        <f>IF('Employee Input 20-21'!CSP30="","",'Employee Input 20-21'!CSP30)</f>
        <v/>
      </c>
      <c r="CSQ30" s="14" t="str">
        <f>IF('Employee Input 20-21'!CSQ30="","",'Employee Input 20-21'!CSQ30)</f>
        <v/>
      </c>
      <c r="CSR30" s="14" t="str">
        <f>IF('Employee Input 20-21'!CSR30="","",'Employee Input 20-21'!CSR30)</f>
        <v/>
      </c>
      <c r="CSS30" s="14" t="str">
        <f>IF('Employee Input 20-21'!CSS30="","",'Employee Input 20-21'!CSS30)</f>
        <v/>
      </c>
      <c r="CST30" s="14" t="str">
        <f>IF('Employee Input 20-21'!CST30="","",'Employee Input 20-21'!CST30)</f>
        <v/>
      </c>
      <c r="CSU30" s="14" t="str">
        <f>IF('Employee Input 20-21'!CSU30="","",'Employee Input 20-21'!CSU30)</f>
        <v/>
      </c>
      <c r="CSV30" s="14" t="str">
        <f>IF('Employee Input 20-21'!CSV30="","",'Employee Input 20-21'!CSV30)</f>
        <v/>
      </c>
      <c r="CSW30" s="14" t="str">
        <f>IF('Employee Input 20-21'!CSW30="","",'Employee Input 20-21'!CSW30)</f>
        <v/>
      </c>
      <c r="CSX30" s="14" t="str">
        <f>IF('Employee Input 20-21'!CSX30="","",'Employee Input 20-21'!CSX30)</f>
        <v/>
      </c>
      <c r="CSY30" s="14" t="str">
        <f>IF('Employee Input 20-21'!CSY30="","",'Employee Input 20-21'!CSY30)</f>
        <v/>
      </c>
      <c r="CSZ30" s="14" t="str">
        <f>IF('Employee Input 20-21'!CSZ30="","",'Employee Input 20-21'!CSZ30)</f>
        <v/>
      </c>
      <c r="CTA30" s="14" t="str">
        <f>IF('Employee Input 20-21'!CTA30="","",'Employee Input 20-21'!CTA30)</f>
        <v/>
      </c>
      <c r="CTB30" s="14" t="str">
        <f>IF('Employee Input 20-21'!CTB30="","",'Employee Input 20-21'!CTB30)</f>
        <v/>
      </c>
      <c r="CTC30" s="14" t="str">
        <f>IF('Employee Input 20-21'!CTC30="","",'Employee Input 20-21'!CTC30)</f>
        <v/>
      </c>
      <c r="CTD30" s="14" t="str">
        <f>IF('Employee Input 20-21'!CTD30="","",'Employee Input 20-21'!CTD30)</f>
        <v/>
      </c>
      <c r="CTE30" s="14" t="str">
        <f>IF('Employee Input 20-21'!CTE30="","",'Employee Input 20-21'!CTE30)</f>
        <v/>
      </c>
      <c r="CTF30" s="14" t="str">
        <f>IF('Employee Input 20-21'!CTF30="","",'Employee Input 20-21'!CTF30)</f>
        <v/>
      </c>
      <c r="CTG30" s="14" t="str">
        <f>IF('Employee Input 20-21'!CTG30="","",'Employee Input 20-21'!CTG30)</f>
        <v/>
      </c>
      <c r="CTH30" s="14" t="str">
        <f>IF('Employee Input 20-21'!CTH30="","",'Employee Input 20-21'!CTH30)</f>
        <v/>
      </c>
      <c r="CTI30" s="14" t="str">
        <f>IF('Employee Input 20-21'!CTI30="","",'Employee Input 20-21'!CTI30)</f>
        <v/>
      </c>
      <c r="CTJ30" s="14" t="str">
        <f>IF('Employee Input 20-21'!CTJ30="","",'Employee Input 20-21'!CTJ30)</f>
        <v/>
      </c>
      <c r="CTK30" s="14" t="str">
        <f>IF('Employee Input 20-21'!CTK30="","",'Employee Input 20-21'!CTK30)</f>
        <v/>
      </c>
      <c r="CTL30" s="14" t="str">
        <f>IF('Employee Input 20-21'!CTL30="","",'Employee Input 20-21'!CTL30)</f>
        <v/>
      </c>
      <c r="CTM30" s="14" t="str">
        <f>IF('Employee Input 20-21'!CTM30="","",'Employee Input 20-21'!CTM30)</f>
        <v/>
      </c>
      <c r="CTN30" s="14" t="str">
        <f>IF('Employee Input 20-21'!CTN30="","",'Employee Input 20-21'!CTN30)</f>
        <v/>
      </c>
      <c r="CTO30" s="14" t="str">
        <f>IF('Employee Input 20-21'!CTO30="","",'Employee Input 20-21'!CTO30)</f>
        <v/>
      </c>
      <c r="CTP30" s="14" t="str">
        <f>IF('Employee Input 20-21'!CTP30="","",'Employee Input 20-21'!CTP30)</f>
        <v/>
      </c>
      <c r="CTQ30" s="14" t="str">
        <f>IF('Employee Input 20-21'!CTQ30="","",'Employee Input 20-21'!CTQ30)</f>
        <v/>
      </c>
      <c r="CTR30" s="14" t="str">
        <f>IF('Employee Input 20-21'!CTR30="","",'Employee Input 20-21'!CTR30)</f>
        <v/>
      </c>
      <c r="CTS30" s="14" t="str">
        <f>IF('Employee Input 20-21'!CTS30="","",'Employee Input 20-21'!CTS30)</f>
        <v/>
      </c>
      <c r="CTT30" s="14" t="str">
        <f>IF('Employee Input 20-21'!CTT30="","",'Employee Input 20-21'!CTT30)</f>
        <v/>
      </c>
      <c r="CTU30" s="14" t="str">
        <f>IF('Employee Input 20-21'!CTU30="","",'Employee Input 20-21'!CTU30)</f>
        <v/>
      </c>
      <c r="CTV30" s="14" t="str">
        <f>IF('Employee Input 20-21'!CTV30="","",'Employee Input 20-21'!CTV30)</f>
        <v/>
      </c>
      <c r="CTW30" s="14" t="str">
        <f>IF('Employee Input 20-21'!CTW30="","",'Employee Input 20-21'!CTW30)</f>
        <v/>
      </c>
      <c r="CTX30" s="14" t="str">
        <f>IF('Employee Input 20-21'!CTX30="","",'Employee Input 20-21'!CTX30)</f>
        <v/>
      </c>
      <c r="CTY30" s="14" t="str">
        <f>IF('Employee Input 20-21'!CTY30="","",'Employee Input 20-21'!CTY30)</f>
        <v/>
      </c>
      <c r="CTZ30" s="14" t="str">
        <f>IF('Employee Input 20-21'!CTZ30="","",'Employee Input 20-21'!CTZ30)</f>
        <v/>
      </c>
      <c r="CUA30" s="14" t="str">
        <f>IF('Employee Input 20-21'!CUA30="","",'Employee Input 20-21'!CUA30)</f>
        <v/>
      </c>
      <c r="CUB30" s="14" t="str">
        <f>IF('Employee Input 20-21'!CUB30="","",'Employee Input 20-21'!CUB30)</f>
        <v/>
      </c>
      <c r="CUC30" s="14" t="str">
        <f>IF('Employee Input 20-21'!CUC30="","",'Employee Input 20-21'!CUC30)</f>
        <v/>
      </c>
      <c r="CUD30" s="14" t="str">
        <f>IF('Employee Input 20-21'!CUD30="","",'Employee Input 20-21'!CUD30)</f>
        <v/>
      </c>
      <c r="CUE30" s="14" t="str">
        <f>IF('Employee Input 20-21'!CUE30="","",'Employee Input 20-21'!CUE30)</f>
        <v/>
      </c>
      <c r="CUF30" s="14" t="str">
        <f>IF('Employee Input 20-21'!CUF30="","",'Employee Input 20-21'!CUF30)</f>
        <v/>
      </c>
      <c r="CUG30" s="14" t="str">
        <f>IF('Employee Input 20-21'!CUG30="","",'Employee Input 20-21'!CUG30)</f>
        <v/>
      </c>
      <c r="CUH30" s="14" t="str">
        <f>IF('Employee Input 20-21'!CUH30="","",'Employee Input 20-21'!CUH30)</f>
        <v/>
      </c>
      <c r="CUI30" s="14" t="str">
        <f>IF('Employee Input 20-21'!CUI30="","",'Employee Input 20-21'!CUI30)</f>
        <v/>
      </c>
      <c r="CUJ30" s="14" t="str">
        <f>IF('Employee Input 20-21'!CUJ30="","",'Employee Input 20-21'!CUJ30)</f>
        <v/>
      </c>
      <c r="CUK30" s="14" t="str">
        <f>IF('Employee Input 20-21'!CUK30="","",'Employee Input 20-21'!CUK30)</f>
        <v/>
      </c>
      <c r="CUL30" s="14" t="str">
        <f>IF('Employee Input 20-21'!CUL30="","",'Employee Input 20-21'!CUL30)</f>
        <v/>
      </c>
      <c r="CUM30" s="14" t="str">
        <f>IF('Employee Input 20-21'!CUM30="","",'Employee Input 20-21'!CUM30)</f>
        <v/>
      </c>
      <c r="CUN30" s="14" t="str">
        <f>IF('Employee Input 20-21'!CUN30="","",'Employee Input 20-21'!CUN30)</f>
        <v/>
      </c>
      <c r="CUO30" s="14" t="str">
        <f>IF('Employee Input 20-21'!CUO30="","",'Employee Input 20-21'!CUO30)</f>
        <v/>
      </c>
      <c r="CUP30" s="14" t="str">
        <f>IF('Employee Input 20-21'!CUP30="","",'Employee Input 20-21'!CUP30)</f>
        <v/>
      </c>
      <c r="CUQ30" s="14" t="str">
        <f>IF('Employee Input 20-21'!CUQ30="","",'Employee Input 20-21'!CUQ30)</f>
        <v/>
      </c>
      <c r="CUR30" s="14" t="str">
        <f>IF('Employee Input 20-21'!CUR30="","",'Employee Input 20-21'!CUR30)</f>
        <v/>
      </c>
      <c r="CUS30" s="14" t="str">
        <f>IF('Employee Input 20-21'!CUS30="","",'Employee Input 20-21'!CUS30)</f>
        <v/>
      </c>
      <c r="CUT30" s="14" t="str">
        <f>IF('Employee Input 20-21'!CUT30="","",'Employee Input 20-21'!CUT30)</f>
        <v/>
      </c>
      <c r="CUU30" s="14" t="str">
        <f>IF('Employee Input 20-21'!CUU30="","",'Employee Input 20-21'!CUU30)</f>
        <v/>
      </c>
      <c r="CUV30" s="14" t="str">
        <f>IF('Employee Input 20-21'!CUV30="","",'Employee Input 20-21'!CUV30)</f>
        <v/>
      </c>
      <c r="CUW30" s="14" t="str">
        <f>IF('Employee Input 20-21'!CUW30="","",'Employee Input 20-21'!CUW30)</f>
        <v/>
      </c>
      <c r="CUX30" s="14" t="str">
        <f>IF('Employee Input 20-21'!CUX30="","",'Employee Input 20-21'!CUX30)</f>
        <v/>
      </c>
      <c r="CUY30" s="14" t="str">
        <f>IF('Employee Input 20-21'!CUY30="","",'Employee Input 20-21'!CUY30)</f>
        <v/>
      </c>
      <c r="CUZ30" s="14" t="str">
        <f>IF('Employee Input 20-21'!CUZ30="","",'Employee Input 20-21'!CUZ30)</f>
        <v/>
      </c>
      <c r="CVA30" s="14" t="str">
        <f>IF('Employee Input 20-21'!CVA30="","",'Employee Input 20-21'!CVA30)</f>
        <v/>
      </c>
      <c r="CVB30" s="14" t="str">
        <f>IF('Employee Input 20-21'!CVB30="","",'Employee Input 20-21'!CVB30)</f>
        <v/>
      </c>
      <c r="CVC30" s="14" t="str">
        <f>IF('Employee Input 20-21'!CVC30="","",'Employee Input 20-21'!CVC30)</f>
        <v/>
      </c>
      <c r="CVD30" s="14" t="str">
        <f>IF('Employee Input 20-21'!CVD30="","",'Employee Input 20-21'!CVD30)</f>
        <v/>
      </c>
      <c r="CVE30" s="14" t="str">
        <f>IF('Employee Input 20-21'!CVE30="","",'Employee Input 20-21'!CVE30)</f>
        <v/>
      </c>
      <c r="CVF30" s="14" t="str">
        <f>IF('Employee Input 20-21'!CVF30="","",'Employee Input 20-21'!CVF30)</f>
        <v/>
      </c>
      <c r="CVG30" s="14" t="str">
        <f>IF('Employee Input 20-21'!CVG30="","",'Employee Input 20-21'!CVG30)</f>
        <v/>
      </c>
      <c r="CVH30" s="14" t="str">
        <f>IF('Employee Input 20-21'!CVH30="","",'Employee Input 20-21'!CVH30)</f>
        <v/>
      </c>
      <c r="CVI30" s="14" t="str">
        <f>IF('Employee Input 20-21'!CVI30="","",'Employee Input 20-21'!CVI30)</f>
        <v/>
      </c>
      <c r="CVJ30" s="14" t="str">
        <f>IF('Employee Input 20-21'!CVJ30="","",'Employee Input 20-21'!CVJ30)</f>
        <v/>
      </c>
      <c r="CVK30" s="14" t="str">
        <f>IF('Employee Input 20-21'!CVK30="","",'Employee Input 20-21'!CVK30)</f>
        <v/>
      </c>
      <c r="CVL30" s="14" t="str">
        <f>IF('Employee Input 20-21'!CVL30="","",'Employee Input 20-21'!CVL30)</f>
        <v/>
      </c>
      <c r="CVM30" s="14" t="str">
        <f>IF('Employee Input 20-21'!CVM30="","",'Employee Input 20-21'!CVM30)</f>
        <v/>
      </c>
      <c r="CVN30" s="14" t="str">
        <f>IF('Employee Input 20-21'!CVN30="","",'Employee Input 20-21'!CVN30)</f>
        <v/>
      </c>
      <c r="CVO30" s="14" t="str">
        <f>IF('Employee Input 20-21'!CVO30="","",'Employee Input 20-21'!CVO30)</f>
        <v/>
      </c>
      <c r="CVP30" s="14" t="str">
        <f>IF('Employee Input 20-21'!CVP30="","",'Employee Input 20-21'!CVP30)</f>
        <v/>
      </c>
      <c r="CVQ30" s="14" t="str">
        <f>IF('Employee Input 20-21'!CVQ30="","",'Employee Input 20-21'!CVQ30)</f>
        <v/>
      </c>
      <c r="CVR30" s="14" t="str">
        <f>IF('Employee Input 20-21'!CVR30="","",'Employee Input 20-21'!CVR30)</f>
        <v/>
      </c>
      <c r="CVS30" s="14" t="str">
        <f>IF('Employee Input 20-21'!CVS30="","",'Employee Input 20-21'!CVS30)</f>
        <v/>
      </c>
      <c r="CVT30" s="14" t="str">
        <f>IF('Employee Input 20-21'!CVT30="","",'Employee Input 20-21'!CVT30)</f>
        <v/>
      </c>
      <c r="CVU30" s="14" t="str">
        <f>IF('Employee Input 20-21'!CVU30="","",'Employee Input 20-21'!CVU30)</f>
        <v/>
      </c>
      <c r="CVV30" s="14" t="str">
        <f>IF('Employee Input 20-21'!CVV30="","",'Employee Input 20-21'!CVV30)</f>
        <v/>
      </c>
      <c r="CVW30" s="14" t="str">
        <f>IF('Employee Input 20-21'!CVW30="","",'Employee Input 20-21'!CVW30)</f>
        <v/>
      </c>
      <c r="CVX30" s="14" t="str">
        <f>IF('Employee Input 20-21'!CVX30="","",'Employee Input 20-21'!CVX30)</f>
        <v/>
      </c>
      <c r="CVY30" s="14" t="str">
        <f>IF('Employee Input 20-21'!CVY30="","",'Employee Input 20-21'!CVY30)</f>
        <v/>
      </c>
      <c r="CVZ30" s="14" t="str">
        <f>IF('Employee Input 20-21'!CVZ30="","",'Employee Input 20-21'!CVZ30)</f>
        <v/>
      </c>
      <c r="CWA30" s="14" t="str">
        <f>IF('Employee Input 20-21'!CWA30="","",'Employee Input 20-21'!CWA30)</f>
        <v/>
      </c>
      <c r="CWB30" s="14" t="str">
        <f>IF('Employee Input 20-21'!CWB30="","",'Employee Input 20-21'!CWB30)</f>
        <v/>
      </c>
      <c r="CWC30" s="14" t="str">
        <f>IF('Employee Input 20-21'!CWC30="","",'Employee Input 20-21'!CWC30)</f>
        <v/>
      </c>
      <c r="CWD30" s="14" t="str">
        <f>IF('Employee Input 20-21'!CWD30="","",'Employee Input 20-21'!CWD30)</f>
        <v/>
      </c>
      <c r="CWE30" s="14" t="str">
        <f>IF('Employee Input 20-21'!CWE30="","",'Employee Input 20-21'!CWE30)</f>
        <v/>
      </c>
      <c r="CWF30" s="14" t="str">
        <f>IF('Employee Input 20-21'!CWF30="","",'Employee Input 20-21'!CWF30)</f>
        <v/>
      </c>
      <c r="CWG30" s="14" t="str">
        <f>IF('Employee Input 20-21'!CWG30="","",'Employee Input 20-21'!CWG30)</f>
        <v/>
      </c>
      <c r="CWH30" s="14" t="str">
        <f>IF('Employee Input 20-21'!CWH30="","",'Employee Input 20-21'!CWH30)</f>
        <v/>
      </c>
      <c r="CWI30" s="14" t="str">
        <f>IF('Employee Input 20-21'!CWI30="","",'Employee Input 20-21'!CWI30)</f>
        <v/>
      </c>
      <c r="CWJ30" s="14" t="str">
        <f>IF('Employee Input 20-21'!CWJ30="","",'Employee Input 20-21'!CWJ30)</f>
        <v/>
      </c>
      <c r="CWK30" s="14" t="str">
        <f>IF('Employee Input 20-21'!CWK30="","",'Employee Input 20-21'!CWK30)</f>
        <v/>
      </c>
      <c r="CWL30" s="14" t="str">
        <f>IF('Employee Input 20-21'!CWL30="","",'Employee Input 20-21'!CWL30)</f>
        <v/>
      </c>
      <c r="CWM30" s="14" t="str">
        <f>IF('Employee Input 20-21'!CWM30="","",'Employee Input 20-21'!CWM30)</f>
        <v/>
      </c>
      <c r="CWN30" s="14" t="str">
        <f>IF('Employee Input 20-21'!CWN30="","",'Employee Input 20-21'!CWN30)</f>
        <v/>
      </c>
      <c r="CWO30" s="14" t="str">
        <f>IF('Employee Input 20-21'!CWO30="","",'Employee Input 20-21'!CWO30)</f>
        <v/>
      </c>
      <c r="CWP30" s="14" t="str">
        <f>IF('Employee Input 20-21'!CWP30="","",'Employee Input 20-21'!CWP30)</f>
        <v/>
      </c>
      <c r="CWQ30" s="14" t="str">
        <f>IF('Employee Input 20-21'!CWQ30="","",'Employee Input 20-21'!CWQ30)</f>
        <v/>
      </c>
      <c r="CWR30" s="14" t="str">
        <f>IF('Employee Input 20-21'!CWR30="","",'Employee Input 20-21'!CWR30)</f>
        <v/>
      </c>
      <c r="CWS30" s="14" t="str">
        <f>IF('Employee Input 20-21'!CWS30="","",'Employee Input 20-21'!CWS30)</f>
        <v/>
      </c>
      <c r="CWT30" s="14" t="str">
        <f>IF('Employee Input 20-21'!CWT30="","",'Employee Input 20-21'!CWT30)</f>
        <v/>
      </c>
      <c r="CWU30" s="14" t="str">
        <f>IF('Employee Input 20-21'!CWU30="","",'Employee Input 20-21'!CWU30)</f>
        <v/>
      </c>
      <c r="CWV30" s="14" t="str">
        <f>IF('Employee Input 20-21'!CWV30="","",'Employee Input 20-21'!CWV30)</f>
        <v/>
      </c>
      <c r="CWW30" s="14" t="str">
        <f>IF('Employee Input 20-21'!CWW30="","",'Employee Input 20-21'!CWW30)</f>
        <v/>
      </c>
      <c r="CWX30" s="14" t="str">
        <f>IF('Employee Input 20-21'!CWX30="","",'Employee Input 20-21'!CWX30)</f>
        <v/>
      </c>
      <c r="CWY30" s="14" t="str">
        <f>IF('Employee Input 20-21'!CWY30="","",'Employee Input 20-21'!CWY30)</f>
        <v/>
      </c>
      <c r="CWZ30" s="14" t="str">
        <f>IF('Employee Input 20-21'!CWZ30="","",'Employee Input 20-21'!CWZ30)</f>
        <v/>
      </c>
      <c r="CXA30" s="14" t="str">
        <f>IF('Employee Input 20-21'!CXA30="","",'Employee Input 20-21'!CXA30)</f>
        <v/>
      </c>
      <c r="CXB30" s="14" t="str">
        <f>IF('Employee Input 20-21'!CXB30="","",'Employee Input 20-21'!CXB30)</f>
        <v/>
      </c>
      <c r="CXC30" s="14" t="str">
        <f>IF('Employee Input 20-21'!CXC30="","",'Employee Input 20-21'!CXC30)</f>
        <v/>
      </c>
      <c r="CXD30" s="14" t="str">
        <f>IF('Employee Input 20-21'!CXD30="","",'Employee Input 20-21'!CXD30)</f>
        <v/>
      </c>
      <c r="CXE30" s="14" t="str">
        <f>IF('Employee Input 20-21'!CXE30="","",'Employee Input 20-21'!CXE30)</f>
        <v/>
      </c>
      <c r="CXF30" s="14" t="str">
        <f>IF('Employee Input 20-21'!CXF30="","",'Employee Input 20-21'!CXF30)</f>
        <v/>
      </c>
      <c r="CXG30" s="14" t="str">
        <f>IF('Employee Input 20-21'!CXG30="","",'Employee Input 20-21'!CXG30)</f>
        <v/>
      </c>
      <c r="CXH30" s="14" t="str">
        <f>IF('Employee Input 20-21'!CXH30="","",'Employee Input 20-21'!CXH30)</f>
        <v/>
      </c>
      <c r="CXI30" s="14" t="str">
        <f>IF('Employee Input 20-21'!CXI30="","",'Employee Input 20-21'!CXI30)</f>
        <v/>
      </c>
      <c r="CXJ30" s="14" t="str">
        <f>IF('Employee Input 20-21'!CXJ30="","",'Employee Input 20-21'!CXJ30)</f>
        <v/>
      </c>
      <c r="CXK30" s="14" t="str">
        <f>IF('Employee Input 20-21'!CXK30="","",'Employee Input 20-21'!CXK30)</f>
        <v/>
      </c>
      <c r="CXL30" s="14" t="str">
        <f>IF('Employee Input 20-21'!CXL30="","",'Employee Input 20-21'!CXL30)</f>
        <v/>
      </c>
      <c r="CXM30" s="14" t="str">
        <f>IF('Employee Input 20-21'!CXM30="","",'Employee Input 20-21'!CXM30)</f>
        <v/>
      </c>
      <c r="CXN30" s="14" t="str">
        <f>IF('Employee Input 20-21'!CXN30="","",'Employee Input 20-21'!CXN30)</f>
        <v/>
      </c>
      <c r="CXO30" s="14" t="str">
        <f>IF('Employee Input 20-21'!CXO30="","",'Employee Input 20-21'!CXO30)</f>
        <v/>
      </c>
      <c r="CXP30" s="14" t="str">
        <f>IF('Employee Input 20-21'!CXP30="","",'Employee Input 20-21'!CXP30)</f>
        <v/>
      </c>
      <c r="CXQ30" s="14" t="str">
        <f>IF('Employee Input 20-21'!CXQ30="","",'Employee Input 20-21'!CXQ30)</f>
        <v/>
      </c>
      <c r="CXR30" s="14" t="str">
        <f>IF('Employee Input 20-21'!CXR30="","",'Employee Input 20-21'!CXR30)</f>
        <v/>
      </c>
      <c r="CXS30" s="14" t="str">
        <f>IF('Employee Input 20-21'!CXS30="","",'Employee Input 20-21'!CXS30)</f>
        <v/>
      </c>
      <c r="CXT30" s="14" t="str">
        <f>IF('Employee Input 20-21'!CXT30="","",'Employee Input 20-21'!CXT30)</f>
        <v/>
      </c>
      <c r="CXU30" s="14" t="str">
        <f>IF('Employee Input 20-21'!CXU30="","",'Employee Input 20-21'!CXU30)</f>
        <v/>
      </c>
      <c r="CXV30" s="14" t="str">
        <f>IF('Employee Input 20-21'!CXV30="","",'Employee Input 20-21'!CXV30)</f>
        <v/>
      </c>
      <c r="CXW30" s="14" t="str">
        <f>IF('Employee Input 20-21'!CXW30="","",'Employee Input 20-21'!CXW30)</f>
        <v/>
      </c>
      <c r="CXX30" s="14" t="str">
        <f>IF('Employee Input 20-21'!CXX30="","",'Employee Input 20-21'!CXX30)</f>
        <v/>
      </c>
      <c r="CXY30" s="14" t="str">
        <f>IF('Employee Input 20-21'!CXY30="","",'Employee Input 20-21'!CXY30)</f>
        <v/>
      </c>
      <c r="CXZ30" s="14" t="str">
        <f>IF('Employee Input 20-21'!CXZ30="","",'Employee Input 20-21'!CXZ30)</f>
        <v/>
      </c>
      <c r="CYA30" s="14" t="str">
        <f>IF('Employee Input 20-21'!CYA30="","",'Employee Input 20-21'!CYA30)</f>
        <v/>
      </c>
      <c r="CYB30" s="14" t="str">
        <f>IF('Employee Input 20-21'!CYB30="","",'Employee Input 20-21'!CYB30)</f>
        <v/>
      </c>
      <c r="CYC30" s="14" t="str">
        <f>IF('Employee Input 20-21'!CYC30="","",'Employee Input 20-21'!CYC30)</f>
        <v/>
      </c>
      <c r="CYD30" s="14" t="str">
        <f>IF('Employee Input 20-21'!CYD30="","",'Employee Input 20-21'!CYD30)</f>
        <v/>
      </c>
      <c r="CYE30" s="14" t="str">
        <f>IF('Employee Input 20-21'!CYE30="","",'Employee Input 20-21'!CYE30)</f>
        <v/>
      </c>
      <c r="CYF30" s="14" t="str">
        <f>IF('Employee Input 20-21'!CYF30="","",'Employee Input 20-21'!CYF30)</f>
        <v/>
      </c>
      <c r="CYG30" s="14" t="str">
        <f>IF('Employee Input 20-21'!CYG30="","",'Employee Input 20-21'!CYG30)</f>
        <v/>
      </c>
      <c r="CYH30" s="14" t="str">
        <f>IF('Employee Input 20-21'!CYH30="","",'Employee Input 20-21'!CYH30)</f>
        <v/>
      </c>
      <c r="CYI30" s="14" t="str">
        <f>IF('Employee Input 20-21'!CYI30="","",'Employee Input 20-21'!CYI30)</f>
        <v/>
      </c>
      <c r="CYJ30" s="14" t="str">
        <f>IF('Employee Input 20-21'!CYJ30="","",'Employee Input 20-21'!CYJ30)</f>
        <v/>
      </c>
      <c r="CYK30" s="14" t="str">
        <f>IF('Employee Input 20-21'!CYK30="","",'Employee Input 20-21'!CYK30)</f>
        <v/>
      </c>
      <c r="CYL30" s="14" t="str">
        <f>IF('Employee Input 20-21'!CYL30="","",'Employee Input 20-21'!CYL30)</f>
        <v/>
      </c>
      <c r="CYM30" s="14" t="str">
        <f>IF('Employee Input 20-21'!CYM30="","",'Employee Input 20-21'!CYM30)</f>
        <v/>
      </c>
      <c r="CYN30" s="14" t="str">
        <f>IF('Employee Input 20-21'!CYN30="","",'Employee Input 20-21'!CYN30)</f>
        <v/>
      </c>
      <c r="CYO30" s="14" t="str">
        <f>IF('Employee Input 20-21'!CYO30="","",'Employee Input 20-21'!CYO30)</f>
        <v/>
      </c>
      <c r="CYP30" s="14" t="str">
        <f>IF('Employee Input 20-21'!CYP30="","",'Employee Input 20-21'!CYP30)</f>
        <v/>
      </c>
      <c r="CYQ30" s="14" t="str">
        <f>IF('Employee Input 20-21'!CYQ30="","",'Employee Input 20-21'!CYQ30)</f>
        <v/>
      </c>
      <c r="CYR30" s="14" t="str">
        <f>IF('Employee Input 20-21'!CYR30="","",'Employee Input 20-21'!CYR30)</f>
        <v/>
      </c>
      <c r="CYS30" s="14" t="str">
        <f>IF('Employee Input 20-21'!CYS30="","",'Employee Input 20-21'!CYS30)</f>
        <v/>
      </c>
      <c r="CYT30" s="14" t="str">
        <f>IF('Employee Input 20-21'!CYT30="","",'Employee Input 20-21'!CYT30)</f>
        <v/>
      </c>
      <c r="CYU30" s="14" t="str">
        <f>IF('Employee Input 20-21'!CYU30="","",'Employee Input 20-21'!CYU30)</f>
        <v/>
      </c>
      <c r="CYV30" s="14" t="str">
        <f>IF('Employee Input 20-21'!CYV30="","",'Employee Input 20-21'!CYV30)</f>
        <v/>
      </c>
      <c r="CYW30" s="14" t="str">
        <f>IF('Employee Input 20-21'!CYW30="","",'Employee Input 20-21'!CYW30)</f>
        <v/>
      </c>
      <c r="CYX30" s="14" t="str">
        <f>IF('Employee Input 20-21'!CYX30="","",'Employee Input 20-21'!CYX30)</f>
        <v/>
      </c>
      <c r="CYY30" s="14" t="str">
        <f>IF('Employee Input 20-21'!CYY30="","",'Employee Input 20-21'!CYY30)</f>
        <v/>
      </c>
      <c r="CYZ30" s="14" t="str">
        <f>IF('Employee Input 20-21'!CYZ30="","",'Employee Input 20-21'!CYZ30)</f>
        <v/>
      </c>
      <c r="CZA30" s="14" t="str">
        <f>IF('Employee Input 20-21'!CZA30="","",'Employee Input 20-21'!CZA30)</f>
        <v/>
      </c>
      <c r="CZB30" s="14" t="str">
        <f>IF('Employee Input 20-21'!CZB30="","",'Employee Input 20-21'!CZB30)</f>
        <v/>
      </c>
      <c r="CZC30" s="14" t="str">
        <f>IF('Employee Input 20-21'!CZC30="","",'Employee Input 20-21'!CZC30)</f>
        <v/>
      </c>
      <c r="CZD30" s="14" t="str">
        <f>IF('Employee Input 20-21'!CZD30="","",'Employee Input 20-21'!CZD30)</f>
        <v/>
      </c>
      <c r="CZE30" s="14" t="str">
        <f>IF('Employee Input 20-21'!CZE30="","",'Employee Input 20-21'!CZE30)</f>
        <v/>
      </c>
      <c r="CZF30" s="14" t="str">
        <f>IF('Employee Input 20-21'!CZF30="","",'Employee Input 20-21'!CZF30)</f>
        <v/>
      </c>
      <c r="CZG30" s="14" t="str">
        <f>IF('Employee Input 20-21'!CZG30="","",'Employee Input 20-21'!CZG30)</f>
        <v/>
      </c>
      <c r="CZH30" s="14" t="str">
        <f>IF('Employee Input 20-21'!CZH30="","",'Employee Input 20-21'!CZH30)</f>
        <v/>
      </c>
      <c r="CZI30" s="14" t="str">
        <f>IF('Employee Input 20-21'!CZI30="","",'Employee Input 20-21'!CZI30)</f>
        <v/>
      </c>
      <c r="CZJ30" s="14" t="str">
        <f>IF('Employee Input 20-21'!CZJ30="","",'Employee Input 20-21'!CZJ30)</f>
        <v/>
      </c>
      <c r="CZK30" s="14" t="str">
        <f>IF('Employee Input 20-21'!CZK30="","",'Employee Input 20-21'!CZK30)</f>
        <v/>
      </c>
      <c r="CZL30" s="14" t="str">
        <f>IF('Employee Input 20-21'!CZL30="","",'Employee Input 20-21'!CZL30)</f>
        <v/>
      </c>
      <c r="CZM30" s="14" t="str">
        <f>IF('Employee Input 20-21'!CZM30="","",'Employee Input 20-21'!CZM30)</f>
        <v/>
      </c>
      <c r="CZN30" s="14" t="str">
        <f>IF('Employee Input 20-21'!CZN30="","",'Employee Input 20-21'!CZN30)</f>
        <v/>
      </c>
      <c r="CZO30" s="14" t="str">
        <f>IF('Employee Input 20-21'!CZO30="","",'Employee Input 20-21'!CZO30)</f>
        <v/>
      </c>
      <c r="CZP30" s="14" t="str">
        <f>IF('Employee Input 20-21'!CZP30="","",'Employee Input 20-21'!CZP30)</f>
        <v/>
      </c>
      <c r="CZQ30" s="14" t="str">
        <f>IF('Employee Input 20-21'!CZQ30="","",'Employee Input 20-21'!CZQ30)</f>
        <v/>
      </c>
      <c r="CZR30" s="14" t="str">
        <f>IF('Employee Input 20-21'!CZR30="","",'Employee Input 20-21'!CZR30)</f>
        <v/>
      </c>
      <c r="CZS30" s="14" t="str">
        <f>IF('Employee Input 20-21'!CZS30="","",'Employee Input 20-21'!CZS30)</f>
        <v/>
      </c>
      <c r="CZT30" s="14" t="str">
        <f>IF('Employee Input 20-21'!CZT30="","",'Employee Input 20-21'!CZT30)</f>
        <v/>
      </c>
      <c r="CZU30" s="14" t="str">
        <f>IF('Employee Input 20-21'!CZU30="","",'Employee Input 20-21'!CZU30)</f>
        <v/>
      </c>
      <c r="CZV30" s="14" t="str">
        <f>IF('Employee Input 20-21'!CZV30="","",'Employee Input 20-21'!CZV30)</f>
        <v/>
      </c>
      <c r="CZW30" s="14" t="str">
        <f>IF('Employee Input 20-21'!CZW30="","",'Employee Input 20-21'!CZW30)</f>
        <v/>
      </c>
      <c r="CZX30" s="14" t="str">
        <f>IF('Employee Input 20-21'!CZX30="","",'Employee Input 20-21'!CZX30)</f>
        <v/>
      </c>
      <c r="CZY30" s="14" t="str">
        <f>IF('Employee Input 20-21'!CZY30="","",'Employee Input 20-21'!CZY30)</f>
        <v/>
      </c>
      <c r="CZZ30" s="14" t="str">
        <f>IF('Employee Input 20-21'!CZZ30="","",'Employee Input 20-21'!CZZ30)</f>
        <v/>
      </c>
      <c r="DAA30" s="14" t="str">
        <f>IF('Employee Input 20-21'!DAA30="","",'Employee Input 20-21'!DAA30)</f>
        <v/>
      </c>
      <c r="DAB30" s="14" t="str">
        <f>IF('Employee Input 20-21'!DAB30="","",'Employee Input 20-21'!DAB30)</f>
        <v/>
      </c>
      <c r="DAC30" s="14" t="str">
        <f>IF('Employee Input 20-21'!DAC30="","",'Employee Input 20-21'!DAC30)</f>
        <v/>
      </c>
      <c r="DAD30" s="14" t="str">
        <f>IF('Employee Input 20-21'!DAD30="","",'Employee Input 20-21'!DAD30)</f>
        <v/>
      </c>
      <c r="DAE30" s="14" t="str">
        <f>IF('Employee Input 20-21'!DAE30="","",'Employee Input 20-21'!DAE30)</f>
        <v/>
      </c>
      <c r="DAF30" s="14" t="str">
        <f>IF('Employee Input 20-21'!DAF30="","",'Employee Input 20-21'!DAF30)</f>
        <v/>
      </c>
      <c r="DAG30" s="14" t="str">
        <f>IF('Employee Input 20-21'!DAG30="","",'Employee Input 20-21'!DAG30)</f>
        <v/>
      </c>
      <c r="DAH30" s="14" t="str">
        <f>IF('Employee Input 20-21'!DAH30="","",'Employee Input 20-21'!DAH30)</f>
        <v/>
      </c>
      <c r="DAI30" s="14" t="str">
        <f>IF('Employee Input 20-21'!DAI30="","",'Employee Input 20-21'!DAI30)</f>
        <v/>
      </c>
      <c r="DAJ30" s="14" t="str">
        <f>IF('Employee Input 20-21'!DAJ30="","",'Employee Input 20-21'!DAJ30)</f>
        <v/>
      </c>
      <c r="DAK30" s="14" t="str">
        <f>IF('Employee Input 20-21'!DAK30="","",'Employee Input 20-21'!DAK30)</f>
        <v/>
      </c>
      <c r="DAL30" s="14" t="str">
        <f>IF('Employee Input 20-21'!DAL30="","",'Employee Input 20-21'!DAL30)</f>
        <v/>
      </c>
      <c r="DAM30" s="14" t="str">
        <f>IF('Employee Input 20-21'!DAM30="","",'Employee Input 20-21'!DAM30)</f>
        <v/>
      </c>
      <c r="DAN30" s="14" t="str">
        <f>IF('Employee Input 20-21'!DAN30="","",'Employee Input 20-21'!DAN30)</f>
        <v/>
      </c>
      <c r="DAO30" s="14" t="str">
        <f>IF('Employee Input 20-21'!DAO30="","",'Employee Input 20-21'!DAO30)</f>
        <v/>
      </c>
      <c r="DAP30" s="14" t="str">
        <f>IF('Employee Input 20-21'!DAP30="","",'Employee Input 20-21'!DAP30)</f>
        <v/>
      </c>
      <c r="DAQ30" s="14" t="str">
        <f>IF('Employee Input 20-21'!DAQ30="","",'Employee Input 20-21'!DAQ30)</f>
        <v/>
      </c>
      <c r="DAR30" s="14" t="str">
        <f>IF('Employee Input 20-21'!DAR30="","",'Employee Input 20-21'!DAR30)</f>
        <v/>
      </c>
      <c r="DAS30" s="14" t="str">
        <f>IF('Employee Input 20-21'!DAS30="","",'Employee Input 20-21'!DAS30)</f>
        <v/>
      </c>
      <c r="DAT30" s="14" t="str">
        <f>IF('Employee Input 20-21'!DAT30="","",'Employee Input 20-21'!DAT30)</f>
        <v/>
      </c>
      <c r="DAU30" s="14" t="str">
        <f>IF('Employee Input 20-21'!DAU30="","",'Employee Input 20-21'!DAU30)</f>
        <v/>
      </c>
      <c r="DAV30" s="14" t="str">
        <f>IF('Employee Input 20-21'!DAV30="","",'Employee Input 20-21'!DAV30)</f>
        <v/>
      </c>
      <c r="DAW30" s="14" t="str">
        <f>IF('Employee Input 20-21'!DAW30="","",'Employee Input 20-21'!DAW30)</f>
        <v/>
      </c>
      <c r="DAX30" s="14" t="str">
        <f>IF('Employee Input 20-21'!DAX30="","",'Employee Input 20-21'!DAX30)</f>
        <v/>
      </c>
      <c r="DAY30" s="14" t="str">
        <f>IF('Employee Input 20-21'!DAY30="","",'Employee Input 20-21'!DAY30)</f>
        <v/>
      </c>
      <c r="DAZ30" s="14" t="str">
        <f>IF('Employee Input 20-21'!DAZ30="","",'Employee Input 20-21'!DAZ30)</f>
        <v/>
      </c>
      <c r="DBA30" s="14" t="str">
        <f>IF('Employee Input 20-21'!DBA30="","",'Employee Input 20-21'!DBA30)</f>
        <v/>
      </c>
      <c r="DBB30" s="14" t="str">
        <f>IF('Employee Input 20-21'!DBB30="","",'Employee Input 20-21'!DBB30)</f>
        <v/>
      </c>
      <c r="DBC30" s="14" t="str">
        <f>IF('Employee Input 20-21'!DBC30="","",'Employee Input 20-21'!DBC30)</f>
        <v/>
      </c>
      <c r="DBD30" s="14" t="str">
        <f>IF('Employee Input 20-21'!DBD30="","",'Employee Input 20-21'!DBD30)</f>
        <v/>
      </c>
      <c r="DBE30" s="14" t="str">
        <f>IF('Employee Input 20-21'!DBE30="","",'Employee Input 20-21'!DBE30)</f>
        <v/>
      </c>
      <c r="DBF30" s="14" t="str">
        <f>IF('Employee Input 20-21'!DBF30="","",'Employee Input 20-21'!DBF30)</f>
        <v/>
      </c>
      <c r="DBG30" s="14" t="str">
        <f>IF('Employee Input 20-21'!DBG30="","",'Employee Input 20-21'!DBG30)</f>
        <v/>
      </c>
      <c r="DBH30" s="14" t="str">
        <f>IF('Employee Input 20-21'!DBH30="","",'Employee Input 20-21'!DBH30)</f>
        <v/>
      </c>
      <c r="DBI30" s="14" t="str">
        <f>IF('Employee Input 20-21'!DBI30="","",'Employee Input 20-21'!DBI30)</f>
        <v/>
      </c>
      <c r="DBJ30" s="14" t="str">
        <f>IF('Employee Input 20-21'!DBJ30="","",'Employee Input 20-21'!DBJ30)</f>
        <v/>
      </c>
      <c r="DBK30" s="14" t="str">
        <f>IF('Employee Input 20-21'!DBK30="","",'Employee Input 20-21'!DBK30)</f>
        <v/>
      </c>
      <c r="DBL30" s="14" t="str">
        <f>IF('Employee Input 20-21'!DBL30="","",'Employee Input 20-21'!DBL30)</f>
        <v/>
      </c>
      <c r="DBM30" s="14" t="str">
        <f>IF('Employee Input 20-21'!DBM30="","",'Employee Input 20-21'!DBM30)</f>
        <v/>
      </c>
      <c r="DBN30" s="14" t="str">
        <f>IF('Employee Input 20-21'!DBN30="","",'Employee Input 20-21'!DBN30)</f>
        <v/>
      </c>
      <c r="DBO30" s="14" t="str">
        <f>IF('Employee Input 20-21'!DBO30="","",'Employee Input 20-21'!DBO30)</f>
        <v/>
      </c>
      <c r="DBP30" s="14" t="str">
        <f>IF('Employee Input 20-21'!DBP30="","",'Employee Input 20-21'!DBP30)</f>
        <v/>
      </c>
      <c r="DBQ30" s="14" t="str">
        <f>IF('Employee Input 20-21'!DBQ30="","",'Employee Input 20-21'!DBQ30)</f>
        <v/>
      </c>
      <c r="DBR30" s="14" t="str">
        <f>IF('Employee Input 20-21'!DBR30="","",'Employee Input 20-21'!DBR30)</f>
        <v/>
      </c>
      <c r="DBS30" s="14" t="str">
        <f>IF('Employee Input 20-21'!DBS30="","",'Employee Input 20-21'!DBS30)</f>
        <v/>
      </c>
      <c r="DBT30" s="14" t="str">
        <f>IF('Employee Input 20-21'!DBT30="","",'Employee Input 20-21'!DBT30)</f>
        <v/>
      </c>
      <c r="DBU30" s="14" t="str">
        <f>IF('Employee Input 20-21'!DBU30="","",'Employee Input 20-21'!DBU30)</f>
        <v/>
      </c>
      <c r="DBV30" s="14" t="str">
        <f>IF('Employee Input 20-21'!DBV30="","",'Employee Input 20-21'!DBV30)</f>
        <v/>
      </c>
      <c r="DBW30" s="14" t="str">
        <f>IF('Employee Input 20-21'!DBW30="","",'Employee Input 20-21'!DBW30)</f>
        <v/>
      </c>
      <c r="DBX30" s="14" t="str">
        <f>IF('Employee Input 20-21'!DBX30="","",'Employee Input 20-21'!DBX30)</f>
        <v/>
      </c>
      <c r="DBY30" s="14" t="str">
        <f>IF('Employee Input 20-21'!DBY30="","",'Employee Input 20-21'!DBY30)</f>
        <v/>
      </c>
      <c r="DBZ30" s="14" t="str">
        <f>IF('Employee Input 20-21'!DBZ30="","",'Employee Input 20-21'!DBZ30)</f>
        <v/>
      </c>
      <c r="DCA30" s="14" t="str">
        <f>IF('Employee Input 20-21'!DCA30="","",'Employee Input 20-21'!DCA30)</f>
        <v/>
      </c>
      <c r="DCB30" s="14" t="str">
        <f>IF('Employee Input 20-21'!DCB30="","",'Employee Input 20-21'!DCB30)</f>
        <v/>
      </c>
      <c r="DCC30" s="14" t="str">
        <f>IF('Employee Input 20-21'!DCC30="","",'Employee Input 20-21'!DCC30)</f>
        <v/>
      </c>
      <c r="DCD30" s="14" t="str">
        <f>IF('Employee Input 20-21'!DCD30="","",'Employee Input 20-21'!DCD30)</f>
        <v/>
      </c>
      <c r="DCE30" s="14" t="str">
        <f>IF('Employee Input 20-21'!DCE30="","",'Employee Input 20-21'!DCE30)</f>
        <v/>
      </c>
      <c r="DCF30" s="14" t="str">
        <f>IF('Employee Input 20-21'!DCF30="","",'Employee Input 20-21'!DCF30)</f>
        <v/>
      </c>
      <c r="DCG30" s="14" t="str">
        <f>IF('Employee Input 20-21'!DCG30="","",'Employee Input 20-21'!DCG30)</f>
        <v/>
      </c>
      <c r="DCH30" s="14" t="str">
        <f>IF('Employee Input 20-21'!DCH30="","",'Employee Input 20-21'!DCH30)</f>
        <v/>
      </c>
      <c r="DCI30" s="14" t="str">
        <f>IF('Employee Input 20-21'!DCI30="","",'Employee Input 20-21'!DCI30)</f>
        <v/>
      </c>
      <c r="DCJ30" s="14" t="str">
        <f>IF('Employee Input 20-21'!DCJ30="","",'Employee Input 20-21'!DCJ30)</f>
        <v/>
      </c>
      <c r="DCK30" s="14" t="str">
        <f>IF('Employee Input 20-21'!DCK30="","",'Employee Input 20-21'!DCK30)</f>
        <v/>
      </c>
      <c r="DCL30" s="14" t="str">
        <f>IF('Employee Input 20-21'!DCL30="","",'Employee Input 20-21'!DCL30)</f>
        <v/>
      </c>
      <c r="DCM30" s="14" t="str">
        <f>IF('Employee Input 20-21'!DCM30="","",'Employee Input 20-21'!DCM30)</f>
        <v/>
      </c>
      <c r="DCN30" s="14" t="str">
        <f>IF('Employee Input 20-21'!DCN30="","",'Employee Input 20-21'!DCN30)</f>
        <v/>
      </c>
      <c r="DCO30" s="14" t="str">
        <f>IF('Employee Input 20-21'!DCO30="","",'Employee Input 20-21'!DCO30)</f>
        <v/>
      </c>
      <c r="DCP30" s="14" t="str">
        <f>IF('Employee Input 20-21'!DCP30="","",'Employee Input 20-21'!DCP30)</f>
        <v/>
      </c>
      <c r="DCQ30" s="14" t="str">
        <f>IF('Employee Input 20-21'!DCQ30="","",'Employee Input 20-21'!DCQ30)</f>
        <v/>
      </c>
      <c r="DCR30" s="14" t="str">
        <f>IF('Employee Input 20-21'!DCR30="","",'Employee Input 20-21'!DCR30)</f>
        <v/>
      </c>
      <c r="DCS30" s="14" t="str">
        <f>IF('Employee Input 20-21'!DCS30="","",'Employee Input 20-21'!DCS30)</f>
        <v/>
      </c>
      <c r="DCT30" s="14" t="str">
        <f>IF('Employee Input 20-21'!DCT30="","",'Employee Input 20-21'!DCT30)</f>
        <v/>
      </c>
      <c r="DCU30" s="14" t="str">
        <f>IF('Employee Input 20-21'!DCU30="","",'Employee Input 20-21'!DCU30)</f>
        <v/>
      </c>
      <c r="DCV30" s="14" t="str">
        <f>IF('Employee Input 20-21'!DCV30="","",'Employee Input 20-21'!DCV30)</f>
        <v/>
      </c>
      <c r="DCW30" s="14" t="str">
        <f>IF('Employee Input 20-21'!DCW30="","",'Employee Input 20-21'!DCW30)</f>
        <v/>
      </c>
      <c r="DCX30" s="14" t="str">
        <f>IF('Employee Input 20-21'!DCX30="","",'Employee Input 20-21'!DCX30)</f>
        <v/>
      </c>
      <c r="DCY30" s="14" t="str">
        <f>IF('Employee Input 20-21'!DCY30="","",'Employee Input 20-21'!DCY30)</f>
        <v/>
      </c>
      <c r="DCZ30" s="14" t="str">
        <f>IF('Employee Input 20-21'!DCZ30="","",'Employee Input 20-21'!DCZ30)</f>
        <v/>
      </c>
      <c r="DDA30" s="14" t="str">
        <f>IF('Employee Input 20-21'!DDA30="","",'Employee Input 20-21'!DDA30)</f>
        <v/>
      </c>
      <c r="DDB30" s="14" t="str">
        <f>IF('Employee Input 20-21'!DDB30="","",'Employee Input 20-21'!DDB30)</f>
        <v/>
      </c>
      <c r="DDC30" s="14" t="str">
        <f>IF('Employee Input 20-21'!DDC30="","",'Employee Input 20-21'!DDC30)</f>
        <v/>
      </c>
      <c r="DDD30" s="14" t="str">
        <f>IF('Employee Input 20-21'!DDD30="","",'Employee Input 20-21'!DDD30)</f>
        <v/>
      </c>
      <c r="DDE30" s="14" t="str">
        <f>IF('Employee Input 20-21'!DDE30="","",'Employee Input 20-21'!DDE30)</f>
        <v/>
      </c>
      <c r="DDF30" s="14" t="str">
        <f>IF('Employee Input 20-21'!DDF30="","",'Employee Input 20-21'!DDF30)</f>
        <v/>
      </c>
      <c r="DDG30" s="14" t="str">
        <f>IF('Employee Input 20-21'!DDG30="","",'Employee Input 20-21'!DDG30)</f>
        <v/>
      </c>
      <c r="DDH30" s="14" t="str">
        <f>IF('Employee Input 20-21'!DDH30="","",'Employee Input 20-21'!DDH30)</f>
        <v/>
      </c>
      <c r="DDI30" s="14" t="str">
        <f>IF('Employee Input 20-21'!DDI30="","",'Employee Input 20-21'!DDI30)</f>
        <v/>
      </c>
      <c r="DDJ30" s="14" t="str">
        <f>IF('Employee Input 20-21'!DDJ30="","",'Employee Input 20-21'!DDJ30)</f>
        <v/>
      </c>
      <c r="DDK30" s="14" t="str">
        <f>IF('Employee Input 20-21'!DDK30="","",'Employee Input 20-21'!DDK30)</f>
        <v/>
      </c>
      <c r="DDL30" s="14" t="str">
        <f>IF('Employee Input 20-21'!DDL30="","",'Employee Input 20-21'!DDL30)</f>
        <v/>
      </c>
      <c r="DDM30" s="14" t="str">
        <f>IF('Employee Input 20-21'!DDM30="","",'Employee Input 20-21'!DDM30)</f>
        <v/>
      </c>
      <c r="DDN30" s="14" t="str">
        <f>IF('Employee Input 20-21'!DDN30="","",'Employee Input 20-21'!DDN30)</f>
        <v/>
      </c>
      <c r="DDO30" s="14" t="str">
        <f>IF('Employee Input 20-21'!DDO30="","",'Employee Input 20-21'!DDO30)</f>
        <v/>
      </c>
      <c r="DDP30" s="14" t="str">
        <f>IF('Employee Input 20-21'!DDP30="","",'Employee Input 20-21'!DDP30)</f>
        <v/>
      </c>
      <c r="DDQ30" s="14" t="str">
        <f>IF('Employee Input 20-21'!DDQ30="","",'Employee Input 20-21'!DDQ30)</f>
        <v/>
      </c>
      <c r="DDR30" s="14" t="str">
        <f>IF('Employee Input 20-21'!DDR30="","",'Employee Input 20-21'!DDR30)</f>
        <v/>
      </c>
      <c r="DDS30" s="14" t="str">
        <f>IF('Employee Input 20-21'!DDS30="","",'Employee Input 20-21'!DDS30)</f>
        <v/>
      </c>
      <c r="DDT30" s="14" t="str">
        <f>IF('Employee Input 20-21'!DDT30="","",'Employee Input 20-21'!DDT30)</f>
        <v/>
      </c>
      <c r="DDU30" s="14" t="str">
        <f>IF('Employee Input 20-21'!DDU30="","",'Employee Input 20-21'!DDU30)</f>
        <v/>
      </c>
      <c r="DDV30" s="14" t="str">
        <f>IF('Employee Input 20-21'!DDV30="","",'Employee Input 20-21'!DDV30)</f>
        <v/>
      </c>
      <c r="DDW30" s="14" t="str">
        <f>IF('Employee Input 20-21'!DDW30="","",'Employee Input 20-21'!DDW30)</f>
        <v/>
      </c>
      <c r="DDX30" s="14" t="str">
        <f>IF('Employee Input 20-21'!DDX30="","",'Employee Input 20-21'!DDX30)</f>
        <v/>
      </c>
      <c r="DDY30" s="14" t="str">
        <f>IF('Employee Input 20-21'!DDY30="","",'Employee Input 20-21'!DDY30)</f>
        <v/>
      </c>
      <c r="DDZ30" s="14" t="str">
        <f>IF('Employee Input 20-21'!DDZ30="","",'Employee Input 20-21'!DDZ30)</f>
        <v/>
      </c>
      <c r="DEA30" s="14" t="str">
        <f>IF('Employee Input 20-21'!DEA30="","",'Employee Input 20-21'!DEA30)</f>
        <v/>
      </c>
      <c r="DEB30" s="14" t="str">
        <f>IF('Employee Input 20-21'!DEB30="","",'Employee Input 20-21'!DEB30)</f>
        <v/>
      </c>
      <c r="DEC30" s="14" t="str">
        <f>IF('Employee Input 20-21'!DEC30="","",'Employee Input 20-21'!DEC30)</f>
        <v/>
      </c>
      <c r="DED30" s="14" t="str">
        <f>IF('Employee Input 20-21'!DED30="","",'Employee Input 20-21'!DED30)</f>
        <v/>
      </c>
      <c r="DEE30" s="14" t="str">
        <f>IF('Employee Input 20-21'!DEE30="","",'Employee Input 20-21'!DEE30)</f>
        <v/>
      </c>
      <c r="DEF30" s="14" t="str">
        <f>IF('Employee Input 20-21'!DEF30="","",'Employee Input 20-21'!DEF30)</f>
        <v/>
      </c>
      <c r="DEG30" s="14" t="str">
        <f>IF('Employee Input 20-21'!DEG30="","",'Employee Input 20-21'!DEG30)</f>
        <v/>
      </c>
      <c r="DEH30" s="14" t="str">
        <f>IF('Employee Input 20-21'!DEH30="","",'Employee Input 20-21'!DEH30)</f>
        <v/>
      </c>
      <c r="DEI30" s="14" t="str">
        <f>IF('Employee Input 20-21'!DEI30="","",'Employee Input 20-21'!DEI30)</f>
        <v/>
      </c>
      <c r="DEJ30" s="14" t="str">
        <f>IF('Employee Input 20-21'!DEJ30="","",'Employee Input 20-21'!DEJ30)</f>
        <v/>
      </c>
      <c r="DEK30" s="14" t="str">
        <f>IF('Employee Input 20-21'!DEK30="","",'Employee Input 20-21'!DEK30)</f>
        <v/>
      </c>
      <c r="DEL30" s="14" t="str">
        <f>IF('Employee Input 20-21'!DEL30="","",'Employee Input 20-21'!DEL30)</f>
        <v/>
      </c>
      <c r="DEM30" s="14" t="str">
        <f>IF('Employee Input 20-21'!DEM30="","",'Employee Input 20-21'!DEM30)</f>
        <v/>
      </c>
      <c r="DEN30" s="14" t="str">
        <f>IF('Employee Input 20-21'!DEN30="","",'Employee Input 20-21'!DEN30)</f>
        <v/>
      </c>
      <c r="DEO30" s="14" t="str">
        <f>IF('Employee Input 20-21'!DEO30="","",'Employee Input 20-21'!DEO30)</f>
        <v/>
      </c>
      <c r="DEP30" s="14" t="str">
        <f>IF('Employee Input 20-21'!DEP30="","",'Employee Input 20-21'!DEP30)</f>
        <v/>
      </c>
      <c r="DEQ30" s="14" t="str">
        <f>IF('Employee Input 20-21'!DEQ30="","",'Employee Input 20-21'!DEQ30)</f>
        <v/>
      </c>
      <c r="DER30" s="14" t="str">
        <f>IF('Employee Input 20-21'!DER30="","",'Employee Input 20-21'!DER30)</f>
        <v/>
      </c>
      <c r="DES30" s="14" t="str">
        <f>IF('Employee Input 20-21'!DES30="","",'Employee Input 20-21'!DES30)</f>
        <v/>
      </c>
      <c r="DET30" s="14" t="str">
        <f>IF('Employee Input 20-21'!DET30="","",'Employee Input 20-21'!DET30)</f>
        <v/>
      </c>
      <c r="DEU30" s="14" t="str">
        <f>IF('Employee Input 20-21'!DEU30="","",'Employee Input 20-21'!DEU30)</f>
        <v/>
      </c>
      <c r="DEV30" s="14" t="str">
        <f>IF('Employee Input 20-21'!DEV30="","",'Employee Input 20-21'!DEV30)</f>
        <v/>
      </c>
      <c r="DEW30" s="14" t="str">
        <f>IF('Employee Input 20-21'!DEW30="","",'Employee Input 20-21'!DEW30)</f>
        <v/>
      </c>
      <c r="DEX30" s="14" t="str">
        <f>IF('Employee Input 20-21'!DEX30="","",'Employee Input 20-21'!DEX30)</f>
        <v/>
      </c>
      <c r="DEY30" s="14" t="str">
        <f>IF('Employee Input 20-21'!DEY30="","",'Employee Input 20-21'!DEY30)</f>
        <v/>
      </c>
      <c r="DEZ30" s="14" t="str">
        <f>IF('Employee Input 20-21'!DEZ30="","",'Employee Input 20-21'!DEZ30)</f>
        <v/>
      </c>
      <c r="DFA30" s="14" t="str">
        <f>IF('Employee Input 20-21'!DFA30="","",'Employee Input 20-21'!DFA30)</f>
        <v/>
      </c>
      <c r="DFB30" s="14" t="str">
        <f>IF('Employee Input 20-21'!DFB30="","",'Employee Input 20-21'!DFB30)</f>
        <v/>
      </c>
      <c r="DFC30" s="14" t="str">
        <f>IF('Employee Input 20-21'!DFC30="","",'Employee Input 20-21'!DFC30)</f>
        <v/>
      </c>
      <c r="DFD30" s="14" t="str">
        <f>IF('Employee Input 20-21'!DFD30="","",'Employee Input 20-21'!DFD30)</f>
        <v/>
      </c>
      <c r="DFE30" s="14" t="str">
        <f>IF('Employee Input 20-21'!DFE30="","",'Employee Input 20-21'!DFE30)</f>
        <v/>
      </c>
      <c r="DFF30" s="14" t="str">
        <f>IF('Employee Input 20-21'!DFF30="","",'Employee Input 20-21'!DFF30)</f>
        <v/>
      </c>
      <c r="DFG30" s="14" t="str">
        <f>IF('Employee Input 20-21'!DFG30="","",'Employee Input 20-21'!DFG30)</f>
        <v/>
      </c>
      <c r="DFH30" s="14" t="str">
        <f>IF('Employee Input 20-21'!DFH30="","",'Employee Input 20-21'!DFH30)</f>
        <v/>
      </c>
      <c r="DFI30" s="14" t="str">
        <f>IF('Employee Input 20-21'!DFI30="","",'Employee Input 20-21'!DFI30)</f>
        <v/>
      </c>
      <c r="DFJ30" s="14" t="str">
        <f>IF('Employee Input 20-21'!DFJ30="","",'Employee Input 20-21'!DFJ30)</f>
        <v/>
      </c>
      <c r="DFK30" s="14" t="str">
        <f>IF('Employee Input 20-21'!DFK30="","",'Employee Input 20-21'!DFK30)</f>
        <v/>
      </c>
      <c r="DFL30" s="14" t="str">
        <f>IF('Employee Input 20-21'!DFL30="","",'Employee Input 20-21'!DFL30)</f>
        <v/>
      </c>
      <c r="DFM30" s="14" t="str">
        <f>IF('Employee Input 20-21'!DFM30="","",'Employee Input 20-21'!DFM30)</f>
        <v/>
      </c>
      <c r="DFN30" s="14" t="str">
        <f>IF('Employee Input 20-21'!DFN30="","",'Employee Input 20-21'!DFN30)</f>
        <v/>
      </c>
      <c r="DFO30" s="14" t="str">
        <f>IF('Employee Input 20-21'!DFO30="","",'Employee Input 20-21'!DFO30)</f>
        <v/>
      </c>
      <c r="DFP30" s="14" t="str">
        <f>IF('Employee Input 20-21'!DFP30="","",'Employee Input 20-21'!DFP30)</f>
        <v/>
      </c>
      <c r="DFQ30" s="14" t="str">
        <f>IF('Employee Input 20-21'!DFQ30="","",'Employee Input 20-21'!DFQ30)</f>
        <v/>
      </c>
      <c r="DFR30" s="14" t="str">
        <f>IF('Employee Input 20-21'!DFR30="","",'Employee Input 20-21'!DFR30)</f>
        <v/>
      </c>
      <c r="DFS30" s="14" t="str">
        <f>IF('Employee Input 20-21'!DFS30="","",'Employee Input 20-21'!DFS30)</f>
        <v/>
      </c>
      <c r="DFT30" s="14" t="str">
        <f>IF('Employee Input 20-21'!DFT30="","",'Employee Input 20-21'!DFT30)</f>
        <v/>
      </c>
      <c r="DFU30" s="14" t="str">
        <f>IF('Employee Input 20-21'!DFU30="","",'Employee Input 20-21'!DFU30)</f>
        <v/>
      </c>
      <c r="DFV30" s="14" t="str">
        <f>IF('Employee Input 20-21'!DFV30="","",'Employee Input 20-21'!DFV30)</f>
        <v/>
      </c>
      <c r="DFW30" s="14" t="str">
        <f>IF('Employee Input 20-21'!DFW30="","",'Employee Input 20-21'!DFW30)</f>
        <v/>
      </c>
      <c r="DFX30" s="14" t="str">
        <f>IF('Employee Input 20-21'!DFX30="","",'Employee Input 20-21'!DFX30)</f>
        <v/>
      </c>
      <c r="DFY30" s="14" t="str">
        <f>IF('Employee Input 20-21'!DFY30="","",'Employee Input 20-21'!DFY30)</f>
        <v/>
      </c>
      <c r="DFZ30" s="14" t="str">
        <f>IF('Employee Input 20-21'!DFZ30="","",'Employee Input 20-21'!DFZ30)</f>
        <v/>
      </c>
      <c r="DGA30" s="14" t="str">
        <f>IF('Employee Input 20-21'!DGA30="","",'Employee Input 20-21'!DGA30)</f>
        <v/>
      </c>
      <c r="DGB30" s="14" t="str">
        <f>IF('Employee Input 20-21'!DGB30="","",'Employee Input 20-21'!DGB30)</f>
        <v/>
      </c>
      <c r="DGC30" s="14" t="str">
        <f>IF('Employee Input 20-21'!DGC30="","",'Employee Input 20-21'!DGC30)</f>
        <v/>
      </c>
      <c r="DGD30" s="14" t="str">
        <f>IF('Employee Input 20-21'!DGD30="","",'Employee Input 20-21'!DGD30)</f>
        <v/>
      </c>
      <c r="DGE30" s="14" t="str">
        <f>IF('Employee Input 20-21'!DGE30="","",'Employee Input 20-21'!DGE30)</f>
        <v/>
      </c>
      <c r="DGF30" s="14" t="str">
        <f>IF('Employee Input 20-21'!DGF30="","",'Employee Input 20-21'!DGF30)</f>
        <v/>
      </c>
      <c r="DGG30" s="14" t="str">
        <f>IF('Employee Input 20-21'!DGG30="","",'Employee Input 20-21'!DGG30)</f>
        <v/>
      </c>
      <c r="DGH30" s="14" t="str">
        <f>IF('Employee Input 20-21'!DGH30="","",'Employee Input 20-21'!DGH30)</f>
        <v/>
      </c>
      <c r="DGI30" s="14" t="str">
        <f>IF('Employee Input 20-21'!DGI30="","",'Employee Input 20-21'!DGI30)</f>
        <v/>
      </c>
      <c r="DGJ30" s="14" t="str">
        <f>IF('Employee Input 20-21'!DGJ30="","",'Employee Input 20-21'!DGJ30)</f>
        <v/>
      </c>
      <c r="DGK30" s="14" t="str">
        <f>IF('Employee Input 20-21'!DGK30="","",'Employee Input 20-21'!DGK30)</f>
        <v/>
      </c>
      <c r="DGL30" s="14" t="str">
        <f>IF('Employee Input 20-21'!DGL30="","",'Employee Input 20-21'!DGL30)</f>
        <v/>
      </c>
      <c r="DGM30" s="14" t="str">
        <f>IF('Employee Input 20-21'!DGM30="","",'Employee Input 20-21'!DGM30)</f>
        <v/>
      </c>
      <c r="DGN30" s="14" t="str">
        <f>IF('Employee Input 20-21'!DGN30="","",'Employee Input 20-21'!DGN30)</f>
        <v/>
      </c>
      <c r="DGO30" s="14" t="str">
        <f>IF('Employee Input 20-21'!DGO30="","",'Employee Input 20-21'!DGO30)</f>
        <v/>
      </c>
      <c r="DGP30" s="14" t="str">
        <f>IF('Employee Input 20-21'!DGP30="","",'Employee Input 20-21'!DGP30)</f>
        <v/>
      </c>
      <c r="DGQ30" s="14" t="str">
        <f>IF('Employee Input 20-21'!DGQ30="","",'Employee Input 20-21'!DGQ30)</f>
        <v/>
      </c>
      <c r="DGR30" s="14" t="str">
        <f>IF('Employee Input 20-21'!DGR30="","",'Employee Input 20-21'!DGR30)</f>
        <v/>
      </c>
      <c r="DGS30" s="14" t="str">
        <f>IF('Employee Input 20-21'!DGS30="","",'Employee Input 20-21'!DGS30)</f>
        <v/>
      </c>
      <c r="DGT30" s="14" t="str">
        <f>IF('Employee Input 20-21'!DGT30="","",'Employee Input 20-21'!DGT30)</f>
        <v/>
      </c>
      <c r="DGU30" s="14" t="str">
        <f>IF('Employee Input 20-21'!DGU30="","",'Employee Input 20-21'!DGU30)</f>
        <v/>
      </c>
      <c r="DGV30" s="14" t="str">
        <f>IF('Employee Input 20-21'!DGV30="","",'Employee Input 20-21'!DGV30)</f>
        <v/>
      </c>
      <c r="DGW30" s="14" t="str">
        <f>IF('Employee Input 20-21'!DGW30="","",'Employee Input 20-21'!DGW30)</f>
        <v/>
      </c>
      <c r="DGX30" s="14" t="str">
        <f>IF('Employee Input 20-21'!DGX30="","",'Employee Input 20-21'!DGX30)</f>
        <v/>
      </c>
      <c r="DGY30" s="14" t="str">
        <f>IF('Employee Input 20-21'!DGY30="","",'Employee Input 20-21'!DGY30)</f>
        <v/>
      </c>
      <c r="DGZ30" s="14" t="str">
        <f>IF('Employee Input 20-21'!DGZ30="","",'Employee Input 20-21'!DGZ30)</f>
        <v/>
      </c>
      <c r="DHA30" s="14" t="str">
        <f>IF('Employee Input 20-21'!DHA30="","",'Employee Input 20-21'!DHA30)</f>
        <v/>
      </c>
      <c r="DHB30" s="14" t="str">
        <f>IF('Employee Input 20-21'!DHB30="","",'Employee Input 20-21'!DHB30)</f>
        <v/>
      </c>
      <c r="DHC30" s="14" t="str">
        <f>IF('Employee Input 20-21'!DHC30="","",'Employee Input 20-21'!DHC30)</f>
        <v/>
      </c>
      <c r="DHD30" s="14" t="str">
        <f>IF('Employee Input 20-21'!DHD30="","",'Employee Input 20-21'!DHD30)</f>
        <v/>
      </c>
      <c r="DHE30" s="14" t="str">
        <f>IF('Employee Input 20-21'!DHE30="","",'Employee Input 20-21'!DHE30)</f>
        <v/>
      </c>
      <c r="DHF30" s="14" t="str">
        <f>IF('Employee Input 20-21'!DHF30="","",'Employee Input 20-21'!DHF30)</f>
        <v/>
      </c>
      <c r="DHG30" s="14" t="str">
        <f>IF('Employee Input 20-21'!DHG30="","",'Employee Input 20-21'!DHG30)</f>
        <v/>
      </c>
      <c r="DHH30" s="14" t="str">
        <f>IF('Employee Input 20-21'!DHH30="","",'Employee Input 20-21'!DHH30)</f>
        <v/>
      </c>
      <c r="DHI30" s="14" t="str">
        <f>IF('Employee Input 20-21'!DHI30="","",'Employee Input 20-21'!DHI30)</f>
        <v/>
      </c>
      <c r="DHJ30" s="14" t="str">
        <f>IF('Employee Input 20-21'!DHJ30="","",'Employee Input 20-21'!DHJ30)</f>
        <v/>
      </c>
      <c r="DHK30" s="14" t="str">
        <f>IF('Employee Input 20-21'!DHK30="","",'Employee Input 20-21'!DHK30)</f>
        <v/>
      </c>
      <c r="DHL30" s="14" t="str">
        <f>IF('Employee Input 20-21'!DHL30="","",'Employee Input 20-21'!DHL30)</f>
        <v/>
      </c>
      <c r="DHM30" s="14" t="str">
        <f>IF('Employee Input 20-21'!DHM30="","",'Employee Input 20-21'!DHM30)</f>
        <v/>
      </c>
      <c r="DHN30" s="14" t="str">
        <f>IF('Employee Input 20-21'!DHN30="","",'Employee Input 20-21'!DHN30)</f>
        <v/>
      </c>
      <c r="DHO30" s="14" t="str">
        <f>IF('Employee Input 20-21'!DHO30="","",'Employee Input 20-21'!DHO30)</f>
        <v/>
      </c>
      <c r="DHP30" s="14" t="str">
        <f>IF('Employee Input 20-21'!DHP30="","",'Employee Input 20-21'!DHP30)</f>
        <v/>
      </c>
      <c r="DHQ30" s="14" t="str">
        <f>IF('Employee Input 20-21'!DHQ30="","",'Employee Input 20-21'!DHQ30)</f>
        <v/>
      </c>
      <c r="DHR30" s="14" t="str">
        <f>IF('Employee Input 20-21'!DHR30="","",'Employee Input 20-21'!DHR30)</f>
        <v/>
      </c>
      <c r="DHS30" s="14" t="str">
        <f>IF('Employee Input 20-21'!DHS30="","",'Employee Input 20-21'!DHS30)</f>
        <v/>
      </c>
      <c r="DHT30" s="14" t="str">
        <f>IF('Employee Input 20-21'!DHT30="","",'Employee Input 20-21'!DHT30)</f>
        <v/>
      </c>
      <c r="DHU30" s="14" t="str">
        <f>IF('Employee Input 20-21'!DHU30="","",'Employee Input 20-21'!DHU30)</f>
        <v/>
      </c>
      <c r="DHV30" s="14" t="str">
        <f>IF('Employee Input 20-21'!DHV30="","",'Employee Input 20-21'!DHV30)</f>
        <v/>
      </c>
      <c r="DHW30" s="14" t="str">
        <f>IF('Employee Input 20-21'!DHW30="","",'Employee Input 20-21'!DHW30)</f>
        <v/>
      </c>
      <c r="DHX30" s="14" t="str">
        <f>IF('Employee Input 20-21'!DHX30="","",'Employee Input 20-21'!DHX30)</f>
        <v/>
      </c>
      <c r="DHY30" s="14" t="str">
        <f>IF('Employee Input 20-21'!DHY30="","",'Employee Input 20-21'!DHY30)</f>
        <v/>
      </c>
      <c r="DHZ30" s="14" t="str">
        <f>IF('Employee Input 20-21'!DHZ30="","",'Employee Input 20-21'!DHZ30)</f>
        <v/>
      </c>
      <c r="DIA30" s="14" t="str">
        <f>IF('Employee Input 20-21'!DIA30="","",'Employee Input 20-21'!DIA30)</f>
        <v/>
      </c>
      <c r="DIB30" s="14" t="str">
        <f>IF('Employee Input 20-21'!DIB30="","",'Employee Input 20-21'!DIB30)</f>
        <v/>
      </c>
      <c r="DIC30" s="14" t="str">
        <f>IF('Employee Input 20-21'!DIC30="","",'Employee Input 20-21'!DIC30)</f>
        <v/>
      </c>
      <c r="DID30" s="14" t="str">
        <f>IF('Employee Input 20-21'!DID30="","",'Employee Input 20-21'!DID30)</f>
        <v/>
      </c>
      <c r="DIE30" s="14" t="str">
        <f>IF('Employee Input 20-21'!DIE30="","",'Employee Input 20-21'!DIE30)</f>
        <v/>
      </c>
      <c r="DIF30" s="14" t="str">
        <f>IF('Employee Input 20-21'!DIF30="","",'Employee Input 20-21'!DIF30)</f>
        <v/>
      </c>
      <c r="DIG30" s="14" t="str">
        <f>IF('Employee Input 20-21'!DIG30="","",'Employee Input 20-21'!DIG30)</f>
        <v/>
      </c>
      <c r="DIH30" s="14" t="str">
        <f>IF('Employee Input 20-21'!DIH30="","",'Employee Input 20-21'!DIH30)</f>
        <v/>
      </c>
      <c r="DII30" s="14" t="str">
        <f>IF('Employee Input 20-21'!DII30="","",'Employee Input 20-21'!DII30)</f>
        <v/>
      </c>
      <c r="DIJ30" s="14" t="str">
        <f>IF('Employee Input 20-21'!DIJ30="","",'Employee Input 20-21'!DIJ30)</f>
        <v/>
      </c>
      <c r="DIK30" s="14" t="str">
        <f>IF('Employee Input 20-21'!DIK30="","",'Employee Input 20-21'!DIK30)</f>
        <v/>
      </c>
      <c r="DIL30" s="14" t="str">
        <f>IF('Employee Input 20-21'!DIL30="","",'Employee Input 20-21'!DIL30)</f>
        <v/>
      </c>
      <c r="DIM30" s="14" t="str">
        <f>IF('Employee Input 20-21'!DIM30="","",'Employee Input 20-21'!DIM30)</f>
        <v/>
      </c>
      <c r="DIN30" s="14" t="str">
        <f>IF('Employee Input 20-21'!DIN30="","",'Employee Input 20-21'!DIN30)</f>
        <v/>
      </c>
      <c r="DIO30" s="14" t="str">
        <f>IF('Employee Input 20-21'!DIO30="","",'Employee Input 20-21'!DIO30)</f>
        <v/>
      </c>
      <c r="DIP30" s="14" t="str">
        <f>IF('Employee Input 20-21'!DIP30="","",'Employee Input 20-21'!DIP30)</f>
        <v/>
      </c>
      <c r="DIQ30" s="14" t="str">
        <f>IF('Employee Input 20-21'!DIQ30="","",'Employee Input 20-21'!DIQ30)</f>
        <v/>
      </c>
      <c r="DIR30" s="14" t="str">
        <f>IF('Employee Input 20-21'!DIR30="","",'Employee Input 20-21'!DIR30)</f>
        <v/>
      </c>
      <c r="DIS30" s="14" t="str">
        <f>IF('Employee Input 20-21'!DIS30="","",'Employee Input 20-21'!DIS30)</f>
        <v/>
      </c>
      <c r="DIT30" s="14" t="str">
        <f>IF('Employee Input 20-21'!DIT30="","",'Employee Input 20-21'!DIT30)</f>
        <v/>
      </c>
      <c r="DIU30" s="14" t="str">
        <f>IF('Employee Input 20-21'!DIU30="","",'Employee Input 20-21'!DIU30)</f>
        <v/>
      </c>
      <c r="DIV30" s="14" t="str">
        <f>IF('Employee Input 20-21'!DIV30="","",'Employee Input 20-21'!DIV30)</f>
        <v/>
      </c>
      <c r="DIW30" s="14" t="str">
        <f>IF('Employee Input 20-21'!DIW30="","",'Employee Input 20-21'!DIW30)</f>
        <v/>
      </c>
      <c r="DIX30" s="14" t="str">
        <f>IF('Employee Input 20-21'!DIX30="","",'Employee Input 20-21'!DIX30)</f>
        <v/>
      </c>
      <c r="DIY30" s="14" t="str">
        <f>IF('Employee Input 20-21'!DIY30="","",'Employee Input 20-21'!DIY30)</f>
        <v/>
      </c>
      <c r="DIZ30" s="14" t="str">
        <f>IF('Employee Input 20-21'!DIZ30="","",'Employee Input 20-21'!DIZ30)</f>
        <v/>
      </c>
      <c r="DJA30" s="14" t="str">
        <f>IF('Employee Input 20-21'!DJA30="","",'Employee Input 20-21'!DJA30)</f>
        <v/>
      </c>
      <c r="DJB30" s="14" t="str">
        <f>IF('Employee Input 20-21'!DJB30="","",'Employee Input 20-21'!DJB30)</f>
        <v/>
      </c>
      <c r="DJC30" s="14" t="str">
        <f>IF('Employee Input 20-21'!DJC30="","",'Employee Input 20-21'!DJC30)</f>
        <v/>
      </c>
      <c r="DJD30" s="14" t="str">
        <f>IF('Employee Input 20-21'!DJD30="","",'Employee Input 20-21'!DJD30)</f>
        <v/>
      </c>
      <c r="DJE30" s="14" t="str">
        <f>IF('Employee Input 20-21'!DJE30="","",'Employee Input 20-21'!DJE30)</f>
        <v/>
      </c>
      <c r="DJF30" s="14" t="str">
        <f>IF('Employee Input 20-21'!DJF30="","",'Employee Input 20-21'!DJF30)</f>
        <v/>
      </c>
      <c r="DJG30" s="14" t="str">
        <f>IF('Employee Input 20-21'!DJG30="","",'Employee Input 20-21'!DJG30)</f>
        <v/>
      </c>
      <c r="DJH30" s="14" t="str">
        <f>IF('Employee Input 20-21'!DJH30="","",'Employee Input 20-21'!DJH30)</f>
        <v/>
      </c>
      <c r="DJI30" s="14" t="str">
        <f>IF('Employee Input 20-21'!DJI30="","",'Employee Input 20-21'!DJI30)</f>
        <v/>
      </c>
      <c r="DJJ30" s="14" t="str">
        <f>IF('Employee Input 20-21'!DJJ30="","",'Employee Input 20-21'!DJJ30)</f>
        <v/>
      </c>
      <c r="DJK30" s="14" t="str">
        <f>IF('Employee Input 20-21'!DJK30="","",'Employee Input 20-21'!DJK30)</f>
        <v/>
      </c>
      <c r="DJL30" s="14" t="str">
        <f>IF('Employee Input 20-21'!DJL30="","",'Employee Input 20-21'!DJL30)</f>
        <v/>
      </c>
      <c r="DJM30" s="14" t="str">
        <f>IF('Employee Input 20-21'!DJM30="","",'Employee Input 20-21'!DJM30)</f>
        <v/>
      </c>
      <c r="DJN30" s="14" t="str">
        <f>IF('Employee Input 20-21'!DJN30="","",'Employee Input 20-21'!DJN30)</f>
        <v/>
      </c>
      <c r="DJO30" s="14" t="str">
        <f>IF('Employee Input 20-21'!DJO30="","",'Employee Input 20-21'!DJO30)</f>
        <v/>
      </c>
      <c r="DJP30" s="14" t="str">
        <f>IF('Employee Input 20-21'!DJP30="","",'Employee Input 20-21'!DJP30)</f>
        <v/>
      </c>
      <c r="DJQ30" s="14" t="str">
        <f>IF('Employee Input 20-21'!DJQ30="","",'Employee Input 20-21'!DJQ30)</f>
        <v/>
      </c>
      <c r="DJR30" s="14" t="str">
        <f>IF('Employee Input 20-21'!DJR30="","",'Employee Input 20-21'!DJR30)</f>
        <v/>
      </c>
      <c r="DJS30" s="14" t="str">
        <f>IF('Employee Input 20-21'!DJS30="","",'Employee Input 20-21'!DJS30)</f>
        <v/>
      </c>
      <c r="DJT30" s="14" t="str">
        <f>IF('Employee Input 20-21'!DJT30="","",'Employee Input 20-21'!DJT30)</f>
        <v/>
      </c>
      <c r="DJU30" s="14" t="str">
        <f>IF('Employee Input 20-21'!DJU30="","",'Employee Input 20-21'!DJU30)</f>
        <v/>
      </c>
      <c r="DJV30" s="14" t="str">
        <f>IF('Employee Input 20-21'!DJV30="","",'Employee Input 20-21'!DJV30)</f>
        <v/>
      </c>
      <c r="DJW30" s="14" t="str">
        <f>IF('Employee Input 20-21'!DJW30="","",'Employee Input 20-21'!DJW30)</f>
        <v/>
      </c>
      <c r="DJX30" s="14" t="str">
        <f>IF('Employee Input 20-21'!DJX30="","",'Employee Input 20-21'!DJX30)</f>
        <v/>
      </c>
      <c r="DJY30" s="14" t="str">
        <f>IF('Employee Input 20-21'!DJY30="","",'Employee Input 20-21'!DJY30)</f>
        <v/>
      </c>
      <c r="DJZ30" s="14" t="str">
        <f>IF('Employee Input 20-21'!DJZ30="","",'Employee Input 20-21'!DJZ30)</f>
        <v/>
      </c>
      <c r="DKA30" s="14" t="str">
        <f>IF('Employee Input 20-21'!DKA30="","",'Employee Input 20-21'!DKA30)</f>
        <v/>
      </c>
      <c r="DKB30" s="14" t="str">
        <f>IF('Employee Input 20-21'!DKB30="","",'Employee Input 20-21'!DKB30)</f>
        <v/>
      </c>
      <c r="DKC30" s="14" t="str">
        <f>IF('Employee Input 20-21'!DKC30="","",'Employee Input 20-21'!DKC30)</f>
        <v/>
      </c>
      <c r="DKD30" s="14" t="str">
        <f>IF('Employee Input 20-21'!DKD30="","",'Employee Input 20-21'!DKD30)</f>
        <v/>
      </c>
      <c r="DKE30" s="14" t="str">
        <f>IF('Employee Input 20-21'!DKE30="","",'Employee Input 20-21'!DKE30)</f>
        <v/>
      </c>
      <c r="DKF30" s="14" t="str">
        <f>IF('Employee Input 20-21'!DKF30="","",'Employee Input 20-21'!DKF30)</f>
        <v/>
      </c>
      <c r="DKG30" s="14" t="str">
        <f>IF('Employee Input 20-21'!DKG30="","",'Employee Input 20-21'!DKG30)</f>
        <v/>
      </c>
      <c r="DKH30" s="14" t="str">
        <f>IF('Employee Input 20-21'!DKH30="","",'Employee Input 20-21'!DKH30)</f>
        <v/>
      </c>
      <c r="DKI30" s="14" t="str">
        <f>IF('Employee Input 20-21'!DKI30="","",'Employee Input 20-21'!DKI30)</f>
        <v/>
      </c>
      <c r="DKJ30" s="14" t="str">
        <f>IF('Employee Input 20-21'!DKJ30="","",'Employee Input 20-21'!DKJ30)</f>
        <v/>
      </c>
      <c r="DKK30" s="14" t="str">
        <f>IF('Employee Input 20-21'!DKK30="","",'Employee Input 20-21'!DKK30)</f>
        <v/>
      </c>
      <c r="DKL30" s="14" t="str">
        <f>IF('Employee Input 20-21'!DKL30="","",'Employee Input 20-21'!DKL30)</f>
        <v/>
      </c>
      <c r="DKM30" s="14" t="str">
        <f>IF('Employee Input 20-21'!DKM30="","",'Employee Input 20-21'!DKM30)</f>
        <v/>
      </c>
      <c r="DKN30" s="14" t="str">
        <f>IF('Employee Input 20-21'!DKN30="","",'Employee Input 20-21'!DKN30)</f>
        <v/>
      </c>
      <c r="DKO30" s="14" t="str">
        <f>IF('Employee Input 20-21'!DKO30="","",'Employee Input 20-21'!DKO30)</f>
        <v/>
      </c>
      <c r="DKP30" s="14" t="str">
        <f>IF('Employee Input 20-21'!DKP30="","",'Employee Input 20-21'!DKP30)</f>
        <v/>
      </c>
      <c r="DKQ30" s="14" t="str">
        <f>IF('Employee Input 20-21'!DKQ30="","",'Employee Input 20-21'!DKQ30)</f>
        <v/>
      </c>
      <c r="DKR30" s="14" t="str">
        <f>IF('Employee Input 20-21'!DKR30="","",'Employee Input 20-21'!DKR30)</f>
        <v/>
      </c>
      <c r="DKS30" s="14" t="str">
        <f>IF('Employee Input 20-21'!DKS30="","",'Employee Input 20-21'!DKS30)</f>
        <v/>
      </c>
      <c r="DKT30" s="14" t="str">
        <f>IF('Employee Input 20-21'!DKT30="","",'Employee Input 20-21'!DKT30)</f>
        <v/>
      </c>
      <c r="DKU30" s="14" t="str">
        <f>IF('Employee Input 20-21'!DKU30="","",'Employee Input 20-21'!DKU30)</f>
        <v/>
      </c>
      <c r="DKV30" s="14" t="str">
        <f>IF('Employee Input 20-21'!DKV30="","",'Employee Input 20-21'!DKV30)</f>
        <v/>
      </c>
      <c r="DKW30" s="14" t="str">
        <f>IF('Employee Input 20-21'!DKW30="","",'Employee Input 20-21'!DKW30)</f>
        <v/>
      </c>
      <c r="DKX30" s="14" t="str">
        <f>IF('Employee Input 20-21'!DKX30="","",'Employee Input 20-21'!DKX30)</f>
        <v/>
      </c>
      <c r="DKY30" s="14" t="str">
        <f>IF('Employee Input 20-21'!DKY30="","",'Employee Input 20-21'!DKY30)</f>
        <v/>
      </c>
      <c r="DKZ30" s="14" t="str">
        <f>IF('Employee Input 20-21'!DKZ30="","",'Employee Input 20-21'!DKZ30)</f>
        <v/>
      </c>
      <c r="DLA30" s="14" t="str">
        <f>IF('Employee Input 20-21'!DLA30="","",'Employee Input 20-21'!DLA30)</f>
        <v/>
      </c>
      <c r="DLB30" s="14" t="str">
        <f>IF('Employee Input 20-21'!DLB30="","",'Employee Input 20-21'!DLB30)</f>
        <v/>
      </c>
      <c r="DLC30" s="14" t="str">
        <f>IF('Employee Input 20-21'!DLC30="","",'Employee Input 20-21'!DLC30)</f>
        <v/>
      </c>
      <c r="DLD30" s="14" t="str">
        <f>IF('Employee Input 20-21'!DLD30="","",'Employee Input 20-21'!DLD30)</f>
        <v/>
      </c>
      <c r="DLE30" s="14" t="str">
        <f>IF('Employee Input 20-21'!DLE30="","",'Employee Input 20-21'!DLE30)</f>
        <v/>
      </c>
      <c r="DLF30" s="14" t="str">
        <f>IF('Employee Input 20-21'!DLF30="","",'Employee Input 20-21'!DLF30)</f>
        <v/>
      </c>
      <c r="DLG30" s="14" t="str">
        <f>IF('Employee Input 20-21'!DLG30="","",'Employee Input 20-21'!DLG30)</f>
        <v/>
      </c>
      <c r="DLH30" s="14" t="str">
        <f>IF('Employee Input 20-21'!DLH30="","",'Employee Input 20-21'!DLH30)</f>
        <v/>
      </c>
      <c r="DLI30" s="14" t="str">
        <f>IF('Employee Input 20-21'!DLI30="","",'Employee Input 20-21'!DLI30)</f>
        <v/>
      </c>
      <c r="DLJ30" s="14" t="str">
        <f>IF('Employee Input 20-21'!DLJ30="","",'Employee Input 20-21'!DLJ30)</f>
        <v/>
      </c>
      <c r="DLK30" s="14" t="str">
        <f>IF('Employee Input 20-21'!DLK30="","",'Employee Input 20-21'!DLK30)</f>
        <v/>
      </c>
      <c r="DLL30" s="14" t="str">
        <f>IF('Employee Input 20-21'!DLL30="","",'Employee Input 20-21'!DLL30)</f>
        <v/>
      </c>
      <c r="DLM30" s="14" t="str">
        <f>IF('Employee Input 20-21'!DLM30="","",'Employee Input 20-21'!DLM30)</f>
        <v/>
      </c>
      <c r="DLN30" s="14" t="str">
        <f>IF('Employee Input 20-21'!DLN30="","",'Employee Input 20-21'!DLN30)</f>
        <v/>
      </c>
      <c r="DLO30" s="14" t="str">
        <f>IF('Employee Input 20-21'!DLO30="","",'Employee Input 20-21'!DLO30)</f>
        <v/>
      </c>
      <c r="DLP30" s="14" t="str">
        <f>IF('Employee Input 20-21'!DLP30="","",'Employee Input 20-21'!DLP30)</f>
        <v/>
      </c>
      <c r="DLQ30" s="14" t="str">
        <f>IF('Employee Input 20-21'!DLQ30="","",'Employee Input 20-21'!DLQ30)</f>
        <v/>
      </c>
      <c r="DLR30" s="14" t="str">
        <f>IF('Employee Input 20-21'!DLR30="","",'Employee Input 20-21'!DLR30)</f>
        <v/>
      </c>
      <c r="DLS30" s="14" t="str">
        <f>IF('Employee Input 20-21'!DLS30="","",'Employee Input 20-21'!DLS30)</f>
        <v/>
      </c>
      <c r="DLT30" s="14" t="str">
        <f>IF('Employee Input 20-21'!DLT30="","",'Employee Input 20-21'!DLT30)</f>
        <v/>
      </c>
      <c r="DLU30" s="14" t="str">
        <f>IF('Employee Input 20-21'!DLU30="","",'Employee Input 20-21'!DLU30)</f>
        <v/>
      </c>
      <c r="DLV30" s="14" t="str">
        <f>IF('Employee Input 20-21'!DLV30="","",'Employee Input 20-21'!DLV30)</f>
        <v/>
      </c>
      <c r="DLW30" s="14" t="str">
        <f>IF('Employee Input 20-21'!DLW30="","",'Employee Input 20-21'!DLW30)</f>
        <v/>
      </c>
      <c r="DLX30" s="14" t="str">
        <f>IF('Employee Input 20-21'!DLX30="","",'Employee Input 20-21'!DLX30)</f>
        <v/>
      </c>
      <c r="DLY30" s="14" t="str">
        <f>IF('Employee Input 20-21'!DLY30="","",'Employee Input 20-21'!DLY30)</f>
        <v/>
      </c>
      <c r="DLZ30" s="14" t="str">
        <f>IF('Employee Input 20-21'!DLZ30="","",'Employee Input 20-21'!DLZ30)</f>
        <v/>
      </c>
      <c r="DMA30" s="14" t="str">
        <f>IF('Employee Input 20-21'!DMA30="","",'Employee Input 20-21'!DMA30)</f>
        <v/>
      </c>
      <c r="DMB30" s="14" t="str">
        <f>IF('Employee Input 20-21'!DMB30="","",'Employee Input 20-21'!DMB30)</f>
        <v/>
      </c>
      <c r="DMC30" s="14" t="str">
        <f>IF('Employee Input 20-21'!DMC30="","",'Employee Input 20-21'!DMC30)</f>
        <v/>
      </c>
      <c r="DMD30" s="14" t="str">
        <f>IF('Employee Input 20-21'!DMD30="","",'Employee Input 20-21'!DMD30)</f>
        <v/>
      </c>
      <c r="DME30" s="14" t="str">
        <f>IF('Employee Input 20-21'!DME30="","",'Employee Input 20-21'!DME30)</f>
        <v/>
      </c>
      <c r="DMF30" s="14" t="str">
        <f>IF('Employee Input 20-21'!DMF30="","",'Employee Input 20-21'!DMF30)</f>
        <v/>
      </c>
      <c r="DMG30" s="14" t="str">
        <f>IF('Employee Input 20-21'!DMG30="","",'Employee Input 20-21'!DMG30)</f>
        <v/>
      </c>
      <c r="DMH30" s="14" t="str">
        <f>IF('Employee Input 20-21'!DMH30="","",'Employee Input 20-21'!DMH30)</f>
        <v/>
      </c>
      <c r="DMI30" s="14" t="str">
        <f>IF('Employee Input 20-21'!DMI30="","",'Employee Input 20-21'!DMI30)</f>
        <v/>
      </c>
      <c r="DMJ30" s="14" t="str">
        <f>IF('Employee Input 20-21'!DMJ30="","",'Employee Input 20-21'!DMJ30)</f>
        <v/>
      </c>
      <c r="DMK30" s="14" t="str">
        <f>IF('Employee Input 20-21'!DMK30="","",'Employee Input 20-21'!DMK30)</f>
        <v/>
      </c>
      <c r="DML30" s="14" t="str">
        <f>IF('Employee Input 20-21'!DML30="","",'Employee Input 20-21'!DML30)</f>
        <v/>
      </c>
      <c r="DMM30" s="14" t="str">
        <f>IF('Employee Input 20-21'!DMM30="","",'Employee Input 20-21'!DMM30)</f>
        <v/>
      </c>
      <c r="DMN30" s="14" t="str">
        <f>IF('Employee Input 20-21'!DMN30="","",'Employee Input 20-21'!DMN30)</f>
        <v/>
      </c>
      <c r="DMO30" s="14" t="str">
        <f>IF('Employee Input 20-21'!DMO30="","",'Employee Input 20-21'!DMO30)</f>
        <v/>
      </c>
      <c r="DMP30" s="14" t="str">
        <f>IF('Employee Input 20-21'!DMP30="","",'Employee Input 20-21'!DMP30)</f>
        <v/>
      </c>
      <c r="DMQ30" s="14" t="str">
        <f>IF('Employee Input 20-21'!DMQ30="","",'Employee Input 20-21'!DMQ30)</f>
        <v/>
      </c>
      <c r="DMR30" s="14" t="str">
        <f>IF('Employee Input 20-21'!DMR30="","",'Employee Input 20-21'!DMR30)</f>
        <v/>
      </c>
      <c r="DMS30" s="14" t="str">
        <f>IF('Employee Input 20-21'!DMS30="","",'Employee Input 20-21'!DMS30)</f>
        <v/>
      </c>
      <c r="DMT30" s="14" t="str">
        <f>IF('Employee Input 20-21'!DMT30="","",'Employee Input 20-21'!DMT30)</f>
        <v/>
      </c>
      <c r="DMU30" s="14" t="str">
        <f>IF('Employee Input 20-21'!DMU30="","",'Employee Input 20-21'!DMU30)</f>
        <v/>
      </c>
      <c r="DMV30" s="14" t="str">
        <f>IF('Employee Input 20-21'!DMV30="","",'Employee Input 20-21'!DMV30)</f>
        <v/>
      </c>
      <c r="DMW30" s="14" t="str">
        <f>IF('Employee Input 20-21'!DMW30="","",'Employee Input 20-21'!DMW30)</f>
        <v/>
      </c>
      <c r="DMX30" s="14" t="str">
        <f>IF('Employee Input 20-21'!DMX30="","",'Employee Input 20-21'!DMX30)</f>
        <v/>
      </c>
      <c r="DMY30" s="14" t="str">
        <f>IF('Employee Input 20-21'!DMY30="","",'Employee Input 20-21'!DMY30)</f>
        <v/>
      </c>
      <c r="DMZ30" s="14" t="str">
        <f>IF('Employee Input 20-21'!DMZ30="","",'Employee Input 20-21'!DMZ30)</f>
        <v/>
      </c>
      <c r="DNA30" s="14" t="str">
        <f>IF('Employee Input 20-21'!DNA30="","",'Employee Input 20-21'!DNA30)</f>
        <v/>
      </c>
      <c r="DNB30" s="14" t="str">
        <f>IF('Employee Input 20-21'!DNB30="","",'Employee Input 20-21'!DNB30)</f>
        <v/>
      </c>
      <c r="DNC30" s="14" t="str">
        <f>IF('Employee Input 20-21'!DNC30="","",'Employee Input 20-21'!DNC30)</f>
        <v/>
      </c>
      <c r="DND30" s="14" t="str">
        <f>IF('Employee Input 20-21'!DND30="","",'Employee Input 20-21'!DND30)</f>
        <v/>
      </c>
      <c r="DNE30" s="14" t="str">
        <f>IF('Employee Input 20-21'!DNE30="","",'Employee Input 20-21'!DNE30)</f>
        <v/>
      </c>
      <c r="DNF30" s="14" t="str">
        <f>IF('Employee Input 20-21'!DNF30="","",'Employee Input 20-21'!DNF30)</f>
        <v/>
      </c>
      <c r="DNG30" s="14" t="str">
        <f>IF('Employee Input 20-21'!DNG30="","",'Employee Input 20-21'!DNG30)</f>
        <v/>
      </c>
      <c r="DNH30" s="14" t="str">
        <f>IF('Employee Input 20-21'!DNH30="","",'Employee Input 20-21'!DNH30)</f>
        <v/>
      </c>
      <c r="DNI30" s="14" t="str">
        <f>IF('Employee Input 20-21'!DNI30="","",'Employee Input 20-21'!DNI30)</f>
        <v/>
      </c>
      <c r="DNJ30" s="14" t="str">
        <f>IF('Employee Input 20-21'!DNJ30="","",'Employee Input 20-21'!DNJ30)</f>
        <v/>
      </c>
      <c r="DNK30" s="14" t="str">
        <f>IF('Employee Input 20-21'!DNK30="","",'Employee Input 20-21'!DNK30)</f>
        <v/>
      </c>
      <c r="DNL30" s="14" t="str">
        <f>IF('Employee Input 20-21'!DNL30="","",'Employee Input 20-21'!DNL30)</f>
        <v/>
      </c>
      <c r="DNM30" s="14" t="str">
        <f>IF('Employee Input 20-21'!DNM30="","",'Employee Input 20-21'!DNM30)</f>
        <v/>
      </c>
      <c r="DNN30" s="14" t="str">
        <f>IF('Employee Input 20-21'!DNN30="","",'Employee Input 20-21'!DNN30)</f>
        <v/>
      </c>
      <c r="DNO30" s="14" t="str">
        <f>IF('Employee Input 20-21'!DNO30="","",'Employee Input 20-21'!DNO30)</f>
        <v/>
      </c>
      <c r="DNP30" s="14" t="str">
        <f>IF('Employee Input 20-21'!DNP30="","",'Employee Input 20-21'!DNP30)</f>
        <v/>
      </c>
      <c r="DNQ30" s="14" t="str">
        <f>IF('Employee Input 20-21'!DNQ30="","",'Employee Input 20-21'!DNQ30)</f>
        <v/>
      </c>
      <c r="DNR30" s="14" t="str">
        <f>IF('Employee Input 20-21'!DNR30="","",'Employee Input 20-21'!DNR30)</f>
        <v/>
      </c>
      <c r="DNS30" s="14" t="str">
        <f>IF('Employee Input 20-21'!DNS30="","",'Employee Input 20-21'!DNS30)</f>
        <v/>
      </c>
      <c r="DNT30" s="14" t="str">
        <f>IF('Employee Input 20-21'!DNT30="","",'Employee Input 20-21'!DNT30)</f>
        <v/>
      </c>
      <c r="DNU30" s="14" t="str">
        <f>IF('Employee Input 20-21'!DNU30="","",'Employee Input 20-21'!DNU30)</f>
        <v/>
      </c>
      <c r="DNV30" s="14" t="str">
        <f>IF('Employee Input 20-21'!DNV30="","",'Employee Input 20-21'!DNV30)</f>
        <v/>
      </c>
      <c r="DNW30" s="14" t="str">
        <f>IF('Employee Input 20-21'!DNW30="","",'Employee Input 20-21'!DNW30)</f>
        <v/>
      </c>
      <c r="DNX30" s="14" t="str">
        <f>IF('Employee Input 20-21'!DNX30="","",'Employee Input 20-21'!DNX30)</f>
        <v/>
      </c>
      <c r="DNY30" s="14" t="str">
        <f>IF('Employee Input 20-21'!DNY30="","",'Employee Input 20-21'!DNY30)</f>
        <v/>
      </c>
      <c r="DNZ30" s="14" t="str">
        <f>IF('Employee Input 20-21'!DNZ30="","",'Employee Input 20-21'!DNZ30)</f>
        <v/>
      </c>
      <c r="DOA30" s="14" t="str">
        <f>IF('Employee Input 20-21'!DOA30="","",'Employee Input 20-21'!DOA30)</f>
        <v/>
      </c>
      <c r="DOB30" s="14" t="str">
        <f>IF('Employee Input 20-21'!DOB30="","",'Employee Input 20-21'!DOB30)</f>
        <v/>
      </c>
      <c r="DOC30" s="14" t="str">
        <f>IF('Employee Input 20-21'!DOC30="","",'Employee Input 20-21'!DOC30)</f>
        <v/>
      </c>
      <c r="DOD30" s="14" t="str">
        <f>IF('Employee Input 20-21'!DOD30="","",'Employee Input 20-21'!DOD30)</f>
        <v/>
      </c>
      <c r="DOE30" s="14" t="str">
        <f>IF('Employee Input 20-21'!DOE30="","",'Employee Input 20-21'!DOE30)</f>
        <v/>
      </c>
      <c r="DOF30" s="14" t="str">
        <f>IF('Employee Input 20-21'!DOF30="","",'Employee Input 20-21'!DOF30)</f>
        <v/>
      </c>
      <c r="DOG30" s="14" t="str">
        <f>IF('Employee Input 20-21'!DOG30="","",'Employee Input 20-21'!DOG30)</f>
        <v/>
      </c>
      <c r="DOH30" s="14" t="str">
        <f>IF('Employee Input 20-21'!DOH30="","",'Employee Input 20-21'!DOH30)</f>
        <v/>
      </c>
      <c r="DOI30" s="14" t="str">
        <f>IF('Employee Input 20-21'!DOI30="","",'Employee Input 20-21'!DOI30)</f>
        <v/>
      </c>
      <c r="DOJ30" s="14" t="str">
        <f>IF('Employee Input 20-21'!DOJ30="","",'Employee Input 20-21'!DOJ30)</f>
        <v/>
      </c>
      <c r="DOK30" s="14" t="str">
        <f>IF('Employee Input 20-21'!DOK30="","",'Employee Input 20-21'!DOK30)</f>
        <v/>
      </c>
      <c r="DOL30" s="14" t="str">
        <f>IF('Employee Input 20-21'!DOL30="","",'Employee Input 20-21'!DOL30)</f>
        <v/>
      </c>
      <c r="DOM30" s="14" t="str">
        <f>IF('Employee Input 20-21'!DOM30="","",'Employee Input 20-21'!DOM30)</f>
        <v/>
      </c>
      <c r="DON30" s="14" t="str">
        <f>IF('Employee Input 20-21'!DON30="","",'Employee Input 20-21'!DON30)</f>
        <v/>
      </c>
      <c r="DOO30" s="14" t="str">
        <f>IF('Employee Input 20-21'!DOO30="","",'Employee Input 20-21'!DOO30)</f>
        <v/>
      </c>
      <c r="DOP30" s="14" t="str">
        <f>IF('Employee Input 20-21'!DOP30="","",'Employee Input 20-21'!DOP30)</f>
        <v/>
      </c>
      <c r="DOQ30" s="14" t="str">
        <f>IF('Employee Input 20-21'!DOQ30="","",'Employee Input 20-21'!DOQ30)</f>
        <v/>
      </c>
      <c r="DOR30" s="14" t="str">
        <f>IF('Employee Input 20-21'!DOR30="","",'Employee Input 20-21'!DOR30)</f>
        <v/>
      </c>
      <c r="DOS30" s="14" t="str">
        <f>IF('Employee Input 20-21'!DOS30="","",'Employee Input 20-21'!DOS30)</f>
        <v/>
      </c>
      <c r="DOT30" s="14" t="str">
        <f>IF('Employee Input 20-21'!DOT30="","",'Employee Input 20-21'!DOT30)</f>
        <v/>
      </c>
      <c r="DOU30" s="14" t="str">
        <f>IF('Employee Input 20-21'!DOU30="","",'Employee Input 20-21'!DOU30)</f>
        <v/>
      </c>
      <c r="DOV30" s="14" t="str">
        <f>IF('Employee Input 20-21'!DOV30="","",'Employee Input 20-21'!DOV30)</f>
        <v/>
      </c>
      <c r="DOW30" s="14" t="str">
        <f>IF('Employee Input 20-21'!DOW30="","",'Employee Input 20-21'!DOW30)</f>
        <v/>
      </c>
      <c r="DOX30" s="14" t="str">
        <f>IF('Employee Input 20-21'!DOX30="","",'Employee Input 20-21'!DOX30)</f>
        <v/>
      </c>
      <c r="DOY30" s="14" t="str">
        <f>IF('Employee Input 20-21'!DOY30="","",'Employee Input 20-21'!DOY30)</f>
        <v/>
      </c>
      <c r="DOZ30" s="14" t="str">
        <f>IF('Employee Input 20-21'!DOZ30="","",'Employee Input 20-21'!DOZ30)</f>
        <v/>
      </c>
      <c r="DPA30" s="14" t="str">
        <f>IF('Employee Input 20-21'!DPA30="","",'Employee Input 20-21'!DPA30)</f>
        <v/>
      </c>
      <c r="DPB30" s="14" t="str">
        <f>IF('Employee Input 20-21'!DPB30="","",'Employee Input 20-21'!DPB30)</f>
        <v/>
      </c>
      <c r="DPC30" s="14" t="str">
        <f>IF('Employee Input 20-21'!DPC30="","",'Employee Input 20-21'!DPC30)</f>
        <v/>
      </c>
      <c r="DPD30" s="14" t="str">
        <f>IF('Employee Input 20-21'!DPD30="","",'Employee Input 20-21'!DPD30)</f>
        <v/>
      </c>
      <c r="DPE30" s="14" t="str">
        <f>IF('Employee Input 20-21'!DPE30="","",'Employee Input 20-21'!DPE30)</f>
        <v/>
      </c>
      <c r="DPF30" s="14" t="str">
        <f>IF('Employee Input 20-21'!DPF30="","",'Employee Input 20-21'!DPF30)</f>
        <v/>
      </c>
      <c r="DPG30" s="14" t="str">
        <f>IF('Employee Input 20-21'!DPG30="","",'Employee Input 20-21'!DPG30)</f>
        <v/>
      </c>
      <c r="DPH30" s="14" t="str">
        <f>IF('Employee Input 20-21'!DPH30="","",'Employee Input 20-21'!DPH30)</f>
        <v/>
      </c>
      <c r="DPI30" s="14" t="str">
        <f>IF('Employee Input 20-21'!DPI30="","",'Employee Input 20-21'!DPI30)</f>
        <v/>
      </c>
      <c r="DPJ30" s="14" t="str">
        <f>IF('Employee Input 20-21'!DPJ30="","",'Employee Input 20-21'!DPJ30)</f>
        <v/>
      </c>
      <c r="DPK30" s="14" t="str">
        <f>IF('Employee Input 20-21'!DPK30="","",'Employee Input 20-21'!DPK30)</f>
        <v/>
      </c>
      <c r="DPL30" s="14" t="str">
        <f>IF('Employee Input 20-21'!DPL30="","",'Employee Input 20-21'!DPL30)</f>
        <v/>
      </c>
      <c r="DPM30" s="14" t="str">
        <f>IF('Employee Input 20-21'!DPM30="","",'Employee Input 20-21'!DPM30)</f>
        <v/>
      </c>
      <c r="DPN30" s="14" t="str">
        <f>IF('Employee Input 20-21'!DPN30="","",'Employee Input 20-21'!DPN30)</f>
        <v/>
      </c>
      <c r="DPO30" s="14" t="str">
        <f>IF('Employee Input 20-21'!DPO30="","",'Employee Input 20-21'!DPO30)</f>
        <v/>
      </c>
      <c r="DPP30" s="14" t="str">
        <f>IF('Employee Input 20-21'!DPP30="","",'Employee Input 20-21'!DPP30)</f>
        <v/>
      </c>
      <c r="DPQ30" s="14" t="str">
        <f>IF('Employee Input 20-21'!DPQ30="","",'Employee Input 20-21'!DPQ30)</f>
        <v/>
      </c>
      <c r="DPR30" s="14" t="str">
        <f>IF('Employee Input 20-21'!DPR30="","",'Employee Input 20-21'!DPR30)</f>
        <v/>
      </c>
      <c r="DPS30" s="14" t="str">
        <f>IF('Employee Input 20-21'!DPS30="","",'Employee Input 20-21'!DPS30)</f>
        <v/>
      </c>
      <c r="DPT30" s="14" t="str">
        <f>IF('Employee Input 20-21'!DPT30="","",'Employee Input 20-21'!DPT30)</f>
        <v/>
      </c>
      <c r="DPU30" s="14" t="str">
        <f>IF('Employee Input 20-21'!DPU30="","",'Employee Input 20-21'!DPU30)</f>
        <v/>
      </c>
      <c r="DPV30" s="14" t="str">
        <f>IF('Employee Input 20-21'!DPV30="","",'Employee Input 20-21'!DPV30)</f>
        <v/>
      </c>
      <c r="DPW30" s="14" t="str">
        <f>IF('Employee Input 20-21'!DPW30="","",'Employee Input 20-21'!DPW30)</f>
        <v/>
      </c>
      <c r="DPX30" s="14" t="str">
        <f>IF('Employee Input 20-21'!DPX30="","",'Employee Input 20-21'!DPX30)</f>
        <v/>
      </c>
      <c r="DPY30" s="14" t="str">
        <f>IF('Employee Input 20-21'!DPY30="","",'Employee Input 20-21'!DPY30)</f>
        <v/>
      </c>
      <c r="DPZ30" s="14" t="str">
        <f>IF('Employee Input 20-21'!DPZ30="","",'Employee Input 20-21'!DPZ30)</f>
        <v/>
      </c>
      <c r="DQA30" s="14" t="str">
        <f>IF('Employee Input 20-21'!DQA30="","",'Employee Input 20-21'!DQA30)</f>
        <v/>
      </c>
      <c r="DQB30" s="14" t="str">
        <f>IF('Employee Input 20-21'!DQB30="","",'Employee Input 20-21'!DQB30)</f>
        <v/>
      </c>
      <c r="DQC30" s="14" t="str">
        <f>IF('Employee Input 20-21'!DQC30="","",'Employee Input 20-21'!DQC30)</f>
        <v/>
      </c>
      <c r="DQD30" s="14" t="str">
        <f>IF('Employee Input 20-21'!DQD30="","",'Employee Input 20-21'!DQD30)</f>
        <v/>
      </c>
      <c r="DQE30" s="14" t="str">
        <f>IF('Employee Input 20-21'!DQE30="","",'Employee Input 20-21'!DQE30)</f>
        <v/>
      </c>
      <c r="DQF30" s="14" t="str">
        <f>IF('Employee Input 20-21'!DQF30="","",'Employee Input 20-21'!DQF30)</f>
        <v/>
      </c>
      <c r="DQG30" s="14" t="str">
        <f>IF('Employee Input 20-21'!DQG30="","",'Employee Input 20-21'!DQG30)</f>
        <v/>
      </c>
      <c r="DQH30" s="14" t="str">
        <f>IF('Employee Input 20-21'!DQH30="","",'Employee Input 20-21'!DQH30)</f>
        <v/>
      </c>
      <c r="DQI30" s="14" t="str">
        <f>IF('Employee Input 20-21'!DQI30="","",'Employee Input 20-21'!DQI30)</f>
        <v/>
      </c>
      <c r="DQJ30" s="14" t="str">
        <f>IF('Employee Input 20-21'!DQJ30="","",'Employee Input 20-21'!DQJ30)</f>
        <v/>
      </c>
      <c r="DQK30" s="14" t="str">
        <f>IF('Employee Input 20-21'!DQK30="","",'Employee Input 20-21'!DQK30)</f>
        <v/>
      </c>
      <c r="DQL30" s="14" t="str">
        <f>IF('Employee Input 20-21'!DQL30="","",'Employee Input 20-21'!DQL30)</f>
        <v/>
      </c>
      <c r="DQM30" s="14" t="str">
        <f>IF('Employee Input 20-21'!DQM30="","",'Employee Input 20-21'!DQM30)</f>
        <v/>
      </c>
      <c r="DQN30" s="14" t="str">
        <f>IF('Employee Input 20-21'!DQN30="","",'Employee Input 20-21'!DQN30)</f>
        <v/>
      </c>
      <c r="DQO30" s="14" t="str">
        <f>IF('Employee Input 20-21'!DQO30="","",'Employee Input 20-21'!DQO30)</f>
        <v/>
      </c>
      <c r="DQP30" s="14" t="str">
        <f>IF('Employee Input 20-21'!DQP30="","",'Employee Input 20-21'!DQP30)</f>
        <v/>
      </c>
      <c r="DQQ30" s="14" t="str">
        <f>IF('Employee Input 20-21'!DQQ30="","",'Employee Input 20-21'!DQQ30)</f>
        <v/>
      </c>
      <c r="DQR30" s="14" t="str">
        <f>IF('Employee Input 20-21'!DQR30="","",'Employee Input 20-21'!DQR30)</f>
        <v/>
      </c>
      <c r="DQS30" s="14" t="str">
        <f>IF('Employee Input 20-21'!DQS30="","",'Employee Input 20-21'!DQS30)</f>
        <v/>
      </c>
      <c r="DQT30" s="14" t="str">
        <f>IF('Employee Input 20-21'!DQT30="","",'Employee Input 20-21'!DQT30)</f>
        <v/>
      </c>
      <c r="DQU30" s="14" t="str">
        <f>IF('Employee Input 20-21'!DQU30="","",'Employee Input 20-21'!DQU30)</f>
        <v/>
      </c>
      <c r="DQV30" s="14" t="str">
        <f>IF('Employee Input 20-21'!DQV30="","",'Employee Input 20-21'!DQV30)</f>
        <v/>
      </c>
      <c r="DQW30" s="14" t="str">
        <f>IF('Employee Input 20-21'!DQW30="","",'Employee Input 20-21'!DQW30)</f>
        <v/>
      </c>
      <c r="DQX30" s="14" t="str">
        <f>IF('Employee Input 20-21'!DQX30="","",'Employee Input 20-21'!DQX30)</f>
        <v/>
      </c>
      <c r="DQY30" s="14" t="str">
        <f>IF('Employee Input 20-21'!DQY30="","",'Employee Input 20-21'!DQY30)</f>
        <v/>
      </c>
      <c r="DQZ30" s="14" t="str">
        <f>IF('Employee Input 20-21'!DQZ30="","",'Employee Input 20-21'!DQZ30)</f>
        <v/>
      </c>
      <c r="DRA30" s="14" t="str">
        <f>IF('Employee Input 20-21'!DRA30="","",'Employee Input 20-21'!DRA30)</f>
        <v/>
      </c>
      <c r="DRB30" s="14" t="str">
        <f>IF('Employee Input 20-21'!DRB30="","",'Employee Input 20-21'!DRB30)</f>
        <v/>
      </c>
      <c r="DRC30" s="14" t="str">
        <f>IF('Employee Input 20-21'!DRC30="","",'Employee Input 20-21'!DRC30)</f>
        <v/>
      </c>
      <c r="DRD30" s="14" t="str">
        <f>IF('Employee Input 20-21'!DRD30="","",'Employee Input 20-21'!DRD30)</f>
        <v/>
      </c>
      <c r="DRE30" s="14" t="str">
        <f>IF('Employee Input 20-21'!DRE30="","",'Employee Input 20-21'!DRE30)</f>
        <v/>
      </c>
      <c r="DRF30" s="14" t="str">
        <f>IF('Employee Input 20-21'!DRF30="","",'Employee Input 20-21'!DRF30)</f>
        <v/>
      </c>
      <c r="DRG30" s="14" t="str">
        <f>IF('Employee Input 20-21'!DRG30="","",'Employee Input 20-21'!DRG30)</f>
        <v/>
      </c>
      <c r="DRH30" s="14" t="str">
        <f>IF('Employee Input 20-21'!DRH30="","",'Employee Input 20-21'!DRH30)</f>
        <v/>
      </c>
      <c r="DRI30" s="14" t="str">
        <f>IF('Employee Input 20-21'!DRI30="","",'Employee Input 20-21'!DRI30)</f>
        <v/>
      </c>
      <c r="DRJ30" s="14" t="str">
        <f>IF('Employee Input 20-21'!DRJ30="","",'Employee Input 20-21'!DRJ30)</f>
        <v/>
      </c>
      <c r="DRK30" s="14" t="str">
        <f>IF('Employee Input 20-21'!DRK30="","",'Employee Input 20-21'!DRK30)</f>
        <v/>
      </c>
      <c r="DRL30" s="14" t="str">
        <f>IF('Employee Input 20-21'!DRL30="","",'Employee Input 20-21'!DRL30)</f>
        <v/>
      </c>
      <c r="DRM30" s="14" t="str">
        <f>IF('Employee Input 20-21'!DRM30="","",'Employee Input 20-21'!DRM30)</f>
        <v/>
      </c>
      <c r="DRN30" s="14" t="str">
        <f>IF('Employee Input 20-21'!DRN30="","",'Employee Input 20-21'!DRN30)</f>
        <v/>
      </c>
      <c r="DRO30" s="14" t="str">
        <f>IF('Employee Input 20-21'!DRO30="","",'Employee Input 20-21'!DRO30)</f>
        <v/>
      </c>
      <c r="DRP30" s="14" t="str">
        <f>IF('Employee Input 20-21'!DRP30="","",'Employee Input 20-21'!DRP30)</f>
        <v/>
      </c>
      <c r="DRQ30" s="14" t="str">
        <f>IF('Employee Input 20-21'!DRQ30="","",'Employee Input 20-21'!DRQ30)</f>
        <v/>
      </c>
      <c r="DRR30" s="14" t="str">
        <f>IF('Employee Input 20-21'!DRR30="","",'Employee Input 20-21'!DRR30)</f>
        <v/>
      </c>
      <c r="DRS30" s="14" t="str">
        <f>IF('Employee Input 20-21'!DRS30="","",'Employee Input 20-21'!DRS30)</f>
        <v/>
      </c>
      <c r="DRT30" s="14" t="str">
        <f>IF('Employee Input 20-21'!DRT30="","",'Employee Input 20-21'!DRT30)</f>
        <v/>
      </c>
      <c r="DRU30" s="14" t="str">
        <f>IF('Employee Input 20-21'!DRU30="","",'Employee Input 20-21'!DRU30)</f>
        <v/>
      </c>
      <c r="DRV30" s="14" t="str">
        <f>IF('Employee Input 20-21'!DRV30="","",'Employee Input 20-21'!DRV30)</f>
        <v/>
      </c>
      <c r="DRW30" s="14" t="str">
        <f>IF('Employee Input 20-21'!DRW30="","",'Employee Input 20-21'!DRW30)</f>
        <v/>
      </c>
      <c r="DRX30" s="14" t="str">
        <f>IF('Employee Input 20-21'!DRX30="","",'Employee Input 20-21'!DRX30)</f>
        <v/>
      </c>
      <c r="DRY30" s="14" t="str">
        <f>IF('Employee Input 20-21'!DRY30="","",'Employee Input 20-21'!DRY30)</f>
        <v/>
      </c>
      <c r="DRZ30" s="14" t="str">
        <f>IF('Employee Input 20-21'!DRZ30="","",'Employee Input 20-21'!DRZ30)</f>
        <v/>
      </c>
      <c r="DSA30" s="14" t="str">
        <f>IF('Employee Input 20-21'!DSA30="","",'Employee Input 20-21'!DSA30)</f>
        <v/>
      </c>
      <c r="DSB30" s="14" t="str">
        <f>IF('Employee Input 20-21'!DSB30="","",'Employee Input 20-21'!DSB30)</f>
        <v/>
      </c>
      <c r="DSC30" s="14" t="str">
        <f>IF('Employee Input 20-21'!DSC30="","",'Employee Input 20-21'!DSC30)</f>
        <v/>
      </c>
      <c r="DSD30" s="14" t="str">
        <f>IF('Employee Input 20-21'!DSD30="","",'Employee Input 20-21'!DSD30)</f>
        <v/>
      </c>
      <c r="DSE30" s="14" t="str">
        <f>IF('Employee Input 20-21'!DSE30="","",'Employee Input 20-21'!DSE30)</f>
        <v/>
      </c>
      <c r="DSF30" s="14" t="str">
        <f>IF('Employee Input 20-21'!DSF30="","",'Employee Input 20-21'!DSF30)</f>
        <v/>
      </c>
      <c r="DSG30" s="14" t="str">
        <f>IF('Employee Input 20-21'!DSG30="","",'Employee Input 20-21'!DSG30)</f>
        <v/>
      </c>
      <c r="DSH30" s="14" t="str">
        <f>IF('Employee Input 20-21'!DSH30="","",'Employee Input 20-21'!DSH30)</f>
        <v/>
      </c>
      <c r="DSI30" s="14" t="str">
        <f>IF('Employee Input 20-21'!DSI30="","",'Employee Input 20-21'!DSI30)</f>
        <v/>
      </c>
      <c r="DSJ30" s="14" t="str">
        <f>IF('Employee Input 20-21'!DSJ30="","",'Employee Input 20-21'!DSJ30)</f>
        <v/>
      </c>
      <c r="DSK30" s="14" t="str">
        <f>IF('Employee Input 20-21'!DSK30="","",'Employee Input 20-21'!DSK30)</f>
        <v/>
      </c>
      <c r="DSL30" s="14" t="str">
        <f>IF('Employee Input 20-21'!DSL30="","",'Employee Input 20-21'!DSL30)</f>
        <v/>
      </c>
      <c r="DSM30" s="14" t="str">
        <f>IF('Employee Input 20-21'!DSM30="","",'Employee Input 20-21'!DSM30)</f>
        <v/>
      </c>
      <c r="DSN30" s="14" t="str">
        <f>IF('Employee Input 20-21'!DSN30="","",'Employee Input 20-21'!DSN30)</f>
        <v/>
      </c>
      <c r="DSO30" s="14" t="str">
        <f>IF('Employee Input 20-21'!DSO30="","",'Employee Input 20-21'!DSO30)</f>
        <v/>
      </c>
      <c r="DSP30" s="14" t="str">
        <f>IF('Employee Input 20-21'!DSP30="","",'Employee Input 20-21'!DSP30)</f>
        <v/>
      </c>
      <c r="DSQ30" s="14" t="str">
        <f>IF('Employee Input 20-21'!DSQ30="","",'Employee Input 20-21'!DSQ30)</f>
        <v/>
      </c>
      <c r="DSR30" s="14" t="str">
        <f>IF('Employee Input 20-21'!DSR30="","",'Employee Input 20-21'!DSR30)</f>
        <v/>
      </c>
      <c r="DSS30" s="14" t="str">
        <f>IF('Employee Input 20-21'!DSS30="","",'Employee Input 20-21'!DSS30)</f>
        <v/>
      </c>
      <c r="DST30" s="14" t="str">
        <f>IF('Employee Input 20-21'!DST30="","",'Employee Input 20-21'!DST30)</f>
        <v/>
      </c>
      <c r="DSU30" s="14" t="str">
        <f>IF('Employee Input 20-21'!DSU30="","",'Employee Input 20-21'!DSU30)</f>
        <v/>
      </c>
      <c r="DSV30" s="14" t="str">
        <f>IF('Employee Input 20-21'!DSV30="","",'Employee Input 20-21'!DSV30)</f>
        <v/>
      </c>
      <c r="DSW30" s="14" t="str">
        <f>IF('Employee Input 20-21'!DSW30="","",'Employee Input 20-21'!DSW30)</f>
        <v/>
      </c>
      <c r="DSX30" s="14" t="str">
        <f>IF('Employee Input 20-21'!DSX30="","",'Employee Input 20-21'!DSX30)</f>
        <v/>
      </c>
      <c r="DSY30" s="14" t="str">
        <f>IF('Employee Input 20-21'!DSY30="","",'Employee Input 20-21'!DSY30)</f>
        <v/>
      </c>
      <c r="DSZ30" s="14" t="str">
        <f>IF('Employee Input 20-21'!DSZ30="","",'Employee Input 20-21'!DSZ30)</f>
        <v/>
      </c>
      <c r="DTA30" s="14" t="str">
        <f>IF('Employee Input 20-21'!DTA30="","",'Employee Input 20-21'!DTA30)</f>
        <v/>
      </c>
      <c r="DTB30" s="14" t="str">
        <f>IF('Employee Input 20-21'!DTB30="","",'Employee Input 20-21'!DTB30)</f>
        <v/>
      </c>
      <c r="DTC30" s="14" t="str">
        <f>IF('Employee Input 20-21'!DTC30="","",'Employee Input 20-21'!DTC30)</f>
        <v/>
      </c>
      <c r="DTD30" s="14" t="str">
        <f>IF('Employee Input 20-21'!DTD30="","",'Employee Input 20-21'!DTD30)</f>
        <v/>
      </c>
      <c r="DTE30" s="14" t="str">
        <f>IF('Employee Input 20-21'!DTE30="","",'Employee Input 20-21'!DTE30)</f>
        <v/>
      </c>
      <c r="DTF30" s="14" t="str">
        <f>IF('Employee Input 20-21'!DTF30="","",'Employee Input 20-21'!DTF30)</f>
        <v/>
      </c>
      <c r="DTG30" s="14" t="str">
        <f>IF('Employee Input 20-21'!DTG30="","",'Employee Input 20-21'!DTG30)</f>
        <v/>
      </c>
      <c r="DTH30" s="14" t="str">
        <f>IF('Employee Input 20-21'!DTH30="","",'Employee Input 20-21'!DTH30)</f>
        <v/>
      </c>
      <c r="DTI30" s="14" t="str">
        <f>IF('Employee Input 20-21'!DTI30="","",'Employee Input 20-21'!DTI30)</f>
        <v/>
      </c>
      <c r="DTJ30" s="14" t="str">
        <f>IF('Employee Input 20-21'!DTJ30="","",'Employee Input 20-21'!DTJ30)</f>
        <v/>
      </c>
      <c r="DTK30" s="14" t="str">
        <f>IF('Employee Input 20-21'!DTK30="","",'Employee Input 20-21'!DTK30)</f>
        <v/>
      </c>
      <c r="DTL30" s="14" t="str">
        <f>IF('Employee Input 20-21'!DTL30="","",'Employee Input 20-21'!DTL30)</f>
        <v/>
      </c>
      <c r="DTM30" s="14" t="str">
        <f>IF('Employee Input 20-21'!DTM30="","",'Employee Input 20-21'!DTM30)</f>
        <v/>
      </c>
      <c r="DTN30" s="14" t="str">
        <f>IF('Employee Input 20-21'!DTN30="","",'Employee Input 20-21'!DTN30)</f>
        <v/>
      </c>
      <c r="DTO30" s="14" t="str">
        <f>IF('Employee Input 20-21'!DTO30="","",'Employee Input 20-21'!DTO30)</f>
        <v/>
      </c>
      <c r="DTP30" s="14" t="str">
        <f>IF('Employee Input 20-21'!DTP30="","",'Employee Input 20-21'!DTP30)</f>
        <v/>
      </c>
      <c r="DTQ30" s="14" t="str">
        <f>IF('Employee Input 20-21'!DTQ30="","",'Employee Input 20-21'!DTQ30)</f>
        <v/>
      </c>
      <c r="DTR30" s="14" t="str">
        <f>IF('Employee Input 20-21'!DTR30="","",'Employee Input 20-21'!DTR30)</f>
        <v/>
      </c>
      <c r="DTS30" s="14" t="str">
        <f>IF('Employee Input 20-21'!DTS30="","",'Employee Input 20-21'!DTS30)</f>
        <v/>
      </c>
      <c r="DTT30" s="14" t="str">
        <f>IF('Employee Input 20-21'!DTT30="","",'Employee Input 20-21'!DTT30)</f>
        <v/>
      </c>
      <c r="DTU30" s="14" t="str">
        <f>IF('Employee Input 20-21'!DTU30="","",'Employee Input 20-21'!DTU30)</f>
        <v/>
      </c>
      <c r="DTV30" s="14" t="str">
        <f>IF('Employee Input 20-21'!DTV30="","",'Employee Input 20-21'!DTV30)</f>
        <v/>
      </c>
      <c r="DTW30" s="14" t="str">
        <f>IF('Employee Input 20-21'!DTW30="","",'Employee Input 20-21'!DTW30)</f>
        <v/>
      </c>
      <c r="DTX30" s="14" t="str">
        <f>IF('Employee Input 20-21'!DTX30="","",'Employee Input 20-21'!DTX30)</f>
        <v/>
      </c>
      <c r="DTY30" s="14" t="str">
        <f>IF('Employee Input 20-21'!DTY30="","",'Employee Input 20-21'!DTY30)</f>
        <v/>
      </c>
      <c r="DTZ30" s="14" t="str">
        <f>IF('Employee Input 20-21'!DTZ30="","",'Employee Input 20-21'!DTZ30)</f>
        <v/>
      </c>
      <c r="DUA30" s="14" t="str">
        <f>IF('Employee Input 20-21'!DUA30="","",'Employee Input 20-21'!DUA30)</f>
        <v/>
      </c>
      <c r="DUB30" s="14" t="str">
        <f>IF('Employee Input 20-21'!DUB30="","",'Employee Input 20-21'!DUB30)</f>
        <v/>
      </c>
      <c r="DUC30" s="14" t="str">
        <f>IF('Employee Input 20-21'!DUC30="","",'Employee Input 20-21'!DUC30)</f>
        <v/>
      </c>
      <c r="DUD30" s="14" t="str">
        <f>IF('Employee Input 20-21'!DUD30="","",'Employee Input 20-21'!DUD30)</f>
        <v/>
      </c>
      <c r="DUE30" s="14" t="str">
        <f>IF('Employee Input 20-21'!DUE30="","",'Employee Input 20-21'!DUE30)</f>
        <v/>
      </c>
      <c r="DUF30" s="14" t="str">
        <f>IF('Employee Input 20-21'!DUF30="","",'Employee Input 20-21'!DUF30)</f>
        <v/>
      </c>
      <c r="DUG30" s="14" t="str">
        <f>IF('Employee Input 20-21'!DUG30="","",'Employee Input 20-21'!DUG30)</f>
        <v/>
      </c>
      <c r="DUH30" s="14" t="str">
        <f>IF('Employee Input 20-21'!DUH30="","",'Employee Input 20-21'!DUH30)</f>
        <v/>
      </c>
      <c r="DUI30" s="14" t="str">
        <f>IF('Employee Input 20-21'!DUI30="","",'Employee Input 20-21'!DUI30)</f>
        <v/>
      </c>
      <c r="DUJ30" s="14" t="str">
        <f>IF('Employee Input 20-21'!DUJ30="","",'Employee Input 20-21'!DUJ30)</f>
        <v/>
      </c>
      <c r="DUK30" s="14" t="str">
        <f>IF('Employee Input 20-21'!DUK30="","",'Employee Input 20-21'!DUK30)</f>
        <v/>
      </c>
      <c r="DUL30" s="14" t="str">
        <f>IF('Employee Input 20-21'!DUL30="","",'Employee Input 20-21'!DUL30)</f>
        <v/>
      </c>
      <c r="DUM30" s="14" t="str">
        <f>IF('Employee Input 20-21'!DUM30="","",'Employee Input 20-21'!DUM30)</f>
        <v/>
      </c>
      <c r="DUN30" s="14" t="str">
        <f>IF('Employee Input 20-21'!DUN30="","",'Employee Input 20-21'!DUN30)</f>
        <v/>
      </c>
      <c r="DUO30" s="14" t="str">
        <f>IF('Employee Input 20-21'!DUO30="","",'Employee Input 20-21'!DUO30)</f>
        <v/>
      </c>
      <c r="DUP30" s="14" t="str">
        <f>IF('Employee Input 20-21'!DUP30="","",'Employee Input 20-21'!DUP30)</f>
        <v/>
      </c>
      <c r="DUQ30" s="14" t="str">
        <f>IF('Employee Input 20-21'!DUQ30="","",'Employee Input 20-21'!DUQ30)</f>
        <v/>
      </c>
      <c r="DUR30" s="14" t="str">
        <f>IF('Employee Input 20-21'!DUR30="","",'Employee Input 20-21'!DUR30)</f>
        <v/>
      </c>
      <c r="DUS30" s="14" t="str">
        <f>IF('Employee Input 20-21'!DUS30="","",'Employee Input 20-21'!DUS30)</f>
        <v/>
      </c>
      <c r="DUT30" s="14" t="str">
        <f>IF('Employee Input 20-21'!DUT30="","",'Employee Input 20-21'!DUT30)</f>
        <v/>
      </c>
      <c r="DUU30" s="14" t="str">
        <f>IF('Employee Input 20-21'!DUU30="","",'Employee Input 20-21'!DUU30)</f>
        <v/>
      </c>
      <c r="DUV30" s="14" t="str">
        <f>IF('Employee Input 20-21'!DUV30="","",'Employee Input 20-21'!DUV30)</f>
        <v/>
      </c>
      <c r="DUW30" s="14" t="str">
        <f>IF('Employee Input 20-21'!DUW30="","",'Employee Input 20-21'!DUW30)</f>
        <v/>
      </c>
      <c r="DUX30" s="14" t="str">
        <f>IF('Employee Input 20-21'!DUX30="","",'Employee Input 20-21'!DUX30)</f>
        <v/>
      </c>
      <c r="DUY30" s="14" t="str">
        <f>IF('Employee Input 20-21'!DUY30="","",'Employee Input 20-21'!DUY30)</f>
        <v/>
      </c>
      <c r="DUZ30" s="14" t="str">
        <f>IF('Employee Input 20-21'!DUZ30="","",'Employee Input 20-21'!DUZ30)</f>
        <v/>
      </c>
      <c r="DVA30" s="14" t="str">
        <f>IF('Employee Input 20-21'!DVA30="","",'Employee Input 20-21'!DVA30)</f>
        <v/>
      </c>
      <c r="DVB30" s="14" t="str">
        <f>IF('Employee Input 20-21'!DVB30="","",'Employee Input 20-21'!DVB30)</f>
        <v/>
      </c>
      <c r="DVC30" s="14" t="str">
        <f>IF('Employee Input 20-21'!DVC30="","",'Employee Input 20-21'!DVC30)</f>
        <v/>
      </c>
      <c r="DVD30" s="14" t="str">
        <f>IF('Employee Input 20-21'!DVD30="","",'Employee Input 20-21'!DVD30)</f>
        <v/>
      </c>
      <c r="DVE30" s="14" t="str">
        <f>IF('Employee Input 20-21'!DVE30="","",'Employee Input 20-21'!DVE30)</f>
        <v/>
      </c>
      <c r="DVF30" s="14" t="str">
        <f>IF('Employee Input 20-21'!DVF30="","",'Employee Input 20-21'!DVF30)</f>
        <v/>
      </c>
      <c r="DVG30" s="14" t="str">
        <f>IF('Employee Input 20-21'!DVG30="","",'Employee Input 20-21'!DVG30)</f>
        <v/>
      </c>
      <c r="DVH30" s="14" t="str">
        <f>IF('Employee Input 20-21'!DVH30="","",'Employee Input 20-21'!DVH30)</f>
        <v/>
      </c>
      <c r="DVI30" s="14" t="str">
        <f>IF('Employee Input 20-21'!DVI30="","",'Employee Input 20-21'!DVI30)</f>
        <v/>
      </c>
      <c r="DVJ30" s="14" t="str">
        <f>IF('Employee Input 20-21'!DVJ30="","",'Employee Input 20-21'!DVJ30)</f>
        <v/>
      </c>
      <c r="DVK30" s="14" t="str">
        <f>IF('Employee Input 20-21'!DVK30="","",'Employee Input 20-21'!DVK30)</f>
        <v/>
      </c>
      <c r="DVL30" s="14" t="str">
        <f>IF('Employee Input 20-21'!DVL30="","",'Employee Input 20-21'!DVL30)</f>
        <v/>
      </c>
      <c r="DVM30" s="14" t="str">
        <f>IF('Employee Input 20-21'!DVM30="","",'Employee Input 20-21'!DVM30)</f>
        <v/>
      </c>
      <c r="DVN30" s="14" t="str">
        <f>IF('Employee Input 20-21'!DVN30="","",'Employee Input 20-21'!DVN30)</f>
        <v/>
      </c>
      <c r="DVO30" s="14" t="str">
        <f>IF('Employee Input 20-21'!DVO30="","",'Employee Input 20-21'!DVO30)</f>
        <v/>
      </c>
      <c r="DVP30" s="14" t="str">
        <f>IF('Employee Input 20-21'!DVP30="","",'Employee Input 20-21'!DVP30)</f>
        <v/>
      </c>
      <c r="DVQ30" s="14" t="str">
        <f>IF('Employee Input 20-21'!DVQ30="","",'Employee Input 20-21'!DVQ30)</f>
        <v/>
      </c>
      <c r="DVR30" s="14" t="str">
        <f>IF('Employee Input 20-21'!DVR30="","",'Employee Input 20-21'!DVR30)</f>
        <v/>
      </c>
      <c r="DVS30" s="14" t="str">
        <f>IF('Employee Input 20-21'!DVS30="","",'Employee Input 20-21'!DVS30)</f>
        <v/>
      </c>
      <c r="DVT30" s="14" t="str">
        <f>IF('Employee Input 20-21'!DVT30="","",'Employee Input 20-21'!DVT30)</f>
        <v/>
      </c>
      <c r="DVU30" s="14" t="str">
        <f>IF('Employee Input 20-21'!DVU30="","",'Employee Input 20-21'!DVU30)</f>
        <v/>
      </c>
      <c r="DVV30" s="14" t="str">
        <f>IF('Employee Input 20-21'!DVV30="","",'Employee Input 20-21'!DVV30)</f>
        <v/>
      </c>
      <c r="DVW30" s="14" t="str">
        <f>IF('Employee Input 20-21'!DVW30="","",'Employee Input 20-21'!DVW30)</f>
        <v/>
      </c>
      <c r="DVX30" s="14" t="str">
        <f>IF('Employee Input 20-21'!DVX30="","",'Employee Input 20-21'!DVX30)</f>
        <v/>
      </c>
      <c r="DVY30" s="14" t="str">
        <f>IF('Employee Input 20-21'!DVY30="","",'Employee Input 20-21'!DVY30)</f>
        <v/>
      </c>
      <c r="DVZ30" s="14" t="str">
        <f>IF('Employee Input 20-21'!DVZ30="","",'Employee Input 20-21'!DVZ30)</f>
        <v/>
      </c>
      <c r="DWA30" s="14" t="str">
        <f>IF('Employee Input 20-21'!DWA30="","",'Employee Input 20-21'!DWA30)</f>
        <v/>
      </c>
      <c r="DWB30" s="14" t="str">
        <f>IF('Employee Input 20-21'!DWB30="","",'Employee Input 20-21'!DWB30)</f>
        <v/>
      </c>
      <c r="DWC30" s="14" t="str">
        <f>IF('Employee Input 20-21'!DWC30="","",'Employee Input 20-21'!DWC30)</f>
        <v/>
      </c>
      <c r="DWD30" s="14" t="str">
        <f>IF('Employee Input 20-21'!DWD30="","",'Employee Input 20-21'!DWD30)</f>
        <v/>
      </c>
      <c r="DWE30" s="14" t="str">
        <f>IF('Employee Input 20-21'!DWE30="","",'Employee Input 20-21'!DWE30)</f>
        <v/>
      </c>
      <c r="DWF30" s="14" t="str">
        <f>IF('Employee Input 20-21'!DWF30="","",'Employee Input 20-21'!DWF30)</f>
        <v/>
      </c>
      <c r="DWG30" s="14" t="str">
        <f>IF('Employee Input 20-21'!DWG30="","",'Employee Input 20-21'!DWG30)</f>
        <v/>
      </c>
      <c r="DWH30" s="14" t="str">
        <f>IF('Employee Input 20-21'!DWH30="","",'Employee Input 20-21'!DWH30)</f>
        <v/>
      </c>
      <c r="DWI30" s="14" t="str">
        <f>IF('Employee Input 20-21'!DWI30="","",'Employee Input 20-21'!DWI30)</f>
        <v/>
      </c>
      <c r="DWJ30" s="14" t="str">
        <f>IF('Employee Input 20-21'!DWJ30="","",'Employee Input 20-21'!DWJ30)</f>
        <v/>
      </c>
      <c r="DWK30" s="14" t="str">
        <f>IF('Employee Input 20-21'!DWK30="","",'Employee Input 20-21'!DWK30)</f>
        <v/>
      </c>
      <c r="DWL30" s="14" t="str">
        <f>IF('Employee Input 20-21'!DWL30="","",'Employee Input 20-21'!DWL30)</f>
        <v/>
      </c>
      <c r="DWM30" s="14" t="str">
        <f>IF('Employee Input 20-21'!DWM30="","",'Employee Input 20-21'!DWM30)</f>
        <v/>
      </c>
      <c r="DWN30" s="14" t="str">
        <f>IF('Employee Input 20-21'!DWN30="","",'Employee Input 20-21'!DWN30)</f>
        <v/>
      </c>
      <c r="DWO30" s="14" t="str">
        <f>IF('Employee Input 20-21'!DWO30="","",'Employee Input 20-21'!DWO30)</f>
        <v/>
      </c>
      <c r="DWP30" s="14" t="str">
        <f>IF('Employee Input 20-21'!DWP30="","",'Employee Input 20-21'!DWP30)</f>
        <v/>
      </c>
      <c r="DWQ30" s="14" t="str">
        <f>IF('Employee Input 20-21'!DWQ30="","",'Employee Input 20-21'!DWQ30)</f>
        <v/>
      </c>
      <c r="DWR30" s="14" t="str">
        <f>IF('Employee Input 20-21'!DWR30="","",'Employee Input 20-21'!DWR30)</f>
        <v/>
      </c>
      <c r="DWS30" s="14" t="str">
        <f>IF('Employee Input 20-21'!DWS30="","",'Employee Input 20-21'!DWS30)</f>
        <v/>
      </c>
      <c r="DWT30" s="14" t="str">
        <f>IF('Employee Input 20-21'!DWT30="","",'Employee Input 20-21'!DWT30)</f>
        <v/>
      </c>
      <c r="DWU30" s="14" t="str">
        <f>IF('Employee Input 20-21'!DWU30="","",'Employee Input 20-21'!DWU30)</f>
        <v/>
      </c>
      <c r="DWV30" s="14" t="str">
        <f>IF('Employee Input 20-21'!DWV30="","",'Employee Input 20-21'!DWV30)</f>
        <v/>
      </c>
      <c r="DWW30" s="14" t="str">
        <f>IF('Employee Input 20-21'!DWW30="","",'Employee Input 20-21'!DWW30)</f>
        <v/>
      </c>
      <c r="DWX30" s="14" t="str">
        <f>IF('Employee Input 20-21'!DWX30="","",'Employee Input 20-21'!DWX30)</f>
        <v/>
      </c>
      <c r="DWY30" s="14" t="str">
        <f>IF('Employee Input 20-21'!DWY30="","",'Employee Input 20-21'!DWY30)</f>
        <v/>
      </c>
      <c r="DWZ30" s="14" t="str">
        <f>IF('Employee Input 20-21'!DWZ30="","",'Employee Input 20-21'!DWZ30)</f>
        <v/>
      </c>
      <c r="DXA30" s="14" t="str">
        <f>IF('Employee Input 20-21'!DXA30="","",'Employee Input 20-21'!DXA30)</f>
        <v/>
      </c>
      <c r="DXB30" s="14" t="str">
        <f>IF('Employee Input 20-21'!DXB30="","",'Employee Input 20-21'!DXB30)</f>
        <v/>
      </c>
      <c r="DXC30" s="14" t="str">
        <f>IF('Employee Input 20-21'!DXC30="","",'Employee Input 20-21'!DXC30)</f>
        <v/>
      </c>
      <c r="DXD30" s="14" t="str">
        <f>IF('Employee Input 20-21'!DXD30="","",'Employee Input 20-21'!DXD30)</f>
        <v/>
      </c>
      <c r="DXE30" s="14" t="str">
        <f>IF('Employee Input 20-21'!DXE30="","",'Employee Input 20-21'!DXE30)</f>
        <v/>
      </c>
      <c r="DXF30" s="14" t="str">
        <f>IF('Employee Input 20-21'!DXF30="","",'Employee Input 20-21'!DXF30)</f>
        <v/>
      </c>
      <c r="DXG30" s="14" t="str">
        <f>IF('Employee Input 20-21'!DXG30="","",'Employee Input 20-21'!DXG30)</f>
        <v/>
      </c>
      <c r="DXH30" s="14" t="str">
        <f>IF('Employee Input 20-21'!DXH30="","",'Employee Input 20-21'!DXH30)</f>
        <v/>
      </c>
      <c r="DXI30" s="14" t="str">
        <f>IF('Employee Input 20-21'!DXI30="","",'Employee Input 20-21'!DXI30)</f>
        <v/>
      </c>
      <c r="DXJ30" s="14" t="str">
        <f>IF('Employee Input 20-21'!DXJ30="","",'Employee Input 20-21'!DXJ30)</f>
        <v/>
      </c>
      <c r="DXK30" s="14" t="str">
        <f>IF('Employee Input 20-21'!DXK30="","",'Employee Input 20-21'!DXK30)</f>
        <v/>
      </c>
      <c r="DXL30" s="14" t="str">
        <f>IF('Employee Input 20-21'!DXL30="","",'Employee Input 20-21'!DXL30)</f>
        <v/>
      </c>
      <c r="DXM30" s="14" t="str">
        <f>IF('Employee Input 20-21'!DXM30="","",'Employee Input 20-21'!DXM30)</f>
        <v/>
      </c>
      <c r="DXN30" s="14" t="str">
        <f>IF('Employee Input 20-21'!DXN30="","",'Employee Input 20-21'!DXN30)</f>
        <v/>
      </c>
      <c r="DXO30" s="14" t="str">
        <f>IF('Employee Input 20-21'!DXO30="","",'Employee Input 20-21'!DXO30)</f>
        <v/>
      </c>
      <c r="DXP30" s="14" t="str">
        <f>IF('Employee Input 20-21'!DXP30="","",'Employee Input 20-21'!DXP30)</f>
        <v/>
      </c>
      <c r="DXQ30" s="14" t="str">
        <f>IF('Employee Input 20-21'!DXQ30="","",'Employee Input 20-21'!DXQ30)</f>
        <v/>
      </c>
      <c r="DXR30" s="14" t="str">
        <f>IF('Employee Input 20-21'!DXR30="","",'Employee Input 20-21'!DXR30)</f>
        <v/>
      </c>
      <c r="DXS30" s="14" t="str">
        <f>IF('Employee Input 20-21'!DXS30="","",'Employee Input 20-21'!DXS30)</f>
        <v/>
      </c>
      <c r="DXT30" s="14" t="str">
        <f>IF('Employee Input 20-21'!DXT30="","",'Employee Input 20-21'!DXT30)</f>
        <v/>
      </c>
      <c r="DXU30" s="14" t="str">
        <f>IF('Employee Input 20-21'!DXU30="","",'Employee Input 20-21'!DXU30)</f>
        <v/>
      </c>
      <c r="DXV30" s="14" t="str">
        <f>IF('Employee Input 20-21'!DXV30="","",'Employee Input 20-21'!DXV30)</f>
        <v/>
      </c>
      <c r="DXW30" s="14" t="str">
        <f>IF('Employee Input 20-21'!DXW30="","",'Employee Input 20-21'!DXW30)</f>
        <v/>
      </c>
      <c r="DXX30" s="14" t="str">
        <f>IF('Employee Input 20-21'!DXX30="","",'Employee Input 20-21'!DXX30)</f>
        <v/>
      </c>
      <c r="DXY30" s="14" t="str">
        <f>IF('Employee Input 20-21'!DXY30="","",'Employee Input 20-21'!DXY30)</f>
        <v/>
      </c>
      <c r="DXZ30" s="14" t="str">
        <f>IF('Employee Input 20-21'!DXZ30="","",'Employee Input 20-21'!DXZ30)</f>
        <v/>
      </c>
      <c r="DYA30" s="14" t="str">
        <f>IF('Employee Input 20-21'!DYA30="","",'Employee Input 20-21'!DYA30)</f>
        <v/>
      </c>
      <c r="DYB30" s="14" t="str">
        <f>IF('Employee Input 20-21'!DYB30="","",'Employee Input 20-21'!DYB30)</f>
        <v/>
      </c>
      <c r="DYC30" s="14" t="str">
        <f>IF('Employee Input 20-21'!DYC30="","",'Employee Input 20-21'!DYC30)</f>
        <v/>
      </c>
      <c r="DYD30" s="14" t="str">
        <f>IF('Employee Input 20-21'!DYD30="","",'Employee Input 20-21'!DYD30)</f>
        <v/>
      </c>
      <c r="DYE30" s="14" t="str">
        <f>IF('Employee Input 20-21'!DYE30="","",'Employee Input 20-21'!DYE30)</f>
        <v/>
      </c>
      <c r="DYF30" s="14" t="str">
        <f>IF('Employee Input 20-21'!DYF30="","",'Employee Input 20-21'!DYF30)</f>
        <v/>
      </c>
      <c r="DYG30" s="14" t="str">
        <f>IF('Employee Input 20-21'!DYG30="","",'Employee Input 20-21'!DYG30)</f>
        <v/>
      </c>
      <c r="DYH30" s="14" t="str">
        <f>IF('Employee Input 20-21'!DYH30="","",'Employee Input 20-21'!DYH30)</f>
        <v/>
      </c>
      <c r="DYI30" s="14" t="str">
        <f>IF('Employee Input 20-21'!DYI30="","",'Employee Input 20-21'!DYI30)</f>
        <v/>
      </c>
      <c r="DYJ30" s="14" t="str">
        <f>IF('Employee Input 20-21'!DYJ30="","",'Employee Input 20-21'!DYJ30)</f>
        <v/>
      </c>
      <c r="DYK30" s="14" t="str">
        <f>IF('Employee Input 20-21'!DYK30="","",'Employee Input 20-21'!DYK30)</f>
        <v/>
      </c>
      <c r="DYL30" s="14" t="str">
        <f>IF('Employee Input 20-21'!DYL30="","",'Employee Input 20-21'!DYL30)</f>
        <v/>
      </c>
      <c r="DYM30" s="14" t="str">
        <f>IF('Employee Input 20-21'!DYM30="","",'Employee Input 20-21'!DYM30)</f>
        <v/>
      </c>
      <c r="DYN30" s="14" t="str">
        <f>IF('Employee Input 20-21'!DYN30="","",'Employee Input 20-21'!DYN30)</f>
        <v/>
      </c>
      <c r="DYO30" s="14" t="str">
        <f>IF('Employee Input 20-21'!DYO30="","",'Employee Input 20-21'!DYO30)</f>
        <v/>
      </c>
      <c r="DYP30" s="14" t="str">
        <f>IF('Employee Input 20-21'!DYP30="","",'Employee Input 20-21'!DYP30)</f>
        <v/>
      </c>
      <c r="DYQ30" s="14" t="str">
        <f>IF('Employee Input 20-21'!DYQ30="","",'Employee Input 20-21'!DYQ30)</f>
        <v/>
      </c>
      <c r="DYR30" s="14" t="str">
        <f>IF('Employee Input 20-21'!DYR30="","",'Employee Input 20-21'!DYR30)</f>
        <v/>
      </c>
      <c r="DYS30" s="14" t="str">
        <f>IF('Employee Input 20-21'!DYS30="","",'Employee Input 20-21'!DYS30)</f>
        <v/>
      </c>
      <c r="DYT30" s="14" t="str">
        <f>IF('Employee Input 20-21'!DYT30="","",'Employee Input 20-21'!DYT30)</f>
        <v/>
      </c>
      <c r="DYU30" s="14" t="str">
        <f>IF('Employee Input 20-21'!DYU30="","",'Employee Input 20-21'!DYU30)</f>
        <v/>
      </c>
      <c r="DYV30" s="14" t="str">
        <f>IF('Employee Input 20-21'!DYV30="","",'Employee Input 20-21'!DYV30)</f>
        <v/>
      </c>
      <c r="DYW30" s="14" t="str">
        <f>IF('Employee Input 20-21'!DYW30="","",'Employee Input 20-21'!DYW30)</f>
        <v/>
      </c>
      <c r="DYX30" s="14" t="str">
        <f>IF('Employee Input 20-21'!DYX30="","",'Employee Input 20-21'!DYX30)</f>
        <v/>
      </c>
      <c r="DYY30" s="14" t="str">
        <f>IF('Employee Input 20-21'!DYY30="","",'Employee Input 20-21'!DYY30)</f>
        <v/>
      </c>
      <c r="DYZ30" s="14" t="str">
        <f>IF('Employee Input 20-21'!DYZ30="","",'Employee Input 20-21'!DYZ30)</f>
        <v/>
      </c>
      <c r="DZA30" s="14" t="str">
        <f>IF('Employee Input 20-21'!DZA30="","",'Employee Input 20-21'!DZA30)</f>
        <v/>
      </c>
      <c r="DZB30" s="14" t="str">
        <f>IF('Employee Input 20-21'!DZB30="","",'Employee Input 20-21'!DZB30)</f>
        <v/>
      </c>
      <c r="DZC30" s="14" t="str">
        <f>IF('Employee Input 20-21'!DZC30="","",'Employee Input 20-21'!DZC30)</f>
        <v/>
      </c>
      <c r="DZD30" s="14" t="str">
        <f>IF('Employee Input 20-21'!DZD30="","",'Employee Input 20-21'!DZD30)</f>
        <v/>
      </c>
      <c r="DZE30" s="14" t="str">
        <f>IF('Employee Input 20-21'!DZE30="","",'Employee Input 20-21'!DZE30)</f>
        <v/>
      </c>
      <c r="DZF30" s="14" t="str">
        <f>IF('Employee Input 20-21'!DZF30="","",'Employee Input 20-21'!DZF30)</f>
        <v/>
      </c>
      <c r="DZG30" s="14" t="str">
        <f>IF('Employee Input 20-21'!DZG30="","",'Employee Input 20-21'!DZG30)</f>
        <v/>
      </c>
      <c r="DZH30" s="14" t="str">
        <f>IF('Employee Input 20-21'!DZH30="","",'Employee Input 20-21'!DZH30)</f>
        <v/>
      </c>
      <c r="DZI30" s="14" t="str">
        <f>IF('Employee Input 20-21'!DZI30="","",'Employee Input 20-21'!DZI30)</f>
        <v/>
      </c>
      <c r="DZJ30" s="14" t="str">
        <f>IF('Employee Input 20-21'!DZJ30="","",'Employee Input 20-21'!DZJ30)</f>
        <v/>
      </c>
      <c r="DZK30" s="14" t="str">
        <f>IF('Employee Input 20-21'!DZK30="","",'Employee Input 20-21'!DZK30)</f>
        <v/>
      </c>
      <c r="DZL30" s="14" t="str">
        <f>IF('Employee Input 20-21'!DZL30="","",'Employee Input 20-21'!DZL30)</f>
        <v/>
      </c>
      <c r="DZM30" s="14" t="str">
        <f>IF('Employee Input 20-21'!DZM30="","",'Employee Input 20-21'!DZM30)</f>
        <v/>
      </c>
      <c r="DZN30" s="14" t="str">
        <f>IF('Employee Input 20-21'!DZN30="","",'Employee Input 20-21'!DZN30)</f>
        <v/>
      </c>
      <c r="DZO30" s="14" t="str">
        <f>IF('Employee Input 20-21'!DZO30="","",'Employee Input 20-21'!DZO30)</f>
        <v/>
      </c>
      <c r="DZP30" s="14" t="str">
        <f>IF('Employee Input 20-21'!DZP30="","",'Employee Input 20-21'!DZP30)</f>
        <v/>
      </c>
      <c r="DZQ30" s="14" t="str">
        <f>IF('Employee Input 20-21'!DZQ30="","",'Employee Input 20-21'!DZQ30)</f>
        <v/>
      </c>
      <c r="DZR30" s="14" t="str">
        <f>IF('Employee Input 20-21'!DZR30="","",'Employee Input 20-21'!DZR30)</f>
        <v/>
      </c>
      <c r="DZS30" s="14" t="str">
        <f>IF('Employee Input 20-21'!DZS30="","",'Employee Input 20-21'!DZS30)</f>
        <v/>
      </c>
      <c r="DZT30" s="14" t="str">
        <f>IF('Employee Input 20-21'!DZT30="","",'Employee Input 20-21'!DZT30)</f>
        <v/>
      </c>
      <c r="DZU30" s="14" t="str">
        <f>IF('Employee Input 20-21'!DZU30="","",'Employee Input 20-21'!DZU30)</f>
        <v/>
      </c>
      <c r="DZV30" s="14" t="str">
        <f>IF('Employee Input 20-21'!DZV30="","",'Employee Input 20-21'!DZV30)</f>
        <v/>
      </c>
      <c r="DZW30" s="14" t="str">
        <f>IF('Employee Input 20-21'!DZW30="","",'Employee Input 20-21'!DZW30)</f>
        <v/>
      </c>
      <c r="DZX30" s="14" t="str">
        <f>IF('Employee Input 20-21'!DZX30="","",'Employee Input 20-21'!DZX30)</f>
        <v/>
      </c>
      <c r="DZY30" s="14" t="str">
        <f>IF('Employee Input 20-21'!DZY30="","",'Employee Input 20-21'!DZY30)</f>
        <v/>
      </c>
      <c r="DZZ30" s="14" t="str">
        <f>IF('Employee Input 20-21'!DZZ30="","",'Employee Input 20-21'!DZZ30)</f>
        <v/>
      </c>
      <c r="EAA30" s="14" t="str">
        <f>IF('Employee Input 20-21'!EAA30="","",'Employee Input 20-21'!EAA30)</f>
        <v/>
      </c>
      <c r="EAB30" s="14" t="str">
        <f>IF('Employee Input 20-21'!EAB30="","",'Employee Input 20-21'!EAB30)</f>
        <v/>
      </c>
      <c r="EAC30" s="14" t="str">
        <f>IF('Employee Input 20-21'!EAC30="","",'Employee Input 20-21'!EAC30)</f>
        <v/>
      </c>
      <c r="EAD30" s="14" t="str">
        <f>IF('Employee Input 20-21'!EAD30="","",'Employee Input 20-21'!EAD30)</f>
        <v/>
      </c>
      <c r="EAE30" s="14" t="str">
        <f>IF('Employee Input 20-21'!EAE30="","",'Employee Input 20-21'!EAE30)</f>
        <v/>
      </c>
      <c r="EAF30" s="14" t="str">
        <f>IF('Employee Input 20-21'!EAF30="","",'Employee Input 20-21'!EAF30)</f>
        <v/>
      </c>
      <c r="EAG30" s="14" t="str">
        <f>IF('Employee Input 20-21'!EAG30="","",'Employee Input 20-21'!EAG30)</f>
        <v/>
      </c>
      <c r="EAH30" s="14" t="str">
        <f>IF('Employee Input 20-21'!EAH30="","",'Employee Input 20-21'!EAH30)</f>
        <v/>
      </c>
      <c r="EAI30" s="14" t="str">
        <f>IF('Employee Input 20-21'!EAI30="","",'Employee Input 20-21'!EAI30)</f>
        <v/>
      </c>
      <c r="EAJ30" s="14" t="str">
        <f>IF('Employee Input 20-21'!EAJ30="","",'Employee Input 20-21'!EAJ30)</f>
        <v/>
      </c>
      <c r="EAK30" s="14" t="str">
        <f>IF('Employee Input 20-21'!EAK30="","",'Employee Input 20-21'!EAK30)</f>
        <v/>
      </c>
      <c r="EAL30" s="14" t="str">
        <f>IF('Employee Input 20-21'!EAL30="","",'Employee Input 20-21'!EAL30)</f>
        <v/>
      </c>
      <c r="EAM30" s="14" t="str">
        <f>IF('Employee Input 20-21'!EAM30="","",'Employee Input 20-21'!EAM30)</f>
        <v/>
      </c>
      <c r="EAN30" s="14" t="str">
        <f>IF('Employee Input 20-21'!EAN30="","",'Employee Input 20-21'!EAN30)</f>
        <v/>
      </c>
      <c r="EAO30" s="14" t="str">
        <f>IF('Employee Input 20-21'!EAO30="","",'Employee Input 20-21'!EAO30)</f>
        <v/>
      </c>
      <c r="EAP30" s="14" t="str">
        <f>IF('Employee Input 20-21'!EAP30="","",'Employee Input 20-21'!EAP30)</f>
        <v/>
      </c>
      <c r="EAQ30" s="14" t="str">
        <f>IF('Employee Input 20-21'!EAQ30="","",'Employee Input 20-21'!EAQ30)</f>
        <v/>
      </c>
      <c r="EAR30" s="14" t="str">
        <f>IF('Employee Input 20-21'!EAR30="","",'Employee Input 20-21'!EAR30)</f>
        <v/>
      </c>
      <c r="EAS30" s="14" t="str">
        <f>IF('Employee Input 20-21'!EAS30="","",'Employee Input 20-21'!EAS30)</f>
        <v/>
      </c>
      <c r="EAT30" s="14" t="str">
        <f>IF('Employee Input 20-21'!EAT30="","",'Employee Input 20-21'!EAT30)</f>
        <v/>
      </c>
      <c r="EAU30" s="14" t="str">
        <f>IF('Employee Input 20-21'!EAU30="","",'Employee Input 20-21'!EAU30)</f>
        <v/>
      </c>
      <c r="EAV30" s="14" t="str">
        <f>IF('Employee Input 20-21'!EAV30="","",'Employee Input 20-21'!EAV30)</f>
        <v/>
      </c>
      <c r="EAW30" s="14" t="str">
        <f>IF('Employee Input 20-21'!EAW30="","",'Employee Input 20-21'!EAW30)</f>
        <v/>
      </c>
      <c r="EAX30" s="14" t="str">
        <f>IF('Employee Input 20-21'!EAX30="","",'Employee Input 20-21'!EAX30)</f>
        <v/>
      </c>
      <c r="EAY30" s="14" t="str">
        <f>IF('Employee Input 20-21'!EAY30="","",'Employee Input 20-21'!EAY30)</f>
        <v/>
      </c>
      <c r="EAZ30" s="14" t="str">
        <f>IF('Employee Input 20-21'!EAZ30="","",'Employee Input 20-21'!EAZ30)</f>
        <v/>
      </c>
      <c r="EBA30" s="14" t="str">
        <f>IF('Employee Input 20-21'!EBA30="","",'Employee Input 20-21'!EBA30)</f>
        <v/>
      </c>
      <c r="EBB30" s="14" t="str">
        <f>IF('Employee Input 20-21'!EBB30="","",'Employee Input 20-21'!EBB30)</f>
        <v/>
      </c>
      <c r="EBC30" s="14" t="str">
        <f>IF('Employee Input 20-21'!EBC30="","",'Employee Input 20-21'!EBC30)</f>
        <v/>
      </c>
      <c r="EBD30" s="14" t="str">
        <f>IF('Employee Input 20-21'!EBD30="","",'Employee Input 20-21'!EBD30)</f>
        <v/>
      </c>
      <c r="EBE30" s="14" t="str">
        <f>IF('Employee Input 20-21'!EBE30="","",'Employee Input 20-21'!EBE30)</f>
        <v/>
      </c>
      <c r="EBF30" s="14" t="str">
        <f>IF('Employee Input 20-21'!EBF30="","",'Employee Input 20-21'!EBF30)</f>
        <v/>
      </c>
      <c r="EBG30" s="14" t="str">
        <f>IF('Employee Input 20-21'!EBG30="","",'Employee Input 20-21'!EBG30)</f>
        <v/>
      </c>
      <c r="EBH30" s="14" t="str">
        <f>IF('Employee Input 20-21'!EBH30="","",'Employee Input 20-21'!EBH30)</f>
        <v/>
      </c>
      <c r="EBI30" s="14" t="str">
        <f>IF('Employee Input 20-21'!EBI30="","",'Employee Input 20-21'!EBI30)</f>
        <v/>
      </c>
      <c r="EBJ30" s="14" t="str">
        <f>IF('Employee Input 20-21'!EBJ30="","",'Employee Input 20-21'!EBJ30)</f>
        <v/>
      </c>
      <c r="EBK30" s="14" t="str">
        <f>IF('Employee Input 20-21'!EBK30="","",'Employee Input 20-21'!EBK30)</f>
        <v/>
      </c>
      <c r="EBL30" s="14" t="str">
        <f>IF('Employee Input 20-21'!EBL30="","",'Employee Input 20-21'!EBL30)</f>
        <v/>
      </c>
      <c r="EBM30" s="14" t="str">
        <f>IF('Employee Input 20-21'!EBM30="","",'Employee Input 20-21'!EBM30)</f>
        <v/>
      </c>
      <c r="EBN30" s="14" t="str">
        <f>IF('Employee Input 20-21'!EBN30="","",'Employee Input 20-21'!EBN30)</f>
        <v/>
      </c>
      <c r="EBO30" s="14" t="str">
        <f>IF('Employee Input 20-21'!EBO30="","",'Employee Input 20-21'!EBO30)</f>
        <v/>
      </c>
      <c r="EBP30" s="14" t="str">
        <f>IF('Employee Input 20-21'!EBP30="","",'Employee Input 20-21'!EBP30)</f>
        <v/>
      </c>
      <c r="EBQ30" s="14" t="str">
        <f>IF('Employee Input 20-21'!EBQ30="","",'Employee Input 20-21'!EBQ30)</f>
        <v/>
      </c>
      <c r="EBR30" s="14" t="str">
        <f>IF('Employee Input 20-21'!EBR30="","",'Employee Input 20-21'!EBR30)</f>
        <v/>
      </c>
      <c r="EBS30" s="14" t="str">
        <f>IF('Employee Input 20-21'!EBS30="","",'Employee Input 20-21'!EBS30)</f>
        <v/>
      </c>
      <c r="EBT30" s="14" t="str">
        <f>IF('Employee Input 20-21'!EBT30="","",'Employee Input 20-21'!EBT30)</f>
        <v/>
      </c>
      <c r="EBU30" s="14" t="str">
        <f>IF('Employee Input 20-21'!EBU30="","",'Employee Input 20-21'!EBU30)</f>
        <v/>
      </c>
      <c r="EBV30" s="14" t="str">
        <f>IF('Employee Input 20-21'!EBV30="","",'Employee Input 20-21'!EBV30)</f>
        <v/>
      </c>
      <c r="EBW30" s="14" t="str">
        <f>IF('Employee Input 20-21'!EBW30="","",'Employee Input 20-21'!EBW30)</f>
        <v/>
      </c>
      <c r="EBX30" s="14" t="str">
        <f>IF('Employee Input 20-21'!EBX30="","",'Employee Input 20-21'!EBX30)</f>
        <v/>
      </c>
      <c r="EBY30" s="14" t="str">
        <f>IF('Employee Input 20-21'!EBY30="","",'Employee Input 20-21'!EBY30)</f>
        <v/>
      </c>
      <c r="EBZ30" s="14" t="str">
        <f>IF('Employee Input 20-21'!EBZ30="","",'Employee Input 20-21'!EBZ30)</f>
        <v/>
      </c>
      <c r="ECA30" s="14" t="str">
        <f>IF('Employee Input 20-21'!ECA30="","",'Employee Input 20-21'!ECA30)</f>
        <v/>
      </c>
      <c r="ECB30" s="14" t="str">
        <f>IF('Employee Input 20-21'!ECB30="","",'Employee Input 20-21'!ECB30)</f>
        <v/>
      </c>
      <c r="ECC30" s="14" t="str">
        <f>IF('Employee Input 20-21'!ECC30="","",'Employee Input 20-21'!ECC30)</f>
        <v/>
      </c>
      <c r="ECD30" s="14" t="str">
        <f>IF('Employee Input 20-21'!ECD30="","",'Employee Input 20-21'!ECD30)</f>
        <v/>
      </c>
      <c r="ECE30" s="14" t="str">
        <f>IF('Employee Input 20-21'!ECE30="","",'Employee Input 20-21'!ECE30)</f>
        <v/>
      </c>
      <c r="ECF30" s="14" t="str">
        <f>IF('Employee Input 20-21'!ECF30="","",'Employee Input 20-21'!ECF30)</f>
        <v/>
      </c>
      <c r="ECG30" s="14" t="str">
        <f>IF('Employee Input 20-21'!ECG30="","",'Employee Input 20-21'!ECG30)</f>
        <v/>
      </c>
      <c r="ECH30" s="14" t="str">
        <f>IF('Employee Input 20-21'!ECH30="","",'Employee Input 20-21'!ECH30)</f>
        <v/>
      </c>
      <c r="ECI30" s="14" t="str">
        <f>IF('Employee Input 20-21'!ECI30="","",'Employee Input 20-21'!ECI30)</f>
        <v/>
      </c>
      <c r="ECJ30" s="14" t="str">
        <f>IF('Employee Input 20-21'!ECJ30="","",'Employee Input 20-21'!ECJ30)</f>
        <v/>
      </c>
      <c r="ECK30" s="14" t="str">
        <f>IF('Employee Input 20-21'!ECK30="","",'Employee Input 20-21'!ECK30)</f>
        <v/>
      </c>
      <c r="ECL30" s="14" t="str">
        <f>IF('Employee Input 20-21'!ECL30="","",'Employee Input 20-21'!ECL30)</f>
        <v/>
      </c>
      <c r="ECM30" s="14" t="str">
        <f>IF('Employee Input 20-21'!ECM30="","",'Employee Input 20-21'!ECM30)</f>
        <v/>
      </c>
      <c r="ECN30" s="14" t="str">
        <f>IF('Employee Input 20-21'!ECN30="","",'Employee Input 20-21'!ECN30)</f>
        <v/>
      </c>
      <c r="ECO30" s="14" t="str">
        <f>IF('Employee Input 20-21'!ECO30="","",'Employee Input 20-21'!ECO30)</f>
        <v/>
      </c>
      <c r="ECP30" s="14" t="str">
        <f>IF('Employee Input 20-21'!ECP30="","",'Employee Input 20-21'!ECP30)</f>
        <v/>
      </c>
      <c r="ECQ30" s="14" t="str">
        <f>IF('Employee Input 20-21'!ECQ30="","",'Employee Input 20-21'!ECQ30)</f>
        <v/>
      </c>
      <c r="ECR30" s="14" t="str">
        <f>IF('Employee Input 20-21'!ECR30="","",'Employee Input 20-21'!ECR30)</f>
        <v/>
      </c>
      <c r="ECS30" s="14" t="str">
        <f>IF('Employee Input 20-21'!ECS30="","",'Employee Input 20-21'!ECS30)</f>
        <v/>
      </c>
      <c r="ECT30" s="14" t="str">
        <f>IF('Employee Input 20-21'!ECT30="","",'Employee Input 20-21'!ECT30)</f>
        <v/>
      </c>
      <c r="ECU30" s="14" t="str">
        <f>IF('Employee Input 20-21'!ECU30="","",'Employee Input 20-21'!ECU30)</f>
        <v/>
      </c>
      <c r="ECV30" s="14" t="str">
        <f>IF('Employee Input 20-21'!ECV30="","",'Employee Input 20-21'!ECV30)</f>
        <v/>
      </c>
      <c r="ECW30" s="14" t="str">
        <f>IF('Employee Input 20-21'!ECW30="","",'Employee Input 20-21'!ECW30)</f>
        <v/>
      </c>
      <c r="ECX30" s="14" t="str">
        <f>IF('Employee Input 20-21'!ECX30="","",'Employee Input 20-21'!ECX30)</f>
        <v/>
      </c>
      <c r="ECY30" s="14" t="str">
        <f>IF('Employee Input 20-21'!ECY30="","",'Employee Input 20-21'!ECY30)</f>
        <v/>
      </c>
      <c r="ECZ30" s="14" t="str">
        <f>IF('Employee Input 20-21'!ECZ30="","",'Employee Input 20-21'!ECZ30)</f>
        <v/>
      </c>
      <c r="EDA30" s="14" t="str">
        <f>IF('Employee Input 20-21'!EDA30="","",'Employee Input 20-21'!EDA30)</f>
        <v/>
      </c>
      <c r="EDB30" s="14" t="str">
        <f>IF('Employee Input 20-21'!EDB30="","",'Employee Input 20-21'!EDB30)</f>
        <v/>
      </c>
      <c r="EDC30" s="14" t="str">
        <f>IF('Employee Input 20-21'!EDC30="","",'Employee Input 20-21'!EDC30)</f>
        <v/>
      </c>
      <c r="EDD30" s="14" t="str">
        <f>IF('Employee Input 20-21'!EDD30="","",'Employee Input 20-21'!EDD30)</f>
        <v/>
      </c>
      <c r="EDE30" s="14" t="str">
        <f>IF('Employee Input 20-21'!EDE30="","",'Employee Input 20-21'!EDE30)</f>
        <v/>
      </c>
      <c r="EDF30" s="14" t="str">
        <f>IF('Employee Input 20-21'!EDF30="","",'Employee Input 20-21'!EDF30)</f>
        <v/>
      </c>
      <c r="EDG30" s="14" t="str">
        <f>IF('Employee Input 20-21'!EDG30="","",'Employee Input 20-21'!EDG30)</f>
        <v/>
      </c>
      <c r="EDH30" s="14" t="str">
        <f>IF('Employee Input 20-21'!EDH30="","",'Employee Input 20-21'!EDH30)</f>
        <v/>
      </c>
      <c r="EDI30" s="14" t="str">
        <f>IF('Employee Input 20-21'!EDI30="","",'Employee Input 20-21'!EDI30)</f>
        <v/>
      </c>
      <c r="EDJ30" s="14" t="str">
        <f>IF('Employee Input 20-21'!EDJ30="","",'Employee Input 20-21'!EDJ30)</f>
        <v/>
      </c>
      <c r="EDK30" s="14" t="str">
        <f>IF('Employee Input 20-21'!EDK30="","",'Employee Input 20-21'!EDK30)</f>
        <v/>
      </c>
      <c r="EDL30" s="14" t="str">
        <f>IF('Employee Input 20-21'!EDL30="","",'Employee Input 20-21'!EDL30)</f>
        <v/>
      </c>
      <c r="EDM30" s="14" t="str">
        <f>IF('Employee Input 20-21'!EDM30="","",'Employee Input 20-21'!EDM30)</f>
        <v/>
      </c>
      <c r="EDN30" s="14" t="str">
        <f>IF('Employee Input 20-21'!EDN30="","",'Employee Input 20-21'!EDN30)</f>
        <v/>
      </c>
      <c r="EDO30" s="14" t="str">
        <f>IF('Employee Input 20-21'!EDO30="","",'Employee Input 20-21'!EDO30)</f>
        <v/>
      </c>
      <c r="EDP30" s="14" t="str">
        <f>IF('Employee Input 20-21'!EDP30="","",'Employee Input 20-21'!EDP30)</f>
        <v/>
      </c>
      <c r="EDQ30" s="14" t="str">
        <f>IF('Employee Input 20-21'!EDQ30="","",'Employee Input 20-21'!EDQ30)</f>
        <v/>
      </c>
      <c r="EDR30" s="14" t="str">
        <f>IF('Employee Input 20-21'!EDR30="","",'Employee Input 20-21'!EDR30)</f>
        <v/>
      </c>
      <c r="EDS30" s="14" t="str">
        <f>IF('Employee Input 20-21'!EDS30="","",'Employee Input 20-21'!EDS30)</f>
        <v/>
      </c>
      <c r="EDT30" s="14" t="str">
        <f>IF('Employee Input 20-21'!EDT30="","",'Employee Input 20-21'!EDT30)</f>
        <v/>
      </c>
      <c r="EDU30" s="14" t="str">
        <f>IF('Employee Input 20-21'!EDU30="","",'Employee Input 20-21'!EDU30)</f>
        <v/>
      </c>
      <c r="EDV30" s="14" t="str">
        <f>IF('Employee Input 20-21'!EDV30="","",'Employee Input 20-21'!EDV30)</f>
        <v/>
      </c>
      <c r="EDW30" s="14" t="str">
        <f>IF('Employee Input 20-21'!EDW30="","",'Employee Input 20-21'!EDW30)</f>
        <v/>
      </c>
      <c r="EDX30" s="14" t="str">
        <f>IF('Employee Input 20-21'!EDX30="","",'Employee Input 20-21'!EDX30)</f>
        <v/>
      </c>
      <c r="EDY30" s="14" t="str">
        <f>IF('Employee Input 20-21'!EDY30="","",'Employee Input 20-21'!EDY30)</f>
        <v/>
      </c>
      <c r="EDZ30" s="14" t="str">
        <f>IF('Employee Input 20-21'!EDZ30="","",'Employee Input 20-21'!EDZ30)</f>
        <v/>
      </c>
      <c r="EEA30" s="14" t="str">
        <f>IF('Employee Input 20-21'!EEA30="","",'Employee Input 20-21'!EEA30)</f>
        <v/>
      </c>
      <c r="EEB30" s="14" t="str">
        <f>IF('Employee Input 20-21'!EEB30="","",'Employee Input 20-21'!EEB30)</f>
        <v/>
      </c>
      <c r="EEC30" s="14" t="str">
        <f>IF('Employee Input 20-21'!EEC30="","",'Employee Input 20-21'!EEC30)</f>
        <v/>
      </c>
      <c r="EED30" s="14" t="str">
        <f>IF('Employee Input 20-21'!EED30="","",'Employee Input 20-21'!EED30)</f>
        <v/>
      </c>
      <c r="EEE30" s="14" t="str">
        <f>IF('Employee Input 20-21'!EEE30="","",'Employee Input 20-21'!EEE30)</f>
        <v/>
      </c>
      <c r="EEF30" s="14" t="str">
        <f>IF('Employee Input 20-21'!EEF30="","",'Employee Input 20-21'!EEF30)</f>
        <v/>
      </c>
      <c r="EEG30" s="14" t="str">
        <f>IF('Employee Input 20-21'!EEG30="","",'Employee Input 20-21'!EEG30)</f>
        <v/>
      </c>
      <c r="EEH30" s="14" t="str">
        <f>IF('Employee Input 20-21'!EEH30="","",'Employee Input 20-21'!EEH30)</f>
        <v/>
      </c>
      <c r="EEI30" s="14" t="str">
        <f>IF('Employee Input 20-21'!EEI30="","",'Employee Input 20-21'!EEI30)</f>
        <v/>
      </c>
      <c r="EEJ30" s="14" t="str">
        <f>IF('Employee Input 20-21'!EEJ30="","",'Employee Input 20-21'!EEJ30)</f>
        <v/>
      </c>
      <c r="EEK30" s="14" t="str">
        <f>IF('Employee Input 20-21'!EEK30="","",'Employee Input 20-21'!EEK30)</f>
        <v/>
      </c>
      <c r="EEL30" s="14" t="str">
        <f>IF('Employee Input 20-21'!EEL30="","",'Employee Input 20-21'!EEL30)</f>
        <v/>
      </c>
      <c r="EEM30" s="14" t="str">
        <f>IF('Employee Input 20-21'!EEM30="","",'Employee Input 20-21'!EEM30)</f>
        <v/>
      </c>
      <c r="EEN30" s="14" t="str">
        <f>IF('Employee Input 20-21'!EEN30="","",'Employee Input 20-21'!EEN30)</f>
        <v/>
      </c>
      <c r="EEO30" s="14" t="str">
        <f>IF('Employee Input 20-21'!EEO30="","",'Employee Input 20-21'!EEO30)</f>
        <v/>
      </c>
      <c r="EEP30" s="14" t="str">
        <f>IF('Employee Input 20-21'!EEP30="","",'Employee Input 20-21'!EEP30)</f>
        <v/>
      </c>
      <c r="EEQ30" s="14" t="str">
        <f>IF('Employee Input 20-21'!EEQ30="","",'Employee Input 20-21'!EEQ30)</f>
        <v/>
      </c>
      <c r="EER30" s="14" t="str">
        <f>IF('Employee Input 20-21'!EER30="","",'Employee Input 20-21'!EER30)</f>
        <v/>
      </c>
      <c r="EES30" s="14" t="str">
        <f>IF('Employee Input 20-21'!EES30="","",'Employee Input 20-21'!EES30)</f>
        <v/>
      </c>
      <c r="EET30" s="14" t="str">
        <f>IF('Employee Input 20-21'!EET30="","",'Employee Input 20-21'!EET30)</f>
        <v/>
      </c>
      <c r="EEU30" s="14" t="str">
        <f>IF('Employee Input 20-21'!EEU30="","",'Employee Input 20-21'!EEU30)</f>
        <v/>
      </c>
      <c r="EEV30" s="14" t="str">
        <f>IF('Employee Input 20-21'!EEV30="","",'Employee Input 20-21'!EEV30)</f>
        <v/>
      </c>
      <c r="EEW30" s="14" t="str">
        <f>IF('Employee Input 20-21'!EEW30="","",'Employee Input 20-21'!EEW30)</f>
        <v/>
      </c>
      <c r="EEX30" s="14" t="str">
        <f>IF('Employee Input 20-21'!EEX30="","",'Employee Input 20-21'!EEX30)</f>
        <v/>
      </c>
      <c r="EEY30" s="14" t="str">
        <f>IF('Employee Input 20-21'!EEY30="","",'Employee Input 20-21'!EEY30)</f>
        <v/>
      </c>
      <c r="EEZ30" s="14" t="str">
        <f>IF('Employee Input 20-21'!EEZ30="","",'Employee Input 20-21'!EEZ30)</f>
        <v/>
      </c>
      <c r="EFA30" s="14" t="str">
        <f>IF('Employee Input 20-21'!EFA30="","",'Employee Input 20-21'!EFA30)</f>
        <v/>
      </c>
      <c r="EFB30" s="14" t="str">
        <f>IF('Employee Input 20-21'!EFB30="","",'Employee Input 20-21'!EFB30)</f>
        <v/>
      </c>
      <c r="EFC30" s="14" t="str">
        <f>IF('Employee Input 20-21'!EFC30="","",'Employee Input 20-21'!EFC30)</f>
        <v/>
      </c>
      <c r="EFD30" s="14" t="str">
        <f>IF('Employee Input 20-21'!EFD30="","",'Employee Input 20-21'!EFD30)</f>
        <v/>
      </c>
      <c r="EFE30" s="14" t="str">
        <f>IF('Employee Input 20-21'!EFE30="","",'Employee Input 20-21'!EFE30)</f>
        <v/>
      </c>
      <c r="EFF30" s="14" t="str">
        <f>IF('Employee Input 20-21'!EFF30="","",'Employee Input 20-21'!EFF30)</f>
        <v/>
      </c>
      <c r="EFG30" s="14" t="str">
        <f>IF('Employee Input 20-21'!EFG30="","",'Employee Input 20-21'!EFG30)</f>
        <v/>
      </c>
      <c r="EFH30" s="14" t="str">
        <f>IF('Employee Input 20-21'!EFH30="","",'Employee Input 20-21'!EFH30)</f>
        <v/>
      </c>
      <c r="EFI30" s="14" t="str">
        <f>IF('Employee Input 20-21'!EFI30="","",'Employee Input 20-21'!EFI30)</f>
        <v/>
      </c>
      <c r="EFJ30" s="14" t="str">
        <f>IF('Employee Input 20-21'!EFJ30="","",'Employee Input 20-21'!EFJ30)</f>
        <v/>
      </c>
      <c r="EFK30" s="14" t="str">
        <f>IF('Employee Input 20-21'!EFK30="","",'Employee Input 20-21'!EFK30)</f>
        <v/>
      </c>
      <c r="EFL30" s="14" t="str">
        <f>IF('Employee Input 20-21'!EFL30="","",'Employee Input 20-21'!EFL30)</f>
        <v/>
      </c>
      <c r="EFM30" s="14" t="str">
        <f>IF('Employee Input 20-21'!EFM30="","",'Employee Input 20-21'!EFM30)</f>
        <v/>
      </c>
      <c r="EFN30" s="14" t="str">
        <f>IF('Employee Input 20-21'!EFN30="","",'Employee Input 20-21'!EFN30)</f>
        <v/>
      </c>
      <c r="EFO30" s="14" t="str">
        <f>IF('Employee Input 20-21'!EFO30="","",'Employee Input 20-21'!EFO30)</f>
        <v/>
      </c>
      <c r="EFP30" s="14" t="str">
        <f>IF('Employee Input 20-21'!EFP30="","",'Employee Input 20-21'!EFP30)</f>
        <v/>
      </c>
      <c r="EFQ30" s="14" t="str">
        <f>IF('Employee Input 20-21'!EFQ30="","",'Employee Input 20-21'!EFQ30)</f>
        <v/>
      </c>
      <c r="EFR30" s="14" t="str">
        <f>IF('Employee Input 20-21'!EFR30="","",'Employee Input 20-21'!EFR30)</f>
        <v/>
      </c>
      <c r="EFS30" s="14" t="str">
        <f>IF('Employee Input 20-21'!EFS30="","",'Employee Input 20-21'!EFS30)</f>
        <v/>
      </c>
      <c r="EFT30" s="14" t="str">
        <f>IF('Employee Input 20-21'!EFT30="","",'Employee Input 20-21'!EFT30)</f>
        <v/>
      </c>
      <c r="EFU30" s="14" t="str">
        <f>IF('Employee Input 20-21'!EFU30="","",'Employee Input 20-21'!EFU30)</f>
        <v/>
      </c>
      <c r="EFV30" s="14" t="str">
        <f>IF('Employee Input 20-21'!EFV30="","",'Employee Input 20-21'!EFV30)</f>
        <v/>
      </c>
      <c r="EFW30" s="14" t="str">
        <f>IF('Employee Input 20-21'!EFW30="","",'Employee Input 20-21'!EFW30)</f>
        <v/>
      </c>
      <c r="EFX30" s="14" t="str">
        <f>IF('Employee Input 20-21'!EFX30="","",'Employee Input 20-21'!EFX30)</f>
        <v/>
      </c>
      <c r="EFY30" s="14" t="str">
        <f>IF('Employee Input 20-21'!EFY30="","",'Employee Input 20-21'!EFY30)</f>
        <v/>
      </c>
      <c r="EFZ30" s="14" t="str">
        <f>IF('Employee Input 20-21'!EFZ30="","",'Employee Input 20-21'!EFZ30)</f>
        <v/>
      </c>
      <c r="EGA30" s="14" t="str">
        <f>IF('Employee Input 20-21'!EGA30="","",'Employee Input 20-21'!EGA30)</f>
        <v/>
      </c>
      <c r="EGB30" s="14" t="str">
        <f>IF('Employee Input 20-21'!EGB30="","",'Employee Input 20-21'!EGB30)</f>
        <v/>
      </c>
      <c r="EGC30" s="14" t="str">
        <f>IF('Employee Input 20-21'!EGC30="","",'Employee Input 20-21'!EGC30)</f>
        <v/>
      </c>
      <c r="EGD30" s="14" t="str">
        <f>IF('Employee Input 20-21'!EGD30="","",'Employee Input 20-21'!EGD30)</f>
        <v/>
      </c>
      <c r="EGE30" s="14" t="str">
        <f>IF('Employee Input 20-21'!EGE30="","",'Employee Input 20-21'!EGE30)</f>
        <v/>
      </c>
      <c r="EGF30" s="14" t="str">
        <f>IF('Employee Input 20-21'!EGF30="","",'Employee Input 20-21'!EGF30)</f>
        <v/>
      </c>
      <c r="EGG30" s="14" t="str">
        <f>IF('Employee Input 20-21'!EGG30="","",'Employee Input 20-21'!EGG30)</f>
        <v/>
      </c>
      <c r="EGH30" s="14" t="str">
        <f>IF('Employee Input 20-21'!EGH30="","",'Employee Input 20-21'!EGH30)</f>
        <v/>
      </c>
      <c r="EGI30" s="14" t="str">
        <f>IF('Employee Input 20-21'!EGI30="","",'Employee Input 20-21'!EGI30)</f>
        <v/>
      </c>
      <c r="EGJ30" s="14" t="str">
        <f>IF('Employee Input 20-21'!EGJ30="","",'Employee Input 20-21'!EGJ30)</f>
        <v/>
      </c>
      <c r="EGK30" s="14" t="str">
        <f>IF('Employee Input 20-21'!EGK30="","",'Employee Input 20-21'!EGK30)</f>
        <v/>
      </c>
      <c r="EGL30" s="14" t="str">
        <f>IF('Employee Input 20-21'!EGL30="","",'Employee Input 20-21'!EGL30)</f>
        <v/>
      </c>
      <c r="EGM30" s="14" t="str">
        <f>IF('Employee Input 20-21'!EGM30="","",'Employee Input 20-21'!EGM30)</f>
        <v/>
      </c>
      <c r="EGN30" s="14" t="str">
        <f>IF('Employee Input 20-21'!EGN30="","",'Employee Input 20-21'!EGN30)</f>
        <v/>
      </c>
      <c r="EGO30" s="14" t="str">
        <f>IF('Employee Input 20-21'!EGO30="","",'Employee Input 20-21'!EGO30)</f>
        <v/>
      </c>
      <c r="EGP30" s="14" t="str">
        <f>IF('Employee Input 20-21'!EGP30="","",'Employee Input 20-21'!EGP30)</f>
        <v/>
      </c>
      <c r="EGQ30" s="14" t="str">
        <f>IF('Employee Input 20-21'!EGQ30="","",'Employee Input 20-21'!EGQ30)</f>
        <v/>
      </c>
      <c r="EGR30" s="14" t="str">
        <f>IF('Employee Input 20-21'!EGR30="","",'Employee Input 20-21'!EGR30)</f>
        <v/>
      </c>
      <c r="EGS30" s="14" t="str">
        <f>IF('Employee Input 20-21'!EGS30="","",'Employee Input 20-21'!EGS30)</f>
        <v/>
      </c>
      <c r="EGT30" s="14" t="str">
        <f>IF('Employee Input 20-21'!EGT30="","",'Employee Input 20-21'!EGT30)</f>
        <v/>
      </c>
      <c r="EGU30" s="14" t="str">
        <f>IF('Employee Input 20-21'!EGU30="","",'Employee Input 20-21'!EGU30)</f>
        <v/>
      </c>
      <c r="EGV30" s="14" t="str">
        <f>IF('Employee Input 20-21'!EGV30="","",'Employee Input 20-21'!EGV30)</f>
        <v/>
      </c>
      <c r="EGW30" s="14" t="str">
        <f>IF('Employee Input 20-21'!EGW30="","",'Employee Input 20-21'!EGW30)</f>
        <v/>
      </c>
      <c r="EGX30" s="14" t="str">
        <f>IF('Employee Input 20-21'!EGX30="","",'Employee Input 20-21'!EGX30)</f>
        <v/>
      </c>
      <c r="EGY30" s="14" t="str">
        <f>IF('Employee Input 20-21'!EGY30="","",'Employee Input 20-21'!EGY30)</f>
        <v/>
      </c>
      <c r="EGZ30" s="14" t="str">
        <f>IF('Employee Input 20-21'!EGZ30="","",'Employee Input 20-21'!EGZ30)</f>
        <v/>
      </c>
      <c r="EHA30" s="14" t="str">
        <f>IF('Employee Input 20-21'!EHA30="","",'Employee Input 20-21'!EHA30)</f>
        <v/>
      </c>
      <c r="EHB30" s="14" t="str">
        <f>IF('Employee Input 20-21'!EHB30="","",'Employee Input 20-21'!EHB30)</f>
        <v/>
      </c>
      <c r="EHC30" s="14" t="str">
        <f>IF('Employee Input 20-21'!EHC30="","",'Employee Input 20-21'!EHC30)</f>
        <v/>
      </c>
      <c r="EHD30" s="14" t="str">
        <f>IF('Employee Input 20-21'!EHD30="","",'Employee Input 20-21'!EHD30)</f>
        <v/>
      </c>
      <c r="EHE30" s="14" t="str">
        <f>IF('Employee Input 20-21'!EHE30="","",'Employee Input 20-21'!EHE30)</f>
        <v/>
      </c>
      <c r="EHF30" s="14" t="str">
        <f>IF('Employee Input 20-21'!EHF30="","",'Employee Input 20-21'!EHF30)</f>
        <v/>
      </c>
      <c r="EHG30" s="14" t="str">
        <f>IF('Employee Input 20-21'!EHG30="","",'Employee Input 20-21'!EHG30)</f>
        <v/>
      </c>
      <c r="EHH30" s="14" t="str">
        <f>IF('Employee Input 20-21'!EHH30="","",'Employee Input 20-21'!EHH30)</f>
        <v/>
      </c>
      <c r="EHI30" s="14" t="str">
        <f>IF('Employee Input 20-21'!EHI30="","",'Employee Input 20-21'!EHI30)</f>
        <v/>
      </c>
      <c r="EHJ30" s="14" t="str">
        <f>IF('Employee Input 20-21'!EHJ30="","",'Employee Input 20-21'!EHJ30)</f>
        <v/>
      </c>
      <c r="EHK30" s="14" t="str">
        <f>IF('Employee Input 20-21'!EHK30="","",'Employee Input 20-21'!EHK30)</f>
        <v/>
      </c>
      <c r="EHL30" s="14" t="str">
        <f>IF('Employee Input 20-21'!EHL30="","",'Employee Input 20-21'!EHL30)</f>
        <v/>
      </c>
      <c r="EHM30" s="14" t="str">
        <f>IF('Employee Input 20-21'!EHM30="","",'Employee Input 20-21'!EHM30)</f>
        <v/>
      </c>
      <c r="EHN30" s="14" t="str">
        <f>IF('Employee Input 20-21'!EHN30="","",'Employee Input 20-21'!EHN30)</f>
        <v/>
      </c>
      <c r="EHO30" s="14" t="str">
        <f>IF('Employee Input 20-21'!EHO30="","",'Employee Input 20-21'!EHO30)</f>
        <v/>
      </c>
      <c r="EHP30" s="14" t="str">
        <f>IF('Employee Input 20-21'!EHP30="","",'Employee Input 20-21'!EHP30)</f>
        <v/>
      </c>
      <c r="EHQ30" s="14" t="str">
        <f>IF('Employee Input 20-21'!EHQ30="","",'Employee Input 20-21'!EHQ30)</f>
        <v/>
      </c>
      <c r="EHR30" s="14" t="str">
        <f>IF('Employee Input 20-21'!EHR30="","",'Employee Input 20-21'!EHR30)</f>
        <v/>
      </c>
      <c r="EHS30" s="14" t="str">
        <f>IF('Employee Input 20-21'!EHS30="","",'Employee Input 20-21'!EHS30)</f>
        <v/>
      </c>
      <c r="EHT30" s="14" t="str">
        <f>IF('Employee Input 20-21'!EHT30="","",'Employee Input 20-21'!EHT30)</f>
        <v/>
      </c>
      <c r="EHU30" s="14" t="str">
        <f>IF('Employee Input 20-21'!EHU30="","",'Employee Input 20-21'!EHU30)</f>
        <v/>
      </c>
      <c r="EHV30" s="14" t="str">
        <f>IF('Employee Input 20-21'!EHV30="","",'Employee Input 20-21'!EHV30)</f>
        <v/>
      </c>
      <c r="EHW30" s="14" t="str">
        <f>IF('Employee Input 20-21'!EHW30="","",'Employee Input 20-21'!EHW30)</f>
        <v/>
      </c>
      <c r="EHX30" s="14" t="str">
        <f>IF('Employee Input 20-21'!EHX30="","",'Employee Input 20-21'!EHX30)</f>
        <v/>
      </c>
      <c r="EHY30" s="14" t="str">
        <f>IF('Employee Input 20-21'!EHY30="","",'Employee Input 20-21'!EHY30)</f>
        <v/>
      </c>
      <c r="EHZ30" s="14" t="str">
        <f>IF('Employee Input 20-21'!EHZ30="","",'Employee Input 20-21'!EHZ30)</f>
        <v/>
      </c>
      <c r="EIA30" s="14" t="str">
        <f>IF('Employee Input 20-21'!EIA30="","",'Employee Input 20-21'!EIA30)</f>
        <v/>
      </c>
      <c r="EIB30" s="14" t="str">
        <f>IF('Employee Input 20-21'!EIB30="","",'Employee Input 20-21'!EIB30)</f>
        <v/>
      </c>
      <c r="EIC30" s="14" t="str">
        <f>IF('Employee Input 20-21'!EIC30="","",'Employee Input 20-21'!EIC30)</f>
        <v/>
      </c>
      <c r="EID30" s="14" t="str">
        <f>IF('Employee Input 20-21'!EID30="","",'Employee Input 20-21'!EID30)</f>
        <v/>
      </c>
      <c r="EIE30" s="14" t="str">
        <f>IF('Employee Input 20-21'!EIE30="","",'Employee Input 20-21'!EIE30)</f>
        <v/>
      </c>
      <c r="EIF30" s="14" t="str">
        <f>IF('Employee Input 20-21'!EIF30="","",'Employee Input 20-21'!EIF30)</f>
        <v/>
      </c>
      <c r="EIG30" s="14" t="str">
        <f>IF('Employee Input 20-21'!EIG30="","",'Employee Input 20-21'!EIG30)</f>
        <v/>
      </c>
      <c r="EIH30" s="14" t="str">
        <f>IF('Employee Input 20-21'!EIH30="","",'Employee Input 20-21'!EIH30)</f>
        <v/>
      </c>
      <c r="EII30" s="14" t="str">
        <f>IF('Employee Input 20-21'!EII30="","",'Employee Input 20-21'!EII30)</f>
        <v/>
      </c>
      <c r="EIJ30" s="14" t="str">
        <f>IF('Employee Input 20-21'!EIJ30="","",'Employee Input 20-21'!EIJ30)</f>
        <v/>
      </c>
      <c r="EIK30" s="14" t="str">
        <f>IF('Employee Input 20-21'!EIK30="","",'Employee Input 20-21'!EIK30)</f>
        <v/>
      </c>
      <c r="EIL30" s="14" t="str">
        <f>IF('Employee Input 20-21'!EIL30="","",'Employee Input 20-21'!EIL30)</f>
        <v/>
      </c>
      <c r="EIM30" s="14" t="str">
        <f>IF('Employee Input 20-21'!EIM30="","",'Employee Input 20-21'!EIM30)</f>
        <v/>
      </c>
      <c r="EIN30" s="14" t="str">
        <f>IF('Employee Input 20-21'!EIN30="","",'Employee Input 20-21'!EIN30)</f>
        <v/>
      </c>
      <c r="EIO30" s="14" t="str">
        <f>IF('Employee Input 20-21'!EIO30="","",'Employee Input 20-21'!EIO30)</f>
        <v/>
      </c>
      <c r="EIP30" s="14" t="str">
        <f>IF('Employee Input 20-21'!EIP30="","",'Employee Input 20-21'!EIP30)</f>
        <v/>
      </c>
      <c r="EIQ30" s="14" t="str">
        <f>IF('Employee Input 20-21'!EIQ30="","",'Employee Input 20-21'!EIQ30)</f>
        <v/>
      </c>
      <c r="EIR30" s="14" t="str">
        <f>IF('Employee Input 20-21'!EIR30="","",'Employee Input 20-21'!EIR30)</f>
        <v/>
      </c>
      <c r="EIS30" s="14" t="str">
        <f>IF('Employee Input 20-21'!EIS30="","",'Employee Input 20-21'!EIS30)</f>
        <v/>
      </c>
      <c r="EIT30" s="14" t="str">
        <f>IF('Employee Input 20-21'!EIT30="","",'Employee Input 20-21'!EIT30)</f>
        <v/>
      </c>
      <c r="EIU30" s="14" t="str">
        <f>IF('Employee Input 20-21'!EIU30="","",'Employee Input 20-21'!EIU30)</f>
        <v/>
      </c>
      <c r="EIV30" s="14" t="str">
        <f>IF('Employee Input 20-21'!EIV30="","",'Employee Input 20-21'!EIV30)</f>
        <v/>
      </c>
      <c r="EIW30" s="14" t="str">
        <f>IF('Employee Input 20-21'!EIW30="","",'Employee Input 20-21'!EIW30)</f>
        <v/>
      </c>
      <c r="EIX30" s="14" t="str">
        <f>IF('Employee Input 20-21'!EIX30="","",'Employee Input 20-21'!EIX30)</f>
        <v/>
      </c>
      <c r="EIY30" s="14" t="str">
        <f>IF('Employee Input 20-21'!EIY30="","",'Employee Input 20-21'!EIY30)</f>
        <v/>
      </c>
      <c r="EIZ30" s="14" t="str">
        <f>IF('Employee Input 20-21'!EIZ30="","",'Employee Input 20-21'!EIZ30)</f>
        <v/>
      </c>
      <c r="EJA30" s="14" t="str">
        <f>IF('Employee Input 20-21'!EJA30="","",'Employee Input 20-21'!EJA30)</f>
        <v/>
      </c>
      <c r="EJB30" s="14" t="str">
        <f>IF('Employee Input 20-21'!EJB30="","",'Employee Input 20-21'!EJB30)</f>
        <v/>
      </c>
      <c r="EJC30" s="14" t="str">
        <f>IF('Employee Input 20-21'!EJC30="","",'Employee Input 20-21'!EJC30)</f>
        <v/>
      </c>
      <c r="EJD30" s="14" t="str">
        <f>IF('Employee Input 20-21'!EJD30="","",'Employee Input 20-21'!EJD30)</f>
        <v/>
      </c>
      <c r="EJE30" s="14" t="str">
        <f>IF('Employee Input 20-21'!EJE30="","",'Employee Input 20-21'!EJE30)</f>
        <v/>
      </c>
      <c r="EJF30" s="14" t="str">
        <f>IF('Employee Input 20-21'!EJF30="","",'Employee Input 20-21'!EJF30)</f>
        <v/>
      </c>
      <c r="EJG30" s="14" t="str">
        <f>IF('Employee Input 20-21'!EJG30="","",'Employee Input 20-21'!EJG30)</f>
        <v/>
      </c>
      <c r="EJH30" s="14" t="str">
        <f>IF('Employee Input 20-21'!EJH30="","",'Employee Input 20-21'!EJH30)</f>
        <v/>
      </c>
      <c r="EJI30" s="14" t="str">
        <f>IF('Employee Input 20-21'!EJI30="","",'Employee Input 20-21'!EJI30)</f>
        <v/>
      </c>
      <c r="EJJ30" s="14" t="str">
        <f>IF('Employee Input 20-21'!EJJ30="","",'Employee Input 20-21'!EJJ30)</f>
        <v/>
      </c>
      <c r="EJK30" s="14" t="str">
        <f>IF('Employee Input 20-21'!EJK30="","",'Employee Input 20-21'!EJK30)</f>
        <v/>
      </c>
      <c r="EJL30" s="14" t="str">
        <f>IF('Employee Input 20-21'!EJL30="","",'Employee Input 20-21'!EJL30)</f>
        <v/>
      </c>
      <c r="EJM30" s="14" t="str">
        <f>IF('Employee Input 20-21'!EJM30="","",'Employee Input 20-21'!EJM30)</f>
        <v/>
      </c>
      <c r="EJN30" s="14" t="str">
        <f>IF('Employee Input 20-21'!EJN30="","",'Employee Input 20-21'!EJN30)</f>
        <v/>
      </c>
      <c r="EJO30" s="14" t="str">
        <f>IF('Employee Input 20-21'!EJO30="","",'Employee Input 20-21'!EJO30)</f>
        <v/>
      </c>
      <c r="EJP30" s="14" t="str">
        <f>IF('Employee Input 20-21'!EJP30="","",'Employee Input 20-21'!EJP30)</f>
        <v/>
      </c>
      <c r="EJQ30" s="14" t="str">
        <f>IF('Employee Input 20-21'!EJQ30="","",'Employee Input 20-21'!EJQ30)</f>
        <v/>
      </c>
      <c r="EJR30" s="14" t="str">
        <f>IF('Employee Input 20-21'!EJR30="","",'Employee Input 20-21'!EJR30)</f>
        <v/>
      </c>
      <c r="EJS30" s="14" t="str">
        <f>IF('Employee Input 20-21'!EJS30="","",'Employee Input 20-21'!EJS30)</f>
        <v/>
      </c>
      <c r="EJT30" s="14" t="str">
        <f>IF('Employee Input 20-21'!EJT30="","",'Employee Input 20-21'!EJT30)</f>
        <v/>
      </c>
      <c r="EJU30" s="14" t="str">
        <f>IF('Employee Input 20-21'!EJU30="","",'Employee Input 20-21'!EJU30)</f>
        <v/>
      </c>
      <c r="EJV30" s="14" t="str">
        <f>IF('Employee Input 20-21'!EJV30="","",'Employee Input 20-21'!EJV30)</f>
        <v/>
      </c>
      <c r="EJW30" s="14" t="str">
        <f>IF('Employee Input 20-21'!EJW30="","",'Employee Input 20-21'!EJW30)</f>
        <v/>
      </c>
      <c r="EJX30" s="14" t="str">
        <f>IF('Employee Input 20-21'!EJX30="","",'Employee Input 20-21'!EJX30)</f>
        <v/>
      </c>
      <c r="EJY30" s="14" t="str">
        <f>IF('Employee Input 20-21'!EJY30="","",'Employee Input 20-21'!EJY30)</f>
        <v/>
      </c>
      <c r="EJZ30" s="14" t="str">
        <f>IF('Employee Input 20-21'!EJZ30="","",'Employee Input 20-21'!EJZ30)</f>
        <v/>
      </c>
      <c r="EKA30" s="14" t="str">
        <f>IF('Employee Input 20-21'!EKA30="","",'Employee Input 20-21'!EKA30)</f>
        <v/>
      </c>
      <c r="EKB30" s="14" t="str">
        <f>IF('Employee Input 20-21'!EKB30="","",'Employee Input 20-21'!EKB30)</f>
        <v/>
      </c>
      <c r="EKC30" s="14" t="str">
        <f>IF('Employee Input 20-21'!EKC30="","",'Employee Input 20-21'!EKC30)</f>
        <v/>
      </c>
      <c r="EKD30" s="14" t="str">
        <f>IF('Employee Input 20-21'!EKD30="","",'Employee Input 20-21'!EKD30)</f>
        <v/>
      </c>
      <c r="EKE30" s="14" t="str">
        <f>IF('Employee Input 20-21'!EKE30="","",'Employee Input 20-21'!EKE30)</f>
        <v/>
      </c>
      <c r="EKF30" s="14" t="str">
        <f>IF('Employee Input 20-21'!EKF30="","",'Employee Input 20-21'!EKF30)</f>
        <v/>
      </c>
      <c r="EKG30" s="14" t="str">
        <f>IF('Employee Input 20-21'!EKG30="","",'Employee Input 20-21'!EKG30)</f>
        <v/>
      </c>
      <c r="EKH30" s="14" t="str">
        <f>IF('Employee Input 20-21'!EKH30="","",'Employee Input 20-21'!EKH30)</f>
        <v/>
      </c>
      <c r="EKI30" s="14" t="str">
        <f>IF('Employee Input 20-21'!EKI30="","",'Employee Input 20-21'!EKI30)</f>
        <v/>
      </c>
      <c r="EKJ30" s="14" t="str">
        <f>IF('Employee Input 20-21'!EKJ30="","",'Employee Input 20-21'!EKJ30)</f>
        <v/>
      </c>
      <c r="EKK30" s="14" t="str">
        <f>IF('Employee Input 20-21'!EKK30="","",'Employee Input 20-21'!EKK30)</f>
        <v/>
      </c>
      <c r="EKL30" s="14" t="str">
        <f>IF('Employee Input 20-21'!EKL30="","",'Employee Input 20-21'!EKL30)</f>
        <v/>
      </c>
      <c r="EKM30" s="14" t="str">
        <f>IF('Employee Input 20-21'!EKM30="","",'Employee Input 20-21'!EKM30)</f>
        <v/>
      </c>
      <c r="EKN30" s="14" t="str">
        <f>IF('Employee Input 20-21'!EKN30="","",'Employee Input 20-21'!EKN30)</f>
        <v/>
      </c>
      <c r="EKO30" s="14" t="str">
        <f>IF('Employee Input 20-21'!EKO30="","",'Employee Input 20-21'!EKO30)</f>
        <v/>
      </c>
      <c r="EKP30" s="14" t="str">
        <f>IF('Employee Input 20-21'!EKP30="","",'Employee Input 20-21'!EKP30)</f>
        <v/>
      </c>
      <c r="EKQ30" s="14" t="str">
        <f>IF('Employee Input 20-21'!EKQ30="","",'Employee Input 20-21'!EKQ30)</f>
        <v/>
      </c>
      <c r="EKR30" s="14" t="str">
        <f>IF('Employee Input 20-21'!EKR30="","",'Employee Input 20-21'!EKR30)</f>
        <v/>
      </c>
      <c r="EKS30" s="14" t="str">
        <f>IF('Employee Input 20-21'!EKS30="","",'Employee Input 20-21'!EKS30)</f>
        <v/>
      </c>
      <c r="EKT30" s="14" t="str">
        <f>IF('Employee Input 20-21'!EKT30="","",'Employee Input 20-21'!EKT30)</f>
        <v/>
      </c>
      <c r="EKU30" s="14" t="str">
        <f>IF('Employee Input 20-21'!EKU30="","",'Employee Input 20-21'!EKU30)</f>
        <v/>
      </c>
      <c r="EKV30" s="14" t="str">
        <f>IF('Employee Input 20-21'!EKV30="","",'Employee Input 20-21'!EKV30)</f>
        <v/>
      </c>
      <c r="EKW30" s="14" t="str">
        <f>IF('Employee Input 20-21'!EKW30="","",'Employee Input 20-21'!EKW30)</f>
        <v/>
      </c>
      <c r="EKX30" s="14" t="str">
        <f>IF('Employee Input 20-21'!EKX30="","",'Employee Input 20-21'!EKX30)</f>
        <v/>
      </c>
      <c r="EKY30" s="14" t="str">
        <f>IF('Employee Input 20-21'!EKY30="","",'Employee Input 20-21'!EKY30)</f>
        <v/>
      </c>
      <c r="EKZ30" s="14" t="str">
        <f>IF('Employee Input 20-21'!EKZ30="","",'Employee Input 20-21'!EKZ30)</f>
        <v/>
      </c>
      <c r="ELA30" s="14" t="str">
        <f>IF('Employee Input 20-21'!ELA30="","",'Employee Input 20-21'!ELA30)</f>
        <v/>
      </c>
      <c r="ELB30" s="14" t="str">
        <f>IF('Employee Input 20-21'!ELB30="","",'Employee Input 20-21'!ELB30)</f>
        <v/>
      </c>
      <c r="ELC30" s="14" t="str">
        <f>IF('Employee Input 20-21'!ELC30="","",'Employee Input 20-21'!ELC30)</f>
        <v/>
      </c>
      <c r="ELD30" s="14" t="str">
        <f>IF('Employee Input 20-21'!ELD30="","",'Employee Input 20-21'!ELD30)</f>
        <v/>
      </c>
      <c r="ELE30" s="14" t="str">
        <f>IF('Employee Input 20-21'!ELE30="","",'Employee Input 20-21'!ELE30)</f>
        <v/>
      </c>
      <c r="ELF30" s="14" t="str">
        <f>IF('Employee Input 20-21'!ELF30="","",'Employee Input 20-21'!ELF30)</f>
        <v/>
      </c>
      <c r="ELG30" s="14" t="str">
        <f>IF('Employee Input 20-21'!ELG30="","",'Employee Input 20-21'!ELG30)</f>
        <v/>
      </c>
      <c r="ELH30" s="14" t="str">
        <f>IF('Employee Input 20-21'!ELH30="","",'Employee Input 20-21'!ELH30)</f>
        <v/>
      </c>
      <c r="ELI30" s="14" t="str">
        <f>IF('Employee Input 20-21'!ELI30="","",'Employee Input 20-21'!ELI30)</f>
        <v/>
      </c>
      <c r="ELJ30" s="14" t="str">
        <f>IF('Employee Input 20-21'!ELJ30="","",'Employee Input 20-21'!ELJ30)</f>
        <v/>
      </c>
      <c r="ELK30" s="14" t="str">
        <f>IF('Employee Input 20-21'!ELK30="","",'Employee Input 20-21'!ELK30)</f>
        <v/>
      </c>
      <c r="ELL30" s="14" t="str">
        <f>IF('Employee Input 20-21'!ELL30="","",'Employee Input 20-21'!ELL30)</f>
        <v/>
      </c>
      <c r="ELM30" s="14" t="str">
        <f>IF('Employee Input 20-21'!ELM30="","",'Employee Input 20-21'!ELM30)</f>
        <v/>
      </c>
      <c r="ELN30" s="14" t="str">
        <f>IF('Employee Input 20-21'!ELN30="","",'Employee Input 20-21'!ELN30)</f>
        <v/>
      </c>
      <c r="ELO30" s="14" t="str">
        <f>IF('Employee Input 20-21'!ELO30="","",'Employee Input 20-21'!ELO30)</f>
        <v/>
      </c>
      <c r="ELP30" s="14" t="str">
        <f>IF('Employee Input 20-21'!ELP30="","",'Employee Input 20-21'!ELP30)</f>
        <v/>
      </c>
      <c r="ELQ30" s="14" t="str">
        <f>IF('Employee Input 20-21'!ELQ30="","",'Employee Input 20-21'!ELQ30)</f>
        <v/>
      </c>
      <c r="ELR30" s="14" t="str">
        <f>IF('Employee Input 20-21'!ELR30="","",'Employee Input 20-21'!ELR30)</f>
        <v/>
      </c>
      <c r="ELS30" s="14" t="str">
        <f>IF('Employee Input 20-21'!ELS30="","",'Employee Input 20-21'!ELS30)</f>
        <v/>
      </c>
      <c r="ELT30" s="14" t="str">
        <f>IF('Employee Input 20-21'!ELT30="","",'Employee Input 20-21'!ELT30)</f>
        <v/>
      </c>
      <c r="ELU30" s="14" t="str">
        <f>IF('Employee Input 20-21'!ELU30="","",'Employee Input 20-21'!ELU30)</f>
        <v/>
      </c>
      <c r="ELV30" s="14" t="str">
        <f>IF('Employee Input 20-21'!ELV30="","",'Employee Input 20-21'!ELV30)</f>
        <v/>
      </c>
      <c r="ELW30" s="14" t="str">
        <f>IF('Employee Input 20-21'!ELW30="","",'Employee Input 20-21'!ELW30)</f>
        <v/>
      </c>
      <c r="ELX30" s="14" t="str">
        <f>IF('Employee Input 20-21'!ELX30="","",'Employee Input 20-21'!ELX30)</f>
        <v/>
      </c>
      <c r="ELY30" s="14" t="str">
        <f>IF('Employee Input 20-21'!ELY30="","",'Employee Input 20-21'!ELY30)</f>
        <v/>
      </c>
      <c r="ELZ30" s="14" t="str">
        <f>IF('Employee Input 20-21'!ELZ30="","",'Employee Input 20-21'!ELZ30)</f>
        <v/>
      </c>
      <c r="EMA30" s="14" t="str">
        <f>IF('Employee Input 20-21'!EMA30="","",'Employee Input 20-21'!EMA30)</f>
        <v/>
      </c>
      <c r="EMB30" s="14" t="str">
        <f>IF('Employee Input 20-21'!EMB30="","",'Employee Input 20-21'!EMB30)</f>
        <v/>
      </c>
      <c r="EMC30" s="14" t="str">
        <f>IF('Employee Input 20-21'!EMC30="","",'Employee Input 20-21'!EMC30)</f>
        <v/>
      </c>
      <c r="EMD30" s="14" t="str">
        <f>IF('Employee Input 20-21'!EMD30="","",'Employee Input 20-21'!EMD30)</f>
        <v/>
      </c>
      <c r="EME30" s="14" t="str">
        <f>IF('Employee Input 20-21'!EME30="","",'Employee Input 20-21'!EME30)</f>
        <v/>
      </c>
      <c r="EMF30" s="14" t="str">
        <f>IF('Employee Input 20-21'!EMF30="","",'Employee Input 20-21'!EMF30)</f>
        <v/>
      </c>
      <c r="EMG30" s="14" t="str">
        <f>IF('Employee Input 20-21'!EMG30="","",'Employee Input 20-21'!EMG30)</f>
        <v/>
      </c>
      <c r="EMH30" s="14" t="str">
        <f>IF('Employee Input 20-21'!EMH30="","",'Employee Input 20-21'!EMH30)</f>
        <v/>
      </c>
      <c r="EMI30" s="14" t="str">
        <f>IF('Employee Input 20-21'!EMI30="","",'Employee Input 20-21'!EMI30)</f>
        <v/>
      </c>
      <c r="EMJ30" s="14" t="str">
        <f>IF('Employee Input 20-21'!EMJ30="","",'Employee Input 20-21'!EMJ30)</f>
        <v/>
      </c>
      <c r="EMK30" s="14" t="str">
        <f>IF('Employee Input 20-21'!EMK30="","",'Employee Input 20-21'!EMK30)</f>
        <v/>
      </c>
      <c r="EML30" s="14" t="str">
        <f>IF('Employee Input 20-21'!EML30="","",'Employee Input 20-21'!EML30)</f>
        <v/>
      </c>
      <c r="EMM30" s="14" t="str">
        <f>IF('Employee Input 20-21'!EMM30="","",'Employee Input 20-21'!EMM30)</f>
        <v/>
      </c>
      <c r="EMN30" s="14" t="str">
        <f>IF('Employee Input 20-21'!EMN30="","",'Employee Input 20-21'!EMN30)</f>
        <v/>
      </c>
      <c r="EMO30" s="14" t="str">
        <f>IF('Employee Input 20-21'!EMO30="","",'Employee Input 20-21'!EMO30)</f>
        <v/>
      </c>
      <c r="EMP30" s="14" t="str">
        <f>IF('Employee Input 20-21'!EMP30="","",'Employee Input 20-21'!EMP30)</f>
        <v/>
      </c>
      <c r="EMQ30" s="14" t="str">
        <f>IF('Employee Input 20-21'!EMQ30="","",'Employee Input 20-21'!EMQ30)</f>
        <v/>
      </c>
      <c r="EMR30" s="14" t="str">
        <f>IF('Employee Input 20-21'!EMR30="","",'Employee Input 20-21'!EMR30)</f>
        <v/>
      </c>
      <c r="EMS30" s="14" t="str">
        <f>IF('Employee Input 20-21'!EMS30="","",'Employee Input 20-21'!EMS30)</f>
        <v/>
      </c>
      <c r="EMT30" s="14" t="str">
        <f>IF('Employee Input 20-21'!EMT30="","",'Employee Input 20-21'!EMT30)</f>
        <v/>
      </c>
      <c r="EMU30" s="14" t="str">
        <f>IF('Employee Input 20-21'!EMU30="","",'Employee Input 20-21'!EMU30)</f>
        <v/>
      </c>
      <c r="EMV30" s="14" t="str">
        <f>IF('Employee Input 20-21'!EMV30="","",'Employee Input 20-21'!EMV30)</f>
        <v/>
      </c>
      <c r="EMW30" s="14" t="str">
        <f>IF('Employee Input 20-21'!EMW30="","",'Employee Input 20-21'!EMW30)</f>
        <v/>
      </c>
      <c r="EMX30" s="14" t="str">
        <f>IF('Employee Input 20-21'!EMX30="","",'Employee Input 20-21'!EMX30)</f>
        <v/>
      </c>
      <c r="EMY30" s="14" t="str">
        <f>IF('Employee Input 20-21'!EMY30="","",'Employee Input 20-21'!EMY30)</f>
        <v/>
      </c>
      <c r="EMZ30" s="14" t="str">
        <f>IF('Employee Input 20-21'!EMZ30="","",'Employee Input 20-21'!EMZ30)</f>
        <v/>
      </c>
      <c r="ENA30" s="14" t="str">
        <f>IF('Employee Input 20-21'!ENA30="","",'Employee Input 20-21'!ENA30)</f>
        <v/>
      </c>
      <c r="ENB30" s="14" t="str">
        <f>IF('Employee Input 20-21'!ENB30="","",'Employee Input 20-21'!ENB30)</f>
        <v/>
      </c>
      <c r="ENC30" s="14" t="str">
        <f>IF('Employee Input 20-21'!ENC30="","",'Employee Input 20-21'!ENC30)</f>
        <v/>
      </c>
      <c r="END30" s="14" t="str">
        <f>IF('Employee Input 20-21'!END30="","",'Employee Input 20-21'!END30)</f>
        <v/>
      </c>
      <c r="ENE30" s="14" t="str">
        <f>IF('Employee Input 20-21'!ENE30="","",'Employee Input 20-21'!ENE30)</f>
        <v/>
      </c>
      <c r="ENF30" s="14" t="str">
        <f>IF('Employee Input 20-21'!ENF30="","",'Employee Input 20-21'!ENF30)</f>
        <v/>
      </c>
      <c r="ENG30" s="14" t="str">
        <f>IF('Employee Input 20-21'!ENG30="","",'Employee Input 20-21'!ENG30)</f>
        <v/>
      </c>
      <c r="ENH30" s="14" t="str">
        <f>IF('Employee Input 20-21'!ENH30="","",'Employee Input 20-21'!ENH30)</f>
        <v/>
      </c>
      <c r="ENI30" s="14" t="str">
        <f>IF('Employee Input 20-21'!ENI30="","",'Employee Input 20-21'!ENI30)</f>
        <v/>
      </c>
      <c r="ENJ30" s="14" t="str">
        <f>IF('Employee Input 20-21'!ENJ30="","",'Employee Input 20-21'!ENJ30)</f>
        <v/>
      </c>
      <c r="ENK30" s="14" t="str">
        <f>IF('Employee Input 20-21'!ENK30="","",'Employee Input 20-21'!ENK30)</f>
        <v/>
      </c>
      <c r="ENL30" s="14" t="str">
        <f>IF('Employee Input 20-21'!ENL30="","",'Employee Input 20-21'!ENL30)</f>
        <v/>
      </c>
      <c r="ENM30" s="14" t="str">
        <f>IF('Employee Input 20-21'!ENM30="","",'Employee Input 20-21'!ENM30)</f>
        <v/>
      </c>
      <c r="ENN30" s="14" t="str">
        <f>IF('Employee Input 20-21'!ENN30="","",'Employee Input 20-21'!ENN30)</f>
        <v/>
      </c>
      <c r="ENO30" s="14" t="str">
        <f>IF('Employee Input 20-21'!ENO30="","",'Employee Input 20-21'!ENO30)</f>
        <v/>
      </c>
      <c r="ENP30" s="14" t="str">
        <f>IF('Employee Input 20-21'!ENP30="","",'Employee Input 20-21'!ENP30)</f>
        <v/>
      </c>
      <c r="ENQ30" s="14" t="str">
        <f>IF('Employee Input 20-21'!ENQ30="","",'Employee Input 20-21'!ENQ30)</f>
        <v/>
      </c>
      <c r="ENR30" s="14" t="str">
        <f>IF('Employee Input 20-21'!ENR30="","",'Employee Input 20-21'!ENR30)</f>
        <v/>
      </c>
      <c r="ENS30" s="14" t="str">
        <f>IF('Employee Input 20-21'!ENS30="","",'Employee Input 20-21'!ENS30)</f>
        <v/>
      </c>
      <c r="ENT30" s="14" t="str">
        <f>IF('Employee Input 20-21'!ENT30="","",'Employee Input 20-21'!ENT30)</f>
        <v/>
      </c>
      <c r="ENU30" s="14" t="str">
        <f>IF('Employee Input 20-21'!ENU30="","",'Employee Input 20-21'!ENU30)</f>
        <v/>
      </c>
      <c r="ENV30" s="14" t="str">
        <f>IF('Employee Input 20-21'!ENV30="","",'Employee Input 20-21'!ENV30)</f>
        <v/>
      </c>
      <c r="ENW30" s="14" t="str">
        <f>IF('Employee Input 20-21'!ENW30="","",'Employee Input 20-21'!ENW30)</f>
        <v/>
      </c>
      <c r="ENX30" s="14" t="str">
        <f>IF('Employee Input 20-21'!ENX30="","",'Employee Input 20-21'!ENX30)</f>
        <v/>
      </c>
      <c r="ENY30" s="14" t="str">
        <f>IF('Employee Input 20-21'!ENY30="","",'Employee Input 20-21'!ENY30)</f>
        <v/>
      </c>
      <c r="ENZ30" s="14" t="str">
        <f>IF('Employee Input 20-21'!ENZ30="","",'Employee Input 20-21'!ENZ30)</f>
        <v/>
      </c>
      <c r="EOA30" s="14" t="str">
        <f>IF('Employee Input 20-21'!EOA30="","",'Employee Input 20-21'!EOA30)</f>
        <v/>
      </c>
      <c r="EOB30" s="14" t="str">
        <f>IF('Employee Input 20-21'!EOB30="","",'Employee Input 20-21'!EOB30)</f>
        <v/>
      </c>
      <c r="EOC30" s="14" t="str">
        <f>IF('Employee Input 20-21'!EOC30="","",'Employee Input 20-21'!EOC30)</f>
        <v/>
      </c>
      <c r="EOD30" s="14" t="str">
        <f>IF('Employee Input 20-21'!EOD30="","",'Employee Input 20-21'!EOD30)</f>
        <v/>
      </c>
      <c r="EOE30" s="14" t="str">
        <f>IF('Employee Input 20-21'!EOE30="","",'Employee Input 20-21'!EOE30)</f>
        <v/>
      </c>
      <c r="EOF30" s="14" t="str">
        <f>IF('Employee Input 20-21'!EOF30="","",'Employee Input 20-21'!EOF30)</f>
        <v/>
      </c>
      <c r="EOG30" s="14" t="str">
        <f>IF('Employee Input 20-21'!EOG30="","",'Employee Input 20-21'!EOG30)</f>
        <v/>
      </c>
      <c r="EOH30" s="14" t="str">
        <f>IF('Employee Input 20-21'!EOH30="","",'Employee Input 20-21'!EOH30)</f>
        <v/>
      </c>
      <c r="EOI30" s="14" t="str">
        <f>IF('Employee Input 20-21'!EOI30="","",'Employee Input 20-21'!EOI30)</f>
        <v/>
      </c>
      <c r="EOJ30" s="14" t="str">
        <f>IF('Employee Input 20-21'!EOJ30="","",'Employee Input 20-21'!EOJ30)</f>
        <v/>
      </c>
      <c r="EOK30" s="14" t="str">
        <f>IF('Employee Input 20-21'!EOK30="","",'Employee Input 20-21'!EOK30)</f>
        <v/>
      </c>
      <c r="EOL30" s="14" t="str">
        <f>IF('Employee Input 20-21'!EOL30="","",'Employee Input 20-21'!EOL30)</f>
        <v/>
      </c>
      <c r="EOM30" s="14" t="str">
        <f>IF('Employee Input 20-21'!EOM30="","",'Employee Input 20-21'!EOM30)</f>
        <v/>
      </c>
      <c r="EON30" s="14" t="str">
        <f>IF('Employee Input 20-21'!EON30="","",'Employee Input 20-21'!EON30)</f>
        <v/>
      </c>
      <c r="EOO30" s="14" t="str">
        <f>IF('Employee Input 20-21'!EOO30="","",'Employee Input 20-21'!EOO30)</f>
        <v/>
      </c>
      <c r="EOP30" s="14" t="str">
        <f>IF('Employee Input 20-21'!EOP30="","",'Employee Input 20-21'!EOP30)</f>
        <v/>
      </c>
      <c r="EOQ30" s="14" t="str">
        <f>IF('Employee Input 20-21'!EOQ30="","",'Employee Input 20-21'!EOQ30)</f>
        <v/>
      </c>
      <c r="EOR30" s="14" t="str">
        <f>IF('Employee Input 20-21'!EOR30="","",'Employee Input 20-21'!EOR30)</f>
        <v/>
      </c>
      <c r="EOS30" s="14" t="str">
        <f>IF('Employee Input 20-21'!EOS30="","",'Employee Input 20-21'!EOS30)</f>
        <v/>
      </c>
      <c r="EOT30" s="14" t="str">
        <f>IF('Employee Input 20-21'!EOT30="","",'Employee Input 20-21'!EOT30)</f>
        <v/>
      </c>
      <c r="EOU30" s="14" t="str">
        <f>IF('Employee Input 20-21'!EOU30="","",'Employee Input 20-21'!EOU30)</f>
        <v/>
      </c>
      <c r="EOV30" s="14" t="str">
        <f>IF('Employee Input 20-21'!EOV30="","",'Employee Input 20-21'!EOV30)</f>
        <v/>
      </c>
      <c r="EOW30" s="14" t="str">
        <f>IF('Employee Input 20-21'!EOW30="","",'Employee Input 20-21'!EOW30)</f>
        <v/>
      </c>
      <c r="EOX30" s="14" t="str">
        <f>IF('Employee Input 20-21'!EOX30="","",'Employee Input 20-21'!EOX30)</f>
        <v/>
      </c>
      <c r="EOY30" s="14" t="str">
        <f>IF('Employee Input 20-21'!EOY30="","",'Employee Input 20-21'!EOY30)</f>
        <v/>
      </c>
      <c r="EOZ30" s="14" t="str">
        <f>IF('Employee Input 20-21'!EOZ30="","",'Employee Input 20-21'!EOZ30)</f>
        <v/>
      </c>
      <c r="EPA30" s="14" t="str">
        <f>IF('Employee Input 20-21'!EPA30="","",'Employee Input 20-21'!EPA30)</f>
        <v/>
      </c>
      <c r="EPB30" s="14" t="str">
        <f>IF('Employee Input 20-21'!EPB30="","",'Employee Input 20-21'!EPB30)</f>
        <v/>
      </c>
      <c r="EPC30" s="14" t="str">
        <f>IF('Employee Input 20-21'!EPC30="","",'Employee Input 20-21'!EPC30)</f>
        <v/>
      </c>
      <c r="EPD30" s="14" t="str">
        <f>IF('Employee Input 20-21'!EPD30="","",'Employee Input 20-21'!EPD30)</f>
        <v/>
      </c>
      <c r="EPE30" s="14" t="str">
        <f>IF('Employee Input 20-21'!EPE30="","",'Employee Input 20-21'!EPE30)</f>
        <v/>
      </c>
      <c r="EPF30" s="14" t="str">
        <f>IF('Employee Input 20-21'!EPF30="","",'Employee Input 20-21'!EPF30)</f>
        <v/>
      </c>
      <c r="EPG30" s="14" t="str">
        <f>IF('Employee Input 20-21'!EPG30="","",'Employee Input 20-21'!EPG30)</f>
        <v/>
      </c>
      <c r="EPH30" s="14" t="str">
        <f>IF('Employee Input 20-21'!EPH30="","",'Employee Input 20-21'!EPH30)</f>
        <v/>
      </c>
      <c r="EPI30" s="14" t="str">
        <f>IF('Employee Input 20-21'!EPI30="","",'Employee Input 20-21'!EPI30)</f>
        <v/>
      </c>
      <c r="EPJ30" s="14" t="str">
        <f>IF('Employee Input 20-21'!EPJ30="","",'Employee Input 20-21'!EPJ30)</f>
        <v/>
      </c>
      <c r="EPK30" s="14" t="str">
        <f>IF('Employee Input 20-21'!EPK30="","",'Employee Input 20-21'!EPK30)</f>
        <v/>
      </c>
      <c r="EPL30" s="14" t="str">
        <f>IF('Employee Input 20-21'!EPL30="","",'Employee Input 20-21'!EPL30)</f>
        <v/>
      </c>
      <c r="EPM30" s="14" t="str">
        <f>IF('Employee Input 20-21'!EPM30="","",'Employee Input 20-21'!EPM30)</f>
        <v/>
      </c>
      <c r="EPN30" s="14" t="str">
        <f>IF('Employee Input 20-21'!EPN30="","",'Employee Input 20-21'!EPN30)</f>
        <v/>
      </c>
      <c r="EPO30" s="14" t="str">
        <f>IF('Employee Input 20-21'!EPO30="","",'Employee Input 20-21'!EPO30)</f>
        <v/>
      </c>
      <c r="EPP30" s="14" t="str">
        <f>IF('Employee Input 20-21'!EPP30="","",'Employee Input 20-21'!EPP30)</f>
        <v/>
      </c>
      <c r="EPQ30" s="14" t="str">
        <f>IF('Employee Input 20-21'!EPQ30="","",'Employee Input 20-21'!EPQ30)</f>
        <v/>
      </c>
      <c r="EPR30" s="14" t="str">
        <f>IF('Employee Input 20-21'!EPR30="","",'Employee Input 20-21'!EPR30)</f>
        <v/>
      </c>
      <c r="EPS30" s="14" t="str">
        <f>IF('Employee Input 20-21'!EPS30="","",'Employee Input 20-21'!EPS30)</f>
        <v/>
      </c>
      <c r="EPT30" s="14" t="str">
        <f>IF('Employee Input 20-21'!EPT30="","",'Employee Input 20-21'!EPT30)</f>
        <v/>
      </c>
      <c r="EPU30" s="14" t="str">
        <f>IF('Employee Input 20-21'!EPU30="","",'Employee Input 20-21'!EPU30)</f>
        <v/>
      </c>
      <c r="EPV30" s="14" t="str">
        <f>IF('Employee Input 20-21'!EPV30="","",'Employee Input 20-21'!EPV30)</f>
        <v/>
      </c>
      <c r="EPW30" s="14" t="str">
        <f>IF('Employee Input 20-21'!EPW30="","",'Employee Input 20-21'!EPW30)</f>
        <v/>
      </c>
      <c r="EPX30" s="14" t="str">
        <f>IF('Employee Input 20-21'!EPX30="","",'Employee Input 20-21'!EPX30)</f>
        <v/>
      </c>
      <c r="EPY30" s="14" t="str">
        <f>IF('Employee Input 20-21'!EPY30="","",'Employee Input 20-21'!EPY30)</f>
        <v/>
      </c>
      <c r="EPZ30" s="14" t="str">
        <f>IF('Employee Input 20-21'!EPZ30="","",'Employee Input 20-21'!EPZ30)</f>
        <v/>
      </c>
      <c r="EQA30" s="14" t="str">
        <f>IF('Employee Input 20-21'!EQA30="","",'Employee Input 20-21'!EQA30)</f>
        <v/>
      </c>
      <c r="EQB30" s="14" t="str">
        <f>IF('Employee Input 20-21'!EQB30="","",'Employee Input 20-21'!EQB30)</f>
        <v/>
      </c>
      <c r="EQC30" s="14" t="str">
        <f>IF('Employee Input 20-21'!EQC30="","",'Employee Input 20-21'!EQC30)</f>
        <v/>
      </c>
      <c r="EQD30" s="14" t="str">
        <f>IF('Employee Input 20-21'!EQD30="","",'Employee Input 20-21'!EQD30)</f>
        <v/>
      </c>
      <c r="EQE30" s="14" t="str">
        <f>IF('Employee Input 20-21'!EQE30="","",'Employee Input 20-21'!EQE30)</f>
        <v/>
      </c>
      <c r="EQF30" s="14" t="str">
        <f>IF('Employee Input 20-21'!EQF30="","",'Employee Input 20-21'!EQF30)</f>
        <v/>
      </c>
      <c r="EQG30" s="14" t="str">
        <f>IF('Employee Input 20-21'!EQG30="","",'Employee Input 20-21'!EQG30)</f>
        <v/>
      </c>
      <c r="EQH30" s="14" t="str">
        <f>IF('Employee Input 20-21'!EQH30="","",'Employee Input 20-21'!EQH30)</f>
        <v/>
      </c>
      <c r="EQI30" s="14" t="str">
        <f>IF('Employee Input 20-21'!EQI30="","",'Employee Input 20-21'!EQI30)</f>
        <v/>
      </c>
      <c r="EQJ30" s="14" t="str">
        <f>IF('Employee Input 20-21'!EQJ30="","",'Employee Input 20-21'!EQJ30)</f>
        <v/>
      </c>
      <c r="EQK30" s="14" t="str">
        <f>IF('Employee Input 20-21'!EQK30="","",'Employee Input 20-21'!EQK30)</f>
        <v/>
      </c>
      <c r="EQL30" s="14" t="str">
        <f>IF('Employee Input 20-21'!EQL30="","",'Employee Input 20-21'!EQL30)</f>
        <v/>
      </c>
      <c r="EQM30" s="14" t="str">
        <f>IF('Employee Input 20-21'!EQM30="","",'Employee Input 20-21'!EQM30)</f>
        <v/>
      </c>
      <c r="EQN30" s="14" t="str">
        <f>IF('Employee Input 20-21'!EQN30="","",'Employee Input 20-21'!EQN30)</f>
        <v/>
      </c>
      <c r="EQO30" s="14" t="str">
        <f>IF('Employee Input 20-21'!EQO30="","",'Employee Input 20-21'!EQO30)</f>
        <v/>
      </c>
      <c r="EQP30" s="14" t="str">
        <f>IF('Employee Input 20-21'!EQP30="","",'Employee Input 20-21'!EQP30)</f>
        <v/>
      </c>
      <c r="EQQ30" s="14" t="str">
        <f>IF('Employee Input 20-21'!EQQ30="","",'Employee Input 20-21'!EQQ30)</f>
        <v/>
      </c>
      <c r="EQR30" s="14" t="str">
        <f>IF('Employee Input 20-21'!EQR30="","",'Employee Input 20-21'!EQR30)</f>
        <v/>
      </c>
      <c r="EQS30" s="14" t="str">
        <f>IF('Employee Input 20-21'!EQS30="","",'Employee Input 20-21'!EQS30)</f>
        <v/>
      </c>
      <c r="EQT30" s="14" t="str">
        <f>IF('Employee Input 20-21'!EQT30="","",'Employee Input 20-21'!EQT30)</f>
        <v/>
      </c>
      <c r="EQU30" s="14" t="str">
        <f>IF('Employee Input 20-21'!EQU30="","",'Employee Input 20-21'!EQU30)</f>
        <v/>
      </c>
      <c r="EQV30" s="14" t="str">
        <f>IF('Employee Input 20-21'!EQV30="","",'Employee Input 20-21'!EQV30)</f>
        <v/>
      </c>
      <c r="EQW30" s="14" t="str">
        <f>IF('Employee Input 20-21'!EQW30="","",'Employee Input 20-21'!EQW30)</f>
        <v/>
      </c>
      <c r="EQX30" s="14" t="str">
        <f>IF('Employee Input 20-21'!EQX30="","",'Employee Input 20-21'!EQX30)</f>
        <v/>
      </c>
      <c r="EQY30" s="14" t="str">
        <f>IF('Employee Input 20-21'!EQY30="","",'Employee Input 20-21'!EQY30)</f>
        <v/>
      </c>
      <c r="EQZ30" s="14" t="str">
        <f>IF('Employee Input 20-21'!EQZ30="","",'Employee Input 20-21'!EQZ30)</f>
        <v/>
      </c>
      <c r="ERA30" s="14" t="str">
        <f>IF('Employee Input 20-21'!ERA30="","",'Employee Input 20-21'!ERA30)</f>
        <v/>
      </c>
      <c r="ERB30" s="14" t="str">
        <f>IF('Employee Input 20-21'!ERB30="","",'Employee Input 20-21'!ERB30)</f>
        <v/>
      </c>
      <c r="ERC30" s="14" t="str">
        <f>IF('Employee Input 20-21'!ERC30="","",'Employee Input 20-21'!ERC30)</f>
        <v/>
      </c>
      <c r="ERD30" s="14" t="str">
        <f>IF('Employee Input 20-21'!ERD30="","",'Employee Input 20-21'!ERD30)</f>
        <v/>
      </c>
      <c r="ERE30" s="14" t="str">
        <f>IF('Employee Input 20-21'!ERE30="","",'Employee Input 20-21'!ERE30)</f>
        <v/>
      </c>
      <c r="ERF30" s="14" t="str">
        <f>IF('Employee Input 20-21'!ERF30="","",'Employee Input 20-21'!ERF30)</f>
        <v/>
      </c>
      <c r="ERG30" s="14" t="str">
        <f>IF('Employee Input 20-21'!ERG30="","",'Employee Input 20-21'!ERG30)</f>
        <v/>
      </c>
      <c r="ERH30" s="14" t="str">
        <f>IF('Employee Input 20-21'!ERH30="","",'Employee Input 20-21'!ERH30)</f>
        <v/>
      </c>
      <c r="ERI30" s="14" t="str">
        <f>IF('Employee Input 20-21'!ERI30="","",'Employee Input 20-21'!ERI30)</f>
        <v/>
      </c>
      <c r="ERJ30" s="14" t="str">
        <f>IF('Employee Input 20-21'!ERJ30="","",'Employee Input 20-21'!ERJ30)</f>
        <v/>
      </c>
      <c r="ERK30" s="14" t="str">
        <f>IF('Employee Input 20-21'!ERK30="","",'Employee Input 20-21'!ERK30)</f>
        <v/>
      </c>
      <c r="ERL30" s="14" t="str">
        <f>IF('Employee Input 20-21'!ERL30="","",'Employee Input 20-21'!ERL30)</f>
        <v/>
      </c>
      <c r="ERM30" s="14" t="str">
        <f>IF('Employee Input 20-21'!ERM30="","",'Employee Input 20-21'!ERM30)</f>
        <v/>
      </c>
      <c r="ERN30" s="14" t="str">
        <f>IF('Employee Input 20-21'!ERN30="","",'Employee Input 20-21'!ERN30)</f>
        <v/>
      </c>
      <c r="ERO30" s="14" t="str">
        <f>IF('Employee Input 20-21'!ERO30="","",'Employee Input 20-21'!ERO30)</f>
        <v/>
      </c>
      <c r="ERP30" s="14" t="str">
        <f>IF('Employee Input 20-21'!ERP30="","",'Employee Input 20-21'!ERP30)</f>
        <v/>
      </c>
      <c r="ERQ30" s="14" t="str">
        <f>IF('Employee Input 20-21'!ERQ30="","",'Employee Input 20-21'!ERQ30)</f>
        <v/>
      </c>
      <c r="ERR30" s="14" t="str">
        <f>IF('Employee Input 20-21'!ERR30="","",'Employee Input 20-21'!ERR30)</f>
        <v/>
      </c>
      <c r="ERS30" s="14" t="str">
        <f>IF('Employee Input 20-21'!ERS30="","",'Employee Input 20-21'!ERS30)</f>
        <v/>
      </c>
      <c r="ERT30" s="14" t="str">
        <f>IF('Employee Input 20-21'!ERT30="","",'Employee Input 20-21'!ERT30)</f>
        <v/>
      </c>
      <c r="ERU30" s="14" t="str">
        <f>IF('Employee Input 20-21'!ERU30="","",'Employee Input 20-21'!ERU30)</f>
        <v/>
      </c>
      <c r="ERV30" s="14" t="str">
        <f>IF('Employee Input 20-21'!ERV30="","",'Employee Input 20-21'!ERV30)</f>
        <v/>
      </c>
      <c r="ERW30" s="14" t="str">
        <f>IF('Employee Input 20-21'!ERW30="","",'Employee Input 20-21'!ERW30)</f>
        <v/>
      </c>
      <c r="ERX30" s="14" t="str">
        <f>IF('Employee Input 20-21'!ERX30="","",'Employee Input 20-21'!ERX30)</f>
        <v/>
      </c>
      <c r="ERY30" s="14" t="str">
        <f>IF('Employee Input 20-21'!ERY30="","",'Employee Input 20-21'!ERY30)</f>
        <v/>
      </c>
      <c r="ERZ30" s="14" t="str">
        <f>IF('Employee Input 20-21'!ERZ30="","",'Employee Input 20-21'!ERZ30)</f>
        <v/>
      </c>
      <c r="ESA30" s="14" t="str">
        <f>IF('Employee Input 20-21'!ESA30="","",'Employee Input 20-21'!ESA30)</f>
        <v/>
      </c>
      <c r="ESB30" s="14" t="str">
        <f>IF('Employee Input 20-21'!ESB30="","",'Employee Input 20-21'!ESB30)</f>
        <v/>
      </c>
      <c r="ESC30" s="14" t="str">
        <f>IF('Employee Input 20-21'!ESC30="","",'Employee Input 20-21'!ESC30)</f>
        <v/>
      </c>
      <c r="ESD30" s="14" t="str">
        <f>IF('Employee Input 20-21'!ESD30="","",'Employee Input 20-21'!ESD30)</f>
        <v/>
      </c>
      <c r="ESE30" s="14" t="str">
        <f>IF('Employee Input 20-21'!ESE30="","",'Employee Input 20-21'!ESE30)</f>
        <v/>
      </c>
      <c r="ESF30" s="14" t="str">
        <f>IF('Employee Input 20-21'!ESF30="","",'Employee Input 20-21'!ESF30)</f>
        <v/>
      </c>
      <c r="ESG30" s="14" t="str">
        <f>IF('Employee Input 20-21'!ESG30="","",'Employee Input 20-21'!ESG30)</f>
        <v/>
      </c>
      <c r="ESH30" s="14" t="str">
        <f>IF('Employee Input 20-21'!ESH30="","",'Employee Input 20-21'!ESH30)</f>
        <v/>
      </c>
      <c r="ESI30" s="14" t="str">
        <f>IF('Employee Input 20-21'!ESI30="","",'Employee Input 20-21'!ESI30)</f>
        <v/>
      </c>
      <c r="ESJ30" s="14" t="str">
        <f>IF('Employee Input 20-21'!ESJ30="","",'Employee Input 20-21'!ESJ30)</f>
        <v/>
      </c>
      <c r="ESK30" s="14" t="str">
        <f>IF('Employee Input 20-21'!ESK30="","",'Employee Input 20-21'!ESK30)</f>
        <v/>
      </c>
      <c r="ESL30" s="14" t="str">
        <f>IF('Employee Input 20-21'!ESL30="","",'Employee Input 20-21'!ESL30)</f>
        <v/>
      </c>
      <c r="ESM30" s="14" t="str">
        <f>IF('Employee Input 20-21'!ESM30="","",'Employee Input 20-21'!ESM30)</f>
        <v/>
      </c>
      <c r="ESN30" s="14" t="str">
        <f>IF('Employee Input 20-21'!ESN30="","",'Employee Input 20-21'!ESN30)</f>
        <v/>
      </c>
      <c r="ESO30" s="14" t="str">
        <f>IF('Employee Input 20-21'!ESO30="","",'Employee Input 20-21'!ESO30)</f>
        <v/>
      </c>
      <c r="ESP30" s="14" t="str">
        <f>IF('Employee Input 20-21'!ESP30="","",'Employee Input 20-21'!ESP30)</f>
        <v/>
      </c>
      <c r="ESQ30" s="14" t="str">
        <f>IF('Employee Input 20-21'!ESQ30="","",'Employee Input 20-21'!ESQ30)</f>
        <v/>
      </c>
      <c r="ESR30" s="14" t="str">
        <f>IF('Employee Input 20-21'!ESR30="","",'Employee Input 20-21'!ESR30)</f>
        <v/>
      </c>
      <c r="ESS30" s="14" t="str">
        <f>IF('Employee Input 20-21'!ESS30="","",'Employee Input 20-21'!ESS30)</f>
        <v/>
      </c>
      <c r="EST30" s="14" t="str">
        <f>IF('Employee Input 20-21'!EST30="","",'Employee Input 20-21'!EST30)</f>
        <v/>
      </c>
      <c r="ESU30" s="14" t="str">
        <f>IF('Employee Input 20-21'!ESU30="","",'Employee Input 20-21'!ESU30)</f>
        <v/>
      </c>
      <c r="ESV30" s="14" t="str">
        <f>IF('Employee Input 20-21'!ESV30="","",'Employee Input 20-21'!ESV30)</f>
        <v/>
      </c>
      <c r="ESW30" s="14" t="str">
        <f>IF('Employee Input 20-21'!ESW30="","",'Employee Input 20-21'!ESW30)</f>
        <v/>
      </c>
      <c r="ESX30" s="14" t="str">
        <f>IF('Employee Input 20-21'!ESX30="","",'Employee Input 20-21'!ESX30)</f>
        <v/>
      </c>
      <c r="ESY30" s="14" t="str">
        <f>IF('Employee Input 20-21'!ESY30="","",'Employee Input 20-21'!ESY30)</f>
        <v/>
      </c>
      <c r="ESZ30" s="14" t="str">
        <f>IF('Employee Input 20-21'!ESZ30="","",'Employee Input 20-21'!ESZ30)</f>
        <v/>
      </c>
      <c r="ETA30" s="14" t="str">
        <f>IF('Employee Input 20-21'!ETA30="","",'Employee Input 20-21'!ETA30)</f>
        <v/>
      </c>
      <c r="ETB30" s="14" t="str">
        <f>IF('Employee Input 20-21'!ETB30="","",'Employee Input 20-21'!ETB30)</f>
        <v/>
      </c>
      <c r="ETC30" s="14" t="str">
        <f>IF('Employee Input 20-21'!ETC30="","",'Employee Input 20-21'!ETC30)</f>
        <v/>
      </c>
      <c r="ETD30" s="14" t="str">
        <f>IF('Employee Input 20-21'!ETD30="","",'Employee Input 20-21'!ETD30)</f>
        <v/>
      </c>
      <c r="ETE30" s="14" t="str">
        <f>IF('Employee Input 20-21'!ETE30="","",'Employee Input 20-21'!ETE30)</f>
        <v/>
      </c>
      <c r="ETF30" s="14" t="str">
        <f>IF('Employee Input 20-21'!ETF30="","",'Employee Input 20-21'!ETF30)</f>
        <v/>
      </c>
      <c r="ETG30" s="14" t="str">
        <f>IF('Employee Input 20-21'!ETG30="","",'Employee Input 20-21'!ETG30)</f>
        <v/>
      </c>
      <c r="ETH30" s="14" t="str">
        <f>IF('Employee Input 20-21'!ETH30="","",'Employee Input 20-21'!ETH30)</f>
        <v/>
      </c>
      <c r="ETI30" s="14" t="str">
        <f>IF('Employee Input 20-21'!ETI30="","",'Employee Input 20-21'!ETI30)</f>
        <v/>
      </c>
      <c r="ETJ30" s="14" t="str">
        <f>IF('Employee Input 20-21'!ETJ30="","",'Employee Input 20-21'!ETJ30)</f>
        <v/>
      </c>
      <c r="ETK30" s="14" t="str">
        <f>IF('Employee Input 20-21'!ETK30="","",'Employee Input 20-21'!ETK30)</f>
        <v/>
      </c>
      <c r="ETL30" s="14" t="str">
        <f>IF('Employee Input 20-21'!ETL30="","",'Employee Input 20-21'!ETL30)</f>
        <v/>
      </c>
      <c r="ETM30" s="14" t="str">
        <f>IF('Employee Input 20-21'!ETM30="","",'Employee Input 20-21'!ETM30)</f>
        <v/>
      </c>
      <c r="ETN30" s="14" t="str">
        <f>IF('Employee Input 20-21'!ETN30="","",'Employee Input 20-21'!ETN30)</f>
        <v/>
      </c>
      <c r="ETO30" s="14" t="str">
        <f>IF('Employee Input 20-21'!ETO30="","",'Employee Input 20-21'!ETO30)</f>
        <v/>
      </c>
      <c r="ETP30" s="14" t="str">
        <f>IF('Employee Input 20-21'!ETP30="","",'Employee Input 20-21'!ETP30)</f>
        <v/>
      </c>
      <c r="ETQ30" s="14" t="str">
        <f>IF('Employee Input 20-21'!ETQ30="","",'Employee Input 20-21'!ETQ30)</f>
        <v/>
      </c>
      <c r="ETR30" s="14" t="str">
        <f>IF('Employee Input 20-21'!ETR30="","",'Employee Input 20-21'!ETR30)</f>
        <v/>
      </c>
      <c r="ETS30" s="14" t="str">
        <f>IF('Employee Input 20-21'!ETS30="","",'Employee Input 20-21'!ETS30)</f>
        <v/>
      </c>
      <c r="ETT30" s="14" t="str">
        <f>IF('Employee Input 20-21'!ETT30="","",'Employee Input 20-21'!ETT30)</f>
        <v/>
      </c>
      <c r="ETU30" s="14" t="str">
        <f>IF('Employee Input 20-21'!ETU30="","",'Employee Input 20-21'!ETU30)</f>
        <v/>
      </c>
      <c r="ETV30" s="14" t="str">
        <f>IF('Employee Input 20-21'!ETV30="","",'Employee Input 20-21'!ETV30)</f>
        <v/>
      </c>
      <c r="ETW30" s="14" t="str">
        <f>IF('Employee Input 20-21'!ETW30="","",'Employee Input 20-21'!ETW30)</f>
        <v/>
      </c>
      <c r="ETX30" s="14" t="str">
        <f>IF('Employee Input 20-21'!ETX30="","",'Employee Input 20-21'!ETX30)</f>
        <v/>
      </c>
      <c r="ETY30" s="14" t="str">
        <f>IF('Employee Input 20-21'!ETY30="","",'Employee Input 20-21'!ETY30)</f>
        <v/>
      </c>
      <c r="ETZ30" s="14" t="str">
        <f>IF('Employee Input 20-21'!ETZ30="","",'Employee Input 20-21'!ETZ30)</f>
        <v/>
      </c>
      <c r="EUA30" s="14" t="str">
        <f>IF('Employee Input 20-21'!EUA30="","",'Employee Input 20-21'!EUA30)</f>
        <v/>
      </c>
      <c r="EUB30" s="14" t="str">
        <f>IF('Employee Input 20-21'!EUB30="","",'Employee Input 20-21'!EUB30)</f>
        <v/>
      </c>
      <c r="EUC30" s="14" t="str">
        <f>IF('Employee Input 20-21'!EUC30="","",'Employee Input 20-21'!EUC30)</f>
        <v/>
      </c>
      <c r="EUD30" s="14" t="str">
        <f>IF('Employee Input 20-21'!EUD30="","",'Employee Input 20-21'!EUD30)</f>
        <v/>
      </c>
      <c r="EUE30" s="14" t="str">
        <f>IF('Employee Input 20-21'!EUE30="","",'Employee Input 20-21'!EUE30)</f>
        <v/>
      </c>
      <c r="EUF30" s="14" t="str">
        <f>IF('Employee Input 20-21'!EUF30="","",'Employee Input 20-21'!EUF30)</f>
        <v/>
      </c>
      <c r="EUG30" s="14" t="str">
        <f>IF('Employee Input 20-21'!EUG30="","",'Employee Input 20-21'!EUG30)</f>
        <v/>
      </c>
      <c r="EUH30" s="14" t="str">
        <f>IF('Employee Input 20-21'!EUH30="","",'Employee Input 20-21'!EUH30)</f>
        <v/>
      </c>
      <c r="EUI30" s="14" t="str">
        <f>IF('Employee Input 20-21'!EUI30="","",'Employee Input 20-21'!EUI30)</f>
        <v/>
      </c>
      <c r="EUJ30" s="14" t="str">
        <f>IF('Employee Input 20-21'!EUJ30="","",'Employee Input 20-21'!EUJ30)</f>
        <v/>
      </c>
      <c r="EUK30" s="14" t="str">
        <f>IF('Employee Input 20-21'!EUK30="","",'Employee Input 20-21'!EUK30)</f>
        <v/>
      </c>
      <c r="EUL30" s="14" t="str">
        <f>IF('Employee Input 20-21'!EUL30="","",'Employee Input 20-21'!EUL30)</f>
        <v/>
      </c>
      <c r="EUM30" s="14" t="str">
        <f>IF('Employee Input 20-21'!EUM30="","",'Employee Input 20-21'!EUM30)</f>
        <v/>
      </c>
      <c r="EUN30" s="14" t="str">
        <f>IF('Employee Input 20-21'!EUN30="","",'Employee Input 20-21'!EUN30)</f>
        <v/>
      </c>
      <c r="EUO30" s="14" t="str">
        <f>IF('Employee Input 20-21'!EUO30="","",'Employee Input 20-21'!EUO30)</f>
        <v/>
      </c>
      <c r="EUP30" s="14" t="str">
        <f>IF('Employee Input 20-21'!EUP30="","",'Employee Input 20-21'!EUP30)</f>
        <v/>
      </c>
      <c r="EUQ30" s="14" t="str">
        <f>IF('Employee Input 20-21'!EUQ30="","",'Employee Input 20-21'!EUQ30)</f>
        <v/>
      </c>
      <c r="EUR30" s="14" t="str">
        <f>IF('Employee Input 20-21'!EUR30="","",'Employee Input 20-21'!EUR30)</f>
        <v/>
      </c>
      <c r="EUS30" s="14" t="str">
        <f>IF('Employee Input 20-21'!EUS30="","",'Employee Input 20-21'!EUS30)</f>
        <v/>
      </c>
      <c r="EUT30" s="14" t="str">
        <f>IF('Employee Input 20-21'!EUT30="","",'Employee Input 20-21'!EUT30)</f>
        <v/>
      </c>
      <c r="EUU30" s="14" t="str">
        <f>IF('Employee Input 20-21'!EUU30="","",'Employee Input 20-21'!EUU30)</f>
        <v/>
      </c>
      <c r="EUV30" s="14" t="str">
        <f>IF('Employee Input 20-21'!EUV30="","",'Employee Input 20-21'!EUV30)</f>
        <v/>
      </c>
      <c r="EUW30" s="14" t="str">
        <f>IF('Employee Input 20-21'!EUW30="","",'Employee Input 20-21'!EUW30)</f>
        <v/>
      </c>
      <c r="EUX30" s="14" t="str">
        <f>IF('Employee Input 20-21'!EUX30="","",'Employee Input 20-21'!EUX30)</f>
        <v/>
      </c>
      <c r="EUY30" s="14" t="str">
        <f>IF('Employee Input 20-21'!EUY30="","",'Employee Input 20-21'!EUY30)</f>
        <v/>
      </c>
      <c r="EUZ30" s="14" t="str">
        <f>IF('Employee Input 20-21'!EUZ30="","",'Employee Input 20-21'!EUZ30)</f>
        <v/>
      </c>
      <c r="EVA30" s="14" t="str">
        <f>IF('Employee Input 20-21'!EVA30="","",'Employee Input 20-21'!EVA30)</f>
        <v/>
      </c>
      <c r="EVB30" s="14" t="str">
        <f>IF('Employee Input 20-21'!EVB30="","",'Employee Input 20-21'!EVB30)</f>
        <v/>
      </c>
      <c r="EVC30" s="14" t="str">
        <f>IF('Employee Input 20-21'!EVC30="","",'Employee Input 20-21'!EVC30)</f>
        <v/>
      </c>
      <c r="EVD30" s="14" t="str">
        <f>IF('Employee Input 20-21'!EVD30="","",'Employee Input 20-21'!EVD30)</f>
        <v/>
      </c>
      <c r="EVE30" s="14" t="str">
        <f>IF('Employee Input 20-21'!EVE30="","",'Employee Input 20-21'!EVE30)</f>
        <v/>
      </c>
      <c r="EVF30" s="14" t="str">
        <f>IF('Employee Input 20-21'!EVF30="","",'Employee Input 20-21'!EVF30)</f>
        <v/>
      </c>
      <c r="EVG30" s="14" t="str">
        <f>IF('Employee Input 20-21'!EVG30="","",'Employee Input 20-21'!EVG30)</f>
        <v/>
      </c>
      <c r="EVH30" s="14" t="str">
        <f>IF('Employee Input 20-21'!EVH30="","",'Employee Input 20-21'!EVH30)</f>
        <v/>
      </c>
      <c r="EVI30" s="14" t="str">
        <f>IF('Employee Input 20-21'!EVI30="","",'Employee Input 20-21'!EVI30)</f>
        <v/>
      </c>
      <c r="EVJ30" s="14" t="str">
        <f>IF('Employee Input 20-21'!EVJ30="","",'Employee Input 20-21'!EVJ30)</f>
        <v/>
      </c>
      <c r="EVK30" s="14" t="str">
        <f>IF('Employee Input 20-21'!EVK30="","",'Employee Input 20-21'!EVK30)</f>
        <v/>
      </c>
      <c r="EVL30" s="14" t="str">
        <f>IF('Employee Input 20-21'!EVL30="","",'Employee Input 20-21'!EVL30)</f>
        <v/>
      </c>
      <c r="EVM30" s="14" t="str">
        <f>IF('Employee Input 20-21'!EVM30="","",'Employee Input 20-21'!EVM30)</f>
        <v/>
      </c>
      <c r="EVN30" s="14" t="str">
        <f>IF('Employee Input 20-21'!EVN30="","",'Employee Input 20-21'!EVN30)</f>
        <v/>
      </c>
      <c r="EVO30" s="14" t="str">
        <f>IF('Employee Input 20-21'!EVO30="","",'Employee Input 20-21'!EVO30)</f>
        <v/>
      </c>
      <c r="EVP30" s="14" t="str">
        <f>IF('Employee Input 20-21'!EVP30="","",'Employee Input 20-21'!EVP30)</f>
        <v/>
      </c>
      <c r="EVQ30" s="14" t="str">
        <f>IF('Employee Input 20-21'!EVQ30="","",'Employee Input 20-21'!EVQ30)</f>
        <v/>
      </c>
      <c r="EVR30" s="14" t="str">
        <f>IF('Employee Input 20-21'!EVR30="","",'Employee Input 20-21'!EVR30)</f>
        <v/>
      </c>
      <c r="EVS30" s="14" t="str">
        <f>IF('Employee Input 20-21'!EVS30="","",'Employee Input 20-21'!EVS30)</f>
        <v/>
      </c>
      <c r="EVT30" s="14" t="str">
        <f>IF('Employee Input 20-21'!EVT30="","",'Employee Input 20-21'!EVT30)</f>
        <v/>
      </c>
      <c r="EVU30" s="14" t="str">
        <f>IF('Employee Input 20-21'!EVU30="","",'Employee Input 20-21'!EVU30)</f>
        <v/>
      </c>
      <c r="EVV30" s="14" t="str">
        <f>IF('Employee Input 20-21'!EVV30="","",'Employee Input 20-21'!EVV30)</f>
        <v/>
      </c>
      <c r="EVW30" s="14" t="str">
        <f>IF('Employee Input 20-21'!EVW30="","",'Employee Input 20-21'!EVW30)</f>
        <v/>
      </c>
      <c r="EVX30" s="14" t="str">
        <f>IF('Employee Input 20-21'!EVX30="","",'Employee Input 20-21'!EVX30)</f>
        <v/>
      </c>
      <c r="EVY30" s="14" t="str">
        <f>IF('Employee Input 20-21'!EVY30="","",'Employee Input 20-21'!EVY30)</f>
        <v/>
      </c>
      <c r="EVZ30" s="14" t="str">
        <f>IF('Employee Input 20-21'!EVZ30="","",'Employee Input 20-21'!EVZ30)</f>
        <v/>
      </c>
      <c r="EWA30" s="14" t="str">
        <f>IF('Employee Input 20-21'!EWA30="","",'Employee Input 20-21'!EWA30)</f>
        <v/>
      </c>
      <c r="EWB30" s="14" t="str">
        <f>IF('Employee Input 20-21'!EWB30="","",'Employee Input 20-21'!EWB30)</f>
        <v/>
      </c>
      <c r="EWC30" s="14" t="str">
        <f>IF('Employee Input 20-21'!EWC30="","",'Employee Input 20-21'!EWC30)</f>
        <v/>
      </c>
      <c r="EWD30" s="14" t="str">
        <f>IF('Employee Input 20-21'!EWD30="","",'Employee Input 20-21'!EWD30)</f>
        <v/>
      </c>
      <c r="EWE30" s="14" t="str">
        <f>IF('Employee Input 20-21'!EWE30="","",'Employee Input 20-21'!EWE30)</f>
        <v/>
      </c>
      <c r="EWF30" s="14" t="str">
        <f>IF('Employee Input 20-21'!EWF30="","",'Employee Input 20-21'!EWF30)</f>
        <v/>
      </c>
      <c r="EWG30" s="14" t="str">
        <f>IF('Employee Input 20-21'!EWG30="","",'Employee Input 20-21'!EWG30)</f>
        <v/>
      </c>
      <c r="EWH30" s="14" t="str">
        <f>IF('Employee Input 20-21'!EWH30="","",'Employee Input 20-21'!EWH30)</f>
        <v/>
      </c>
      <c r="EWI30" s="14" t="str">
        <f>IF('Employee Input 20-21'!EWI30="","",'Employee Input 20-21'!EWI30)</f>
        <v/>
      </c>
      <c r="EWJ30" s="14" t="str">
        <f>IF('Employee Input 20-21'!EWJ30="","",'Employee Input 20-21'!EWJ30)</f>
        <v/>
      </c>
      <c r="EWK30" s="14" t="str">
        <f>IF('Employee Input 20-21'!EWK30="","",'Employee Input 20-21'!EWK30)</f>
        <v/>
      </c>
      <c r="EWL30" s="14" t="str">
        <f>IF('Employee Input 20-21'!EWL30="","",'Employee Input 20-21'!EWL30)</f>
        <v/>
      </c>
      <c r="EWM30" s="14" t="str">
        <f>IF('Employee Input 20-21'!EWM30="","",'Employee Input 20-21'!EWM30)</f>
        <v/>
      </c>
      <c r="EWN30" s="14" t="str">
        <f>IF('Employee Input 20-21'!EWN30="","",'Employee Input 20-21'!EWN30)</f>
        <v/>
      </c>
      <c r="EWO30" s="14" t="str">
        <f>IF('Employee Input 20-21'!EWO30="","",'Employee Input 20-21'!EWO30)</f>
        <v/>
      </c>
      <c r="EWP30" s="14" t="str">
        <f>IF('Employee Input 20-21'!EWP30="","",'Employee Input 20-21'!EWP30)</f>
        <v/>
      </c>
      <c r="EWQ30" s="14" t="str">
        <f>IF('Employee Input 20-21'!EWQ30="","",'Employee Input 20-21'!EWQ30)</f>
        <v/>
      </c>
      <c r="EWR30" s="14" t="str">
        <f>IF('Employee Input 20-21'!EWR30="","",'Employee Input 20-21'!EWR30)</f>
        <v/>
      </c>
      <c r="EWS30" s="14" t="str">
        <f>IF('Employee Input 20-21'!EWS30="","",'Employee Input 20-21'!EWS30)</f>
        <v/>
      </c>
      <c r="EWT30" s="14" t="str">
        <f>IF('Employee Input 20-21'!EWT30="","",'Employee Input 20-21'!EWT30)</f>
        <v/>
      </c>
      <c r="EWU30" s="14" t="str">
        <f>IF('Employee Input 20-21'!EWU30="","",'Employee Input 20-21'!EWU30)</f>
        <v/>
      </c>
      <c r="EWV30" s="14" t="str">
        <f>IF('Employee Input 20-21'!EWV30="","",'Employee Input 20-21'!EWV30)</f>
        <v/>
      </c>
      <c r="EWW30" s="14" t="str">
        <f>IF('Employee Input 20-21'!EWW30="","",'Employee Input 20-21'!EWW30)</f>
        <v/>
      </c>
      <c r="EWX30" s="14" t="str">
        <f>IF('Employee Input 20-21'!EWX30="","",'Employee Input 20-21'!EWX30)</f>
        <v/>
      </c>
      <c r="EWY30" s="14" t="str">
        <f>IF('Employee Input 20-21'!EWY30="","",'Employee Input 20-21'!EWY30)</f>
        <v/>
      </c>
      <c r="EWZ30" s="14" t="str">
        <f>IF('Employee Input 20-21'!EWZ30="","",'Employee Input 20-21'!EWZ30)</f>
        <v/>
      </c>
      <c r="EXA30" s="14" t="str">
        <f>IF('Employee Input 20-21'!EXA30="","",'Employee Input 20-21'!EXA30)</f>
        <v/>
      </c>
      <c r="EXB30" s="14" t="str">
        <f>IF('Employee Input 20-21'!EXB30="","",'Employee Input 20-21'!EXB30)</f>
        <v/>
      </c>
      <c r="EXC30" s="14" t="str">
        <f>IF('Employee Input 20-21'!EXC30="","",'Employee Input 20-21'!EXC30)</f>
        <v/>
      </c>
      <c r="EXD30" s="14" t="str">
        <f>IF('Employee Input 20-21'!EXD30="","",'Employee Input 20-21'!EXD30)</f>
        <v/>
      </c>
      <c r="EXE30" s="14" t="str">
        <f>IF('Employee Input 20-21'!EXE30="","",'Employee Input 20-21'!EXE30)</f>
        <v/>
      </c>
      <c r="EXF30" s="14" t="str">
        <f>IF('Employee Input 20-21'!EXF30="","",'Employee Input 20-21'!EXF30)</f>
        <v/>
      </c>
      <c r="EXG30" s="14" t="str">
        <f>IF('Employee Input 20-21'!EXG30="","",'Employee Input 20-21'!EXG30)</f>
        <v/>
      </c>
      <c r="EXH30" s="14" t="str">
        <f>IF('Employee Input 20-21'!EXH30="","",'Employee Input 20-21'!EXH30)</f>
        <v/>
      </c>
      <c r="EXI30" s="14" t="str">
        <f>IF('Employee Input 20-21'!EXI30="","",'Employee Input 20-21'!EXI30)</f>
        <v/>
      </c>
      <c r="EXJ30" s="14" t="str">
        <f>IF('Employee Input 20-21'!EXJ30="","",'Employee Input 20-21'!EXJ30)</f>
        <v/>
      </c>
      <c r="EXK30" s="14" t="str">
        <f>IF('Employee Input 20-21'!EXK30="","",'Employee Input 20-21'!EXK30)</f>
        <v/>
      </c>
      <c r="EXL30" s="14" t="str">
        <f>IF('Employee Input 20-21'!EXL30="","",'Employee Input 20-21'!EXL30)</f>
        <v/>
      </c>
      <c r="EXM30" s="14" t="str">
        <f>IF('Employee Input 20-21'!EXM30="","",'Employee Input 20-21'!EXM30)</f>
        <v/>
      </c>
      <c r="EXN30" s="14" t="str">
        <f>IF('Employee Input 20-21'!EXN30="","",'Employee Input 20-21'!EXN30)</f>
        <v/>
      </c>
      <c r="EXO30" s="14" t="str">
        <f>IF('Employee Input 20-21'!EXO30="","",'Employee Input 20-21'!EXO30)</f>
        <v/>
      </c>
      <c r="EXP30" s="14" t="str">
        <f>IF('Employee Input 20-21'!EXP30="","",'Employee Input 20-21'!EXP30)</f>
        <v/>
      </c>
      <c r="EXQ30" s="14" t="str">
        <f>IF('Employee Input 20-21'!EXQ30="","",'Employee Input 20-21'!EXQ30)</f>
        <v/>
      </c>
      <c r="EXR30" s="14" t="str">
        <f>IF('Employee Input 20-21'!EXR30="","",'Employee Input 20-21'!EXR30)</f>
        <v/>
      </c>
      <c r="EXS30" s="14" t="str">
        <f>IF('Employee Input 20-21'!EXS30="","",'Employee Input 20-21'!EXS30)</f>
        <v/>
      </c>
      <c r="EXT30" s="14" t="str">
        <f>IF('Employee Input 20-21'!EXT30="","",'Employee Input 20-21'!EXT30)</f>
        <v/>
      </c>
      <c r="EXU30" s="14" t="str">
        <f>IF('Employee Input 20-21'!EXU30="","",'Employee Input 20-21'!EXU30)</f>
        <v/>
      </c>
      <c r="EXV30" s="14" t="str">
        <f>IF('Employee Input 20-21'!EXV30="","",'Employee Input 20-21'!EXV30)</f>
        <v/>
      </c>
      <c r="EXW30" s="14" t="str">
        <f>IF('Employee Input 20-21'!EXW30="","",'Employee Input 20-21'!EXW30)</f>
        <v/>
      </c>
      <c r="EXX30" s="14" t="str">
        <f>IF('Employee Input 20-21'!EXX30="","",'Employee Input 20-21'!EXX30)</f>
        <v/>
      </c>
      <c r="EXY30" s="14" t="str">
        <f>IF('Employee Input 20-21'!EXY30="","",'Employee Input 20-21'!EXY30)</f>
        <v/>
      </c>
      <c r="EXZ30" s="14" t="str">
        <f>IF('Employee Input 20-21'!EXZ30="","",'Employee Input 20-21'!EXZ30)</f>
        <v/>
      </c>
      <c r="EYA30" s="14" t="str">
        <f>IF('Employee Input 20-21'!EYA30="","",'Employee Input 20-21'!EYA30)</f>
        <v/>
      </c>
      <c r="EYB30" s="14" t="str">
        <f>IF('Employee Input 20-21'!EYB30="","",'Employee Input 20-21'!EYB30)</f>
        <v/>
      </c>
      <c r="EYC30" s="14" t="str">
        <f>IF('Employee Input 20-21'!EYC30="","",'Employee Input 20-21'!EYC30)</f>
        <v/>
      </c>
      <c r="EYD30" s="14" t="str">
        <f>IF('Employee Input 20-21'!EYD30="","",'Employee Input 20-21'!EYD30)</f>
        <v/>
      </c>
      <c r="EYE30" s="14" t="str">
        <f>IF('Employee Input 20-21'!EYE30="","",'Employee Input 20-21'!EYE30)</f>
        <v/>
      </c>
      <c r="EYF30" s="14" t="str">
        <f>IF('Employee Input 20-21'!EYF30="","",'Employee Input 20-21'!EYF30)</f>
        <v/>
      </c>
      <c r="EYG30" s="14" t="str">
        <f>IF('Employee Input 20-21'!EYG30="","",'Employee Input 20-21'!EYG30)</f>
        <v/>
      </c>
      <c r="EYH30" s="14" t="str">
        <f>IF('Employee Input 20-21'!EYH30="","",'Employee Input 20-21'!EYH30)</f>
        <v/>
      </c>
      <c r="EYI30" s="14" t="str">
        <f>IF('Employee Input 20-21'!EYI30="","",'Employee Input 20-21'!EYI30)</f>
        <v/>
      </c>
      <c r="EYJ30" s="14" t="str">
        <f>IF('Employee Input 20-21'!EYJ30="","",'Employee Input 20-21'!EYJ30)</f>
        <v/>
      </c>
      <c r="EYK30" s="14" t="str">
        <f>IF('Employee Input 20-21'!EYK30="","",'Employee Input 20-21'!EYK30)</f>
        <v/>
      </c>
      <c r="EYL30" s="14" t="str">
        <f>IF('Employee Input 20-21'!EYL30="","",'Employee Input 20-21'!EYL30)</f>
        <v/>
      </c>
      <c r="EYM30" s="14" t="str">
        <f>IF('Employee Input 20-21'!EYM30="","",'Employee Input 20-21'!EYM30)</f>
        <v/>
      </c>
      <c r="EYN30" s="14" t="str">
        <f>IF('Employee Input 20-21'!EYN30="","",'Employee Input 20-21'!EYN30)</f>
        <v/>
      </c>
      <c r="EYO30" s="14" t="str">
        <f>IF('Employee Input 20-21'!EYO30="","",'Employee Input 20-21'!EYO30)</f>
        <v/>
      </c>
      <c r="EYP30" s="14" t="str">
        <f>IF('Employee Input 20-21'!EYP30="","",'Employee Input 20-21'!EYP30)</f>
        <v/>
      </c>
      <c r="EYQ30" s="14" t="str">
        <f>IF('Employee Input 20-21'!EYQ30="","",'Employee Input 20-21'!EYQ30)</f>
        <v/>
      </c>
      <c r="EYR30" s="14" t="str">
        <f>IF('Employee Input 20-21'!EYR30="","",'Employee Input 20-21'!EYR30)</f>
        <v/>
      </c>
      <c r="EYS30" s="14" t="str">
        <f>IF('Employee Input 20-21'!EYS30="","",'Employee Input 20-21'!EYS30)</f>
        <v/>
      </c>
      <c r="EYT30" s="14" t="str">
        <f>IF('Employee Input 20-21'!EYT30="","",'Employee Input 20-21'!EYT30)</f>
        <v/>
      </c>
      <c r="EYU30" s="14" t="str">
        <f>IF('Employee Input 20-21'!EYU30="","",'Employee Input 20-21'!EYU30)</f>
        <v/>
      </c>
      <c r="EYV30" s="14" t="str">
        <f>IF('Employee Input 20-21'!EYV30="","",'Employee Input 20-21'!EYV30)</f>
        <v/>
      </c>
      <c r="EYW30" s="14" t="str">
        <f>IF('Employee Input 20-21'!EYW30="","",'Employee Input 20-21'!EYW30)</f>
        <v/>
      </c>
      <c r="EYX30" s="14" t="str">
        <f>IF('Employee Input 20-21'!EYX30="","",'Employee Input 20-21'!EYX30)</f>
        <v/>
      </c>
      <c r="EYY30" s="14" t="str">
        <f>IF('Employee Input 20-21'!EYY30="","",'Employee Input 20-21'!EYY30)</f>
        <v/>
      </c>
      <c r="EYZ30" s="14" t="str">
        <f>IF('Employee Input 20-21'!EYZ30="","",'Employee Input 20-21'!EYZ30)</f>
        <v/>
      </c>
      <c r="EZA30" s="14" t="str">
        <f>IF('Employee Input 20-21'!EZA30="","",'Employee Input 20-21'!EZA30)</f>
        <v/>
      </c>
      <c r="EZB30" s="14" t="str">
        <f>IF('Employee Input 20-21'!EZB30="","",'Employee Input 20-21'!EZB30)</f>
        <v/>
      </c>
      <c r="EZC30" s="14" t="str">
        <f>IF('Employee Input 20-21'!EZC30="","",'Employee Input 20-21'!EZC30)</f>
        <v/>
      </c>
      <c r="EZD30" s="14" t="str">
        <f>IF('Employee Input 20-21'!EZD30="","",'Employee Input 20-21'!EZD30)</f>
        <v/>
      </c>
      <c r="EZE30" s="14" t="str">
        <f>IF('Employee Input 20-21'!EZE30="","",'Employee Input 20-21'!EZE30)</f>
        <v/>
      </c>
      <c r="EZF30" s="14" t="str">
        <f>IF('Employee Input 20-21'!EZF30="","",'Employee Input 20-21'!EZF30)</f>
        <v/>
      </c>
      <c r="EZG30" s="14" t="str">
        <f>IF('Employee Input 20-21'!EZG30="","",'Employee Input 20-21'!EZG30)</f>
        <v/>
      </c>
      <c r="EZH30" s="14" t="str">
        <f>IF('Employee Input 20-21'!EZH30="","",'Employee Input 20-21'!EZH30)</f>
        <v/>
      </c>
      <c r="EZI30" s="14" t="str">
        <f>IF('Employee Input 20-21'!EZI30="","",'Employee Input 20-21'!EZI30)</f>
        <v/>
      </c>
      <c r="EZJ30" s="14" t="str">
        <f>IF('Employee Input 20-21'!EZJ30="","",'Employee Input 20-21'!EZJ30)</f>
        <v/>
      </c>
      <c r="EZK30" s="14" t="str">
        <f>IF('Employee Input 20-21'!EZK30="","",'Employee Input 20-21'!EZK30)</f>
        <v/>
      </c>
      <c r="EZL30" s="14" t="str">
        <f>IF('Employee Input 20-21'!EZL30="","",'Employee Input 20-21'!EZL30)</f>
        <v/>
      </c>
      <c r="EZM30" s="14" t="str">
        <f>IF('Employee Input 20-21'!EZM30="","",'Employee Input 20-21'!EZM30)</f>
        <v/>
      </c>
      <c r="EZN30" s="14" t="str">
        <f>IF('Employee Input 20-21'!EZN30="","",'Employee Input 20-21'!EZN30)</f>
        <v/>
      </c>
      <c r="EZO30" s="14" t="str">
        <f>IF('Employee Input 20-21'!EZO30="","",'Employee Input 20-21'!EZO30)</f>
        <v/>
      </c>
      <c r="EZP30" s="14" t="str">
        <f>IF('Employee Input 20-21'!EZP30="","",'Employee Input 20-21'!EZP30)</f>
        <v/>
      </c>
      <c r="EZQ30" s="14" t="str">
        <f>IF('Employee Input 20-21'!EZQ30="","",'Employee Input 20-21'!EZQ30)</f>
        <v/>
      </c>
      <c r="EZR30" s="14" t="str">
        <f>IF('Employee Input 20-21'!EZR30="","",'Employee Input 20-21'!EZR30)</f>
        <v/>
      </c>
      <c r="EZS30" s="14" t="str">
        <f>IF('Employee Input 20-21'!EZS30="","",'Employee Input 20-21'!EZS30)</f>
        <v/>
      </c>
      <c r="EZT30" s="14" t="str">
        <f>IF('Employee Input 20-21'!EZT30="","",'Employee Input 20-21'!EZT30)</f>
        <v/>
      </c>
      <c r="EZU30" s="14" t="str">
        <f>IF('Employee Input 20-21'!EZU30="","",'Employee Input 20-21'!EZU30)</f>
        <v/>
      </c>
      <c r="EZV30" s="14" t="str">
        <f>IF('Employee Input 20-21'!EZV30="","",'Employee Input 20-21'!EZV30)</f>
        <v/>
      </c>
      <c r="EZW30" s="14" t="str">
        <f>IF('Employee Input 20-21'!EZW30="","",'Employee Input 20-21'!EZW30)</f>
        <v/>
      </c>
      <c r="EZX30" s="14" t="str">
        <f>IF('Employee Input 20-21'!EZX30="","",'Employee Input 20-21'!EZX30)</f>
        <v/>
      </c>
      <c r="EZY30" s="14" t="str">
        <f>IF('Employee Input 20-21'!EZY30="","",'Employee Input 20-21'!EZY30)</f>
        <v/>
      </c>
      <c r="EZZ30" s="14" t="str">
        <f>IF('Employee Input 20-21'!EZZ30="","",'Employee Input 20-21'!EZZ30)</f>
        <v/>
      </c>
      <c r="FAA30" s="14" t="str">
        <f>IF('Employee Input 20-21'!FAA30="","",'Employee Input 20-21'!FAA30)</f>
        <v/>
      </c>
      <c r="FAB30" s="14" t="str">
        <f>IF('Employee Input 20-21'!FAB30="","",'Employee Input 20-21'!FAB30)</f>
        <v/>
      </c>
      <c r="FAC30" s="14" t="str">
        <f>IF('Employee Input 20-21'!FAC30="","",'Employee Input 20-21'!FAC30)</f>
        <v/>
      </c>
      <c r="FAD30" s="14" t="str">
        <f>IF('Employee Input 20-21'!FAD30="","",'Employee Input 20-21'!FAD30)</f>
        <v/>
      </c>
      <c r="FAE30" s="14" t="str">
        <f>IF('Employee Input 20-21'!FAE30="","",'Employee Input 20-21'!FAE30)</f>
        <v/>
      </c>
      <c r="FAF30" s="14" t="str">
        <f>IF('Employee Input 20-21'!FAF30="","",'Employee Input 20-21'!FAF30)</f>
        <v/>
      </c>
      <c r="FAG30" s="14" t="str">
        <f>IF('Employee Input 20-21'!FAG30="","",'Employee Input 20-21'!FAG30)</f>
        <v/>
      </c>
      <c r="FAH30" s="14" t="str">
        <f>IF('Employee Input 20-21'!FAH30="","",'Employee Input 20-21'!FAH30)</f>
        <v/>
      </c>
      <c r="FAI30" s="14" t="str">
        <f>IF('Employee Input 20-21'!FAI30="","",'Employee Input 20-21'!FAI30)</f>
        <v/>
      </c>
      <c r="FAJ30" s="14" t="str">
        <f>IF('Employee Input 20-21'!FAJ30="","",'Employee Input 20-21'!FAJ30)</f>
        <v/>
      </c>
      <c r="FAK30" s="14" t="str">
        <f>IF('Employee Input 20-21'!FAK30="","",'Employee Input 20-21'!FAK30)</f>
        <v/>
      </c>
      <c r="FAL30" s="14" t="str">
        <f>IF('Employee Input 20-21'!FAL30="","",'Employee Input 20-21'!FAL30)</f>
        <v/>
      </c>
      <c r="FAM30" s="14" t="str">
        <f>IF('Employee Input 20-21'!FAM30="","",'Employee Input 20-21'!FAM30)</f>
        <v/>
      </c>
      <c r="FAN30" s="14" t="str">
        <f>IF('Employee Input 20-21'!FAN30="","",'Employee Input 20-21'!FAN30)</f>
        <v/>
      </c>
      <c r="FAO30" s="14" t="str">
        <f>IF('Employee Input 20-21'!FAO30="","",'Employee Input 20-21'!FAO30)</f>
        <v/>
      </c>
      <c r="FAP30" s="14" t="str">
        <f>IF('Employee Input 20-21'!FAP30="","",'Employee Input 20-21'!FAP30)</f>
        <v/>
      </c>
      <c r="FAQ30" s="14" t="str">
        <f>IF('Employee Input 20-21'!FAQ30="","",'Employee Input 20-21'!FAQ30)</f>
        <v/>
      </c>
      <c r="FAR30" s="14" t="str">
        <f>IF('Employee Input 20-21'!FAR30="","",'Employee Input 20-21'!FAR30)</f>
        <v/>
      </c>
      <c r="FAS30" s="14" t="str">
        <f>IF('Employee Input 20-21'!FAS30="","",'Employee Input 20-21'!FAS30)</f>
        <v/>
      </c>
      <c r="FAT30" s="14" t="str">
        <f>IF('Employee Input 20-21'!FAT30="","",'Employee Input 20-21'!FAT30)</f>
        <v/>
      </c>
      <c r="FAU30" s="14" t="str">
        <f>IF('Employee Input 20-21'!FAU30="","",'Employee Input 20-21'!FAU30)</f>
        <v/>
      </c>
      <c r="FAV30" s="14" t="str">
        <f>IF('Employee Input 20-21'!FAV30="","",'Employee Input 20-21'!FAV30)</f>
        <v/>
      </c>
      <c r="FAW30" s="14" t="str">
        <f>IF('Employee Input 20-21'!FAW30="","",'Employee Input 20-21'!FAW30)</f>
        <v/>
      </c>
      <c r="FAX30" s="14" t="str">
        <f>IF('Employee Input 20-21'!FAX30="","",'Employee Input 20-21'!FAX30)</f>
        <v/>
      </c>
      <c r="FAY30" s="14" t="str">
        <f>IF('Employee Input 20-21'!FAY30="","",'Employee Input 20-21'!FAY30)</f>
        <v/>
      </c>
      <c r="FAZ30" s="14" t="str">
        <f>IF('Employee Input 20-21'!FAZ30="","",'Employee Input 20-21'!FAZ30)</f>
        <v/>
      </c>
      <c r="FBA30" s="14" t="str">
        <f>IF('Employee Input 20-21'!FBA30="","",'Employee Input 20-21'!FBA30)</f>
        <v/>
      </c>
      <c r="FBB30" s="14" t="str">
        <f>IF('Employee Input 20-21'!FBB30="","",'Employee Input 20-21'!FBB30)</f>
        <v/>
      </c>
      <c r="FBC30" s="14" t="str">
        <f>IF('Employee Input 20-21'!FBC30="","",'Employee Input 20-21'!FBC30)</f>
        <v/>
      </c>
      <c r="FBD30" s="14" t="str">
        <f>IF('Employee Input 20-21'!FBD30="","",'Employee Input 20-21'!FBD30)</f>
        <v/>
      </c>
      <c r="FBE30" s="14" t="str">
        <f>IF('Employee Input 20-21'!FBE30="","",'Employee Input 20-21'!FBE30)</f>
        <v/>
      </c>
      <c r="FBF30" s="14" t="str">
        <f>IF('Employee Input 20-21'!FBF30="","",'Employee Input 20-21'!FBF30)</f>
        <v/>
      </c>
      <c r="FBG30" s="14" t="str">
        <f>IF('Employee Input 20-21'!FBG30="","",'Employee Input 20-21'!FBG30)</f>
        <v/>
      </c>
      <c r="FBH30" s="14" t="str">
        <f>IF('Employee Input 20-21'!FBH30="","",'Employee Input 20-21'!FBH30)</f>
        <v/>
      </c>
      <c r="FBI30" s="14" t="str">
        <f>IF('Employee Input 20-21'!FBI30="","",'Employee Input 20-21'!FBI30)</f>
        <v/>
      </c>
      <c r="FBJ30" s="14" t="str">
        <f>IF('Employee Input 20-21'!FBJ30="","",'Employee Input 20-21'!FBJ30)</f>
        <v/>
      </c>
      <c r="FBK30" s="14" t="str">
        <f>IF('Employee Input 20-21'!FBK30="","",'Employee Input 20-21'!FBK30)</f>
        <v/>
      </c>
      <c r="FBL30" s="14" t="str">
        <f>IF('Employee Input 20-21'!FBL30="","",'Employee Input 20-21'!FBL30)</f>
        <v/>
      </c>
      <c r="FBM30" s="14" t="str">
        <f>IF('Employee Input 20-21'!FBM30="","",'Employee Input 20-21'!FBM30)</f>
        <v/>
      </c>
      <c r="FBN30" s="14" t="str">
        <f>IF('Employee Input 20-21'!FBN30="","",'Employee Input 20-21'!FBN30)</f>
        <v/>
      </c>
      <c r="FBO30" s="14" t="str">
        <f>IF('Employee Input 20-21'!FBO30="","",'Employee Input 20-21'!FBO30)</f>
        <v/>
      </c>
      <c r="FBP30" s="14" t="str">
        <f>IF('Employee Input 20-21'!FBP30="","",'Employee Input 20-21'!FBP30)</f>
        <v/>
      </c>
      <c r="FBQ30" s="14" t="str">
        <f>IF('Employee Input 20-21'!FBQ30="","",'Employee Input 20-21'!FBQ30)</f>
        <v/>
      </c>
      <c r="FBR30" s="14" t="str">
        <f>IF('Employee Input 20-21'!FBR30="","",'Employee Input 20-21'!FBR30)</f>
        <v/>
      </c>
      <c r="FBS30" s="14" t="str">
        <f>IF('Employee Input 20-21'!FBS30="","",'Employee Input 20-21'!FBS30)</f>
        <v/>
      </c>
      <c r="FBT30" s="14" t="str">
        <f>IF('Employee Input 20-21'!FBT30="","",'Employee Input 20-21'!FBT30)</f>
        <v/>
      </c>
      <c r="FBU30" s="14" t="str">
        <f>IF('Employee Input 20-21'!FBU30="","",'Employee Input 20-21'!FBU30)</f>
        <v/>
      </c>
      <c r="FBV30" s="14" t="str">
        <f>IF('Employee Input 20-21'!FBV30="","",'Employee Input 20-21'!FBV30)</f>
        <v/>
      </c>
      <c r="FBW30" s="14" t="str">
        <f>IF('Employee Input 20-21'!FBW30="","",'Employee Input 20-21'!FBW30)</f>
        <v/>
      </c>
      <c r="FBX30" s="14" t="str">
        <f>IF('Employee Input 20-21'!FBX30="","",'Employee Input 20-21'!FBX30)</f>
        <v/>
      </c>
      <c r="FBY30" s="14" t="str">
        <f>IF('Employee Input 20-21'!FBY30="","",'Employee Input 20-21'!FBY30)</f>
        <v/>
      </c>
      <c r="FBZ30" s="14" t="str">
        <f>IF('Employee Input 20-21'!FBZ30="","",'Employee Input 20-21'!FBZ30)</f>
        <v/>
      </c>
      <c r="FCA30" s="14" t="str">
        <f>IF('Employee Input 20-21'!FCA30="","",'Employee Input 20-21'!FCA30)</f>
        <v/>
      </c>
      <c r="FCB30" s="14" t="str">
        <f>IF('Employee Input 20-21'!FCB30="","",'Employee Input 20-21'!FCB30)</f>
        <v/>
      </c>
      <c r="FCC30" s="14" t="str">
        <f>IF('Employee Input 20-21'!FCC30="","",'Employee Input 20-21'!FCC30)</f>
        <v/>
      </c>
      <c r="FCD30" s="14" t="str">
        <f>IF('Employee Input 20-21'!FCD30="","",'Employee Input 20-21'!FCD30)</f>
        <v/>
      </c>
      <c r="FCE30" s="14" t="str">
        <f>IF('Employee Input 20-21'!FCE30="","",'Employee Input 20-21'!FCE30)</f>
        <v/>
      </c>
      <c r="FCF30" s="14" t="str">
        <f>IF('Employee Input 20-21'!FCF30="","",'Employee Input 20-21'!FCF30)</f>
        <v/>
      </c>
      <c r="FCG30" s="14" t="str">
        <f>IF('Employee Input 20-21'!FCG30="","",'Employee Input 20-21'!FCG30)</f>
        <v/>
      </c>
      <c r="FCH30" s="14" t="str">
        <f>IF('Employee Input 20-21'!FCH30="","",'Employee Input 20-21'!FCH30)</f>
        <v/>
      </c>
      <c r="FCI30" s="14" t="str">
        <f>IF('Employee Input 20-21'!FCI30="","",'Employee Input 20-21'!FCI30)</f>
        <v/>
      </c>
      <c r="FCJ30" s="14" t="str">
        <f>IF('Employee Input 20-21'!FCJ30="","",'Employee Input 20-21'!FCJ30)</f>
        <v/>
      </c>
      <c r="FCK30" s="14" t="str">
        <f>IF('Employee Input 20-21'!FCK30="","",'Employee Input 20-21'!FCK30)</f>
        <v/>
      </c>
      <c r="FCL30" s="14" t="str">
        <f>IF('Employee Input 20-21'!FCL30="","",'Employee Input 20-21'!FCL30)</f>
        <v/>
      </c>
      <c r="FCM30" s="14" t="str">
        <f>IF('Employee Input 20-21'!FCM30="","",'Employee Input 20-21'!FCM30)</f>
        <v/>
      </c>
      <c r="FCN30" s="14" t="str">
        <f>IF('Employee Input 20-21'!FCN30="","",'Employee Input 20-21'!FCN30)</f>
        <v/>
      </c>
      <c r="FCO30" s="14" t="str">
        <f>IF('Employee Input 20-21'!FCO30="","",'Employee Input 20-21'!FCO30)</f>
        <v/>
      </c>
      <c r="FCP30" s="14" t="str">
        <f>IF('Employee Input 20-21'!FCP30="","",'Employee Input 20-21'!FCP30)</f>
        <v/>
      </c>
      <c r="FCQ30" s="14" t="str">
        <f>IF('Employee Input 20-21'!FCQ30="","",'Employee Input 20-21'!FCQ30)</f>
        <v/>
      </c>
      <c r="FCR30" s="14" t="str">
        <f>IF('Employee Input 20-21'!FCR30="","",'Employee Input 20-21'!FCR30)</f>
        <v/>
      </c>
      <c r="FCS30" s="14" t="str">
        <f>IF('Employee Input 20-21'!FCS30="","",'Employee Input 20-21'!FCS30)</f>
        <v/>
      </c>
      <c r="FCT30" s="14" t="str">
        <f>IF('Employee Input 20-21'!FCT30="","",'Employee Input 20-21'!FCT30)</f>
        <v/>
      </c>
      <c r="FCU30" s="14" t="str">
        <f>IF('Employee Input 20-21'!FCU30="","",'Employee Input 20-21'!FCU30)</f>
        <v/>
      </c>
      <c r="FCV30" s="14" t="str">
        <f>IF('Employee Input 20-21'!FCV30="","",'Employee Input 20-21'!FCV30)</f>
        <v/>
      </c>
      <c r="FCW30" s="14" t="str">
        <f>IF('Employee Input 20-21'!FCW30="","",'Employee Input 20-21'!FCW30)</f>
        <v/>
      </c>
      <c r="FCX30" s="14" t="str">
        <f>IF('Employee Input 20-21'!FCX30="","",'Employee Input 20-21'!FCX30)</f>
        <v/>
      </c>
      <c r="FCY30" s="14" t="str">
        <f>IF('Employee Input 20-21'!FCY30="","",'Employee Input 20-21'!FCY30)</f>
        <v/>
      </c>
      <c r="FCZ30" s="14" t="str">
        <f>IF('Employee Input 20-21'!FCZ30="","",'Employee Input 20-21'!FCZ30)</f>
        <v/>
      </c>
      <c r="FDA30" s="14" t="str">
        <f>IF('Employee Input 20-21'!FDA30="","",'Employee Input 20-21'!FDA30)</f>
        <v/>
      </c>
      <c r="FDB30" s="14" t="str">
        <f>IF('Employee Input 20-21'!FDB30="","",'Employee Input 20-21'!FDB30)</f>
        <v/>
      </c>
      <c r="FDC30" s="14" t="str">
        <f>IF('Employee Input 20-21'!FDC30="","",'Employee Input 20-21'!FDC30)</f>
        <v/>
      </c>
      <c r="FDD30" s="14" t="str">
        <f>IF('Employee Input 20-21'!FDD30="","",'Employee Input 20-21'!FDD30)</f>
        <v/>
      </c>
      <c r="FDE30" s="14" t="str">
        <f>IF('Employee Input 20-21'!FDE30="","",'Employee Input 20-21'!FDE30)</f>
        <v/>
      </c>
      <c r="FDF30" s="14" t="str">
        <f>IF('Employee Input 20-21'!FDF30="","",'Employee Input 20-21'!FDF30)</f>
        <v/>
      </c>
      <c r="FDG30" s="14" t="str">
        <f>IF('Employee Input 20-21'!FDG30="","",'Employee Input 20-21'!FDG30)</f>
        <v/>
      </c>
      <c r="FDH30" s="14" t="str">
        <f>IF('Employee Input 20-21'!FDH30="","",'Employee Input 20-21'!FDH30)</f>
        <v/>
      </c>
      <c r="FDI30" s="14" t="str">
        <f>IF('Employee Input 20-21'!FDI30="","",'Employee Input 20-21'!FDI30)</f>
        <v/>
      </c>
      <c r="FDJ30" s="14" t="str">
        <f>IF('Employee Input 20-21'!FDJ30="","",'Employee Input 20-21'!FDJ30)</f>
        <v/>
      </c>
      <c r="FDK30" s="14" t="str">
        <f>IF('Employee Input 20-21'!FDK30="","",'Employee Input 20-21'!FDK30)</f>
        <v/>
      </c>
      <c r="FDL30" s="14" t="str">
        <f>IF('Employee Input 20-21'!FDL30="","",'Employee Input 20-21'!FDL30)</f>
        <v/>
      </c>
      <c r="FDM30" s="14" t="str">
        <f>IF('Employee Input 20-21'!FDM30="","",'Employee Input 20-21'!FDM30)</f>
        <v/>
      </c>
      <c r="FDN30" s="14" t="str">
        <f>IF('Employee Input 20-21'!FDN30="","",'Employee Input 20-21'!FDN30)</f>
        <v/>
      </c>
      <c r="FDO30" s="14" t="str">
        <f>IF('Employee Input 20-21'!FDO30="","",'Employee Input 20-21'!FDO30)</f>
        <v/>
      </c>
      <c r="FDP30" s="14" t="str">
        <f>IF('Employee Input 20-21'!FDP30="","",'Employee Input 20-21'!FDP30)</f>
        <v/>
      </c>
      <c r="FDQ30" s="14" t="str">
        <f>IF('Employee Input 20-21'!FDQ30="","",'Employee Input 20-21'!FDQ30)</f>
        <v/>
      </c>
      <c r="FDR30" s="14" t="str">
        <f>IF('Employee Input 20-21'!FDR30="","",'Employee Input 20-21'!FDR30)</f>
        <v/>
      </c>
      <c r="FDS30" s="14" t="str">
        <f>IF('Employee Input 20-21'!FDS30="","",'Employee Input 20-21'!FDS30)</f>
        <v/>
      </c>
      <c r="FDT30" s="14" t="str">
        <f>IF('Employee Input 20-21'!FDT30="","",'Employee Input 20-21'!FDT30)</f>
        <v/>
      </c>
      <c r="FDU30" s="14" t="str">
        <f>IF('Employee Input 20-21'!FDU30="","",'Employee Input 20-21'!FDU30)</f>
        <v/>
      </c>
      <c r="FDV30" s="14" t="str">
        <f>IF('Employee Input 20-21'!FDV30="","",'Employee Input 20-21'!FDV30)</f>
        <v/>
      </c>
      <c r="FDW30" s="14" t="str">
        <f>IF('Employee Input 20-21'!FDW30="","",'Employee Input 20-21'!FDW30)</f>
        <v/>
      </c>
      <c r="FDX30" s="14" t="str">
        <f>IF('Employee Input 20-21'!FDX30="","",'Employee Input 20-21'!FDX30)</f>
        <v/>
      </c>
      <c r="FDY30" s="14" t="str">
        <f>IF('Employee Input 20-21'!FDY30="","",'Employee Input 20-21'!FDY30)</f>
        <v/>
      </c>
      <c r="FDZ30" s="14" t="str">
        <f>IF('Employee Input 20-21'!FDZ30="","",'Employee Input 20-21'!FDZ30)</f>
        <v/>
      </c>
      <c r="FEA30" s="14" t="str">
        <f>IF('Employee Input 20-21'!FEA30="","",'Employee Input 20-21'!FEA30)</f>
        <v/>
      </c>
      <c r="FEB30" s="14" t="str">
        <f>IF('Employee Input 20-21'!FEB30="","",'Employee Input 20-21'!FEB30)</f>
        <v/>
      </c>
      <c r="FEC30" s="14" t="str">
        <f>IF('Employee Input 20-21'!FEC30="","",'Employee Input 20-21'!FEC30)</f>
        <v/>
      </c>
      <c r="FED30" s="14" t="str">
        <f>IF('Employee Input 20-21'!FED30="","",'Employee Input 20-21'!FED30)</f>
        <v/>
      </c>
      <c r="FEE30" s="14" t="str">
        <f>IF('Employee Input 20-21'!FEE30="","",'Employee Input 20-21'!FEE30)</f>
        <v/>
      </c>
      <c r="FEF30" s="14" t="str">
        <f>IF('Employee Input 20-21'!FEF30="","",'Employee Input 20-21'!FEF30)</f>
        <v/>
      </c>
      <c r="FEG30" s="14" t="str">
        <f>IF('Employee Input 20-21'!FEG30="","",'Employee Input 20-21'!FEG30)</f>
        <v/>
      </c>
      <c r="FEH30" s="14" t="str">
        <f>IF('Employee Input 20-21'!FEH30="","",'Employee Input 20-21'!FEH30)</f>
        <v/>
      </c>
      <c r="FEI30" s="14" t="str">
        <f>IF('Employee Input 20-21'!FEI30="","",'Employee Input 20-21'!FEI30)</f>
        <v/>
      </c>
      <c r="FEJ30" s="14" t="str">
        <f>IF('Employee Input 20-21'!FEJ30="","",'Employee Input 20-21'!FEJ30)</f>
        <v/>
      </c>
      <c r="FEK30" s="14" t="str">
        <f>IF('Employee Input 20-21'!FEK30="","",'Employee Input 20-21'!FEK30)</f>
        <v/>
      </c>
      <c r="FEL30" s="14" t="str">
        <f>IF('Employee Input 20-21'!FEL30="","",'Employee Input 20-21'!FEL30)</f>
        <v/>
      </c>
      <c r="FEM30" s="14" t="str">
        <f>IF('Employee Input 20-21'!FEM30="","",'Employee Input 20-21'!FEM30)</f>
        <v/>
      </c>
      <c r="FEN30" s="14" t="str">
        <f>IF('Employee Input 20-21'!FEN30="","",'Employee Input 20-21'!FEN30)</f>
        <v/>
      </c>
      <c r="FEO30" s="14" t="str">
        <f>IF('Employee Input 20-21'!FEO30="","",'Employee Input 20-21'!FEO30)</f>
        <v/>
      </c>
      <c r="FEP30" s="14" t="str">
        <f>IF('Employee Input 20-21'!FEP30="","",'Employee Input 20-21'!FEP30)</f>
        <v/>
      </c>
      <c r="FEQ30" s="14" t="str">
        <f>IF('Employee Input 20-21'!FEQ30="","",'Employee Input 20-21'!FEQ30)</f>
        <v/>
      </c>
      <c r="FER30" s="14" t="str">
        <f>IF('Employee Input 20-21'!FER30="","",'Employee Input 20-21'!FER30)</f>
        <v/>
      </c>
      <c r="FES30" s="14" t="str">
        <f>IF('Employee Input 20-21'!FES30="","",'Employee Input 20-21'!FES30)</f>
        <v/>
      </c>
      <c r="FET30" s="14" t="str">
        <f>IF('Employee Input 20-21'!FET30="","",'Employee Input 20-21'!FET30)</f>
        <v/>
      </c>
      <c r="FEU30" s="14" t="str">
        <f>IF('Employee Input 20-21'!FEU30="","",'Employee Input 20-21'!FEU30)</f>
        <v/>
      </c>
      <c r="FEV30" s="14" t="str">
        <f>IF('Employee Input 20-21'!FEV30="","",'Employee Input 20-21'!FEV30)</f>
        <v/>
      </c>
      <c r="FEW30" s="14" t="str">
        <f>IF('Employee Input 20-21'!FEW30="","",'Employee Input 20-21'!FEW30)</f>
        <v/>
      </c>
      <c r="FEX30" s="14" t="str">
        <f>IF('Employee Input 20-21'!FEX30="","",'Employee Input 20-21'!FEX30)</f>
        <v/>
      </c>
      <c r="FEY30" s="14" t="str">
        <f>IF('Employee Input 20-21'!FEY30="","",'Employee Input 20-21'!FEY30)</f>
        <v/>
      </c>
      <c r="FEZ30" s="14" t="str">
        <f>IF('Employee Input 20-21'!FEZ30="","",'Employee Input 20-21'!FEZ30)</f>
        <v/>
      </c>
      <c r="FFA30" s="14" t="str">
        <f>IF('Employee Input 20-21'!FFA30="","",'Employee Input 20-21'!FFA30)</f>
        <v/>
      </c>
      <c r="FFB30" s="14" t="str">
        <f>IF('Employee Input 20-21'!FFB30="","",'Employee Input 20-21'!FFB30)</f>
        <v/>
      </c>
      <c r="FFC30" s="14" t="str">
        <f>IF('Employee Input 20-21'!FFC30="","",'Employee Input 20-21'!FFC30)</f>
        <v/>
      </c>
      <c r="FFD30" s="14" t="str">
        <f>IF('Employee Input 20-21'!FFD30="","",'Employee Input 20-21'!FFD30)</f>
        <v/>
      </c>
      <c r="FFE30" s="14" t="str">
        <f>IF('Employee Input 20-21'!FFE30="","",'Employee Input 20-21'!FFE30)</f>
        <v/>
      </c>
      <c r="FFF30" s="14" t="str">
        <f>IF('Employee Input 20-21'!FFF30="","",'Employee Input 20-21'!FFF30)</f>
        <v/>
      </c>
      <c r="FFG30" s="14" t="str">
        <f>IF('Employee Input 20-21'!FFG30="","",'Employee Input 20-21'!FFG30)</f>
        <v/>
      </c>
      <c r="FFH30" s="14" t="str">
        <f>IF('Employee Input 20-21'!FFH30="","",'Employee Input 20-21'!FFH30)</f>
        <v/>
      </c>
      <c r="FFI30" s="14" t="str">
        <f>IF('Employee Input 20-21'!FFI30="","",'Employee Input 20-21'!FFI30)</f>
        <v/>
      </c>
      <c r="FFJ30" s="14" t="str">
        <f>IF('Employee Input 20-21'!FFJ30="","",'Employee Input 20-21'!FFJ30)</f>
        <v/>
      </c>
      <c r="FFK30" s="14" t="str">
        <f>IF('Employee Input 20-21'!FFK30="","",'Employee Input 20-21'!FFK30)</f>
        <v/>
      </c>
      <c r="FFL30" s="14" t="str">
        <f>IF('Employee Input 20-21'!FFL30="","",'Employee Input 20-21'!FFL30)</f>
        <v/>
      </c>
      <c r="FFM30" s="14" t="str">
        <f>IF('Employee Input 20-21'!FFM30="","",'Employee Input 20-21'!FFM30)</f>
        <v/>
      </c>
      <c r="FFN30" s="14" t="str">
        <f>IF('Employee Input 20-21'!FFN30="","",'Employee Input 20-21'!FFN30)</f>
        <v/>
      </c>
      <c r="FFO30" s="14" t="str">
        <f>IF('Employee Input 20-21'!FFO30="","",'Employee Input 20-21'!FFO30)</f>
        <v/>
      </c>
      <c r="FFP30" s="14" t="str">
        <f>IF('Employee Input 20-21'!FFP30="","",'Employee Input 20-21'!FFP30)</f>
        <v/>
      </c>
      <c r="FFQ30" s="14" t="str">
        <f>IF('Employee Input 20-21'!FFQ30="","",'Employee Input 20-21'!FFQ30)</f>
        <v/>
      </c>
      <c r="FFR30" s="14" t="str">
        <f>IF('Employee Input 20-21'!FFR30="","",'Employee Input 20-21'!FFR30)</f>
        <v/>
      </c>
      <c r="FFS30" s="14" t="str">
        <f>IF('Employee Input 20-21'!FFS30="","",'Employee Input 20-21'!FFS30)</f>
        <v/>
      </c>
      <c r="FFT30" s="14" t="str">
        <f>IF('Employee Input 20-21'!FFT30="","",'Employee Input 20-21'!FFT30)</f>
        <v/>
      </c>
      <c r="FFU30" s="14" t="str">
        <f>IF('Employee Input 20-21'!FFU30="","",'Employee Input 20-21'!FFU30)</f>
        <v/>
      </c>
      <c r="FFV30" s="14" t="str">
        <f>IF('Employee Input 20-21'!FFV30="","",'Employee Input 20-21'!FFV30)</f>
        <v/>
      </c>
      <c r="FFW30" s="14" t="str">
        <f>IF('Employee Input 20-21'!FFW30="","",'Employee Input 20-21'!FFW30)</f>
        <v/>
      </c>
      <c r="FFX30" s="14" t="str">
        <f>IF('Employee Input 20-21'!FFX30="","",'Employee Input 20-21'!FFX30)</f>
        <v/>
      </c>
      <c r="FFY30" s="14" t="str">
        <f>IF('Employee Input 20-21'!FFY30="","",'Employee Input 20-21'!FFY30)</f>
        <v/>
      </c>
      <c r="FFZ30" s="14" t="str">
        <f>IF('Employee Input 20-21'!FFZ30="","",'Employee Input 20-21'!FFZ30)</f>
        <v/>
      </c>
      <c r="FGA30" s="14" t="str">
        <f>IF('Employee Input 20-21'!FGA30="","",'Employee Input 20-21'!FGA30)</f>
        <v/>
      </c>
      <c r="FGB30" s="14" t="str">
        <f>IF('Employee Input 20-21'!FGB30="","",'Employee Input 20-21'!FGB30)</f>
        <v/>
      </c>
      <c r="FGC30" s="14" t="str">
        <f>IF('Employee Input 20-21'!FGC30="","",'Employee Input 20-21'!FGC30)</f>
        <v/>
      </c>
      <c r="FGD30" s="14" t="str">
        <f>IF('Employee Input 20-21'!FGD30="","",'Employee Input 20-21'!FGD30)</f>
        <v/>
      </c>
      <c r="FGE30" s="14" t="str">
        <f>IF('Employee Input 20-21'!FGE30="","",'Employee Input 20-21'!FGE30)</f>
        <v/>
      </c>
      <c r="FGF30" s="14" t="str">
        <f>IF('Employee Input 20-21'!FGF30="","",'Employee Input 20-21'!FGF30)</f>
        <v/>
      </c>
      <c r="FGG30" s="14" t="str">
        <f>IF('Employee Input 20-21'!FGG30="","",'Employee Input 20-21'!FGG30)</f>
        <v/>
      </c>
      <c r="FGH30" s="14" t="str">
        <f>IF('Employee Input 20-21'!FGH30="","",'Employee Input 20-21'!FGH30)</f>
        <v/>
      </c>
      <c r="FGI30" s="14" t="str">
        <f>IF('Employee Input 20-21'!FGI30="","",'Employee Input 20-21'!FGI30)</f>
        <v/>
      </c>
      <c r="FGJ30" s="14" t="str">
        <f>IF('Employee Input 20-21'!FGJ30="","",'Employee Input 20-21'!FGJ30)</f>
        <v/>
      </c>
      <c r="FGK30" s="14" t="str">
        <f>IF('Employee Input 20-21'!FGK30="","",'Employee Input 20-21'!FGK30)</f>
        <v/>
      </c>
      <c r="FGL30" s="14" t="str">
        <f>IF('Employee Input 20-21'!FGL30="","",'Employee Input 20-21'!FGL30)</f>
        <v/>
      </c>
      <c r="FGM30" s="14" t="str">
        <f>IF('Employee Input 20-21'!FGM30="","",'Employee Input 20-21'!FGM30)</f>
        <v/>
      </c>
      <c r="FGN30" s="14" t="str">
        <f>IF('Employee Input 20-21'!FGN30="","",'Employee Input 20-21'!FGN30)</f>
        <v/>
      </c>
      <c r="FGO30" s="14" t="str">
        <f>IF('Employee Input 20-21'!FGO30="","",'Employee Input 20-21'!FGO30)</f>
        <v/>
      </c>
      <c r="FGP30" s="14" t="str">
        <f>IF('Employee Input 20-21'!FGP30="","",'Employee Input 20-21'!FGP30)</f>
        <v/>
      </c>
      <c r="FGQ30" s="14" t="str">
        <f>IF('Employee Input 20-21'!FGQ30="","",'Employee Input 20-21'!FGQ30)</f>
        <v/>
      </c>
      <c r="FGR30" s="14" t="str">
        <f>IF('Employee Input 20-21'!FGR30="","",'Employee Input 20-21'!FGR30)</f>
        <v/>
      </c>
      <c r="FGS30" s="14" t="str">
        <f>IF('Employee Input 20-21'!FGS30="","",'Employee Input 20-21'!FGS30)</f>
        <v/>
      </c>
      <c r="FGT30" s="14" t="str">
        <f>IF('Employee Input 20-21'!FGT30="","",'Employee Input 20-21'!FGT30)</f>
        <v/>
      </c>
      <c r="FGU30" s="14" t="str">
        <f>IF('Employee Input 20-21'!FGU30="","",'Employee Input 20-21'!FGU30)</f>
        <v/>
      </c>
      <c r="FGV30" s="14" t="str">
        <f>IF('Employee Input 20-21'!FGV30="","",'Employee Input 20-21'!FGV30)</f>
        <v/>
      </c>
      <c r="FGW30" s="14" t="str">
        <f>IF('Employee Input 20-21'!FGW30="","",'Employee Input 20-21'!FGW30)</f>
        <v/>
      </c>
      <c r="FGX30" s="14" t="str">
        <f>IF('Employee Input 20-21'!FGX30="","",'Employee Input 20-21'!FGX30)</f>
        <v/>
      </c>
      <c r="FGY30" s="14" t="str">
        <f>IF('Employee Input 20-21'!FGY30="","",'Employee Input 20-21'!FGY30)</f>
        <v/>
      </c>
      <c r="FGZ30" s="14" t="str">
        <f>IF('Employee Input 20-21'!FGZ30="","",'Employee Input 20-21'!FGZ30)</f>
        <v/>
      </c>
      <c r="FHA30" s="14" t="str">
        <f>IF('Employee Input 20-21'!FHA30="","",'Employee Input 20-21'!FHA30)</f>
        <v/>
      </c>
      <c r="FHB30" s="14" t="str">
        <f>IF('Employee Input 20-21'!FHB30="","",'Employee Input 20-21'!FHB30)</f>
        <v/>
      </c>
      <c r="FHC30" s="14" t="str">
        <f>IF('Employee Input 20-21'!FHC30="","",'Employee Input 20-21'!FHC30)</f>
        <v/>
      </c>
      <c r="FHD30" s="14" t="str">
        <f>IF('Employee Input 20-21'!FHD30="","",'Employee Input 20-21'!FHD30)</f>
        <v/>
      </c>
      <c r="FHE30" s="14" t="str">
        <f>IF('Employee Input 20-21'!FHE30="","",'Employee Input 20-21'!FHE30)</f>
        <v/>
      </c>
      <c r="FHF30" s="14" t="str">
        <f>IF('Employee Input 20-21'!FHF30="","",'Employee Input 20-21'!FHF30)</f>
        <v/>
      </c>
      <c r="FHG30" s="14" t="str">
        <f>IF('Employee Input 20-21'!FHG30="","",'Employee Input 20-21'!FHG30)</f>
        <v/>
      </c>
      <c r="FHH30" s="14" t="str">
        <f>IF('Employee Input 20-21'!FHH30="","",'Employee Input 20-21'!FHH30)</f>
        <v/>
      </c>
      <c r="FHI30" s="14" t="str">
        <f>IF('Employee Input 20-21'!FHI30="","",'Employee Input 20-21'!FHI30)</f>
        <v/>
      </c>
      <c r="FHJ30" s="14" t="str">
        <f>IF('Employee Input 20-21'!FHJ30="","",'Employee Input 20-21'!FHJ30)</f>
        <v/>
      </c>
      <c r="FHK30" s="14" t="str">
        <f>IF('Employee Input 20-21'!FHK30="","",'Employee Input 20-21'!FHK30)</f>
        <v/>
      </c>
      <c r="FHL30" s="14" t="str">
        <f>IF('Employee Input 20-21'!FHL30="","",'Employee Input 20-21'!FHL30)</f>
        <v/>
      </c>
      <c r="FHM30" s="14" t="str">
        <f>IF('Employee Input 20-21'!FHM30="","",'Employee Input 20-21'!FHM30)</f>
        <v/>
      </c>
      <c r="FHN30" s="14" t="str">
        <f>IF('Employee Input 20-21'!FHN30="","",'Employee Input 20-21'!FHN30)</f>
        <v/>
      </c>
      <c r="FHO30" s="14" t="str">
        <f>IF('Employee Input 20-21'!FHO30="","",'Employee Input 20-21'!FHO30)</f>
        <v/>
      </c>
      <c r="FHP30" s="14" t="str">
        <f>IF('Employee Input 20-21'!FHP30="","",'Employee Input 20-21'!FHP30)</f>
        <v/>
      </c>
      <c r="FHQ30" s="14" t="str">
        <f>IF('Employee Input 20-21'!FHQ30="","",'Employee Input 20-21'!FHQ30)</f>
        <v/>
      </c>
      <c r="FHR30" s="14" t="str">
        <f>IF('Employee Input 20-21'!FHR30="","",'Employee Input 20-21'!FHR30)</f>
        <v/>
      </c>
      <c r="FHS30" s="14" t="str">
        <f>IF('Employee Input 20-21'!FHS30="","",'Employee Input 20-21'!FHS30)</f>
        <v/>
      </c>
      <c r="FHT30" s="14" t="str">
        <f>IF('Employee Input 20-21'!FHT30="","",'Employee Input 20-21'!FHT30)</f>
        <v/>
      </c>
      <c r="FHU30" s="14" t="str">
        <f>IF('Employee Input 20-21'!FHU30="","",'Employee Input 20-21'!FHU30)</f>
        <v/>
      </c>
      <c r="FHV30" s="14" t="str">
        <f>IF('Employee Input 20-21'!FHV30="","",'Employee Input 20-21'!FHV30)</f>
        <v/>
      </c>
      <c r="FHW30" s="14" t="str">
        <f>IF('Employee Input 20-21'!FHW30="","",'Employee Input 20-21'!FHW30)</f>
        <v/>
      </c>
      <c r="FHX30" s="14" t="str">
        <f>IF('Employee Input 20-21'!FHX30="","",'Employee Input 20-21'!FHX30)</f>
        <v/>
      </c>
      <c r="FHY30" s="14" t="str">
        <f>IF('Employee Input 20-21'!FHY30="","",'Employee Input 20-21'!FHY30)</f>
        <v/>
      </c>
      <c r="FHZ30" s="14" t="str">
        <f>IF('Employee Input 20-21'!FHZ30="","",'Employee Input 20-21'!FHZ30)</f>
        <v/>
      </c>
      <c r="FIA30" s="14" t="str">
        <f>IF('Employee Input 20-21'!FIA30="","",'Employee Input 20-21'!FIA30)</f>
        <v/>
      </c>
      <c r="FIB30" s="14" t="str">
        <f>IF('Employee Input 20-21'!FIB30="","",'Employee Input 20-21'!FIB30)</f>
        <v/>
      </c>
      <c r="FIC30" s="14" t="str">
        <f>IF('Employee Input 20-21'!FIC30="","",'Employee Input 20-21'!FIC30)</f>
        <v/>
      </c>
      <c r="FID30" s="14" t="str">
        <f>IF('Employee Input 20-21'!FID30="","",'Employee Input 20-21'!FID30)</f>
        <v/>
      </c>
      <c r="FIE30" s="14" t="str">
        <f>IF('Employee Input 20-21'!FIE30="","",'Employee Input 20-21'!FIE30)</f>
        <v/>
      </c>
      <c r="FIF30" s="14" t="str">
        <f>IF('Employee Input 20-21'!FIF30="","",'Employee Input 20-21'!FIF30)</f>
        <v/>
      </c>
      <c r="FIG30" s="14" t="str">
        <f>IF('Employee Input 20-21'!FIG30="","",'Employee Input 20-21'!FIG30)</f>
        <v/>
      </c>
      <c r="FIH30" s="14" t="str">
        <f>IF('Employee Input 20-21'!FIH30="","",'Employee Input 20-21'!FIH30)</f>
        <v/>
      </c>
      <c r="FII30" s="14" t="str">
        <f>IF('Employee Input 20-21'!FII30="","",'Employee Input 20-21'!FII30)</f>
        <v/>
      </c>
      <c r="FIJ30" s="14" t="str">
        <f>IF('Employee Input 20-21'!FIJ30="","",'Employee Input 20-21'!FIJ30)</f>
        <v/>
      </c>
      <c r="FIK30" s="14" t="str">
        <f>IF('Employee Input 20-21'!FIK30="","",'Employee Input 20-21'!FIK30)</f>
        <v/>
      </c>
      <c r="FIL30" s="14" t="str">
        <f>IF('Employee Input 20-21'!FIL30="","",'Employee Input 20-21'!FIL30)</f>
        <v/>
      </c>
      <c r="FIM30" s="14" t="str">
        <f>IF('Employee Input 20-21'!FIM30="","",'Employee Input 20-21'!FIM30)</f>
        <v/>
      </c>
      <c r="FIN30" s="14" t="str">
        <f>IF('Employee Input 20-21'!FIN30="","",'Employee Input 20-21'!FIN30)</f>
        <v/>
      </c>
      <c r="FIO30" s="14" t="str">
        <f>IF('Employee Input 20-21'!FIO30="","",'Employee Input 20-21'!FIO30)</f>
        <v/>
      </c>
      <c r="FIP30" s="14" t="str">
        <f>IF('Employee Input 20-21'!FIP30="","",'Employee Input 20-21'!FIP30)</f>
        <v/>
      </c>
      <c r="FIQ30" s="14" t="str">
        <f>IF('Employee Input 20-21'!FIQ30="","",'Employee Input 20-21'!FIQ30)</f>
        <v/>
      </c>
      <c r="FIR30" s="14" t="str">
        <f>IF('Employee Input 20-21'!FIR30="","",'Employee Input 20-21'!FIR30)</f>
        <v/>
      </c>
      <c r="FIS30" s="14" t="str">
        <f>IF('Employee Input 20-21'!FIS30="","",'Employee Input 20-21'!FIS30)</f>
        <v/>
      </c>
      <c r="FIT30" s="14" t="str">
        <f>IF('Employee Input 20-21'!FIT30="","",'Employee Input 20-21'!FIT30)</f>
        <v/>
      </c>
      <c r="FIU30" s="14" t="str">
        <f>IF('Employee Input 20-21'!FIU30="","",'Employee Input 20-21'!FIU30)</f>
        <v/>
      </c>
      <c r="FIV30" s="14" t="str">
        <f>IF('Employee Input 20-21'!FIV30="","",'Employee Input 20-21'!FIV30)</f>
        <v/>
      </c>
      <c r="FIW30" s="14" t="str">
        <f>IF('Employee Input 20-21'!FIW30="","",'Employee Input 20-21'!FIW30)</f>
        <v/>
      </c>
      <c r="FIX30" s="14" t="str">
        <f>IF('Employee Input 20-21'!FIX30="","",'Employee Input 20-21'!FIX30)</f>
        <v/>
      </c>
      <c r="FIY30" s="14" t="str">
        <f>IF('Employee Input 20-21'!FIY30="","",'Employee Input 20-21'!FIY30)</f>
        <v/>
      </c>
      <c r="FIZ30" s="14" t="str">
        <f>IF('Employee Input 20-21'!FIZ30="","",'Employee Input 20-21'!FIZ30)</f>
        <v/>
      </c>
      <c r="FJA30" s="14" t="str">
        <f>IF('Employee Input 20-21'!FJA30="","",'Employee Input 20-21'!FJA30)</f>
        <v/>
      </c>
      <c r="FJB30" s="14" t="str">
        <f>IF('Employee Input 20-21'!FJB30="","",'Employee Input 20-21'!FJB30)</f>
        <v/>
      </c>
      <c r="FJC30" s="14" t="str">
        <f>IF('Employee Input 20-21'!FJC30="","",'Employee Input 20-21'!FJC30)</f>
        <v/>
      </c>
      <c r="FJD30" s="14" t="str">
        <f>IF('Employee Input 20-21'!FJD30="","",'Employee Input 20-21'!FJD30)</f>
        <v/>
      </c>
      <c r="FJE30" s="14" t="str">
        <f>IF('Employee Input 20-21'!FJE30="","",'Employee Input 20-21'!FJE30)</f>
        <v/>
      </c>
      <c r="FJF30" s="14" t="str">
        <f>IF('Employee Input 20-21'!FJF30="","",'Employee Input 20-21'!FJF30)</f>
        <v/>
      </c>
      <c r="FJG30" s="14" t="str">
        <f>IF('Employee Input 20-21'!FJG30="","",'Employee Input 20-21'!FJG30)</f>
        <v/>
      </c>
      <c r="FJH30" s="14" t="str">
        <f>IF('Employee Input 20-21'!FJH30="","",'Employee Input 20-21'!FJH30)</f>
        <v/>
      </c>
      <c r="FJI30" s="14" t="str">
        <f>IF('Employee Input 20-21'!FJI30="","",'Employee Input 20-21'!FJI30)</f>
        <v/>
      </c>
      <c r="FJJ30" s="14" t="str">
        <f>IF('Employee Input 20-21'!FJJ30="","",'Employee Input 20-21'!FJJ30)</f>
        <v/>
      </c>
      <c r="FJK30" s="14" t="str">
        <f>IF('Employee Input 20-21'!FJK30="","",'Employee Input 20-21'!FJK30)</f>
        <v/>
      </c>
      <c r="FJL30" s="14" t="str">
        <f>IF('Employee Input 20-21'!FJL30="","",'Employee Input 20-21'!FJL30)</f>
        <v/>
      </c>
      <c r="FJM30" s="14" t="str">
        <f>IF('Employee Input 20-21'!FJM30="","",'Employee Input 20-21'!FJM30)</f>
        <v/>
      </c>
      <c r="FJN30" s="14" t="str">
        <f>IF('Employee Input 20-21'!FJN30="","",'Employee Input 20-21'!FJN30)</f>
        <v/>
      </c>
      <c r="FJO30" s="14" t="str">
        <f>IF('Employee Input 20-21'!FJO30="","",'Employee Input 20-21'!FJO30)</f>
        <v/>
      </c>
      <c r="FJP30" s="14" t="str">
        <f>IF('Employee Input 20-21'!FJP30="","",'Employee Input 20-21'!FJP30)</f>
        <v/>
      </c>
      <c r="FJQ30" s="14" t="str">
        <f>IF('Employee Input 20-21'!FJQ30="","",'Employee Input 20-21'!FJQ30)</f>
        <v/>
      </c>
      <c r="FJR30" s="14" t="str">
        <f>IF('Employee Input 20-21'!FJR30="","",'Employee Input 20-21'!FJR30)</f>
        <v/>
      </c>
      <c r="FJS30" s="14" t="str">
        <f>IF('Employee Input 20-21'!FJS30="","",'Employee Input 20-21'!FJS30)</f>
        <v/>
      </c>
      <c r="FJT30" s="14" t="str">
        <f>IF('Employee Input 20-21'!FJT30="","",'Employee Input 20-21'!FJT30)</f>
        <v/>
      </c>
      <c r="FJU30" s="14" t="str">
        <f>IF('Employee Input 20-21'!FJU30="","",'Employee Input 20-21'!FJU30)</f>
        <v/>
      </c>
      <c r="FJV30" s="14" t="str">
        <f>IF('Employee Input 20-21'!FJV30="","",'Employee Input 20-21'!FJV30)</f>
        <v/>
      </c>
      <c r="FJW30" s="14" t="str">
        <f>IF('Employee Input 20-21'!FJW30="","",'Employee Input 20-21'!FJW30)</f>
        <v/>
      </c>
      <c r="FJX30" s="14" t="str">
        <f>IF('Employee Input 20-21'!FJX30="","",'Employee Input 20-21'!FJX30)</f>
        <v/>
      </c>
      <c r="FJY30" s="14" t="str">
        <f>IF('Employee Input 20-21'!FJY30="","",'Employee Input 20-21'!FJY30)</f>
        <v/>
      </c>
      <c r="FJZ30" s="14" t="str">
        <f>IF('Employee Input 20-21'!FJZ30="","",'Employee Input 20-21'!FJZ30)</f>
        <v/>
      </c>
      <c r="FKA30" s="14" t="str">
        <f>IF('Employee Input 20-21'!FKA30="","",'Employee Input 20-21'!FKA30)</f>
        <v/>
      </c>
      <c r="FKB30" s="14" t="str">
        <f>IF('Employee Input 20-21'!FKB30="","",'Employee Input 20-21'!FKB30)</f>
        <v/>
      </c>
      <c r="FKC30" s="14" t="str">
        <f>IF('Employee Input 20-21'!FKC30="","",'Employee Input 20-21'!FKC30)</f>
        <v/>
      </c>
      <c r="FKD30" s="14" t="str">
        <f>IF('Employee Input 20-21'!FKD30="","",'Employee Input 20-21'!FKD30)</f>
        <v/>
      </c>
      <c r="FKE30" s="14" t="str">
        <f>IF('Employee Input 20-21'!FKE30="","",'Employee Input 20-21'!FKE30)</f>
        <v/>
      </c>
      <c r="FKF30" s="14" t="str">
        <f>IF('Employee Input 20-21'!FKF30="","",'Employee Input 20-21'!FKF30)</f>
        <v/>
      </c>
      <c r="FKG30" s="14" t="str">
        <f>IF('Employee Input 20-21'!FKG30="","",'Employee Input 20-21'!FKG30)</f>
        <v/>
      </c>
      <c r="FKH30" s="14" t="str">
        <f>IF('Employee Input 20-21'!FKH30="","",'Employee Input 20-21'!FKH30)</f>
        <v/>
      </c>
      <c r="FKI30" s="14" t="str">
        <f>IF('Employee Input 20-21'!FKI30="","",'Employee Input 20-21'!FKI30)</f>
        <v/>
      </c>
      <c r="FKJ30" s="14" t="str">
        <f>IF('Employee Input 20-21'!FKJ30="","",'Employee Input 20-21'!FKJ30)</f>
        <v/>
      </c>
      <c r="FKK30" s="14" t="str">
        <f>IF('Employee Input 20-21'!FKK30="","",'Employee Input 20-21'!FKK30)</f>
        <v/>
      </c>
      <c r="FKL30" s="14" t="str">
        <f>IF('Employee Input 20-21'!FKL30="","",'Employee Input 20-21'!FKL30)</f>
        <v/>
      </c>
      <c r="FKM30" s="14" t="str">
        <f>IF('Employee Input 20-21'!FKM30="","",'Employee Input 20-21'!FKM30)</f>
        <v/>
      </c>
      <c r="FKN30" s="14" t="str">
        <f>IF('Employee Input 20-21'!FKN30="","",'Employee Input 20-21'!FKN30)</f>
        <v/>
      </c>
      <c r="FKO30" s="14" t="str">
        <f>IF('Employee Input 20-21'!FKO30="","",'Employee Input 20-21'!FKO30)</f>
        <v/>
      </c>
      <c r="FKP30" s="14" t="str">
        <f>IF('Employee Input 20-21'!FKP30="","",'Employee Input 20-21'!FKP30)</f>
        <v/>
      </c>
      <c r="FKQ30" s="14" t="str">
        <f>IF('Employee Input 20-21'!FKQ30="","",'Employee Input 20-21'!FKQ30)</f>
        <v/>
      </c>
      <c r="FKR30" s="14" t="str">
        <f>IF('Employee Input 20-21'!FKR30="","",'Employee Input 20-21'!FKR30)</f>
        <v/>
      </c>
      <c r="FKS30" s="14" t="str">
        <f>IF('Employee Input 20-21'!FKS30="","",'Employee Input 20-21'!FKS30)</f>
        <v/>
      </c>
      <c r="FKT30" s="14" t="str">
        <f>IF('Employee Input 20-21'!FKT30="","",'Employee Input 20-21'!FKT30)</f>
        <v/>
      </c>
      <c r="FKU30" s="14" t="str">
        <f>IF('Employee Input 20-21'!FKU30="","",'Employee Input 20-21'!FKU30)</f>
        <v/>
      </c>
      <c r="FKV30" s="14" t="str">
        <f>IF('Employee Input 20-21'!FKV30="","",'Employee Input 20-21'!FKV30)</f>
        <v/>
      </c>
      <c r="FKW30" s="14" t="str">
        <f>IF('Employee Input 20-21'!FKW30="","",'Employee Input 20-21'!FKW30)</f>
        <v/>
      </c>
      <c r="FKX30" s="14" t="str">
        <f>IF('Employee Input 20-21'!FKX30="","",'Employee Input 20-21'!FKX30)</f>
        <v/>
      </c>
      <c r="FKY30" s="14" t="str">
        <f>IF('Employee Input 20-21'!FKY30="","",'Employee Input 20-21'!FKY30)</f>
        <v/>
      </c>
      <c r="FKZ30" s="14" t="str">
        <f>IF('Employee Input 20-21'!FKZ30="","",'Employee Input 20-21'!FKZ30)</f>
        <v/>
      </c>
      <c r="FLA30" s="14" t="str">
        <f>IF('Employee Input 20-21'!FLA30="","",'Employee Input 20-21'!FLA30)</f>
        <v/>
      </c>
      <c r="FLB30" s="14" t="str">
        <f>IF('Employee Input 20-21'!FLB30="","",'Employee Input 20-21'!FLB30)</f>
        <v/>
      </c>
      <c r="FLC30" s="14" t="str">
        <f>IF('Employee Input 20-21'!FLC30="","",'Employee Input 20-21'!FLC30)</f>
        <v/>
      </c>
      <c r="FLD30" s="14" t="str">
        <f>IF('Employee Input 20-21'!FLD30="","",'Employee Input 20-21'!FLD30)</f>
        <v/>
      </c>
      <c r="FLE30" s="14" t="str">
        <f>IF('Employee Input 20-21'!FLE30="","",'Employee Input 20-21'!FLE30)</f>
        <v/>
      </c>
      <c r="FLF30" s="14" t="str">
        <f>IF('Employee Input 20-21'!FLF30="","",'Employee Input 20-21'!FLF30)</f>
        <v/>
      </c>
      <c r="FLG30" s="14" t="str">
        <f>IF('Employee Input 20-21'!FLG30="","",'Employee Input 20-21'!FLG30)</f>
        <v/>
      </c>
      <c r="FLH30" s="14" t="str">
        <f>IF('Employee Input 20-21'!FLH30="","",'Employee Input 20-21'!FLH30)</f>
        <v/>
      </c>
      <c r="FLI30" s="14" t="str">
        <f>IF('Employee Input 20-21'!FLI30="","",'Employee Input 20-21'!FLI30)</f>
        <v/>
      </c>
      <c r="FLJ30" s="14" t="str">
        <f>IF('Employee Input 20-21'!FLJ30="","",'Employee Input 20-21'!FLJ30)</f>
        <v/>
      </c>
      <c r="FLK30" s="14" t="str">
        <f>IF('Employee Input 20-21'!FLK30="","",'Employee Input 20-21'!FLK30)</f>
        <v/>
      </c>
      <c r="FLL30" s="14" t="str">
        <f>IF('Employee Input 20-21'!FLL30="","",'Employee Input 20-21'!FLL30)</f>
        <v/>
      </c>
      <c r="FLM30" s="14" t="str">
        <f>IF('Employee Input 20-21'!FLM30="","",'Employee Input 20-21'!FLM30)</f>
        <v/>
      </c>
      <c r="FLN30" s="14" t="str">
        <f>IF('Employee Input 20-21'!FLN30="","",'Employee Input 20-21'!FLN30)</f>
        <v/>
      </c>
      <c r="FLO30" s="14" t="str">
        <f>IF('Employee Input 20-21'!FLO30="","",'Employee Input 20-21'!FLO30)</f>
        <v/>
      </c>
      <c r="FLP30" s="14" t="str">
        <f>IF('Employee Input 20-21'!FLP30="","",'Employee Input 20-21'!FLP30)</f>
        <v/>
      </c>
      <c r="FLQ30" s="14" t="str">
        <f>IF('Employee Input 20-21'!FLQ30="","",'Employee Input 20-21'!FLQ30)</f>
        <v/>
      </c>
      <c r="FLR30" s="14" t="str">
        <f>IF('Employee Input 20-21'!FLR30="","",'Employee Input 20-21'!FLR30)</f>
        <v/>
      </c>
      <c r="FLS30" s="14" t="str">
        <f>IF('Employee Input 20-21'!FLS30="","",'Employee Input 20-21'!FLS30)</f>
        <v/>
      </c>
      <c r="FLT30" s="14" t="str">
        <f>IF('Employee Input 20-21'!FLT30="","",'Employee Input 20-21'!FLT30)</f>
        <v/>
      </c>
      <c r="FLU30" s="14" t="str">
        <f>IF('Employee Input 20-21'!FLU30="","",'Employee Input 20-21'!FLU30)</f>
        <v/>
      </c>
      <c r="FLV30" s="14" t="str">
        <f>IF('Employee Input 20-21'!FLV30="","",'Employee Input 20-21'!FLV30)</f>
        <v/>
      </c>
      <c r="FLW30" s="14" t="str">
        <f>IF('Employee Input 20-21'!FLW30="","",'Employee Input 20-21'!FLW30)</f>
        <v/>
      </c>
      <c r="FLX30" s="14" t="str">
        <f>IF('Employee Input 20-21'!FLX30="","",'Employee Input 20-21'!FLX30)</f>
        <v/>
      </c>
      <c r="FLY30" s="14" t="str">
        <f>IF('Employee Input 20-21'!FLY30="","",'Employee Input 20-21'!FLY30)</f>
        <v/>
      </c>
      <c r="FLZ30" s="14" t="str">
        <f>IF('Employee Input 20-21'!FLZ30="","",'Employee Input 20-21'!FLZ30)</f>
        <v/>
      </c>
      <c r="FMA30" s="14" t="str">
        <f>IF('Employee Input 20-21'!FMA30="","",'Employee Input 20-21'!FMA30)</f>
        <v/>
      </c>
      <c r="FMB30" s="14" t="str">
        <f>IF('Employee Input 20-21'!FMB30="","",'Employee Input 20-21'!FMB30)</f>
        <v/>
      </c>
      <c r="FMC30" s="14" t="str">
        <f>IF('Employee Input 20-21'!FMC30="","",'Employee Input 20-21'!FMC30)</f>
        <v/>
      </c>
      <c r="FMD30" s="14" t="str">
        <f>IF('Employee Input 20-21'!FMD30="","",'Employee Input 20-21'!FMD30)</f>
        <v/>
      </c>
      <c r="FME30" s="14" t="str">
        <f>IF('Employee Input 20-21'!FME30="","",'Employee Input 20-21'!FME30)</f>
        <v/>
      </c>
      <c r="FMF30" s="14" t="str">
        <f>IF('Employee Input 20-21'!FMF30="","",'Employee Input 20-21'!FMF30)</f>
        <v/>
      </c>
      <c r="FMG30" s="14" t="str">
        <f>IF('Employee Input 20-21'!FMG30="","",'Employee Input 20-21'!FMG30)</f>
        <v/>
      </c>
      <c r="FMH30" s="14" t="str">
        <f>IF('Employee Input 20-21'!FMH30="","",'Employee Input 20-21'!FMH30)</f>
        <v/>
      </c>
      <c r="FMI30" s="14" t="str">
        <f>IF('Employee Input 20-21'!FMI30="","",'Employee Input 20-21'!FMI30)</f>
        <v/>
      </c>
      <c r="FMJ30" s="14" t="str">
        <f>IF('Employee Input 20-21'!FMJ30="","",'Employee Input 20-21'!FMJ30)</f>
        <v/>
      </c>
      <c r="FMK30" s="14" t="str">
        <f>IF('Employee Input 20-21'!FMK30="","",'Employee Input 20-21'!FMK30)</f>
        <v/>
      </c>
      <c r="FML30" s="14" t="str">
        <f>IF('Employee Input 20-21'!FML30="","",'Employee Input 20-21'!FML30)</f>
        <v/>
      </c>
      <c r="FMM30" s="14" t="str">
        <f>IF('Employee Input 20-21'!FMM30="","",'Employee Input 20-21'!FMM30)</f>
        <v/>
      </c>
      <c r="FMN30" s="14" t="str">
        <f>IF('Employee Input 20-21'!FMN30="","",'Employee Input 20-21'!FMN30)</f>
        <v/>
      </c>
      <c r="FMO30" s="14" t="str">
        <f>IF('Employee Input 20-21'!FMO30="","",'Employee Input 20-21'!FMO30)</f>
        <v/>
      </c>
      <c r="FMP30" s="14" t="str">
        <f>IF('Employee Input 20-21'!FMP30="","",'Employee Input 20-21'!FMP30)</f>
        <v/>
      </c>
      <c r="FMQ30" s="14" t="str">
        <f>IF('Employee Input 20-21'!FMQ30="","",'Employee Input 20-21'!FMQ30)</f>
        <v/>
      </c>
      <c r="FMR30" s="14" t="str">
        <f>IF('Employee Input 20-21'!FMR30="","",'Employee Input 20-21'!FMR30)</f>
        <v/>
      </c>
      <c r="FMS30" s="14" t="str">
        <f>IF('Employee Input 20-21'!FMS30="","",'Employee Input 20-21'!FMS30)</f>
        <v/>
      </c>
      <c r="FMT30" s="14" t="str">
        <f>IF('Employee Input 20-21'!FMT30="","",'Employee Input 20-21'!FMT30)</f>
        <v/>
      </c>
      <c r="FMU30" s="14" t="str">
        <f>IF('Employee Input 20-21'!FMU30="","",'Employee Input 20-21'!FMU30)</f>
        <v/>
      </c>
      <c r="FMV30" s="14" t="str">
        <f>IF('Employee Input 20-21'!FMV30="","",'Employee Input 20-21'!FMV30)</f>
        <v/>
      </c>
      <c r="FMW30" s="14" t="str">
        <f>IF('Employee Input 20-21'!FMW30="","",'Employee Input 20-21'!FMW30)</f>
        <v/>
      </c>
      <c r="FMX30" s="14" t="str">
        <f>IF('Employee Input 20-21'!FMX30="","",'Employee Input 20-21'!FMX30)</f>
        <v/>
      </c>
      <c r="FMY30" s="14" t="str">
        <f>IF('Employee Input 20-21'!FMY30="","",'Employee Input 20-21'!FMY30)</f>
        <v/>
      </c>
      <c r="FMZ30" s="14" t="str">
        <f>IF('Employee Input 20-21'!FMZ30="","",'Employee Input 20-21'!FMZ30)</f>
        <v/>
      </c>
      <c r="FNA30" s="14" t="str">
        <f>IF('Employee Input 20-21'!FNA30="","",'Employee Input 20-21'!FNA30)</f>
        <v/>
      </c>
      <c r="FNB30" s="14" t="str">
        <f>IF('Employee Input 20-21'!FNB30="","",'Employee Input 20-21'!FNB30)</f>
        <v/>
      </c>
      <c r="FNC30" s="14" t="str">
        <f>IF('Employee Input 20-21'!FNC30="","",'Employee Input 20-21'!FNC30)</f>
        <v/>
      </c>
      <c r="FND30" s="14" t="str">
        <f>IF('Employee Input 20-21'!FND30="","",'Employee Input 20-21'!FND30)</f>
        <v/>
      </c>
      <c r="FNE30" s="14" t="str">
        <f>IF('Employee Input 20-21'!FNE30="","",'Employee Input 20-21'!FNE30)</f>
        <v/>
      </c>
      <c r="FNF30" s="14" t="str">
        <f>IF('Employee Input 20-21'!FNF30="","",'Employee Input 20-21'!FNF30)</f>
        <v/>
      </c>
      <c r="FNG30" s="14" t="str">
        <f>IF('Employee Input 20-21'!FNG30="","",'Employee Input 20-21'!FNG30)</f>
        <v/>
      </c>
      <c r="FNH30" s="14" t="str">
        <f>IF('Employee Input 20-21'!FNH30="","",'Employee Input 20-21'!FNH30)</f>
        <v/>
      </c>
      <c r="FNI30" s="14" t="str">
        <f>IF('Employee Input 20-21'!FNI30="","",'Employee Input 20-21'!FNI30)</f>
        <v/>
      </c>
      <c r="FNJ30" s="14" t="str">
        <f>IF('Employee Input 20-21'!FNJ30="","",'Employee Input 20-21'!FNJ30)</f>
        <v/>
      </c>
      <c r="FNK30" s="14" t="str">
        <f>IF('Employee Input 20-21'!FNK30="","",'Employee Input 20-21'!FNK30)</f>
        <v/>
      </c>
      <c r="FNL30" s="14" t="str">
        <f>IF('Employee Input 20-21'!FNL30="","",'Employee Input 20-21'!FNL30)</f>
        <v/>
      </c>
      <c r="FNM30" s="14" t="str">
        <f>IF('Employee Input 20-21'!FNM30="","",'Employee Input 20-21'!FNM30)</f>
        <v/>
      </c>
      <c r="FNN30" s="14" t="str">
        <f>IF('Employee Input 20-21'!FNN30="","",'Employee Input 20-21'!FNN30)</f>
        <v/>
      </c>
      <c r="FNO30" s="14" t="str">
        <f>IF('Employee Input 20-21'!FNO30="","",'Employee Input 20-21'!FNO30)</f>
        <v/>
      </c>
      <c r="FNP30" s="14" t="str">
        <f>IF('Employee Input 20-21'!FNP30="","",'Employee Input 20-21'!FNP30)</f>
        <v/>
      </c>
      <c r="FNQ30" s="14" t="str">
        <f>IF('Employee Input 20-21'!FNQ30="","",'Employee Input 20-21'!FNQ30)</f>
        <v/>
      </c>
      <c r="FNR30" s="14" t="str">
        <f>IF('Employee Input 20-21'!FNR30="","",'Employee Input 20-21'!FNR30)</f>
        <v/>
      </c>
      <c r="FNS30" s="14" t="str">
        <f>IF('Employee Input 20-21'!FNS30="","",'Employee Input 20-21'!FNS30)</f>
        <v/>
      </c>
      <c r="FNT30" s="14" t="str">
        <f>IF('Employee Input 20-21'!FNT30="","",'Employee Input 20-21'!FNT30)</f>
        <v/>
      </c>
      <c r="FNU30" s="14" t="str">
        <f>IF('Employee Input 20-21'!FNU30="","",'Employee Input 20-21'!FNU30)</f>
        <v/>
      </c>
      <c r="FNV30" s="14" t="str">
        <f>IF('Employee Input 20-21'!FNV30="","",'Employee Input 20-21'!FNV30)</f>
        <v/>
      </c>
      <c r="FNW30" s="14" t="str">
        <f>IF('Employee Input 20-21'!FNW30="","",'Employee Input 20-21'!FNW30)</f>
        <v/>
      </c>
      <c r="FNX30" s="14" t="str">
        <f>IF('Employee Input 20-21'!FNX30="","",'Employee Input 20-21'!FNX30)</f>
        <v/>
      </c>
      <c r="FNY30" s="14" t="str">
        <f>IF('Employee Input 20-21'!FNY30="","",'Employee Input 20-21'!FNY30)</f>
        <v/>
      </c>
      <c r="FNZ30" s="14" t="str">
        <f>IF('Employee Input 20-21'!FNZ30="","",'Employee Input 20-21'!FNZ30)</f>
        <v/>
      </c>
      <c r="FOA30" s="14" t="str">
        <f>IF('Employee Input 20-21'!FOA30="","",'Employee Input 20-21'!FOA30)</f>
        <v/>
      </c>
      <c r="FOB30" s="14" t="str">
        <f>IF('Employee Input 20-21'!FOB30="","",'Employee Input 20-21'!FOB30)</f>
        <v/>
      </c>
      <c r="FOC30" s="14" t="str">
        <f>IF('Employee Input 20-21'!FOC30="","",'Employee Input 20-21'!FOC30)</f>
        <v/>
      </c>
      <c r="FOD30" s="14" t="str">
        <f>IF('Employee Input 20-21'!FOD30="","",'Employee Input 20-21'!FOD30)</f>
        <v/>
      </c>
      <c r="FOE30" s="14" t="str">
        <f>IF('Employee Input 20-21'!FOE30="","",'Employee Input 20-21'!FOE30)</f>
        <v/>
      </c>
      <c r="FOF30" s="14" t="str">
        <f>IF('Employee Input 20-21'!FOF30="","",'Employee Input 20-21'!FOF30)</f>
        <v/>
      </c>
      <c r="FOG30" s="14" t="str">
        <f>IF('Employee Input 20-21'!FOG30="","",'Employee Input 20-21'!FOG30)</f>
        <v/>
      </c>
      <c r="FOH30" s="14" t="str">
        <f>IF('Employee Input 20-21'!FOH30="","",'Employee Input 20-21'!FOH30)</f>
        <v/>
      </c>
      <c r="FOI30" s="14" t="str">
        <f>IF('Employee Input 20-21'!FOI30="","",'Employee Input 20-21'!FOI30)</f>
        <v/>
      </c>
      <c r="FOJ30" s="14" t="str">
        <f>IF('Employee Input 20-21'!FOJ30="","",'Employee Input 20-21'!FOJ30)</f>
        <v/>
      </c>
      <c r="FOK30" s="14" t="str">
        <f>IF('Employee Input 20-21'!FOK30="","",'Employee Input 20-21'!FOK30)</f>
        <v/>
      </c>
      <c r="FOL30" s="14" t="str">
        <f>IF('Employee Input 20-21'!FOL30="","",'Employee Input 20-21'!FOL30)</f>
        <v/>
      </c>
      <c r="FOM30" s="14" t="str">
        <f>IF('Employee Input 20-21'!FOM30="","",'Employee Input 20-21'!FOM30)</f>
        <v/>
      </c>
      <c r="FON30" s="14" t="str">
        <f>IF('Employee Input 20-21'!FON30="","",'Employee Input 20-21'!FON30)</f>
        <v/>
      </c>
      <c r="FOO30" s="14" t="str">
        <f>IF('Employee Input 20-21'!FOO30="","",'Employee Input 20-21'!FOO30)</f>
        <v/>
      </c>
      <c r="FOP30" s="14" t="str">
        <f>IF('Employee Input 20-21'!FOP30="","",'Employee Input 20-21'!FOP30)</f>
        <v/>
      </c>
      <c r="FOQ30" s="14" t="str">
        <f>IF('Employee Input 20-21'!FOQ30="","",'Employee Input 20-21'!FOQ30)</f>
        <v/>
      </c>
      <c r="FOR30" s="14" t="str">
        <f>IF('Employee Input 20-21'!FOR30="","",'Employee Input 20-21'!FOR30)</f>
        <v/>
      </c>
      <c r="FOS30" s="14" t="str">
        <f>IF('Employee Input 20-21'!FOS30="","",'Employee Input 20-21'!FOS30)</f>
        <v/>
      </c>
      <c r="FOT30" s="14" t="str">
        <f>IF('Employee Input 20-21'!FOT30="","",'Employee Input 20-21'!FOT30)</f>
        <v/>
      </c>
      <c r="FOU30" s="14" t="str">
        <f>IF('Employee Input 20-21'!FOU30="","",'Employee Input 20-21'!FOU30)</f>
        <v/>
      </c>
      <c r="FOV30" s="14" t="str">
        <f>IF('Employee Input 20-21'!FOV30="","",'Employee Input 20-21'!FOV30)</f>
        <v/>
      </c>
      <c r="FOW30" s="14" t="str">
        <f>IF('Employee Input 20-21'!FOW30="","",'Employee Input 20-21'!FOW30)</f>
        <v/>
      </c>
      <c r="FOX30" s="14" t="str">
        <f>IF('Employee Input 20-21'!FOX30="","",'Employee Input 20-21'!FOX30)</f>
        <v/>
      </c>
      <c r="FOY30" s="14" t="str">
        <f>IF('Employee Input 20-21'!FOY30="","",'Employee Input 20-21'!FOY30)</f>
        <v/>
      </c>
      <c r="FOZ30" s="14" t="str">
        <f>IF('Employee Input 20-21'!FOZ30="","",'Employee Input 20-21'!FOZ30)</f>
        <v/>
      </c>
      <c r="FPA30" s="14" t="str">
        <f>IF('Employee Input 20-21'!FPA30="","",'Employee Input 20-21'!FPA30)</f>
        <v/>
      </c>
      <c r="FPB30" s="14" t="str">
        <f>IF('Employee Input 20-21'!FPB30="","",'Employee Input 20-21'!FPB30)</f>
        <v/>
      </c>
      <c r="FPC30" s="14" t="str">
        <f>IF('Employee Input 20-21'!FPC30="","",'Employee Input 20-21'!FPC30)</f>
        <v/>
      </c>
      <c r="FPD30" s="14" t="str">
        <f>IF('Employee Input 20-21'!FPD30="","",'Employee Input 20-21'!FPD30)</f>
        <v/>
      </c>
      <c r="FPE30" s="14" t="str">
        <f>IF('Employee Input 20-21'!FPE30="","",'Employee Input 20-21'!FPE30)</f>
        <v/>
      </c>
      <c r="FPF30" s="14" t="str">
        <f>IF('Employee Input 20-21'!FPF30="","",'Employee Input 20-21'!FPF30)</f>
        <v/>
      </c>
      <c r="FPG30" s="14" t="str">
        <f>IF('Employee Input 20-21'!FPG30="","",'Employee Input 20-21'!FPG30)</f>
        <v/>
      </c>
      <c r="FPH30" s="14" t="str">
        <f>IF('Employee Input 20-21'!FPH30="","",'Employee Input 20-21'!FPH30)</f>
        <v/>
      </c>
      <c r="FPI30" s="14" t="str">
        <f>IF('Employee Input 20-21'!FPI30="","",'Employee Input 20-21'!FPI30)</f>
        <v/>
      </c>
      <c r="FPJ30" s="14" t="str">
        <f>IF('Employee Input 20-21'!FPJ30="","",'Employee Input 20-21'!FPJ30)</f>
        <v/>
      </c>
      <c r="FPK30" s="14" t="str">
        <f>IF('Employee Input 20-21'!FPK30="","",'Employee Input 20-21'!FPK30)</f>
        <v/>
      </c>
      <c r="FPL30" s="14" t="str">
        <f>IF('Employee Input 20-21'!FPL30="","",'Employee Input 20-21'!FPL30)</f>
        <v/>
      </c>
      <c r="FPM30" s="14" t="str">
        <f>IF('Employee Input 20-21'!FPM30="","",'Employee Input 20-21'!FPM30)</f>
        <v/>
      </c>
      <c r="FPN30" s="14" t="str">
        <f>IF('Employee Input 20-21'!FPN30="","",'Employee Input 20-21'!FPN30)</f>
        <v/>
      </c>
      <c r="FPO30" s="14" t="str">
        <f>IF('Employee Input 20-21'!FPO30="","",'Employee Input 20-21'!FPO30)</f>
        <v/>
      </c>
      <c r="FPP30" s="14" t="str">
        <f>IF('Employee Input 20-21'!FPP30="","",'Employee Input 20-21'!FPP30)</f>
        <v/>
      </c>
      <c r="FPQ30" s="14" t="str">
        <f>IF('Employee Input 20-21'!FPQ30="","",'Employee Input 20-21'!FPQ30)</f>
        <v/>
      </c>
      <c r="FPR30" s="14" t="str">
        <f>IF('Employee Input 20-21'!FPR30="","",'Employee Input 20-21'!FPR30)</f>
        <v/>
      </c>
      <c r="FPS30" s="14" t="str">
        <f>IF('Employee Input 20-21'!FPS30="","",'Employee Input 20-21'!FPS30)</f>
        <v/>
      </c>
      <c r="FPT30" s="14" t="str">
        <f>IF('Employee Input 20-21'!FPT30="","",'Employee Input 20-21'!FPT30)</f>
        <v/>
      </c>
      <c r="FPU30" s="14" t="str">
        <f>IF('Employee Input 20-21'!FPU30="","",'Employee Input 20-21'!FPU30)</f>
        <v/>
      </c>
      <c r="FPV30" s="14" t="str">
        <f>IF('Employee Input 20-21'!FPV30="","",'Employee Input 20-21'!FPV30)</f>
        <v/>
      </c>
      <c r="FPW30" s="14" t="str">
        <f>IF('Employee Input 20-21'!FPW30="","",'Employee Input 20-21'!FPW30)</f>
        <v/>
      </c>
      <c r="FPX30" s="14" t="str">
        <f>IF('Employee Input 20-21'!FPX30="","",'Employee Input 20-21'!FPX30)</f>
        <v/>
      </c>
      <c r="FPY30" s="14" t="str">
        <f>IF('Employee Input 20-21'!FPY30="","",'Employee Input 20-21'!FPY30)</f>
        <v/>
      </c>
      <c r="FPZ30" s="14" t="str">
        <f>IF('Employee Input 20-21'!FPZ30="","",'Employee Input 20-21'!FPZ30)</f>
        <v/>
      </c>
      <c r="FQA30" s="14" t="str">
        <f>IF('Employee Input 20-21'!FQA30="","",'Employee Input 20-21'!FQA30)</f>
        <v/>
      </c>
      <c r="FQB30" s="14" t="str">
        <f>IF('Employee Input 20-21'!FQB30="","",'Employee Input 20-21'!FQB30)</f>
        <v/>
      </c>
      <c r="FQC30" s="14" t="str">
        <f>IF('Employee Input 20-21'!FQC30="","",'Employee Input 20-21'!FQC30)</f>
        <v/>
      </c>
      <c r="FQD30" s="14" t="str">
        <f>IF('Employee Input 20-21'!FQD30="","",'Employee Input 20-21'!FQD30)</f>
        <v/>
      </c>
      <c r="FQE30" s="14" t="str">
        <f>IF('Employee Input 20-21'!FQE30="","",'Employee Input 20-21'!FQE30)</f>
        <v/>
      </c>
      <c r="FQF30" s="14" t="str">
        <f>IF('Employee Input 20-21'!FQF30="","",'Employee Input 20-21'!FQF30)</f>
        <v/>
      </c>
      <c r="FQG30" s="14" t="str">
        <f>IF('Employee Input 20-21'!FQG30="","",'Employee Input 20-21'!FQG30)</f>
        <v/>
      </c>
      <c r="FQH30" s="14" t="str">
        <f>IF('Employee Input 20-21'!FQH30="","",'Employee Input 20-21'!FQH30)</f>
        <v/>
      </c>
      <c r="FQI30" s="14" t="str">
        <f>IF('Employee Input 20-21'!FQI30="","",'Employee Input 20-21'!FQI30)</f>
        <v/>
      </c>
      <c r="FQJ30" s="14" t="str">
        <f>IF('Employee Input 20-21'!FQJ30="","",'Employee Input 20-21'!FQJ30)</f>
        <v/>
      </c>
      <c r="FQK30" s="14" t="str">
        <f>IF('Employee Input 20-21'!FQK30="","",'Employee Input 20-21'!FQK30)</f>
        <v/>
      </c>
      <c r="FQL30" s="14" t="str">
        <f>IF('Employee Input 20-21'!FQL30="","",'Employee Input 20-21'!FQL30)</f>
        <v/>
      </c>
      <c r="FQM30" s="14" t="str">
        <f>IF('Employee Input 20-21'!FQM30="","",'Employee Input 20-21'!FQM30)</f>
        <v/>
      </c>
      <c r="FQN30" s="14" t="str">
        <f>IF('Employee Input 20-21'!FQN30="","",'Employee Input 20-21'!FQN30)</f>
        <v/>
      </c>
      <c r="FQO30" s="14" t="str">
        <f>IF('Employee Input 20-21'!FQO30="","",'Employee Input 20-21'!FQO30)</f>
        <v/>
      </c>
      <c r="FQP30" s="14" t="str">
        <f>IF('Employee Input 20-21'!FQP30="","",'Employee Input 20-21'!FQP30)</f>
        <v/>
      </c>
      <c r="FQQ30" s="14" t="str">
        <f>IF('Employee Input 20-21'!FQQ30="","",'Employee Input 20-21'!FQQ30)</f>
        <v/>
      </c>
      <c r="FQR30" s="14" t="str">
        <f>IF('Employee Input 20-21'!FQR30="","",'Employee Input 20-21'!FQR30)</f>
        <v/>
      </c>
      <c r="FQS30" s="14" t="str">
        <f>IF('Employee Input 20-21'!FQS30="","",'Employee Input 20-21'!FQS30)</f>
        <v/>
      </c>
      <c r="FQT30" s="14" t="str">
        <f>IF('Employee Input 20-21'!FQT30="","",'Employee Input 20-21'!FQT30)</f>
        <v/>
      </c>
      <c r="FQU30" s="14" t="str">
        <f>IF('Employee Input 20-21'!FQU30="","",'Employee Input 20-21'!FQU30)</f>
        <v/>
      </c>
      <c r="FQV30" s="14" t="str">
        <f>IF('Employee Input 20-21'!FQV30="","",'Employee Input 20-21'!FQV30)</f>
        <v/>
      </c>
      <c r="FQW30" s="14" t="str">
        <f>IF('Employee Input 20-21'!FQW30="","",'Employee Input 20-21'!FQW30)</f>
        <v/>
      </c>
      <c r="FQX30" s="14" t="str">
        <f>IF('Employee Input 20-21'!FQX30="","",'Employee Input 20-21'!FQX30)</f>
        <v/>
      </c>
      <c r="FQY30" s="14" t="str">
        <f>IF('Employee Input 20-21'!FQY30="","",'Employee Input 20-21'!FQY30)</f>
        <v/>
      </c>
      <c r="FQZ30" s="14" t="str">
        <f>IF('Employee Input 20-21'!FQZ30="","",'Employee Input 20-21'!FQZ30)</f>
        <v/>
      </c>
      <c r="FRA30" s="14" t="str">
        <f>IF('Employee Input 20-21'!FRA30="","",'Employee Input 20-21'!FRA30)</f>
        <v/>
      </c>
      <c r="FRB30" s="14" t="str">
        <f>IF('Employee Input 20-21'!FRB30="","",'Employee Input 20-21'!FRB30)</f>
        <v/>
      </c>
      <c r="FRC30" s="14" t="str">
        <f>IF('Employee Input 20-21'!FRC30="","",'Employee Input 20-21'!FRC30)</f>
        <v/>
      </c>
      <c r="FRD30" s="14" t="str">
        <f>IF('Employee Input 20-21'!FRD30="","",'Employee Input 20-21'!FRD30)</f>
        <v/>
      </c>
      <c r="FRE30" s="14" t="str">
        <f>IF('Employee Input 20-21'!FRE30="","",'Employee Input 20-21'!FRE30)</f>
        <v/>
      </c>
      <c r="FRF30" s="14" t="str">
        <f>IF('Employee Input 20-21'!FRF30="","",'Employee Input 20-21'!FRF30)</f>
        <v/>
      </c>
      <c r="FRG30" s="14" t="str">
        <f>IF('Employee Input 20-21'!FRG30="","",'Employee Input 20-21'!FRG30)</f>
        <v/>
      </c>
      <c r="FRH30" s="14" t="str">
        <f>IF('Employee Input 20-21'!FRH30="","",'Employee Input 20-21'!FRH30)</f>
        <v/>
      </c>
      <c r="FRI30" s="14" t="str">
        <f>IF('Employee Input 20-21'!FRI30="","",'Employee Input 20-21'!FRI30)</f>
        <v/>
      </c>
      <c r="FRJ30" s="14" t="str">
        <f>IF('Employee Input 20-21'!FRJ30="","",'Employee Input 20-21'!FRJ30)</f>
        <v/>
      </c>
      <c r="FRK30" s="14" t="str">
        <f>IF('Employee Input 20-21'!FRK30="","",'Employee Input 20-21'!FRK30)</f>
        <v/>
      </c>
      <c r="FRL30" s="14" t="str">
        <f>IF('Employee Input 20-21'!FRL30="","",'Employee Input 20-21'!FRL30)</f>
        <v/>
      </c>
      <c r="FRM30" s="14" t="str">
        <f>IF('Employee Input 20-21'!FRM30="","",'Employee Input 20-21'!FRM30)</f>
        <v/>
      </c>
      <c r="FRN30" s="14" t="str">
        <f>IF('Employee Input 20-21'!FRN30="","",'Employee Input 20-21'!FRN30)</f>
        <v/>
      </c>
      <c r="FRO30" s="14" t="str">
        <f>IF('Employee Input 20-21'!FRO30="","",'Employee Input 20-21'!FRO30)</f>
        <v/>
      </c>
      <c r="FRP30" s="14" t="str">
        <f>IF('Employee Input 20-21'!FRP30="","",'Employee Input 20-21'!FRP30)</f>
        <v/>
      </c>
      <c r="FRQ30" s="14" t="str">
        <f>IF('Employee Input 20-21'!FRQ30="","",'Employee Input 20-21'!FRQ30)</f>
        <v/>
      </c>
      <c r="FRR30" s="14" t="str">
        <f>IF('Employee Input 20-21'!FRR30="","",'Employee Input 20-21'!FRR30)</f>
        <v/>
      </c>
      <c r="FRS30" s="14" t="str">
        <f>IF('Employee Input 20-21'!FRS30="","",'Employee Input 20-21'!FRS30)</f>
        <v/>
      </c>
      <c r="FRT30" s="14" t="str">
        <f>IF('Employee Input 20-21'!FRT30="","",'Employee Input 20-21'!FRT30)</f>
        <v/>
      </c>
      <c r="FRU30" s="14" t="str">
        <f>IF('Employee Input 20-21'!FRU30="","",'Employee Input 20-21'!FRU30)</f>
        <v/>
      </c>
      <c r="FRV30" s="14" t="str">
        <f>IF('Employee Input 20-21'!FRV30="","",'Employee Input 20-21'!FRV30)</f>
        <v/>
      </c>
      <c r="FRW30" s="14" t="str">
        <f>IF('Employee Input 20-21'!FRW30="","",'Employee Input 20-21'!FRW30)</f>
        <v/>
      </c>
      <c r="FRX30" s="14" t="str">
        <f>IF('Employee Input 20-21'!FRX30="","",'Employee Input 20-21'!FRX30)</f>
        <v/>
      </c>
      <c r="FRY30" s="14" t="str">
        <f>IF('Employee Input 20-21'!FRY30="","",'Employee Input 20-21'!FRY30)</f>
        <v/>
      </c>
      <c r="FRZ30" s="14" t="str">
        <f>IF('Employee Input 20-21'!FRZ30="","",'Employee Input 20-21'!FRZ30)</f>
        <v/>
      </c>
      <c r="FSA30" s="14" t="str">
        <f>IF('Employee Input 20-21'!FSA30="","",'Employee Input 20-21'!FSA30)</f>
        <v/>
      </c>
      <c r="FSB30" s="14" t="str">
        <f>IF('Employee Input 20-21'!FSB30="","",'Employee Input 20-21'!FSB30)</f>
        <v/>
      </c>
      <c r="FSC30" s="14" t="str">
        <f>IF('Employee Input 20-21'!FSC30="","",'Employee Input 20-21'!FSC30)</f>
        <v/>
      </c>
      <c r="FSD30" s="14" t="str">
        <f>IF('Employee Input 20-21'!FSD30="","",'Employee Input 20-21'!FSD30)</f>
        <v/>
      </c>
      <c r="FSE30" s="14" t="str">
        <f>IF('Employee Input 20-21'!FSE30="","",'Employee Input 20-21'!FSE30)</f>
        <v/>
      </c>
      <c r="FSF30" s="14" t="str">
        <f>IF('Employee Input 20-21'!FSF30="","",'Employee Input 20-21'!FSF30)</f>
        <v/>
      </c>
      <c r="FSG30" s="14" t="str">
        <f>IF('Employee Input 20-21'!FSG30="","",'Employee Input 20-21'!FSG30)</f>
        <v/>
      </c>
      <c r="FSH30" s="14" t="str">
        <f>IF('Employee Input 20-21'!FSH30="","",'Employee Input 20-21'!FSH30)</f>
        <v/>
      </c>
      <c r="FSI30" s="14" t="str">
        <f>IF('Employee Input 20-21'!FSI30="","",'Employee Input 20-21'!FSI30)</f>
        <v/>
      </c>
      <c r="FSJ30" s="14" t="str">
        <f>IF('Employee Input 20-21'!FSJ30="","",'Employee Input 20-21'!FSJ30)</f>
        <v/>
      </c>
      <c r="FSK30" s="14" t="str">
        <f>IF('Employee Input 20-21'!FSK30="","",'Employee Input 20-21'!FSK30)</f>
        <v/>
      </c>
      <c r="FSL30" s="14" t="str">
        <f>IF('Employee Input 20-21'!FSL30="","",'Employee Input 20-21'!FSL30)</f>
        <v/>
      </c>
      <c r="FSM30" s="14" t="str">
        <f>IF('Employee Input 20-21'!FSM30="","",'Employee Input 20-21'!FSM30)</f>
        <v/>
      </c>
      <c r="FSN30" s="14" t="str">
        <f>IF('Employee Input 20-21'!FSN30="","",'Employee Input 20-21'!FSN30)</f>
        <v/>
      </c>
      <c r="FSO30" s="14" t="str">
        <f>IF('Employee Input 20-21'!FSO30="","",'Employee Input 20-21'!FSO30)</f>
        <v/>
      </c>
      <c r="FSP30" s="14" t="str">
        <f>IF('Employee Input 20-21'!FSP30="","",'Employee Input 20-21'!FSP30)</f>
        <v/>
      </c>
      <c r="FSQ30" s="14" t="str">
        <f>IF('Employee Input 20-21'!FSQ30="","",'Employee Input 20-21'!FSQ30)</f>
        <v/>
      </c>
      <c r="FSR30" s="14" t="str">
        <f>IF('Employee Input 20-21'!FSR30="","",'Employee Input 20-21'!FSR30)</f>
        <v/>
      </c>
      <c r="FSS30" s="14" t="str">
        <f>IF('Employee Input 20-21'!FSS30="","",'Employee Input 20-21'!FSS30)</f>
        <v/>
      </c>
      <c r="FST30" s="14" t="str">
        <f>IF('Employee Input 20-21'!FST30="","",'Employee Input 20-21'!FST30)</f>
        <v/>
      </c>
      <c r="FSU30" s="14" t="str">
        <f>IF('Employee Input 20-21'!FSU30="","",'Employee Input 20-21'!FSU30)</f>
        <v/>
      </c>
      <c r="FSV30" s="14" t="str">
        <f>IF('Employee Input 20-21'!FSV30="","",'Employee Input 20-21'!FSV30)</f>
        <v/>
      </c>
      <c r="FSW30" s="14" t="str">
        <f>IF('Employee Input 20-21'!FSW30="","",'Employee Input 20-21'!FSW30)</f>
        <v/>
      </c>
      <c r="FSX30" s="14" t="str">
        <f>IF('Employee Input 20-21'!FSX30="","",'Employee Input 20-21'!FSX30)</f>
        <v/>
      </c>
      <c r="FSY30" s="14" t="str">
        <f>IF('Employee Input 20-21'!FSY30="","",'Employee Input 20-21'!FSY30)</f>
        <v/>
      </c>
      <c r="FSZ30" s="14" t="str">
        <f>IF('Employee Input 20-21'!FSZ30="","",'Employee Input 20-21'!FSZ30)</f>
        <v/>
      </c>
      <c r="FTA30" s="14" t="str">
        <f>IF('Employee Input 20-21'!FTA30="","",'Employee Input 20-21'!FTA30)</f>
        <v/>
      </c>
      <c r="FTB30" s="14" t="str">
        <f>IF('Employee Input 20-21'!FTB30="","",'Employee Input 20-21'!FTB30)</f>
        <v/>
      </c>
      <c r="FTC30" s="14" t="str">
        <f>IF('Employee Input 20-21'!FTC30="","",'Employee Input 20-21'!FTC30)</f>
        <v/>
      </c>
      <c r="FTD30" s="14" t="str">
        <f>IF('Employee Input 20-21'!FTD30="","",'Employee Input 20-21'!FTD30)</f>
        <v/>
      </c>
      <c r="FTE30" s="14" t="str">
        <f>IF('Employee Input 20-21'!FTE30="","",'Employee Input 20-21'!FTE30)</f>
        <v/>
      </c>
      <c r="FTF30" s="14" t="str">
        <f>IF('Employee Input 20-21'!FTF30="","",'Employee Input 20-21'!FTF30)</f>
        <v/>
      </c>
      <c r="FTG30" s="14" t="str">
        <f>IF('Employee Input 20-21'!FTG30="","",'Employee Input 20-21'!FTG30)</f>
        <v/>
      </c>
      <c r="FTH30" s="14" t="str">
        <f>IF('Employee Input 20-21'!FTH30="","",'Employee Input 20-21'!FTH30)</f>
        <v/>
      </c>
      <c r="FTI30" s="14" t="str">
        <f>IF('Employee Input 20-21'!FTI30="","",'Employee Input 20-21'!FTI30)</f>
        <v/>
      </c>
      <c r="FTJ30" s="14" t="str">
        <f>IF('Employee Input 20-21'!FTJ30="","",'Employee Input 20-21'!FTJ30)</f>
        <v/>
      </c>
      <c r="FTK30" s="14" t="str">
        <f>IF('Employee Input 20-21'!FTK30="","",'Employee Input 20-21'!FTK30)</f>
        <v/>
      </c>
      <c r="FTL30" s="14" t="str">
        <f>IF('Employee Input 20-21'!FTL30="","",'Employee Input 20-21'!FTL30)</f>
        <v/>
      </c>
      <c r="FTM30" s="14" t="str">
        <f>IF('Employee Input 20-21'!FTM30="","",'Employee Input 20-21'!FTM30)</f>
        <v/>
      </c>
      <c r="FTN30" s="14" t="str">
        <f>IF('Employee Input 20-21'!FTN30="","",'Employee Input 20-21'!FTN30)</f>
        <v/>
      </c>
      <c r="FTO30" s="14" t="str">
        <f>IF('Employee Input 20-21'!FTO30="","",'Employee Input 20-21'!FTO30)</f>
        <v/>
      </c>
      <c r="FTP30" s="14" t="str">
        <f>IF('Employee Input 20-21'!FTP30="","",'Employee Input 20-21'!FTP30)</f>
        <v/>
      </c>
      <c r="FTQ30" s="14" t="str">
        <f>IF('Employee Input 20-21'!FTQ30="","",'Employee Input 20-21'!FTQ30)</f>
        <v/>
      </c>
      <c r="FTR30" s="14" t="str">
        <f>IF('Employee Input 20-21'!FTR30="","",'Employee Input 20-21'!FTR30)</f>
        <v/>
      </c>
      <c r="FTS30" s="14" t="str">
        <f>IF('Employee Input 20-21'!FTS30="","",'Employee Input 20-21'!FTS30)</f>
        <v/>
      </c>
      <c r="FTT30" s="14" t="str">
        <f>IF('Employee Input 20-21'!FTT30="","",'Employee Input 20-21'!FTT30)</f>
        <v/>
      </c>
      <c r="FTU30" s="14" t="str">
        <f>IF('Employee Input 20-21'!FTU30="","",'Employee Input 20-21'!FTU30)</f>
        <v/>
      </c>
      <c r="FTV30" s="14" t="str">
        <f>IF('Employee Input 20-21'!FTV30="","",'Employee Input 20-21'!FTV30)</f>
        <v/>
      </c>
      <c r="FTW30" s="14" t="str">
        <f>IF('Employee Input 20-21'!FTW30="","",'Employee Input 20-21'!FTW30)</f>
        <v/>
      </c>
      <c r="FTX30" s="14" t="str">
        <f>IF('Employee Input 20-21'!FTX30="","",'Employee Input 20-21'!FTX30)</f>
        <v/>
      </c>
      <c r="FTY30" s="14" t="str">
        <f>IF('Employee Input 20-21'!FTY30="","",'Employee Input 20-21'!FTY30)</f>
        <v/>
      </c>
      <c r="FTZ30" s="14" t="str">
        <f>IF('Employee Input 20-21'!FTZ30="","",'Employee Input 20-21'!FTZ30)</f>
        <v/>
      </c>
      <c r="FUA30" s="14" t="str">
        <f>IF('Employee Input 20-21'!FUA30="","",'Employee Input 20-21'!FUA30)</f>
        <v/>
      </c>
      <c r="FUB30" s="14" t="str">
        <f>IF('Employee Input 20-21'!FUB30="","",'Employee Input 20-21'!FUB30)</f>
        <v/>
      </c>
      <c r="FUC30" s="14" t="str">
        <f>IF('Employee Input 20-21'!FUC30="","",'Employee Input 20-21'!FUC30)</f>
        <v/>
      </c>
      <c r="FUD30" s="14" t="str">
        <f>IF('Employee Input 20-21'!FUD30="","",'Employee Input 20-21'!FUD30)</f>
        <v/>
      </c>
      <c r="FUE30" s="14" t="str">
        <f>IF('Employee Input 20-21'!FUE30="","",'Employee Input 20-21'!FUE30)</f>
        <v/>
      </c>
      <c r="FUF30" s="14" t="str">
        <f>IF('Employee Input 20-21'!FUF30="","",'Employee Input 20-21'!FUF30)</f>
        <v/>
      </c>
      <c r="FUG30" s="14" t="str">
        <f>IF('Employee Input 20-21'!FUG30="","",'Employee Input 20-21'!FUG30)</f>
        <v/>
      </c>
      <c r="FUH30" s="14" t="str">
        <f>IF('Employee Input 20-21'!FUH30="","",'Employee Input 20-21'!FUH30)</f>
        <v/>
      </c>
      <c r="FUI30" s="14" t="str">
        <f>IF('Employee Input 20-21'!FUI30="","",'Employee Input 20-21'!FUI30)</f>
        <v/>
      </c>
      <c r="FUJ30" s="14" t="str">
        <f>IF('Employee Input 20-21'!FUJ30="","",'Employee Input 20-21'!FUJ30)</f>
        <v/>
      </c>
      <c r="FUK30" s="14" t="str">
        <f>IF('Employee Input 20-21'!FUK30="","",'Employee Input 20-21'!FUK30)</f>
        <v/>
      </c>
      <c r="FUL30" s="14" t="str">
        <f>IF('Employee Input 20-21'!FUL30="","",'Employee Input 20-21'!FUL30)</f>
        <v/>
      </c>
      <c r="FUM30" s="14" t="str">
        <f>IF('Employee Input 20-21'!FUM30="","",'Employee Input 20-21'!FUM30)</f>
        <v/>
      </c>
      <c r="FUN30" s="14" t="str">
        <f>IF('Employee Input 20-21'!FUN30="","",'Employee Input 20-21'!FUN30)</f>
        <v/>
      </c>
      <c r="FUO30" s="14" t="str">
        <f>IF('Employee Input 20-21'!FUO30="","",'Employee Input 20-21'!FUO30)</f>
        <v/>
      </c>
      <c r="FUP30" s="14" t="str">
        <f>IF('Employee Input 20-21'!FUP30="","",'Employee Input 20-21'!FUP30)</f>
        <v/>
      </c>
      <c r="FUQ30" s="14" t="str">
        <f>IF('Employee Input 20-21'!FUQ30="","",'Employee Input 20-21'!FUQ30)</f>
        <v/>
      </c>
      <c r="FUR30" s="14" t="str">
        <f>IF('Employee Input 20-21'!FUR30="","",'Employee Input 20-21'!FUR30)</f>
        <v/>
      </c>
      <c r="FUS30" s="14" t="str">
        <f>IF('Employee Input 20-21'!FUS30="","",'Employee Input 20-21'!FUS30)</f>
        <v/>
      </c>
      <c r="FUT30" s="14" t="str">
        <f>IF('Employee Input 20-21'!FUT30="","",'Employee Input 20-21'!FUT30)</f>
        <v/>
      </c>
      <c r="FUU30" s="14" t="str">
        <f>IF('Employee Input 20-21'!FUU30="","",'Employee Input 20-21'!FUU30)</f>
        <v/>
      </c>
      <c r="FUV30" s="14" t="str">
        <f>IF('Employee Input 20-21'!FUV30="","",'Employee Input 20-21'!FUV30)</f>
        <v/>
      </c>
      <c r="FUW30" s="14" t="str">
        <f>IF('Employee Input 20-21'!FUW30="","",'Employee Input 20-21'!FUW30)</f>
        <v/>
      </c>
      <c r="FUX30" s="14" t="str">
        <f>IF('Employee Input 20-21'!FUX30="","",'Employee Input 20-21'!FUX30)</f>
        <v/>
      </c>
      <c r="FUY30" s="14" t="str">
        <f>IF('Employee Input 20-21'!FUY30="","",'Employee Input 20-21'!FUY30)</f>
        <v/>
      </c>
      <c r="FUZ30" s="14" t="str">
        <f>IF('Employee Input 20-21'!FUZ30="","",'Employee Input 20-21'!FUZ30)</f>
        <v/>
      </c>
      <c r="FVA30" s="14" t="str">
        <f>IF('Employee Input 20-21'!FVA30="","",'Employee Input 20-21'!FVA30)</f>
        <v/>
      </c>
      <c r="FVB30" s="14" t="str">
        <f>IF('Employee Input 20-21'!FVB30="","",'Employee Input 20-21'!FVB30)</f>
        <v/>
      </c>
      <c r="FVC30" s="14" t="str">
        <f>IF('Employee Input 20-21'!FVC30="","",'Employee Input 20-21'!FVC30)</f>
        <v/>
      </c>
      <c r="FVD30" s="14" t="str">
        <f>IF('Employee Input 20-21'!FVD30="","",'Employee Input 20-21'!FVD30)</f>
        <v/>
      </c>
      <c r="FVE30" s="14" t="str">
        <f>IF('Employee Input 20-21'!FVE30="","",'Employee Input 20-21'!FVE30)</f>
        <v/>
      </c>
      <c r="FVF30" s="14" t="str">
        <f>IF('Employee Input 20-21'!FVF30="","",'Employee Input 20-21'!FVF30)</f>
        <v/>
      </c>
      <c r="FVG30" s="14" t="str">
        <f>IF('Employee Input 20-21'!FVG30="","",'Employee Input 20-21'!FVG30)</f>
        <v/>
      </c>
      <c r="FVH30" s="14" t="str">
        <f>IF('Employee Input 20-21'!FVH30="","",'Employee Input 20-21'!FVH30)</f>
        <v/>
      </c>
      <c r="FVI30" s="14" t="str">
        <f>IF('Employee Input 20-21'!FVI30="","",'Employee Input 20-21'!FVI30)</f>
        <v/>
      </c>
      <c r="FVJ30" s="14" t="str">
        <f>IF('Employee Input 20-21'!FVJ30="","",'Employee Input 20-21'!FVJ30)</f>
        <v/>
      </c>
      <c r="FVK30" s="14" t="str">
        <f>IF('Employee Input 20-21'!FVK30="","",'Employee Input 20-21'!FVK30)</f>
        <v/>
      </c>
      <c r="FVL30" s="14" t="str">
        <f>IF('Employee Input 20-21'!FVL30="","",'Employee Input 20-21'!FVL30)</f>
        <v/>
      </c>
      <c r="FVM30" s="14" t="str">
        <f>IF('Employee Input 20-21'!FVM30="","",'Employee Input 20-21'!FVM30)</f>
        <v/>
      </c>
      <c r="FVN30" s="14" t="str">
        <f>IF('Employee Input 20-21'!FVN30="","",'Employee Input 20-21'!FVN30)</f>
        <v/>
      </c>
      <c r="FVO30" s="14" t="str">
        <f>IF('Employee Input 20-21'!FVO30="","",'Employee Input 20-21'!FVO30)</f>
        <v/>
      </c>
      <c r="FVP30" s="14" t="str">
        <f>IF('Employee Input 20-21'!FVP30="","",'Employee Input 20-21'!FVP30)</f>
        <v/>
      </c>
      <c r="FVQ30" s="14" t="str">
        <f>IF('Employee Input 20-21'!FVQ30="","",'Employee Input 20-21'!FVQ30)</f>
        <v/>
      </c>
      <c r="FVR30" s="14" t="str">
        <f>IF('Employee Input 20-21'!FVR30="","",'Employee Input 20-21'!FVR30)</f>
        <v/>
      </c>
      <c r="FVS30" s="14" t="str">
        <f>IF('Employee Input 20-21'!FVS30="","",'Employee Input 20-21'!FVS30)</f>
        <v/>
      </c>
      <c r="FVT30" s="14" t="str">
        <f>IF('Employee Input 20-21'!FVT30="","",'Employee Input 20-21'!FVT30)</f>
        <v/>
      </c>
      <c r="FVU30" s="14" t="str">
        <f>IF('Employee Input 20-21'!FVU30="","",'Employee Input 20-21'!FVU30)</f>
        <v/>
      </c>
      <c r="FVV30" s="14" t="str">
        <f>IF('Employee Input 20-21'!FVV30="","",'Employee Input 20-21'!FVV30)</f>
        <v/>
      </c>
      <c r="FVW30" s="14" t="str">
        <f>IF('Employee Input 20-21'!FVW30="","",'Employee Input 20-21'!FVW30)</f>
        <v/>
      </c>
      <c r="FVX30" s="14" t="str">
        <f>IF('Employee Input 20-21'!FVX30="","",'Employee Input 20-21'!FVX30)</f>
        <v/>
      </c>
      <c r="FVY30" s="14" t="str">
        <f>IF('Employee Input 20-21'!FVY30="","",'Employee Input 20-21'!FVY30)</f>
        <v/>
      </c>
      <c r="FVZ30" s="14" t="str">
        <f>IF('Employee Input 20-21'!FVZ30="","",'Employee Input 20-21'!FVZ30)</f>
        <v/>
      </c>
      <c r="FWA30" s="14" t="str">
        <f>IF('Employee Input 20-21'!FWA30="","",'Employee Input 20-21'!FWA30)</f>
        <v/>
      </c>
      <c r="FWB30" s="14" t="str">
        <f>IF('Employee Input 20-21'!FWB30="","",'Employee Input 20-21'!FWB30)</f>
        <v/>
      </c>
      <c r="FWC30" s="14" t="str">
        <f>IF('Employee Input 20-21'!FWC30="","",'Employee Input 20-21'!FWC30)</f>
        <v/>
      </c>
      <c r="FWD30" s="14" t="str">
        <f>IF('Employee Input 20-21'!FWD30="","",'Employee Input 20-21'!FWD30)</f>
        <v/>
      </c>
      <c r="FWE30" s="14" t="str">
        <f>IF('Employee Input 20-21'!FWE30="","",'Employee Input 20-21'!FWE30)</f>
        <v/>
      </c>
      <c r="FWF30" s="14" t="str">
        <f>IF('Employee Input 20-21'!FWF30="","",'Employee Input 20-21'!FWF30)</f>
        <v/>
      </c>
      <c r="FWG30" s="14" t="str">
        <f>IF('Employee Input 20-21'!FWG30="","",'Employee Input 20-21'!FWG30)</f>
        <v/>
      </c>
      <c r="FWH30" s="14" t="str">
        <f>IF('Employee Input 20-21'!FWH30="","",'Employee Input 20-21'!FWH30)</f>
        <v/>
      </c>
      <c r="FWI30" s="14" t="str">
        <f>IF('Employee Input 20-21'!FWI30="","",'Employee Input 20-21'!FWI30)</f>
        <v/>
      </c>
      <c r="FWJ30" s="14" t="str">
        <f>IF('Employee Input 20-21'!FWJ30="","",'Employee Input 20-21'!FWJ30)</f>
        <v/>
      </c>
      <c r="FWK30" s="14" t="str">
        <f>IF('Employee Input 20-21'!FWK30="","",'Employee Input 20-21'!FWK30)</f>
        <v/>
      </c>
      <c r="FWL30" s="14" t="str">
        <f>IF('Employee Input 20-21'!FWL30="","",'Employee Input 20-21'!FWL30)</f>
        <v/>
      </c>
      <c r="FWM30" s="14" t="str">
        <f>IF('Employee Input 20-21'!FWM30="","",'Employee Input 20-21'!FWM30)</f>
        <v/>
      </c>
      <c r="FWN30" s="14" t="str">
        <f>IF('Employee Input 20-21'!FWN30="","",'Employee Input 20-21'!FWN30)</f>
        <v/>
      </c>
      <c r="FWO30" s="14" t="str">
        <f>IF('Employee Input 20-21'!FWO30="","",'Employee Input 20-21'!FWO30)</f>
        <v/>
      </c>
      <c r="FWP30" s="14" t="str">
        <f>IF('Employee Input 20-21'!FWP30="","",'Employee Input 20-21'!FWP30)</f>
        <v/>
      </c>
      <c r="FWQ30" s="14" t="str">
        <f>IF('Employee Input 20-21'!FWQ30="","",'Employee Input 20-21'!FWQ30)</f>
        <v/>
      </c>
      <c r="FWR30" s="14" t="str">
        <f>IF('Employee Input 20-21'!FWR30="","",'Employee Input 20-21'!FWR30)</f>
        <v/>
      </c>
      <c r="FWS30" s="14" t="str">
        <f>IF('Employee Input 20-21'!FWS30="","",'Employee Input 20-21'!FWS30)</f>
        <v/>
      </c>
      <c r="FWT30" s="14" t="str">
        <f>IF('Employee Input 20-21'!FWT30="","",'Employee Input 20-21'!FWT30)</f>
        <v/>
      </c>
      <c r="FWU30" s="14" t="str">
        <f>IF('Employee Input 20-21'!FWU30="","",'Employee Input 20-21'!FWU30)</f>
        <v/>
      </c>
      <c r="FWV30" s="14" t="str">
        <f>IF('Employee Input 20-21'!FWV30="","",'Employee Input 20-21'!FWV30)</f>
        <v/>
      </c>
      <c r="FWW30" s="14" t="str">
        <f>IF('Employee Input 20-21'!FWW30="","",'Employee Input 20-21'!FWW30)</f>
        <v/>
      </c>
      <c r="FWX30" s="14" t="str">
        <f>IF('Employee Input 20-21'!FWX30="","",'Employee Input 20-21'!FWX30)</f>
        <v/>
      </c>
      <c r="FWY30" s="14" t="str">
        <f>IF('Employee Input 20-21'!FWY30="","",'Employee Input 20-21'!FWY30)</f>
        <v/>
      </c>
      <c r="FWZ30" s="14" t="str">
        <f>IF('Employee Input 20-21'!FWZ30="","",'Employee Input 20-21'!FWZ30)</f>
        <v/>
      </c>
      <c r="FXA30" s="14" t="str">
        <f>IF('Employee Input 20-21'!FXA30="","",'Employee Input 20-21'!FXA30)</f>
        <v/>
      </c>
      <c r="FXB30" s="14" t="str">
        <f>IF('Employee Input 20-21'!FXB30="","",'Employee Input 20-21'!FXB30)</f>
        <v/>
      </c>
      <c r="FXC30" s="14" t="str">
        <f>IF('Employee Input 20-21'!FXC30="","",'Employee Input 20-21'!FXC30)</f>
        <v/>
      </c>
      <c r="FXD30" s="14" t="str">
        <f>IF('Employee Input 20-21'!FXD30="","",'Employee Input 20-21'!FXD30)</f>
        <v/>
      </c>
      <c r="FXE30" s="14" t="str">
        <f>IF('Employee Input 20-21'!FXE30="","",'Employee Input 20-21'!FXE30)</f>
        <v/>
      </c>
      <c r="FXF30" s="14" t="str">
        <f>IF('Employee Input 20-21'!FXF30="","",'Employee Input 20-21'!FXF30)</f>
        <v/>
      </c>
      <c r="FXG30" s="14" t="str">
        <f>IF('Employee Input 20-21'!FXG30="","",'Employee Input 20-21'!FXG30)</f>
        <v/>
      </c>
      <c r="FXH30" s="14" t="str">
        <f>IF('Employee Input 20-21'!FXH30="","",'Employee Input 20-21'!FXH30)</f>
        <v/>
      </c>
      <c r="FXI30" s="14" t="str">
        <f>IF('Employee Input 20-21'!FXI30="","",'Employee Input 20-21'!FXI30)</f>
        <v/>
      </c>
      <c r="FXJ30" s="14" t="str">
        <f>IF('Employee Input 20-21'!FXJ30="","",'Employee Input 20-21'!FXJ30)</f>
        <v/>
      </c>
      <c r="FXK30" s="14" t="str">
        <f>IF('Employee Input 20-21'!FXK30="","",'Employee Input 20-21'!FXK30)</f>
        <v/>
      </c>
      <c r="FXL30" s="14" t="str">
        <f>IF('Employee Input 20-21'!FXL30="","",'Employee Input 20-21'!FXL30)</f>
        <v/>
      </c>
      <c r="FXM30" s="14" t="str">
        <f>IF('Employee Input 20-21'!FXM30="","",'Employee Input 20-21'!FXM30)</f>
        <v/>
      </c>
      <c r="FXN30" s="14" t="str">
        <f>IF('Employee Input 20-21'!FXN30="","",'Employee Input 20-21'!FXN30)</f>
        <v/>
      </c>
      <c r="FXO30" s="14" t="str">
        <f>IF('Employee Input 20-21'!FXO30="","",'Employee Input 20-21'!FXO30)</f>
        <v/>
      </c>
      <c r="FXP30" s="14" t="str">
        <f>IF('Employee Input 20-21'!FXP30="","",'Employee Input 20-21'!FXP30)</f>
        <v/>
      </c>
      <c r="FXQ30" s="14" t="str">
        <f>IF('Employee Input 20-21'!FXQ30="","",'Employee Input 20-21'!FXQ30)</f>
        <v/>
      </c>
      <c r="FXR30" s="14" t="str">
        <f>IF('Employee Input 20-21'!FXR30="","",'Employee Input 20-21'!FXR30)</f>
        <v/>
      </c>
      <c r="FXS30" s="14" t="str">
        <f>IF('Employee Input 20-21'!FXS30="","",'Employee Input 20-21'!FXS30)</f>
        <v/>
      </c>
      <c r="FXT30" s="14" t="str">
        <f>IF('Employee Input 20-21'!FXT30="","",'Employee Input 20-21'!FXT30)</f>
        <v/>
      </c>
      <c r="FXU30" s="14" t="str">
        <f>IF('Employee Input 20-21'!FXU30="","",'Employee Input 20-21'!FXU30)</f>
        <v/>
      </c>
      <c r="FXV30" s="14" t="str">
        <f>IF('Employee Input 20-21'!FXV30="","",'Employee Input 20-21'!FXV30)</f>
        <v/>
      </c>
      <c r="FXW30" s="14" t="str">
        <f>IF('Employee Input 20-21'!FXW30="","",'Employee Input 20-21'!FXW30)</f>
        <v/>
      </c>
      <c r="FXX30" s="14" t="str">
        <f>IF('Employee Input 20-21'!FXX30="","",'Employee Input 20-21'!FXX30)</f>
        <v/>
      </c>
      <c r="FXY30" s="14" t="str">
        <f>IF('Employee Input 20-21'!FXY30="","",'Employee Input 20-21'!FXY30)</f>
        <v/>
      </c>
      <c r="FXZ30" s="14" t="str">
        <f>IF('Employee Input 20-21'!FXZ30="","",'Employee Input 20-21'!FXZ30)</f>
        <v/>
      </c>
      <c r="FYA30" s="14" t="str">
        <f>IF('Employee Input 20-21'!FYA30="","",'Employee Input 20-21'!FYA30)</f>
        <v/>
      </c>
      <c r="FYB30" s="14" t="str">
        <f>IF('Employee Input 20-21'!FYB30="","",'Employee Input 20-21'!FYB30)</f>
        <v/>
      </c>
      <c r="FYC30" s="14" t="str">
        <f>IF('Employee Input 20-21'!FYC30="","",'Employee Input 20-21'!FYC30)</f>
        <v/>
      </c>
      <c r="FYD30" s="14" t="str">
        <f>IF('Employee Input 20-21'!FYD30="","",'Employee Input 20-21'!FYD30)</f>
        <v/>
      </c>
      <c r="FYE30" s="14" t="str">
        <f>IF('Employee Input 20-21'!FYE30="","",'Employee Input 20-21'!FYE30)</f>
        <v/>
      </c>
      <c r="FYF30" s="14" t="str">
        <f>IF('Employee Input 20-21'!FYF30="","",'Employee Input 20-21'!FYF30)</f>
        <v/>
      </c>
      <c r="FYG30" s="14" t="str">
        <f>IF('Employee Input 20-21'!FYG30="","",'Employee Input 20-21'!FYG30)</f>
        <v/>
      </c>
      <c r="FYH30" s="14" t="str">
        <f>IF('Employee Input 20-21'!FYH30="","",'Employee Input 20-21'!FYH30)</f>
        <v/>
      </c>
      <c r="FYI30" s="14" t="str">
        <f>IF('Employee Input 20-21'!FYI30="","",'Employee Input 20-21'!FYI30)</f>
        <v/>
      </c>
      <c r="FYJ30" s="14" t="str">
        <f>IF('Employee Input 20-21'!FYJ30="","",'Employee Input 20-21'!FYJ30)</f>
        <v/>
      </c>
      <c r="FYK30" s="14" t="str">
        <f>IF('Employee Input 20-21'!FYK30="","",'Employee Input 20-21'!FYK30)</f>
        <v/>
      </c>
      <c r="FYL30" s="14" t="str">
        <f>IF('Employee Input 20-21'!FYL30="","",'Employee Input 20-21'!FYL30)</f>
        <v/>
      </c>
      <c r="FYM30" s="14" t="str">
        <f>IF('Employee Input 20-21'!FYM30="","",'Employee Input 20-21'!FYM30)</f>
        <v/>
      </c>
      <c r="FYN30" s="14" t="str">
        <f>IF('Employee Input 20-21'!FYN30="","",'Employee Input 20-21'!FYN30)</f>
        <v/>
      </c>
      <c r="FYO30" s="14" t="str">
        <f>IF('Employee Input 20-21'!FYO30="","",'Employee Input 20-21'!FYO30)</f>
        <v/>
      </c>
      <c r="FYP30" s="14" t="str">
        <f>IF('Employee Input 20-21'!FYP30="","",'Employee Input 20-21'!FYP30)</f>
        <v/>
      </c>
      <c r="FYQ30" s="14" t="str">
        <f>IF('Employee Input 20-21'!FYQ30="","",'Employee Input 20-21'!FYQ30)</f>
        <v/>
      </c>
      <c r="FYR30" s="14" t="str">
        <f>IF('Employee Input 20-21'!FYR30="","",'Employee Input 20-21'!FYR30)</f>
        <v/>
      </c>
      <c r="FYS30" s="14" t="str">
        <f>IF('Employee Input 20-21'!FYS30="","",'Employee Input 20-21'!FYS30)</f>
        <v/>
      </c>
      <c r="FYT30" s="14" t="str">
        <f>IF('Employee Input 20-21'!FYT30="","",'Employee Input 20-21'!FYT30)</f>
        <v/>
      </c>
      <c r="FYU30" s="14" t="str">
        <f>IF('Employee Input 20-21'!FYU30="","",'Employee Input 20-21'!FYU30)</f>
        <v/>
      </c>
      <c r="FYV30" s="14" t="str">
        <f>IF('Employee Input 20-21'!FYV30="","",'Employee Input 20-21'!FYV30)</f>
        <v/>
      </c>
      <c r="FYW30" s="14" t="str">
        <f>IF('Employee Input 20-21'!FYW30="","",'Employee Input 20-21'!FYW30)</f>
        <v/>
      </c>
      <c r="FYX30" s="14" t="str">
        <f>IF('Employee Input 20-21'!FYX30="","",'Employee Input 20-21'!FYX30)</f>
        <v/>
      </c>
      <c r="FYY30" s="14" t="str">
        <f>IF('Employee Input 20-21'!FYY30="","",'Employee Input 20-21'!FYY30)</f>
        <v/>
      </c>
      <c r="FYZ30" s="14" t="str">
        <f>IF('Employee Input 20-21'!FYZ30="","",'Employee Input 20-21'!FYZ30)</f>
        <v/>
      </c>
      <c r="FZA30" s="14" t="str">
        <f>IF('Employee Input 20-21'!FZA30="","",'Employee Input 20-21'!FZA30)</f>
        <v/>
      </c>
      <c r="FZB30" s="14" t="str">
        <f>IF('Employee Input 20-21'!FZB30="","",'Employee Input 20-21'!FZB30)</f>
        <v/>
      </c>
      <c r="FZC30" s="14" t="str">
        <f>IF('Employee Input 20-21'!FZC30="","",'Employee Input 20-21'!FZC30)</f>
        <v/>
      </c>
      <c r="FZD30" s="14" t="str">
        <f>IF('Employee Input 20-21'!FZD30="","",'Employee Input 20-21'!FZD30)</f>
        <v/>
      </c>
      <c r="FZE30" s="14" t="str">
        <f>IF('Employee Input 20-21'!FZE30="","",'Employee Input 20-21'!FZE30)</f>
        <v/>
      </c>
      <c r="FZF30" s="14" t="str">
        <f>IF('Employee Input 20-21'!FZF30="","",'Employee Input 20-21'!FZF30)</f>
        <v/>
      </c>
      <c r="FZG30" s="14" t="str">
        <f>IF('Employee Input 20-21'!FZG30="","",'Employee Input 20-21'!FZG30)</f>
        <v/>
      </c>
      <c r="FZH30" s="14" t="str">
        <f>IF('Employee Input 20-21'!FZH30="","",'Employee Input 20-21'!FZH30)</f>
        <v/>
      </c>
      <c r="FZI30" s="14" t="str">
        <f>IF('Employee Input 20-21'!FZI30="","",'Employee Input 20-21'!FZI30)</f>
        <v/>
      </c>
      <c r="FZJ30" s="14" t="str">
        <f>IF('Employee Input 20-21'!FZJ30="","",'Employee Input 20-21'!FZJ30)</f>
        <v/>
      </c>
      <c r="FZK30" s="14" t="str">
        <f>IF('Employee Input 20-21'!FZK30="","",'Employee Input 20-21'!FZK30)</f>
        <v/>
      </c>
      <c r="FZL30" s="14" t="str">
        <f>IF('Employee Input 20-21'!FZL30="","",'Employee Input 20-21'!FZL30)</f>
        <v/>
      </c>
      <c r="FZM30" s="14" t="str">
        <f>IF('Employee Input 20-21'!FZM30="","",'Employee Input 20-21'!FZM30)</f>
        <v/>
      </c>
      <c r="FZN30" s="14" t="str">
        <f>IF('Employee Input 20-21'!FZN30="","",'Employee Input 20-21'!FZN30)</f>
        <v/>
      </c>
      <c r="FZO30" s="14" t="str">
        <f>IF('Employee Input 20-21'!FZO30="","",'Employee Input 20-21'!FZO30)</f>
        <v/>
      </c>
      <c r="FZP30" s="14" t="str">
        <f>IF('Employee Input 20-21'!FZP30="","",'Employee Input 20-21'!FZP30)</f>
        <v/>
      </c>
      <c r="FZQ30" s="14" t="str">
        <f>IF('Employee Input 20-21'!FZQ30="","",'Employee Input 20-21'!FZQ30)</f>
        <v/>
      </c>
      <c r="FZR30" s="14" t="str">
        <f>IF('Employee Input 20-21'!FZR30="","",'Employee Input 20-21'!FZR30)</f>
        <v/>
      </c>
      <c r="FZS30" s="14" t="str">
        <f>IF('Employee Input 20-21'!FZS30="","",'Employee Input 20-21'!FZS30)</f>
        <v/>
      </c>
      <c r="FZT30" s="14" t="str">
        <f>IF('Employee Input 20-21'!FZT30="","",'Employee Input 20-21'!FZT30)</f>
        <v/>
      </c>
      <c r="FZU30" s="14" t="str">
        <f>IF('Employee Input 20-21'!FZU30="","",'Employee Input 20-21'!FZU30)</f>
        <v/>
      </c>
      <c r="FZV30" s="14" t="str">
        <f>IF('Employee Input 20-21'!FZV30="","",'Employee Input 20-21'!FZV30)</f>
        <v/>
      </c>
      <c r="FZW30" s="14" t="str">
        <f>IF('Employee Input 20-21'!FZW30="","",'Employee Input 20-21'!FZW30)</f>
        <v/>
      </c>
      <c r="FZX30" s="14" t="str">
        <f>IF('Employee Input 20-21'!FZX30="","",'Employee Input 20-21'!FZX30)</f>
        <v/>
      </c>
      <c r="FZY30" s="14" t="str">
        <f>IF('Employee Input 20-21'!FZY30="","",'Employee Input 20-21'!FZY30)</f>
        <v/>
      </c>
      <c r="FZZ30" s="14" t="str">
        <f>IF('Employee Input 20-21'!FZZ30="","",'Employee Input 20-21'!FZZ30)</f>
        <v/>
      </c>
      <c r="GAA30" s="14" t="str">
        <f>IF('Employee Input 20-21'!GAA30="","",'Employee Input 20-21'!GAA30)</f>
        <v/>
      </c>
      <c r="GAB30" s="14" t="str">
        <f>IF('Employee Input 20-21'!GAB30="","",'Employee Input 20-21'!GAB30)</f>
        <v/>
      </c>
      <c r="GAC30" s="14" t="str">
        <f>IF('Employee Input 20-21'!GAC30="","",'Employee Input 20-21'!GAC30)</f>
        <v/>
      </c>
      <c r="GAD30" s="14" t="str">
        <f>IF('Employee Input 20-21'!GAD30="","",'Employee Input 20-21'!GAD30)</f>
        <v/>
      </c>
      <c r="GAE30" s="14" t="str">
        <f>IF('Employee Input 20-21'!GAE30="","",'Employee Input 20-21'!GAE30)</f>
        <v/>
      </c>
      <c r="GAF30" s="14" t="str">
        <f>IF('Employee Input 20-21'!GAF30="","",'Employee Input 20-21'!GAF30)</f>
        <v/>
      </c>
      <c r="GAG30" s="14" t="str">
        <f>IF('Employee Input 20-21'!GAG30="","",'Employee Input 20-21'!GAG30)</f>
        <v/>
      </c>
      <c r="GAH30" s="14" t="str">
        <f>IF('Employee Input 20-21'!GAH30="","",'Employee Input 20-21'!GAH30)</f>
        <v/>
      </c>
      <c r="GAI30" s="14" t="str">
        <f>IF('Employee Input 20-21'!GAI30="","",'Employee Input 20-21'!GAI30)</f>
        <v/>
      </c>
      <c r="GAJ30" s="14" t="str">
        <f>IF('Employee Input 20-21'!GAJ30="","",'Employee Input 20-21'!GAJ30)</f>
        <v/>
      </c>
      <c r="GAK30" s="14" t="str">
        <f>IF('Employee Input 20-21'!GAK30="","",'Employee Input 20-21'!GAK30)</f>
        <v/>
      </c>
      <c r="GAL30" s="14" t="str">
        <f>IF('Employee Input 20-21'!GAL30="","",'Employee Input 20-21'!GAL30)</f>
        <v/>
      </c>
      <c r="GAM30" s="14" t="str">
        <f>IF('Employee Input 20-21'!GAM30="","",'Employee Input 20-21'!GAM30)</f>
        <v/>
      </c>
      <c r="GAN30" s="14" t="str">
        <f>IF('Employee Input 20-21'!GAN30="","",'Employee Input 20-21'!GAN30)</f>
        <v/>
      </c>
      <c r="GAO30" s="14" t="str">
        <f>IF('Employee Input 20-21'!GAO30="","",'Employee Input 20-21'!GAO30)</f>
        <v/>
      </c>
      <c r="GAP30" s="14" t="str">
        <f>IF('Employee Input 20-21'!GAP30="","",'Employee Input 20-21'!GAP30)</f>
        <v/>
      </c>
      <c r="GAQ30" s="14" t="str">
        <f>IF('Employee Input 20-21'!GAQ30="","",'Employee Input 20-21'!GAQ30)</f>
        <v/>
      </c>
      <c r="GAR30" s="14" t="str">
        <f>IF('Employee Input 20-21'!GAR30="","",'Employee Input 20-21'!GAR30)</f>
        <v/>
      </c>
      <c r="GAS30" s="14" t="str">
        <f>IF('Employee Input 20-21'!GAS30="","",'Employee Input 20-21'!GAS30)</f>
        <v/>
      </c>
      <c r="GAT30" s="14" t="str">
        <f>IF('Employee Input 20-21'!GAT30="","",'Employee Input 20-21'!GAT30)</f>
        <v/>
      </c>
      <c r="GAU30" s="14" t="str">
        <f>IF('Employee Input 20-21'!GAU30="","",'Employee Input 20-21'!GAU30)</f>
        <v/>
      </c>
      <c r="GAV30" s="14" t="str">
        <f>IF('Employee Input 20-21'!GAV30="","",'Employee Input 20-21'!GAV30)</f>
        <v/>
      </c>
      <c r="GAW30" s="14" t="str">
        <f>IF('Employee Input 20-21'!GAW30="","",'Employee Input 20-21'!GAW30)</f>
        <v/>
      </c>
      <c r="GAX30" s="14" t="str">
        <f>IF('Employee Input 20-21'!GAX30="","",'Employee Input 20-21'!GAX30)</f>
        <v/>
      </c>
      <c r="GAY30" s="14" t="str">
        <f>IF('Employee Input 20-21'!GAY30="","",'Employee Input 20-21'!GAY30)</f>
        <v/>
      </c>
      <c r="GAZ30" s="14" t="str">
        <f>IF('Employee Input 20-21'!GAZ30="","",'Employee Input 20-21'!GAZ30)</f>
        <v/>
      </c>
      <c r="GBA30" s="14" t="str">
        <f>IF('Employee Input 20-21'!GBA30="","",'Employee Input 20-21'!GBA30)</f>
        <v/>
      </c>
      <c r="GBB30" s="14" t="str">
        <f>IF('Employee Input 20-21'!GBB30="","",'Employee Input 20-21'!GBB30)</f>
        <v/>
      </c>
      <c r="GBC30" s="14" t="str">
        <f>IF('Employee Input 20-21'!GBC30="","",'Employee Input 20-21'!GBC30)</f>
        <v/>
      </c>
      <c r="GBD30" s="14" t="str">
        <f>IF('Employee Input 20-21'!GBD30="","",'Employee Input 20-21'!GBD30)</f>
        <v/>
      </c>
      <c r="GBE30" s="14" t="str">
        <f>IF('Employee Input 20-21'!GBE30="","",'Employee Input 20-21'!GBE30)</f>
        <v/>
      </c>
      <c r="GBF30" s="14" t="str">
        <f>IF('Employee Input 20-21'!GBF30="","",'Employee Input 20-21'!GBF30)</f>
        <v/>
      </c>
      <c r="GBG30" s="14" t="str">
        <f>IF('Employee Input 20-21'!GBG30="","",'Employee Input 20-21'!GBG30)</f>
        <v/>
      </c>
      <c r="GBH30" s="14" t="str">
        <f>IF('Employee Input 20-21'!GBH30="","",'Employee Input 20-21'!GBH30)</f>
        <v/>
      </c>
      <c r="GBI30" s="14" t="str">
        <f>IF('Employee Input 20-21'!GBI30="","",'Employee Input 20-21'!GBI30)</f>
        <v/>
      </c>
      <c r="GBJ30" s="14" t="str">
        <f>IF('Employee Input 20-21'!GBJ30="","",'Employee Input 20-21'!GBJ30)</f>
        <v/>
      </c>
      <c r="GBK30" s="14" t="str">
        <f>IF('Employee Input 20-21'!GBK30="","",'Employee Input 20-21'!GBK30)</f>
        <v/>
      </c>
      <c r="GBL30" s="14" t="str">
        <f>IF('Employee Input 20-21'!GBL30="","",'Employee Input 20-21'!GBL30)</f>
        <v/>
      </c>
      <c r="GBM30" s="14" t="str">
        <f>IF('Employee Input 20-21'!GBM30="","",'Employee Input 20-21'!GBM30)</f>
        <v/>
      </c>
      <c r="GBN30" s="14" t="str">
        <f>IF('Employee Input 20-21'!GBN30="","",'Employee Input 20-21'!GBN30)</f>
        <v/>
      </c>
      <c r="GBO30" s="14" t="str">
        <f>IF('Employee Input 20-21'!GBO30="","",'Employee Input 20-21'!GBO30)</f>
        <v/>
      </c>
      <c r="GBP30" s="14" t="str">
        <f>IF('Employee Input 20-21'!GBP30="","",'Employee Input 20-21'!GBP30)</f>
        <v/>
      </c>
      <c r="GBQ30" s="14" t="str">
        <f>IF('Employee Input 20-21'!GBQ30="","",'Employee Input 20-21'!GBQ30)</f>
        <v/>
      </c>
      <c r="GBR30" s="14" t="str">
        <f>IF('Employee Input 20-21'!GBR30="","",'Employee Input 20-21'!GBR30)</f>
        <v/>
      </c>
      <c r="GBS30" s="14" t="str">
        <f>IF('Employee Input 20-21'!GBS30="","",'Employee Input 20-21'!GBS30)</f>
        <v/>
      </c>
      <c r="GBT30" s="14" t="str">
        <f>IF('Employee Input 20-21'!GBT30="","",'Employee Input 20-21'!GBT30)</f>
        <v/>
      </c>
      <c r="GBU30" s="14" t="str">
        <f>IF('Employee Input 20-21'!GBU30="","",'Employee Input 20-21'!GBU30)</f>
        <v/>
      </c>
      <c r="GBV30" s="14" t="str">
        <f>IF('Employee Input 20-21'!GBV30="","",'Employee Input 20-21'!GBV30)</f>
        <v/>
      </c>
      <c r="GBW30" s="14" t="str">
        <f>IF('Employee Input 20-21'!GBW30="","",'Employee Input 20-21'!GBW30)</f>
        <v/>
      </c>
      <c r="GBX30" s="14" t="str">
        <f>IF('Employee Input 20-21'!GBX30="","",'Employee Input 20-21'!GBX30)</f>
        <v/>
      </c>
      <c r="GBY30" s="14" t="str">
        <f>IF('Employee Input 20-21'!GBY30="","",'Employee Input 20-21'!GBY30)</f>
        <v/>
      </c>
      <c r="GBZ30" s="14" t="str">
        <f>IF('Employee Input 20-21'!GBZ30="","",'Employee Input 20-21'!GBZ30)</f>
        <v/>
      </c>
      <c r="GCA30" s="14" t="str">
        <f>IF('Employee Input 20-21'!GCA30="","",'Employee Input 20-21'!GCA30)</f>
        <v/>
      </c>
      <c r="GCB30" s="14" t="str">
        <f>IF('Employee Input 20-21'!GCB30="","",'Employee Input 20-21'!GCB30)</f>
        <v/>
      </c>
      <c r="GCC30" s="14" t="str">
        <f>IF('Employee Input 20-21'!GCC30="","",'Employee Input 20-21'!GCC30)</f>
        <v/>
      </c>
      <c r="GCD30" s="14" t="str">
        <f>IF('Employee Input 20-21'!GCD30="","",'Employee Input 20-21'!GCD30)</f>
        <v/>
      </c>
      <c r="GCE30" s="14" t="str">
        <f>IF('Employee Input 20-21'!GCE30="","",'Employee Input 20-21'!GCE30)</f>
        <v/>
      </c>
      <c r="GCF30" s="14" t="str">
        <f>IF('Employee Input 20-21'!GCF30="","",'Employee Input 20-21'!GCF30)</f>
        <v/>
      </c>
      <c r="GCG30" s="14" t="str">
        <f>IF('Employee Input 20-21'!GCG30="","",'Employee Input 20-21'!GCG30)</f>
        <v/>
      </c>
      <c r="GCH30" s="14" t="str">
        <f>IF('Employee Input 20-21'!GCH30="","",'Employee Input 20-21'!GCH30)</f>
        <v/>
      </c>
      <c r="GCI30" s="14" t="str">
        <f>IF('Employee Input 20-21'!GCI30="","",'Employee Input 20-21'!GCI30)</f>
        <v/>
      </c>
      <c r="GCJ30" s="14" t="str">
        <f>IF('Employee Input 20-21'!GCJ30="","",'Employee Input 20-21'!GCJ30)</f>
        <v/>
      </c>
      <c r="GCK30" s="14" t="str">
        <f>IF('Employee Input 20-21'!GCK30="","",'Employee Input 20-21'!GCK30)</f>
        <v/>
      </c>
      <c r="GCL30" s="14" t="str">
        <f>IF('Employee Input 20-21'!GCL30="","",'Employee Input 20-21'!GCL30)</f>
        <v/>
      </c>
      <c r="GCM30" s="14" t="str">
        <f>IF('Employee Input 20-21'!GCM30="","",'Employee Input 20-21'!GCM30)</f>
        <v/>
      </c>
      <c r="GCN30" s="14" t="str">
        <f>IF('Employee Input 20-21'!GCN30="","",'Employee Input 20-21'!GCN30)</f>
        <v/>
      </c>
      <c r="GCO30" s="14" t="str">
        <f>IF('Employee Input 20-21'!GCO30="","",'Employee Input 20-21'!GCO30)</f>
        <v/>
      </c>
      <c r="GCP30" s="14" t="str">
        <f>IF('Employee Input 20-21'!GCP30="","",'Employee Input 20-21'!GCP30)</f>
        <v/>
      </c>
      <c r="GCQ30" s="14" t="str">
        <f>IF('Employee Input 20-21'!GCQ30="","",'Employee Input 20-21'!GCQ30)</f>
        <v/>
      </c>
      <c r="GCR30" s="14" t="str">
        <f>IF('Employee Input 20-21'!GCR30="","",'Employee Input 20-21'!GCR30)</f>
        <v/>
      </c>
      <c r="GCS30" s="14" t="str">
        <f>IF('Employee Input 20-21'!GCS30="","",'Employee Input 20-21'!GCS30)</f>
        <v/>
      </c>
      <c r="GCT30" s="14" t="str">
        <f>IF('Employee Input 20-21'!GCT30="","",'Employee Input 20-21'!GCT30)</f>
        <v/>
      </c>
      <c r="GCU30" s="14" t="str">
        <f>IF('Employee Input 20-21'!GCU30="","",'Employee Input 20-21'!GCU30)</f>
        <v/>
      </c>
      <c r="GCV30" s="14" t="str">
        <f>IF('Employee Input 20-21'!GCV30="","",'Employee Input 20-21'!GCV30)</f>
        <v/>
      </c>
      <c r="GCW30" s="14" t="str">
        <f>IF('Employee Input 20-21'!GCW30="","",'Employee Input 20-21'!GCW30)</f>
        <v/>
      </c>
      <c r="GCX30" s="14" t="str">
        <f>IF('Employee Input 20-21'!GCX30="","",'Employee Input 20-21'!GCX30)</f>
        <v/>
      </c>
      <c r="GCY30" s="14" t="str">
        <f>IF('Employee Input 20-21'!GCY30="","",'Employee Input 20-21'!GCY30)</f>
        <v/>
      </c>
      <c r="GCZ30" s="14" t="str">
        <f>IF('Employee Input 20-21'!GCZ30="","",'Employee Input 20-21'!GCZ30)</f>
        <v/>
      </c>
      <c r="GDA30" s="14" t="str">
        <f>IF('Employee Input 20-21'!GDA30="","",'Employee Input 20-21'!GDA30)</f>
        <v/>
      </c>
      <c r="GDB30" s="14" t="str">
        <f>IF('Employee Input 20-21'!GDB30="","",'Employee Input 20-21'!GDB30)</f>
        <v/>
      </c>
      <c r="GDC30" s="14" t="str">
        <f>IF('Employee Input 20-21'!GDC30="","",'Employee Input 20-21'!GDC30)</f>
        <v/>
      </c>
      <c r="GDD30" s="14" t="str">
        <f>IF('Employee Input 20-21'!GDD30="","",'Employee Input 20-21'!GDD30)</f>
        <v/>
      </c>
      <c r="GDE30" s="14" t="str">
        <f>IF('Employee Input 20-21'!GDE30="","",'Employee Input 20-21'!GDE30)</f>
        <v/>
      </c>
      <c r="GDF30" s="14" t="str">
        <f>IF('Employee Input 20-21'!GDF30="","",'Employee Input 20-21'!GDF30)</f>
        <v/>
      </c>
      <c r="GDG30" s="14" t="str">
        <f>IF('Employee Input 20-21'!GDG30="","",'Employee Input 20-21'!GDG30)</f>
        <v/>
      </c>
      <c r="GDH30" s="14" t="str">
        <f>IF('Employee Input 20-21'!GDH30="","",'Employee Input 20-21'!GDH30)</f>
        <v/>
      </c>
      <c r="GDI30" s="14" t="str">
        <f>IF('Employee Input 20-21'!GDI30="","",'Employee Input 20-21'!GDI30)</f>
        <v/>
      </c>
      <c r="GDJ30" s="14" t="str">
        <f>IF('Employee Input 20-21'!GDJ30="","",'Employee Input 20-21'!GDJ30)</f>
        <v/>
      </c>
      <c r="GDK30" s="14" t="str">
        <f>IF('Employee Input 20-21'!GDK30="","",'Employee Input 20-21'!GDK30)</f>
        <v/>
      </c>
      <c r="GDL30" s="14" t="str">
        <f>IF('Employee Input 20-21'!GDL30="","",'Employee Input 20-21'!GDL30)</f>
        <v/>
      </c>
      <c r="GDM30" s="14" t="str">
        <f>IF('Employee Input 20-21'!GDM30="","",'Employee Input 20-21'!GDM30)</f>
        <v/>
      </c>
      <c r="GDN30" s="14" t="str">
        <f>IF('Employee Input 20-21'!GDN30="","",'Employee Input 20-21'!GDN30)</f>
        <v/>
      </c>
      <c r="GDO30" s="14" t="str">
        <f>IF('Employee Input 20-21'!GDO30="","",'Employee Input 20-21'!GDO30)</f>
        <v/>
      </c>
      <c r="GDP30" s="14" t="str">
        <f>IF('Employee Input 20-21'!GDP30="","",'Employee Input 20-21'!GDP30)</f>
        <v/>
      </c>
      <c r="GDQ30" s="14" t="str">
        <f>IF('Employee Input 20-21'!GDQ30="","",'Employee Input 20-21'!GDQ30)</f>
        <v/>
      </c>
      <c r="GDR30" s="14" t="str">
        <f>IF('Employee Input 20-21'!GDR30="","",'Employee Input 20-21'!GDR30)</f>
        <v/>
      </c>
      <c r="GDS30" s="14" t="str">
        <f>IF('Employee Input 20-21'!GDS30="","",'Employee Input 20-21'!GDS30)</f>
        <v/>
      </c>
      <c r="GDT30" s="14" t="str">
        <f>IF('Employee Input 20-21'!GDT30="","",'Employee Input 20-21'!GDT30)</f>
        <v/>
      </c>
      <c r="GDU30" s="14" t="str">
        <f>IF('Employee Input 20-21'!GDU30="","",'Employee Input 20-21'!GDU30)</f>
        <v/>
      </c>
      <c r="GDV30" s="14" t="str">
        <f>IF('Employee Input 20-21'!GDV30="","",'Employee Input 20-21'!GDV30)</f>
        <v/>
      </c>
      <c r="GDW30" s="14" t="str">
        <f>IF('Employee Input 20-21'!GDW30="","",'Employee Input 20-21'!GDW30)</f>
        <v/>
      </c>
      <c r="GDX30" s="14" t="str">
        <f>IF('Employee Input 20-21'!GDX30="","",'Employee Input 20-21'!GDX30)</f>
        <v/>
      </c>
      <c r="GDY30" s="14" t="str">
        <f>IF('Employee Input 20-21'!GDY30="","",'Employee Input 20-21'!GDY30)</f>
        <v/>
      </c>
      <c r="GDZ30" s="14" t="str">
        <f>IF('Employee Input 20-21'!GDZ30="","",'Employee Input 20-21'!GDZ30)</f>
        <v/>
      </c>
      <c r="GEA30" s="14" t="str">
        <f>IF('Employee Input 20-21'!GEA30="","",'Employee Input 20-21'!GEA30)</f>
        <v/>
      </c>
      <c r="GEB30" s="14" t="str">
        <f>IF('Employee Input 20-21'!GEB30="","",'Employee Input 20-21'!GEB30)</f>
        <v/>
      </c>
      <c r="GEC30" s="14" t="str">
        <f>IF('Employee Input 20-21'!GEC30="","",'Employee Input 20-21'!GEC30)</f>
        <v/>
      </c>
      <c r="GED30" s="14" t="str">
        <f>IF('Employee Input 20-21'!GED30="","",'Employee Input 20-21'!GED30)</f>
        <v/>
      </c>
      <c r="GEE30" s="14" t="str">
        <f>IF('Employee Input 20-21'!GEE30="","",'Employee Input 20-21'!GEE30)</f>
        <v/>
      </c>
      <c r="GEF30" s="14" t="str">
        <f>IF('Employee Input 20-21'!GEF30="","",'Employee Input 20-21'!GEF30)</f>
        <v/>
      </c>
      <c r="GEG30" s="14" t="str">
        <f>IF('Employee Input 20-21'!GEG30="","",'Employee Input 20-21'!GEG30)</f>
        <v/>
      </c>
      <c r="GEH30" s="14" t="str">
        <f>IF('Employee Input 20-21'!GEH30="","",'Employee Input 20-21'!GEH30)</f>
        <v/>
      </c>
      <c r="GEI30" s="14" t="str">
        <f>IF('Employee Input 20-21'!GEI30="","",'Employee Input 20-21'!GEI30)</f>
        <v/>
      </c>
      <c r="GEJ30" s="14" t="str">
        <f>IF('Employee Input 20-21'!GEJ30="","",'Employee Input 20-21'!GEJ30)</f>
        <v/>
      </c>
      <c r="GEK30" s="14" t="str">
        <f>IF('Employee Input 20-21'!GEK30="","",'Employee Input 20-21'!GEK30)</f>
        <v/>
      </c>
      <c r="GEL30" s="14" t="str">
        <f>IF('Employee Input 20-21'!GEL30="","",'Employee Input 20-21'!GEL30)</f>
        <v/>
      </c>
      <c r="GEM30" s="14" t="str">
        <f>IF('Employee Input 20-21'!GEM30="","",'Employee Input 20-21'!GEM30)</f>
        <v/>
      </c>
      <c r="GEN30" s="14" t="str">
        <f>IF('Employee Input 20-21'!GEN30="","",'Employee Input 20-21'!GEN30)</f>
        <v/>
      </c>
      <c r="GEO30" s="14" t="str">
        <f>IF('Employee Input 20-21'!GEO30="","",'Employee Input 20-21'!GEO30)</f>
        <v/>
      </c>
      <c r="GEP30" s="14" t="str">
        <f>IF('Employee Input 20-21'!GEP30="","",'Employee Input 20-21'!GEP30)</f>
        <v/>
      </c>
      <c r="GEQ30" s="14" t="str">
        <f>IF('Employee Input 20-21'!GEQ30="","",'Employee Input 20-21'!GEQ30)</f>
        <v/>
      </c>
      <c r="GER30" s="14" t="str">
        <f>IF('Employee Input 20-21'!GER30="","",'Employee Input 20-21'!GER30)</f>
        <v/>
      </c>
      <c r="GES30" s="14" t="str">
        <f>IF('Employee Input 20-21'!GES30="","",'Employee Input 20-21'!GES30)</f>
        <v/>
      </c>
      <c r="GET30" s="14" t="str">
        <f>IF('Employee Input 20-21'!GET30="","",'Employee Input 20-21'!GET30)</f>
        <v/>
      </c>
      <c r="GEU30" s="14" t="str">
        <f>IF('Employee Input 20-21'!GEU30="","",'Employee Input 20-21'!GEU30)</f>
        <v/>
      </c>
      <c r="GEV30" s="14" t="str">
        <f>IF('Employee Input 20-21'!GEV30="","",'Employee Input 20-21'!GEV30)</f>
        <v/>
      </c>
      <c r="GEW30" s="14" t="str">
        <f>IF('Employee Input 20-21'!GEW30="","",'Employee Input 20-21'!GEW30)</f>
        <v/>
      </c>
      <c r="GEX30" s="14" t="str">
        <f>IF('Employee Input 20-21'!GEX30="","",'Employee Input 20-21'!GEX30)</f>
        <v/>
      </c>
      <c r="GEY30" s="14" t="str">
        <f>IF('Employee Input 20-21'!GEY30="","",'Employee Input 20-21'!GEY30)</f>
        <v/>
      </c>
      <c r="GEZ30" s="14" t="str">
        <f>IF('Employee Input 20-21'!GEZ30="","",'Employee Input 20-21'!GEZ30)</f>
        <v/>
      </c>
      <c r="GFA30" s="14" t="str">
        <f>IF('Employee Input 20-21'!GFA30="","",'Employee Input 20-21'!GFA30)</f>
        <v/>
      </c>
      <c r="GFB30" s="14" t="str">
        <f>IF('Employee Input 20-21'!GFB30="","",'Employee Input 20-21'!GFB30)</f>
        <v/>
      </c>
      <c r="GFC30" s="14" t="str">
        <f>IF('Employee Input 20-21'!GFC30="","",'Employee Input 20-21'!GFC30)</f>
        <v/>
      </c>
      <c r="GFD30" s="14" t="str">
        <f>IF('Employee Input 20-21'!GFD30="","",'Employee Input 20-21'!GFD30)</f>
        <v/>
      </c>
      <c r="GFE30" s="14" t="str">
        <f>IF('Employee Input 20-21'!GFE30="","",'Employee Input 20-21'!GFE30)</f>
        <v/>
      </c>
      <c r="GFF30" s="14" t="str">
        <f>IF('Employee Input 20-21'!GFF30="","",'Employee Input 20-21'!GFF30)</f>
        <v/>
      </c>
      <c r="GFG30" s="14" t="str">
        <f>IF('Employee Input 20-21'!GFG30="","",'Employee Input 20-21'!GFG30)</f>
        <v/>
      </c>
      <c r="GFH30" s="14" t="str">
        <f>IF('Employee Input 20-21'!GFH30="","",'Employee Input 20-21'!GFH30)</f>
        <v/>
      </c>
      <c r="GFI30" s="14" t="str">
        <f>IF('Employee Input 20-21'!GFI30="","",'Employee Input 20-21'!GFI30)</f>
        <v/>
      </c>
      <c r="GFJ30" s="14" t="str">
        <f>IF('Employee Input 20-21'!GFJ30="","",'Employee Input 20-21'!GFJ30)</f>
        <v/>
      </c>
      <c r="GFK30" s="14" t="str">
        <f>IF('Employee Input 20-21'!GFK30="","",'Employee Input 20-21'!GFK30)</f>
        <v/>
      </c>
      <c r="GFL30" s="14" t="str">
        <f>IF('Employee Input 20-21'!GFL30="","",'Employee Input 20-21'!GFL30)</f>
        <v/>
      </c>
      <c r="GFM30" s="14" t="str">
        <f>IF('Employee Input 20-21'!GFM30="","",'Employee Input 20-21'!GFM30)</f>
        <v/>
      </c>
      <c r="GFN30" s="14" t="str">
        <f>IF('Employee Input 20-21'!GFN30="","",'Employee Input 20-21'!GFN30)</f>
        <v/>
      </c>
      <c r="GFO30" s="14" t="str">
        <f>IF('Employee Input 20-21'!GFO30="","",'Employee Input 20-21'!GFO30)</f>
        <v/>
      </c>
      <c r="GFP30" s="14" t="str">
        <f>IF('Employee Input 20-21'!GFP30="","",'Employee Input 20-21'!GFP30)</f>
        <v/>
      </c>
      <c r="GFQ30" s="14" t="str">
        <f>IF('Employee Input 20-21'!GFQ30="","",'Employee Input 20-21'!GFQ30)</f>
        <v/>
      </c>
      <c r="GFR30" s="14" t="str">
        <f>IF('Employee Input 20-21'!GFR30="","",'Employee Input 20-21'!GFR30)</f>
        <v/>
      </c>
      <c r="GFS30" s="14" t="str">
        <f>IF('Employee Input 20-21'!GFS30="","",'Employee Input 20-21'!GFS30)</f>
        <v/>
      </c>
      <c r="GFT30" s="14" t="str">
        <f>IF('Employee Input 20-21'!GFT30="","",'Employee Input 20-21'!GFT30)</f>
        <v/>
      </c>
      <c r="GFU30" s="14" t="str">
        <f>IF('Employee Input 20-21'!GFU30="","",'Employee Input 20-21'!GFU30)</f>
        <v/>
      </c>
      <c r="GFV30" s="14" t="str">
        <f>IF('Employee Input 20-21'!GFV30="","",'Employee Input 20-21'!GFV30)</f>
        <v/>
      </c>
      <c r="GFW30" s="14" t="str">
        <f>IF('Employee Input 20-21'!GFW30="","",'Employee Input 20-21'!GFW30)</f>
        <v/>
      </c>
      <c r="GFX30" s="14" t="str">
        <f>IF('Employee Input 20-21'!GFX30="","",'Employee Input 20-21'!GFX30)</f>
        <v/>
      </c>
      <c r="GFY30" s="14" t="str">
        <f>IF('Employee Input 20-21'!GFY30="","",'Employee Input 20-21'!GFY30)</f>
        <v/>
      </c>
      <c r="GFZ30" s="14" t="str">
        <f>IF('Employee Input 20-21'!GFZ30="","",'Employee Input 20-21'!GFZ30)</f>
        <v/>
      </c>
      <c r="GGA30" s="14" t="str">
        <f>IF('Employee Input 20-21'!GGA30="","",'Employee Input 20-21'!GGA30)</f>
        <v/>
      </c>
      <c r="GGB30" s="14" t="str">
        <f>IF('Employee Input 20-21'!GGB30="","",'Employee Input 20-21'!GGB30)</f>
        <v/>
      </c>
      <c r="GGC30" s="14" t="str">
        <f>IF('Employee Input 20-21'!GGC30="","",'Employee Input 20-21'!GGC30)</f>
        <v/>
      </c>
      <c r="GGD30" s="14" t="str">
        <f>IF('Employee Input 20-21'!GGD30="","",'Employee Input 20-21'!GGD30)</f>
        <v/>
      </c>
      <c r="GGE30" s="14" t="str">
        <f>IF('Employee Input 20-21'!GGE30="","",'Employee Input 20-21'!GGE30)</f>
        <v/>
      </c>
      <c r="GGF30" s="14" t="str">
        <f>IF('Employee Input 20-21'!GGF30="","",'Employee Input 20-21'!GGF30)</f>
        <v/>
      </c>
      <c r="GGG30" s="14" t="str">
        <f>IF('Employee Input 20-21'!GGG30="","",'Employee Input 20-21'!GGG30)</f>
        <v/>
      </c>
      <c r="GGH30" s="14" t="str">
        <f>IF('Employee Input 20-21'!GGH30="","",'Employee Input 20-21'!GGH30)</f>
        <v/>
      </c>
      <c r="GGI30" s="14" t="str">
        <f>IF('Employee Input 20-21'!GGI30="","",'Employee Input 20-21'!GGI30)</f>
        <v/>
      </c>
      <c r="GGJ30" s="14" t="str">
        <f>IF('Employee Input 20-21'!GGJ30="","",'Employee Input 20-21'!GGJ30)</f>
        <v/>
      </c>
      <c r="GGK30" s="14" t="str">
        <f>IF('Employee Input 20-21'!GGK30="","",'Employee Input 20-21'!GGK30)</f>
        <v/>
      </c>
      <c r="GGL30" s="14" t="str">
        <f>IF('Employee Input 20-21'!GGL30="","",'Employee Input 20-21'!GGL30)</f>
        <v/>
      </c>
      <c r="GGM30" s="14" t="str">
        <f>IF('Employee Input 20-21'!GGM30="","",'Employee Input 20-21'!GGM30)</f>
        <v/>
      </c>
      <c r="GGN30" s="14" t="str">
        <f>IF('Employee Input 20-21'!GGN30="","",'Employee Input 20-21'!GGN30)</f>
        <v/>
      </c>
      <c r="GGO30" s="14" t="str">
        <f>IF('Employee Input 20-21'!GGO30="","",'Employee Input 20-21'!GGO30)</f>
        <v/>
      </c>
      <c r="GGP30" s="14" t="str">
        <f>IF('Employee Input 20-21'!GGP30="","",'Employee Input 20-21'!GGP30)</f>
        <v/>
      </c>
      <c r="GGQ30" s="14" t="str">
        <f>IF('Employee Input 20-21'!GGQ30="","",'Employee Input 20-21'!GGQ30)</f>
        <v/>
      </c>
      <c r="GGR30" s="14" t="str">
        <f>IF('Employee Input 20-21'!GGR30="","",'Employee Input 20-21'!GGR30)</f>
        <v/>
      </c>
      <c r="GGS30" s="14" t="str">
        <f>IF('Employee Input 20-21'!GGS30="","",'Employee Input 20-21'!GGS30)</f>
        <v/>
      </c>
      <c r="GGT30" s="14" t="str">
        <f>IF('Employee Input 20-21'!GGT30="","",'Employee Input 20-21'!GGT30)</f>
        <v/>
      </c>
      <c r="GGU30" s="14" t="str">
        <f>IF('Employee Input 20-21'!GGU30="","",'Employee Input 20-21'!GGU30)</f>
        <v/>
      </c>
      <c r="GGV30" s="14" t="str">
        <f>IF('Employee Input 20-21'!GGV30="","",'Employee Input 20-21'!GGV30)</f>
        <v/>
      </c>
      <c r="GGW30" s="14" t="str">
        <f>IF('Employee Input 20-21'!GGW30="","",'Employee Input 20-21'!GGW30)</f>
        <v/>
      </c>
      <c r="GGX30" s="14" t="str">
        <f>IF('Employee Input 20-21'!GGX30="","",'Employee Input 20-21'!GGX30)</f>
        <v/>
      </c>
      <c r="GGY30" s="14" t="str">
        <f>IF('Employee Input 20-21'!GGY30="","",'Employee Input 20-21'!GGY30)</f>
        <v/>
      </c>
      <c r="GGZ30" s="14" t="str">
        <f>IF('Employee Input 20-21'!GGZ30="","",'Employee Input 20-21'!GGZ30)</f>
        <v/>
      </c>
      <c r="GHA30" s="14" t="str">
        <f>IF('Employee Input 20-21'!GHA30="","",'Employee Input 20-21'!GHA30)</f>
        <v/>
      </c>
      <c r="GHB30" s="14" t="str">
        <f>IF('Employee Input 20-21'!GHB30="","",'Employee Input 20-21'!GHB30)</f>
        <v/>
      </c>
      <c r="GHC30" s="14" t="str">
        <f>IF('Employee Input 20-21'!GHC30="","",'Employee Input 20-21'!GHC30)</f>
        <v/>
      </c>
      <c r="GHD30" s="14" t="str">
        <f>IF('Employee Input 20-21'!GHD30="","",'Employee Input 20-21'!GHD30)</f>
        <v/>
      </c>
      <c r="GHE30" s="14" t="str">
        <f>IF('Employee Input 20-21'!GHE30="","",'Employee Input 20-21'!GHE30)</f>
        <v/>
      </c>
      <c r="GHF30" s="14" t="str">
        <f>IF('Employee Input 20-21'!GHF30="","",'Employee Input 20-21'!GHF30)</f>
        <v/>
      </c>
      <c r="GHG30" s="14" t="str">
        <f>IF('Employee Input 20-21'!GHG30="","",'Employee Input 20-21'!GHG30)</f>
        <v/>
      </c>
      <c r="GHH30" s="14" t="str">
        <f>IF('Employee Input 20-21'!GHH30="","",'Employee Input 20-21'!GHH30)</f>
        <v/>
      </c>
      <c r="GHI30" s="14" t="str">
        <f>IF('Employee Input 20-21'!GHI30="","",'Employee Input 20-21'!GHI30)</f>
        <v/>
      </c>
      <c r="GHJ30" s="14" t="str">
        <f>IF('Employee Input 20-21'!GHJ30="","",'Employee Input 20-21'!GHJ30)</f>
        <v/>
      </c>
      <c r="GHK30" s="14" t="str">
        <f>IF('Employee Input 20-21'!GHK30="","",'Employee Input 20-21'!GHK30)</f>
        <v/>
      </c>
      <c r="GHL30" s="14" t="str">
        <f>IF('Employee Input 20-21'!GHL30="","",'Employee Input 20-21'!GHL30)</f>
        <v/>
      </c>
      <c r="GHM30" s="14" t="str">
        <f>IF('Employee Input 20-21'!GHM30="","",'Employee Input 20-21'!GHM30)</f>
        <v/>
      </c>
      <c r="GHN30" s="14" t="str">
        <f>IF('Employee Input 20-21'!GHN30="","",'Employee Input 20-21'!GHN30)</f>
        <v/>
      </c>
      <c r="GHO30" s="14" t="str">
        <f>IF('Employee Input 20-21'!GHO30="","",'Employee Input 20-21'!GHO30)</f>
        <v/>
      </c>
      <c r="GHP30" s="14" t="str">
        <f>IF('Employee Input 20-21'!GHP30="","",'Employee Input 20-21'!GHP30)</f>
        <v/>
      </c>
      <c r="GHQ30" s="14" t="str">
        <f>IF('Employee Input 20-21'!GHQ30="","",'Employee Input 20-21'!GHQ30)</f>
        <v/>
      </c>
      <c r="GHR30" s="14" t="str">
        <f>IF('Employee Input 20-21'!GHR30="","",'Employee Input 20-21'!GHR30)</f>
        <v/>
      </c>
      <c r="GHS30" s="14" t="str">
        <f>IF('Employee Input 20-21'!GHS30="","",'Employee Input 20-21'!GHS30)</f>
        <v/>
      </c>
      <c r="GHT30" s="14" t="str">
        <f>IF('Employee Input 20-21'!GHT30="","",'Employee Input 20-21'!GHT30)</f>
        <v/>
      </c>
      <c r="GHU30" s="14" t="str">
        <f>IF('Employee Input 20-21'!GHU30="","",'Employee Input 20-21'!GHU30)</f>
        <v/>
      </c>
      <c r="GHV30" s="14" t="str">
        <f>IF('Employee Input 20-21'!GHV30="","",'Employee Input 20-21'!GHV30)</f>
        <v/>
      </c>
      <c r="GHW30" s="14" t="str">
        <f>IF('Employee Input 20-21'!GHW30="","",'Employee Input 20-21'!GHW30)</f>
        <v/>
      </c>
      <c r="GHX30" s="14" t="str">
        <f>IF('Employee Input 20-21'!GHX30="","",'Employee Input 20-21'!GHX30)</f>
        <v/>
      </c>
      <c r="GHY30" s="14" t="str">
        <f>IF('Employee Input 20-21'!GHY30="","",'Employee Input 20-21'!GHY30)</f>
        <v/>
      </c>
      <c r="GHZ30" s="14" t="str">
        <f>IF('Employee Input 20-21'!GHZ30="","",'Employee Input 20-21'!GHZ30)</f>
        <v/>
      </c>
      <c r="GIA30" s="14" t="str">
        <f>IF('Employee Input 20-21'!GIA30="","",'Employee Input 20-21'!GIA30)</f>
        <v/>
      </c>
      <c r="GIB30" s="14" t="str">
        <f>IF('Employee Input 20-21'!GIB30="","",'Employee Input 20-21'!GIB30)</f>
        <v/>
      </c>
      <c r="GIC30" s="14" t="str">
        <f>IF('Employee Input 20-21'!GIC30="","",'Employee Input 20-21'!GIC30)</f>
        <v/>
      </c>
      <c r="GID30" s="14" t="str">
        <f>IF('Employee Input 20-21'!GID30="","",'Employee Input 20-21'!GID30)</f>
        <v/>
      </c>
      <c r="GIE30" s="14" t="str">
        <f>IF('Employee Input 20-21'!GIE30="","",'Employee Input 20-21'!GIE30)</f>
        <v/>
      </c>
      <c r="GIF30" s="14" t="str">
        <f>IF('Employee Input 20-21'!GIF30="","",'Employee Input 20-21'!GIF30)</f>
        <v/>
      </c>
      <c r="GIG30" s="14" t="str">
        <f>IF('Employee Input 20-21'!GIG30="","",'Employee Input 20-21'!GIG30)</f>
        <v/>
      </c>
      <c r="GIH30" s="14" t="str">
        <f>IF('Employee Input 20-21'!GIH30="","",'Employee Input 20-21'!GIH30)</f>
        <v/>
      </c>
      <c r="GII30" s="14" t="str">
        <f>IF('Employee Input 20-21'!GII30="","",'Employee Input 20-21'!GII30)</f>
        <v/>
      </c>
      <c r="GIJ30" s="14" t="str">
        <f>IF('Employee Input 20-21'!GIJ30="","",'Employee Input 20-21'!GIJ30)</f>
        <v/>
      </c>
      <c r="GIK30" s="14" t="str">
        <f>IF('Employee Input 20-21'!GIK30="","",'Employee Input 20-21'!GIK30)</f>
        <v/>
      </c>
      <c r="GIL30" s="14" t="str">
        <f>IF('Employee Input 20-21'!GIL30="","",'Employee Input 20-21'!GIL30)</f>
        <v/>
      </c>
      <c r="GIM30" s="14" t="str">
        <f>IF('Employee Input 20-21'!GIM30="","",'Employee Input 20-21'!GIM30)</f>
        <v/>
      </c>
      <c r="GIN30" s="14" t="str">
        <f>IF('Employee Input 20-21'!GIN30="","",'Employee Input 20-21'!GIN30)</f>
        <v/>
      </c>
      <c r="GIO30" s="14" t="str">
        <f>IF('Employee Input 20-21'!GIO30="","",'Employee Input 20-21'!GIO30)</f>
        <v/>
      </c>
      <c r="GIP30" s="14" t="str">
        <f>IF('Employee Input 20-21'!GIP30="","",'Employee Input 20-21'!GIP30)</f>
        <v/>
      </c>
      <c r="GIQ30" s="14" t="str">
        <f>IF('Employee Input 20-21'!GIQ30="","",'Employee Input 20-21'!GIQ30)</f>
        <v/>
      </c>
      <c r="GIR30" s="14" t="str">
        <f>IF('Employee Input 20-21'!GIR30="","",'Employee Input 20-21'!GIR30)</f>
        <v/>
      </c>
      <c r="GIS30" s="14" t="str">
        <f>IF('Employee Input 20-21'!GIS30="","",'Employee Input 20-21'!GIS30)</f>
        <v/>
      </c>
      <c r="GIT30" s="14" t="str">
        <f>IF('Employee Input 20-21'!GIT30="","",'Employee Input 20-21'!GIT30)</f>
        <v/>
      </c>
      <c r="GIU30" s="14" t="str">
        <f>IF('Employee Input 20-21'!GIU30="","",'Employee Input 20-21'!GIU30)</f>
        <v/>
      </c>
      <c r="GIV30" s="14" t="str">
        <f>IF('Employee Input 20-21'!GIV30="","",'Employee Input 20-21'!GIV30)</f>
        <v/>
      </c>
      <c r="GIW30" s="14" t="str">
        <f>IF('Employee Input 20-21'!GIW30="","",'Employee Input 20-21'!GIW30)</f>
        <v/>
      </c>
      <c r="GIX30" s="14" t="str">
        <f>IF('Employee Input 20-21'!GIX30="","",'Employee Input 20-21'!GIX30)</f>
        <v/>
      </c>
      <c r="GIY30" s="14" t="str">
        <f>IF('Employee Input 20-21'!GIY30="","",'Employee Input 20-21'!GIY30)</f>
        <v/>
      </c>
      <c r="GIZ30" s="14" t="str">
        <f>IF('Employee Input 20-21'!GIZ30="","",'Employee Input 20-21'!GIZ30)</f>
        <v/>
      </c>
      <c r="GJA30" s="14" t="str">
        <f>IF('Employee Input 20-21'!GJA30="","",'Employee Input 20-21'!GJA30)</f>
        <v/>
      </c>
      <c r="GJB30" s="14" t="str">
        <f>IF('Employee Input 20-21'!GJB30="","",'Employee Input 20-21'!GJB30)</f>
        <v/>
      </c>
      <c r="GJC30" s="14" t="str">
        <f>IF('Employee Input 20-21'!GJC30="","",'Employee Input 20-21'!GJC30)</f>
        <v/>
      </c>
      <c r="GJD30" s="14" t="str">
        <f>IF('Employee Input 20-21'!GJD30="","",'Employee Input 20-21'!GJD30)</f>
        <v/>
      </c>
      <c r="GJE30" s="14" t="str">
        <f>IF('Employee Input 20-21'!GJE30="","",'Employee Input 20-21'!GJE30)</f>
        <v/>
      </c>
      <c r="GJF30" s="14" t="str">
        <f>IF('Employee Input 20-21'!GJF30="","",'Employee Input 20-21'!GJF30)</f>
        <v/>
      </c>
      <c r="GJG30" s="14" t="str">
        <f>IF('Employee Input 20-21'!GJG30="","",'Employee Input 20-21'!GJG30)</f>
        <v/>
      </c>
      <c r="GJH30" s="14" t="str">
        <f>IF('Employee Input 20-21'!GJH30="","",'Employee Input 20-21'!GJH30)</f>
        <v/>
      </c>
      <c r="GJI30" s="14" t="str">
        <f>IF('Employee Input 20-21'!GJI30="","",'Employee Input 20-21'!GJI30)</f>
        <v/>
      </c>
      <c r="GJJ30" s="14" t="str">
        <f>IF('Employee Input 20-21'!GJJ30="","",'Employee Input 20-21'!GJJ30)</f>
        <v/>
      </c>
      <c r="GJK30" s="14" t="str">
        <f>IF('Employee Input 20-21'!GJK30="","",'Employee Input 20-21'!GJK30)</f>
        <v/>
      </c>
      <c r="GJL30" s="14" t="str">
        <f>IF('Employee Input 20-21'!GJL30="","",'Employee Input 20-21'!GJL30)</f>
        <v/>
      </c>
      <c r="GJM30" s="14" t="str">
        <f>IF('Employee Input 20-21'!GJM30="","",'Employee Input 20-21'!GJM30)</f>
        <v/>
      </c>
      <c r="GJN30" s="14" t="str">
        <f>IF('Employee Input 20-21'!GJN30="","",'Employee Input 20-21'!GJN30)</f>
        <v/>
      </c>
      <c r="GJO30" s="14" t="str">
        <f>IF('Employee Input 20-21'!GJO30="","",'Employee Input 20-21'!GJO30)</f>
        <v/>
      </c>
      <c r="GJP30" s="14" t="str">
        <f>IF('Employee Input 20-21'!GJP30="","",'Employee Input 20-21'!GJP30)</f>
        <v/>
      </c>
      <c r="GJQ30" s="14" t="str">
        <f>IF('Employee Input 20-21'!GJQ30="","",'Employee Input 20-21'!GJQ30)</f>
        <v/>
      </c>
      <c r="GJR30" s="14" t="str">
        <f>IF('Employee Input 20-21'!GJR30="","",'Employee Input 20-21'!GJR30)</f>
        <v/>
      </c>
      <c r="GJS30" s="14" t="str">
        <f>IF('Employee Input 20-21'!GJS30="","",'Employee Input 20-21'!GJS30)</f>
        <v/>
      </c>
      <c r="GJT30" s="14" t="str">
        <f>IF('Employee Input 20-21'!GJT30="","",'Employee Input 20-21'!GJT30)</f>
        <v/>
      </c>
      <c r="GJU30" s="14" t="str">
        <f>IF('Employee Input 20-21'!GJU30="","",'Employee Input 20-21'!GJU30)</f>
        <v/>
      </c>
      <c r="GJV30" s="14" t="str">
        <f>IF('Employee Input 20-21'!GJV30="","",'Employee Input 20-21'!GJV30)</f>
        <v/>
      </c>
      <c r="GJW30" s="14" t="str">
        <f>IF('Employee Input 20-21'!GJW30="","",'Employee Input 20-21'!GJW30)</f>
        <v/>
      </c>
      <c r="GJX30" s="14" t="str">
        <f>IF('Employee Input 20-21'!GJX30="","",'Employee Input 20-21'!GJX30)</f>
        <v/>
      </c>
      <c r="GJY30" s="14" t="str">
        <f>IF('Employee Input 20-21'!GJY30="","",'Employee Input 20-21'!GJY30)</f>
        <v/>
      </c>
      <c r="GJZ30" s="14" t="str">
        <f>IF('Employee Input 20-21'!GJZ30="","",'Employee Input 20-21'!GJZ30)</f>
        <v/>
      </c>
      <c r="GKA30" s="14" t="str">
        <f>IF('Employee Input 20-21'!GKA30="","",'Employee Input 20-21'!GKA30)</f>
        <v/>
      </c>
      <c r="GKB30" s="14" t="str">
        <f>IF('Employee Input 20-21'!GKB30="","",'Employee Input 20-21'!GKB30)</f>
        <v/>
      </c>
      <c r="GKC30" s="14" t="str">
        <f>IF('Employee Input 20-21'!GKC30="","",'Employee Input 20-21'!GKC30)</f>
        <v/>
      </c>
      <c r="GKD30" s="14" t="str">
        <f>IF('Employee Input 20-21'!GKD30="","",'Employee Input 20-21'!GKD30)</f>
        <v/>
      </c>
      <c r="GKE30" s="14" t="str">
        <f>IF('Employee Input 20-21'!GKE30="","",'Employee Input 20-21'!GKE30)</f>
        <v/>
      </c>
      <c r="GKF30" s="14" t="str">
        <f>IF('Employee Input 20-21'!GKF30="","",'Employee Input 20-21'!GKF30)</f>
        <v/>
      </c>
      <c r="GKG30" s="14" t="str">
        <f>IF('Employee Input 20-21'!GKG30="","",'Employee Input 20-21'!GKG30)</f>
        <v/>
      </c>
      <c r="GKH30" s="14" t="str">
        <f>IF('Employee Input 20-21'!GKH30="","",'Employee Input 20-21'!GKH30)</f>
        <v/>
      </c>
      <c r="GKI30" s="14" t="str">
        <f>IF('Employee Input 20-21'!GKI30="","",'Employee Input 20-21'!GKI30)</f>
        <v/>
      </c>
      <c r="GKJ30" s="14" t="str">
        <f>IF('Employee Input 20-21'!GKJ30="","",'Employee Input 20-21'!GKJ30)</f>
        <v/>
      </c>
      <c r="GKK30" s="14" t="str">
        <f>IF('Employee Input 20-21'!GKK30="","",'Employee Input 20-21'!GKK30)</f>
        <v/>
      </c>
      <c r="GKL30" s="14" t="str">
        <f>IF('Employee Input 20-21'!GKL30="","",'Employee Input 20-21'!GKL30)</f>
        <v/>
      </c>
      <c r="GKM30" s="14" t="str">
        <f>IF('Employee Input 20-21'!GKM30="","",'Employee Input 20-21'!GKM30)</f>
        <v/>
      </c>
      <c r="GKN30" s="14" t="str">
        <f>IF('Employee Input 20-21'!GKN30="","",'Employee Input 20-21'!GKN30)</f>
        <v/>
      </c>
      <c r="GKO30" s="14" t="str">
        <f>IF('Employee Input 20-21'!GKO30="","",'Employee Input 20-21'!GKO30)</f>
        <v/>
      </c>
      <c r="GKP30" s="14" t="str">
        <f>IF('Employee Input 20-21'!GKP30="","",'Employee Input 20-21'!GKP30)</f>
        <v/>
      </c>
      <c r="GKQ30" s="14" t="str">
        <f>IF('Employee Input 20-21'!GKQ30="","",'Employee Input 20-21'!GKQ30)</f>
        <v/>
      </c>
      <c r="GKR30" s="14" t="str">
        <f>IF('Employee Input 20-21'!GKR30="","",'Employee Input 20-21'!GKR30)</f>
        <v/>
      </c>
      <c r="GKS30" s="14" t="str">
        <f>IF('Employee Input 20-21'!GKS30="","",'Employee Input 20-21'!GKS30)</f>
        <v/>
      </c>
      <c r="GKT30" s="14" t="str">
        <f>IF('Employee Input 20-21'!GKT30="","",'Employee Input 20-21'!GKT30)</f>
        <v/>
      </c>
      <c r="GKU30" s="14" t="str">
        <f>IF('Employee Input 20-21'!GKU30="","",'Employee Input 20-21'!GKU30)</f>
        <v/>
      </c>
      <c r="GKV30" s="14" t="str">
        <f>IF('Employee Input 20-21'!GKV30="","",'Employee Input 20-21'!GKV30)</f>
        <v/>
      </c>
      <c r="GKW30" s="14" t="str">
        <f>IF('Employee Input 20-21'!GKW30="","",'Employee Input 20-21'!GKW30)</f>
        <v/>
      </c>
      <c r="GKX30" s="14" t="str">
        <f>IF('Employee Input 20-21'!GKX30="","",'Employee Input 20-21'!GKX30)</f>
        <v/>
      </c>
      <c r="GKY30" s="14" t="str">
        <f>IF('Employee Input 20-21'!GKY30="","",'Employee Input 20-21'!GKY30)</f>
        <v/>
      </c>
      <c r="GKZ30" s="14" t="str">
        <f>IF('Employee Input 20-21'!GKZ30="","",'Employee Input 20-21'!GKZ30)</f>
        <v/>
      </c>
      <c r="GLA30" s="14" t="str">
        <f>IF('Employee Input 20-21'!GLA30="","",'Employee Input 20-21'!GLA30)</f>
        <v/>
      </c>
      <c r="GLB30" s="14" t="str">
        <f>IF('Employee Input 20-21'!GLB30="","",'Employee Input 20-21'!GLB30)</f>
        <v/>
      </c>
      <c r="GLC30" s="14" t="str">
        <f>IF('Employee Input 20-21'!GLC30="","",'Employee Input 20-21'!GLC30)</f>
        <v/>
      </c>
      <c r="GLD30" s="14" t="str">
        <f>IF('Employee Input 20-21'!GLD30="","",'Employee Input 20-21'!GLD30)</f>
        <v/>
      </c>
      <c r="GLE30" s="14" t="str">
        <f>IF('Employee Input 20-21'!GLE30="","",'Employee Input 20-21'!GLE30)</f>
        <v/>
      </c>
      <c r="GLF30" s="14" t="str">
        <f>IF('Employee Input 20-21'!GLF30="","",'Employee Input 20-21'!GLF30)</f>
        <v/>
      </c>
      <c r="GLG30" s="14" t="str">
        <f>IF('Employee Input 20-21'!GLG30="","",'Employee Input 20-21'!GLG30)</f>
        <v/>
      </c>
      <c r="GLH30" s="14" t="str">
        <f>IF('Employee Input 20-21'!GLH30="","",'Employee Input 20-21'!GLH30)</f>
        <v/>
      </c>
      <c r="GLI30" s="14" t="str">
        <f>IF('Employee Input 20-21'!GLI30="","",'Employee Input 20-21'!GLI30)</f>
        <v/>
      </c>
      <c r="GLJ30" s="14" t="str">
        <f>IF('Employee Input 20-21'!GLJ30="","",'Employee Input 20-21'!GLJ30)</f>
        <v/>
      </c>
      <c r="GLK30" s="14" t="str">
        <f>IF('Employee Input 20-21'!GLK30="","",'Employee Input 20-21'!GLK30)</f>
        <v/>
      </c>
      <c r="GLL30" s="14" t="str">
        <f>IF('Employee Input 20-21'!GLL30="","",'Employee Input 20-21'!GLL30)</f>
        <v/>
      </c>
      <c r="GLM30" s="14" t="str">
        <f>IF('Employee Input 20-21'!GLM30="","",'Employee Input 20-21'!GLM30)</f>
        <v/>
      </c>
      <c r="GLN30" s="14" t="str">
        <f>IF('Employee Input 20-21'!GLN30="","",'Employee Input 20-21'!GLN30)</f>
        <v/>
      </c>
      <c r="GLO30" s="14" t="str">
        <f>IF('Employee Input 20-21'!GLO30="","",'Employee Input 20-21'!GLO30)</f>
        <v/>
      </c>
      <c r="GLP30" s="14" t="str">
        <f>IF('Employee Input 20-21'!GLP30="","",'Employee Input 20-21'!GLP30)</f>
        <v/>
      </c>
      <c r="GLQ30" s="14" t="str">
        <f>IF('Employee Input 20-21'!GLQ30="","",'Employee Input 20-21'!GLQ30)</f>
        <v/>
      </c>
      <c r="GLR30" s="14" t="str">
        <f>IF('Employee Input 20-21'!GLR30="","",'Employee Input 20-21'!GLR30)</f>
        <v/>
      </c>
      <c r="GLS30" s="14" t="str">
        <f>IF('Employee Input 20-21'!GLS30="","",'Employee Input 20-21'!GLS30)</f>
        <v/>
      </c>
      <c r="GLT30" s="14" t="str">
        <f>IF('Employee Input 20-21'!GLT30="","",'Employee Input 20-21'!GLT30)</f>
        <v/>
      </c>
      <c r="GLU30" s="14" t="str">
        <f>IF('Employee Input 20-21'!GLU30="","",'Employee Input 20-21'!GLU30)</f>
        <v/>
      </c>
      <c r="GLV30" s="14" t="str">
        <f>IF('Employee Input 20-21'!GLV30="","",'Employee Input 20-21'!GLV30)</f>
        <v/>
      </c>
      <c r="GLW30" s="14" t="str">
        <f>IF('Employee Input 20-21'!GLW30="","",'Employee Input 20-21'!GLW30)</f>
        <v/>
      </c>
      <c r="GLX30" s="14" t="str">
        <f>IF('Employee Input 20-21'!GLX30="","",'Employee Input 20-21'!GLX30)</f>
        <v/>
      </c>
      <c r="GLY30" s="14" t="str">
        <f>IF('Employee Input 20-21'!GLY30="","",'Employee Input 20-21'!GLY30)</f>
        <v/>
      </c>
      <c r="GLZ30" s="14" t="str">
        <f>IF('Employee Input 20-21'!GLZ30="","",'Employee Input 20-21'!GLZ30)</f>
        <v/>
      </c>
      <c r="GMA30" s="14" t="str">
        <f>IF('Employee Input 20-21'!GMA30="","",'Employee Input 20-21'!GMA30)</f>
        <v/>
      </c>
      <c r="GMB30" s="14" t="str">
        <f>IF('Employee Input 20-21'!GMB30="","",'Employee Input 20-21'!GMB30)</f>
        <v/>
      </c>
      <c r="GMC30" s="14" t="str">
        <f>IF('Employee Input 20-21'!GMC30="","",'Employee Input 20-21'!GMC30)</f>
        <v/>
      </c>
      <c r="GMD30" s="14" t="str">
        <f>IF('Employee Input 20-21'!GMD30="","",'Employee Input 20-21'!GMD30)</f>
        <v/>
      </c>
      <c r="GME30" s="14" t="str">
        <f>IF('Employee Input 20-21'!GME30="","",'Employee Input 20-21'!GME30)</f>
        <v/>
      </c>
      <c r="GMF30" s="14" t="str">
        <f>IF('Employee Input 20-21'!GMF30="","",'Employee Input 20-21'!GMF30)</f>
        <v/>
      </c>
      <c r="GMG30" s="14" t="str">
        <f>IF('Employee Input 20-21'!GMG30="","",'Employee Input 20-21'!GMG30)</f>
        <v/>
      </c>
      <c r="GMH30" s="14" t="str">
        <f>IF('Employee Input 20-21'!GMH30="","",'Employee Input 20-21'!GMH30)</f>
        <v/>
      </c>
      <c r="GMI30" s="14" t="str">
        <f>IF('Employee Input 20-21'!GMI30="","",'Employee Input 20-21'!GMI30)</f>
        <v/>
      </c>
      <c r="GMJ30" s="14" t="str">
        <f>IF('Employee Input 20-21'!GMJ30="","",'Employee Input 20-21'!GMJ30)</f>
        <v/>
      </c>
      <c r="GMK30" s="14" t="str">
        <f>IF('Employee Input 20-21'!GMK30="","",'Employee Input 20-21'!GMK30)</f>
        <v/>
      </c>
      <c r="GML30" s="14" t="str">
        <f>IF('Employee Input 20-21'!GML30="","",'Employee Input 20-21'!GML30)</f>
        <v/>
      </c>
      <c r="GMM30" s="14" t="str">
        <f>IF('Employee Input 20-21'!GMM30="","",'Employee Input 20-21'!GMM30)</f>
        <v/>
      </c>
      <c r="GMN30" s="14" t="str">
        <f>IF('Employee Input 20-21'!GMN30="","",'Employee Input 20-21'!GMN30)</f>
        <v/>
      </c>
      <c r="GMO30" s="14" t="str">
        <f>IF('Employee Input 20-21'!GMO30="","",'Employee Input 20-21'!GMO30)</f>
        <v/>
      </c>
      <c r="GMP30" s="14" t="str">
        <f>IF('Employee Input 20-21'!GMP30="","",'Employee Input 20-21'!GMP30)</f>
        <v/>
      </c>
      <c r="GMQ30" s="14" t="str">
        <f>IF('Employee Input 20-21'!GMQ30="","",'Employee Input 20-21'!GMQ30)</f>
        <v/>
      </c>
      <c r="GMR30" s="14" t="str">
        <f>IF('Employee Input 20-21'!GMR30="","",'Employee Input 20-21'!GMR30)</f>
        <v/>
      </c>
      <c r="GMS30" s="14" t="str">
        <f>IF('Employee Input 20-21'!GMS30="","",'Employee Input 20-21'!GMS30)</f>
        <v/>
      </c>
      <c r="GMT30" s="14" t="str">
        <f>IF('Employee Input 20-21'!GMT30="","",'Employee Input 20-21'!GMT30)</f>
        <v/>
      </c>
      <c r="GMU30" s="14" t="str">
        <f>IF('Employee Input 20-21'!GMU30="","",'Employee Input 20-21'!GMU30)</f>
        <v/>
      </c>
      <c r="GMV30" s="14" t="str">
        <f>IF('Employee Input 20-21'!GMV30="","",'Employee Input 20-21'!GMV30)</f>
        <v/>
      </c>
      <c r="GMW30" s="14" t="str">
        <f>IF('Employee Input 20-21'!GMW30="","",'Employee Input 20-21'!GMW30)</f>
        <v/>
      </c>
      <c r="GMX30" s="14" t="str">
        <f>IF('Employee Input 20-21'!GMX30="","",'Employee Input 20-21'!GMX30)</f>
        <v/>
      </c>
      <c r="GMY30" s="14" t="str">
        <f>IF('Employee Input 20-21'!GMY30="","",'Employee Input 20-21'!GMY30)</f>
        <v/>
      </c>
      <c r="GMZ30" s="14" t="str">
        <f>IF('Employee Input 20-21'!GMZ30="","",'Employee Input 20-21'!GMZ30)</f>
        <v/>
      </c>
      <c r="GNA30" s="14" t="str">
        <f>IF('Employee Input 20-21'!GNA30="","",'Employee Input 20-21'!GNA30)</f>
        <v/>
      </c>
      <c r="GNB30" s="14" t="str">
        <f>IF('Employee Input 20-21'!GNB30="","",'Employee Input 20-21'!GNB30)</f>
        <v/>
      </c>
      <c r="GNC30" s="14" t="str">
        <f>IF('Employee Input 20-21'!GNC30="","",'Employee Input 20-21'!GNC30)</f>
        <v/>
      </c>
      <c r="GND30" s="14" t="str">
        <f>IF('Employee Input 20-21'!GND30="","",'Employee Input 20-21'!GND30)</f>
        <v/>
      </c>
      <c r="GNE30" s="14" t="str">
        <f>IF('Employee Input 20-21'!GNE30="","",'Employee Input 20-21'!GNE30)</f>
        <v/>
      </c>
      <c r="GNF30" s="14" t="str">
        <f>IF('Employee Input 20-21'!GNF30="","",'Employee Input 20-21'!GNF30)</f>
        <v/>
      </c>
      <c r="GNG30" s="14" t="str">
        <f>IF('Employee Input 20-21'!GNG30="","",'Employee Input 20-21'!GNG30)</f>
        <v/>
      </c>
      <c r="GNH30" s="14" t="str">
        <f>IF('Employee Input 20-21'!GNH30="","",'Employee Input 20-21'!GNH30)</f>
        <v/>
      </c>
      <c r="GNI30" s="14" t="str">
        <f>IF('Employee Input 20-21'!GNI30="","",'Employee Input 20-21'!GNI30)</f>
        <v/>
      </c>
      <c r="GNJ30" s="14" t="str">
        <f>IF('Employee Input 20-21'!GNJ30="","",'Employee Input 20-21'!GNJ30)</f>
        <v/>
      </c>
      <c r="GNK30" s="14" t="str">
        <f>IF('Employee Input 20-21'!GNK30="","",'Employee Input 20-21'!GNK30)</f>
        <v/>
      </c>
      <c r="GNL30" s="14" t="str">
        <f>IF('Employee Input 20-21'!GNL30="","",'Employee Input 20-21'!GNL30)</f>
        <v/>
      </c>
      <c r="GNM30" s="14" t="str">
        <f>IF('Employee Input 20-21'!GNM30="","",'Employee Input 20-21'!GNM30)</f>
        <v/>
      </c>
      <c r="GNN30" s="14" t="str">
        <f>IF('Employee Input 20-21'!GNN30="","",'Employee Input 20-21'!GNN30)</f>
        <v/>
      </c>
      <c r="GNO30" s="14" t="str">
        <f>IF('Employee Input 20-21'!GNO30="","",'Employee Input 20-21'!GNO30)</f>
        <v/>
      </c>
      <c r="GNP30" s="14" t="str">
        <f>IF('Employee Input 20-21'!GNP30="","",'Employee Input 20-21'!GNP30)</f>
        <v/>
      </c>
      <c r="GNQ30" s="14" t="str">
        <f>IF('Employee Input 20-21'!GNQ30="","",'Employee Input 20-21'!GNQ30)</f>
        <v/>
      </c>
      <c r="GNR30" s="14" t="str">
        <f>IF('Employee Input 20-21'!GNR30="","",'Employee Input 20-21'!GNR30)</f>
        <v/>
      </c>
      <c r="GNS30" s="14" t="str">
        <f>IF('Employee Input 20-21'!GNS30="","",'Employee Input 20-21'!GNS30)</f>
        <v/>
      </c>
      <c r="GNT30" s="14" t="str">
        <f>IF('Employee Input 20-21'!GNT30="","",'Employee Input 20-21'!GNT30)</f>
        <v/>
      </c>
      <c r="GNU30" s="14" t="str">
        <f>IF('Employee Input 20-21'!GNU30="","",'Employee Input 20-21'!GNU30)</f>
        <v/>
      </c>
      <c r="GNV30" s="14" t="str">
        <f>IF('Employee Input 20-21'!GNV30="","",'Employee Input 20-21'!GNV30)</f>
        <v/>
      </c>
      <c r="GNW30" s="14" t="str">
        <f>IF('Employee Input 20-21'!GNW30="","",'Employee Input 20-21'!GNW30)</f>
        <v/>
      </c>
      <c r="GNX30" s="14" t="str">
        <f>IF('Employee Input 20-21'!GNX30="","",'Employee Input 20-21'!GNX30)</f>
        <v/>
      </c>
      <c r="GNY30" s="14" t="str">
        <f>IF('Employee Input 20-21'!GNY30="","",'Employee Input 20-21'!GNY30)</f>
        <v/>
      </c>
      <c r="GNZ30" s="14" t="str">
        <f>IF('Employee Input 20-21'!GNZ30="","",'Employee Input 20-21'!GNZ30)</f>
        <v/>
      </c>
      <c r="GOA30" s="14" t="str">
        <f>IF('Employee Input 20-21'!GOA30="","",'Employee Input 20-21'!GOA30)</f>
        <v/>
      </c>
      <c r="GOB30" s="14" t="str">
        <f>IF('Employee Input 20-21'!GOB30="","",'Employee Input 20-21'!GOB30)</f>
        <v/>
      </c>
      <c r="GOC30" s="14" t="str">
        <f>IF('Employee Input 20-21'!GOC30="","",'Employee Input 20-21'!GOC30)</f>
        <v/>
      </c>
      <c r="GOD30" s="14" t="str">
        <f>IF('Employee Input 20-21'!GOD30="","",'Employee Input 20-21'!GOD30)</f>
        <v/>
      </c>
      <c r="GOE30" s="14" t="str">
        <f>IF('Employee Input 20-21'!GOE30="","",'Employee Input 20-21'!GOE30)</f>
        <v/>
      </c>
      <c r="GOF30" s="14" t="str">
        <f>IF('Employee Input 20-21'!GOF30="","",'Employee Input 20-21'!GOF30)</f>
        <v/>
      </c>
      <c r="GOG30" s="14" t="str">
        <f>IF('Employee Input 20-21'!GOG30="","",'Employee Input 20-21'!GOG30)</f>
        <v/>
      </c>
      <c r="GOH30" s="14" t="str">
        <f>IF('Employee Input 20-21'!GOH30="","",'Employee Input 20-21'!GOH30)</f>
        <v/>
      </c>
      <c r="GOI30" s="14" t="str">
        <f>IF('Employee Input 20-21'!GOI30="","",'Employee Input 20-21'!GOI30)</f>
        <v/>
      </c>
      <c r="GOJ30" s="14" t="str">
        <f>IF('Employee Input 20-21'!GOJ30="","",'Employee Input 20-21'!GOJ30)</f>
        <v/>
      </c>
      <c r="GOK30" s="14" t="str">
        <f>IF('Employee Input 20-21'!GOK30="","",'Employee Input 20-21'!GOK30)</f>
        <v/>
      </c>
      <c r="GOL30" s="14" t="str">
        <f>IF('Employee Input 20-21'!GOL30="","",'Employee Input 20-21'!GOL30)</f>
        <v/>
      </c>
      <c r="GOM30" s="14" t="str">
        <f>IF('Employee Input 20-21'!GOM30="","",'Employee Input 20-21'!GOM30)</f>
        <v/>
      </c>
      <c r="GON30" s="14" t="str">
        <f>IF('Employee Input 20-21'!GON30="","",'Employee Input 20-21'!GON30)</f>
        <v/>
      </c>
      <c r="GOO30" s="14" t="str">
        <f>IF('Employee Input 20-21'!GOO30="","",'Employee Input 20-21'!GOO30)</f>
        <v/>
      </c>
      <c r="GOP30" s="14" t="str">
        <f>IF('Employee Input 20-21'!GOP30="","",'Employee Input 20-21'!GOP30)</f>
        <v/>
      </c>
      <c r="GOQ30" s="14" t="str">
        <f>IF('Employee Input 20-21'!GOQ30="","",'Employee Input 20-21'!GOQ30)</f>
        <v/>
      </c>
      <c r="GOR30" s="14" t="str">
        <f>IF('Employee Input 20-21'!GOR30="","",'Employee Input 20-21'!GOR30)</f>
        <v/>
      </c>
      <c r="GOS30" s="14" t="str">
        <f>IF('Employee Input 20-21'!GOS30="","",'Employee Input 20-21'!GOS30)</f>
        <v/>
      </c>
      <c r="GOT30" s="14" t="str">
        <f>IF('Employee Input 20-21'!GOT30="","",'Employee Input 20-21'!GOT30)</f>
        <v/>
      </c>
      <c r="GOU30" s="14" t="str">
        <f>IF('Employee Input 20-21'!GOU30="","",'Employee Input 20-21'!GOU30)</f>
        <v/>
      </c>
      <c r="GOV30" s="14" t="str">
        <f>IF('Employee Input 20-21'!GOV30="","",'Employee Input 20-21'!GOV30)</f>
        <v/>
      </c>
      <c r="GOW30" s="14" t="str">
        <f>IF('Employee Input 20-21'!GOW30="","",'Employee Input 20-21'!GOW30)</f>
        <v/>
      </c>
      <c r="GOX30" s="14" t="str">
        <f>IF('Employee Input 20-21'!GOX30="","",'Employee Input 20-21'!GOX30)</f>
        <v/>
      </c>
      <c r="GOY30" s="14" t="str">
        <f>IF('Employee Input 20-21'!GOY30="","",'Employee Input 20-21'!GOY30)</f>
        <v/>
      </c>
      <c r="GOZ30" s="14" t="str">
        <f>IF('Employee Input 20-21'!GOZ30="","",'Employee Input 20-21'!GOZ30)</f>
        <v/>
      </c>
      <c r="GPA30" s="14" t="str">
        <f>IF('Employee Input 20-21'!GPA30="","",'Employee Input 20-21'!GPA30)</f>
        <v/>
      </c>
      <c r="GPB30" s="14" t="str">
        <f>IF('Employee Input 20-21'!GPB30="","",'Employee Input 20-21'!GPB30)</f>
        <v/>
      </c>
      <c r="GPC30" s="14" t="str">
        <f>IF('Employee Input 20-21'!GPC30="","",'Employee Input 20-21'!GPC30)</f>
        <v/>
      </c>
      <c r="GPD30" s="14" t="str">
        <f>IF('Employee Input 20-21'!GPD30="","",'Employee Input 20-21'!GPD30)</f>
        <v/>
      </c>
      <c r="GPE30" s="14" t="str">
        <f>IF('Employee Input 20-21'!GPE30="","",'Employee Input 20-21'!GPE30)</f>
        <v/>
      </c>
      <c r="GPF30" s="14" t="str">
        <f>IF('Employee Input 20-21'!GPF30="","",'Employee Input 20-21'!GPF30)</f>
        <v/>
      </c>
      <c r="GPG30" s="14" t="str">
        <f>IF('Employee Input 20-21'!GPG30="","",'Employee Input 20-21'!GPG30)</f>
        <v/>
      </c>
      <c r="GPH30" s="14" t="str">
        <f>IF('Employee Input 20-21'!GPH30="","",'Employee Input 20-21'!GPH30)</f>
        <v/>
      </c>
      <c r="GPI30" s="14" t="str">
        <f>IF('Employee Input 20-21'!GPI30="","",'Employee Input 20-21'!GPI30)</f>
        <v/>
      </c>
      <c r="GPJ30" s="14" t="str">
        <f>IF('Employee Input 20-21'!GPJ30="","",'Employee Input 20-21'!GPJ30)</f>
        <v/>
      </c>
      <c r="GPK30" s="14" t="str">
        <f>IF('Employee Input 20-21'!GPK30="","",'Employee Input 20-21'!GPK30)</f>
        <v/>
      </c>
      <c r="GPL30" s="14" t="str">
        <f>IF('Employee Input 20-21'!GPL30="","",'Employee Input 20-21'!GPL30)</f>
        <v/>
      </c>
      <c r="GPM30" s="14" t="str">
        <f>IF('Employee Input 20-21'!GPM30="","",'Employee Input 20-21'!GPM30)</f>
        <v/>
      </c>
      <c r="GPN30" s="14" t="str">
        <f>IF('Employee Input 20-21'!GPN30="","",'Employee Input 20-21'!GPN30)</f>
        <v/>
      </c>
      <c r="GPO30" s="14" t="str">
        <f>IF('Employee Input 20-21'!GPO30="","",'Employee Input 20-21'!GPO30)</f>
        <v/>
      </c>
      <c r="GPP30" s="14" t="str">
        <f>IF('Employee Input 20-21'!GPP30="","",'Employee Input 20-21'!GPP30)</f>
        <v/>
      </c>
      <c r="GPQ30" s="14" t="str">
        <f>IF('Employee Input 20-21'!GPQ30="","",'Employee Input 20-21'!GPQ30)</f>
        <v/>
      </c>
      <c r="GPR30" s="14" t="str">
        <f>IF('Employee Input 20-21'!GPR30="","",'Employee Input 20-21'!GPR30)</f>
        <v/>
      </c>
      <c r="GPS30" s="14" t="str">
        <f>IF('Employee Input 20-21'!GPS30="","",'Employee Input 20-21'!GPS30)</f>
        <v/>
      </c>
      <c r="GPT30" s="14" t="str">
        <f>IF('Employee Input 20-21'!GPT30="","",'Employee Input 20-21'!GPT30)</f>
        <v/>
      </c>
      <c r="GPU30" s="14" t="str">
        <f>IF('Employee Input 20-21'!GPU30="","",'Employee Input 20-21'!GPU30)</f>
        <v/>
      </c>
      <c r="GPV30" s="14" t="str">
        <f>IF('Employee Input 20-21'!GPV30="","",'Employee Input 20-21'!GPV30)</f>
        <v/>
      </c>
      <c r="GPW30" s="14" t="str">
        <f>IF('Employee Input 20-21'!GPW30="","",'Employee Input 20-21'!GPW30)</f>
        <v/>
      </c>
      <c r="GPX30" s="14" t="str">
        <f>IF('Employee Input 20-21'!GPX30="","",'Employee Input 20-21'!GPX30)</f>
        <v/>
      </c>
      <c r="GPY30" s="14" t="str">
        <f>IF('Employee Input 20-21'!GPY30="","",'Employee Input 20-21'!GPY30)</f>
        <v/>
      </c>
      <c r="GPZ30" s="14" t="str">
        <f>IF('Employee Input 20-21'!GPZ30="","",'Employee Input 20-21'!GPZ30)</f>
        <v/>
      </c>
      <c r="GQA30" s="14" t="str">
        <f>IF('Employee Input 20-21'!GQA30="","",'Employee Input 20-21'!GQA30)</f>
        <v/>
      </c>
      <c r="GQB30" s="14" t="str">
        <f>IF('Employee Input 20-21'!GQB30="","",'Employee Input 20-21'!GQB30)</f>
        <v/>
      </c>
      <c r="GQC30" s="14" t="str">
        <f>IF('Employee Input 20-21'!GQC30="","",'Employee Input 20-21'!GQC30)</f>
        <v/>
      </c>
      <c r="GQD30" s="14" t="str">
        <f>IF('Employee Input 20-21'!GQD30="","",'Employee Input 20-21'!GQD30)</f>
        <v/>
      </c>
      <c r="GQE30" s="14" t="str">
        <f>IF('Employee Input 20-21'!GQE30="","",'Employee Input 20-21'!GQE30)</f>
        <v/>
      </c>
      <c r="GQF30" s="14" t="str">
        <f>IF('Employee Input 20-21'!GQF30="","",'Employee Input 20-21'!GQF30)</f>
        <v/>
      </c>
      <c r="GQG30" s="14" t="str">
        <f>IF('Employee Input 20-21'!GQG30="","",'Employee Input 20-21'!GQG30)</f>
        <v/>
      </c>
      <c r="GQH30" s="14" t="str">
        <f>IF('Employee Input 20-21'!GQH30="","",'Employee Input 20-21'!GQH30)</f>
        <v/>
      </c>
      <c r="GQI30" s="14" t="str">
        <f>IF('Employee Input 20-21'!GQI30="","",'Employee Input 20-21'!GQI30)</f>
        <v/>
      </c>
      <c r="GQJ30" s="14" t="str">
        <f>IF('Employee Input 20-21'!GQJ30="","",'Employee Input 20-21'!GQJ30)</f>
        <v/>
      </c>
      <c r="GQK30" s="14" t="str">
        <f>IF('Employee Input 20-21'!GQK30="","",'Employee Input 20-21'!GQK30)</f>
        <v/>
      </c>
      <c r="GQL30" s="14" t="str">
        <f>IF('Employee Input 20-21'!GQL30="","",'Employee Input 20-21'!GQL30)</f>
        <v/>
      </c>
      <c r="GQM30" s="14" t="str">
        <f>IF('Employee Input 20-21'!GQM30="","",'Employee Input 20-21'!GQM30)</f>
        <v/>
      </c>
      <c r="GQN30" s="14" t="str">
        <f>IF('Employee Input 20-21'!GQN30="","",'Employee Input 20-21'!GQN30)</f>
        <v/>
      </c>
      <c r="GQO30" s="14" t="str">
        <f>IF('Employee Input 20-21'!GQO30="","",'Employee Input 20-21'!GQO30)</f>
        <v/>
      </c>
      <c r="GQP30" s="14" t="str">
        <f>IF('Employee Input 20-21'!GQP30="","",'Employee Input 20-21'!GQP30)</f>
        <v/>
      </c>
      <c r="GQQ30" s="14" t="str">
        <f>IF('Employee Input 20-21'!GQQ30="","",'Employee Input 20-21'!GQQ30)</f>
        <v/>
      </c>
      <c r="GQR30" s="14" t="str">
        <f>IF('Employee Input 20-21'!GQR30="","",'Employee Input 20-21'!GQR30)</f>
        <v/>
      </c>
      <c r="GQS30" s="14" t="str">
        <f>IF('Employee Input 20-21'!GQS30="","",'Employee Input 20-21'!GQS30)</f>
        <v/>
      </c>
      <c r="GQT30" s="14" t="str">
        <f>IF('Employee Input 20-21'!GQT30="","",'Employee Input 20-21'!GQT30)</f>
        <v/>
      </c>
      <c r="GQU30" s="14" t="str">
        <f>IF('Employee Input 20-21'!GQU30="","",'Employee Input 20-21'!GQU30)</f>
        <v/>
      </c>
      <c r="GQV30" s="14" t="str">
        <f>IF('Employee Input 20-21'!GQV30="","",'Employee Input 20-21'!GQV30)</f>
        <v/>
      </c>
      <c r="GQW30" s="14" t="str">
        <f>IF('Employee Input 20-21'!GQW30="","",'Employee Input 20-21'!GQW30)</f>
        <v/>
      </c>
      <c r="GQX30" s="14" t="str">
        <f>IF('Employee Input 20-21'!GQX30="","",'Employee Input 20-21'!GQX30)</f>
        <v/>
      </c>
      <c r="GQY30" s="14" t="str">
        <f>IF('Employee Input 20-21'!GQY30="","",'Employee Input 20-21'!GQY30)</f>
        <v/>
      </c>
      <c r="GQZ30" s="14" t="str">
        <f>IF('Employee Input 20-21'!GQZ30="","",'Employee Input 20-21'!GQZ30)</f>
        <v/>
      </c>
      <c r="GRA30" s="14" t="str">
        <f>IF('Employee Input 20-21'!GRA30="","",'Employee Input 20-21'!GRA30)</f>
        <v/>
      </c>
      <c r="GRB30" s="14" t="str">
        <f>IF('Employee Input 20-21'!GRB30="","",'Employee Input 20-21'!GRB30)</f>
        <v/>
      </c>
      <c r="GRC30" s="14" t="str">
        <f>IF('Employee Input 20-21'!GRC30="","",'Employee Input 20-21'!GRC30)</f>
        <v/>
      </c>
      <c r="GRD30" s="14" t="str">
        <f>IF('Employee Input 20-21'!GRD30="","",'Employee Input 20-21'!GRD30)</f>
        <v/>
      </c>
      <c r="GRE30" s="14" t="str">
        <f>IF('Employee Input 20-21'!GRE30="","",'Employee Input 20-21'!GRE30)</f>
        <v/>
      </c>
      <c r="GRF30" s="14" t="str">
        <f>IF('Employee Input 20-21'!GRF30="","",'Employee Input 20-21'!GRF30)</f>
        <v/>
      </c>
      <c r="GRG30" s="14" t="str">
        <f>IF('Employee Input 20-21'!GRG30="","",'Employee Input 20-21'!GRG30)</f>
        <v/>
      </c>
      <c r="GRH30" s="14" t="str">
        <f>IF('Employee Input 20-21'!GRH30="","",'Employee Input 20-21'!GRH30)</f>
        <v/>
      </c>
      <c r="GRI30" s="14" t="str">
        <f>IF('Employee Input 20-21'!GRI30="","",'Employee Input 20-21'!GRI30)</f>
        <v/>
      </c>
      <c r="GRJ30" s="14" t="str">
        <f>IF('Employee Input 20-21'!GRJ30="","",'Employee Input 20-21'!GRJ30)</f>
        <v/>
      </c>
      <c r="GRK30" s="14" t="str">
        <f>IF('Employee Input 20-21'!GRK30="","",'Employee Input 20-21'!GRK30)</f>
        <v/>
      </c>
      <c r="GRL30" s="14" t="str">
        <f>IF('Employee Input 20-21'!GRL30="","",'Employee Input 20-21'!GRL30)</f>
        <v/>
      </c>
      <c r="GRM30" s="14" t="str">
        <f>IF('Employee Input 20-21'!GRM30="","",'Employee Input 20-21'!GRM30)</f>
        <v/>
      </c>
      <c r="GRN30" s="14" t="str">
        <f>IF('Employee Input 20-21'!GRN30="","",'Employee Input 20-21'!GRN30)</f>
        <v/>
      </c>
      <c r="GRO30" s="14" t="str">
        <f>IF('Employee Input 20-21'!GRO30="","",'Employee Input 20-21'!GRO30)</f>
        <v/>
      </c>
      <c r="GRP30" s="14" t="str">
        <f>IF('Employee Input 20-21'!GRP30="","",'Employee Input 20-21'!GRP30)</f>
        <v/>
      </c>
      <c r="GRQ30" s="14" t="str">
        <f>IF('Employee Input 20-21'!GRQ30="","",'Employee Input 20-21'!GRQ30)</f>
        <v/>
      </c>
      <c r="GRR30" s="14" t="str">
        <f>IF('Employee Input 20-21'!GRR30="","",'Employee Input 20-21'!GRR30)</f>
        <v/>
      </c>
      <c r="GRS30" s="14" t="str">
        <f>IF('Employee Input 20-21'!GRS30="","",'Employee Input 20-21'!GRS30)</f>
        <v/>
      </c>
      <c r="GRT30" s="14" t="str">
        <f>IF('Employee Input 20-21'!GRT30="","",'Employee Input 20-21'!GRT30)</f>
        <v/>
      </c>
      <c r="GRU30" s="14" t="str">
        <f>IF('Employee Input 20-21'!GRU30="","",'Employee Input 20-21'!GRU30)</f>
        <v/>
      </c>
      <c r="GRV30" s="14" t="str">
        <f>IF('Employee Input 20-21'!GRV30="","",'Employee Input 20-21'!GRV30)</f>
        <v/>
      </c>
      <c r="GRW30" s="14" t="str">
        <f>IF('Employee Input 20-21'!GRW30="","",'Employee Input 20-21'!GRW30)</f>
        <v/>
      </c>
      <c r="GRX30" s="14" t="str">
        <f>IF('Employee Input 20-21'!GRX30="","",'Employee Input 20-21'!GRX30)</f>
        <v/>
      </c>
      <c r="GRY30" s="14" t="str">
        <f>IF('Employee Input 20-21'!GRY30="","",'Employee Input 20-21'!GRY30)</f>
        <v/>
      </c>
      <c r="GRZ30" s="14" t="str">
        <f>IF('Employee Input 20-21'!GRZ30="","",'Employee Input 20-21'!GRZ30)</f>
        <v/>
      </c>
      <c r="GSA30" s="14" t="str">
        <f>IF('Employee Input 20-21'!GSA30="","",'Employee Input 20-21'!GSA30)</f>
        <v/>
      </c>
      <c r="GSB30" s="14" t="str">
        <f>IF('Employee Input 20-21'!GSB30="","",'Employee Input 20-21'!GSB30)</f>
        <v/>
      </c>
      <c r="GSC30" s="14" t="str">
        <f>IF('Employee Input 20-21'!GSC30="","",'Employee Input 20-21'!GSC30)</f>
        <v/>
      </c>
      <c r="GSD30" s="14" t="str">
        <f>IF('Employee Input 20-21'!GSD30="","",'Employee Input 20-21'!GSD30)</f>
        <v/>
      </c>
      <c r="GSE30" s="14" t="str">
        <f>IF('Employee Input 20-21'!GSE30="","",'Employee Input 20-21'!GSE30)</f>
        <v/>
      </c>
      <c r="GSF30" s="14" t="str">
        <f>IF('Employee Input 20-21'!GSF30="","",'Employee Input 20-21'!GSF30)</f>
        <v/>
      </c>
      <c r="GSG30" s="14" t="str">
        <f>IF('Employee Input 20-21'!GSG30="","",'Employee Input 20-21'!GSG30)</f>
        <v/>
      </c>
      <c r="GSH30" s="14" t="str">
        <f>IF('Employee Input 20-21'!GSH30="","",'Employee Input 20-21'!GSH30)</f>
        <v/>
      </c>
      <c r="GSI30" s="14" t="str">
        <f>IF('Employee Input 20-21'!GSI30="","",'Employee Input 20-21'!GSI30)</f>
        <v/>
      </c>
      <c r="GSJ30" s="14" t="str">
        <f>IF('Employee Input 20-21'!GSJ30="","",'Employee Input 20-21'!GSJ30)</f>
        <v/>
      </c>
      <c r="GSK30" s="14" t="str">
        <f>IF('Employee Input 20-21'!GSK30="","",'Employee Input 20-21'!GSK30)</f>
        <v/>
      </c>
      <c r="GSL30" s="14" t="str">
        <f>IF('Employee Input 20-21'!GSL30="","",'Employee Input 20-21'!GSL30)</f>
        <v/>
      </c>
      <c r="GSM30" s="14" t="str">
        <f>IF('Employee Input 20-21'!GSM30="","",'Employee Input 20-21'!GSM30)</f>
        <v/>
      </c>
      <c r="GSN30" s="14" t="str">
        <f>IF('Employee Input 20-21'!GSN30="","",'Employee Input 20-21'!GSN30)</f>
        <v/>
      </c>
      <c r="GSO30" s="14" t="str">
        <f>IF('Employee Input 20-21'!GSO30="","",'Employee Input 20-21'!GSO30)</f>
        <v/>
      </c>
      <c r="GSP30" s="14" t="str">
        <f>IF('Employee Input 20-21'!GSP30="","",'Employee Input 20-21'!GSP30)</f>
        <v/>
      </c>
      <c r="GSQ30" s="14" t="str">
        <f>IF('Employee Input 20-21'!GSQ30="","",'Employee Input 20-21'!GSQ30)</f>
        <v/>
      </c>
      <c r="GSR30" s="14" t="str">
        <f>IF('Employee Input 20-21'!GSR30="","",'Employee Input 20-21'!GSR30)</f>
        <v/>
      </c>
      <c r="GSS30" s="14" t="str">
        <f>IF('Employee Input 20-21'!GSS30="","",'Employee Input 20-21'!GSS30)</f>
        <v/>
      </c>
      <c r="GST30" s="14" t="str">
        <f>IF('Employee Input 20-21'!GST30="","",'Employee Input 20-21'!GST30)</f>
        <v/>
      </c>
      <c r="GSU30" s="14" t="str">
        <f>IF('Employee Input 20-21'!GSU30="","",'Employee Input 20-21'!GSU30)</f>
        <v/>
      </c>
      <c r="GSV30" s="14" t="str">
        <f>IF('Employee Input 20-21'!GSV30="","",'Employee Input 20-21'!GSV30)</f>
        <v/>
      </c>
      <c r="GSW30" s="14" t="str">
        <f>IF('Employee Input 20-21'!GSW30="","",'Employee Input 20-21'!GSW30)</f>
        <v/>
      </c>
      <c r="GSX30" s="14" t="str">
        <f>IF('Employee Input 20-21'!GSX30="","",'Employee Input 20-21'!GSX30)</f>
        <v/>
      </c>
      <c r="GSY30" s="14" t="str">
        <f>IF('Employee Input 20-21'!GSY30="","",'Employee Input 20-21'!GSY30)</f>
        <v/>
      </c>
      <c r="GSZ30" s="14" t="str">
        <f>IF('Employee Input 20-21'!GSZ30="","",'Employee Input 20-21'!GSZ30)</f>
        <v/>
      </c>
      <c r="GTA30" s="14" t="str">
        <f>IF('Employee Input 20-21'!GTA30="","",'Employee Input 20-21'!GTA30)</f>
        <v/>
      </c>
      <c r="GTB30" s="14" t="str">
        <f>IF('Employee Input 20-21'!GTB30="","",'Employee Input 20-21'!GTB30)</f>
        <v/>
      </c>
      <c r="GTC30" s="14" t="str">
        <f>IF('Employee Input 20-21'!GTC30="","",'Employee Input 20-21'!GTC30)</f>
        <v/>
      </c>
      <c r="GTD30" s="14" t="str">
        <f>IF('Employee Input 20-21'!GTD30="","",'Employee Input 20-21'!GTD30)</f>
        <v/>
      </c>
      <c r="GTE30" s="14" t="str">
        <f>IF('Employee Input 20-21'!GTE30="","",'Employee Input 20-21'!GTE30)</f>
        <v/>
      </c>
      <c r="GTF30" s="14" t="str">
        <f>IF('Employee Input 20-21'!GTF30="","",'Employee Input 20-21'!GTF30)</f>
        <v/>
      </c>
      <c r="GTG30" s="14" t="str">
        <f>IF('Employee Input 20-21'!GTG30="","",'Employee Input 20-21'!GTG30)</f>
        <v/>
      </c>
      <c r="GTH30" s="14" t="str">
        <f>IF('Employee Input 20-21'!GTH30="","",'Employee Input 20-21'!GTH30)</f>
        <v/>
      </c>
      <c r="GTI30" s="14" t="str">
        <f>IF('Employee Input 20-21'!GTI30="","",'Employee Input 20-21'!GTI30)</f>
        <v/>
      </c>
      <c r="GTJ30" s="14" t="str">
        <f>IF('Employee Input 20-21'!GTJ30="","",'Employee Input 20-21'!GTJ30)</f>
        <v/>
      </c>
      <c r="GTK30" s="14" t="str">
        <f>IF('Employee Input 20-21'!GTK30="","",'Employee Input 20-21'!GTK30)</f>
        <v/>
      </c>
      <c r="GTL30" s="14" t="str">
        <f>IF('Employee Input 20-21'!GTL30="","",'Employee Input 20-21'!GTL30)</f>
        <v/>
      </c>
      <c r="GTM30" s="14" t="str">
        <f>IF('Employee Input 20-21'!GTM30="","",'Employee Input 20-21'!GTM30)</f>
        <v/>
      </c>
      <c r="GTN30" s="14" t="str">
        <f>IF('Employee Input 20-21'!GTN30="","",'Employee Input 20-21'!GTN30)</f>
        <v/>
      </c>
      <c r="GTO30" s="14" t="str">
        <f>IF('Employee Input 20-21'!GTO30="","",'Employee Input 20-21'!GTO30)</f>
        <v/>
      </c>
      <c r="GTP30" s="14" t="str">
        <f>IF('Employee Input 20-21'!GTP30="","",'Employee Input 20-21'!GTP30)</f>
        <v/>
      </c>
      <c r="GTQ30" s="14" t="str">
        <f>IF('Employee Input 20-21'!GTQ30="","",'Employee Input 20-21'!GTQ30)</f>
        <v/>
      </c>
      <c r="GTR30" s="14" t="str">
        <f>IF('Employee Input 20-21'!GTR30="","",'Employee Input 20-21'!GTR30)</f>
        <v/>
      </c>
      <c r="GTS30" s="14" t="str">
        <f>IF('Employee Input 20-21'!GTS30="","",'Employee Input 20-21'!GTS30)</f>
        <v/>
      </c>
      <c r="GTT30" s="14" t="str">
        <f>IF('Employee Input 20-21'!GTT30="","",'Employee Input 20-21'!GTT30)</f>
        <v/>
      </c>
      <c r="GTU30" s="14" t="str">
        <f>IF('Employee Input 20-21'!GTU30="","",'Employee Input 20-21'!GTU30)</f>
        <v/>
      </c>
      <c r="GTV30" s="14" t="str">
        <f>IF('Employee Input 20-21'!GTV30="","",'Employee Input 20-21'!GTV30)</f>
        <v/>
      </c>
      <c r="GTW30" s="14" t="str">
        <f>IF('Employee Input 20-21'!GTW30="","",'Employee Input 20-21'!GTW30)</f>
        <v/>
      </c>
      <c r="GTX30" s="14" t="str">
        <f>IF('Employee Input 20-21'!GTX30="","",'Employee Input 20-21'!GTX30)</f>
        <v/>
      </c>
      <c r="GTY30" s="14" t="str">
        <f>IF('Employee Input 20-21'!GTY30="","",'Employee Input 20-21'!GTY30)</f>
        <v/>
      </c>
      <c r="GTZ30" s="14" t="str">
        <f>IF('Employee Input 20-21'!GTZ30="","",'Employee Input 20-21'!GTZ30)</f>
        <v/>
      </c>
      <c r="GUA30" s="14" t="str">
        <f>IF('Employee Input 20-21'!GUA30="","",'Employee Input 20-21'!GUA30)</f>
        <v/>
      </c>
      <c r="GUB30" s="14" t="str">
        <f>IF('Employee Input 20-21'!GUB30="","",'Employee Input 20-21'!GUB30)</f>
        <v/>
      </c>
      <c r="GUC30" s="14" t="str">
        <f>IF('Employee Input 20-21'!GUC30="","",'Employee Input 20-21'!GUC30)</f>
        <v/>
      </c>
      <c r="GUD30" s="14" t="str">
        <f>IF('Employee Input 20-21'!GUD30="","",'Employee Input 20-21'!GUD30)</f>
        <v/>
      </c>
      <c r="GUE30" s="14" t="str">
        <f>IF('Employee Input 20-21'!GUE30="","",'Employee Input 20-21'!GUE30)</f>
        <v/>
      </c>
      <c r="GUF30" s="14" t="str">
        <f>IF('Employee Input 20-21'!GUF30="","",'Employee Input 20-21'!GUF30)</f>
        <v/>
      </c>
      <c r="GUG30" s="14" t="str">
        <f>IF('Employee Input 20-21'!GUG30="","",'Employee Input 20-21'!GUG30)</f>
        <v/>
      </c>
      <c r="GUH30" s="14" t="str">
        <f>IF('Employee Input 20-21'!GUH30="","",'Employee Input 20-21'!GUH30)</f>
        <v/>
      </c>
      <c r="GUI30" s="14" t="str">
        <f>IF('Employee Input 20-21'!GUI30="","",'Employee Input 20-21'!GUI30)</f>
        <v/>
      </c>
      <c r="GUJ30" s="14" t="str">
        <f>IF('Employee Input 20-21'!GUJ30="","",'Employee Input 20-21'!GUJ30)</f>
        <v/>
      </c>
      <c r="GUK30" s="14" t="str">
        <f>IF('Employee Input 20-21'!GUK30="","",'Employee Input 20-21'!GUK30)</f>
        <v/>
      </c>
      <c r="GUL30" s="14" t="str">
        <f>IF('Employee Input 20-21'!GUL30="","",'Employee Input 20-21'!GUL30)</f>
        <v/>
      </c>
      <c r="GUM30" s="14" t="str">
        <f>IF('Employee Input 20-21'!GUM30="","",'Employee Input 20-21'!GUM30)</f>
        <v/>
      </c>
      <c r="GUN30" s="14" t="str">
        <f>IF('Employee Input 20-21'!GUN30="","",'Employee Input 20-21'!GUN30)</f>
        <v/>
      </c>
      <c r="GUO30" s="14" t="str">
        <f>IF('Employee Input 20-21'!GUO30="","",'Employee Input 20-21'!GUO30)</f>
        <v/>
      </c>
      <c r="GUP30" s="14" t="str">
        <f>IF('Employee Input 20-21'!GUP30="","",'Employee Input 20-21'!GUP30)</f>
        <v/>
      </c>
      <c r="GUQ30" s="14" t="str">
        <f>IF('Employee Input 20-21'!GUQ30="","",'Employee Input 20-21'!GUQ30)</f>
        <v/>
      </c>
      <c r="GUR30" s="14" t="str">
        <f>IF('Employee Input 20-21'!GUR30="","",'Employee Input 20-21'!GUR30)</f>
        <v/>
      </c>
      <c r="GUS30" s="14" t="str">
        <f>IF('Employee Input 20-21'!GUS30="","",'Employee Input 20-21'!GUS30)</f>
        <v/>
      </c>
      <c r="GUT30" s="14" t="str">
        <f>IF('Employee Input 20-21'!GUT30="","",'Employee Input 20-21'!GUT30)</f>
        <v/>
      </c>
      <c r="GUU30" s="14" t="str">
        <f>IF('Employee Input 20-21'!GUU30="","",'Employee Input 20-21'!GUU30)</f>
        <v/>
      </c>
      <c r="GUV30" s="14" t="str">
        <f>IF('Employee Input 20-21'!GUV30="","",'Employee Input 20-21'!GUV30)</f>
        <v/>
      </c>
      <c r="GUW30" s="14" t="str">
        <f>IF('Employee Input 20-21'!GUW30="","",'Employee Input 20-21'!GUW30)</f>
        <v/>
      </c>
      <c r="GUX30" s="14" t="str">
        <f>IF('Employee Input 20-21'!GUX30="","",'Employee Input 20-21'!GUX30)</f>
        <v/>
      </c>
      <c r="GUY30" s="14" t="str">
        <f>IF('Employee Input 20-21'!GUY30="","",'Employee Input 20-21'!GUY30)</f>
        <v/>
      </c>
      <c r="GUZ30" s="14" t="str">
        <f>IF('Employee Input 20-21'!GUZ30="","",'Employee Input 20-21'!GUZ30)</f>
        <v/>
      </c>
      <c r="GVA30" s="14" t="str">
        <f>IF('Employee Input 20-21'!GVA30="","",'Employee Input 20-21'!GVA30)</f>
        <v/>
      </c>
      <c r="GVB30" s="14" t="str">
        <f>IF('Employee Input 20-21'!GVB30="","",'Employee Input 20-21'!GVB30)</f>
        <v/>
      </c>
      <c r="GVC30" s="14" t="str">
        <f>IF('Employee Input 20-21'!GVC30="","",'Employee Input 20-21'!GVC30)</f>
        <v/>
      </c>
      <c r="GVD30" s="14" t="str">
        <f>IF('Employee Input 20-21'!GVD30="","",'Employee Input 20-21'!GVD30)</f>
        <v/>
      </c>
      <c r="GVE30" s="14" t="str">
        <f>IF('Employee Input 20-21'!GVE30="","",'Employee Input 20-21'!GVE30)</f>
        <v/>
      </c>
      <c r="GVF30" s="14" t="str">
        <f>IF('Employee Input 20-21'!GVF30="","",'Employee Input 20-21'!GVF30)</f>
        <v/>
      </c>
      <c r="GVG30" s="14" t="str">
        <f>IF('Employee Input 20-21'!GVG30="","",'Employee Input 20-21'!GVG30)</f>
        <v/>
      </c>
      <c r="GVH30" s="14" t="str">
        <f>IF('Employee Input 20-21'!GVH30="","",'Employee Input 20-21'!GVH30)</f>
        <v/>
      </c>
      <c r="GVI30" s="14" t="str">
        <f>IF('Employee Input 20-21'!GVI30="","",'Employee Input 20-21'!GVI30)</f>
        <v/>
      </c>
      <c r="GVJ30" s="14" t="str">
        <f>IF('Employee Input 20-21'!GVJ30="","",'Employee Input 20-21'!GVJ30)</f>
        <v/>
      </c>
      <c r="GVK30" s="14" t="str">
        <f>IF('Employee Input 20-21'!GVK30="","",'Employee Input 20-21'!GVK30)</f>
        <v/>
      </c>
      <c r="GVL30" s="14" t="str">
        <f>IF('Employee Input 20-21'!GVL30="","",'Employee Input 20-21'!GVL30)</f>
        <v/>
      </c>
      <c r="GVM30" s="14" t="str">
        <f>IF('Employee Input 20-21'!GVM30="","",'Employee Input 20-21'!GVM30)</f>
        <v/>
      </c>
      <c r="GVN30" s="14" t="str">
        <f>IF('Employee Input 20-21'!GVN30="","",'Employee Input 20-21'!GVN30)</f>
        <v/>
      </c>
      <c r="GVO30" s="14" t="str">
        <f>IF('Employee Input 20-21'!GVO30="","",'Employee Input 20-21'!GVO30)</f>
        <v/>
      </c>
      <c r="GVP30" s="14" t="str">
        <f>IF('Employee Input 20-21'!GVP30="","",'Employee Input 20-21'!GVP30)</f>
        <v/>
      </c>
      <c r="GVQ30" s="14" t="str">
        <f>IF('Employee Input 20-21'!GVQ30="","",'Employee Input 20-21'!GVQ30)</f>
        <v/>
      </c>
      <c r="GVR30" s="14" t="str">
        <f>IF('Employee Input 20-21'!GVR30="","",'Employee Input 20-21'!GVR30)</f>
        <v/>
      </c>
      <c r="GVS30" s="14" t="str">
        <f>IF('Employee Input 20-21'!GVS30="","",'Employee Input 20-21'!GVS30)</f>
        <v/>
      </c>
      <c r="GVT30" s="14" t="str">
        <f>IF('Employee Input 20-21'!GVT30="","",'Employee Input 20-21'!GVT30)</f>
        <v/>
      </c>
      <c r="GVU30" s="14" t="str">
        <f>IF('Employee Input 20-21'!GVU30="","",'Employee Input 20-21'!GVU30)</f>
        <v/>
      </c>
      <c r="GVV30" s="14" t="str">
        <f>IF('Employee Input 20-21'!GVV30="","",'Employee Input 20-21'!GVV30)</f>
        <v/>
      </c>
      <c r="GVW30" s="14" t="str">
        <f>IF('Employee Input 20-21'!GVW30="","",'Employee Input 20-21'!GVW30)</f>
        <v/>
      </c>
      <c r="GVX30" s="14" t="str">
        <f>IF('Employee Input 20-21'!GVX30="","",'Employee Input 20-21'!GVX30)</f>
        <v/>
      </c>
      <c r="GVY30" s="14" t="str">
        <f>IF('Employee Input 20-21'!GVY30="","",'Employee Input 20-21'!GVY30)</f>
        <v/>
      </c>
      <c r="GVZ30" s="14" t="str">
        <f>IF('Employee Input 20-21'!GVZ30="","",'Employee Input 20-21'!GVZ30)</f>
        <v/>
      </c>
      <c r="GWA30" s="14" t="str">
        <f>IF('Employee Input 20-21'!GWA30="","",'Employee Input 20-21'!GWA30)</f>
        <v/>
      </c>
      <c r="GWB30" s="14" t="str">
        <f>IF('Employee Input 20-21'!GWB30="","",'Employee Input 20-21'!GWB30)</f>
        <v/>
      </c>
      <c r="GWC30" s="14" t="str">
        <f>IF('Employee Input 20-21'!GWC30="","",'Employee Input 20-21'!GWC30)</f>
        <v/>
      </c>
      <c r="GWD30" s="14" t="str">
        <f>IF('Employee Input 20-21'!GWD30="","",'Employee Input 20-21'!GWD30)</f>
        <v/>
      </c>
      <c r="GWE30" s="14" t="str">
        <f>IF('Employee Input 20-21'!GWE30="","",'Employee Input 20-21'!GWE30)</f>
        <v/>
      </c>
      <c r="GWF30" s="14" t="str">
        <f>IF('Employee Input 20-21'!GWF30="","",'Employee Input 20-21'!GWF30)</f>
        <v/>
      </c>
      <c r="GWG30" s="14" t="str">
        <f>IF('Employee Input 20-21'!GWG30="","",'Employee Input 20-21'!GWG30)</f>
        <v/>
      </c>
      <c r="GWH30" s="14" t="str">
        <f>IF('Employee Input 20-21'!GWH30="","",'Employee Input 20-21'!GWH30)</f>
        <v/>
      </c>
      <c r="GWI30" s="14" t="str">
        <f>IF('Employee Input 20-21'!GWI30="","",'Employee Input 20-21'!GWI30)</f>
        <v/>
      </c>
      <c r="GWJ30" s="14" t="str">
        <f>IF('Employee Input 20-21'!GWJ30="","",'Employee Input 20-21'!GWJ30)</f>
        <v/>
      </c>
      <c r="GWK30" s="14" t="str">
        <f>IF('Employee Input 20-21'!GWK30="","",'Employee Input 20-21'!GWK30)</f>
        <v/>
      </c>
      <c r="GWL30" s="14" t="str">
        <f>IF('Employee Input 20-21'!GWL30="","",'Employee Input 20-21'!GWL30)</f>
        <v/>
      </c>
      <c r="GWM30" s="14" t="str">
        <f>IF('Employee Input 20-21'!GWM30="","",'Employee Input 20-21'!GWM30)</f>
        <v/>
      </c>
      <c r="GWN30" s="14" t="str">
        <f>IF('Employee Input 20-21'!GWN30="","",'Employee Input 20-21'!GWN30)</f>
        <v/>
      </c>
      <c r="GWO30" s="14" t="str">
        <f>IF('Employee Input 20-21'!GWO30="","",'Employee Input 20-21'!GWO30)</f>
        <v/>
      </c>
      <c r="GWP30" s="14" t="str">
        <f>IF('Employee Input 20-21'!GWP30="","",'Employee Input 20-21'!GWP30)</f>
        <v/>
      </c>
      <c r="GWQ30" s="14" t="str">
        <f>IF('Employee Input 20-21'!GWQ30="","",'Employee Input 20-21'!GWQ30)</f>
        <v/>
      </c>
      <c r="GWR30" s="14" t="str">
        <f>IF('Employee Input 20-21'!GWR30="","",'Employee Input 20-21'!GWR30)</f>
        <v/>
      </c>
      <c r="GWS30" s="14" t="str">
        <f>IF('Employee Input 20-21'!GWS30="","",'Employee Input 20-21'!GWS30)</f>
        <v/>
      </c>
      <c r="GWT30" s="14" t="str">
        <f>IF('Employee Input 20-21'!GWT30="","",'Employee Input 20-21'!GWT30)</f>
        <v/>
      </c>
      <c r="GWU30" s="14" t="str">
        <f>IF('Employee Input 20-21'!GWU30="","",'Employee Input 20-21'!GWU30)</f>
        <v/>
      </c>
      <c r="GWV30" s="14" t="str">
        <f>IF('Employee Input 20-21'!GWV30="","",'Employee Input 20-21'!GWV30)</f>
        <v/>
      </c>
      <c r="GWW30" s="14" t="str">
        <f>IF('Employee Input 20-21'!GWW30="","",'Employee Input 20-21'!GWW30)</f>
        <v/>
      </c>
      <c r="GWX30" s="14" t="str">
        <f>IF('Employee Input 20-21'!GWX30="","",'Employee Input 20-21'!GWX30)</f>
        <v/>
      </c>
      <c r="GWY30" s="14" t="str">
        <f>IF('Employee Input 20-21'!GWY30="","",'Employee Input 20-21'!GWY30)</f>
        <v/>
      </c>
      <c r="GWZ30" s="14" t="str">
        <f>IF('Employee Input 20-21'!GWZ30="","",'Employee Input 20-21'!GWZ30)</f>
        <v/>
      </c>
      <c r="GXA30" s="14" t="str">
        <f>IF('Employee Input 20-21'!GXA30="","",'Employee Input 20-21'!GXA30)</f>
        <v/>
      </c>
      <c r="GXB30" s="14" t="str">
        <f>IF('Employee Input 20-21'!GXB30="","",'Employee Input 20-21'!GXB30)</f>
        <v/>
      </c>
      <c r="GXC30" s="14" t="str">
        <f>IF('Employee Input 20-21'!GXC30="","",'Employee Input 20-21'!GXC30)</f>
        <v/>
      </c>
      <c r="GXD30" s="14" t="str">
        <f>IF('Employee Input 20-21'!GXD30="","",'Employee Input 20-21'!GXD30)</f>
        <v/>
      </c>
      <c r="GXE30" s="14" t="str">
        <f>IF('Employee Input 20-21'!GXE30="","",'Employee Input 20-21'!GXE30)</f>
        <v/>
      </c>
      <c r="GXF30" s="14" t="str">
        <f>IF('Employee Input 20-21'!GXF30="","",'Employee Input 20-21'!GXF30)</f>
        <v/>
      </c>
      <c r="GXG30" s="14" t="str">
        <f>IF('Employee Input 20-21'!GXG30="","",'Employee Input 20-21'!GXG30)</f>
        <v/>
      </c>
      <c r="GXH30" s="14" t="str">
        <f>IF('Employee Input 20-21'!GXH30="","",'Employee Input 20-21'!GXH30)</f>
        <v/>
      </c>
      <c r="GXI30" s="14" t="str">
        <f>IF('Employee Input 20-21'!GXI30="","",'Employee Input 20-21'!GXI30)</f>
        <v/>
      </c>
      <c r="GXJ30" s="14" t="str">
        <f>IF('Employee Input 20-21'!GXJ30="","",'Employee Input 20-21'!GXJ30)</f>
        <v/>
      </c>
      <c r="GXK30" s="14" t="str">
        <f>IF('Employee Input 20-21'!GXK30="","",'Employee Input 20-21'!GXK30)</f>
        <v/>
      </c>
      <c r="GXL30" s="14" t="str">
        <f>IF('Employee Input 20-21'!GXL30="","",'Employee Input 20-21'!GXL30)</f>
        <v/>
      </c>
      <c r="GXM30" s="14" t="str">
        <f>IF('Employee Input 20-21'!GXM30="","",'Employee Input 20-21'!GXM30)</f>
        <v/>
      </c>
      <c r="GXN30" s="14" t="str">
        <f>IF('Employee Input 20-21'!GXN30="","",'Employee Input 20-21'!GXN30)</f>
        <v/>
      </c>
      <c r="GXO30" s="14" t="str">
        <f>IF('Employee Input 20-21'!GXO30="","",'Employee Input 20-21'!GXO30)</f>
        <v/>
      </c>
      <c r="GXP30" s="14" t="str">
        <f>IF('Employee Input 20-21'!GXP30="","",'Employee Input 20-21'!GXP30)</f>
        <v/>
      </c>
      <c r="GXQ30" s="14" t="str">
        <f>IF('Employee Input 20-21'!GXQ30="","",'Employee Input 20-21'!GXQ30)</f>
        <v/>
      </c>
      <c r="GXR30" s="14" t="str">
        <f>IF('Employee Input 20-21'!GXR30="","",'Employee Input 20-21'!GXR30)</f>
        <v/>
      </c>
      <c r="GXS30" s="14" t="str">
        <f>IF('Employee Input 20-21'!GXS30="","",'Employee Input 20-21'!GXS30)</f>
        <v/>
      </c>
      <c r="GXT30" s="14" t="str">
        <f>IF('Employee Input 20-21'!GXT30="","",'Employee Input 20-21'!GXT30)</f>
        <v/>
      </c>
      <c r="GXU30" s="14" t="str">
        <f>IF('Employee Input 20-21'!GXU30="","",'Employee Input 20-21'!GXU30)</f>
        <v/>
      </c>
      <c r="GXV30" s="14" t="str">
        <f>IF('Employee Input 20-21'!GXV30="","",'Employee Input 20-21'!GXV30)</f>
        <v/>
      </c>
      <c r="GXW30" s="14" t="str">
        <f>IF('Employee Input 20-21'!GXW30="","",'Employee Input 20-21'!GXW30)</f>
        <v/>
      </c>
      <c r="GXX30" s="14" t="str">
        <f>IF('Employee Input 20-21'!GXX30="","",'Employee Input 20-21'!GXX30)</f>
        <v/>
      </c>
      <c r="GXY30" s="14" t="str">
        <f>IF('Employee Input 20-21'!GXY30="","",'Employee Input 20-21'!GXY30)</f>
        <v/>
      </c>
      <c r="GXZ30" s="14" t="str">
        <f>IF('Employee Input 20-21'!GXZ30="","",'Employee Input 20-21'!GXZ30)</f>
        <v/>
      </c>
      <c r="GYA30" s="14" t="str">
        <f>IF('Employee Input 20-21'!GYA30="","",'Employee Input 20-21'!GYA30)</f>
        <v/>
      </c>
      <c r="GYB30" s="14" t="str">
        <f>IF('Employee Input 20-21'!GYB30="","",'Employee Input 20-21'!GYB30)</f>
        <v/>
      </c>
      <c r="GYC30" s="14" t="str">
        <f>IF('Employee Input 20-21'!GYC30="","",'Employee Input 20-21'!GYC30)</f>
        <v/>
      </c>
      <c r="GYD30" s="14" t="str">
        <f>IF('Employee Input 20-21'!GYD30="","",'Employee Input 20-21'!GYD30)</f>
        <v/>
      </c>
      <c r="GYE30" s="14" t="str">
        <f>IF('Employee Input 20-21'!GYE30="","",'Employee Input 20-21'!GYE30)</f>
        <v/>
      </c>
      <c r="GYF30" s="14" t="str">
        <f>IF('Employee Input 20-21'!GYF30="","",'Employee Input 20-21'!GYF30)</f>
        <v/>
      </c>
      <c r="GYG30" s="14" t="str">
        <f>IF('Employee Input 20-21'!GYG30="","",'Employee Input 20-21'!GYG30)</f>
        <v/>
      </c>
      <c r="GYH30" s="14" t="str">
        <f>IF('Employee Input 20-21'!GYH30="","",'Employee Input 20-21'!GYH30)</f>
        <v/>
      </c>
      <c r="GYI30" s="14" t="str">
        <f>IF('Employee Input 20-21'!GYI30="","",'Employee Input 20-21'!GYI30)</f>
        <v/>
      </c>
      <c r="GYJ30" s="14" t="str">
        <f>IF('Employee Input 20-21'!GYJ30="","",'Employee Input 20-21'!GYJ30)</f>
        <v/>
      </c>
      <c r="GYK30" s="14" t="str">
        <f>IF('Employee Input 20-21'!GYK30="","",'Employee Input 20-21'!GYK30)</f>
        <v/>
      </c>
      <c r="GYL30" s="14" t="str">
        <f>IF('Employee Input 20-21'!GYL30="","",'Employee Input 20-21'!GYL30)</f>
        <v/>
      </c>
      <c r="GYM30" s="14" t="str">
        <f>IF('Employee Input 20-21'!GYM30="","",'Employee Input 20-21'!GYM30)</f>
        <v/>
      </c>
      <c r="GYN30" s="14" t="str">
        <f>IF('Employee Input 20-21'!GYN30="","",'Employee Input 20-21'!GYN30)</f>
        <v/>
      </c>
      <c r="GYO30" s="14" t="str">
        <f>IF('Employee Input 20-21'!GYO30="","",'Employee Input 20-21'!GYO30)</f>
        <v/>
      </c>
      <c r="GYP30" s="14" t="str">
        <f>IF('Employee Input 20-21'!GYP30="","",'Employee Input 20-21'!GYP30)</f>
        <v/>
      </c>
      <c r="GYQ30" s="14" t="str">
        <f>IF('Employee Input 20-21'!GYQ30="","",'Employee Input 20-21'!GYQ30)</f>
        <v/>
      </c>
      <c r="GYR30" s="14" t="str">
        <f>IF('Employee Input 20-21'!GYR30="","",'Employee Input 20-21'!GYR30)</f>
        <v/>
      </c>
      <c r="GYS30" s="14" t="str">
        <f>IF('Employee Input 20-21'!GYS30="","",'Employee Input 20-21'!GYS30)</f>
        <v/>
      </c>
      <c r="GYT30" s="14" t="str">
        <f>IF('Employee Input 20-21'!GYT30="","",'Employee Input 20-21'!GYT30)</f>
        <v/>
      </c>
      <c r="GYU30" s="14" t="str">
        <f>IF('Employee Input 20-21'!GYU30="","",'Employee Input 20-21'!GYU30)</f>
        <v/>
      </c>
      <c r="GYV30" s="14" t="str">
        <f>IF('Employee Input 20-21'!GYV30="","",'Employee Input 20-21'!GYV30)</f>
        <v/>
      </c>
      <c r="GYW30" s="14" t="str">
        <f>IF('Employee Input 20-21'!GYW30="","",'Employee Input 20-21'!GYW30)</f>
        <v/>
      </c>
      <c r="GYX30" s="14" t="str">
        <f>IF('Employee Input 20-21'!GYX30="","",'Employee Input 20-21'!GYX30)</f>
        <v/>
      </c>
      <c r="GYY30" s="14" t="str">
        <f>IF('Employee Input 20-21'!GYY30="","",'Employee Input 20-21'!GYY30)</f>
        <v/>
      </c>
      <c r="GYZ30" s="14" t="str">
        <f>IF('Employee Input 20-21'!GYZ30="","",'Employee Input 20-21'!GYZ30)</f>
        <v/>
      </c>
      <c r="GZA30" s="14" t="str">
        <f>IF('Employee Input 20-21'!GZA30="","",'Employee Input 20-21'!GZA30)</f>
        <v/>
      </c>
      <c r="GZB30" s="14" t="str">
        <f>IF('Employee Input 20-21'!GZB30="","",'Employee Input 20-21'!GZB30)</f>
        <v/>
      </c>
      <c r="GZC30" s="14" t="str">
        <f>IF('Employee Input 20-21'!GZC30="","",'Employee Input 20-21'!GZC30)</f>
        <v/>
      </c>
      <c r="GZD30" s="14" t="str">
        <f>IF('Employee Input 20-21'!GZD30="","",'Employee Input 20-21'!GZD30)</f>
        <v/>
      </c>
      <c r="GZE30" s="14" t="str">
        <f>IF('Employee Input 20-21'!GZE30="","",'Employee Input 20-21'!GZE30)</f>
        <v/>
      </c>
      <c r="GZF30" s="14" t="str">
        <f>IF('Employee Input 20-21'!GZF30="","",'Employee Input 20-21'!GZF30)</f>
        <v/>
      </c>
      <c r="GZG30" s="14" t="str">
        <f>IF('Employee Input 20-21'!GZG30="","",'Employee Input 20-21'!GZG30)</f>
        <v/>
      </c>
      <c r="GZH30" s="14" t="str">
        <f>IF('Employee Input 20-21'!GZH30="","",'Employee Input 20-21'!GZH30)</f>
        <v/>
      </c>
      <c r="GZI30" s="14" t="str">
        <f>IF('Employee Input 20-21'!GZI30="","",'Employee Input 20-21'!GZI30)</f>
        <v/>
      </c>
      <c r="GZJ30" s="14" t="str">
        <f>IF('Employee Input 20-21'!GZJ30="","",'Employee Input 20-21'!GZJ30)</f>
        <v/>
      </c>
      <c r="GZK30" s="14" t="str">
        <f>IF('Employee Input 20-21'!GZK30="","",'Employee Input 20-21'!GZK30)</f>
        <v/>
      </c>
      <c r="GZL30" s="14" t="str">
        <f>IF('Employee Input 20-21'!GZL30="","",'Employee Input 20-21'!GZL30)</f>
        <v/>
      </c>
      <c r="GZM30" s="14" t="str">
        <f>IF('Employee Input 20-21'!GZM30="","",'Employee Input 20-21'!GZM30)</f>
        <v/>
      </c>
      <c r="GZN30" s="14" t="str">
        <f>IF('Employee Input 20-21'!GZN30="","",'Employee Input 20-21'!GZN30)</f>
        <v/>
      </c>
      <c r="GZO30" s="14" t="str">
        <f>IF('Employee Input 20-21'!GZO30="","",'Employee Input 20-21'!GZO30)</f>
        <v/>
      </c>
      <c r="GZP30" s="14" t="str">
        <f>IF('Employee Input 20-21'!GZP30="","",'Employee Input 20-21'!GZP30)</f>
        <v/>
      </c>
      <c r="GZQ30" s="14" t="str">
        <f>IF('Employee Input 20-21'!GZQ30="","",'Employee Input 20-21'!GZQ30)</f>
        <v/>
      </c>
      <c r="GZR30" s="14" t="str">
        <f>IF('Employee Input 20-21'!GZR30="","",'Employee Input 20-21'!GZR30)</f>
        <v/>
      </c>
      <c r="GZS30" s="14" t="str">
        <f>IF('Employee Input 20-21'!GZS30="","",'Employee Input 20-21'!GZS30)</f>
        <v/>
      </c>
      <c r="GZT30" s="14" t="str">
        <f>IF('Employee Input 20-21'!GZT30="","",'Employee Input 20-21'!GZT30)</f>
        <v/>
      </c>
      <c r="GZU30" s="14" t="str">
        <f>IF('Employee Input 20-21'!GZU30="","",'Employee Input 20-21'!GZU30)</f>
        <v/>
      </c>
      <c r="GZV30" s="14" t="str">
        <f>IF('Employee Input 20-21'!GZV30="","",'Employee Input 20-21'!GZV30)</f>
        <v/>
      </c>
      <c r="GZW30" s="14" t="str">
        <f>IF('Employee Input 20-21'!GZW30="","",'Employee Input 20-21'!GZW30)</f>
        <v/>
      </c>
      <c r="GZX30" s="14" t="str">
        <f>IF('Employee Input 20-21'!GZX30="","",'Employee Input 20-21'!GZX30)</f>
        <v/>
      </c>
      <c r="GZY30" s="14" t="str">
        <f>IF('Employee Input 20-21'!GZY30="","",'Employee Input 20-21'!GZY30)</f>
        <v/>
      </c>
      <c r="GZZ30" s="14" t="str">
        <f>IF('Employee Input 20-21'!GZZ30="","",'Employee Input 20-21'!GZZ30)</f>
        <v/>
      </c>
      <c r="HAA30" s="14" t="str">
        <f>IF('Employee Input 20-21'!HAA30="","",'Employee Input 20-21'!HAA30)</f>
        <v/>
      </c>
      <c r="HAB30" s="14" t="str">
        <f>IF('Employee Input 20-21'!HAB30="","",'Employee Input 20-21'!HAB30)</f>
        <v/>
      </c>
      <c r="HAC30" s="14" t="str">
        <f>IF('Employee Input 20-21'!HAC30="","",'Employee Input 20-21'!HAC30)</f>
        <v/>
      </c>
      <c r="HAD30" s="14" t="str">
        <f>IF('Employee Input 20-21'!HAD30="","",'Employee Input 20-21'!HAD30)</f>
        <v/>
      </c>
      <c r="HAE30" s="14" t="str">
        <f>IF('Employee Input 20-21'!HAE30="","",'Employee Input 20-21'!HAE30)</f>
        <v/>
      </c>
      <c r="HAF30" s="14" t="str">
        <f>IF('Employee Input 20-21'!HAF30="","",'Employee Input 20-21'!HAF30)</f>
        <v/>
      </c>
      <c r="HAG30" s="14" t="str">
        <f>IF('Employee Input 20-21'!HAG30="","",'Employee Input 20-21'!HAG30)</f>
        <v/>
      </c>
      <c r="HAH30" s="14" t="str">
        <f>IF('Employee Input 20-21'!HAH30="","",'Employee Input 20-21'!HAH30)</f>
        <v/>
      </c>
      <c r="HAI30" s="14" t="str">
        <f>IF('Employee Input 20-21'!HAI30="","",'Employee Input 20-21'!HAI30)</f>
        <v/>
      </c>
      <c r="HAJ30" s="14" t="str">
        <f>IF('Employee Input 20-21'!HAJ30="","",'Employee Input 20-21'!HAJ30)</f>
        <v/>
      </c>
      <c r="HAK30" s="14" t="str">
        <f>IF('Employee Input 20-21'!HAK30="","",'Employee Input 20-21'!HAK30)</f>
        <v/>
      </c>
      <c r="HAL30" s="14" t="str">
        <f>IF('Employee Input 20-21'!HAL30="","",'Employee Input 20-21'!HAL30)</f>
        <v/>
      </c>
      <c r="HAM30" s="14" t="str">
        <f>IF('Employee Input 20-21'!HAM30="","",'Employee Input 20-21'!HAM30)</f>
        <v/>
      </c>
      <c r="HAN30" s="14" t="str">
        <f>IF('Employee Input 20-21'!HAN30="","",'Employee Input 20-21'!HAN30)</f>
        <v/>
      </c>
      <c r="HAO30" s="14" t="str">
        <f>IF('Employee Input 20-21'!HAO30="","",'Employee Input 20-21'!HAO30)</f>
        <v/>
      </c>
      <c r="HAP30" s="14" t="str">
        <f>IF('Employee Input 20-21'!HAP30="","",'Employee Input 20-21'!HAP30)</f>
        <v/>
      </c>
      <c r="HAQ30" s="14" t="str">
        <f>IF('Employee Input 20-21'!HAQ30="","",'Employee Input 20-21'!HAQ30)</f>
        <v/>
      </c>
      <c r="HAR30" s="14" t="str">
        <f>IF('Employee Input 20-21'!HAR30="","",'Employee Input 20-21'!HAR30)</f>
        <v/>
      </c>
      <c r="HAS30" s="14" t="str">
        <f>IF('Employee Input 20-21'!HAS30="","",'Employee Input 20-21'!HAS30)</f>
        <v/>
      </c>
      <c r="HAT30" s="14" t="str">
        <f>IF('Employee Input 20-21'!HAT30="","",'Employee Input 20-21'!HAT30)</f>
        <v/>
      </c>
      <c r="HAU30" s="14" t="str">
        <f>IF('Employee Input 20-21'!HAU30="","",'Employee Input 20-21'!HAU30)</f>
        <v/>
      </c>
      <c r="HAV30" s="14" t="str">
        <f>IF('Employee Input 20-21'!HAV30="","",'Employee Input 20-21'!HAV30)</f>
        <v/>
      </c>
      <c r="HAW30" s="14" t="str">
        <f>IF('Employee Input 20-21'!HAW30="","",'Employee Input 20-21'!HAW30)</f>
        <v/>
      </c>
      <c r="HAX30" s="14" t="str">
        <f>IF('Employee Input 20-21'!HAX30="","",'Employee Input 20-21'!HAX30)</f>
        <v/>
      </c>
      <c r="HAY30" s="14" t="str">
        <f>IF('Employee Input 20-21'!HAY30="","",'Employee Input 20-21'!HAY30)</f>
        <v/>
      </c>
      <c r="HAZ30" s="14" t="str">
        <f>IF('Employee Input 20-21'!HAZ30="","",'Employee Input 20-21'!HAZ30)</f>
        <v/>
      </c>
      <c r="HBA30" s="14" t="str">
        <f>IF('Employee Input 20-21'!HBA30="","",'Employee Input 20-21'!HBA30)</f>
        <v/>
      </c>
      <c r="HBB30" s="14" t="str">
        <f>IF('Employee Input 20-21'!HBB30="","",'Employee Input 20-21'!HBB30)</f>
        <v/>
      </c>
      <c r="HBC30" s="14" t="str">
        <f>IF('Employee Input 20-21'!HBC30="","",'Employee Input 20-21'!HBC30)</f>
        <v/>
      </c>
      <c r="HBD30" s="14" t="str">
        <f>IF('Employee Input 20-21'!HBD30="","",'Employee Input 20-21'!HBD30)</f>
        <v/>
      </c>
      <c r="HBE30" s="14" t="str">
        <f>IF('Employee Input 20-21'!HBE30="","",'Employee Input 20-21'!HBE30)</f>
        <v/>
      </c>
      <c r="HBF30" s="14" t="str">
        <f>IF('Employee Input 20-21'!HBF30="","",'Employee Input 20-21'!HBF30)</f>
        <v/>
      </c>
      <c r="HBG30" s="14" t="str">
        <f>IF('Employee Input 20-21'!HBG30="","",'Employee Input 20-21'!HBG30)</f>
        <v/>
      </c>
      <c r="HBH30" s="14" t="str">
        <f>IF('Employee Input 20-21'!HBH30="","",'Employee Input 20-21'!HBH30)</f>
        <v/>
      </c>
      <c r="HBI30" s="14" t="str">
        <f>IF('Employee Input 20-21'!HBI30="","",'Employee Input 20-21'!HBI30)</f>
        <v/>
      </c>
      <c r="HBJ30" s="14" t="str">
        <f>IF('Employee Input 20-21'!HBJ30="","",'Employee Input 20-21'!HBJ30)</f>
        <v/>
      </c>
      <c r="HBK30" s="14" t="str">
        <f>IF('Employee Input 20-21'!HBK30="","",'Employee Input 20-21'!HBK30)</f>
        <v/>
      </c>
      <c r="HBL30" s="14" t="str">
        <f>IF('Employee Input 20-21'!HBL30="","",'Employee Input 20-21'!HBL30)</f>
        <v/>
      </c>
      <c r="HBM30" s="14" t="str">
        <f>IF('Employee Input 20-21'!HBM30="","",'Employee Input 20-21'!HBM30)</f>
        <v/>
      </c>
      <c r="HBN30" s="14" t="str">
        <f>IF('Employee Input 20-21'!HBN30="","",'Employee Input 20-21'!HBN30)</f>
        <v/>
      </c>
      <c r="HBO30" s="14" t="str">
        <f>IF('Employee Input 20-21'!HBO30="","",'Employee Input 20-21'!HBO30)</f>
        <v/>
      </c>
      <c r="HBP30" s="14" t="str">
        <f>IF('Employee Input 20-21'!HBP30="","",'Employee Input 20-21'!HBP30)</f>
        <v/>
      </c>
      <c r="HBQ30" s="14" t="str">
        <f>IF('Employee Input 20-21'!HBQ30="","",'Employee Input 20-21'!HBQ30)</f>
        <v/>
      </c>
      <c r="HBR30" s="14" t="str">
        <f>IF('Employee Input 20-21'!HBR30="","",'Employee Input 20-21'!HBR30)</f>
        <v/>
      </c>
      <c r="HBS30" s="14" t="str">
        <f>IF('Employee Input 20-21'!HBS30="","",'Employee Input 20-21'!HBS30)</f>
        <v/>
      </c>
      <c r="HBT30" s="14" t="str">
        <f>IF('Employee Input 20-21'!HBT30="","",'Employee Input 20-21'!HBT30)</f>
        <v/>
      </c>
      <c r="HBU30" s="14" t="str">
        <f>IF('Employee Input 20-21'!HBU30="","",'Employee Input 20-21'!HBU30)</f>
        <v/>
      </c>
      <c r="HBV30" s="14" t="str">
        <f>IF('Employee Input 20-21'!HBV30="","",'Employee Input 20-21'!HBV30)</f>
        <v/>
      </c>
      <c r="HBW30" s="14" t="str">
        <f>IF('Employee Input 20-21'!HBW30="","",'Employee Input 20-21'!HBW30)</f>
        <v/>
      </c>
      <c r="HBX30" s="14" t="str">
        <f>IF('Employee Input 20-21'!HBX30="","",'Employee Input 20-21'!HBX30)</f>
        <v/>
      </c>
      <c r="HBY30" s="14" t="str">
        <f>IF('Employee Input 20-21'!HBY30="","",'Employee Input 20-21'!HBY30)</f>
        <v/>
      </c>
      <c r="HBZ30" s="14" t="str">
        <f>IF('Employee Input 20-21'!HBZ30="","",'Employee Input 20-21'!HBZ30)</f>
        <v/>
      </c>
      <c r="HCA30" s="14" t="str">
        <f>IF('Employee Input 20-21'!HCA30="","",'Employee Input 20-21'!HCA30)</f>
        <v/>
      </c>
      <c r="HCB30" s="14" t="str">
        <f>IF('Employee Input 20-21'!HCB30="","",'Employee Input 20-21'!HCB30)</f>
        <v/>
      </c>
      <c r="HCC30" s="14" t="str">
        <f>IF('Employee Input 20-21'!HCC30="","",'Employee Input 20-21'!HCC30)</f>
        <v/>
      </c>
      <c r="HCD30" s="14" t="str">
        <f>IF('Employee Input 20-21'!HCD30="","",'Employee Input 20-21'!HCD30)</f>
        <v/>
      </c>
      <c r="HCE30" s="14" t="str">
        <f>IF('Employee Input 20-21'!HCE30="","",'Employee Input 20-21'!HCE30)</f>
        <v/>
      </c>
      <c r="HCF30" s="14" t="str">
        <f>IF('Employee Input 20-21'!HCF30="","",'Employee Input 20-21'!HCF30)</f>
        <v/>
      </c>
      <c r="HCG30" s="14" t="str">
        <f>IF('Employee Input 20-21'!HCG30="","",'Employee Input 20-21'!HCG30)</f>
        <v/>
      </c>
      <c r="HCH30" s="14" t="str">
        <f>IF('Employee Input 20-21'!HCH30="","",'Employee Input 20-21'!HCH30)</f>
        <v/>
      </c>
      <c r="HCI30" s="14" t="str">
        <f>IF('Employee Input 20-21'!HCI30="","",'Employee Input 20-21'!HCI30)</f>
        <v/>
      </c>
      <c r="HCJ30" s="14" t="str">
        <f>IF('Employee Input 20-21'!HCJ30="","",'Employee Input 20-21'!HCJ30)</f>
        <v/>
      </c>
      <c r="HCK30" s="14" t="str">
        <f>IF('Employee Input 20-21'!HCK30="","",'Employee Input 20-21'!HCK30)</f>
        <v/>
      </c>
      <c r="HCL30" s="14" t="str">
        <f>IF('Employee Input 20-21'!HCL30="","",'Employee Input 20-21'!HCL30)</f>
        <v/>
      </c>
      <c r="HCM30" s="14" t="str">
        <f>IF('Employee Input 20-21'!HCM30="","",'Employee Input 20-21'!HCM30)</f>
        <v/>
      </c>
      <c r="HCN30" s="14" t="str">
        <f>IF('Employee Input 20-21'!HCN30="","",'Employee Input 20-21'!HCN30)</f>
        <v/>
      </c>
      <c r="HCO30" s="14" t="str">
        <f>IF('Employee Input 20-21'!HCO30="","",'Employee Input 20-21'!HCO30)</f>
        <v/>
      </c>
      <c r="HCP30" s="14" t="str">
        <f>IF('Employee Input 20-21'!HCP30="","",'Employee Input 20-21'!HCP30)</f>
        <v/>
      </c>
      <c r="HCQ30" s="14" t="str">
        <f>IF('Employee Input 20-21'!HCQ30="","",'Employee Input 20-21'!HCQ30)</f>
        <v/>
      </c>
      <c r="HCR30" s="14" t="str">
        <f>IF('Employee Input 20-21'!HCR30="","",'Employee Input 20-21'!HCR30)</f>
        <v/>
      </c>
      <c r="HCS30" s="14" t="str">
        <f>IF('Employee Input 20-21'!HCS30="","",'Employee Input 20-21'!HCS30)</f>
        <v/>
      </c>
      <c r="HCT30" s="14" t="str">
        <f>IF('Employee Input 20-21'!HCT30="","",'Employee Input 20-21'!HCT30)</f>
        <v/>
      </c>
      <c r="HCU30" s="14" t="str">
        <f>IF('Employee Input 20-21'!HCU30="","",'Employee Input 20-21'!HCU30)</f>
        <v/>
      </c>
      <c r="HCV30" s="14" t="str">
        <f>IF('Employee Input 20-21'!HCV30="","",'Employee Input 20-21'!HCV30)</f>
        <v/>
      </c>
      <c r="HCW30" s="14" t="str">
        <f>IF('Employee Input 20-21'!HCW30="","",'Employee Input 20-21'!HCW30)</f>
        <v/>
      </c>
      <c r="HCX30" s="14" t="str">
        <f>IF('Employee Input 20-21'!HCX30="","",'Employee Input 20-21'!HCX30)</f>
        <v/>
      </c>
      <c r="HCY30" s="14" t="str">
        <f>IF('Employee Input 20-21'!HCY30="","",'Employee Input 20-21'!HCY30)</f>
        <v/>
      </c>
      <c r="HCZ30" s="14" t="str">
        <f>IF('Employee Input 20-21'!HCZ30="","",'Employee Input 20-21'!HCZ30)</f>
        <v/>
      </c>
      <c r="HDA30" s="14" t="str">
        <f>IF('Employee Input 20-21'!HDA30="","",'Employee Input 20-21'!HDA30)</f>
        <v/>
      </c>
      <c r="HDB30" s="14" t="str">
        <f>IF('Employee Input 20-21'!HDB30="","",'Employee Input 20-21'!HDB30)</f>
        <v/>
      </c>
      <c r="HDC30" s="14" t="str">
        <f>IF('Employee Input 20-21'!HDC30="","",'Employee Input 20-21'!HDC30)</f>
        <v/>
      </c>
      <c r="HDD30" s="14" t="str">
        <f>IF('Employee Input 20-21'!HDD30="","",'Employee Input 20-21'!HDD30)</f>
        <v/>
      </c>
      <c r="HDE30" s="14" t="str">
        <f>IF('Employee Input 20-21'!HDE30="","",'Employee Input 20-21'!HDE30)</f>
        <v/>
      </c>
      <c r="HDF30" s="14" t="str">
        <f>IF('Employee Input 20-21'!HDF30="","",'Employee Input 20-21'!HDF30)</f>
        <v/>
      </c>
      <c r="HDG30" s="14" t="str">
        <f>IF('Employee Input 20-21'!HDG30="","",'Employee Input 20-21'!HDG30)</f>
        <v/>
      </c>
      <c r="HDH30" s="14" t="str">
        <f>IF('Employee Input 20-21'!HDH30="","",'Employee Input 20-21'!HDH30)</f>
        <v/>
      </c>
      <c r="HDI30" s="14" t="str">
        <f>IF('Employee Input 20-21'!HDI30="","",'Employee Input 20-21'!HDI30)</f>
        <v/>
      </c>
      <c r="HDJ30" s="14" t="str">
        <f>IF('Employee Input 20-21'!HDJ30="","",'Employee Input 20-21'!HDJ30)</f>
        <v/>
      </c>
      <c r="HDK30" s="14" t="str">
        <f>IF('Employee Input 20-21'!HDK30="","",'Employee Input 20-21'!HDK30)</f>
        <v/>
      </c>
      <c r="HDL30" s="14" t="str">
        <f>IF('Employee Input 20-21'!HDL30="","",'Employee Input 20-21'!HDL30)</f>
        <v/>
      </c>
      <c r="HDM30" s="14" t="str">
        <f>IF('Employee Input 20-21'!HDM30="","",'Employee Input 20-21'!HDM30)</f>
        <v/>
      </c>
      <c r="HDN30" s="14" t="str">
        <f>IF('Employee Input 20-21'!HDN30="","",'Employee Input 20-21'!HDN30)</f>
        <v/>
      </c>
      <c r="HDO30" s="14" t="str">
        <f>IF('Employee Input 20-21'!HDO30="","",'Employee Input 20-21'!HDO30)</f>
        <v/>
      </c>
      <c r="HDP30" s="14" t="str">
        <f>IF('Employee Input 20-21'!HDP30="","",'Employee Input 20-21'!HDP30)</f>
        <v/>
      </c>
      <c r="HDQ30" s="14" t="str">
        <f>IF('Employee Input 20-21'!HDQ30="","",'Employee Input 20-21'!HDQ30)</f>
        <v/>
      </c>
      <c r="HDR30" s="14" t="str">
        <f>IF('Employee Input 20-21'!HDR30="","",'Employee Input 20-21'!HDR30)</f>
        <v/>
      </c>
      <c r="HDS30" s="14" t="str">
        <f>IF('Employee Input 20-21'!HDS30="","",'Employee Input 20-21'!HDS30)</f>
        <v/>
      </c>
      <c r="HDT30" s="14" t="str">
        <f>IF('Employee Input 20-21'!HDT30="","",'Employee Input 20-21'!HDT30)</f>
        <v/>
      </c>
      <c r="HDU30" s="14" t="str">
        <f>IF('Employee Input 20-21'!HDU30="","",'Employee Input 20-21'!HDU30)</f>
        <v/>
      </c>
      <c r="HDV30" s="14" t="str">
        <f>IF('Employee Input 20-21'!HDV30="","",'Employee Input 20-21'!HDV30)</f>
        <v/>
      </c>
      <c r="HDW30" s="14" t="str">
        <f>IF('Employee Input 20-21'!HDW30="","",'Employee Input 20-21'!HDW30)</f>
        <v/>
      </c>
      <c r="HDX30" s="14" t="str">
        <f>IF('Employee Input 20-21'!HDX30="","",'Employee Input 20-21'!HDX30)</f>
        <v/>
      </c>
      <c r="HDY30" s="14" t="str">
        <f>IF('Employee Input 20-21'!HDY30="","",'Employee Input 20-21'!HDY30)</f>
        <v/>
      </c>
      <c r="HDZ30" s="14" t="str">
        <f>IF('Employee Input 20-21'!HDZ30="","",'Employee Input 20-21'!HDZ30)</f>
        <v/>
      </c>
      <c r="HEA30" s="14" t="str">
        <f>IF('Employee Input 20-21'!HEA30="","",'Employee Input 20-21'!HEA30)</f>
        <v/>
      </c>
      <c r="HEB30" s="14" t="str">
        <f>IF('Employee Input 20-21'!HEB30="","",'Employee Input 20-21'!HEB30)</f>
        <v/>
      </c>
      <c r="HEC30" s="14" t="str">
        <f>IF('Employee Input 20-21'!HEC30="","",'Employee Input 20-21'!HEC30)</f>
        <v/>
      </c>
      <c r="HED30" s="14" t="str">
        <f>IF('Employee Input 20-21'!HED30="","",'Employee Input 20-21'!HED30)</f>
        <v/>
      </c>
      <c r="HEE30" s="14" t="str">
        <f>IF('Employee Input 20-21'!HEE30="","",'Employee Input 20-21'!HEE30)</f>
        <v/>
      </c>
      <c r="HEF30" s="14" t="str">
        <f>IF('Employee Input 20-21'!HEF30="","",'Employee Input 20-21'!HEF30)</f>
        <v/>
      </c>
      <c r="HEG30" s="14" t="str">
        <f>IF('Employee Input 20-21'!HEG30="","",'Employee Input 20-21'!HEG30)</f>
        <v/>
      </c>
      <c r="HEH30" s="14" t="str">
        <f>IF('Employee Input 20-21'!HEH30="","",'Employee Input 20-21'!HEH30)</f>
        <v/>
      </c>
      <c r="HEI30" s="14" t="str">
        <f>IF('Employee Input 20-21'!HEI30="","",'Employee Input 20-21'!HEI30)</f>
        <v/>
      </c>
      <c r="HEJ30" s="14" t="str">
        <f>IF('Employee Input 20-21'!HEJ30="","",'Employee Input 20-21'!HEJ30)</f>
        <v/>
      </c>
      <c r="HEK30" s="14" t="str">
        <f>IF('Employee Input 20-21'!HEK30="","",'Employee Input 20-21'!HEK30)</f>
        <v/>
      </c>
      <c r="HEL30" s="14" t="str">
        <f>IF('Employee Input 20-21'!HEL30="","",'Employee Input 20-21'!HEL30)</f>
        <v/>
      </c>
      <c r="HEM30" s="14" t="str">
        <f>IF('Employee Input 20-21'!HEM30="","",'Employee Input 20-21'!HEM30)</f>
        <v/>
      </c>
      <c r="HEN30" s="14" t="str">
        <f>IF('Employee Input 20-21'!HEN30="","",'Employee Input 20-21'!HEN30)</f>
        <v/>
      </c>
      <c r="HEO30" s="14" t="str">
        <f>IF('Employee Input 20-21'!HEO30="","",'Employee Input 20-21'!HEO30)</f>
        <v/>
      </c>
      <c r="HEP30" s="14" t="str">
        <f>IF('Employee Input 20-21'!HEP30="","",'Employee Input 20-21'!HEP30)</f>
        <v/>
      </c>
      <c r="HEQ30" s="14" t="str">
        <f>IF('Employee Input 20-21'!HEQ30="","",'Employee Input 20-21'!HEQ30)</f>
        <v/>
      </c>
      <c r="HER30" s="14" t="str">
        <f>IF('Employee Input 20-21'!HER30="","",'Employee Input 20-21'!HER30)</f>
        <v/>
      </c>
      <c r="HES30" s="14" t="str">
        <f>IF('Employee Input 20-21'!HES30="","",'Employee Input 20-21'!HES30)</f>
        <v/>
      </c>
      <c r="HET30" s="14" t="str">
        <f>IF('Employee Input 20-21'!HET30="","",'Employee Input 20-21'!HET30)</f>
        <v/>
      </c>
      <c r="HEU30" s="14" t="str">
        <f>IF('Employee Input 20-21'!HEU30="","",'Employee Input 20-21'!HEU30)</f>
        <v/>
      </c>
      <c r="HEV30" s="14" t="str">
        <f>IF('Employee Input 20-21'!HEV30="","",'Employee Input 20-21'!HEV30)</f>
        <v/>
      </c>
      <c r="HEW30" s="14" t="str">
        <f>IF('Employee Input 20-21'!HEW30="","",'Employee Input 20-21'!HEW30)</f>
        <v/>
      </c>
      <c r="HEX30" s="14" t="str">
        <f>IF('Employee Input 20-21'!HEX30="","",'Employee Input 20-21'!HEX30)</f>
        <v/>
      </c>
      <c r="HEY30" s="14" t="str">
        <f>IF('Employee Input 20-21'!HEY30="","",'Employee Input 20-21'!HEY30)</f>
        <v/>
      </c>
      <c r="HEZ30" s="14" t="str">
        <f>IF('Employee Input 20-21'!HEZ30="","",'Employee Input 20-21'!HEZ30)</f>
        <v/>
      </c>
      <c r="HFA30" s="14" t="str">
        <f>IF('Employee Input 20-21'!HFA30="","",'Employee Input 20-21'!HFA30)</f>
        <v/>
      </c>
      <c r="HFB30" s="14" t="str">
        <f>IF('Employee Input 20-21'!HFB30="","",'Employee Input 20-21'!HFB30)</f>
        <v/>
      </c>
      <c r="HFC30" s="14" t="str">
        <f>IF('Employee Input 20-21'!HFC30="","",'Employee Input 20-21'!HFC30)</f>
        <v/>
      </c>
      <c r="HFD30" s="14" t="str">
        <f>IF('Employee Input 20-21'!HFD30="","",'Employee Input 20-21'!HFD30)</f>
        <v/>
      </c>
      <c r="HFE30" s="14" t="str">
        <f>IF('Employee Input 20-21'!HFE30="","",'Employee Input 20-21'!HFE30)</f>
        <v/>
      </c>
      <c r="HFF30" s="14" t="str">
        <f>IF('Employee Input 20-21'!HFF30="","",'Employee Input 20-21'!HFF30)</f>
        <v/>
      </c>
      <c r="HFG30" s="14" t="str">
        <f>IF('Employee Input 20-21'!HFG30="","",'Employee Input 20-21'!HFG30)</f>
        <v/>
      </c>
      <c r="HFH30" s="14" t="str">
        <f>IF('Employee Input 20-21'!HFH30="","",'Employee Input 20-21'!HFH30)</f>
        <v/>
      </c>
      <c r="HFI30" s="14" t="str">
        <f>IF('Employee Input 20-21'!HFI30="","",'Employee Input 20-21'!HFI30)</f>
        <v/>
      </c>
      <c r="HFJ30" s="14" t="str">
        <f>IF('Employee Input 20-21'!HFJ30="","",'Employee Input 20-21'!HFJ30)</f>
        <v/>
      </c>
      <c r="HFK30" s="14" t="str">
        <f>IF('Employee Input 20-21'!HFK30="","",'Employee Input 20-21'!HFK30)</f>
        <v/>
      </c>
      <c r="HFL30" s="14" t="str">
        <f>IF('Employee Input 20-21'!HFL30="","",'Employee Input 20-21'!HFL30)</f>
        <v/>
      </c>
      <c r="HFM30" s="14" t="str">
        <f>IF('Employee Input 20-21'!HFM30="","",'Employee Input 20-21'!HFM30)</f>
        <v/>
      </c>
      <c r="HFN30" s="14" t="str">
        <f>IF('Employee Input 20-21'!HFN30="","",'Employee Input 20-21'!HFN30)</f>
        <v/>
      </c>
      <c r="HFO30" s="14" t="str">
        <f>IF('Employee Input 20-21'!HFO30="","",'Employee Input 20-21'!HFO30)</f>
        <v/>
      </c>
      <c r="HFP30" s="14" t="str">
        <f>IF('Employee Input 20-21'!HFP30="","",'Employee Input 20-21'!HFP30)</f>
        <v/>
      </c>
      <c r="HFQ30" s="14" t="str">
        <f>IF('Employee Input 20-21'!HFQ30="","",'Employee Input 20-21'!HFQ30)</f>
        <v/>
      </c>
      <c r="HFR30" s="14" t="str">
        <f>IF('Employee Input 20-21'!HFR30="","",'Employee Input 20-21'!HFR30)</f>
        <v/>
      </c>
      <c r="HFS30" s="14" t="str">
        <f>IF('Employee Input 20-21'!HFS30="","",'Employee Input 20-21'!HFS30)</f>
        <v/>
      </c>
      <c r="HFT30" s="14" t="str">
        <f>IF('Employee Input 20-21'!HFT30="","",'Employee Input 20-21'!HFT30)</f>
        <v/>
      </c>
      <c r="HFU30" s="14" t="str">
        <f>IF('Employee Input 20-21'!HFU30="","",'Employee Input 20-21'!HFU30)</f>
        <v/>
      </c>
      <c r="HFV30" s="14" t="str">
        <f>IF('Employee Input 20-21'!HFV30="","",'Employee Input 20-21'!HFV30)</f>
        <v/>
      </c>
      <c r="HFW30" s="14" t="str">
        <f>IF('Employee Input 20-21'!HFW30="","",'Employee Input 20-21'!HFW30)</f>
        <v/>
      </c>
      <c r="HFX30" s="14" t="str">
        <f>IF('Employee Input 20-21'!HFX30="","",'Employee Input 20-21'!HFX30)</f>
        <v/>
      </c>
      <c r="HFY30" s="14" t="str">
        <f>IF('Employee Input 20-21'!HFY30="","",'Employee Input 20-21'!HFY30)</f>
        <v/>
      </c>
      <c r="HFZ30" s="14" t="str">
        <f>IF('Employee Input 20-21'!HFZ30="","",'Employee Input 20-21'!HFZ30)</f>
        <v/>
      </c>
      <c r="HGA30" s="14" t="str">
        <f>IF('Employee Input 20-21'!HGA30="","",'Employee Input 20-21'!HGA30)</f>
        <v/>
      </c>
      <c r="HGB30" s="14" t="str">
        <f>IF('Employee Input 20-21'!HGB30="","",'Employee Input 20-21'!HGB30)</f>
        <v/>
      </c>
      <c r="HGC30" s="14" t="str">
        <f>IF('Employee Input 20-21'!HGC30="","",'Employee Input 20-21'!HGC30)</f>
        <v/>
      </c>
      <c r="HGD30" s="14" t="str">
        <f>IF('Employee Input 20-21'!HGD30="","",'Employee Input 20-21'!HGD30)</f>
        <v/>
      </c>
      <c r="HGE30" s="14" t="str">
        <f>IF('Employee Input 20-21'!HGE30="","",'Employee Input 20-21'!HGE30)</f>
        <v/>
      </c>
      <c r="HGF30" s="14" t="str">
        <f>IF('Employee Input 20-21'!HGF30="","",'Employee Input 20-21'!HGF30)</f>
        <v/>
      </c>
      <c r="HGG30" s="14" t="str">
        <f>IF('Employee Input 20-21'!HGG30="","",'Employee Input 20-21'!HGG30)</f>
        <v/>
      </c>
      <c r="HGH30" s="14" t="str">
        <f>IF('Employee Input 20-21'!HGH30="","",'Employee Input 20-21'!HGH30)</f>
        <v/>
      </c>
      <c r="HGI30" s="14" t="str">
        <f>IF('Employee Input 20-21'!HGI30="","",'Employee Input 20-21'!HGI30)</f>
        <v/>
      </c>
      <c r="HGJ30" s="14" t="str">
        <f>IF('Employee Input 20-21'!HGJ30="","",'Employee Input 20-21'!HGJ30)</f>
        <v/>
      </c>
      <c r="HGK30" s="14" t="str">
        <f>IF('Employee Input 20-21'!HGK30="","",'Employee Input 20-21'!HGK30)</f>
        <v/>
      </c>
      <c r="HGL30" s="14" t="str">
        <f>IF('Employee Input 20-21'!HGL30="","",'Employee Input 20-21'!HGL30)</f>
        <v/>
      </c>
      <c r="HGM30" s="14" t="str">
        <f>IF('Employee Input 20-21'!HGM30="","",'Employee Input 20-21'!HGM30)</f>
        <v/>
      </c>
      <c r="HGN30" s="14" t="str">
        <f>IF('Employee Input 20-21'!HGN30="","",'Employee Input 20-21'!HGN30)</f>
        <v/>
      </c>
      <c r="HGO30" s="14" t="str">
        <f>IF('Employee Input 20-21'!HGO30="","",'Employee Input 20-21'!HGO30)</f>
        <v/>
      </c>
      <c r="HGP30" s="14" t="str">
        <f>IF('Employee Input 20-21'!HGP30="","",'Employee Input 20-21'!HGP30)</f>
        <v/>
      </c>
      <c r="HGQ30" s="14" t="str">
        <f>IF('Employee Input 20-21'!HGQ30="","",'Employee Input 20-21'!HGQ30)</f>
        <v/>
      </c>
      <c r="HGR30" s="14" t="str">
        <f>IF('Employee Input 20-21'!HGR30="","",'Employee Input 20-21'!HGR30)</f>
        <v/>
      </c>
      <c r="HGS30" s="14" t="str">
        <f>IF('Employee Input 20-21'!HGS30="","",'Employee Input 20-21'!HGS30)</f>
        <v/>
      </c>
      <c r="HGT30" s="14" t="str">
        <f>IF('Employee Input 20-21'!HGT30="","",'Employee Input 20-21'!HGT30)</f>
        <v/>
      </c>
      <c r="HGU30" s="14" t="str">
        <f>IF('Employee Input 20-21'!HGU30="","",'Employee Input 20-21'!HGU30)</f>
        <v/>
      </c>
      <c r="HGV30" s="14" t="str">
        <f>IF('Employee Input 20-21'!HGV30="","",'Employee Input 20-21'!HGV30)</f>
        <v/>
      </c>
      <c r="HGW30" s="14" t="str">
        <f>IF('Employee Input 20-21'!HGW30="","",'Employee Input 20-21'!HGW30)</f>
        <v/>
      </c>
      <c r="HGX30" s="14" t="str">
        <f>IF('Employee Input 20-21'!HGX30="","",'Employee Input 20-21'!HGX30)</f>
        <v/>
      </c>
      <c r="HGY30" s="14" t="str">
        <f>IF('Employee Input 20-21'!HGY30="","",'Employee Input 20-21'!HGY30)</f>
        <v/>
      </c>
      <c r="HGZ30" s="14" t="str">
        <f>IF('Employee Input 20-21'!HGZ30="","",'Employee Input 20-21'!HGZ30)</f>
        <v/>
      </c>
      <c r="HHA30" s="14" t="str">
        <f>IF('Employee Input 20-21'!HHA30="","",'Employee Input 20-21'!HHA30)</f>
        <v/>
      </c>
      <c r="HHB30" s="14" t="str">
        <f>IF('Employee Input 20-21'!HHB30="","",'Employee Input 20-21'!HHB30)</f>
        <v/>
      </c>
      <c r="HHC30" s="14" t="str">
        <f>IF('Employee Input 20-21'!HHC30="","",'Employee Input 20-21'!HHC30)</f>
        <v/>
      </c>
      <c r="HHD30" s="14" t="str">
        <f>IF('Employee Input 20-21'!HHD30="","",'Employee Input 20-21'!HHD30)</f>
        <v/>
      </c>
      <c r="HHE30" s="14" t="str">
        <f>IF('Employee Input 20-21'!HHE30="","",'Employee Input 20-21'!HHE30)</f>
        <v/>
      </c>
      <c r="HHF30" s="14" t="str">
        <f>IF('Employee Input 20-21'!HHF30="","",'Employee Input 20-21'!HHF30)</f>
        <v/>
      </c>
      <c r="HHG30" s="14" t="str">
        <f>IF('Employee Input 20-21'!HHG30="","",'Employee Input 20-21'!HHG30)</f>
        <v/>
      </c>
      <c r="HHH30" s="14" t="str">
        <f>IF('Employee Input 20-21'!HHH30="","",'Employee Input 20-21'!HHH30)</f>
        <v/>
      </c>
      <c r="HHI30" s="14" t="str">
        <f>IF('Employee Input 20-21'!HHI30="","",'Employee Input 20-21'!HHI30)</f>
        <v/>
      </c>
      <c r="HHJ30" s="14" t="str">
        <f>IF('Employee Input 20-21'!HHJ30="","",'Employee Input 20-21'!HHJ30)</f>
        <v/>
      </c>
      <c r="HHK30" s="14" t="str">
        <f>IF('Employee Input 20-21'!HHK30="","",'Employee Input 20-21'!HHK30)</f>
        <v/>
      </c>
      <c r="HHL30" s="14" t="str">
        <f>IF('Employee Input 20-21'!HHL30="","",'Employee Input 20-21'!HHL30)</f>
        <v/>
      </c>
      <c r="HHM30" s="14" t="str">
        <f>IF('Employee Input 20-21'!HHM30="","",'Employee Input 20-21'!HHM30)</f>
        <v/>
      </c>
      <c r="HHN30" s="14" t="str">
        <f>IF('Employee Input 20-21'!HHN30="","",'Employee Input 20-21'!HHN30)</f>
        <v/>
      </c>
      <c r="HHO30" s="14" t="str">
        <f>IF('Employee Input 20-21'!HHO30="","",'Employee Input 20-21'!HHO30)</f>
        <v/>
      </c>
      <c r="HHP30" s="14" t="str">
        <f>IF('Employee Input 20-21'!HHP30="","",'Employee Input 20-21'!HHP30)</f>
        <v/>
      </c>
      <c r="HHQ30" s="14" t="str">
        <f>IF('Employee Input 20-21'!HHQ30="","",'Employee Input 20-21'!HHQ30)</f>
        <v/>
      </c>
      <c r="HHR30" s="14" t="str">
        <f>IF('Employee Input 20-21'!HHR30="","",'Employee Input 20-21'!HHR30)</f>
        <v/>
      </c>
      <c r="HHS30" s="14" t="str">
        <f>IF('Employee Input 20-21'!HHS30="","",'Employee Input 20-21'!HHS30)</f>
        <v/>
      </c>
      <c r="HHT30" s="14" t="str">
        <f>IF('Employee Input 20-21'!HHT30="","",'Employee Input 20-21'!HHT30)</f>
        <v/>
      </c>
      <c r="HHU30" s="14" t="str">
        <f>IF('Employee Input 20-21'!HHU30="","",'Employee Input 20-21'!HHU30)</f>
        <v/>
      </c>
      <c r="HHV30" s="14" t="str">
        <f>IF('Employee Input 20-21'!HHV30="","",'Employee Input 20-21'!HHV30)</f>
        <v/>
      </c>
      <c r="HHW30" s="14" t="str">
        <f>IF('Employee Input 20-21'!HHW30="","",'Employee Input 20-21'!HHW30)</f>
        <v/>
      </c>
      <c r="HHX30" s="14" t="str">
        <f>IF('Employee Input 20-21'!HHX30="","",'Employee Input 20-21'!HHX30)</f>
        <v/>
      </c>
      <c r="HHY30" s="14" t="str">
        <f>IF('Employee Input 20-21'!HHY30="","",'Employee Input 20-21'!HHY30)</f>
        <v/>
      </c>
      <c r="HHZ30" s="14" t="str">
        <f>IF('Employee Input 20-21'!HHZ30="","",'Employee Input 20-21'!HHZ30)</f>
        <v/>
      </c>
      <c r="HIA30" s="14" t="str">
        <f>IF('Employee Input 20-21'!HIA30="","",'Employee Input 20-21'!HIA30)</f>
        <v/>
      </c>
      <c r="HIB30" s="14" t="str">
        <f>IF('Employee Input 20-21'!HIB30="","",'Employee Input 20-21'!HIB30)</f>
        <v/>
      </c>
      <c r="HIC30" s="14" t="str">
        <f>IF('Employee Input 20-21'!HIC30="","",'Employee Input 20-21'!HIC30)</f>
        <v/>
      </c>
      <c r="HID30" s="14" t="str">
        <f>IF('Employee Input 20-21'!HID30="","",'Employee Input 20-21'!HID30)</f>
        <v/>
      </c>
      <c r="HIE30" s="14" t="str">
        <f>IF('Employee Input 20-21'!HIE30="","",'Employee Input 20-21'!HIE30)</f>
        <v/>
      </c>
      <c r="HIF30" s="14" t="str">
        <f>IF('Employee Input 20-21'!HIF30="","",'Employee Input 20-21'!HIF30)</f>
        <v/>
      </c>
      <c r="HIG30" s="14" t="str">
        <f>IF('Employee Input 20-21'!HIG30="","",'Employee Input 20-21'!HIG30)</f>
        <v/>
      </c>
      <c r="HIH30" s="14" t="str">
        <f>IF('Employee Input 20-21'!HIH30="","",'Employee Input 20-21'!HIH30)</f>
        <v/>
      </c>
      <c r="HII30" s="14" t="str">
        <f>IF('Employee Input 20-21'!HII30="","",'Employee Input 20-21'!HII30)</f>
        <v/>
      </c>
      <c r="HIJ30" s="14" t="str">
        <f>IF('Employee Input 20-21'!HIJ30="","",'Employee Input 20-21'!HIJ30)</f>
        <v/>
      </c>
      <c r="HIK30" s="14" t="str">
        <f>IF('Employee Input 20-21'!HIK30="","",'Employee Input 20-21'!HIK30)</f>
        <v/>
      </c>
      <c r="HIL30" s="14" t="str">
        <f>IF('Employee Input 20-21'!HIL30="","",'Employee Input 20-21'!HIL30)</f>
        <v/>
      </c>
      <c r="HIM30" s="14" t="str">
        <f>IF('Employee Input 20-21'!HIM30="","",'Employee Input 20-21'!HIM30)</f>
        <v/>
      </c>
      <c r="HIN30" s="14" t="str">
        <f>IF('Employee Input 20-21'!HIN30="","",'Employee Input 20-21'!HIN30)</f>
        <v/>
      </c>
      <c r="HIO30" s="14" t="str">
        <f>IF('Employee Input 20-21'!HIO30="","",'Employee Input 20-21'!HIO30)</f>
        <v/>
      </c>
      <c r="HIP30" s="14" t="str">
        <f>IF('Employee Input 20-21'!HIP30="","",'Employee Input 20-21'!HIP30)</f>
        <v/>
      </c>
      <c r="HIQ30" s="14" t="str">
        <f>IF('Employee Input 20-21'!HIQ30="","",'Employee Input 20-21'!HIQ30)</f>
        <v/>
      </c>
      <c r="HIR30" s="14" t="str">
        <f>IF('Employee Input 20-21'!HIR30="","",'Employee Input 20-21'!HIR30)</f>
        <v/>
      </c>
      <c r="HIS30" s="14" t="str">
        <f>IF('Employee Input 20-21'!HIS30="","",'Employee Input 20-21'!HIS30)</f>
        <v/>
      </c>
      <c r="HIT30" s="14" t="str">
        <f>IF('Employee Input 20-21'!HIT30="","",'Employee Input 20-21'!HIT30)</f>
        <v/>
      </c>
      <c r="HIU30" s="14" t="str">
        <f>IF('Employee Input 20-21'!HIU30="","",'Employee Input 20-21'!HIU30)</f>
        <v/>
      </c>
      <c r="HIV30" s="14" t="str">
        <f>IF('Employee Input 20-21'!HIV30="","",'Employee Input 20-21'!HIV30)</f>
        <v/>
      </c>
      <c r="HIW30" s="14" t="str">
        <f>IF('Employee Input 20-21'!HIW30="","",'Employee Input 20-21'!HIW30)</f>
        <v/>
      </c>
      <c r="HIX30" s="14" t="str">
        <f>IF('Employee Input 20-21'!HIX30="","",'Employee Input 20-21'!HIX30)</f>
        <v/>
      </c>
      <c r="HIY30" s="14" t="str">
        <f>IF('Employee Input 20-21'!HIY30="","",'Employee Input 20-21'!HIY30)</f>
        <v/>
      </c>
      <c r="HIZ30" s="14" t="str">
        <f>IF('Employee Input 20-21'!HIZ30="","",'Employee Input 20-21'!HIZ30)</f>
        <v/>
      </c>
      <c r="HJA30" s="14" t="str">
        <f>IF('Employee Input 20-21'!HJA30="","",'Employee Input 20-21'!HJA30)</f>
        <v/>
      </c>
      <c r="HJB30" s="14" t="str">
        <f>IF('Employee Input 20-21'!HJB30="","",'Employee Input 20-21'!HJB30)</f>
        <v/>
      </c>
      <c r="HJC30" s="14" t="str">
        <f>IF('Employee Input 20-21'!HJC30="","",'Employee Input 20-21'!HJC30)</f>
        <v/>
      </c>
      <c r="HJD30" s="14" t="str">
        <f>IF('Employee Input 20-21'!HJD30="","",'Employee Input 20-21'!HJD30)</f>
        <v/>
      </c>
      <c r="HJE30" s="14" t="str">
        <f>IF('Employee Input 20-21'!HJE30="","",'Employee Input 20-21'!HJE30)</f>
        <v/>
      </c>
      <c r="HJF30" s="14" t="str">
        <f>IF('Employee Input 20-21'!HJF30="","",'Employee Input 20-21'!HJF30)</f>
        <v/>
      </c>
      <c r="HJG30" s="14" t="str">
        <f>IF('Employee Input 20-21'!HJG30="","",'Employee Input 20-21'!HJG30)</f>
        <v/>
      </c>
      <c r="HJH30" s="14" t="str">
        <f>IF('Employee Input 20-21'!HJH30="","",'Employee Input 20-21'!HJH30)</f>
        <v/>
      </c>
      <c r="HJI30" s="14" t="str">
        <f>IF('Employee Input 20-21'!HJI30="","",'Employee Input 20-21'!HJI30)</f>
        <v/>
      </c>
      <c r="HJJ30" s="14" t="str">
        <f>IF('Employee Input 20-21'!HJJ30="","",'Employee Input 20-21'!HJJ30)</f>
        <v/>
      </c>
      <c r="HJK30" s="14" t="str">
        <f>IF('Employee Input 20-21'!HJK30="","",'Employee Input 20-21'!HJK30)</f>
        <v/>
      </c>
      <c r="HJL30" s="14" t="str">
        <f>IF('Employee Input 20-21'!HJL30="","",'Employee Input 20-21'!HJL30)</f>
        <v/>
      </c>
      <c r="HJM30" s="14" t="str">
        <f>IF('Employee Input 20-21'!HJM30="","",'Employee Input 20-21'!HJM30)</f>
        <v/>
      </c>
      <c r="HJN30" s="14" t="str">
        <f>IF('Employee Input 20-21'!HJN30="","",'Employee Input 20-21'!HJN30)</f>
        <v/>
      </c>
      <c r="HJO30" s="14" t="str">
        <f>IF('Employee Input 20-21'!HJO30="","",'Employee Input 20-21'!HJO30)</f>
        <v/>
      </c>
      <c r="HJP30" s="14" t="str">
        <f>IF('Employee Input 20-21'!HJP30="","",'Employee Input 20-21'!HJP30)</f>
        <v/>
      </c>
      <c r="HJQ30" s="14" t="str">
        <f>IF('Employee Input 20-21'!HJQ30="","",'Employee Input 20-21'!HJQ30)</f>
        <v/>
      </c>
      <c r="HJR30" s="14" t="str">
        <f>IF('Employee Input 20-21'!HJR30="","",'Employee Input 20-21'!HJR30)</f>
        <v/>
      </c>
      <c r="HJS30" s="14" t="str">
        <f>IF('Employee Input 20-21'!HJS30="","",'Employee Input 20-21'!HJS30)</f>
        <v/>
      </c>
      <c r="HJT30" s="14" t="str">
        <f>IF('Employee Input 20-21'!HJT30="","",'Employee Input 20-21'!HJT30)</f>
        <v/>
      </c>
      <c r="HJU30" s="14" t="str">
        <f>IF('Employee Input 20-21'!HJU30="","",'Employee Input 20-21'!HJU30)</f>
        <v/>
      </c>
      <c r="HJV30" s="14" t="str">
        <f>IF('Employee Input 20-21'!HJV30="","",'Employee Input 20-21'!HJV30)</f>
        <v/>
      </c>
      <c r="HJW30" s="14" t="str">
        <f>IF('Employee Input 20-21'!HJW30="","",'Employee Input 20-21'!HJW30)</f>
        <v/>
      </c>
      <c r="HJX30" s="14" t="str">
        <f>IF('Employee Input 20-21'!HJX30="","",'Employee Input 20-21'!HJX30)</f>
        <v/>
      </c>
      <c r="HJY30" s="14" t="str">
        <f>IF('Employee Input 20-21'!HJY30="","",'Employee Input 20-21'!HJY30)</f>
        <v/>
      </c>
      <c r="HJZ30" s="14" t="str">
        <f>IF('Employee Input 20-21'!HJZ30="","",'Employee Input 20-21'!HJZ30)</f>
        <v/>
      </c>
      <c r="HKA30" s="14" t="str">
        <f>IF('Employee Input 20-21'!HKA30="","",'Employee Input 20-21'!HKA30)</f>
        <v/>
      </c>
      <c r="HKB30" s="14" t="str">
        <f>IF('Employee Input 20-21'!HKB30="","",'Employee Input 20-21'!HKB30)</f>
        <v/>
      </c>
      <c r="HKC30" s="14" t="str">
        <f>IF('Employee Input 20-21'!HKC30="","",'Employee Input 20-21'!HKC30)</f>
        <v/>
      </c>
      <c r="HKD30" s="14" t="str">
        <f>IF('Employee Input 20-21'!HKD30="","",'Employee Input 20-21'!HKD30)</f>
        <v/>
      </c>
      <c r="HKE30" s="14" t="str">
        <f>IF('Employee Input 20-21'!HKE30="","",'Employee Input 20-21'!HKE30)</f>
        <v/>
      </c>
      <c r="HKF30" s="14" t="str">
        <f>IF('Employee Input 20-21'!HKF30="","",'Employee Input 20-21'!HKF30)</f>
        <v/>
      </c>
      <c r="HKG30" s="14" t="str">
        <f>IF('Employee Input 20-21'!HKG30="","",'Employee Input 20-21'!HKG30)</f>
        <v/>
      </c>
      <c r="HKH30" s="14" t="str">
        <f>IF('Employee Input 20-21'!HKH30="","",'Employee Input 20-21'!HKH30)</f>
        <v/>
      </c>
      <c r="HKI30" s="14" t="str">
        <f>IF('Employee Input 20-21'!HKI30="","",'Employee Input 20-21'!HKI30)</f>
        <v/>
      </c>
      <c r="HKJ30" s="14" t="str">
        <f>IF('Employee Input 20-21'!HKJ30="","",'Employee Input 20-21'!HKJ30)</f>
        <v/>
      </c>
      <c r="HKK30" s="14" t="str">
        <f>IF('Employee Input 20-21'!HKK30="","",'Employee Input 20-21'!HKK30)</f>
        <v/>
      </c>
      <c r="HKL30" s="14" t="str">
        <f>IF('Employee Input 20-21'!HKL30="","",'Employee Input 20-21'!HKL30)</f>
        <v/>
      </c>
      <c r="HKM30" s="14" t="str">
        <f>IF('Employee Input 20-21'!HKM30="","",'Employee Input 20-21'!HKM30)</f>
        <v/>
      </c>
      <c r="HKN30" s="14" t="str">
        <f>IF('Employee Input 20-21'!HKN30="","",'Employee Input 20-21'!HKN30)</f>
        <v/>
      </c>
      <c r="HKO30" s="14" t="str">
        <f>IF('Employee Input 20-21'!HKO30="","",'Employee Input 20-21'!HKO30)</f>
        <v/>
      </c>
      <c r="HKP30" s="14" t="str">
        <f>IF('Employee Input 20-21'!HKP30="","",'Employee Input 20-21'!HKP30)</f>
        <v/>
      </c>
      <c r="HKQ30" s="14" t="str">
        <f>IF('Employee Input 20-21'!HKQ30="","",'Employee Input 20-21'!HKQ30)</f>
        <v/>
      </c>
      <c r="HKR30" s="14" t="str">
        <f>IF('Employee Input 20-21'!HKR30="","",'Employee Input 20-21'!HKR30)</f>
        <v/>
      </c>
      <c r="HKS30" s="14" t="str">
        <f>IF('Employee Input 20-21'!HKS30="","",'Employee Input 20-21'!HKS30)</f>
        <v/>
      </c>
      <c r="HKT30" s="14" t="str">
        <f>IF('Employee Input 20-21'!HKT30="","",'Employee Input 20-21'!HKT30)</f>
        <v/>
      </c>
      <c r="HKU30" s="14" t="str">
        <f>IF('Employee Input 20-21'!HKU30="","",'Employee Input 20-21'!HKU30)</f>
        <v/>
      </c>
      <c r="HKV30" s="14" t="str">
        <f>IF('Employee Input 20-21'!HKV30="","",'Employee Input 20-21'!HKV30)</f>
        <v/>
      </c>
      <c r="HKW30" s="14" t="str">
        <f>IF('Employee Input 20-21'!HKW30="","",'Employee Input 20-21'!HKW30)</f>
        <v/>
      </c>
      <c r="HKX30" s="14" t="str">
        <f>IF('Employee Input 20-21'!HKX30="","",'Employee Input 20-21'!HKX30)</f>
        <v/>
      </c>
      <c r="HKY30" s="14" t="str">
        <f>IF('Employee Input 20-21'!HKY30="","",'Employee Input 20-21'!HKY30)</f>
        <v/>
      </c>
      <c r="HKZ30" s="14" t="str">
        <f>IF('Employee Input 20-21'!HKZ30="","",'Employee Input 20-21'!HKZ30)</f>
        <v/>
      </c>
      <c r="HLA30" s="14" t="str">
        <f>IF('Employee Input 20-21'!HLA30="","",'Employee Input 20-21'!HLA30)</f>
        <v/>
      </c>
      <c r="HLB30" s="14" t="str">
        <f>IF('Employee Input 20-21'!HLB30="","",'Employee Input 20-21'!HLB30)</f>
        <v/>
      </c>
      <c r="HLC30" s="14" t="str">
        <f>IF('Employee Input 20-21'!HLC30="","",'Employee Input 20-21'!HLC30)</f>
        <v/>
      </c>
      <c r="HLD30" s="14" t="str">
        <f>IF('Employee Input 20-21'!HLD30="","",'Employee Input 20-21'!HLD30)</f>
        <v/>
      </c>
      <c r="HLE30" s="14" t="str">
        <f>IF('Employee Input 20-21'!HLE30="","",'Employee Input 20-21'!HLE30)</f>
        <v/>
      </c>
      <c r="HLF30" s="14" t="str">
        <f>IF('Employee Input 20-21'!HLF30="","",'Employee Input 20-21'!HLF30)</f>
        <v/>
      </c>
      <c r="HLG30" s="14" t="str">
        <f>IF('Employee Input 20-21'!HLG30="","",'Employee Input 20-21'!HLG30)</f>
        <v/>
      </c>
      <c r="HLH30" s="14" t="str">
        <f>IF('Employee Input 20-21'!HLH30="","",'Employee Input 20-21'!HLH30)</f>
        <v/>
      </c>
      <c r="HLI30" s="14" t="str">
        <f>IF('Employee Input 20-21'!HLI30="","",'Employee Input 20-21'!HLI30)</f>
        <v/>
      </c>
      <c r="HLJ30" s="14" t="str">
        <f>IF('Employee Input 20-21'!HLJ30="","",'Employee Input 20-21'!HLJ30)</f>
        <v/>
      </c>
      <c r="HLK30" s="14" t="str">
        <f>IF('Employee Input 20-21'!HLK30="","",'Employee Input 20-21'!HLK30)</f>
        <v/>
      </c>
      <c r="HLL30" s="14" t="str">
        <f>IF('Employee Input 20-21'!HLL30="","",'Employee Input 20-21'!HLL30)</f>
        <v/>
      </c>
      <c r="HLM30" s="14" t="str">
        <f>IF('Employee Input 20-21'!HLM30="","",'Employee Input 20-21'!HLM30)</f>
        <v/>
      </c>
      <c r="HLN30" s="14" t="str">
        <f>IF('Employee Input 20-21'!HLN30="","",'Employee Input 20-21'!HLN30)</f>
        <v/>
      </c>
      <c r="HLO30" s="14" t="str">
        <f>IF('Employee Input 20-21'!HLO30="","",'Employee Input 20-21'!HLO30)</f>
        <v/>
      </c>
      <c r="HLP30" s="14" t="str">
        <f>IF('Employee Input 20-21'!HLP30="","",'Employee Input 20-21'!HLP30)</f>
        <v/>
      </c>
      <c r="HLQ30" s="14" t="str">
        <f>IF('Employee Input 20-21'!HLQ30="","",'Employee Input 20-21'!HLQ30)</f>
        <v/>
      </c>
      <c r="HLR30" s="14" t="str">
        <f>IF('Employee Input 20-21'!HLR30="","",'Employee Input 20-21'!HLR30)</f>
        <v/>
      </c>
      <c r="HLS30" s="14" t="str">
        <f>IF('Employee Input 20-21'!HLS30="","",'Employee Input 20-21'!HLS30)</f>
        <v/>
      </c>
      <c r="HLT30" s="14" t="str">
        <f>IF('Employee Input 20-21'!HLT30="","",'Employee Input 20-21'!HLT30)</f>
        <v/>
      </c>
      <c r="HLU30" s="14" t="str">
        <f>IF('Employee Input 20-21'!HLU30="","",'Employee Input 20-21'!HLU30)</f>
        <v/>
      </c>
      <c r="HLV30" s="14" t="str">
        <f>IF('Employee Input 20-21'!HLV30="","",'Employee Input 20-21'!HLV30)</f>
        <v/>
      </c>
      <c r="HLW30" s="14" t="str">
        <f>IF('Employee Input 20-21'!HLW30="","",'Employee Input 20-21'!HLW30)</f>
        <v/>
      </c>
      <c r="HLX30" s="14" t="str">
        <f>IF('Employee Input 20-21'!HLX30="","",'Employee Input 20-21'!HLX30)</f>
        <v/>
      </c>
      <c r="HLY30" s="14" t="str">
        <f>IF('Employee Input 20-21'!HLY30="","",'Employee Input 20-21'!HLY30)</f>
        <v/>
      </c>
      <c r="HLZ30" s="14" t="str">
        <f>IF('Employee Input 20-21'!HLZ30="","",'Employee Input 20-21'!HLZ30)</f>
        <v/>
      </c>
      <c r="HMA30" s="14" t="str">
        <f>IF('Employee Input 20-21'!HMA30="","",'Employee Input 20-21'!HMA30)</f>
        <v/>
      </c>
      <c r="HMB30" s="14" t="str">
        <f>IF('Employee Input 20-21'!HMB30="","",'Employee Input 20-21'!HMB30)</f>
        <v/>
      </c>
      <c r="HMC30" s="14" t="str">
        <f>IF('Employee Input 20-21'!HMC30="","",'Employee Input 20-21'!HMC30)</f>
        <v/>
      </c>
      <c r="HMD30" s="14" t="str">
        <f>IF('Employee Input 20-21'!HMD30="","",'Employee Input 20-21'!HMD30)</f>
        <v/>
      </c>
      <c r="HME30" s="14" t="str">
        <f>IF('Employee Input 20-21'!HME30="","",'Employee Input 20-21'!HME30)</f>
        <v/>
      </c>
      <c r="HMF30" s="14" t="str">
        <f>IF('Employee Input 20-21'!HMF30="","",'Employee Input 20-21'!HMF30)</f>
        <v/>
      </c>
      <c r="HMG30" s="14" t="str">
        <f>IF('Employee Input 20-21'!HMG30="","",'Employee Input 20-21'!HMG30)</f>
        <v/>
      </c>
      <c r="HMH30" s="14" t="str">
        <f>IF('Employee Input 20-21'!HMH30="","",'Employee Input 20-21'!HMH30)</f>
        <v/>
      </c>
      <c r="HMI30" s="14" t="str">
        <f>IF('Employee Input 20-21'!HMI30="","",'Employee Input 20-21'!HMI30)</f>
        <v/>
      </c>
      <c r="HMJ30" s="14" t="str">
        <f>IF('Employee Input 20-21'!HMJ30="","",'Employee Input 20-21'!HMJ30)</f>
        <v/>
      </c>
      <c r="HMK30" s="14" t="str">
        <f>IF('Employee Input 20-21'!HMK30="","",'Employee Input 20-21'!HMK30)</f>
        <v/>
      </c>
      <c r="HML30" s="14" t="str">
        <f>IF('Employee Input 20-21'!HML30="","",'Employee Input 20-21'!HML30)</f>
        <v/>
      </c>
      <c r="HMM30" s="14" t="str">
        <f>IF('Employee Input 20-21'!HMM30="","",'Employee Input 20-21'!HMM30)</f>
        <v/>
      </c>
      <c r="HMN30" s="14" t="str">
        <f>IF('Employee Input 20-21'!HMN30="","",'Employee Input 20-21'!HMN30)</f>
        <v/>
      </c>
      <c r="HMO30" s="14" t="str">
        <f>IF('Employee Input 20-21'!HMO30="","",'Employee Input 20-21'!HMO30)</f>
        <v/>
      </c>
      <c r="HMP30" s="14" t="str">
        <f>IF('Employee Input 20-21'!HMP30="","",'Employee Input 20-21'!HMP30)</f>
        <v/>
      </c>
      <c r="HMQ30" s="14" t="str">
        <f>IF('Employee Input 20-21'!HMQ30="","",'Employee Input 20-21'!HMQ30)</f>
        <v/>
      </c>
      <c r="HMR30" s="14" t="str">
        <f>IF('Employee Input 20-21'!HMR30="","",'Employee Input 20-21'!HMR30)</f>
        <v/>
      </c>
      <c r="HMS30" s="14" t="str">
        <f>IF('Employee Input 20-21'!HMS30="","",'Employee Input 20-21'!HMS30)</f>
        <v/>
      </c>
      <c r="HMT30" s="14" t="str">
        <f>IF('Employee Input 20-21'!HMT30="","",'Employee Input 20-21'!HMT30)</f>
        <v/>
      </c>
      <c r="HMU30" s="14" t="str">
        <f>IF('Employee Input 20-21'!HMU30="","",'Employee Input 20-21'!HMU30)</f>
        <v/>
      </c>
      <c r="HMV30" s="14" t="str">
        <f>IF('Employee Input 20-21'!HMV30="","",'Employee Input 20-21'!HMV30)</f>
        <v/>
      </c>
      <c r="HMW30" s="14" t="str">
        <f>IF('Employee Input 20-21'!HMW30="","",'Employee Input 20-21'!HMW30)</f>
        <v/>
      </c>
      <c r="HMX30" s="14" t="str">
        <f>IF('Employee Input 20-21'!HMX30="","",'Employee Input 20-21'!HMX30)</f>
        <v/>
      </c>
      <c r="HMY30" s="14" t="str">
        <f>IF('Employee Input 20-21'!HMY30="","",'Employee Input 20-21'!HMY30)</f>
        <v/>
      </c>
      <c r="HMZ30" s="14" t="str">
        <f>IF('Employee Input 20-21'!HMZ30="","",'Employee Input 20-21'!HMZ30)</f>
        <v/>
      </c>
      <c r="HNA30" s="14" t="str">
        <f>IF('Employee Input 20-21'!HNA30="","",'Employee Input 20-21'!HNA30)</f>
        <v/>
      </c>
      <c r="HNB30" s="14" t="str">
        <f>IF('Employee Input 20-21'!HNB30="","",'Employee Input 20-21'!HNB30)</f>
        <v/>
      </c>
      <c r="HNC30" s="14" t="str">
        <f>IF('Employee Input 20-21'!HNC30="","",'Employee Input 20-21'!HNC30)</f>
        <v/>
      </c>
      <c r="HND30" s="14" t="str">
        <f>IF('Employee Input 20-21'!HND30="","",'Employee Input 20-21'!HND30)</f>
        <v/>
      </c>
      <c r="HNE30" s="14" t="str">
        <f>IF('Employee Input 20-21'!HNE30="","",'Employee Input 20-21'!HNE30)</f>
        <v/>
      </c>
      <c r="HNF30" s="14" t="str">
        <f>IF('Employee Input 20-21'!HNF30="","",'Employee Input 20-21'!HNF30)</f>
        <v/>
      </c>
      <c r="HNG30" s="14" t="str">
        <f>IF('Employee Input 20-21'!HNG30="","",'Employee Input 20-21'!HNG30)</f>
        <v/>
      </c>
      <c r="HNH30" s="14" t="str">
        <f>IF('Employee Input 20-21'!HNH30="","",'Employee Input 20-21'!HNH30)</f>
        <v/>
      </c>
      <c r="HNI30" s="14" t="str">
        <f>IF('Employee Input 20-21'!HNI30="","",'Employee Input 20-21'!HNI30)</f>
        <v/>
      </c>
      <c r="HNJ30" s="14" t="str">
        <f>IF('Employee Input 20-21'!HNJ30="","",'Employee Input 20-21'!HNJ30)</f>
        <v/>
      </c>
      <c r="HNK30" s="14" t="str">
        <f>IF('Employee Input 20-21'!HNK30="","",'Employee Input 20-21'!HNK30)</f>
        <v/>
      </c>
      <c r="HNL30" s="14" t="str">
        <f>IF('Employee Input 20-21'!HNL30="","",'Employee Input 20-21'!HNL30)</f>
        <v/>
      </c>
      <c r="HNM30" s="14" t="str">
        <f>IF('Employee Input 20-21'!HNM30="","",'Employee Input 20-21'!HNM30)</f>
        <v/>
      </c>
      <c r="HNN30" s="14" t="str">
        <f>IF('Employee Input 20-21'!HNN30="","",'Employee Input 20-21'!HNN30)</f>
        <v/>
      </c>
      <c r="HNO30" s="14" t="str">
        <f>IF('Employee Input 20-21'!HNO30="","",'Employee Input 20-21'!HNO30)</f>
        <v/>
      </c>
      <c r="HNP30" s="14" t="str">
        <f>IF('Employee Input 20-21'!HNP30="","",'Employee Input 20-21'!HNP30)</f>
        <v/>
      </c>
      <c r="HNQ30" s="14" t="str">
        <f>IF('Employee Input 20-21'!HNQ30="","",'Employee Input 20-21'!HNQ30)</f>
        <v/>
      </c>
      <c r="HNR30" s="14" t="str">
        <f>IF('Employee Input 20-21'!HNR30="","",'Employee Input 20-21'!HNR30)</f>
        <v/>
      </c>
      <c r="HNS30" s="14" t="str">
        <f>IF('Employee Input 20-21'!HNS30="","",'Employee Input 20-21'!HNS30)</f>
        <v/>
      </c>
      <c r="HNT30" s="14" t="str">
        <f>IF('Employee Input 20-21'!HNT30="","",'Employee Input 20-21'!HNT30)</f>
        <v/>
      </c>
      <c r="HNU30" s="14" t="str">
        <f>IF('Employee Input 20-21'!HNU30="","",'Employee Input 20-21'!HNU30)</f>
        <v/>
      </c>
      <c r="HNV30" s="14" t="str">
        <f>IF('Employee Input 20-21'!HNV30="","",'Employee Input 20-21'!HNV30)</f>
        <v/>
      </c>
      <c r="HNW30" s="14" t="str">
        <f>IF('Employee Input 20-21'!HNW30="","",'Employee Input 20-21'!HNW30)</f>
        <v/>
      </c>
      <c r="HNX30" s="14" t="str">
        <f>IF('Employee Input 20-21'!HNX30="","",'Employee Input 20-21'!HNX30)</f>
        <v/>
      </c>
      <c r="HNY30" s="14" t="str">
        <f>IF('Employee Input 20-21'!HNY30="","",'Employee Input 20-21'!HNY30)</f>
        <v/>
      </c>
      <c r="HNZ30" s="14" t="str">
        <f>IF('Employee Input 20-21'!HNZ30="","",'Employee Input 20-21'!HNZ30)</f>
        <v/>
      </c>
      <c r="HOA30" s="14" t="str">
        <f>IF('Employee Input 20-21'!HOA30="","",'Employee Input 20-21'!HOA30)</f>
        <v/>
      </c>
      <c r="HOB30" s="14" t="str">
        <f>IF('Employee Input 20-21'!HOB30="","",'Employee Input 20-21'!HOB30)</f>
        <v/>
      </c>
      <c r="HOC30" s="14" t="str">
        <f>IF('Employee Input 20-21'!HOC30="","",'Employee Input 20-21'!HOC30)</f>
        <v/>
      </c>
      <c r="HOD30" s="14" t="str">
        <f>IF('Employee Input 20-21'!HOD30="","",'Employee Input 20-21'!HOD30)</f>
        <v/>
      </c>
      <c r="HOE30" s="14" t="str">
        <f>IF('Employee Input 20-21'!HOE30="","",'Employee Input 20-21'!HOE30)</f>
        <v/>
      </c>
      <c r="HOF30" s="14" t="str">
        <f>IF('Employee Input 20-21'!HOF30="","",'Employee Input 20-21'!HOF30)</f>
        <v/>
      </c>
      <c r="HOG30" s="14" t="str">
        <f>IF('Employee Input 20-21'!HOG30="","",'Employee Input 20-21'!HOG30)</f>
        <v/>
      </c>
      <c r="HOH30" s="14" t="str">
        <f>IF('Employee Input 20-21'!HOH30="","",'Employee Input 20-21'!HOH30)</f>
        <v/>
      </c>
      <c r="HOI30" s="14" t="str">
        <f>IF('Employee Input 20-21'!HOI30="","",'Employee Input 20-21'!HOI30)</f>
        <v/>
      </c>
      <c r="HOJ30" s="14" t="str">
        <f>IF('Employee Input 20-21'!HOJ30="","",'Employee Input 20-21'!HOJ30)</f>
        <v/>
      </c>
      <c r="HOK30" s="14" t="str">
        <f>IF('Employee Input 20-21'!HOK30="","",'Employee Input 20-21'!HOK30)</f>
        <v/>
      </c>
      <c r="HOL30" s="14" t="str">
        <f>IF('Employee Input 20-21'!HOL30="","",'Employee Input 20-21'!HOL30)</f>
        <v/>
      </c>
      <c r="HOM30" s="14" t="str">
        <f>IF('Employee Input 20-21'!HOM30="","",'Employee Input 20-21'!HOM30)</f>
        <v/>
      </c>
      <c r="HON30" s="14" t="str">
        <f>IF('Employee Input 20-21'!HON30="","",'Employee Input 20-21'!HON30)</f>
        <v/>
      </c>
      <c r="HOO30" s="14" t="str">
        <f>IF('Employee Input 20-21'!HOO30="","",'Employee Input 20-21'!HOO30)</f>
        <v/>
      </c>
      <c r="HOP30" s="14" t="str">
        <f>IF('Employee Input 20-21'!HOP30="","",'Employee Input 20-21'!HOP30)</f>
        <v/>
      </c>
      <c r="HOQ30" s="14" t="str">
        <f>IF('Employee Input 20-21'!HOQ30="","",'Employee Input 20-21'!HOQ30)</f>
        <v/>
      </c>
      <c r="HOR30" s="14" t="str">
        <f>IF('Employee Input 20-21'!HOR30="","",'Employee Input 20-21'!HOR30)</f>
        <v/>
      </c>
      <c r="HOS30" s="14" t="str">
        <f>IF('Employee Input 20-21'!HOS30="","",'Employee Input 20-21'!HOS30)</f>
        <v/>
      </c>
      <c r="HOT30" s="14" t="str">
        <f>IF('Employee Input 20-21'!HOT30="","",'Employee Input 20-21'!HOT30)</f>
        <v/>
      </c>
      <c r="HOU30" s="14" t="str">
        <f>IF('Employee Input 20-21'!HOU30="","",'Employee Input 20-21'!HOU30)</f>
        <v/>
      </c>
      <c r="HOV30" s="14" t="str">
        <f>IF('Employee Input 20-21'!HOV30="","",'Employee Input 20-21'!HOV30)</f>
        <v/>
      </c>
      <c r="HOW30" s="14" t="str">
        <f>IF('Employee Input 20-21'!HOW30="","",'Employee Input 20-21'!HOW30)</f>
        <v/>
      </c>
      <c r="HOX30" s="14" t="str">
        <f>IF('Employee Input 20-21'!HOX30="","",'Employee Input 20-21'!HOX30)</f>
        <v/>
      </c>
      <c r="HOY30" s="14" t="str">
        <f>IF('Employee Input 20-21'!HOY30="","",'Employee Input 20-21'!HOY30)</f>
        <v/>
      </c>
      <c r="HOZ30" s="14" t="str">
        <f>IF('Employee Input 20-21'!HOZ30="","",'Employee Input 20-21'!HOZ30)</f>
        <v/>
      </c>
      <c r="HPA30" s="14" t="str">
        <f>IF('Employee Input 20-21'!HPA30="","",'Employee Input 20-21'!HPA30)</f>
        <v/>
      </c>
      <c r="HPB30" s="14" t="str">
        <f>IF('Employee Input 20-21'!HPB30="","",'Employee Input 20-21'!HPB30)</f>
        <v/>
      </c>
      <c r="HPC30" s="14" t="str">
        <f>IF('Employee Input 20-21'!HPC30="","",'Employee Input 20-21'!HPC30)</f>
        <v/>
      </c>
      <c r="HPD30" s="14" t="str">
        <f>IF('Employee Input 20-21'!HPD30="","",'Employee Input 20-21'!HPD30)</f>
        <v/>
      </c>
      <c r="HPE30" s="14" t="str">
        <f>IF('Employee Input 20-21'!HPE30="","",'Employee Input 20-21'!HPE30)</f>
        <v/>
      </c>
      <c r="HPF30" s="14" t="str">
        <f>IF('Employee Input 20-21'!HPF30="","",'Employee Input 20-21'!HPF30)</f>
        <v/>
      </c>
      <c r="HPG30" s="14" t="str">
        <f>IF('Employee Input 20-21'!HPG30="","",'Employee Input 20-21'!HPG30)</f>
        <v/>
      </c>
      <c r="HPH30" s="14" t="str">
        <f>IF('Employee Input 20-21'!HPH30="","",'Employee Input 20-21'!HPH30)</f>
        <v/>
      </c>
      <c r="HPI30" s="14" t="str">
        <f>IF('Employee Input 20-21'!HPI30="","",'Employee Input 20-21'!HPI30)</f>
        <v/>
      </c>
      <c r="HPJ30" s="14" t="str">
        <f>IF('Employee Input 20-21'!HPJ30="","",'Employee Input 20-21'!HPJ30)</f>
        <v/>
      </c>
      <c r="HPK30" s="14" t="str">
        <f>IF('Employee Input 20-21'!HPK30="","",'Employee Input 20-21'!HPK30)</f>
        <v/>
      </c>
      <c r="HPL30" s="14" t="str">
        <f>IF('Employee Input 20-21'!HPL30="","",'Employee Input 20-21'!HPL30)</f>
        <v/>
      </c>
      <c r="HPM30" s="14" t="str">
        <f>IF('Employee Input 20-21'!HPM30="","",'Employee Input 20-21'!HPM30)</f>
        <v/>
      </c>
      <c r="HPN30" s="14" t="str">
        <f>IF('Employee Input 20-21'!HPN30="","",'Employee Input 20-21'!HPN30)</f>
        <v/>
      </c>
      <c r="HPO30" s="14" t="str">
        <f>IF('Employee Input 20-21'!HPO30="","",'Employee Input 20-21'!HPO30)</f>
        <v/>
      </c>
      <c r="HPP30" s="14" t="str">
        <f>IF('Employee Input 20-21'!HPP30="","",'Employee Input 20-21'!HPP30)</f>
        <v/>
      </c>
      <c r="HPQ30" s="14" t="str">
        <f>IF('Employee Input 20-21'!HPQ30="","",'Employee Input 20-21'!HPQ30)</f>
        <v/>
      </c>
      <c r="HPR30" s="14" t="str">
        <f>IF('Employee Input 20-21'!HPR30="","",'Employee Input 20-21'!HPR30)</f>
        <v/>
      </c>
      <c r="HPS30" s="14" t="str">
        <f>IF('Employee Input 20-21'!HPS30="","",'Employee Input 20-21'!HPS30)</f>
        <v/>
      </c>
      <c r="HPT30" s="14" t="str">
        <f>IF('Employee Input 20-21'!HPT30="","",'Employee Input 20-21'!HPT30)</f>
        <v/>
      </c>
      <c r="HPU30" s="14" t="str">
        <f>IF('Employee Input 20-21'!HPU30="","",'Employee Input 20-21'!HPU30)</f>
        <v/>
      </c>
      <c r="HPV30" s="14" t="str">
        <f>IF('Employee Input 20-21'!HPV30="","",'Employee Input 20-21'!HPV30)</f>
        <v/>
      </c>
      <c r="HPW30" s="14" t="str">
        <f>IF('Employee Input 20-21'!HPW30="","",'Employee Input 20-21'!HPW30)</f>
        <v/>
      </c>
      <c r="HPX30" s="14" t="str">
        <f>IF('Employee Input 20-21'!HPX30="","",'Employee Input 20-21'!HPX30)</f>
        <v/>
      </c>
      <c r="HPY30" s="14" t="str">
        <f>IF('Employee Input 20-21'!HPY30="","",'Employee Input 20-21'!HPY30)</f>
        <v/>
      </c>
      <c r="HPZ30" s="14" t="str">
        <f>IF('Employee Input 20-21'!HPZ30="","",'Employee Input 20-21'!HPZ30)</f>
        <v/>
      </c>
      <c r="HQA30" s="14" t="str">
        <f>IF('Employee Input 20-21'!HQA30="","",'Employee Input 20-21'!HQA30)</f>
        <v/>
      </c>
      <c r="HQB30" s="14" t="str">
        <f>IF('Employee Input 20-21'!HQB30="","",'Employee Input 20-21'!HQB30)</f>
        <v/>
      </c>
      <c r="HQC30" s="14" t="str">
        <f>IF('Employee Input 20-21'!HQC30="","",'Employee Input 20-21'!HQC30)</f>
        <v/>
      </c>
      <c r="HQD30" s="14" t="str">
        <f>IF('Employee Input 20-21'!HQD30="","",'Employee Input 20-21'!HQD30)</f>
        <v/>
      </c>
      <c r="HQE30" s="14" t="str">
        <f>IF('Employee Input 20-21'!HQE30="","",'Employee Input 20-21'!HQE30)</f>
        <v/>
      </c>
      <c r="HQF30" s="14" t="str">
        <f>IF('Employee Input 20-21'!HQF30="","",'Employee Input 20-21'!HQF30)</f>
        <v/>
      </c>
      <c r="HQG30" s="14" t="str">
        <f>IF('Employee Input 20-21'!HQG30="","",'Employee Input 20-21'!HQG30)</f>
        <v/>
      </c>
      <c r="HQH30" s="14" t="str">
        <f>IF('Employee Input 20-21'!HQH30="","",'Employee Input 20-21'!HQH30)</f>
        <v/>
      </c>
      <c r="HQI30" s="14" t="str">
        <f>IF('Employee Input 20-21'!HQI30="","",'Employee Input 20-21'!HQI30)</f>
        <v/>
      </c>
      <c r="HQJ30" s="14" t="str">
        <f>IF('Employee Input 20-21'!HQJ30="","",'Employee Input 20-21'!HQJ30)</f>
        <v/>
      </c>
      <c r="HQK30" s="14" t="str">
        <f>IF('Employee Input 20-21'!HQK30="","",'Employee Input 20-21'!HQK30)</f>
        <v/>
      </c>
      <c r="HQL30" s="14" t="str">
        <f>IF('Employee Input 20-21'!HQL30="","",'Employee Input 20-21'!HQL30)</f>
        <v/>
      </c>
      <c r="HQM30" s="14" t="str">
        <f>IF('Employee Input 20-21'!HQM30="","",'Employee Input 20-21'!HQM30)</f>
        <v/>
      </c>
      <c r="HQN30" s="14" t="str">
        <f>IF('Employee Input 20-21'!HQN30="","",'Employee Input 20-21'!HQN30)</f>
        <v/>
      </c>
      <c r="HQO30" s="14" t="str">
        <f>IF('Employee Input 20-21'!HQO30="","",'Employee Input 20-21'!HQO30)</f>
        <v/>
      </c>
      <c r="HQP30" s="14" t="str">
        <f>IF('Employee Input 20-21'!HQP30="","",'Employee Input 20-21'!HQP30)</f>
        <v/>
      </c>
      <c r="HQQ30" s="14" t="str">
        <f>IF('Employee Input 20-21'!HQQ30="","",'Employee Input 20-21'!HQQ30)</f>
        <v/>
      </c>
      <c r="HQR30" s="14" t="str">
        <f>IF('Employee Input 20-21'!HQR30="","",'Employee Input 20-21'!HQR30)</f>
        <v/>
      </c>
      <c r="HQS30" s="14" t="str">
        <f>IF('Employee Input 20-21'!HQS30="","",'Employee Input 20-21'!HQS30)</f>
        <v/>
      </c>
      <c r="HQT30" s="14" t="str">
        <f>IF('Employee Input 20-21'!HQT30="","",'Employee Input 20-21'!HQT30)</f>
        <v/>
      </c>
      <c r="HQU30" s="14" t="str">
        <f>IF('Employee Input 20-21'!HQU30="","",'Employee Input 20-21'!HQU30)</f>
        <v/>
      </c>
      <c r="HQV30" s="14" t="str">
        <f>IF('Employee Input 20-21'!HQV30="","",'Employee Input 20-21'!HQV30)</f>
        <v/>
      </c>
      <c r="HQW30" s="14" t="str">
        <f>IF('Employee Input 20-21'!HQW30="","",'Employee Input 20-21'!HQW30)</f>
        <v/>
      </c>
      <c r="HQX30" s="14" t="str">
        <f>IF('Employee Input 20-21'!HQX30="","",'Employee Input 20-21'!HQX30)</f>
        <v/>
      </c>
      <c r="HQY30" s="14" t="str">
        <f>IF('Employee Input 20-21'!HQY30="","",'Employee Input 20-21'!HQY30)</f>
        <v/>
      </c>
      <c r="HQZ30" s="14" t="str">
        <f>IF('Employee Input 20-21'!HQZ30="","",'Employee Input 20-21'!HQZ30)</f>
        <v/>
      </c>
      <c r="HRA30" s="14" t="str">
        <f>IF('Employee Input 20-21'!HRA30="","",'Employee Input 20-21'!HRA30)</f>
        <v/>
      </c>
      <c r="HRB30" s="14" t="str">
        <f>IF('Employee Input 20-21'!HRB30="","",'Employee Input 20-21'!HRB30)</f>
        <v/>
      </c>
      <c r="HRC30" s="14" t="str">
        <f>IF('Employee Input 20-21'!HRC30="","",'Employee Input 20-21'!HRC30)</f>
        <v/>
      </c>
      <c r="HRD30" s="14" t="str">
        <f>IF('Employee Input 20-21'!HRD30="","",'Employee Input 20-21'!HRD30)</f>
        <v/>
      </c>
      <c r="HRE30" s="14" t="str">
        <f>IF('Employee Input 20-21'!HRE30="","",'Employee Input 20-21'!HRE30)</f>
        <v/>
      </c>
      <c r="HRF30" s="14" t="str">
        <f>IF('Employee Input 20-21'!HRF30="","",'Employee Input 20-21'!HRF30)</f>
        <v/>
      </c>
      <c r="HRG30" s="14" t="str">
        <f>IF('Employee Input 20-21'!HRG30="","",'Employee Input 20-21'!HRG30)</f>
        <v/>
      </c>
      <c r="HRH30" s="14" t="str">
        <f>IF('Employee Input 20-21'!HRH30="","",'Employee Input 20-21'!HRH30)</f>
        <v/>
      </c>
      <c r="HRI30" s="14" t="str">
        <f>IF('Employee Input 20-21'!HRI30="","",'Employee Input 20-21'!HRI30)</f>
        <v/>
      </c>
      <c r="HRJ30" s="14" t="str">
        <f>IF('Employee Input 20-21'!HRJ30="","",'Employee Input 20-21'!HRJ30)</f>
        <v/>
      </c>
      <c r="HRK30" s="14" t="str">
        <f>IF('Employee Input 20-21'!HRK30="","",'Employee Input 20-21'!HRK30)</f>
        <v/>
      </c>
      <c r="HRL30" s="14" t="str">
        <f>IF('Employee Input 20-21'!HRL30="","",'Employee Input 20-21'!HRL30)</f>
        <v/>
      </c>
      <c r="HRM30" s="14" t="str">
        <f>IF('Employee Input 20-21'!HRM30="","",'Employee Input 20-21'!HRM30)</f>
        <v/>
      </c>
      <c r="HRN30" s="14" t="str">
        <f>IF('Employee Input 20-21'!HRN30="","",'Employee Input 20-21'!HRN30)</f>
        <v/>
      </c>
      <c r="HRO30" s="14" t="str">
        <f>IF('Employee Input 20-21'!HRO30="","",'Employee Input 20-21'!HRO30)</f>
        <v/>
      </c>
      <c r="HRP30" s="14" t="str">
        <f>IF('Employee Input 20-21'!HRP30="","",'Employee Input 20-21'!HRP30)</f>
        <v/>
      </c>
      <c r="HRQ30" s="14" t="str">
        <f>IF('Employee Input 20-21'!HRQ30="","",'Employee Input 20-21'!HRQ30)</f>
        <v/>
      </c>
      <c r="HRR30" s="14" t="str">
        <f>IF('Employee Input 20-21'!HRR30="","",'Employee Input 20-21'!HRR30)</f>
        <v/>
      </c>
      <c r="HRS30" s="14" t="str">
        <f>IF('Employee Input 20-21'!HRS30="","",'Employee Input 20-21'!HRS30)</f>
        <v/>
      </c>
      <c r="HRT30" s="14" t="str">
        <f>IF('Employee Input 20-21'!HRT30="","",'Employee Input 20-21'!HRT30)</f>
        <v/>
      </c>
      <c r="HRU30" s="14" t="str">
        <f>IF('Employee Input 20-21'!HRU30="","",'Employee Input 20-21'!HRU30)</f>
        <v/>
      </c>
      <c r="HRV30" s="14" t="str">
        <f>IF('Employee Input 20-21'!HRV30="","",'Employee Input 20-21'!HRV30)</f>
        <v/>
      </c>
      <c r="HRW30" s="14" t="str">
        <f>IF('Employee Input 20-21'!HRW30="","",'Employee Input 20-21'!HRW30)</f>
        <v/>
      </c>
      <c r="HRX30" s="14" t="str">
        <f>IF('Employee Input 20-21'!HRX30="","",'Employee Input 20-21'!HRX30)</f>
        <v/>
      </c>
      <c r="HRY30" s="14" t="str">
        <f>IF('Employee Input 20-21'!HRY30="","",'Employee Input 20-21'!HRY30)</f>
        <v/>
      </c>
      <c r="HRZ30" s="14" t="str">
        <f>IF('Employee Input 20-21'!HRZ30="","",'Employee Input 20-21'!HRZ30)</f>
        <v/>
      </c>
      <c r="HSA30" s="14" t="str">
        <f>IF('Employee Input 20-21'!HSA30="","",'Employee Input 20-21'!HSA30)</f>
        <v/>
      </c>
      <c r="HSB30" s="14" t="str">
        <f>IF('Employee Input 20-21'!HSB30="","",'Employee Input 20-21'!HSB30)</f>
        <v/>
      </c>
      <c r="HSC30" s="14" t="str">
        <f>IF('Employee Input 20-21'!HSC30="","",'Employee Input 20-21'!HSC30)</f>
        <v/>
      </c>
      <c r="HSD30" s="14" t="str">
        <f>IF('Employee Input 20-21'!HSD30="","",'Employee Input 20-21'!HSD30)</f>
        <v/>
      </c>
      <c r="HSE30" s="14" t="str">
        <f>IF('Employee Input 20-21'!HSE30="","",'Employee Input 20-21'!HSE30)</f>
        <v/>
      </c>
      <c r="HSF30" s="14" t="str">
        <f>IF('Employee Input 20-21'!HSF30="","",'Employee Input 20-21'!HSF30)</f>
        <v/>
      </c>
      <c r="HSG30" s="14" t="str">
        <f>IF('Employee Input 20-21'!HSG30="","",'Employee Input 20-21'!HSG30)</f>
        <v/>
      </c>
      <c r="HSH30" s="14" t="str">
        <f>IF('Employee Input 20-21'!HSH30="","",'Employee Input 20-21'!HSH30)</f>
        <v/>
      </c>
      <c r="HSI30" s="14" t="str">
        <f>IF('Employee Input 20-21'!HSI30="","",'Employee Input 20-21'!HSI30)</f>
        <v/>
      </c>
      <c r="HSJ30" s="14" t="str">
        <f>IF('Employee Input 20-21'!HSJ30="","",'Employee Input 20-21'!HSJ30)</f>
        <v/>
      </c>
      <c r="HSK30" s="14" t="str">
        <f>IF('Employee Input 20-21'!HSK30="","",'Employee Input 20-21'!HSK30)</f>
        <v/>
      </c>
      <c r="HSL30" s="14" t="str">
        <f>IF('Employee Input 20-21'!HSL30="","",'Employee Input 20-21'!HSL30)</f>
        <v/>
      </c>
      <c r="HSM30" s="14" t="str">
        <f>IF('Employee Input 20-21'!HSM30="","",'Employee Input 20-21'!HSM30)</f>
        <v/>
      </c>
      <c r="HSN30" s="14" t="str">
        <f>IF('Employee Input 20-21'!HSN30="","",'Employee Input 20-21'!HSN30)</f>
        <v/>
      </c>
      <c r="HSO30" s="14" t="str">
        <f>IF('Employee Input 20-21'!HSO30="","",'Employee Input 20-21'!HSO30)</f>
        <v/>
      </c>
      <c r="HSP30" s="14" t="str">
        <f>IF('Employee Input 20-21'!HSP30="","",'Employee Input 20-21'!HSP30)</f>
        <v/>
      </c>
      <c r="HSQ30" s="14" t="str">
        <f>IF('Employee Input 20-21'!HSQ30="","",'Employee Input 20-21'!HSQ30)</f>
        <v/>
      </c>
      <c r="HSR30" s="14" t="str">
        <f>IF('Employee Input 20-21'!HSR30="","",'Employee Input 20-21'!HSR30)</f>
        <v/>
      </c>
      <c r="HSS30" s="14" t="str">
        <f>IF('Employee Input 20-21'!HSS30="","",'Employee Input 20-21'!HSS30)</f>
        <v/>
      </c>
      <c r="HST30" s="14" t="str">
        <f>IF('Employee Input 20-21'!HST30="","",'Employee Input 20-21'!HST30)</f>
        <v/>
      </c>
      <c r="HSU30" s="14" t="str">
        <f>IF('Employee Input 20-21'!HSU30="","",'Employee Input 20-21'!HSU30)</f>
        <v/>
      </c>
      <c r="HSV30" s="14" t="str">
        <f>IF('Employee Input 20-21'!HSV30="","",'Employee Input 20-21'!HSV30)</f>
        <v/>
      </c>
      <c r="HSW30" s="14" t="str">
        <f>IF('Employee Input 20-21'!HSW30="","",'Employee Input 20-21'!HSW30)</f>
        <v/>
      </c>
      <c r="HSX30" s="14" t="str">
        <f>IF('Employee Input 20-21'!HSX30="","",'Employee Input 20-21'!HSX30)</f>
        <v/>
      </c>
      <c r="HSY30" s="14" t="str">
        <f>IF('Employee Input 20-21'!HSY30="","",'Employee Input 20-21'!HSY30)</f>
        <v/>
      </c>
      <c r="HSZ30" s="14" t="str">
        <f>IF('Employee Input 20-21'!HSZ30="","",'Employee Input 20-21'!HSZ30)</f>
        <v/>
      </c>
      <c r="HTA30" s="14" t="str">
        <f>IF('Employee Input 20-21'!HTA30="","",'Employee Input 20-21'!HTA30)</f>
        <v/>
      </c>
      <c r="HTB30" s="14" t="str">
        <f>IF('Employee Input 20-21'!HTB30="","",'Employee Input 20-21'!HTB30)</f>
        <v/>
      </c>
      <c r="HTC30" s="14" t="str">
        <f>IF('Employee Input 20-21'!HTC30="","",'Employee Input 20-21'!HTC30)</f>
        <v/>
      </c>
      <c r="HTD30" s="14" t="str">
        <f>IF('Employee Input 20-21'!HTD30="","",'Employee Input 20-21'!HTD30)</f>
        <v/>
      </c>
      <c r="HTE30" s="14" t="str">
        <f>IF('Employee Input 20-21'!HTE30="","",'Employee Input 20-21'!HTE30)</f>
        <v/>
      </c>
      <c r="HTF30" s="14" t="str">
        <f>IF('Employee Input 20-21'!HTF30="","",'Employee Input 20-21'!HTF30)</f>
        <v/>
      </c>
      <c r="HTG30" s="14" t="str">
        <f>IF('Employee Input 20-21'!HTG30="","",'Employee Input 20-21'!HTG30)</f>
        <v/>
      </c>
      <c r="HTH30" s="14" t="str">
        <f>IF('Employee Input 20-21'!HTH30="","",'Employee Input 20-21'!HTH30)</f>
        <v/>
      </c>
      <c r="HTI30" s="14" t="str">
        <f>IF('Employee Input 20-21'!HTI30="","",'Employee Input 20-21'!HTI30)</f>
        <v/>
      </c>
      <c r="HTJ30" s="14" t="str">
        <f>IF('Employee Input 20-21'!HTJ30="","",'Employee Input 20-21'!HTJ30)</f>
        <v/>
      </c>
      <c r="HTK30" s="14" t="str">
        <f>IF('Employee Input 20-21'!HTK30="","",'Employee Input 20-21'!HTK30)</f>
        <v/>
      </c>
      <c r="HTL30" s="14" t="str">
        <f>IF('Employee Input 20-21'!HTL30="","",'Employee Input 20-21'!HTL30)</f>
        <v/>
      </c>
      <c r="HTM30" s="14" t="str">
        <f>IF('Employee Input 20-21'!HTM30="","",'Employee Input 20-21'!HTM30)</f>
        <v/>
      </c>
      <c r="HTN30" s="14" t="str">
        <f>IF('Employee Input 20-21'!HTN30="","",'Employee Input 20-21'!HTN30)</f>
        <v/>
      </c>
      <c r="HTO30" s="14" t="str">
        <f>IF('Employee Input 20-21'!HTO30="","",'Employee Input 20-21'!HTO30)</f>
        <v/>
      </c>
      <c r="HTP30" s="14" t="str">
        <f>IF('Employee Input 20-21'!HTP30="","",'Employee Input 20-21'!HTP30)</f>
        <v/>
      </c>
      <c r="HTQ30" s="14" t="str">
        <f>IF('Employee Input 20-21'!HTQ30="","",'Employee Input 20-21'!HTQ30)</f>
        <v/>
      </c>
      <c r="HTR30" s="14" t="str">
        <f>IF('Employee Input 20-21'!HTR30="","",'Employee Input 20-21'!HTR30)</f>
        <v/>
      </c>
      <c r="HTS30" s="14" t="str">
        <f>IF('Employee Input 20-21'!HTS30="","",'Employee Input 20-21'!HTS30)</f>
        <v/>
      </c>
      <c r="HTT30" s="14" t="str">
        <f>IF('Employee Input 20-21'!HTT30="","",'Employee Input 20-21'!HTT30)</f>
        <v/>
      </c>
      <c r="HTU30" s="14" t="str">
        <f>IF('Employee Input 20-21'!HTU30="","",'Employee Input 20-21'!HTU30)</f>
        <v/>
      </c>
      <c r="HTV30" s="14" t="str">
        <f>IF('Employee Input 20-21'!HTV30="","",'Employee Input 20-21'!HTV30)</f>
        <v/>
      </c>
      <c r="HTW30" s="14" t="str">
        <f>IF('Employee Input 20-21'!HTW30="","",'Employee Input 20-21'!HTW30)</f>
        <v/>
      </c>
      <c r="HTX30" s="14" t="str">
        <f>IF('Employee Input 20-21'!HTX30="","",'Employee Input 20-21'!HTX30)</f>
        <v/>
      </c>
      <c r="HTY30" s="14" t="str">
        <f>IF('Employee Input 20-21'!HTY30="","",'Employee Input 20-21'!HTY30)</f>
        <v/>
      </c>
      <c r="HTZ30" s="14" t="str">
        <f>IF('Employee Input 20-21'!HTZ30="","",'Employee Input 20-21'!HTZ30)</f>
        <v/>
      </c>
      <c r="HUA30" s="14" t="str">
        <f>IF('Employee Input 20-21'!HUA30="","",'Employee Input 20-21'!HUA30)</f>
        <v/>
      </c>
      <c r="HUB30" s="14" t="str">
        <f>IF('Employee Input 20-21'!HUB30="","",'Employee Input 20-21'!HUB30)</f>
        <v/>
      </c>
      <c r="HUC30" s="14" t="str">
        <f>IF('Employee Input 20-21'!HUC30="","",'Employee Input 20-21'!HUC30)</f>
        <v/>
      </c>
      <c r="HUD30" s="14" t="str">
        <f>IF('Employee Input 20-21'!HUD30="","",'Employee Input 20-21'!HUD30)</f>
        <v/>
      </c>
      <c r="HUE30" s="14" t="str">
        <f>IF('Employee Input 20-21'!HUE30="","",'Employee Input 20-21'!HUE30)</f>
        <v/>
      </c>
      <c r="HUF30" s="14" t="str">
        <f>IF('Employee Input 20-21'!HUF30="","",'Employee Input 20-21'!HUF30)</f>
        <v/>
      </c>
      <c r="HUG30" s="14" t="str">
        <f>IF('Employee Input 20-21'!HUG30="","",'Employee Input 20-21'!HUG30)</f>
        <v/>
      </c>
      <c r="HUH30" s="14" t="str">
        <f>IF('Employee Input 20-21'!HUH30="","",'Employee Input 20-21'!HUH30)</f>
        <v/>
      </c>
      <c r="HUI30" s="14" t="str">
        <f>IF('Employee Input 20-21'!HUI30="","",'Employee Input 20-21'!HUI30)</f>
        <v/>
      </c>
      <c r="HUJ30" s="14" t="str">
        <f>IF('Employee Input 20-21'!HUJ30="","",'Employee Input 20-21'!HUJ30)</f>
        <v/>
      </c>
      <c r="HUK30" s="14" t="str">
        <f>IF('Employee Input 20-21'!HUK30="","",'Employee Input 20-21'!HUK30)</f>
        <v/>
      </c>
      <c r="HUL30" s="14" t="str">
        <f>IF('Employee Input 20-21'!HUL30="","",'Employee Input 20-21'!HUL30)</f>
        <v/>
      </c>
      <c r="HUM30" s="14" t="str">
        <f>IF('Employee Input 20-21'!HUM30="","",'Employee Input 20-21'!HUM30)</f>
        <v/>
      </c>
      <c r="HUN30" s="14" t="str">
        <f>IF('Employee Input 20-21'!HUN30="","",'Employee Input 20-21'!HUN30)</f>
        <v/>
      </c>
      <c r="HUO30" s="14" t="str">
        <f>IF('Employee Input 20-21'!HUO30="","",'Employee Input 20-21'!HUO30)</f>
        <v/>
      </c>
      <c r="HUP30" s="14" t="str">
        <f>IF('Employee Input 20-21'!HUP30="","",'Employee Input 20-21'!HUP30)</f>
        <v/>
      </c>
      <c r="HUQ30" s="14" t="str">
        <f>IF('Employee Input 20-21'!HUQ30="","",'Employee Input 20-21'!HUQ30)</f>
        <v/>
      </c>
      <c r="HUR30" s="14" t="str">
        <f>IF('Employee Input 20-21'!HUR30="","",'Employee Input 20-21'!HUR30)</f>
        <v/>
      </c>
      <c r="HUS30" s="14" t="str">
        <f>IF('Employee Input 20-21'!HUS30="","",'Employee Input 20-21'!HUS30)</f>
        <v/>
      </c>
      <c r="HUT30" s="14" t="str">
        <f>IF('Employee Input 20-21'!HUT30="","",'Employee Input 20-21'!HUT30)</f>
        <v/>
      </c>
      <c r="HUU30" s="14" t="str">
        <f>IF('Employee Input 20-21'!HUU30="","",'Employee Input 20-21'!HUU30)</f>
        <v/>
      </c>
      <c r="HUV30" s="14" t="str">
        <f>IF('Employee Input 20-21'!HUV30="","",'Employee Input 20-21'!HUV30)</f>
        <v/>
      </c>
      <c r="HUW30" s="14" t="str">
        <f>IF('Employee Input 20-21'!HUW30="","",'Employee Input 20-21'!HUW30)</f>
        <v/>
      </c>
      <c r="HUX30" s="14" t="str">
        <f>IF('Employee Input 20-21'!HUX30="","",'Employee Input 20-21'!HUX30)</f>
        <v/>
      </c>
      <c r="HUY30" s="14" t="str">
        <f>IF('Employee Input 20-21'!HUY30="","",'Employee Input 20-21'!HUY30)</f>
        <v/>
      </c>
      <c r="HUZ30" s="14" t="str">
        <f>IF('Employee Input 20-21'!HUZ30="","",'Employee Input 20-21'!HUZ30)</f>
        <v/>
      </c>
      <c r="HVA30" s="14" t="str">
        <f>IF('Employee Input 20-21'!HVA30="","",'Employee Input 20-21'!HVA30)</f>
        <v/>
      </c>
      <c r="HVB30" s="14" t="str">
        <f>IF('Employee Input 20-21'!HVB30="","",'Employee Input 20-21'!HVB30)</f>
        <v/>
      </c>
      <c r="HVC30" s="14" t="str">
        <f>IF('Employee Input 20-21'!HVC30="","",'Employee Input 20-21'!HVC30)</f>
        <v/>
      </c>
      <c r="HVD30" s="14" t="str">
        <f>IF('Employee Input 20-21'!HVD30="","",'Employee Input 20-21'!HVD30)</f>
        <v/>
      </c>
      <c r="HVE30" s="14" t="str">
        <f>IF('Employee Input 20-21'!HVE30="","",'Employee Input 20-21'!HVE30)</f>
        <v/>
      </c>
      <c r="HVF30" s="14" t="str">
        <f>IF('Employee Input 20-21'!HVF30="","",'Employee Input 20-21'!HVF30)</f>
        <v/>
      </c>
      <c r="HVG30" s="14" t="str">
        <f>IF('Employee Input 20-21'!HVG30="","",'Employee Input 20-21'!HVG30)</f>
        <v/>
      </c>
      <c r="HVH30" s="14" t="str">
        <f>IF('Employee Input 20-21'!HVH30="","",'Employee Input 20-21'!HVH30)</f>
        <v/>
      </c>
      <c r="HVI30" s="14" t="str">
        <f>IF('Employee Input 20-21'!HVI30="","",'Employee Input 20-21'!HVI30)</f>
        <v/>
      </c>
      <c r="HVJ30" s="14" t="str">
        <f>IF('Employee Input 20-21'!HVJ30="","",'Employee Input 20-21'!HVJ30)</f>
        <v/>
      </c>
      <c r="HVK30" s="14" t="str">
        <f>IF('Employee Input 20-21'!HVK30="","",'Employee Input 20-21'!HVK30)</f>
        <v/>
      </c>
      <c r="HVL30" s="14" t="str">
        <f>IF('Employee Input 20-21'!HVL30="","",'Employee Input 20-21'!HVL30)</f>
        <v/>
      </c>
      <c r="HVM30" s="14" t="str">
        <f>IF('Employee Input 20-21'!HVM30="","",'Employee Input 20-21'!HVM30)</f>
        <v/>
      </c>
      <c r="HVN30" s="14" t="str">
        <f>IF('Employee Input 20-21'!HVN30="","",'Employee Input 20-21'!HVN30)</f>
        <v/>
      </c>
      <c r="HVO30" s="14" t="str">
        <f>IF('Employee Input 20-21'!HVO30="","",'Employee Input 20-21'!HVO30)</f>
        <v/>
      </c>
      <c r="HVP30" s="14" t="str">
        <f>IF('Employee Input 20-21'!HVP30="","",'Employee Input 20-21'!HVP30)</f>
        <v/>
      </c>
      <c r="HVQ30" s="14" t="str">
        <f>IF('Employee Input 20-21'!HVQ30="","",'Employee Input 20-21'!HVQ30)</f>
        <v/>
      </c>
      <c r="HVR30" s="14" t="str">
        <f>IF('Employee Input 20-21'!HVR30="","",'Employee Input 20-21'!HVR30)</f>
        <v/>
      </c>
      <c r="HVS30" s="14" t="str">
        <f>IF('Employee Input 20-21'!HVS30="","",'Employee Input 20-21'!HVS30)</f>
        <v/>
      </c>
      <c r="HVT30" s="14" t="str">
        <f>IF('Employee Input 20-21'!HVT30="","",'Employee Input 20-21'!HVT30)</f>
        <v/>
      </c>
      <c r="HVU30" s="14" t="str">
        <f>IF('Employee Input 20-21'!HVU30="","",'Employee Input 20-21'!HVU30)</f>
        <v/>
      </c>
      <c r="HVV30" s="14" t="str">
        <f>IF('Employee Input 20-21'!HVV30="","",'Employee Input 20-21'!HVV30)</f>
        <v/>
      </c>
      <c r="HVW30" s="14" t="str">
        <f>IF('Employee Input 20-21'!HVW30="","",'Employee Input 20-21'!HVW30)</f>
        <v/>
      </c>
      <c r="HVX30" s="14" t="str">
        <f>IF('Employee Input 20-21'!HVX30="","",'Employee Input 20-21'!HVX30)</f>
        <v/>
      </c>
      <c r="HVY30" s="14" t="str">
        <f>IF('Employee Input 20-21'!HVY30="","",'Employee Input 20-21'!HVY30)</f>
        <v/>
      </c>
      <c r="HVZ30" s="14" t="str">
        <f>IF('Employee Input 20-21'!HVZ30="","",'Employee Input 20-21'!HVZ30)</f>
        <v/>
      </c>
      <c r="HWA30" s="14" t="str">
        <f>IF('Employee Input 20-21'!HWA30="","",'Employee Input 20-21'!HWA30)</f>
        <v/>
      </c>
      <c r="HWB30" s="14" t="str">
        <f>IF('Employee Input 20-21'!HWB30="","",'Employee Input 20-21'!HWB30)</f>
        <v/>
      </c>
      <c r="HWC30" s="14" t="str">
        <f>IF('Employee Input 20-21'!HWC30="","",'Employee Input 20-21'!HWC30)</f>
        <v/>
      </c>
      <c r="HWD30" s="14" t="str">
        <f>IF('Employee Input 20-21'!HWD30="","",'Employee Input 20-21'!HWD30)</f>
        <v/>
      </c>
      <c r="HWE30" s="14" t="str">
        <f>IF('Employee Input 20-21'!HWE30="","",'Employee Input 20-21'!HWE30)</f>
        <v/>
      </c>
      <c r="HWF30" s="14" t="str">
        <f>IF('Employee Input 20-21'!HWF30="","",'Employee Input 20-21'!HWF30)</f>
        <v/>
      </c>
      <c r="HWG30" s="14" t="str">
        <f>IF('Employee Input 20-21'!HWG30="","",'Employee Input 20-21'!HWG30)</f>
        <v/>
      </c>
      <c r="HWH30" s="14" t="str">
        <f>IF('Employee Input 20-21'!HWH30="","",'Employee Input 20-21'!HWH30)</f>
        <v/>
      </c>
      <c r="HWI30" s="14" t="str">
        <f>IF('Employee Input 20-21'!HWI30="","",'Employee Input 20-21'!HWI30)</f>
        <v/>
      </c>
      <c r="HWJ30" s="14" t="str">
        <f>IF('Employee Input 20-21'!HWJ30="","",'Employee Input 20-21'!HWJ30)</f>
        <v/>
      </c>
      <c r="HWK30" s="14" t="str">
        <f>IF('Employee Input 20-21'!HWK30="","",'Employee Input 20-21'!HWK30)</f>
        <v/>
      </c>
      <c r="HWL30" s="14" t="str">
        <f>IF('Employee Input 20-21'!HWL30="","",'Employee Input 20-21'!HWL30)</f>
        <v/>
      </c>
      <c r="HWM30" s="14" t="str">
        <f>IF('Employee Input 20-21'!HWM30="","",'Employee Input 20-21'!HWM30)</f>
        <v/>
      </c>
      <c r="HWN30" s="14" t="str">
        <f>IF('Employee Input 20-21'!HWN30="","",'Employee Input 20-21'!HWN30)</f>
        <v/>
      </c>
      <c r="HWO30" s="14" t="str">
        <f>IF('Employee Input 20-21'!HWO30="","",'Employee Input 20-21'!HWO30)</f>
        <v/>
      </c>
      <c r="HWP30" s="14" t="str">
        <f>IF('Employee Input 20-21'!HWP30="","",'Employee Input 20-21'!HWP30)</f>
        <v/>
      </c>
      <c r="HWQ30" s="14" t="str">
        <f>IF('Employee Input 20-21'!HWQ30="","",'Employee Input 20-21'!HWQ30)</f>
        <v/>
      </c>
      <c r="HWR30" s="14" t="str">
        <f>IF('Employee Input 20-21'!HWR30="","",'Employee Input 20-21'!HWR30)</f>
        <v/>
      </c>
      <c r="HWS30" s="14" t="str">
        <f>IF('Employee Input 20-21'!HWS30="","",'Employee Input 20-21'!HWS30)</f>
        <v/>
      </c>
      <c r="HWT30" s="14" t="str">
        <f>IF('Employee Input 20-21'!HWT30="","",'Employee Input 20-21'!HWT30)</f>
        <v/>
      </c>
      <c r="HWU30" s="14" t="str">
        <f>IF('Employee Input 20-21'!HWU30="","",'Employee Input 20-21'!HWU30)</f>
        <v/>
      </c>
      <c r="HWV30" s="14" t="str">
        <f>IF('Employee Input 20-21'!HWV30="","",'Employee Input 20-21'!HWV30)</f>
        <v/>
      </c>
      <c r="HWW30" s="14" t="str">
        <f>IF('Employee Input 20-21'!HWW30="","",'Employee Input 20-21'!HWW30)</f>
        <v/>
      </c>
      <c r="HWX30" s="14" t="str">
        <f>IF('Employee Input 20-21'!HWX30="","",'Employee Input 20-21'!HWX30)</f>
        <v/>
      </c>
      <c r="HWY30" s="14" t="str">
        <f>IF('Employee Input 20-21'!HWY30="","",'Employee Input 20-21'!HWY30)</f>
        <v/>
      </c>
      <c r="HWZ30" s="14" t="str">
        <f>IF('Employee Input 20-21'!HWZ30="","",'Employee Input 20-21'!HWZ30)</f>
        <v/>
      </c>
      <c r="HXA30" s="14" t="str">
        <f>IF('Employee Input 20-21'!HXA30="","",'Employee Input 20-21'!HXA30)</f>
        <v/>
      </c>
      <c r="HXB30" s="14" t="str">
        <f>IF('Employee Input 20-21'!HXB30="","",'Employee Input 20-21'!HXB30)</f>
        <v/>
      </c>
      <c r="HXC30" s="14" t="str">
        <f>IF('Employee Input 20-21'!HXC30="","",'Employee Input 20-21'!HXC30)</f>
        <v/>
      </c>
      <c r="HXD30" s="14" t="str">
        <f>IF('Employee Input 20-21'!HXD30="","",'Employee Input 20-21'!HXD30)</f>
        <v/>
      </c>
      <c r="HXE30" s="14" t="str">
        <f>IF('Employee Input 20-21'!HXE30="","",'Employee Input 20-21'!HXE30)</f>
        <v/>
      </c>
      <c r="HXF30" s="14" t="str">
        <f>IF('Employee Input 20-21'!HXF30="","",'Employee Input 20-21'!HXF30)</f>
        <v/>
      </c>
      <c r="HXG30" s="14" t="str">
        <f>IF('Employee Input 20-21'!HXG30="","",'Employee Input 20-21'!HXG30)</f>
        <v/>
      </c>
      <c r="HXH30" s="14" t="str">
        <f>IF('Employee Input 20-21'!HXH30="","",'Employee Input 20-21'!HXH30)</f>
        <v/>
      </c>
      <c r="HXI30" s="14" t="str">
        <f>IF('Employee Input 20-21'!HXI30="","",'Employee Input 20-21'!HXI30)</f>
        <v/>
      </c>
      <c r="HXJ30" s="14" t="str">
        <f>IF('Employee Input 20-21'!HXJ30="","",'Employee Input 20-21'!HXJ30)</f>
        <v/>
      </c>
      <c r="HXK30" s="14" t="str">
        <f>IF('Employee Input 20-21'!HXK30="","",'Employee Input 20-21'!HXK30)</f>
        <v/>
      </c>
      <c r="HXL30" s="14" t="str">
        <f>IF('Employee Input 20-21'!HXL30="","",'Employee Input 20-21'!HXL30)</f>
        <v/>
      </c>
      <c r="HXM30" s="14" t="str">
        <f>IF('Employee Input 20-21'!HXM30="","",'Employee Input 20-21'!HXM30)</f>
        <v/>
      </c>
      <c r="HXN30" s="14" t="str">
        <f>IF('Employee Input 20-21'!HXN30="","",'Employee Input 20-21'!HXN30)</f>
        <v/>
      </c>
      <c r="HXO30" s="14" t="str">
        <f>IF('Employee Input 20-21'!HXO30="","",'Employee Input 20-21'!HXO30)</f>
        <v/>
      </c>
      <c r="HXP30" s="14" t="str">
        <f>IF('Employee Input 20-21'!HXP30="","",'Employee Input 20-21'!HXP30)</f>
        <v/>
      </c>
      <c r="HXQ30" s="14" t="str">
        <f>IF('Employee Input 20-21'!HXQ30="","",'Employee Input 20-21'!HXQ30)</f>
        <v/>
      </c>
      <c r="HXR30" s="14" t="str">
        <f>IF('Employee Input 20-21'!HXR30="","",'Employee Input 20-21'!HXR30)</f>
        <v/>
      </c>
      <c r="HXS30" s="14" t="str">
        <f>IF('Employee Input 20-21'!HXS30="","",'Employee Input 20-21'!HXS30)</f>
        <v/>
      </c>
      <c r="HXT30" s="14" t="str">
        <f>IF('Employee Input 20-21'!HXT30="","",'Employee Input 20-21'!HXT30)</f>
        <v/>
      </c>
      <c r="HXU30" s="14" t="str">
        <f>IF('Employee Input 20-21'!HXU30="","",'Employee Input 20-21'!HXU30)</f>
        <v/>
      </c>
      <c r="HXV30" s="14" t="str">
        <f>IF('Employee Input 20-21'!HXV30="","",'Employee Input 20-21'!HXV30)</f>
        <v/>
      </c>
      <c r="HXW30" s="14" t="str">
        <f>IF('Employee Input 20-21'!HXW30="","",'Employee Input 20-21'!HXW30)</f>
        <v/>
      </c>
      <c r="HXX30" s="14" t="str">
        <f>IF('Employee Input 20-21'!HXX30="","",'Employee Input 20-21'!HXX30)</f>
        <v/>
      </c>
      <c r="HXY30" s="14" t="str">
        <f>IF('Employee Input 20-21'!HXY30="","",'Employee Input 20-21'!HXY30)</f>
        <v/>
      </c>
      <c r="HXZ30" s="14" t="str">
        <f>IF('Employee Input 20-21'!HXZ30="","",'Employee Input 20-21'!HXZ30)</f>
        <v/>
      </c>
      <c r="HYA30" s="14" t="str">
        <f>IF('Employee Input 20-21'!HYA30="","",'Employee Input 20-21'!HYA30)</f>
        <v/>
      </c>
      <c r="HYB30" s="14" t="str">
        <f>IF('Employee Input 20-21'!HYB30="","",'Employee Input 20-21'!HYB30)</f>
        <v/>
      </c>
      <c r="HYC30" s="14" t="str">
        <f>IF('Employee Input 20-21'!HYC30="","",'Employee Input 20-21'!HYC30)</f>
        <v/>
      </c>
      <c r="HYD30" s="14" t="str">
        <f>IF('Employee Input 20-21'!HYD30="","",'Employee Input 20-21'!HYD30)</f>
        <v/>
      </c>
      <c r="HYE30" s="14" t="str">
        <f>IF('Employee Input 20-21'!HYE30="","",'Employee Input 20-21'!HYE30)</f>
        <v/>
      </c>
      <c r="HYF30" s="14" t="str">
        <f>IF('Employee Input 20-21'!HYF30="","",'Employee Input 20-21'!HYF30)</f>
        <v/>
      </c>
      <c r="HYG30" s="14" t="str">
        <f>IF('Employee Input 20-21'!HYG30="","",'Employee Input 20-21'!HYG30)</f>
        <v/>
      </c>
      <c r="HYH30" s="14" t="str">
        <f>IF('Employee Input 20-21'!HYH30="","",'Employee Input 20-21'!HYH30)</f>
        <v/>
      </c>
      <c r="HYI30" s="14" t="str">
        <f>IF('Employee Input 20-21'!HYI30="","",'Employee Input 20-21'!HYI30)</f>
        <v/>
      </c>
      <c r="HYJ30" s="14" t="str">
        <f>IF('Employee Input 20-21'!HYJ30="","",'Employee Input 20-21'!HYJ30)</f>
        <v/>
      </c>
      <c r="HYK30" s="14" t="str">
        <f>IF('Employee Input 20-21'!HYK30="","",'Employee Input 20-21'!HYK30)</f>
        <v/>
      </c>
      <c r="HYL30" s="14" t="str">
        <f>IF('Employee Input 20-21'!HYL30="","",'Employee Input 20-21'!HYL30)</f>
        <v/>
      </c>
      <c r="HYM30" s="14" t="str">
        <f>IF('Employee Input 20-21'!HYM30="","",'Employee Input 20-21'!HYM30)</f>
        <v/>
      </c>
      <c r="HYN30" s="14" t="str">
        <f>IF('Employee Input 20-21'!HYN30="","",'Employee Input 20-21'!HYN30)</f>
        <v/>
      </c>
      <c r="HYO30" s="14" t="str">
        <f>IF('Employee Input 20-21'!HYO30="","",'Employee Input 20-21'!HYO30)</f>
        <v/>
      </c>
      <c r="HYP30" s="14" t="str">
        <f>IF('Employee Input 20-21'!HYP30="","",'Employee Input 20-21'!HYP30)</f>
        <v/>
      </c>
      <c r="HYQ30" s="14" t="str">
        <f>IF('Employee Input 20-21'!HYQ30="","",'Employee Input 20-21'!HYQ30)</f>
        <v/>
      </c>
      <c r="HYR30" s="14" t="str">
        <f>IF('Employee Input 20-21'!HYR30="","",'Employee Input 20-21'!HYR30)</f>
        <v/>
      </c>
      <c r="HYS30" s="14" t="str">
        <f>IF('Employee Input 20-21'!HYS30="","",'Employee Input 20-21'!HYS30)</f>
        <v/>
      </c>
      <c r="HYT30" s="14" t="str">
        <f>IF('Employee Input 20-21'!HYT30="","",'Employee Input 20-21'!HYT30)</f>
        <v/>
      </c>
      <c r="HYU30" s="14" t="str">
        <f>IF('Employee Input 20-21'!HYU30="","",'Employee Input 20-21'!HYU30)</f>
        <v/>
      </c>
      <c r="HYV30" s="14" t="str">
        <f>IF('Employee Input 20-21'!HYV30="","",'Employee Input 20-21'!HYV30)</f>
        <v/>
      </c>
      <c r="HYW30" s="14" t="str">
        <f>IF('Employee Input 20-21'!HYW30="","",'Employee Input 20-21'!HYW30)</f>
        <v/>
      </c>
      <c r="HYX30" s="14" t="str">
        <f>IF('Employee Input 20-21'!HYX30="","",'Employee Input 20-21'!HYX30)</f>
        <v/>
      </c>
      <c r="HYY30" s="14" t="str">
        <f>IF('Employee Input 20-21'!HYY30="","",'Employee Input 20-21'!HYY30)</f>
        <v/>
      </c>
      <c r="HYZ30" s="14" t="str">
        <f>IF('Employee Input 20-21'!HYZ30="","",'Employee Input 20-21'!HYZ30)</f>
        <v/>
      </c>
      <c r="HZA30" s="14" t="str">
        <f>IF('Employee Input 20-21'!HZA30="","",'Employee Input 20-21'!HZA30)</f>
        <v/>
      </c>
      <c r="HZB30" s="14" t="str">
        <f>IF('Employee Input 20-21'!HZB30="","",'Employee Input 20-21'!HZB30)</f>
        <v/>
      </c>
      <c r="HZC30" s="14" t="str">
        <f>IF('Employee Input 20-21'!HZC30="","",'Employee Input 20-21'!HZC30)</f>
        <v/>
      </c>
      <c r="HZD30" s="14" t="str">
        <f>IF('Employee Input 20-21'!HZD30="","",'Employee Input 20-21'!HZD30)</f>
        <v/>
      </c>
      <c r="HZE30" s="14" t="str">
        <f>IF('Employee Input 20-21'!HZE30="","",'Employee Input 20-21'!HZE30)</f>
        <v/>
      </c>
      <c r="HZF30" s="14" t="str">
        <f>IF('Employee Input 20-21'!HZF30="","",'Employee Input 20-21'!HZF30)</f>
        <v/>
      </c>
      <c r="HZG30" s="14" t="str">
        <f>IF('Employee Input 20-21'!HZG30="","",'Employee Input 20-21'!HZG30)</f>
        <v/>
      </c>
      <c r="HZH30" s="14" t="str">
        <f>IF('Employee Input 20-21'!HZH30="","",'Employee Input 20-21'!HZH30)</f>
        <v/>
      </c>
      <c r="HZI30" s="14" t="str">
        <f>IF('Employee Input 20-21'!HZI30="","",'Employee Input 20-21'!HZI30)</f>
        <v/>
      </c>
      <c r="HZJ30" s="14" t="str">
        <f>IF('Employee Input 20-21'!HZJ30="","",'Employee Input 20-21'!HZJ30)</f>
        <v/>
      </c>
      <c r="HZK30" s="14" t="str">
        <f>IF('Employee Input 20-21'!HZK30="","",'Employee Input 20-21'!HZK30)</f>
        <v/>
      </c>
      <c r="HZL30" s="14" t="str">
        <f>IF('Employee Input 20-21'!HZL30="","",'Employee Input 20-21'!HZL30)</f>
        <v/>
      </c>
      <c r="HZM30" s="14" t="str">
        <f>IF('Employee Input 20-21'!HZM30="","",'Employee Input 20-21'!HZM30)</f>
        <v/>
      </c>
      <c r="HZN30" s="14" t="str">
        <f>IF('Employee Input 20-21'!HZN30="","",'Employee Input 20-21'!HZN30)</f>
        <v/>
      </c>
      <c r="HZO30" s="14" t="str">
        <f>IF('Employee Input 20-21'!HZO30="","",'Employee Input 20-21'!HZO30)</f>
        <v/>
      </c>
      <c r="HZP30" s="14" t="str">
        <f>IF('Employee Input 20-21'!HZP30="","",'Employee Input 20-21'!HZP30)</f>
        <v/>
      </c>
      <c r="HZQ30" s="14" t="str">
        <f>IF('Employee Input 20-21'!HZQ30="","",'Employee Input 20-21'!HZQ30)</f>
        <v/>
      </c>
      <c r="HZR30" s="14" t="str">
        <f>IF('Employee Input 20-21'!HZR30="","",'Employee Input 20-21'!HZR30)</f>
        <v/>
      </c>
      <c r="HZS30" s="14" t="str">
        <f>IF('Employee Input 20-21'!HZS30="","",'Employee Input 20-21'!HZS30)</f>
        <v/>
      </c>
      <c r="HZT30" s="14" t="str">
        <f>IF('Employee Input 20-21'!HZT30="","",'Employee Input 20-21'!HZT30)</f>
        <v/>
      </c>
      <c r="HZU30" s="14" t="str">
        <f>IF('Employee Input 20-21'!HZU30="","",'Employee Input 20-21'!HZU30)</f>
        <v/>
      </c>
      <c r="HZV30" s="14" t="str">
        <f>IF('Employee Input 20-21'!HZV30="","",'Employee Input 20-21'!HZV30)</f>
        <v/>
      </c>
      <c r="HZW30" s="14" t="str">
        <f>IF('Employee Input 20-21'!HZW30="","",'Employee Input 20-21'!HZW30)</f>
        <v/>
      </c>
      <c r="HZX30" s="14" t="str">
        <f>IF('Employee Input 20-21'!HZX30="","",'Employee Input 20-21'!HZX30)</f>
        <v/>
      </c>
      <c r="HZY30" s="14" t="str">
        <f>IF('Employee Input 20-21'!HZY30="","",'Employee Input 20-21'!HZY30)</f>
        <v/>
      </c>
      <c r="HZZ30" s="14" t="str">
        <f>IF('Employee Input 20-21'!HZZ30="","",'Employee Input 20-21'!HZZ30)</f>
        <v/>
      </c>
      <c r="IAA30" s="14" t="str">
        <f>IF('Employee Input 20-21'!IAA30="","",'Employee Input 20-21'!IAA30)</f>
        <v/>
      </c>
      <c r="IAB30" s="14" t="str">
        <f>IF('Employee Input 20-21'!IAB30="","",'Employee Input 20-21'!IAB30)</f>
        <v/>
      </c>
      <c r="IAC30" s="14" t="str">
        <f>IF('Employee Input 20-21'!IAC30="","",'Employee Input 20-21'!IAC30)</f>
        <v/>
      </c>
      <c r="IAD30" s="14" t="str">
        <f>IF('Employee Input 20-21'!IAD30="","",'Employee Input 20-21'!IAD30)</f>
        <v/>
      </c>
      <c r="IAE30" s="14" t="str">
        <f>IF('Employee Input 20-21'!IAE30="","",'Employee Input 20-21'!IAE30)</f>
        <v/>
      </c>
      <c r="IAF30" s="14" t="str">
        <f>IF('Employee Input 20-21'!IAF30="","",'Employee Input 20-21'!IAF30)</f>
        <v/>
      </c>
      <c r="IAG30" s="14" t="str">
        <f>IF('Employee Input 20-21'!IAG30="","",'Employee Input 20-21'!IAG30)</f>
        <v/>
      </c>
      <c r="IAH30" s="14" t="str">
        <f>IF('Employee Input 20-21'!IAH30="","",'Employee Input 20-21'!IAH30)</f>
        <v/>
      </c>
      <c r="IAI30" s="14" t="str">
        <f>IF('Employee Input 20-21'!IAI30="","",'Employee Input 20-21'!IAI30)</f>
        <v/>
      </c>
      <c r="IAJ30" s="14" t="str">
        <f>IF('Employee Input 20-21'!IAJ30="","",'Employee Input 20-21'!IAJ30)</f>
        <v/>
      </c>
      <c r="IAK30" s="14" t="str">
        <f>IF('Employee Input 20-21'!IAK30="","",'Employee Input 20-21'!IAK30)</f>
        <v/>
      </c>
      <c r="IAL30" s="14" t="str">
        <f>IF('Employee Input 20-21'!IAL30="","",'Employee Input 20-21'!IAL30)</f>
        <v/>
      </c>
      <c r="IAM30" s="14" t="str">
        <f>IF('Employee Input 20-21'!IAM30="","",'Employee Input 20-21'!IAM30)</f>
        <v/>
      </c>
      <c r="IAN30" s="14" t="str">
        <f>IF('Employee Input 20-21'!IAN30="","",'Employee Input 20-21'!IAN30)</f>
        <v/>
      </c>
      <c r="IAO30" s="14" t="str">
        <f>IF('Employee Input 20-21'!IAO30="","",'Employee Input 20-21'!IAO30)</f>
        <v/>
      </c>
      <c r="IAP30" s="14" t="str">
        <f>IF('Employee Input 20-21'!IAP30="","",'Employee Input 20-21'!IAP30)</f>
        <v/>
      </c>
      <c r="IAQ30" s="14" t="str">
        <f>IF('Employee Input 20-21'!IAQ30="","",'Employee Input 20-21'!IAQ30)</f>
        <v/>
      </c>
      <c r="IAR30" s="14" t="str">
        <f>IF('Employee Input 20-21'!IAR30="","",'Employee Input 20-21'!IAR30)</f>
        <v/>
      </c>
      <c r="IAS30" s="14" t="str">
        <f>IF('Employee Input 20-21'!IAS30="","",'Employee Input 20-21'!IAS30)</f>
        <v/>
      </c>
      <c r="IAT30" s="14" t="str">
        <f>IF('Employee Input 20-21'!IAT30="","",'Employee Input 20-21'!IAT30)</f>
        <v/>
      </c>
      <c r="IAU30" s="14" t="str">
        <f>IF('Employee Input 20-21'!IAU30="","",'Employee Input 20-21'!IAU30)</f>
        <v/>
      </c>
      <c r="IAV30" s="14" t="str">
        <f>IF('Employee Input 20-21'!IAV30="","",'Employee Input 20-21'!IAV30)</f>
        <v/>
      </c>
      <c r="IAW30" s="14" t="str">
        <f>IF('Employee Input 20-21'!IAW30="","",'Employee Input 20-21'!IAW30)</f>
        <v/>
      </c>
      <c r="IAX30" s="14" t="str">
        <f>IF('Employee Input 20-21'!IAX30="","",'Employee Input 20-21'!IAX30)</f>
        <v/>
      </c>
      <c r="IAY30" s="14" t="str">
        <f>IF('Employee Input 20-21'!IAY30="","",'Employee Input 20-21'!IAY30)</f>
        <v/>
      </c>
      <c r="IAZ30" s="14" t="str">
        <f>IF('Employee Input 20-21'!IAZ30="","",'Employee Input 20-21'!IAZ30)</f>
        <v/>
      </c>
      <c r="IBA30" s="14" t="str">
        <f>IF('Employee Input 20-21'!IBA30="","",'Employee Input 20-21'!IBA30)</f>
        <v/>
      </c>
      <c r="IBB30" s="14" t="str">
        <f>IF('Employee Input 20-21'!IBB30="","",'Employee Input 20-21'!IBB30)</f>
        <v/>
      </c>
      <c r="IBC30" s="14" t="str">
        <f>IF('Employee Input 20-21'!IBC30="","",'Employee Input 20-21'!IBC30)</f>
        <v/>
      </c>
      <c r="IBD30" s="14" t="str">
        <f>IF('Employee Input 20-21'!IBD30="","",'Employee Input 20-21'!IBD30)</f>
        <v/>
      </c>
      <c r="IBE30" s="14" t="str">
        <f>IF('Employee Input 20-21'!IBE30="","",'Employee Input 20-21'!IBE30)</f>
        <v/>
      </c>
      <c r="IBF30" s="14" t="str">
        <f>IF('Employee Input 20-21'!IBF30="","",'Employee Input 20-21'!IBF30)</f>
        <v/>
      </c>
      <c r="IBG30" s="14" t="str">
        <f>IF('Employee Input 20-21'!IBG30="","",'Employee Input 20-21'!IBG30)</f>
        <v/>
      </c>
      <c r="IBH30" s="14" t="str">
        <f>IF('Employee Input 20-21'!IBH30="","",'Employee Input 20-21'!IBH30)</f>
        <v/>
      </c>
      <c r="IBI30" s="14" t="str">
        <f>IF('Employee Input 20-21'!IBI30="","",'Employee Input 20-21'!IBI30)</f>
        <v/>
      </c>
      <c r="IBJ30" s="14" t="str">
        <f>IF('Employee Input 20-21'!IBJ30="","",'Employee Input 20-21'!IBJ30)</f>
        <v/>
      </c>
      <c r="IBK30" s="14" t="str">
        <f>IF('Employee Input 20-21'!IBK30="","",'Employee Input 20-21'!IBK30)</f>
        <v/>
      </c>
      <c r="IBL30" s="14" t="str">
        <f>IF('Employee Input 20-21'!IBL30="","",'Employee Input 20-21'!IBL30)</f>
        <v/>
      </c>
      <c r="IBM30" s="14" t="str">
        <f>IF('Employee Input 20-21'!IBM30="","",'Employee Input 20-21'!IBM30)</f>
        <v/>
      </c>
      <c r="IBN30" s="14" t="str">
        <f>IF('Employee Input 20-21'!IBN30="","",'Employee Input 20-21'!IBN30)</f>
        <v/>
      </c>
      <c r="IBO30" s="14" t="str">
        <f>IF('Employee Input 20-21'!IBO30="","",'Employee Input 20-21'!IBO30)</f>
        <v/>
      </c>
      <c r="IBP30" s="14" t="str">
        <f>IF('Employee Input 20-21'!IBP30="","",'Employee Input 20-21'!IBP30)</f>
        <v/>
      </c>
      <c r="IBQ30" s="14" t="str">
        <f>IF('Employee Input 20-21'!IBQ30="","",'Employee Input 20-21'!IBQ30)</f>
        <v/>
      </c>
      <c r="IBR30" s="14" t="str">
        <f>IF('Employee Input 20-21'!IBR30="","",'Employee Input 20-21'!IBR30)</f>
        <v/>
      </c>
      <c r="IBS30" s="14" t="str">
        <f>IF('Employee Input 20-21'!IBS30="","",'Employee Input 20-21'!IBS30)</f>
        <v/>
      </c>
      <c r="IBT30" s="14" t="str">
        <f>IF('Employee Input 20-21'!IBT30="","",'Employee Input 20-21'!IBT30)</f>
        <v/>
      </c>
      <c r="IBU30" s="14" t="str">
        <f>IF('Employee Input 20-21'!IBU30="","",'Employee Input 20-21'!IBU30)</f>
        <v/>
      </c>
      <c r="IBV30" s="14" t="str">
        <f>IF('Employee Input 20-21'!IBV30="","",'Employee Input 20-21'!IBV30)</f>
        <v/>
      </c>
      <c r="IBW30" s="14" t="str">
        <f>IF('Employee Input 20-21'!IBW30="","",'Employee Input 20-21'!IBW30)</f>
        <v/>
      </c>
      <c r="IBX30" s="14" t="str">
        <f>IF('Employee Input 20-21'!IBX30="","",'Employee Input 20-21'!IBX30)</f>
        <v/>
      </c>
      <c r="IBY30" s="14" t="str">
        <f>IF('Employee Input 20-21'!IBY30="","",'Employee Input 20-21'!IBY30)</f>
        <v/>
      </c>
      <c r="IBZ30" s="14" t="str">
        <f>IF('Employee Input 20-21'!IBZ30="","",'Employee Input 20-21'!IBZ30)</f>
        <v/>
      </c>
      <c r="ICA30" s="14" t="str">
        <f>IF('Employee Input 20-21'!ICA30="","",'Employee Input 20-21'!ICA30)</f>
        <v/>
      </c>
      <c r="ICB30" s="14" t="str">
        <f>IF('Employee Input 20-21'!ICB30="","",'Employee Input 20-21'!ICB30)</f>
        <v/>
      </c>
      <c r="ICC30" s="14" t="str">
        <f>IF('Employee Input 20-21'!ICC30="","",'Employee Input 20-21'!ICC30)</f>
        <v/>
      </c>
      <c r="ICD30" s="14" t="str">
        <f>IF('Employee Input 20-21'!ICD30="","",'Employee Input 20-21'!ICD30)</f>
        <v/>
      </c>
      <c r="ICE30" s="14" t="str">
        <f>IF('Employee Input 20-21'!ICE30="","",'Employee Input 20-21'!ICE30)</f>
        <v/>
      </c>
      <c r="ICF30" s="14" t="str">
        <f>IF('Employee Input 20-21'!ICF30="","",'Employee Input 20-21'!ICF30)</f>
        <v/>
      </c>
      <c r="ICG30" s="14" t="str">
        <f>IF('Employee Input 20-21'!ICG30="","",'Employee Input 20-21'!ICG30)</f>
        <v/>
      </c>
      <c r="ICH30" s="14" t="str">
        <f>IF('Employee Input 20-21'!ICH30="","",'Employee Input 20-21'!ICH30)</f>
        <v/>
      </c>
      <c r="ICI30" s="14" t="str">
        <f>IF('Employee Input 20-21'!ICI30="","",'Employee Input 20-21'!ICI30)</f>
        <v/>
      </c>
      <c r="ICJ30" s="14" t="str">
        <f>IF('Employee Input 20-21'!ICJ30="","",'Employee Input 20-21'!ICJ30)</f>
        <v/>
      </c>
      <c r="ICK30" s="14" t="str">
        <f>IF('Employee Input 20-21'!ICK30="","",'Employee Input 20-21'!ICK30)</f>
        <v/>
      </c>
      <c r="ICL30" s="14" t="str">
        <f>IF('Employee Input 20-21'!ICL30="","",'Employee Input 20-21'!ICL30)</f>
        <v/>
      </c>
      <c r="ICM30" s="14" t="str">
        <f>IF('Employee Input 20-21'!ICM30="","",'Employee Input 20-21'!ICM30)</f>
        <v/>
      </c>
      <c r="ICN30" s="14" t="str">
        <f>IF('Employee Input 20-21'!ICN30="","",'Employee Input 20-21'!ICN30)</f>
        <v/>
      </c>
      <c r="ICO30" s="14" t="str">
        <f>IF('Employee Input 20-21'!ICO30="","",'Employee Input 20-21'!ICO30)</f>
        <v/>
      </c>
      <c r="ICP30" s="14" t="str">
        <f>IF('Employee Input 20-21'!ICP30="","",'Employee Input 20-21'!ICP30)</f>
        <v/>
      </c>
      <c r="ICQ30" s="14" t="str">
        <f>IF('Employee Input 20-21'!ICQ30="","",'Employee Input 20-21'!ICQ30)</f>
        <v/>
      </c>
      <c r="ICR30" s="14" t="str">
        <f>IF('Employee Input 20-21'!ICR30="","",'Employee Input 20-21'!ICR30)</f>
        <v/>
      </c>
      <c r="ICS30" s="14" t="str">
        <f>IF('Employee Input 20-21'!ICS30="","",'Employee Input 20-21'!ICS30)</f>
        <v/>
      </c>
      <c r="ICT30" s="14" t="str">
        <f>IF('Employee Input 20-21'!ICT30="","",'Employee Input 20-21'!ICT30)</f>
        <v/>
      </c>
      <c r="ICU30" s="14" t="str">
        <f>IF('Employee Input 20-21'!ICU30="","",'Employee Input 20-21'!ICU30)</f>
        <v/>
      </c>
      <c r="ICV30" s="14" t="str">
        <f>IF('Employee Input 20-21'!ICV30="","",'Employee Input 20-21'!ICV30)</f>
        <v/>
      </c>
      <c r="ICW30" s="14" t="str">
        <f>IF('Employee Input 20-21'!ICW30="","",'Employee Input 20-21'!ICW30)</f>
        <v/>
      </c>
      <c r="ICX30" s="14" t="str">
        <f>IF('Employee Input 20-21'!ICX30="","",'Employee Input 20-21'!ICX30)</f>
        <v/>
      </c>
      <c r="ICY30" s="14" t="str">
        <f>IF('Employee Input 20-21'!ICY30="","",'Employee Input 20-21'!ICY30)</f>
        <v/>
      </c>
      <c r="ICZ30" s="14" t="str">
        <f>IF('Employee Input 20-21'!ICZ30="","",'Employee Input 20-21'!ICZ30)</f>
        <v/>
      </c>
      <c r="IDA30" s="14" t="str">
        <f>IF('Employee Input 20-21'!IDA30="","",'Employee Input 20-21'!IDA30)</f>
        <v/>
      </c>
      <c r="IDB30" s="14" t="str">
        <f>IF('Employee Input 20-21'!IDB30="","",'Employee Input 20-21'!IDB30)</f>
        <v/>
      </c>
      <c r="IDC30" s="14" t="str">
        <f>IF('Employee Input 20-21'!IDC30="","",'Employee Input 20-21'!IDC30)</f>
        <v/>
      </c>
      <c r="IDD30" s="14" t="str">
        <f>IF('Employee Input 20-21'!IDD30="","",'Employee Input 20-21'!IDD30)</f>
        <v/>
      </c>
      <c r="IDE30" s="14" t="str">
        <f>IF('Employee Input 20-21'!IDE30="","",'Employee Input 20-21'!IDE30)</f>
        <v/>
      </c>
      <c r="IDF30" s="14" t="str">
        <f>IF('Employee Input 20-21'!IDF30="","",'Employee Input 20-21'!IDF30)</f>
        <v/>
      </c>
      <c r="IDG30" s="14" t="str">
        <f>IF('Employee Input 20-21'!IDG30="","",'Employee Input 20-21'!IDG30)</f>
        <v/>
      </c>
      <c r="IDH30" s="14" t="str">
        <f>IF('Employee Input 20-21'!IDH30="","",'Employee Input 20-21'!IDH30)</f>
        <v/>
      </c>
      <c r="IDI30" s="14" t="str">
        <f>IF('Employee Input 20-21'!IDI30="","",'Employee Input 20-21'!IDI30)</f>
        <v/>
      </c>
      <c r="IDJ30" s="14" t="str">
        <f>IF('Employee Input 20-21'!IDJ30="","",'Employee Input 20-21'!IDJ30)</f>
        <v/>
      </c>
      <c r="IDK30" s="14" t="str">
        <f>IF('Employee Input 20-21'!IDK30="","",'Employee Input 20-21'!IDK30)</f>
        <v/>
      </c>
      <c r="IDL30" s="14" t="str">
        <f>IF('Employee Input 20-21'!IDL30="","",'Employee Input 20-21'!IDL30)</f>
        <v/>
      </c>
      <c r="IDM30" s="14" t="str">
        <f>IF('Employee Input 20-21'!IDM30="","",'Employee Input 20-21'!IDM30)</f>
        <v/>
      </c>
      <c r="IDN30" s="14" t="str">
        <f>IF('Employee Input 20-21'!IDN30="","",'Employee Input 20-21'!IDN30)</f>
        <v/>
      </c>
      <c r="IDO30" s="14" t="str">
        <f>IF('Employee Input 20-21'!IDO30="","",'Employee Input 20-21'!IDO30)</f>
        <v/>
      </c>
      <c r="IDP30" s="14" t="str">
        <f>IF('Employee Input 20-21'!IDP30="","",'Employee Input 20-21'!IDP30)</f>
        <v/>
      </c>
      <c r="IDQ30" s="14" t="str">
        <f>IF('Employee Input 20-21'!IDQ30="","",'Employee Input 20-21'!IDQ30)</f>
        <v/>
      </c>
      <c r="IDR30" s="14" t="str">
        <f>IF('Employee Input 20-21'!IDR30="","",'Employee Input 20-21'!IDR30)</f>
        <v/>
      </c>
      <c r="IDS30" s="14" t="str">
        <f>IF('Employee Input 20-21'!IDS30="","",'Employee Input 20-21'!IDS30)</f>
        <v/>
      </c>
      <c r="IDT30" s="14" t="str">
        <f>IF('Employee Input 20-21'!IDT30="","",'Employee Input 20-21'!IDT30)</f>
        <v/>
      </c>
      <c r="IDU30" s="14" t="str">
        <f>IF('Employee Input 20-21'!IDU30="","",'Employee Input 20-21'!IDU30)</f>
        <v/>
      </c>
      <c r="IDV30" s="14" t="str">
        <f>IF('Employee Input 20-21'!IDV30="","",'Employee Input 20-21'!IDV30)</f>
        <v/>
      </c>
      <c r="IDW30" s="14" t="str">
        <f>IF('Employee Input 20-21'!IDW30="","",'Employee Input 20-21'!IDW30)</f>
        <v/>
      </c>
      <c r="IDX30" s="14" t="str">
        <f>IF('Employee Input 20-21'!IDX30="","",'Employee Input 20-21'!IDX30)</f>
        <v/>
      </c>
      <c r="IDY30" s="14" t="str">
        <f>IF('Employee Input 20-21'!IDY30="","",'Employee Input 20-21'!IDY30)</f>
        <v/>
      </c>
      <c r="IDZ30" s="14" t="str">
        <f>IF('Employee Input 20-21'!IDZ30="","",'Employee Input 20-21'!IDZ30)</f>
        <v/>
      </c>
      <c r="IEA30" s="14" t="str">
        <f>IF('Employee Input 20-21'!IEA30="","",'Employee Input 20-21'!IEA30)</f>
        <v/>
      </c>
      <c r="IEB30" s="14" t="str">
        <f>IF('Employee Input 20-21'!IEB30="","",'Employee Input 20-21'!IEB30)</f>
        <v/>
      </c>
      <c r="IEC30" s="14" t="str">
        <f>IF('Employee Input 20-21'!IEC30="","",'Employee Input 20-21'!IEC30)</f>
        <v/>
      </c>
      <c r="IED30" s="14" t="str">
        <f>IF('Employee Input 20-21'!IED30="","",'Employee Input 20-21'!IED30)</f>
        <v/>
      </c>
      <c r="IEE30" s="14" t="str">
        <f>IF('Employee Input 20-21'!IEE30="","",'Employee Input 20-21'!IEE30)</f>
        <v/>
      </c>
      <c r="IEF30" s="14" t="str">
        <f>IF('Employee Input 20-21'!IEF30="","",'Employee Input 20-21'!IEF30)</f>
        <v/>
      </c>
      <c r="IEG30" s="14" t="str">
        <f>IF('Employee Input 20-21'!IEG30="","",'Employee Input 20-21'!IEG30)</f>
        <v/>
      </c>
      <c r="IEH30" s="14" t="str">
        <f>IF('Employee Input 20-21'!IEH30="","",'Employee Input 20-21'!IEH30)</f>
        <v/>
      </c>
      <c r="IEI30" s="14" t="str">
        <f>IF('Employee Input 20-21'!IEI30="","",'Employee Input 20-21'!IEI30)</f>
        <v/>
      </c>
      <c r="IEJ30" s="14" t="str">
        <f>IF('Employee Input 20-21'!IEJ30="","",'Employee Input 20-21'!IEJ30)</f>
        <v/>
      </c>
      <c r="IEK30" s="14" t="str">
        <f>IF('Employee Input 20-21'!IEK30="","",'Employee Input 20-21'!IEK30)</f>
        <v/>
      </c>
      <c r="IEL30" s="14" t="str">
        <f>IF('Employee Input 20-21'!IEL30="","",'Employee Input 20-21'!IEL30)</f>
        <v/>
      </c>
      <c r="IEM30" s="14" t="str">
        <f>IF('Employee Input 20-21'!IEM30="","",'Employee Input 20-21'!IEM30)</f>
        <v/>
      </c>
      <c r="IEN30" s="14" t="str">
        <f>IF('Employee Input 20-21'!IEN30="","",'Employee Input 20-21'!IEN30)</f>
        <v/>
      </c>
      <c r="IEO30" s="14" t="str">
        <f>IF('Employee Input 20-21'!IEO30="","",'Employee Input 20-21'!IEO30)</f>
        <v/>
      </c>
      <c r="IEP30" s="14" t="str">
        <f>IF('Employee Input 20-21'!IEP30="","",'Employee Input 20-21'!IEP30)</f>
        <v/>
      </c>
      <c r="IEQ30" s="14" t="str">
        <f>IF('Employee Input 20-21'!IEQ30="","",'Employee Input 20-21'!IEQ30)</f>
        <v/>
      </c>
      <c r="IER30" s="14" t="str">
        <f>IF('Employee Input 20-21'!IER30="","",'Employee Input 20-21'!IER30)</f>
        <v/>
      </c>
      <c r="IES30" s="14" t="str">
        <f>IF('Employee Input 20-21'!IES30="","",'Employee Input 20-21'!IES30)</f>
        <v/>
      </c>
      <c r="IET30" s="14" t="str">
        <f>IF('Employee Input 20-21'!IET30="","",'Employee Input 20-21'!IET30)</f>
        <v/>
      </c>
      <c r="IEU30" s="14" t="str">
        <f>IF('Employee Input 20-21'!IEU30="","",'Employee Input 20-21'!IEU30)</f>
        <v/>
      </c>
      <c r="IEV30" s="14" t="str">
        <f>IF('Employee Input 20-21'!IEV30="","",'Employee Input 20-21'!IEV30)</f>
        <v/>
      </c>
      <c r="IEW30" s="14" t="str">
        <f>IF('Employee Input 20-21'!IEW30="","",'Employee Input 20-21'!IEW30)</f>
        <v/>
      </c>
      <c r="IEX30" s="14" t="str">
        <f>IF('Employee Input 20-21'!IEX30="","",'Employee Input 20-21'!IEX30)</f>
        <v/>
      </c>
      <c r="IEY30" s="14" t="str">
        <f>IF('Employee Input 20-21'!IEY30="","",'Employee Input 20-21'!IEY30)</f>
        <v/>
      </c>
      <c r="IEZ30" s="14" t="str">
        <f>IF('Employee Input 20-21'!IEZ30="","",'Employee Input 20-21'!IEZ30)</f>
        <v/>
      </c>
      <c r="IFA30" s="14" t="str">
        <f>IF('Employee Input 20-21'!IFA30="","",'Employee Input 20-21'!IFA30)</f>
        <v/>
      </c>
      <c r="IFB30" s="14" t="str">
        <f>IF('Employee Input 20-21'!IFB30="","",'Employee Input 20-21'!IFB30)</f>
        <v/>
      </c>
      <c r="IFC30" s="14" t="str">
        <f>IF('Employee Input 20-21'!IFC30="","",'Employee Input 20-21'!IFC30)</f>
        <v/>
      </c>
      <c r="IFD30" s="14" t="str">
        <f>IF('Employee Input 20-21'!IFD30="","",'Employee Input 20-21'!IFD30)</f>
        <v/>
      </c>
      <c r="IFE30" s="14" t="str">
        <f>IF('Employee Input 20-21'!IFE30="","",'Employee Input 20-21'!IFE30)</f>
        <v/>
      </c>
      <c r="IFF30" s="14" t="str">
        <f>IF('Employee Input 20-21'!IFF30="","",'Employee Input 20-21'!IFF30)</f>
        <v/>
      </c>
      <c r="IFG30" s="14" t="str">
        <f>IF('Employee Input 20-21'!IFG30="","",'Employee Input 20-21'!IFG30)</f>
        <v/>
      </c>
      <c r="IFH30" s="14" t="str">
        <f>IF('Employee Input 20-21'!IFH30="","",'Employee Input 20-21'!IFH30)</f>
        <v/>
      </c>
      <c r="IFI30" s="14" t="str">
        <f>IF('Employee Input 20-21'!IFI30="","",'Employee Input 20-21'!IFI30)</f>
        <v/>
      </c>
      <c r="IFJ30" s="14" t="str">
        <f>IF('Employee Input 20-21'!IFJ30="","",'Employee Input 20-21'!IFJ30)</f>
        <v/>
      </c>
      <c r="IFK30" s="14" t="str">
        <f>IF('Employee Input 20-21'!IFK30="","",'Employee Input 20-21'!IFK30)</f>
        <v/>
      </c>
      <c r="IFL30" s="14" t="str">
        <f>IF('Employee Input 20-21'!IFL30="","",'Employee Input 20-21'!IFL30)</f>
        <v/>
      </c>
      <c r="IFM30" s="14" t="str">
        <f>IF('Employee Input 20-21'!IFM30="","",'Employee Input 20-21'!IFM30)</f>
        <v/>
      </c>
      <c r="IFN30" s="14" t="str">
        <f>IF('Employee Input 20-21'!IFN30="","",'Employee Input 20-21'!IFN30)</f>
        <v/>
      </c>
      <c r="IFO30" s="14" t="str">
        <f>IF('Employee Input 20-21'!IFO30="","",'Employee Input 20-21'!IFO30)</f>
        <v/>
      </c>
      <c r="IFP30" s="14" t="str">
        <f>IF('Employee Input 20-21'!IFP30="","",'Employee Input 20-21'!IFP30)</f>
        <v/>
      </c>
      <c r="IFQ30" s="14" t="str">
        <f>IF('Employee Input 20-21'!IFQ30="","",'Employee Input 20-21'!IFQ30)</f>
        <v/>
      </c>
      <c r="IFR30" s="14" t="str">
        <f>IF('Employee Input 20-21'!IFR30="","",'Employee Input 20-21'!IFR30)</f>
        <v/>
      </c>
      <c r="IFS30" s="14" t="str">
        <f>IF('Employee Input 20-21'!IFS30="","",'Employee Input 20-21'!IFS30)</f>
        <v/>
      </c>
      <c r="IFT30" s="14" t="str">
        <f>IF('Employee Input 20-21'!IFT30="","",'Employee Input 20-21'!IFT30)</f>
        <v/>
      </c>
      <c r="IFU30" s="14" t="str">
        <f>IF('Employee Input 20-21'!IFU30="","",'Employee Input 20-21'!IFU30)</f>
        <v/>
      </c>
      <c r="IFV30" s="14" t="str">
        <f>IF('Employee Input 20-21'!IFV30="","",'Employee Input 20-21'!IFV30)</f>
        <v/>
      </c>
      <c r="IFW30" s="14" t="str">
        <f>IF('Employee Input 20-21'!IFW30="","",'Employee Input 20-21'!IFW30)</f>
        <v/>
      </c>
      <c r="IFX30" s="14" t="str">
        <f>IF('Employee Input 20-21'!IFX30="","",'Employee Input 20-21'!IFX30)</f>
        <v/>
      </c>
      <c r="IFY30" s="14" t="str">
        <f>IF('Employee Input 20-21'!IFY30="","",'Employee Input 20-21'!IFY30)</f>
        <v/>
      </c>
      <c r="IFZ30" s="14" t="str">
        <f>IF('Employee Input 20-21'!IFZ30="","",'Employee Input 20-21'!IFZ30)</f>
        <v/>
      </c>
      <c r="IGA30" s="14" t="str">
        <f>IF('Employee Input 20-21'!IGA30="","",'Employee Input 20-21'!IGA30)</f>
        <v/>
      </c>
      <c r="IGB30" s="14" t="str">
        <f>IF('Employee Input 20-21'!IGB30="","",'Employee Input 20-21'!IGB30)</f>
        <v/>
      </c>
      <c r="IGC30" s="14" t="str">
        <f>IF('Employee Input 20-21'!IGC30="","",'Employee Input 20-21'!IGC30)</f>
        <v/>
      </c>
      <c r="IGD30" s="14" t="str">
        <f>IF('Employee Input 20-21'!IGD30="","",'Employee Input 20-21'!IGD30)</f>
        <v/>
      </c>
      <c r="IGE30" s="14" t="str">
        <f>IF('Employee Input 20-21'!IGE30="","",'Employee Input 20-21'!IGE30)</f>
        <v/>
      </c>
      <c r="IGF30" s="14" t="str">
        <f>IF('Employee Input 20-21'!IGF30="","",'Employee Input 20-21'!IGF30)</f>
        <v/>
      </c>
      <c r="IGG30" s="14" t="str">
        <f>IF('Employee Input 20-21'!IGG30="","",'Employee Input 20-21'!IGG30)</f>
        <v/>
      </c>
      <c r="IGH30" s="14" t="str">
        <f>IF('Employee Input 20-21'!IGH30="","",'Employee Input 20-21'!IGH30)</f>
        <v/>
      </c>
      <c r="IGI30" s="14" t="str">
        <f>IF('Employee Input 20-21'!IGI30="","",'Employee Input 20-21'!IGI30)</f>
        <v/>
      </c>
      <c r="IGJ30" s="14" t="str">
        <f>IF('Employee Input 20-21'!IGJ30="","",'Employee Input 20-21'!IGJ30)</f>
        <v/>
      </c>
      <c r="IGK30" s="14" t="str">
        <f>IF('Employee Input 20-21'!IGK30="","",'Employee Input 20-21'!IGK30)</f>
        <v/>
      </c>
      <c r="IGL30" s="14" t="str">
        <f>IF('Employee Input 20-21'!IGL30="","",'Employee Input 20-21'!IGL30)</f>
        <v/>
      </c>
      <c r="IGM30" s="14" t="str">
        <f>IF('Employee Input 20-21'!IGM30="","",'Employee Input 20-21'!IGM30)</f>
        <v/>
      </c>
      <c r="IGN30" s="14" t="str">
        <f>IF('Employee Input 20-21'!IGN30="","",'Employee Input 20-21'!IGN30)</f>
        <v/>
      </c>
      <c r="IGO30" s="14" t="str">
        <f>IF('Employee Input 20-21'!IGO30="","",'Employee Input 20-21'!IGO30)</f>
        <v/>
      </c>
      <c r="IGP30" s="14" t="str">
        <f>IF('Employee Input 20-21'!IGP30="","",'Employee Input 20-21'!IGP30)</f>
        <v/>
      </c>
      <c r="IGQ30" s="14" t="str">
        <f>IF('Employee Input 20-21'!IGQ30="","",'Employee Input 20-21'!IGQ30)</f>
        <v/>
      </c>
      <c r="IGR30" s="14" t="str">
        <f>IF('Employee Input 20-21'!IGR30="","",'Employee Input 20-21'!IGR30)</f>
        <v/>
      </c>
      <c r="IGS30" s="14" t="str">
        <f>IF('Employee Input 20-21'!IGS30="","",'Employee Input 20-21'!IGS30)</f>
        <v/>
      </c>
      <c r="IGT30" s="14" t="str">
        <f>IF('Employee Input 20-21'!IGT30="","",'Employee Input 20-21'!IGT30)</f>
        <v/>
      </c>
      <c r="IGU30" s="14" t="str">
        <f>IF('Employee Input 20-21'!IGU30="","",'Employee Input 20-21'!IGU30)</f>
        <v/>
      </c>
      <c r="IGV30" s="14" t="str">
        <f>IF('Employee Input 20-21'!IGV30="","",'Employee Input 20-21'!IGV30)</f>
        <v/>
      </c>
      <c r="IGW30" s="14" t="str">
        <f>IF('Employee Input 20-21'!IGW30="","",'Employee Input 20-21'!IGW30)</f>
        <v/>
      </c>
      <c r="IGX30" s="14" t="str">
        <f>IF('Employee Input 20-21'!IGX30="","",'Employee Input 20-21'!IGX30)</f>
        <v/>
      </c>
      <c r="IGY30" s="14" t="str">
        <f>IF('Employee Input 20-21'!IGY30="","",'Employee Input 20-21'!IGY30)</f>
        <v/>
      </c>
      <c r="IGZ30" s="14" t="str">
        <f>IF('Employee Input 20-21'!IGZ30="","",'Employee Input 20-21'!IGZ30)</f>
        <v/>
      </c>
      <c r="IHA30" s="14" t="str">
        <f>IF('Employee Input 20-21'!IHA30="","",'Employee Input 20-21'!IHA30)</f>
        <v/>
      </c>
      <c r="IHB30" s="14" t="str">
        <f>IF('Employee Input 20-21'!IHB30="","",'Employee Input 20-21'!IHB30)</f>
        <v/>
      </c>
      <c r="IHC30" s="14" t="str">
        <f>IF('Employee Input 20-21'!IHC30="","",'Employee Input 20-21'!IHC30)</f>
        <v/>
      </c>
      <c r="IHD30" s="14" t="str">
        <f>IF('Employee Input 20-21'!IHD30="","",'Employee Input 20-21'!IHD30)</f>
        <v/>
      </c>
      <c r="IHE30" s="14" t="str">
        <f>IF('Employee Input 20-21'!IHE30="","",'Employee Input 20-21'!IHE30)</f>
        <v/>
      </c>
      <c r="IHF30" s="14" t="str">
        <f>IF('Employee Input 20-21'!IHF30="","",'Employee Input 20-21'!IHF30)</f>
        <v/>
      </c>
      <c r="IHG30" s="14" t="str">
        <f>IF('Employee Input 20-21'!IHG30="","",'Employee Input 20-21'!IHG30)</f>
        <v/>
      </c>
      <c r="IHH30" s="14" t="str">
        <f>IF('Employee Input 20-21'!IHH30="","",'Employee Input 20-21'!IHH30)</f>
        <v/>
      </c>
      <c r="IHI30" s="14" t="str">
        <f>IF('Employee Input 20-21'!IHI30="","",'Employee Input 20-21'!IHI30)</f>
        <v/>
      </c>
      <c r="IHJ30" s="14" t="str">
        <f>IF('Employee Input 20-21'!IHJ30="","",'Employee Input 20-21'!IHJ30)</f>
        <v/>
      </c>
      <c r="IHK30" s="14" t="str">
        <f>IF('Employee Input 20-21'!IHK30="","",'Employee Input 20-21'!IHK30)</f>
        <v/>
      </c>
      <c r="IHL30" s="14" t="str">
        <f>IF('Employee Input 20-21'!IHL30="","",'Employee Input 20-21'!IHL30)</f>
        <v/>
      </c>
      <c r="IHM30" s="14" t="str">
        <f>IF('Employee Input 20-21'!IHM30="","",'Employee Input 20-21'!IHM30)</f>
        <v/>
      </c>
      <c r="IHN30" s="14" t="str">
        <f>IF('Employee Input 20-21'!IHN30="","",'Employee Input 20-21'!IHN30)</f>
        <v/>
      </c>
      <c r="IHO30" s="14" t="str">
        <f>IF('Employee Input 20-21'!IHO30="","",'Employee Input 20-21'!IHO30)</f>
        <v/>
      </c>
      <c r="IHP30" s="14" t="str">
        <f>IF('Employee Input 20-21'!IHP30="","",'Employee Input 20-21'!IHP30)</f>
        <v/>
      </c>
      <c r="IHQ30" s="14" t="str">
        <f>IF('Employee Input 20-21'!IHQ30="","",'Employee Input 20-21'!IHQ30)</f>
        <v/>
      </c>
      <c r="IHR30" s="14" t="str">
        <f>IF('Employee Input 20-21'!IHR30="","",'Employee Input 20-21'!IHR30)</f>
        <v/>
      </c>
      <c r="IHS30" s="14" t="str">
        <f>IF('Employee Input 20-21'!IHS30="","",'Employee Input 20-21'!IHS30)</f>
        <v/>
      </c>
      <c r="IHT30" s="14" t="str">
        <f>IF('Employee Input 20-21'!IHT30="","",'Employee Input 20-21'!IHT30)</f>
        <v/>
      </c>
      <c r="IHU30" s="14" t="str">
        <f>IF('Employee Input 20-21'!IHU30="","",'Employee Input 20-21'!IHU30)</f>
        <v/>
      </c>
      <c r="IHV30" s="14" t="str">
        <f>IF('Employee Input 20-21'!IHV30="","",'Employee Input 20-21'!IHV30)</f>
        <v/>
      </c>
      <c r="IHW30" s="14" t="str">
        <f>IF('Employee Input 20-21'!IHW30="","",'Employee Input 20-21'!IHW30)</f>
        <v/>
      </c>
      <c r="IHX30" s="14" t="str">
        <f>IF('Employee Input 20-21'!IHX30="","",'Employee Input 20-21'!IHX30)</f>
        <v/>
      </c>
      <c r="IHY30" s="14" t="str">
        <f>IF('Employee Input 20-21'!IHY30="","",'Employee Input 20-21'!IHY30)</f>
        <v/>
      </c>
      <c r="IHZ30" s="14" t="str">
        <f>IF('Employee Input 20-21'!IHZ30="","",'Employee Input 20-21'!IHZ30)</f>
        <v/>
      </c>
      <c r="IIA30" s="14" t="str">
        <f>IF('Employee Input 20-21'!IIA30="","",'Employee Input 20-21'!IIA30)</f>
        <v/>
      </c>
      <c r="IIB30" s="14" t="str">
        <f>IF('Employee Input 20-21'!IIB30="","",'Employee Input 20-21'!IIB30)</f>
        <v/>
      </c>
      <c r="IIC30" s="14" t="str">
        <f>IF('Employee Input 20-21'!IIC30="","",'Employee Input 20-21'!IIC30)</f>
        <v/>
      </c>
      <c r="IID30" s="14" t="str">
        <f>IF('Employee Input 20-21'!IID30="","",'Employee Input 20-21'!IID30)</f>
        <v/>
      </c>
      <c r="IIE30" s="14" t="str">
        <f>IF('Employee Input 20-21'!IIE30="","",'Employee Input 20-21'!IIE30)</f>
        <v/>
      </c>
      <c r="IIF30" s="14" t="str">
        <f>IF('Employee Input 20-21'!IIF30="","",'Employee Input 20-21'!IIF30)</f>
        <v/>
      </c>
      <c r="IIG30" s="14" t="str">
        <f>IF('Employee Input 20-21'!IIG30="","",'Employee Input 20-21'!IIG30)</f>
        <v/>
      </c>
      <c r="IIH30" s="14" t="str">
        <f>IF('Employee Input 20-21'!IIH30="","",'Employee Input 20-21'!IIH30)</f>
        <v/>
      </c>
      <c r="III30" s="14" t="str">
        <f>IF('Employee Input 20-21'!III30="","",'Employee Input 20-21'!III30)</f>
        <v/>
      </c>
      <c r="IIJ30" s="14" t="str">
        <f>IF('Employee Input 20-21'!IIJ30="","",'Employee Input 20-21'!IIJ30)</f>
        <v/>
      </c>
      <c r="IIK30" s="14" t="str">
        <f>IF('Employee Input 20-21'!IIK30="","",'Employee Input 20-21'!IIK30)</f>
        <v/>
      </c>
      <c r="IIL30" s="14" t="str">
        <f>IF('Employee Input 20-21'!IIL30="","",'Employee Input 20-21'!IIL30)</f>
        <v/>
      </c>
      <c r="IIM30" s="14" t="str">
        <f>IF('Employee Input 20-21'!IIM30="","",'Employee Input 20-21'!IIM30)</f>
        <v/>
      </c>
      <c r="IIN30" s="14" t="str">
        <f>IF('Employee Input 20-21'!IIN30="","",'Employee Input 20-21'!IIN30)</f>
        <v/>
      </c>
      <c r="IIO30" s="14" t="str">
        <f>IF('Employee Input 20-21'!IIO30="","",'Employee Input 20-21'!IIO30)</f>
        <v/>
      </c>
      <c r="IIP30" s="14" t="str">
        <f>IF('Employee Input 20-21'!IIP30="","",'Employee Input 20-21'!IIP30)</f>
        <v/>
      </c>
      <c r="IIQ30" s="14" t="str">
        <f>IF('Employee Input 20-21'!IIQ30="","",'Employee Input 20-21'!IIQ30)</f>
        <v/>
      </c>
      <c r="IIR30" s="14" t="str">
        <f>IF('Employee Input 20-21'!IIR30="","",'Employee Input 20-21'!IIR30)</f>
        <v/>
      </c>
      <c r="IIS30" s="14" t="str">
        <f>IF('Employee Input 20-21'!IIS30="","",'Employee Input 20-21'!IIS30)</f>
        <v/>
      </c>
      <c r="IIT30" s="14" t="str">
        <f>IF('Employee Input 20-21'!IIT30="","",'Employee Input 20-21'!IIT30)</f>
        <v/>
      </c>
      <c r="IIU30" s="14" t="str">
        <f>IF('Employee Input 20-21'!IIU30="","",'Employee Input 20-21'!IIU30)</f>
        <v/>
      </c>
      <c r="IIV30" s="14" t="str">
        <f>IF('Employee Input 20-21'!IIV30="","",'Employee Input 20-21'!IIV30)</f>
        <v/>
      </c>
      <c r="IIW30" s="14" t="str">
        <f>IF('Employee Input 20-21'!IIW30="","",'Employee Input 20-21'!IIW30)</f>
        <v/>
      </c>
      <c r="IIX30" s="14" t="str">
        <f>IF('Employee Input 20-21'!IIX30="","",'Employee Input 20-21'!IIX30)</f>
        <v/>
      </c>
      <c r="IIY30" s="14" t="str">
        <f>IF('Employee Input 20-21'!IIY30="","",'Employee Input 20-21'!IIY30)</f>
        <v/>
      </c>
      <c r="IIZ30" s="14" t="str">
        <f>IF('Employee Input 20-21'!IIZ30="","",'Employee Input 20-21'!IIZ30)</f>
        <v/>
      </c>
      <c r="IJA30" s="14" t="str">
        <f>IF('Employee Input 20-21'!IJA30="","",'Employee Input 20-21'!IJA30)</f>
        <v/>
      </c>
      <c r="IJB30" s="14" t="str">
        <f>IF('Employee Input 20-21'!IJB30="","",'Employee Input 20-21'!IJB30)</f>
        <v/>
      </c>
      <c r="IJC30" s="14" t="str">
        <f>IF('Employee Input 20-21'!IJC30="","",'Employee Input 20-21'!IJC30)</f>
        <v/>
      </c>
      <c r="IJD30" s="14" t="str">
        <f>IF('Employee Input 20-21'!IJD30="","",'Employee Input 20-21'!IJD30)</f>
        <v/>
      </c>
      <c r="IJE30" s="14" t="str">
        <f>IF('Employee Input 20-21'!IJE30="","",'Employee Input 20-21'!IJE30)</f>
        <v/>
      </c>
      <c r="IJF30" s="14" t="str">
        <f>IF('Employee Input 20-21'!IJF30="","",'Employee Input 20-21'!IJF30)</f>
        <v/>
      </c>
      <c r="IJG30" s="14" t="str">
        <f>IF('Employee Input 20-21'!IJG30="","",'Employee Input 20-21'!IJG30)</f>
        <v/>
      </c>
      <c r="IJH30" s="14" t="str">
        <f>IF('Employee Input 20-21'!IJH30="","",'Employee Input 20-21'!IJH30)</f>
        <v/>
      </c>
      <c r="IJI30" s="14" t="str">
        <f>IF('Employee Input 20-21'!IJI30="","",'Employee Input 20-21'!IJI30)</f>
        <v/>
      </c>
      <c r="IJJ30" s="14" t="str">
        <f>IF('Employee Input 20-21'!IJJ30="","",'Employee Input 20-21'!IJJ30)</f>
        <v/>
      </c>
      <c r="IJK30" s="14" t="str">
        <f>IF('Employee Input 20-21'!IJK30="","",'Employee Input 20-21'!IJK30)</f>
        <v/>
      </c>
      <c r="IJL30" s="14" t="str">
        <f>IF('Employee Input 20-21'!IJL30="","",'Employee Input 20-21'!IJL30)</f>
        <v/>
      </c>
      <c r="IJM30" s="14" t="str">
        <f>IF('Employee Input 20-21'!IJM30="","",'Employee Input 20-21'!IJM30)</f>
        <v/>
      </c>
      <c r="IJN30" s="14" t="str">
        <f>IF('Employee Input 20-21'!IJN30="","",'Employee Input 20-21'!IJN30)</f>
        <v/>
      </c>
      <c r="IJO30" s="14" t="str">
        <f>IF('Employee Input 20-21'!IJO30="","",'Employee Input 20-21'!IJO30)</f>
        <v/>
      </c>
      <c r="IJP30" s="14" t="str">
        <f>IF('Employee Input 20-21'!IJP30="","",'Employee Input 20-21'!IJP30)</f>
        <v/>
      </c>
      <c r="IJQ30" s="14" t="str">
        <f>IF('Employee Input 20-21'!IJQ30="","",'Employee Input 20-21'!IJQ30)</f>
        <v/>
      </c>
      <c r="IJR30" s="14" t="str">
        <f>IF('Employee Input 20-21'!IJR30="","",'Employee Input 20-21'!IJR30)</f>
        <v/>
      </c>
      <c r="IJS30" s="14" t="str">
        <f>IF('Employee Input 20-21'!IJS30="","",'Employee Input 20-21'!IJS30)</f>
        <v/>
      </c>
      <c r="IJT30" s="14" t="str">
        <f>IF('Employee Input 20-21'!IJT30="","",'Employee Input 20-21'!IJT30)</f>
        <v/>
      </c>
      <c r="IJU30" s="14" t="str">
        <f>IF('Employee Input 20-21'!IJU30="","",'Employee Input 20-21'!IJU30)</f>
        <v/>
      </c>
      <c r="IJV30" s="14" t="str">
        <f>IF('Employee Input 20-21'!IJV30="","",'Employee Input 20-21'!IJV30)</f>
        <v/>
      </c>
      <c r="IJW30" s="14" t="str">
        <f>IF('Employee Input 20-21'!IJW30="","",'Employee Input 20-21'!IJW30)</f>
        <v/>
      </c>
      <c r="IJX30" s="14" t="str">
        <f>IF('Employee Input 20-21'!IJX30="","",'Employee Input 20-21'!IJX30)</f>
        <v/>
      </c>
      <c r="IJY30" s="14" t="str">
        <f>IF('Employee Input 20-21'!IJY30="","",'Employee Input 20-21'!IJY30)</f>
        <v/>
      </c>
      <c r="IJZ30" s="14" t="str">
        <f>IF('Employee Input 20-21'!IJZ30="","",'Employee Input 20-21'!IJZ30)</f>
        <v/>
      </c>
      <c r="IKA30" s="14" t="str">
        <f>IF('Employee Input 20-21'!IKA30="","",'Employee Input 20-21'!IKA30)</f>
        <v/>
      </c>
      <c r="IKB30" s="14" t="str">
        <f>IF('Employee Input 20-21'!IKB30="","",'Employee Input 20-21'!IKB30)</f>
        <v/>
      </c>
      <c r="IKC30" s="14" t="str">
        <f>IF('Employee Input 20-21'!IKC30="","",'Employee Input 20-21'!IKC30)</f>
        <v/>
      </c>
      <c r="IKD30" s="14" t="str">
        <f>IF('Employee Input 20-21'!IKD30="","",'Employee Input 20-21'!IKD30)</f>
        <v/>
      </c>
      <c r="IKE30" s="14" t="str">
        <f>IF('Employee Input 20-21'!IKE30="","",'Employee Input 20-21'!IKE30)</f>
        <v/>
      </c>
      <c r="IKF30" s="14" t="str">
        <f>IF('Employee Input 20-21'!IKF30="","",'Employee Input 20-21'!IKF30)</f>
        <v/>
      </c>
      <c r="IKG30" s="14" t="str">
        <f>IF('Employee Input 20-21'!IKG30="","",'Employee Input 20-21'!IKG30)</f>
        <v/>
      </c>
      <c r="IKH30" s="14" t="str">
        <f>IF('Employee Input 20-21'!IKH30="","",'Employee Input 20-21'!IKH30)</f>
        <v/>
      </c>
      <c r="IKI30" s="14" t="str">
        <f>IF('Employee Input 20-21'!IKI30="","",'Employee Input 20-21'!IKI30)</f>
        <v/>
      </c>
      <c r="IKJ30" s="14" t="str">
        <f>IF('Employee Input 20-21'!IKJ30="","",'Employee Input 20-21'!IKJ30)</f>
        <v/>
      </c>
      <c r="IKK30" s="14" t="str">
        <f>IF('Employee Input 20-21'!IKK30="","",'Employee Input 20-21'!IKK30)</f>
        <v/>
      </c>
      <c r="IKL30" s="14" t="str">
        <f>IF('Employee Input 20-21'!IKL30="","",'Employee Input 20-21'!IKL30)</f>
        <v/>
      </c>
      <c r="IKM30" s="14" t="str">
        <f>IF('Employee Input 20-21'!IKM30="","",'Employee Input 20-21'!IKM30)</f>
        <v/>
      </c>
      <c r="IKN30" s="14" t="str">
        <f>IF('Employee Input 20-21'!IKN30="","",'Employee Input 20-21'!IKN30)</f>
        <v/>
      </c>
      <c r="IKO30" s="14" t="str">
        <f>IF('Employee Input 20-21'!IKO30="","",'Employee Input 20-21'!IKO30)</f>
        <v/>
      </c>
      <c r="IKP30" s="14" t="str">
        <f>IF('Employee Input 20-21'!IKP30="","",'Employee Input 20-21'!IKP30)</f>
        <v/>
      </c>
      <c r="IKQ30" s="14" t="str">
        <f>IF('Employee Input 20-21'!IKQ30="","",'Employee Input 20-21'!IKQ30)</f>
        <v/>
      </c>
      <c r="IKR30" s="14" t="str">
        <f>IF('Employee Input 20-21'!IKR30="","",'Employee Input 20-21'!IKR30)</f>
        <v/>
      </c>
      <c r="IKS30" s="14" t="str">
        <f>IF('Employee Input 20-21'!IKS30="","",'Employee Input 20-21'!IKS30)</f>
        <v/>
      </c>
      <c r="IKT30" s="14" t="str">
        <f>IF('Employee Input 20-21'!IKT30="","",'Employee Input 20-21'!IKT30)</f>
        <v/>
      </c>
      <c r="IKU30" s="14" t="str">
        <f>IF('Employee Input 20-21'!IKU30="","",'Employee Input 20-21'!IKU30)</f>
        <v/>
      </c>
      <c r="IKV30" s="14" t="str">
        <f>IF('Employee Input 20-21'!IKV30="","",'Employee Input 20-21'!IKV30)</f>
        <v/>
      </c>
      <c r="IKW30" s="14" t="str">
        <f>IF('Employee Input 20-21'!IKW30="","",'Employee Input 20-21'!IKW30)</f>
        <v/>
      </c>
      <c r="IKX30" s="14" t="str">
        <f>IF('Employee Input 20-21'!IKX30="","",'Employee Input 20-21'!IKX30)</f>
        <v/>
      </c>
      <c r="IKY30" s="14" t="str">
        <f>IF('Employee Input 20-21'!IKY30="","",'Employee Input 20-21'!IKY30)</f>
        <v/>
      </c>
      <c r="IKZ30" s="14" t="str">
        <f>IF('Employee Input 20-21'!IKZ30="","",'Employee Input 20-21'!IKZ30)</f>
        <v/>
      </c>
      <c r="ILA30" s="14" t="str">
        <f>IF('Employee Input 20-21'!ILA30="","",'Employee Input 20-21'!ILA30)</f>
        <v/>
      </c>
      <c r="ILB30" s="14" t="str">
        <f>IF('Employee Input 20-21'!ILB30="","",'Employee Input 20-21'!ILB30)</f>
        <v/>
      </c>
      <c r="ILC30" s="14" t="str">
        <f>IF('Employee Input 20-21'!ILC30="","",'Employee Input 20-21'!ILC30)</f>
        <v/>
      </c>
      <c r="ILD30" s="14" t="str">
        <f>IF('Employee Input 20-21'!ILD30="","",'Employee Input 20-21'!ILD30)</f>
        <v/>
      </c>
      <c r="ILE30" s="14" t="str">
        <f>IF('Employee Input 20-21'!ILE30="","",'Employee Input 20-21'!ILE30)</f>
        <v/>
      </c>
      <c r="ILF30" s="14" t="str">
        <f>IF('Employee Input 20-21'!ILF30="","",'Employee Input 20-21'!ILF30)</f>
        <v/>
      </c>
      <c r="ILG30" s="14" t="str">
        <f>IF('Employee Input 20-21'!ILG30="","",'Employee Input 20-21'!ILG30)</f>
        <v/>
      </c>
      <c r="ILH30" s="14" t="str">
        <f>IF('Employee Input 20-21'!ILH30="","",'Employee Input 20-21'!ILH30)</f>
        <v/>
      </c>
      <c r="ILI30" s="14" t="str">
        <f>IF('Employee Input 20-21'!ILI30="","",'Employee Input 20-21'!ILI30)</f>
        <v/>
      </c>
      <c r="ILJ30" s="14" t="str">
        <f>IF('Employee Input 20-21'!ILJ30="","",'Employee Input 20-21'!ILJ30)</f>
        <v/>
      </c>
      <c r="ILK30" s="14" t="str">
        <f>IF('Employee Input 20-21'!ILK30="","",'Employee Input 20-21'!ILK30)</f>
        <v/>
      </c>
      <c r="ILL30" s="14" t="str">
        <f>IF('Employee Input 20-21'!ILL30="","",'Employee Input 20-21'!ILL30)</f>
        <v/>
      </c>
      <c r="ILM30" s="14" t="str">
        <f>IF('Employee Input 20-21'!ILM30="","",'Employee Input 20-21'!ILM30)</f>
        <v/>
      </c>
      <c r="ILN30" s="14" t="str">
        <f>IF('Employee Input 20-21'!ILN30="","",'Employee Input 20-21'!ILN30)</f>
        <v/>
      </c>
      <c r="ILO30" s="14" t="str">
        <f>IF('Employee Input 20-21'!ILO30="","",'Employee Input 20-21'!ILO30)</f>
        <v/>
      </c>
      <c r="ILP30" s="14" t="str">
        <f>IF('Employee Input 20-21'!ILP30="","",'Employee Input 20-21'!ILP30)</f>
        <v/>
      </c>
      <c r="ILQ30" s="14" t="str">
        <f>IF('Employee Input 20-21'!ILQ30="","",'Employee Input 20-21'!ILQ30)</f>
        <v/>
      </c>
      <c r="ILR30" s="14" t="str">
        <f>IF('Employee Input 20-21'!ILR30="","",'Employee Input 20-21'!ILR30)</f>
        <v/>
      </c>
      <c r="ILS30" s="14" t="str">
        <f>IF('Employee Input 20-21'!ILS30="","",'Employee Input 20-21'!ILS30)</f>
        <v/>
      </c>
      <c r="ILT30" s="14" t="str">
        <f>IF('Employee Input 20-21'!ILT30="","",'Employee Input 20-21'!ILT30)</f>
        <v/>
      </c>
      <c r="ILU30" s="14" t="str">
        <f>IF('Employee Input 20-21'!ILU30="","",'Employee Input 20-21'!ILU30)</f>
        <v/>
      </c>
      <c r="ILV30" s="14" t="str">
        <f>IF('Employee Input 20-21'!ILV30="","",'Employee Input 20-21'!ILV30)</f>
        <v/>
      </c>
      <c r="ILW30" s="14" t="str">
        <f>IF('Employee Input 20-21'!ILW30="","",'Employee Input 20-21'!ILW30)</f>
        <v/>
      </c>
      <c r="ILX30" s="14" t="str">
        <f>IF('Employee Input 20-21'!ILX30="","",'Employee Input 20-21'!ILX30)</f>
        <v/>
      </c>
      <c r="ILY30" s="14" t="str">
        <f>IF('Employee Input 20-21'!ILY30="","",'Employee Input 20-21'!ILY30)</f>
        <v/>
      </c>
      <c r="ILZ30" s="14" t="str">
        <f>IF('Employee Input 20-21'!ILZ30="","",'Employee Input 20-21'!ILZ30)</f>
        <v/>
      </c>
      <c r="IMA30" s="14" t="str">
        <f>IF('Employee Input 20-21'!IMA30="","",'Employee Input 20-21'!IMA30)</f>
        <v/>
      </c>
      <c r="IMB30" s="14" t="str">
        <f>IF('Employee Input 20-21'!IMB30="","",'Employee Input 20-21'!IMB30)</f>
        <v/>
      </c>
      <c r="IMC30" s="14" t="str">
        <f>IF('Employee Input 20-21'!IMC30="","",'Employee Input 20-21'!IMC30)</f>
        <v/>
      </c>
      <c r="IMD30" s="14" t="str">
        <f>IF('Employee Input 20-21'!IMD30="","",'Employee Input 20-21'!IMD30)</f>
        <v/>
      </c>
      <c r="IME30" s="14" t="str">
        <f>IF('Employee Input 20-21'!IME30="","",'Employee Input 20-21'!IME30)</f>
        <v/>
      </c>
      <c r="IMF30" s="14" t="str">
        <f>IF('Employee Input 20-21'!IMF30="","",'Employee Input 20-21'!IMF30)</f>
        <v/>
      </c>
      <c r="IMG30" s="14" t="str">
        <f>IF('Employee Input 20-21'!IMG30="","",'Employee Input 20-21'!IMG30)</f>
        <v/>
      </c>
      <c r="IMH30" s="14" t="str">
        <f>IF('Employee Input 20-21'!IMH30="","",'Employee Input 20-21'!IMH30)</f>
        <v/>
      </c>
      <c r="IMI30" s="14" t="str">
        <f>IF('Employee Input 20-21'!IMI30="","",'Employee Input 20-21'!IMI30)</f>
        <v/>
      </c>
      <c r="IMJ30" s="14" t="str">
        <f>IF('Employee Input 20-21'!IMJ30="","",'Employee Input 20-21'!IMJ30)</f>
        <v/>
      </c>
      <c r="IMK30" s="14" t="str">
        <f>IF('Employee Input 20-21'!IMK30="","",'Employee Input 20-21'!IMK30)</f>
        <v/>
      </c>
      <c r="IML30" s="14" t="str">
        <f>IF('Employee Input 20-21'!IML30="","",'Employee Input 20-21'!IML30)</f>
        <v/>
      </c>
      <c r="IMM30" s="14" t="str">
        <f>IF('Employee Input 20-21'!IMM30="","",'Employee Input 20-21'!IMM30)</f>
        <v/>
      </c>
      <c r="IMN30" s="14" t="str">
        <f>IF('Employee Input 20-21'!IMN30="","",'Employee Input 20-21'!IMN30)</f>
        <v/>
      </c>
      <c r="IMO30" s="14" t="str">
        <f>IF('Employee Input 20-21'!IMO30="","",'Employee Input 20-21'!IMO30)</f>
        <v/>
      </c>
      <c r="IMP30" s="14" t="str">
        <f>IF('Employee Input 20-21'!IMP30="","",'Employee Input 20-21'!IMP30)</f>
        <v/>
      </c>
      <c r="IMQ30" s="14" t="str">
        <f>IF('Employee Input 20-21'!IMQ30="","",'Employee Input 20-21'!IMQ30)</f>
        <v/>
      </c>
      <c r="IMR30" s="14" t="str">
        <f>IF('Employee Input 20-21'!IMR30="","",'Employee Input 20-21'!IMR30)</f>
        <v/>
      </c>
      <c r="IMS30" s="14" t="str">
        <f>IF('Employee Input 20-21'!IMS30="","",'Employee Input 20-21'!IMS30)</f>
        <v/>
      </c>
      <c r="IMT30" s="14" t="str">
        <f>IF('Employee Input 20-21'!IMT30="","",'Employee Input 20-21'!IMT30)</f>
        <v/>
      </c>
      <c r="IMU30" s="14" t="str">
        <f>IF('Employee Input 20-21'!IMU30="","",'Employee Input 20-21'!IMU30)</f>
        <v/>
      </c>
      <c r="IMV30" s="14" t="str">
        <f>IF('Employee Input 20-21'!IMV30="","",'Employee Input 20-21'!IMV30)</f>
        <v/>
      </c>
      <c r="IMW30" s="14" t="str">
        <f>IF('Employee Input 20-21'!IMW30="","",'Employee Input 20-21'!IMW30)</f>
        <v/>
      </c>
      <c r="IMX30" s="14" t="str">
        <f>IF('Employee Input 20-21'!IMX30="","",'Employee Input 20-21'!IMX30)</f>
        <v/>
      </c>
      <c r="IMY30" s="14" t="str">
        <f>IF('Employee Input 20-21'!IMY30="","",'Employee Input 20-21'!IMY30)</f>
        <v/>
      </c>
      <c r="IMZ30" s="14" t="str">
        <f>IF('Employee Input 20-21'!IMZ30="","",'Employee Input 20-21'!IMZ30)</f>
        <v/>
      </c>
      <c r="INA30" s="14" t="str">
        <f>IF('Employee Input 20-21'!INA30="","",'Employee Input 20-21'!INA30)</f>
        <v/>
      </c>
      <c r="INB30" s="14" t="str">
        <f>IF('Employee Input 20-21'!INB30="","",'Employee Input 20-21'!INB30)</f>
        <v/>
      </c>
      <c r="INC30" s="14" t="str">
        <f>IF('Employee Input 20-21'!INC30="","",'Employee Input 20-21'!INC30)</f>
        <v/>
      </c>
      <c r="IND30" s="14" t="str">
        <f>IF('Employee Input 20-21'!IND30="","",'Employee Input 20-21'!IND30)</f>
        <v/>
      </c>
      <c r="INE30" s="14" t="str">
        <f>IF('Employee Input 20-21'!INE30="","",'Employee Input 20-21'!INE30)</f>
        <v/>
      </c>
      <c r="INF30" s="14" t="str">
        <f>IF('Employee Input 20-21'!INF30="","",'Employee Input 20-21'!INF30)</f>
        <v/>
      </c>
      <c r="ING30" s="14" t="str">
        <f>IF('Employee Input 20-21'!ING30="","",'Employee Input 20-21'!ING30)</f>
        <v/>
      </c>
      <c r="INH30" s="14" t="str">
        <f>IF('Employee Input 20-21'!INH30="","",'Employee Input 20-21'!INH30)</f>
        <v/>
      </c>
      <c r="INI30" s="14" t="str">
        <f>IF('Employee Input 20-21'!INI30="","",'Employee Input 20-21'!INI30)</f>
        <v/>
      </c>
      <c r="INJ30" s="14" t="str">
        <f>IF('Employee Input 20-21'!INJ30="","",'Employee Input 20-21'!INJ30)</f>
        <v/>
      </c>
      <c r="INK30" s="14" t="str">
        <f>IF('Employee Input 20-21'!INK30="","",'Employee Input 20-21'!INK30)</f>
        <v/>
      </c>
      <c r="INL30" s="14" t="str">
        <f>IF('Employee Input 20-21'!INL30="","",'Employee Input 20-21'!INL30)</f>
        <v/>
      </c>
      <c r="INM30" s="14" t="str">
        <f>IF('Employee Input 20-21'!INM30="","",'Employee Input 20-21'!INM30)</f>
        <v/>
      </c>
      <c r="INN30" s="14" t="str">
        <f>IF('Employee Input 20-21'!INN30="","",'Employee Input 20-21'!INN30)</f>
        <v/>
      </c>
      <c r="INO30" s="14" t="str">
        <f>IF('Employee Input 20-21'!INO30="","",'Employee Input 20-21'!INO30)</f>
        <v/>
      </c>
      <c r="INP30" s="14" t="str">
        <f>IF('Employee Input 20-21'!INP30="","",'Employee Input 20-21'!INP30)</f>
        <v/>
      </c>
      <c r="INQ30" s="14" t="str">
        <f>IF('Employee Input 20-21'!INQ30="","",'Employee Input 20-21'!INQ30)</f>
        <v/>
      </c>
      <c r="INR30" s="14" t="str">
        <f>IF('Employee Input 20-21'!INR30="","",'Employee Input 20-21'!INR30)</f>
        <v/>
      </c>
      <c r="INS30" s="14" t="str">
        <f>IF('Employee Input 20-21'!INS30="","",'Employee Input 20-21'!INS30)</f>
        <v/>
      </c>
      <c r="INT30" s="14" t="str">
        <f>IF('Employee Input 20-21'!INT30="","",'Employee Input 20-21'!INT30)</f>
        <v/>
      </c>
      <c r="INU30" s="14" t="str">
        <f>IF('Employee Input 20-21'!INU30="","",'Employee Input 20-21'!INU30)</f>
        <v/>
      </c>
      <c r="INV30" s="14" t="str">
        <f>IF('Employee Input 20-21'!INV30="","",'Employee Input 20-21'!INV30)</f>
        <v/>
      </c>
      <c r="INW30" s="14" t="str">
        <f>IF('Employee Input 20-21'!INW30="","",'Employee Input 20-21'!INW30)</f>
        <v/>
      </c>
      <c r="INX30" s="14" t="str">
        <f>IF('Employee Input 20-21'!INX30="","",'Employee Input 20-21'!INX30)</f>
        <v/>
      </c>
      <c r="INY30" s="14" t="str">
        <f>IF('Employee Input 20-21'!INY30="","",'Employee Input 20-21'!INY30)</f>
        <v/>
      </c>
      <c r="INZ30" s="14" t="str">
        <f>IF('Employee Input 20-21'!INZ30="","",'Employee Input 20-21'!INZ30)</f>
        <v/>
      </c>
      <c r="IOA30" s="14" t="str">
        <f>IF('Employee Input 20-21'!IOA30="","",'Employee Input 20-21'!IOA30)</f>
        <v/>
      </c>
      <c r="IOB30" s="14" t="str">
        <f>IF('Employee Input 20-21'!IOB30="","",'Employee Input 20-21'!IOB30)</f>
        <v/>
      </c>
      <c r="IOC30" s="14" t="str">
        <f>IF('Employee Input 20-21'!IOC30="","",'Employee Input 20-21'!IOC30)</f>
        <v/>
      </c>
      <c r="IOD30" s="14" t="str">
        <f>IF('Employee Input 20-21'!IOD30="","",'Employee Input 20-21'!IOD30)</f>
        <v/>
      </c>
      <c r="IOE30" s="14" t="str">
        <f>IF('Employee Input 20-21'!IOE30="","",'Employee Input 20-21'!IOE30)</f>
        <v/>
      </c>
      <c r="IOF30" s="14" t="str">
        <f>IF('Employee Input 20-21'!IOF30="","",'Employee Input 20-21'!IOF30)</f>
        <v/>
      </c>
      <c r="IOG30" s="14" t="str">
        <f>IF('Employee Input 20-21'!IOG30="","",'Employee Input 20-21'!IOG30)</f>
        <v/>
      </c>
      <c r="IOH30" s="14" t="str">
        <f>IF('Employee Input 20-21'!IOH30="","",'Employee Input 20-21'!IOH30)</f>
        <v/>
      </c>
      <c r="IOI30" s="14" t="str">
        <f>IF('Employee Input 20-21'!IOI30="","",'Employee Input 20-21'!IOI30)</f>
        <v/>
      </c>
      <c r="IOJ30" s="14" t="str">
        <f>IF('Employee Input 20-21'!IOJ30="","",'Employee Input 20-21'!IOJ30)</f>
        <v/>
      </c>
      <c r="IOK30" s="14" t="str">
        <f>IF('Employee Input 20-21'!IOK30="","",'Employee Input 20-21'!IOK30)</f>
        <v/>
      </c>
      <c r="IOL30" s="14" t="str">
        <f>IF('Employee Input 20-21'!IOL30="","",'Employee Input 20-21'!IOL30)</f>
        <v/>
      </c>
      <c r="IOM30" s="14" t="str">
        <f>IF('Employee Input 20-21'!IOM30="","",'Employee Input 20-21'!IOM30)</f>
        <v/>
      </c>
      <c r="ION30" s="14" t="str">
        <f>IF('Employee Input 20-21'!ION30="","",'Employee Input 20-21'!ION30)</f>
        <v/>
      </c>
      <c r="IOO30" s="14" t="str">
        <f>IF('Employee Input 20-21'!IOO30="","",'Employee Input 20-21'!IOO30)</f>
        <v/>
      </c>
      <c r="IOP30" s="14" t="str">
        <f>IF('Employee Input 20-21'!IOP30="","",'Employee Input 20-21'!IOP30)</f>
        <v/>
      </c>
      <c r="IOQ30" s="14" t="str">
        <f>IF('Employee Input 20-21'!IOQ30="","",'Employee Input 20-21'!IOQ30)</f>
        <v/>
      </c>
      <c r="IOR30" s="14" t="str">
        <f>IF('Employee Input 20-21'!IOR30="","",'Employee Input 20-21'!IOR30)</f>
        <v/>
      </c>
      <c r="IOS30" s="14" t="str">
        <f>IF('Employee Input 20-21'!IOS30="","",'Employee Input 20-21'!IOS30)</f>
        <v/>
      </c>
      <c r="IOT30" s="14" t="str">
        <f>IF('Employee Input 20-21'!IOT30="","",'Employee Input 20-21'!IOT30)</f>
        <v/>
      </c>
      <c r="IOU30" s="14" t="str">
        <f>IF('Employee Input 20-21'!IOU30="","",'Employee Input 20-21'!IOU30)</f>
        <v/>
      </c>
      <c r="IOV30" s="14" t="str">
        <f>IF('Employee Input 20-21'!IOV30="","",'Employee Input 20-21'!IOV30)</f>
        <v/>
      </c>
      <c r="IOW30" s="14" t="str">
        <f>IF('Employee Input 20-21'!IOW30="","",'Employee Input 20-21'!IOW30)</f>
        <v/>
      </c>
      <c r="IOX30" s="14" t="str">
        <f>IF('Employee Input 20-21'!IOX30="","",'Employee Input 20-21'!IOX30)</f>
        <v/>
      </c>
      <c r="IOY30" s="14" t="str">
        <f>IF('Employee Input 20-21'!IOY30="","",'Employee Input 20-21'!IOY30)</f>
        <v/>
      </c>
      <c r="IOZ30" s="14" t="str">
        <f>IF('Employee Input 20-21'!IOZ30="","",'Employee Input 20-21'!IOZ30)</f>
        <v/>
      </c>
      <c r="IPA30" s="14" t="str">
        <f>IF('Employee Input 20-21'!IPA30="","",'Employee Input 20-21'!IPA30)</f>
        <v/>
      </c>
      <c r="IPB30" s="14" t="str">
        <f>IF('Employee Input 20-21'!IPB30="","",'Employee Input 20-21'!IPB30)</f>
        <v/>
      </c>
      <c r="IPC30" s="14" t="str">
        <f>IF('Employee Input 20-21'!IPC30="","",'Employee Input 20-21'!IPC30)</f>
        <v/>
      </c>
      <c r="IPD30" s="14" t="str">
        <f>IF('Employee Input 20-21'!IPD30="","",'Employee Input 20-21'!IPD30)</f>
        <v/>
      </c>
      <c r="IPE30" s="14" t="str">
        <f>IF('Employee Input 20-21'!IPE30="","",'Employee Input 20-21'!IPE30)</f>
        <v/>
      </c>
      <c r="IPF30" s="14" t="str">
        <f>IF('Employee Input 20-21'!IPF30="","",'Employee Input 20-21'!IPF30)</f>
        <v/>
      </c>
      <c r="IPG30" s="14" t="str">
        <f>IF('Employee Input 20-21'!IPG30="","",'Employee Input 20-21'!IPG30)</f>
        <v/>
      </c>
      <c r="IPH30" s="14" t="str">
        <f>IF('Employee Input 20-21'!IPH30="","",'Employee Input 20-21'!IPH30)</f>
        <v/>
      </c>
      <c r="IPI30" s="14" t="str">
        <f>IF('Employee Input 20-21'!IPI30="","",'Employee Input 20-21'!IPI30)</f>
        <v/>
      </c>
      <c r="IPJ30" s="14" t="str">
        <f>IF('Employee Input 20-21'!IPJ30="","",'Employee Input 20-21'!IPJ30)</f>
        <v/>
      </c>
      <c r="IPK30" s="14" t="str">
        <f>IF('Employee Input 20-21'!IPK30="","",'Employee Input 20-21'!IPK30)</f>
        <v/>
      </c>
      <c r="IPL30" s="14" t="str">
        <f>IF('Employee Input 20-21'!IPL30="","",'Employee Input 20-21'!IPL30)</f>
        <v/>
      </c>
      <c r="IPM30" s="14" t="str">
        <f>IF('Employee Input 20-21'!IPM30="","",'Employee Input 20-21'!IPM30)</f>
        <v/>
      </c>
      <c r="IPN30" s="14" t="str">
        <f>IF('Employee Input 20-21'!IPN30="","",'Employee Input 20-21'!IPN30)</f>
        <v/>
      </c>
      <c r="IPO30" s="14" t="str">
        <f>IF('Employee Input 20-21'!IPO30="","",'Employee Input 20-21'!IPO30)</f>
        <v/>
      </c>
      <c r="IPP30" s="14" t="str">
        <f>IF('Employee Input 20-21'!IPP30="","",'Employee Input 20-21'!IPP30)</f>
        <v/>
      </c>
      <c r="IPQ30" s="14" t="str">
        <f>IF('Employee Input 20-21'!IPQ30="","",'Employee Input 20-21'!IPQ30)</f>
        <v/>
      </c>
      <c r="IPR30" s="14" t="str">
        <f>IF('Employee Input 20-21'!IPR30="","",'Employee Input 20-21'!IPR30)</f>
        <v/>
      </c>
      <c r="IPS30" s="14" t="str">
        <f>IF('Employee Input 20-21'!IPS30="","",'Employee Input 20-21'!IPS30)</f>
        <v/>
      </c>
      <c r="IPT30" s="14" t="str">
        <f>IF('Employee Input 20-21'!IPT30="","",'Employee Input 20-21'!IPT30)</f>
        <v/>
      </c>
      <c r="IPU30" s="14" t="str">
        <f>IF('Employee Input 20-21'!IPU30="","",'Employee Input 20-21'!IPU30)</f>
        <v/>
      </c>
      <c r="IPV30" s="14" t="str">
        <f>IF('Employee Input 20-21'!IPV30="","",'Employee Input 20-21'!IPV30)</f>
        <v/>
      </c>
      <c r="IPW30" s="14" t="str">
        <f>IF('Employee Input 20-21'!IPW30="","",'Employee Input 20-21'!IPW30)</f>
        <v/>
      </c>
      <c r="IPX30" s="14" t="str">
        <f>IF('Employee Input 20-21'!IPX30="","",'Employee Input 20-21'!IPX30)</f>
        <v/>
      </c>
      <c r="IPY30" s="14" t="str">
        <f>IF('Employee Input 20-21'!IPY30="","",'Employee Input 20-21'!IPY30)</f>
        <v/>
      </c>
      <c r="IPZ30" s="14" t="str">
        <f>IF('Employee Input 20-21'!IPZ30="","",'Employee Input 20-21'!IPZ30)</f>
        <v/>
      </c>
      <c r="IQA30" s="14" t="str">
        <f>IF('Employee Input 20-21'!IQA30="","",'Employee Input 20-21'!IQA30)</f>
        <v/>
      </c>
      <c r="IQB30" s="14" t="str">
        <f>IF('Employee Input 20-21'!IQB30="","",'Employee Input 20-21'!IQB30)</f>
        <v/>
      </c>
      <c r="IQC30" s="14" t="str">
        <f>IF('Employee Input 20-21'!IQC30="","",'Employee Input 20-21'!IQC30)</f>
        <v/>
      </c>
      <c r="IQD30" s="14" t="str">
        <f>IF('Employee Input 20-21'!IQD30="","",'Employee Input 20-21'!IQD30)</f>
        <v/>
      </c>
      <c r="IQE30" s="14" t="str">
        <f>IF('Employee Input 20-21'!IQE30="","",'Employee Input 20-21'!IQE30)</f>
        <v/>
      </c>
      <c r="IQF30" s="14" t="str">
        <f>IF('Employee Input 20-21'!IQF30="","",'Employee Input 20-21'!IQF30)</f>
        <v/>
      </c>
      <c r="IQG30" s="14" t="str">
        <f>IF('Employee Input 20-21'!IQG30="","",'Employee Input 20-21'!IQG30)</f>
        <v/>
      </c>
      <c r="IQH30" s="14" t="str">
        <f>IF('Employee Input 20-21'!IQH30="","",'Employee Input 20-21'!IQH30)</f>
        <v/>
      </c>
      <c r="IQI30" s="14" t="str">
        <f>IF('Employee Input 20-21'!IQI30="","",'Employee Input 20-21'!IQI30)</f>
        <v/>
      </c>
      <c r="IQJ30" s="14" t="str">
        <f>IF('Employee Input 20-21'!IQJ30="","",'Employee Input 20-21'!IQJ30)</f>
        <v/>
      </c>
      <c r="IQK30" s="14" t="str">
        <f>IF('Employee Input 20-21'!IQK30="","",'Employee Input 20-21'!IQK30)</f>
        <v/>
      </c>
      <c r="IQL30" s="14" t="str">
        <f>IF('Employee Input 20-21'!IQL30="","",'Employee Input 20-21'!IQL30)</f>
        <v/>
      </c>
      <c r="IQM30" s="14" t="str">
        <f>IF('Employee Input 20-21'!IQM30="","",'Employee Input 20-21'!IQM30)</f>
        <v/>
      </c>
      <c r="IQN30" s="14" t="str">
        <f>IF('Employee Input 20-21'!IQN30="","",'Employee Input 20-21'!IQN30)</f>
        <v/>
      </c>
      <c r="IQO30" s="14" t="str">
        <f>IF('Employee Input 20-21'!IQO30="","",'Employee Input 20-21'!IQO30)</f>
        <v/>
      </c>
      <c r="IQP30" s="14" t="str">
        <f>IF('Employee Input 20-21'!IQP30="","",'Employee Input 20-21'!IQP30)</f>
        <v/>
      </c>
      <c r="IQQ30" s="14" t="str">
        <f>IF('Employee Input 20-21'!IQQ30="","",'Employee Input 20-21'!IQQ30)</f>
        <v/>
      </c>
      <c r="IQR30" s="14" t="str">
        <f>IF('Employee Input 20-21'!IQR30="","",'Employee Input 20-21'!IQR30)</f>
        <v/>
      </c>
      <c r="IQS30" s="14" t="str">
        <f>IF('Employee Input 20-21'!IQS30="","",'Employee Input 20-21'!IQS30)</f>
        <v/>
      </c>
      <c r="IQT30" s="14" t="str">
        <f>IF('Employee Input 20-21'!IQT30="","",'Employee Input 20-21'!IQT30)</f>
        <v/>
      </c>
      <c r="IQU30" s="14" t="str">
        <f>IF('Employee Input 20-21'!IQU30="","",'Employee Input 20-21'!IQU30)</f>
        <v/>
      </c>
      <c r="IQV30" s="14" t="str">
        <f>IF('Employee Input 20-21'!IQV30="","",'Employee Input 20-21'!IQV30)</f>
        <v/>
      </c>
      <c r="IQW30" s="14" t="str">
        <f>IF('Employee Input 20-21'!IQW30="","",'Employee Input 20-21'!IQW30)</f>
        <v/>
      </c>
      <c r="IQX30" s="14" t="str">
        <f>IF('Employee Input 20-21'!IQX30="","",'Employee Input 20-21'!IQX30)</f>
        <v/>
      </c>
      <c r="IQY30" s="14" t="str">
        <f>IF('Employee Input 20-21'!IQY30="","",'Employee Input 20-21'!IQY30)</f>
        <v/>
      </c>
      <c r="IQZ30" s="14" t="str">
        <f>IF('Employee Input 20-21'!IQZ30="","",'Employee Input 20-21'!IQZ30)</f>
        <v/>
      </c>
      <c r="IRA30" s="14" t="str">
        <f>IF('Employee Input 20-21'!IRA30="","",'Employee Input 20-21'!IRA30)</f>
        <v/>
      </c>
      <c r="IRB30" s="14" t="str">
        <f>IF('Employee Input 20-21'!IRB30="","",'Employee Input 20-21'!IRB30)</f>
        <v/>
      </c>
      <c r="IRC30" s="14" t="str">
        <f>IF('Employee Input 20-21'!IRC30="","",'Employee Input 20-21'!IRC30)</f>
        <v/>
      </c>
      <c r="IRD30" s="14" t="str">
        <f>IF('Employee Input 20-21'!IRD30="","",'Employee Input 20-21'!IRD30)</f>
        <v/>
      </c>
      <c r="IRE30" s="14" t="str">
        <f>IF('Employee Input 20-21'!IRE30="","",'Employee Input 20-21'!IRE30)</f>
        <v/>
      </c>
      <c r="IRF30" s="14" t="str">
        <f>IF('Employee Input 20-21'!IRF30="","",'Employee Input 20-21'!IRF30)</f>
        <v/>
      </c>
      <c r="IRG30" s="14" t="str">
        <f>IF('Employee Input 20-21'!IRG30="","",'Employee Input 20-21'!IRG30)</f>
        <v/>
      </c>
      <c r="IRH30" s="14" t="str">
        <f>IF('Employee Input 20-21'!IRH30="","",'Employee Input 20-21'!IRH30)</f>
        <v/>
      </c>
      <c r="IRI30" s="14" t="str">
        <f>IF('Employee Input 20-21'!IRI30="","",'Employee Input 20-21'!IRI30)</f>
        <v/>
      </c>
      <c r="IRJ30" s="14" t="str">
        <f>IF('Employee Input 20-21'!IRJ30="","",'Employee Input 20-21'!IRJ30)</f>
        <v/>
      </c>
      <c r="IRK30" s="14" t="str">
        <f>IF('Employee Input 20-21'!IRK30="","",'Employee Input 20-21'!IRK30)</f>
        <v/>
      </c>
      <c r="IRL30" s="14" t="str">
        <f>IF('Employee Input 20-21'!IRL30="","",'Employee Input 20-21'!IRL30)</f>
        <v/>
      </c>
      <c r="IRM30" s="14" t="str">
        <f>IF('Employee Input 20-21'!IRM30="","",'Employee Input 20-21'!IRM30)</f>
        <v/>
      </c>
      <c r="IRN30" s="14" t="str">
        <f>IF('Employee Input 20-21'!IRN30="","",'Employee Input 20-21'!IRN30)</f>
        <v/>
      </c>
      <c r="IRO30" s="14" t="str">
        <f>IF('Employee Input 20-21'!IRO30="","",'Employee Input 20-21'!IRO30)</f>
        <v/>
      </c>
      <c r="IRP30" s="14" t="str">
        <f>IF('Employee Input 20-21'!IRP30="","",'Employee Input 20-21'!IRP30)</f>
        <v/>
      </c>
      <c r="IRQ30" s="14" t="str">
        <f>IF('Employee Input 20-21'!IRQ30="","",'Employee Input 20-21'!IRQ30)</f>
        <v/>
      </c>
      <c r="IRR30" s="14" t="str">
        <f>IF('Employee Input 20-21'!IRR30="","",'Employee Input 20-21'!IRR30)</f>
        <v/>
      </c>
      <c r="IRS30" s="14" t="str">
        <f>IF('Employee Input 20-21'!IRS30="","",'Employee Input 20-21'!IRS30)</f>
        <v/>
      </c>
      <c r="IRT30" s="14" t="str">
        <f>IF('Employee Input 20-21'!IRT30="","",'Employee Input 20-21'!IRT30)</f>
        <v/>
      </c>
      <c r="IRU30" s="14" t="str">
        <f>IF('Employee Input 20-21'!IRU30="","",'Employee Input 20-21'!IRU30)</f>
        <v/>
      </c>
      <c r="IRV30" s="14" t="str">
        <f>IF('Employee Input 20-21'!IRV30="","",'Employee Input 20-21'!IRV30)</f>
        <v/>
      </c>
      <c r="IRW30" s="14" t="str">
        <f>IF('Employee Input 20-21'!IRW30="","",'Employee Input 20-21'!IRW30)</f>
        <v/>
      </c>
      <c r="IRX30" s="14" t="str">
        <f>IF('Employee Input 20-21'!IRX30="","",'Employee Input 20-21'!IRX30)</f>
        <v/>
      </c>
      <c r="IRY30" s="14" t="str">
        <f>IF('Employee Input 20-21'!IRY30="","",'Employee Input 20-21'!IRY30)</f>
        <v/>
      </c>
      <c r="IRZ30" s="14" t="str">
        <f>IF('Employee Input 20-21'!IRZ30="","",'Employee Input 20-21'!IRZ30)</f>
        <v/>
      </c>
      <c r="ISA30" s="14" t="str">
        <f>IF('Employee Input 20-21'!ISA30="","",'Employee Input 20-21'!ISA30)</f>
        <v/>
      </c>
      <c r="ISB30" s="14" t="str">
        <f>IF('Employee Input 20-21'!ISB30="","",'Employee Input 20-21'!ISB30)</f>
        <v/>
      </c>
      <c r="ISC30" s="14" t="str">
        <f>IF('Employee Input 20-21'!ISC30="","",'Employee Input 20-21'!ISC30)</f>
        <v/>
      </c>
      <c r="ISD30" s="14" t="str">
        <f>IF('Employee Input 20-21'!ISD30="","",'Employee Input 20-21'!ISD30)</f>
        <v/>
      </c>
      <c r="ISE30" s="14" t="str">
        <f>IF('Employee Input 20-21'!ISE30="","",'Employee Input 20-21'!ISE30)</f>
        <v/>
      </c>
      <c r="ISF30" s="14" t="str">
        <f>IF('Employee Input 20-21'!ISF30="","",'Employee Input 20-21'!ISF30)</f>
        <v/>
      </c>
      <c r="ISG30" s="14" t="str">
        <f>IF('Employee Input 20-21'!ISG30="","",'Employee Input 20-21'!ISG30)</f>
        <v/>
      </c>
      <c r="ISH30" s="14" t="str">
        <f>IF('Employee Input 20-21'!ISH30="","",'Employee Input 20-21'!ISH30)</f>
        <v/>
      </c>
      <c r="ISI30" s="14" t="str">
        <f>IF('Employee Input 20-21'!ISI30="","",'Employee Input 20-21'!ISI30)</f>
        <v/>
      </c>
      <c r="ISJ30" s="14" t="str">
        <f>IF('Employee Input 20-21'!ISJ30="","",'Employee Input 20-21'!ISJ30)</f>
        <v/>
      </c>
      <c r="ISK30" s="14" t="str">
        <f>IF('Employee Input 20-21'!ISK30="","",'Employee Input 20-21'!ISK30)</f>
        <v/>
      </c>
      <c r="ISL30" s="14" t="str">
        <f>IF('Employee Input 20-21'!ISL30="","",'Employee Input 20-21'!ISL30)</f>
        <v/>
      </c>
      <c r="ISM30" s="14" t="str">
        <f>IF('Employee Input 20-21'!ISM30="","",'Employee Input 20-21'!ISM30)</f>
        <v/>
      </c>
      <c r="ISN30" s="14" t="str">
        <f>IF('Employee Input 20-21'!ISN30="","",'Employee Input 20-21'!ISN30)</f>
        <v/>
      </c>
      <c r="ISO30" s="14" t="str">
        <f>IF('Employee Input 20-21'!ISO30="","",'Employee Input 20-21'!ISO30)</f>
        <v/>
      </c>
      <c r="ISP30" s="14" t="str">
        <f>IF('Employee Input 20-21'!ISP30="","",'Employee Input 20-21'!ISP30)</f>
        <v/>
      </c>
      <c r="ISQ30" s="14" t="str">
        <f>IF('Employee Input 20-21'!ISQ30="","",'Employee Input 20-21'!ISQ30)</f>
        <v/>
      </c>
      <c r="ISR30" s="14" t="str">
        <f>IF('Employee Input 20-21'!ISR30="","",'Employee Input 20-21'!ISR30)</f>
        <v/>
      </c>
      <c r="ISS30" s="14" t="str">
        <f>IF('Employee Input 20-21'!ISS30="","",'Employee Input 20-21'!ISS30)</f>
        <v/>
      </c>
      <c r="IST30" s="14" t="str">
        <f>IF('Employee Input 20-21'!IST30="","",'Employee Input 20-21'!IST30)</f>
        <v/>
      </c>
      <c r="ISU30" s="14" t="str">
        <f>IF('Employee Input 20-21'!ISU30="","",'Employee Input 20-21'!ISU30)</f>
        <v/>
      </c>
      <c r="ISV30" s="14" t="str">
        <f>IF('Employee Input 20-21'!ISV30="","",'Employee Input 20-21'!ISV30)</f>
        <v/>
      </c>
      <c r="ISW30" s="14" t="str">
        <f>IF('Employee Input 20-21'!ISW30="","",'Employee Input 20-21'!ISW30)</f>
        <v/>
      </c>
      <c r="ISX30" s="14" t="str">
        <f>IF('Employee Input 20-21'!ISX30="","",'Employee Input 20-21'!ISX30)</f>
        <v/>
      </c>
      <c r="ISY30" s="14" t="str">
        <f>IF('Employee Input 20-21'!ISY30="","",'Employee Input 20-21'!ISY30)</f>
        <v/>
      </c>
      <c r="ISZ30" s="14" t="str">
        <f>IF('Employee Input 20-21'!ISZ30="","",'Employee Input 20-21'!ISZ30)</f>
        <v/>
      </c>
      <c r="ITA30" s="14" t="str">
        <f>IF('Employee Input 20-21'!ITA30="","",'Employee Input 20-21'!ITA30)</f>
        <v/>
      </c>
      <c r="ITB30" s="14" t="str">
        <f>IF('Employee Input 20-21'!ITB30="","",'Employee Input 20-21'!ITB30)</f>
        <v/>
      </c>
      <c r="ITC30" s="14" t="str">
        <f>IF('Employee Input 20-21'!ITC30="","",'Employee Input 20-21'!ITC30)</f>
        <v/>
      </c>
      <c r="ITD30" s="14" t="str">
        <f>IF('Employee Input 20-21'!ITD30="","",'Employee Input 20-21'!ITD30)</f>
        <v/>
      </c>
      <c r="ITE30" s="14" t="str">
        <f>IF('Employee Input 20-21'!ITE30="","",'Employee Input 20-21'!ITE30)</f>
        <v/>
      </c>
      <c r="ITF30" s="14" t="str">
        <f>IF('Employee Input 20-21'!ITF30="","",'Employee Input 20-21'!ITF30)</f>
        <v/>
      </c>
      <c r="ITG30" s="14" t="str">
        <f>IF('Employee Input 20-21'!ITG30="","",'Employee Input 20-21'!ITG30)</f>
        <v/>
      </c>
      <c r="ITH30" s="14" t="str">
        <f>IF('Employee Input 20-21'!ITH30="","",'Employee Input 20-21'!ITH30)</f>
        <v/>
      </c>
      <c r="ITI30" s="14" t="str">
        <f>IF('Employee Input 20-21'!ITI30="","",'Employee Input 20-21'!ITI30)</f>
        <v/>
      </c>
      <c r="ITJ30" s="14" t="str">
        <f>IF('Employee Input 20-21'!ITJ30="","",'Employee Input 20-21'!ITJ30)</f>
        <v/>
      </c>
      <c r="ITK30" s="14" t="str">
        <f>IF('Employee Input 20-21'!ITK30="","",'Employee Input 20-21'!ITK30)</f>
        <v/>
      </c>
      <c r="ITL30" s="14" t="str">
        <f>IF('Employee Input 20-21'!ITL30="","",'Employee Input 20-21'!ITL30)</f>
        <v/>
      </c>
      <c r="ITM30" s="14" t="str">
        <f>IF('Employee Input 20-21'!ITM30="","",'Employee Input 20-21'!ITM30)</f>
        <v/>
      </c>
      <c r="ITN30" s="14" t="str">
        <f>IF('Employee Input 20-21'!ITN30="","",'Employee Input 20-21'!ITN30)</f>
        <v/>
      </c>
      <c r="ITO30" s="14" t="str">
        <f>IF('Employee Input 20-21'!ITO30="","",'Employee Input 20-21'!ITO30)</f>
        <v/>
      </c>
      <c r="ITP30" s="14" t="str">
        <f>IF('Employee Input 20-21'!ITP30="","",'Employee Input 20-21'!ITP30)</f>
        <v/>
      </c>
      <c r="ITQ30" s="14" t="str">
        <f>IF('Employee Input 20-21'!ITQ30="","",'Employee Input 20-21'!ITQ30)</f>
        <v/>
      </c>
      <c r="ITR30" s="14" t="str">
        <f>IF('Employee Input 20-21'!ITR30="","",'Employee Input 20-21'!ITR30)</f>
        <v/>
      </c>
      <c r="ITS30" s="14" t="str">
        <f>IF('Employee Input 20-21'!ITS30="","",'Employee Input 20-21'!ITS30)</f>
        <v/>
      </c>
      <c r="ITT30" s="14" t="str">
        <f>IF('Employee Input 20-21'!ITT30="","",'Employee Input 20-21'!ITT30)</f>
        <v/>
      </c>
      <c r="ITU30" s="14" t="str">
        <f>IF('Employee Input 20-21'!ITU30="","",'Employee Input 20-21'!ITU30)</f>
        <v/>
      </c>
      <c r="ITV30" s="14" t="str">
        <f>IF('Employee Input 20-21'!ITV30="","",'Employee Input 20-21'!ITV30)</f>
        <v/>
      </c>
      <c r="ITW30" s="14" t="str">
        <f>IF('Employee Input 20-21'!ITW30="","",'Employee Input 20-21'!ITW30)</f>
        <v/>
      </c>
      <c r="ITX30" s="14" t="str">
        <f>IF('Employee Input 20-21'!ITX30="","",'Employee Input 20-21'!ITX30)</f>
        <v/>
      </c>
      <c r="ITY30" s="14" t="str">
        <f>IF('Employee Input 20-21'!ITY30="","",'Employee Input 20-21'!ITY30)</f>
        <v/>
      </c>
      <c r="ITZ30" s="14" t="str">
        <f>IF('Employee Input 20-21'!ITZ30="","",'Employee Input 20-21'!ITZ30)</f>
        <v/>
      </c>
      <c r="IUA30" s="14" t="str">
        <f>IF('Employee Input 20-21'!IUA30="","",'Employee Input 20-21'!IUA30)</f>
        <v/>
      </c>
      <c r="IUB30" s="14" t="str">
        <f>IF('Employee Input 20-21'!IUB30="","",'Employee Input 20-21'!IUB30)</f>
        <v/>
      </c>
      <c r="IUC30" s="14" t="str">
        <f>IF('Employee Input 20-21'!IUC30="","",'Employee Input 20-21'!IUC30)</f>
        <v/>
      </c>
      <c r="IUD30" s="14" t="str">
        <f>IF('Employee Input 20-21'!IUD30="","",'Employee Input 20-21'!IUD30)</f>
        <v/>
      </c>
      <c r="IUE30" s="14" t="str">
        <f>IF('Employee Input 20-21'!IUE30="","",'Employee Input 20-21'!IUE30)</f>
        <v/>
      </c>
      <c r="IUF30" s="14" t="str">
        <f>IF('Employee Input 20-21'!IUF30="","",'Employee Input 20-21'!IUF30)</f>
        <v/>
      </c>
      <c r="IUG30" s="14" t="str">
        <f>IF('Employee Input 20-21'!IUG30="","",'Employee Input 20-21'!IUG30)</f>
        <v/>
      </c>
      <c r="IUH30" s="14" t="str">
        <f>IF('Employee Input 20-21'!IUH30="","",'Employee Input 20-21'!IUH30)</f>
        <v/>
      </c>
      <c r="IUI30" s="14" t="str">
        <f>IF('Employee Input 20-21'!IUI30="","",'Employee Input 20-21'!IUI30)</f>
        <v/>
      </c>
      <c r="IUJ30" s="14" t="str">
        <f>IF('Employee Input 20-21'!IUJ30="","",'Employee Input 20-21'!IUJ30)</f>
        <v/>
      </c>
      <c r="IUK30" s="14" t="str">
        <f>IF('Employee Input 20-21'!IUK30="","",'Employee Input 20-21'!IUK30)</f>
        <v/>
      </c>
      <c r="IUL30" s="14" t="str">
        <f>IF('Employee Input 20-21'!IUL30="","",'Employee Input 20-21'!IUL30)</f>
        <v/>
      </c>
      <c r="IUM30" s="14" t="str">
        <f>IF('Employee Input 20-21'!IUM30="","",'Employee Input 20-21'!IUM30)</f>
        <v/>
      </c>
      <c r="IUN30" s="14" t="str">
        <f>IF('Employee Input 20-21'!IUN30="","",'Employee Input 20-21'!IUN30)</f>
        <v/>
      </c>
      <c r="IUO30" s="14" t="str">
        <f>IF('Employee Input 20-21'!IUO30="","",'Employee Input 20-21'!IUO30)</f>
        <v/>
      </c>
      <c r="IUP30" s="14" t="str">
        <f>IF('Employee Input 20-21'!IUP30="","",'Employee Input 20-21'!IUP30)</f>
        <v/>
      </c>
      <c r="IUQ30" s="14" t="str">
        <f>IF('Employee Input 20-21'!IUQ30="","",'Employee Input 20-21'!IUQ30)</f>
        <v/>
      </c>
      <c r="IUR30" s="14" t="str">
        <f>IF('Employee Input 20-21'!IUR30="","",'Employee Input 20-21'!IUR30)</f>
        <v/>
      </c>
      <c r="IUS30" s="14" t="str">
        <f>IF('Employee Input 20-21'!IUS30="","",'Employee Input 20-21'!IUS30)</f>
        <v/>
      </c>
      <c r="IUT30" s="14" t="str">
        <f>IF('Employee Input 20-21'!IUT30="","",'Employee Input 20-21'!IUT30)</f>
        <v/>
      </c>
      <c r="IUU30" s="14" t="str">
        <f>IF('Employee Input 20-21'!IUU30="","",'Employee Input 20-21'!IUU30)</f>
        <v/>
      </c>
      <c r="IUV30" s="14" t="str">
        <f>IF('Employee Input 20-21'!IUV30="","",'Employee Input 20-21'!IUV30)</f>
        <v/>
      </c>
      <c r="IUW30" s="14" t="str">
        <f>IF('Employee Input 20-21'!IUW30="","",'Employee Input 20-21'!IUW30)</f>
        <v/>
      </c>
      <c r="IUX30" s="14" t="str">
        <f>IF('Employee Input 20-21'!IUX30="","",'Employee Input 20-21'!IUX30)</f>
        <v/>
      </c>
      <c r="IUY30" s="14" t="str">
        <f>IF('Employee Input 20-21'!IUY30="","",'Employee Input 20-21'!IUY30)</f>
        <v/>
      </c>
      <c r="IUZ30" s="14" t="str">
        <f>IF('Employee Input 20-21'!IUZ30="","",'Employee Input 20-21'!IUZ30)</f>
        <v/>
      </c>
      <c r="IVA30" s="14" t="str">
        <f>IF('Employee Input 20-21'!IVA30="","",'Employee Input 20-21'!IVA30)</f>
        <v/>
      </c>
      <c r="IVB30" s="14" t="str">
        <f>IF('Employee Input 20-21'!IVB30="","",'Employee Input 20-21'!IVB30)</f>
        <v/>
      </c>
      <c r="IVC30" s="14" t="str">
        <f>IF('Employee Input 20-21'!IVC30="","",'Employee Input 20-21'!IVC30)</f>
        <v/>
      </c>
      <c r="IVD30" s="14" t="str">
        <f>IF('Employee Input 20-21'!IVD30="","",'Employee Input 20-21'!IVD30)</f>
        <v/>
      </c>
      <c r="IVE30" s="14" t="str">
        <f>IF('Employee Input 20-21'!IVE30="","",'Employee Input 20-21'!IVE30)</f>
        <v/>
      </c>
      <c r="IVF30" s="14" t="str">
        <f>IF('Employee Input 20-21'!IVF30="","",'Employee Input 20-21'!IVF30)</f>
        <v/>
      </c>
      <c r="IVG30" s="14" t="str">
        <f>IF('Employee Input 20-21'!IVG30="","",'Employee Input 20-21'!IVG30)</f>
        <v/>
      </c>
      <c r="IVH30" s="14" t="str">
        <f>IF('Employee Input 20-21'!IVH30="","",'Employee Input 20-21'!IVH30)</f>
        <v/>
      </c>
      <c r="IVI30" s="14" t="str">
        <f>IF('Employee Input 20-21'!IVI30="","",'Employee Input 20-21'!IVI30)</f>
        <v/>
      </c>
      <c r="IVJ30" s="14" t="str">
        <f>IF('Employee Input 20-21'!IVJ30="","",'Employee Input 20-21'!IVJ30)</f>
        <v/>
      </c>
      <c r="IVK30" s="14" t="str">
        <f>IF('Employee Input 20-21'!IVK30="","",'Employee Input 20-21'!IVK30)</f>
        <v/>
      </c>
      <c r="IVL30" s="14" t="str">
        <f>IF('Employee Input 20-21'!IVL30="","",'Employee Input 20-21'!IVL30)</f>
        <v/>
      </c>
      <c r="IVM30" s="14" t="str">
        <f>IF('Employee Input 20-21'!IVM30="","",'Employee Input 20-21'!IVM30)</f>
        <v/>
      </c>
      <c r="IVN30" s="14" t="str">
        <f>IF('Employee Input 20-21'!IVN30="","",'Employee Input 20-21'!IVN30)</f>
        <v/>
      </c>
      <c r="IVO30" s="14" t="str">
        <f>IF('Employee Input 20-21'!IVO30="","",'Employee Input 20-21'!IVO30)</f>
        <v/>
      </c>
      <c r="IVP30" s="14" t="str">
        <f>IF('Employee Input 20-21'!IVP30="","",'Employee Input 20-21'!IVP30)</f>
        <v/>
      </c>
      <c r="IVQ30" s="14" t="str">
        <f>IF('Employee Input 20-21'!IVQ30="","",'Employee Input 20-21'!IVQ30)</f>
        <v/>
      </c>
      <c r="IVR30" s="14" t="str">
        <f>IF('Employee Input 20-21'!IVR30="","",'Employee Input 20-21'!IVR30)</f>
        <v/>
      </c>
      <c r="IVS30" s="14" t="str">
        <f>IF('Employee Input 20-21'!IVS30="","",'Employee Input 20-21'!IVS30)</f>
        <v/>
      </c>
      <c r="IVT30" s="14" t="str">
        <f>IF('Employee Input 20-21'!IVT30="","",'Employee Input 20-21'!IVT30)</f>
        <v/>
      </c>
      <c r="IVU30" s="14" t="str">
        <f>IF('Employee Input 20-21'!IVU30="","",'Employee Input 20-21'!IVU30)</f>
        <v/>
      </c>
      <c r="IVV30" s="14" t="str">
        <f>IF('Employee Input 20-21'!IVV30="","",'Employee Input 20-21'!IVV30)</f>
        <v/>
      </c>
      <c r="IVW30" s="14" t="str">
        <f>IF('Employee Input 20-21'!IVW30="","",'Employee Input 20-21'!IVW30)</f>
        <v/>
      </c>
      <c r="IVX30" s="14" t="str">
        <f>IF('Employee Input 20-21'!IVX30="","",'Employee Input 20-21'!IVX30)</f>
        <v/>
      </c>
      <c r="IVY30" s="14" t="str">
        <f>IF('Employee Input 20-21'!IVY30="","",'Employee Input 20-21'!IVY30)</f>
        <v/>
      </c>
      <c r="IVZ30" s="14" t="str">
        <f>IF('Employee Input 20-21'!IVZ30="","",'Employee Input 20-21'!IVZ30)</f>
        <v/>
      </c>
      <c r="IWA30" s="14" t="str">
        <f>IF('Employee Input 20-21'!IWA30="","",'Employee Input 20-21'!IWA30)</f>
        <v/>
      </c>
      <c r="IWB30" s="14" t="str">
        <f>IF('Employee Input 20-21'!IWB30="","",'Employee Input 20-21'!IWB30)</f>
        <v/>
      </c>
      <c r="IWC30" s="14" t="str">
        <f>IF('Employee Input 20-21'!IWC30="","",'Employee Input 20-21'!IWC30)</f>
        <v/>
      </c>
      <c r="IWD30" s="14" t="str">
        <f>IF('Employee Input 20-21'!IWD30="","",'Employee Input 20-21'!IWD30)</f>
        <v/>
      </c>
      <c r="IWE30" s="14" t="str">
        <f>IF('Employee Input 20-21'!IWE30="","",'Employee Input 20-21'!IWE30)</f>
        <v/>
      </c>
      <c r="IWF30" s="14" t="str">
        <f>IF('Employee Input 20-21'!IWF30="","",'Employee Input 20-21'!IWF30)</f>
        <v/>
      </c>
      <c r="IWG30" s="14" t="str">
        <f>IF('Employee Input 20-21'!IWG30="","",'Employee Input 20-21'!IWG30)</f>
        <v/>
      </c>
      <c r="IWH30" s="14" t="str">
        <f>IF('Employee Input 20-21'!IWH30="","",'Employee Input 20-21'!IWH30)</f>
        <v/>
      </c>
      <c r="IWI30" s="14" t="str">
        <f>IF('Employee Input 20-21'!IWI30="","",'Employee Input 20-21'!IWI30)</f>
        <v/>
      </c>
      <c r="IWJ30" s="14" t="str">
        <f>IF('Employee Input 20-21'!IWJ30="","",'Employee Input 20-21'!IWJ30)</f>
        <v/>
      </c>
      <c r="IWK30" s="14" t="str">
        <f>IF('Employee Input 20-21'!IWK30="","",'Employee Input 20-21'!IWK30)</f>
        <v/>
      </c>
      <c r="IWL30" s="14" t="str">
        <f>IF('Employee Input 20-21'!IWL30="","",'Employee Input 20-21'!IWL30)</f>
        <v/>
      </c>
      <c r="IWM30" s="14" t="str">
        <f>IF('Employee Input 20-21'!IWM30="","",'Employee Input 20-21'!IWM30)</f>
        <v/>
      </c>
      <c r="IWN30" s="14" t="str">
        <f>IF('Employee Input 20-21'!IWN30="","",'Employee Input 20-21'!IWN30)</f>
        <v/>
      </c>
      <c r="IWO30" s="14" t="str">
        <f>IF('Employee Input 20-21'!IWO30="","",'Employee Input 20-21'!IWO30)</f>
        <v/>
      </c>
      <c r="IWP30" s="14" t="str">
        <f>IF('Employee Input 20-21'!IWP30="","",'Employee Input 20-21'!IWP30)</f>
        <v/>
      </c>
      <c r="IWQ30" s="14" t="str">
        <f>IF('Employee Input 20-21'!IWQ30="","",'Employee Input 20-21'!IWQ30)</f>
        <v/>
      </c>
      <c r="IWR30" s="14" t="str">
        <f>IF('Employee Input 20-21'!IWR30="","",'Employee Input 20-21'!IWR30)</f>
        <v/>
      </c>
      <c r="IWS30" s="14" t="str">
        <f>IF('Employee Input 20-21'!IWS30="","",'Employee Input 20-21'!IWS30)</f>
        <v/>
      </c>
      <c r="IWT30" s="14" t="str">
        <f>IF('Employee Input 20-21'!IWT30="","",'Employee Input 20-21'!IWT30)</f>
        <v/>
      </c>
      <c r="IWU30" s="14" t="str">
        <f>IF('Employee Input 20-21'!IWU30="","",'Employee Input 20-21'!IWU30)</f>
        <v/>
      </c>
      <c r="IWV30" s="14" t="str">
        <f>IF('Employee Input 20-21'!IWV30="","",'Employee Input 20-21'!IWV30)</f>
        <v/>
      </c>
      <c r="IWW30" s="14" t="str">
        <f>IF('Employee Input 20-21'!IWW30="","",'Employee Input 20-21'!IWW30)</f>
        <v/>
      </c>
      <c r="IWX30" s="14" t="str">
        <f>IF('Employee Input 20-21'!IWX30="","",'Employee Input 20-21'!IWX30)</f>
        <v/>
      </c>
      <c r="IWY30" s="14" t="str">
        <f>IF('Employee Input 20-21'!IWY30="","",'Employee Input 20-21'!IWY30)</f>
        <v/>
      </c>
      <c r="IWZ30" s="14" t="str">
        <f>IF('Employee Input 20-21'!IWZ30="","",'Employee Input 20-21'!IWZ30)</f>
        <v/>
      </c>
      <c r="IXA30" s="14" t="str">
        <f>IF('Employee Input 20-21'!IXA30="","",'Employee Input 20-21'!IXA30)</f>
        <v/>
      </c>
      <c r="IXB30" s="14" t="str">
        <f>IF('Employee Input 20-21'!IXB30="","",'Employee Input 20-21'!IXB30)</f>
        <v/>
      </c>
      <c r="IXC30" s="14" t="str">
        <f>IF('Employee Input 20-21'!IXC30="","",'Employee Input 20-21'!IXC30)</f>
        <v/>
      </c>
      <c r="IXD30" s="14" t="str">
        <f>IF('Employee Input 20-21'!IXD30="","",'Employee Input 20-21'!IXD30)</f>
        <v/>
      </c>
      <c r="IXE30" s="14" t="str">
        <f>IF('Employee Input 20-21'!IXE30="","",'Employee Input 20-21'!IXE30)</f>
        <v/>
      </c>
      <c r="IXF30" s="14" t="str">
        <f>IF('Employee Input 20-21'!IXF30="","",'Employee Input 20-21'!IXF30)</f>
        <v/>
      </c>
      <c r="IXG30" s="14" t="str">
        <f>IF('Employee Input 20-21'!IXG30="","",'Employee Input 20-21'!IXG30)</f>
        <v/>
      </c>
      <c r="IXH30" s="14" t="str">
        <f>IF('Employee Input 20-21'!IXH30="","",'Employee Input 20-21'!IXH30)</f>
        <v/>
      </c>
      <c r="IXI30" s="14" t="str">
        <f>IF('Employee Input 20-21'!IXI30="","",'Employee Input 20-21'!IXI30)</f>
        <v/>
      </c>
      <c r="IXJ30" s="14" t="str">
        <f>IF('Employee Input 20-21'!IXJ30="","",'Employee Input 20-21'!IXJ30)</f>
        <v/>
      </c>
      <c r="IXK30" s="14" t="str">
        <f>IF('Employee Input 20-21'!IXK30="","",'Employee Input 20-21'!IXK30)</f>
        <v/>
      </c>
      <c r="IXL30" s="14" t="str">
        <f>IF('Employee Input 20-21'!IXL30="","",'Employee Input 20-21'!IXL30)</f>
        <v/>
      </c>
      <c r="IXM30" s="14" t="str">
        <f>IF('Employee Input 20-21'!IXM30="","",'Employee Input 20-21'!IXM30)</f>
        <v/>
      </c>
      <c r="IXN30" s="14" t="str">
        <f>IF('Employee Input 20-21'!IXN30="","",'Employee Input 20-21'!IXN30)</f>
        <v/>
      </c>
      <c r="IXO30" s="14" t="str">
        <f>IF('Employee Input 20-21'!IXO30="","",'Employee Input 20-21'!IXO30)</f>
        <v/>
      </c>
      <c r="IXP30" s="14" t="str">
        <f>IF('Employee Input 20-21'!IXP30="","",'Employee Input 20-21'!IXP30)</f>
        <v/>
      </c>
      <c r="IXQ30" s="14" t="str">
        <f>IF('Employee Input 20-21'!IXQ30="","",'Employee Input 20-21'!IXQ30)</f>
        <v/>
      </c>
      <c r="IXR30" s="14" t="str">
        <f>IF('Employee Input 20-21'!IXR30="","",'Employee Input 20-21'!IXR30)</f>
        <v/>
      </c>
      <c r="IXS30" s="14" t="str">
        <f>IF('Employee Input 20-21'!IXS30="","",'Employee Input 20-21'!IXS30)</f>
        <v/>
      </c>
      <c r="IXT30" s="14" t="str">
        <f>IF('Employee Input 20-21'!IXT30="","",'Employee Input 20-21'!IXT30)</f>
        <v/>
      </c>
      <c r="IXU30" s="14" t="str">
        <f>IF('Employee Input 20-21'!IXU30="","",'Employee Input 20-21'!IXU30)</f>
        <v/>
      </c>
      <c r="IXV30" s="14" t="str">
        <f>IF('Employee Input 20-21'!IXV30="","",'Employee Input 20-21'!IXV30)</f>
        <v/>
      </c>
      <c r="IXW30" s="14" t="str">
        <f>IF('Employee Input 20-21'!IXW30="","",'Employee Input 20-21'!IXW30)</f>
        <v/>
      </c>
      <c r="IXX30" s="14" t="str">
        <f>IF('Employee Input 20-21'!IXX30="","",'Employee Input 20-21'!IXX30)</f>
        <v/>
      </c>
      <c r="IXY30" s="14" t="str">
        <f>IF('Employee Input 20-21'!IXY30="","",'Employee Input 20-21'!IXY30)</f>
        <v/>
      </c>
      <c r="IXZ30" s="14" t="str">
        <f>IF('Employee Input 20-21'!IXZ30="","",'Employee Input 20-21'!IXZ30)</f>
        <v/>
      </c>
      <c r="IYA30" s="14" t="str">
        <f>IF('Employee Input 20-21'!IYA30="","",'Employee Input 20-21'!IYA30)</f>
        <v/>
      </c>
      <c r="IYB30" s="14" t="str">
        <f>IF('Employee Input 20-21'!IYB30="","",'Employee Input 20-21'!IYB30)</f>
        <v/>
      </c>
      <c r="IYC30" s="14" t="str">
        <f>IF('Employee Input 20-21'!IYC30="","",'Employee Input 20-21'!IYC30)</f>
        <v/>
      </c>
      <c r="IYD30" s="14" t="str">
        <f>IF('Employee Input 20-21'!IYD30="","",'Employee Input 20-21'!IYD30)</f>
        <v/>
      </c>
      <c r="IYE30" s="14" t="str">
        <f>IF('Employee Input 20-21'!IYE30="","",'Employee Input 20-21'!IYE30)</f>
        <v/>
      </c>
      <c r="IYF30" s="14" t="str">
        <f>IF('Employee Input 20-21'!IYF30="","",'Employee Input 20-21'!IYF30)</f>
        <v/>
      </c>
      <c r="IYG30" s="14" t="str">
        <f>IF('Employee Input 20-21'!IYG30="","",'Employee Input 20-21'!IYG30)</f>
        <v/>
      </c>
      <c r="IYH30" s="14" t="str">
        <f>IF('Employee Input 20-21'!IYH30="","",'Employee Input 20-21'!IYH30)</f>
        <v/>
      </c>
      <c r="IYI30" s="14" t="str">
        <f>IF('Employee Input 20-21'!IYI30="","",'Employee Input 20-21'!IYI30)</f>
        <v/>
      </c>
      <c r="IYJ30" s="14" t="str">
        <f>IF('Employee Input 20-21'!IYJ30="","",'Employee Input 20-21'!IYJ30)</f>
        <v/>
      </c>
      <c r="IYK30" s="14" t="str">
        <f>IF('Employee Input 20-21'!IYK30="","",'Employee Input 20-21'!IYK30)</f>
        <v/>
      </c>
      <c r="IYL30" s="14" t="str">
        <f>IF('Employee Input 20-21'!IYL30="","",'Employee Input 20-21'!IYL30)</f>
        <v/>
      </c>
      <c r="IYM30" s="14" t="str">
        <f>IF('Employee Input 20-21'!IYM30="","",'Employee Input 20-21'!IYM30)</f>
        <v/>
      </c>
      <c r="IYN30" s="14" t="str">
        <f>IF('Employee Input 20-21'!IYN30="","",'Employee Input 20-21'!IYN30)</f>
        <v/>
      </c>
      <c r="IYO30" s="14" t="str">
        <f>IF('Employee Input 20-21'!IYO30="","",'Employee Input 20-21'!IYO30)</f>
        <v/>
      </c>
      <c r="IYP30" s="14" t="str">
        <f>IF('Employee Input 20-21'!IYP30="","",'Employee Input 20-21'!IYP30)</f>
        <v/>
      </c>
      <c r="IYQ30" s="14" t="str">
        <f>IF('Employee Input 20-21'!IYQ30="","",'Employee Input 20-21'!IYQ30)</f>
        <v/>
      </c>
      <c r="IYR30" s="14" t="str">
        <f>IF('Employee Input 20-21'!IYR30="","",'Employee Input 20-21'!IYR30)</f>
        <v/>
      </c>
      <c r="IYS30" s="14" t="str">
        <f>IF('Employee Input 20-21'!IYS30="","",'Employee Input 20-21'!IYS30)</f>
        <v/>
      </c>
      <c r="IYT30" s="14" t="str">
        <f>IF('Employee Input 20-21'!IYT30="","",'Employee Input 20-21'!IYT30)</f>
        <v/>
      </c>
      <c r="IYU30" s="14" t="str">
        <f>IF('Employee Input 20-21'!IYU30="","",'Employee Input 20-21'!IYU30)</f>
        <v/>
      </c>
      <c r="IYV30" s="14" t="str">
        <f>IF('Employee Input 20-21'!IYV30="","",'Employee Input 20-21'!IYV30)</f>
        <v/>
      </c>
      <c r="IYW30" s="14" t="str">
        <f>IF('Employee Input 20-21'!IYW30="","",'Employee Input 20-21'!IYW30)</f>
        <v/>
      </c>
      <c r="IYX30" s="14" t="str">
        <f>IF('Employee Input 20-21'!IYX30="","",'Employee Input 20-21'!IYX30)</f>
        <v/>
      </c>
      <c r="IYY30" s="14" t="str">
        <f>IF('Employee Input 20-21'!IYY30="","",'Employee Input 20-21'!IYY30)</f>
        <v/>
      </c>
      <c r="IYZ30" s="14" t="str">
        <f>IF('Employee Input 20-21'!IYZ30="","",'Employee Input 20-21'!IYZ30)</f>
        <v/>
      </c>
      <c r="IZA30" s="14" t="str">
        <f>IF('Employee Input 20-21'!IZA30="","",'Employee Input 20-21'!IZA30)</f>
        <v/>
      </c>
      <c r="IZB30" s="14" t="str">
        <f>IF('Employee Input 20-21'!IZB30="","",'Employee Input 20-21'!IZB30)</f>
        <v/>
      </c>
      <c r="IZC30" s="14" t="str">
        <f>IF('Employee Input 20-21'!IZC30="","",'Employee Input 20-21'!IZC30)</f>
        <v/>
      </c>
      <c r="IZD30" s="14" t="str">
        <f>IF('Employee Input 20-21'!IZD30="","",'Employee Input 20-21'!IZD30)</f>
        <v/>
      </c>
      <c r="IZE30" s="14" t="str">
        <f>IF('Employee Input 20-21'!IZE30="","",'Employee Input 20-21'!IZE30)</f>
        <v/>
      </c>
      <c r="IZF30" s="14" t="str">
        <f>IF('Employee Input 20-21'!IZF30="","",'Employee Input 20-21'!IZF30)</f>
        <v/>
      </c>
      <c r="IZG30" s="14" t="str">
        <f>IF('Employee Input 20-21'!IZG30="","",'Employee Input 20-21'!IZG30)</f>
        <v/>
      </c>
      <c r="IZH30" s="14" t="str">
        <f>IF('Employee Input 20-21'!IZH30="","",'Employee Input 20-21'!IZH30)</f>
        <v/>
      </c>
      <c r="IZI30" s="14" t="str">
        <f>IF('Employee Input 20-21'!IZI30="","",'Employee Input 20-21'!IZI30)</f>
        <v/>
      </c>
      <c r="IZJ30" s="14" t="str">
        <f>IF('Employee Input 20-21'!IZJ30="","",'Employee Input 20-21'!IZJ30)</f>
        <v/>
      </c>
      <c r="IZK30" s="14" t="str">
        <f>IF('Employee Input 20-21'!IZK30="","",'Employee Input 20-21'!IZK30)</f>
        <v/>
      </c>
      <c r="IZL30" s="14" t="str">
        <f>IF('Employee Input 20-21'!IZL30="","",'Employee Input 20-21'!IZL30)</f>
        <v/>
      </c>
      <c r="IZM30" s="14" t="str">
        <f>IF('Employee Input 20-21'!IZM30="","",'Employee Input 20-21'!IZM30)</f>
        <v/>
      </c>
      <c r="IZN30" s="14" t="str">
        <f>IF('Employee Input 20-21'!IZN30="","",'Employee Input 20-21'!IZN30)</f>
        <v/>
      </c>
      <c r="IZO30" s="14" t="str">
        <f>IF('Employee Input 20-21'!IZO30="","",'Employee Input 20-21'!IZO30)</f>
        <v/>
      </c>
      <c r="IZP30" s="14" t="str">
        <f>IF('Employee Input 20-21'!IZP30="","",'Employee Input 20-21'!IZP30)</f>
        <v/>
      </c>
      <c r="IZQ30" s="14" t="str">
        <f>IF('Employee Input 20-21'!IZQ30="","",'Employee Input 20-21'!IZQ30)</f>
        <v/>
      </c>
      <c r="IZR30" s="14" t="str">
        <f>IF('Employee Input 20-21'!IZR30="","",'Employee Input 20-21'!IZR30)</f>
        <v/>
      </c>
      <c r="IZS30" s="14" t="str">
        <f>IF('Employee Input 20-21'!IZS30="","",'Employee Input 20-21'!IZS30)</f>
        <v/>
      </c>
      <c r="IZT30" s="14" t="str">
        <f>IF('Employee Input 20-21'!IZT30="","",'Employee Input 20-21'!IZT30)</f>
        <v/>
      </c>
      <c r="IZU30" s="14" t="str">
        <f>IF('Employee Input 20-21'!IZU30="","",'Employee Input 20-21'!IZU30)</f>
        <v/>
      </c>
      <c r="IZV30" s="14" t="str">
        <f>IF('Employee Input 20-21'!IZV30="","",'Employee Input 20-21'!IZV30)</f>
        <v/>
      </c>
      <c r="IZW30" s="14" t="str">
        <f>IF('Employee Input 20-21'!IZW30="","",'Employee Input 20-21'!IZW30)</f>
        <v/>
      </c>
      <c r="IZX30" s="14" t="str">
        <f>IF('Employee Input 20-21'!IZX30="","",'Employee Input 20-21'!IZX30)</f>
        <v/>
      </c>
      <c r="IZY30" s="14" t="str">
        <f>IF('Employee Input 20-21'!IZY30="","",'Employee Input 20-21'!IZY30)</f>
        <v/>
      </c>
      <c r="IZZ30" s="14" t="str">
        <f>IF('Employee Input 20-21'!IZZ30="","",'Employee Input 20-21'!IZZ30)</f>
        <v/>
      </c>
      <c r="JAA30" s="14" t="str">
        <f>IF('Employee Input 20-21'!JAA30="","",'Employee Input 20-21'!JAA30)</f>
        <v/>
      </c>
      <c r="JAB30" s="14" t="str">
        <f>IF('Employee Input 20-21'!JAB30="","",'Employee Input 20-21'!JAB30)</f>
        <v/>
      </c>
      <c r="JAC30" s="14" t="str">
        <f>IF('Employee Input 20-21'!JAC30="","",'Employee Input 20-21'!JAC30)</f>
        <v/>
      </c>
      <c r="JAD30" s="14" t="str">
        <f>IF('Employee Input 20-21'!JAD30="","",'Employee Input 20-21'!JAD30)</f>
        <v/>
      </c>
      <c r="JAE30" s="14" t="str">
        <f>IF('Employee Input 20-21'!JAE30="","",'Employee Input 20-21'!JAE30)</f>
        <v/>
      </c>
      <c r="JAF30" s="14" t="str">
        <f>IF('Employee Input 20-21'!JAF30="","",'Employee Input 20-21'!JAF30)</f>
        <v/>
      </c>
      <c r="JAG30" s="14" t="str">
        <f>IF('Employee Input 20-21'!JAG30="","",'Employee Input 20-21'!JAG30)</f>
        <v/>
      </c>
      <c r="JAH30" s="14" t="str">
        <f>IF('Employee Input 20-21'!JAH30="","",'Employee Input 20-21'!JAH30)</f>
        <v/>
      </c>
      <c r="JAI30" s="14" t="str">
        <f>IF('Employee Input 20-21'!JAI30="","",'Employee Input 20-21'!JAI30)</f>
        <v/>
      </c>
      <c r="JAJ30" s="14" t="str">
        <f>IF('Employee Input 20-21'!JAJ30="","",'Employee Input 20-21'!JAJ30)</f>
        <v/>
      </c>
      <c r="JAK30" s="14" t="str">
        <f>IF('Employee Input 20-21'!JAK30="","",'Employee Input 20-21'!JAK30)</f>
        <v/>
      </c>
      <c r="JAL30" s="14" t="str">
        <f>IF('Employee Input 20-21'!JAL30="","",'Employee Input 20-21'!JAL30)</f>
        <v/>
      </c>
      <c r="JAM30" s="14" t="str">
        <f>IF('Employee Input 20-21'!JAM30="","",'Employee Input 20-21'!JAM30)</f>
        <v/>
      </c>
      <c r="JAN30" s="14" t="str">
        <f>IF('Employee Input 20-21'!JAN30="","",'Employee Input 20-21'!JAN30)</f>
        <v/>
      </c>
      <c r="JAO30" s="14" t="str">
        <f>IF('Employee Input 20-21'!JAO30="","",'Employee Input 20-21'!JAO30)</f>
        <v/>
      </c>
      <c r="JAP30" s="14" t="str">
        <f>IF('Employee Input 20-21'!JAP30="","",'Employee Input 20-21'!JAP30)</f>
        <v/>
      </c>
      <c r="JAQ30" s="14" t="str">
        <f>IF('Employee Input 20-21'!JAQ30="","",'Employee Input 20-21'!JAQ30)</f>
        <v/>
      </c>
      <c r="JAR30" s="14" t="str">
        <f>IF('Employee Input 20-21'!JAR30="","",'Employee Input 20-21'!JAR30)</f>
        <v/>
      </c>
      <c r="JAS30" s="14" t="str">
        <f>IF('Employee Input 20-21'!JAS30="","",'Employee Input 20-21'!JAS30)</f>
        <v/>
      </c>
      <c r="JAT30" s="14" t="str">
        <f>IF('Employee Input 20-21'!JAT30="","",'Employee Input 20-21'!JAT30)</f>
        <v/>
      </c>
      <c r="JAU30" s="14" t="str">
        <f>IF('Employee Input 20-21'!JAU30="","",'Employee Input 20-21'!JAU30)</f>
        <v/>
      </c>
      <c r="JAV30" s="14" t="str">
        <f>IF('Employee Input 20-21'!JAV30="","",'Employee Input 20-21'!JAV30)</f>
        <v/>
      </c>
      <c r="JAW30" s="14" t="str">
        <f>IF('Employee Input 20-21'!JAW30="","",'Employee Input 20-21'!JAW30)</f>
        <v/>
      </c>
      <c r="JAX30" s="14" t="str">
        <f>IF('Employee Input 20-21'!JAX30="","",'Employee Input 20-21'!JAX30)</f>
        <v/>
      </c>
      <c r="JAY30" s="14" t="str">
        <f>IF('Employee Input 20-21'!JAY30="","",'Employee Input 20-21'!JAY30)</f>
        <v/>
      </c>
      <c r="JAZ30" s="14" t="str">
        <f>IF('Employee Input 20-21'!JAZ30="","",'Employee Input 20-21'!JAZ30)</f>
        <v/>
      </c>
      <c r="JBA30" s="14" t="str">
        <f>IF('Employee Input 20-21'!JBA30="","",'Employee Input 20-21'!JBA30)</f>
        <v/>
      </c>
      <c r="JBB30" s="14" t="str">
        <f>IF('Employee Input 20-21'!JBB30="","",'Employee Input 20-21'!JBB30)</f>
        <v/>
      </c>
      <c r="JBC30" s="14" t="str">
        <f>IF('Employee Input 20-21'!JBC30="","",'Employee Input 20-21'!JBC30)</f>
        <v/>
      </c>
      <c r="JBD30" s="14" t="str">
        <f>IF('Employee Input 20-21'!JBD30="","",'Employee Input 20-21'!JBD30)</f>
        <v/>
      </c>
      <c r="JBE30" s="14" t="str">
        <f>IF('Employee Input 20-21'!JBE30="","",'Employee Input 20-21'!JBE30)</f>
        <v/>
      </c>
      <c r="JBF30" s="14" t="str">
        <f>IF('Employee Input 20-21'!JBF30="","",'Employee Input 20-21'!JBF30)</f>
        <v/>
      </c>
      <c r="JBG30" s="14" t="str">
        <f>IF('Employee Input 20-21'!JBG30="","",'Employee Input 20-21'!JBG30)</f>
        <v/>
      </c>
      <c r="JBH30" s="14" t="str">
        <f>IF('Employee Input 20-21'!JBH30="","",'Employee Input 20-21'!JBH30)</f>
        <v/>
      </c>
      <c r="JBI30" s="14" t="str">
        <f>IF('Employee Input 20-21'!JBI30="","",'Employee Input 20-21'!JBI30)</f>
        <v/>
      </c>
      <c r="JBJ30" s="14" t="str">
        <f>IF('Employee Input 20-21'!JBJ30="","",'Employee Input 20-21'!JBJ30)</f>
        <v/>
      </c>
      <c r="JBK30" s="14" t="str">
        <f>IF('Employee Input 20-21'!JBK30="","",'Employee Input 20-21'!JBK30)</f>
        <v/>
      </c>
      <c r="JBL30" s="14" t="str">
        <f>IF('Employee Input 20-21'!JBL30="","",'Employee Input 20-21'!JBL30)</f>
        <v/>
      </c>
      <c r="JBM30" s="14" t="str">
        <f>IF('Employee Input 20-21'!JBM30="","",'Employee Input 20-21'!JBM30)</f>
        <v/>
      </c>
      <c r="JBN30" s="14" t="str">
        <f>IF('Employee Input 20-21'!JBN30="","",'Employee Input 20-21'!JBN30)</f>
        <v/>
      </c>
      <c r="JBO30" s="14" t="str">
        <f>IF('Employee Input 20-21'!JBO30="","",'Employee Input 20-21'!JBO30)</f>
        <v/>
      </c>
      <c r="JBP30" s="14" t="str">
        <f>IF('Employee Input 20-21'!JBP30="","",'Employee Input 20-21'!JBP30)</f>
        <v/>
      </c>
      <c r="JBQ30" s="14" t="str">
        <f>IF('Employee Input 20-21'!JBQ30="","",'Employee Input 20-21'!JBQ30)</f>
        <v/>
      </c>
      <c r="JBR30" s="14" t="str">
        <f>IF('Employee Input 20-21'!JBR30="","",'Employee Input 20-21'!JBR30)</f>
        <v/>
      </c>
      <c r="JBS30" s="14" t="str">
        <f>IF('Employee Input 20-21'!JBS30="","",'Employee Input 20-21'!JBS30)</f>
        <v/>
      </c>
      <c r="JBT30" s="14" t="str">
        <f>IF('Employee Input 20-21'!JBT30="","",'Employee Input 20-21'!JBT30)</f>
        <v/>
      </c>
      <c r="JBU30" s="14" t="str">
        <f>IF('Employee Input 20-21'!JBU30="","",'Employee Input 20-21'!JBU30)</f>
        <v/>
      </c>
      <c r="JBV30" s="14" t="str">
        <f>IF('Employee Input 20-21'!JBV30="","",'Employee Input 20-21'!JBV30)</f>
        <v/>
      </c>
      <c r="JBW30" s="14" t="str">
        <f>IF('Employee Input 20-21'!JBW30="","",'Employee Input 20-21'!JBW30)</f>
        <v/>
      </c>
      <c r="JBX30" s="14" t="str">
        <f>IF('Employee Input 20-21'!JBX30="","",'Employee Input 20-21'!JBX30)</f>
        <v/>
      </c>
      <c r="JBY30" s="14" t="str">
        <f>IF('Employee Input 20-21'!JBY30="","",'Employee Input 20-21'!JBY30)</f>
        <v/>
      </c>
      <c r="JBZ30" s="14" t="str">
        <f>IF('Employee Input 20-21'!JBZ30="","",'Employee Input 20-21'!JBZ30)</f>
        <v/>
      </c>
      <c r="JCA30" s="14" t="str">
        <f>IF('Employee Input 20-21'!JCA30="","",'Employee Input 20-21'!JCA30)</f>
        <v/>
      </c>
      <c r="JCB30" s="14" t="str">
        <f>IF('Employee Input 20-21'!JCB30="","",'Employee Input 20-21'!JCB30)</f>
        <v/>
      </c>
      <c r="JCC30" s="14" t="str">
        <f>IF('Employee Input 20-21'!JCC30="","",'Employee Input 20-21'!JCC30)</f>
        <v/>
      </c>
      <c r="JCD30" s="14" t="str">
        <f>IF('Employee Input 20-21'!JCD30="","",'Employee Input 20-21'!JCD30)</f>
        <v/>
      </c>
      <c r="JCE30" s="14" t="str">
        <f>IF('Employee Input 20-21'!JCE30="","",'Employee Input 20-21'!JCE30)</f>
        <v/>
      </c>
      <c r="JCF30" s="14" t="str">
        <f>IF('Employee Input 20-21'!JCF30="","",'Employee Input 20-21'!JCF30)</f>
        <v/>
      </c>
      <c r="JCG30" s="14" t="str">
        <f>IF('Employee Input 20-21'!JCG30="","",'Employee Input 20-21'!JCG30)</f>
        <v/>
      </c>
      <c r="JCH30" s="14" t="str">
        <f>IF('Employee Input 20-21'!JCH30="","",'Employee Input 20-21'!JCH30)</f>
        <v/>
      </c>
      <c r="JCI30" s="14" t="str">
        <f>IF('Employee Input 20-21'!JCI30="","",'Employee Input 20-21'!JCI30)</f>
        <v/>
      </c>
      <c r="JCJ30" s="14" t="str">
        <f>IF('Employee Input 20-21'!JCJ30="","",'Employee Input 20-21'!JCJ30)</f>
        <v/>
      </c>
      <c r="JCK30" s="14" t="str">
        <f>IF('Employee Input 20-21'!JCK30="","",'Employee Input 20-21'!JCK30)</f>
        <v/>
      </c>
      <c r="JCL30" s="14" t="str">
        <f>IF('Employee Input 20-21'!JCL30="","",'Employee Input 20-21'!JCL30)</f>
        <v/>
      </c>
      <c r="JCM30" s="14" t="str">
        <f>IF('Employee Input 20-21'!JCM30="","",'Employee Input 20-21'!JCM30)</f>
        <v/>
      </c>
      <c r="JCN30" s="14" t="str">
        <f>IF('Employee Input 20-21'!JCN30="","",'Employee Input 20-21'!JCN30)</f>
        <v/>
      </c>
      <c r="JCO30" s="14" t="str">
        <f>IF('Employee Input 20-21'!JCO30="","",'Employee Input 20-21'!JCO30)</f>
        <v/>
      </c>
      <c r="JCP30" s="14" t="str">
        <f>IF('Employee Input 20-21'!JCP30="","",'Employee Input 20-21'!JCP30)</f>
        <v/>
      </c>
      <c r="JCQ30" s="14" t="str">
        <f>IF('Employee Input 20-21'!JCQ30="","",'Employee Input 20-21'!JCQ30)</f>
        <v/>
      </c>
      <c r="JCR30" s="14" t="str">
        <f>IF('Employee Input 20-21'!JCR30="","",'Employee Input 20-21'!JCR30)</f>
        <v/>
      </c>
      <c r="JCS30" s="14" t="str">
        <f>IF('Employee Input 20-21'!JCS30="","",'Employee Input 20-21'!JCS30)</f>
        <v/>
      </c>
      <c r="JCT30" s="14" t="str">
        <f>IF('Employee Input 20-21'!JCT30="","",'Employee Input 20-21'!JCT30)</f>
        <v/>
      </c>
      <c r="JCU30" s="14" t="str">
        <f>IF('Employee Input 20-21'!JCU30="","",'Employee Input 20-21'!JCU30)</f>
        <v/>
      </c>
      <c r="JCV30" s="14" t="str">
        <f>IF('Employee Input 20-21'!JCV30="","",'Employee Input 20-21'!JCV30)</f>
        <v/>
      </c>
      <c r="JCW30" s="14" t="str">
        <f>IF('Employee Input 20-21'!JCW30="","",'Employee Input 20-21'!JCW30)</f>
        <v/>
      </c>
      <c r="JCX30" s="14" t="str">
        <f>IF('Employee Input 20-21'!JCX30="","",'Employee Input 20-21'!JCX30)</f>
        <v/>
      </c>
      <c r="JCY30" s="14" t="str">
        <f>IF('Employee Input 20-21'!JCY30="","",'Employee Input 20-21'!JCY30)</f>
        <v/>
      </c>
      <c r="JCZ30" s="14" t="str">
        <f>IF('Employee Input 20-21'!JCZ30="","",'Employee Input 20-21'!JCZ30)</f>
        <v/>
      </c>
      <c r="JDA30" s="14" t="str">
        <f>IF('Employee Input 20-21'!JDA30="","",'Employee Input 20-21'!JDA30)</f>
        <v/>
      </c>
      <c r="JDB30" s="14" t="str">
        <f>IF('Employee Input 20-21'!JDB30="","",'Employee Input 20-21'!JDB30)</f>
        <v/>
      </c>
      <c r="JDC30" s="14" t="str">
        <f>IF('Employee Input 20-21'!JDC30="","",'Employee Input 20-21'!JDC30)</f>
        <v/>
      </c>
      <c r="JDD30" s="14" t="str">
        <f>IF('Employee Input 20-21'!JDD30="","",'Employee Input 20-21'!JDD30)</f>
        <v/>
      </c>
      <c r="JDE30" s="14" t="str">
        <f>IF('Employee Input 20-21'!JDE30="","",'Employee Input 20-21'!JDE30)</f>
        <v/>
      </c>
      <c r="JDF30" s="14" t="str">
        <f>IF('Employee Input 20-21'!JDF30="","",'Employee Input 20-21'!JDF30)</f>
        <v/>
      </c>
      <c r="JDG30" s="14" t="str">
        <f>IF('Employee Input 20-21'!JDG30="","",'Employee Input 20-21'!JDG30)</f>
        <v/>
      </c>
      <c r="JDH30" s="14" t="str">
        <f>IF('Employee Input 20-21'!JDH30="","",'Employee Input 20-21'!JDH30)</f>
        <v/>
      </c>
      <c r="JDI30" s="14" t="str">
        <f>IF('Employee Input 20-21'!JDI30="","",'Employee Input 20-21'!JDI30)</f>
        <v/>
      </c>
      <c r="JDJ30" s="14" t="str">
        <f>IF('Employee Input 20-21'!JDJ30="","",'Employee Input 20-21'!JDJ30)</f>
        <v/>
      </c>
      <c r="JDK30" s="14" t="str">
        <f>IF('Employee Input 20-21'!JDK30="","",'Employee Input 20-21'!JDK30)</f>
        <v/>
      </c>
      <c r="JDL30" s="14" t="str">
        <f>IF('Employee Input 20-21'!JDL30="","",'Employee Input 20-21'!JDL30)</f>
        <v/>
      </c>
      <c r="JDM30" s="14" t="str">
        <f>IF('Employee Input 20-21'!JDM30="","",'Employee Input 20-21'!JDM30)</f>
        <v/>
      </c>
      <c r="JDN30" s="14" t="str">
        <f>IF('Employee Input 20-21'!JDN30="","",'Employee Input 20-21'!JDN30)</f>
        <v/>
      </c>
      <c r="JDO30" s="14" t="str">
        <f>IF('Employee Input 20-21'!JDO30="","",'Employee Input 20-21'!JDO30)</f>
        <v/>
      </c>
      <c r="JDP30" s="14" t="str">
        <f>IF('Employee Input 20-21'!JDP30="","",'Employee Input 20-21'!JDP30)</f>
        <v/>
      </c>
      <c r="JDQ30" s="14" t="str">
        <f>IF('Employee Input 20-21'!JDQ30="","",'Employee Input 20-21'!JDQ30)</f>
        <v/>
      </c>
      <c r="JDR30" s="14" t="str">
        <f>IF('Employee Input 20-21'!JDR30="","",'Employee Input 20-21'!JDR30)</f>
        <v/>
      </c>
      <c r="JDS30" s="14" t="str">
        <f>IF('Employee Input 20-21'!JDS30="","",'Employee Input 20-21'!JDS30)</f>
        <v/>
      </c>
      <c r="JDT30" s="14" t="str">
        <f>IF('Employee Input 20-21'!JDT30="","",'Employee Input 20-21'!JDT30)</f>
        <v/>
      </c>
      <c r="JDU30" s="14" t="str">
        <f>IF('Employee Input 20-21'!JDU30="","",'Employee Input 20-21'!JDU30)</f>
        <v/>
      </c>
      <c r="JDV30" s="14" t="str">
        <f>IF('Employee Input 20-21'!JDV30="","",'Employee Input 20-21'!JDV30)</f>
        <v/>
      </c>
      <c r="JDW30" s="14" t="str">
        <f>IF('Employee Input 20-21'!JDW30="","",'Employee Input 20-21'!JDW30)</f>
        <v/>
      </c>
      <c r="JDX30" s="14" t="str">
        <f>IF('Employee Input 20-21'!JDX30="","",'Employee Input 20-21'!JDX30)</f>
        <v/>
      </c>
      <c r="JDY30" s="14" t="str">
        <f>IF('Employee Input 20-21'!JDY30="","",'Employee Input 20-21'!JDY30)</f>
        <v/>
      </c>
      <c r="JDZ30" s="14" t="str">
        <f>IF('Employee Input 20-21'!JDZ30="","",'Employee Input 20-21'!JDZ30)</f>
        <v/>
      </c>
      <c r="JEA30" s="14" t="str">
        <f>IF('Employee Input 20-21'!JEA30="","",'Employee Input 20-21'!JEA30)</f>
        <v/>
      </c>
      <c r="JEB30" s="14" t="str">
        <f>IF('Employee Input 20-21'!JEB30="","",'Employee Input 20-21'!JEB30)</f>
        <v/>
      </c>
      <c r="JEC30" s="14" t="str">
        <f>IF('Employee Input 20-21'!JEC30="","",'Employee Input 20-21'!JEC30)</f>
        <v/>
      </c>
      <c r="JED30" s="14" t="str">
        <f>IF('Employee Input 20-21'!JED30="","",'Employee Input 20-21'!JED30)</f>
        <v/>
      </c>
      <c r="JEE30" s="14" t="str">
        <f>IF('Employee Input 20-21'!JEE30="","",'Employee Input 20-21'!JEE30)</f>
        <v/>
      </c>
      <c r="JEF30" s="14" t="str">
        <f>IF('Employee Input 20-21'!JEF30="","",'Employee Input 20-21'!JEF30)</f>
        <v/>
      </c>
      <c r="JEG30" s="14" t="str">
        <f>IF('Employee Input 20-21'!JEG30="","",'Employee Input 20-21'!JEG30)</f>
        <v/>
      </c>
      <c r="JEH30" s="14" t="str">
        <f>IF('Employee Input 20-21'!JEH30="","",'Employee Input 20-21'!JEH30)</f>
        <v/>
      </c>
      <c r="JEI30" s="14" t="str">
        <f>IF('Employee Input 20-21'!JEI30="","",'Employee Input 20-21'!JEI30)</f>
        <v/>
      </c>
      <c r="JEJ30" s="14" t="str">
        <f>IF('Employee Input 20-21'!JEJ30="","",'Employee Input 20-21'!JEJ30)</f>
        <v/>
      </c>
      <c r="JEK30" s="14" t="str">
        <f>IF('Employee Input 20-21'!JEK30="","",'Employee Input 20-21'!JEK30)</f>
        <v/>
      </c>
      <c r="JEL30" s="14" t="str">
        <f>IF('Employee Input 20-21'!JEL30="","",'Employee Input 20-21'!JEL30)</f>
        <v/>
      </c>
      <c r="JEM30" s="14" t="str">
        <f>IF('Employee Input 20-21'!JEM30="","",'Employee Input 20-21'!JEM30)</f>
        <v/>
      </c>
      <c r="JEN30" s="14" t="str">
        <f>IF('Employee Input 20-21'!JEN30="","",'Employee Input 20-21'!JEN30)</f>
        <v/>
      </c>
      <c r="JEO30" s="14" t="str">
        <f>IF('Employee Input 20-21'!JEO30="","",'Employee Input 20-21'!JEO30)</f>
        <v/>
      </c>
      <c r="JEP30" s="14" t="str">
        <f>IF('Employee Input 20-21'!JEP30="","",'Employee Input 20-21'!JEP30)</f>
        <v/>
      </c>
      <c r="JEQ30" s="14" t="str">
        <f>IF('Employee Input 20-21'!JEQ30="","",'Employee Input 20-21'!JEQ30)</f>
        <v/>
      </c>
      <c r="JER30" s="14" t="str">
        <f>IF('Employee Input 20-21'!JER30="","",'Employee Input 20-21'!JER30)</f>
        <v/>
      </c>
      <c r="JES30" s="14" t="str">
        <f>IF('Employee Input 20-21'!JES30="","",'Employee Input 20-21'!JES30)</f>
        <v/>
      </c>
      <c r="JET30" s="14" t="str">
        <f>IF('Employee Input 20-21'!JET30="","",'Employee Input 20-21'!JET30)</f>
        <v/>
      </c>
      <c r="JEU30" s="14" t="str">
        <f>IF('Employee Input 20-21'!JEU30="","",'Employee Input 20-21'!JEU30)</f>
        <v/>
      </c>
      <c r="JEV30" s="14" t="str">
        <f>IF('Employee Input 20-21'!JEV30="","",'Employee Input 20-21'!JEV30)</f>
        <v/>
      </c>
      <c r="JEW30" s="14" t="str">
        <f>IF('Employee Input 20-21'!JEW30="","",'Employee Input 20-21'!JEW30)</f>
        <v/>
      </c>
      <c r="JEX30" s="14" t="str">
        <f>IF('Employee Input 20-21'!JEX30="","",'Employee Input 20-21'!JEX30)</f>
        <v/>
      </c>
      <c r="JEY30" s="14" t="str">
        <f>IF('Employee Input 20-21'!JEY30="","",'Employee Input 20-21'!JEY30)</f>
        <v/>
      </c>
      <c r="JEZ30" s="14" t="str">
        <f>IF('Employee Input 20-21'!JEZ30="","",'Employee Input 20-21'!JEZ30)</f>
        <v/>
      </c>
      <c r="JFA30" s="14" t="str">
        <f>IF('Employee Input 20-21'!JFA30="","",'Employee Input 20-21'!JFA30)</f>
        <v/>
      </c>
      <c r="JFB30" s="14" t="str">
        <f>IF('Employee Input 20-21'!JFB30="","",'Employee Input 20-21'!JFB30)</f>
        <v/>
      </c>
      <c r="JFC30" s="14" t="str">
        <f>IF('Employee Input 20-21'!JFC30="","",'Employee Input 20-21'!JFC30)</f>
        <v/>
      </c>
      <c r="JFD30" s="14" t="str">
        <f>IF('Employee Input 20-21'!JFD30="","",'Employee Input 20-21'!JFD30)</f>
        <v/>
      </c>
      <c r="JFE30" s="14" t="str">
        <f>IF('Employee Input 20-21'!JFE30="","",'Employee Input 20-21'!JFE30)</f>
        <v/>
      </c>
      <c r="JFF30" s="14" t="str">
        <f>IF('Employee Input 20-21'!JFF30="","",'Employee Input 20-21'!JFF30)</f>
        <v/>
      </c>
      <c r="JFG30" s="14" t="str">
        <f>IF('Employee Input 20-21'!JFG30="","",'Employee Input 20-21'!JFG30)</f>
        <v/>
      </c>
      <c r="JFH30" s="14" t="str">
        <f>IF('Employee Input 20-21'!JFH30="","",'Employee Input 20-21'!JFH30)</f>
        <v/>
      </c>
      <c r="JFI30" s="14" t="str">
        <f>IF('Employee Input 20-21'!JFI30="","",'Employee Input 20-21'!JFI30)</f>
        <v/>
      </c>
      <c r="JFJ30" s="14" t="str">
        <f>IF('Employee Input 20-21'!JFJ30="","",'Employee Input 20-21'!JFJ30)</f>
        <v/>
      </c>
      <c r="JFK30" s="14" t="str">
        <f>IF('Employee Input 20-21'!JFK30="","",'Employee Input 20-21'!JFK30)</f>
        <v/>
      </c>
      <c r="JFL30" s="14" t="str">
        <f>IF('Employee Input 20-21'!JFL30="","",'Employee Input 20-21'!JFL30)</f>
        <v/>
      </c>
      <c r="JFM30" s="14" t="str">
        <f>IF('Employee Input 20-21'!JFM30="","",'Employee Input 20-21'!JFM30)</f>
        <v/>
      </c>
      <c r="JFN30" s="14" t="str">
        <f>IF('Employee Input 20-21'!JFN30="","",'Employee Input 20-21'!JFN30)</f>
        <v/>
      </c>
      <c r="JFO30" s="14" t="str">
        <f>IF('Employee Input 20-21'!JFO30="","",'Employee Input 20-21'!JFO30)</f>
        <v/>
      </c>
      <c r="JFP30" s="14" t="str">
        <f>IF('Employee Input 20-21'!JFP30="","",'Employee Input 20-21'!JFP30)</f>
        <v/>
      </c>
      <c r="JFQ30" s="14" t="str">
        <f>IF('Employee Input 20-21'!JFQ30="","",'Employee Input 20-21'!JFQ30)</f>
        <v/>
      </c>
      <c r="JFR30" s="14" t="str">
        <f>IF('Employee Input 20-21'!JFR30="","",'Employee Input 20-21'!JFR30)</f>
        <v/>
      </c>
      <c r="JFS30" s="14" t="str">
        <f>IF('Employee Input 20-21'!JFS30="","",'Employee Input 20-21'!JFS30)</f>
        <v/>
      </c>
      <c r="JFT30" s="14" t="str">
        <f>IF('Employee Input 20-21'!JFT30="","",'Employee Input 20-21'!JFT30)</f>
        <v/>
      </c>
      <c r="JFU30" s="14" t="str">
        <f>IF('Employee Input 20-21'!JFU30="","",'Employee Input 20-21'!JFU30)</f>
        <v/>
      </c>
      <c r="JFV30" s="14" t="str">
        <f>IF('Employee Input 20-21'!JFV30="","",'Employee Input 20-21'!JFV30)</f>
        <v/>
      </c>
      <c r="JFW30" s="14" t="str">
        <f>IF('Employee Input 20-21'!JFW30="","",'Employee Input 20-21'!JFW30)</f>
        <v/>
      </c>
      <c r="JFX30" s="14" t="str">
        <f>IF('Employee Input 20-21'!JFX30="","",'Employee Input 20-21'!JFX30)</f>
        <v/>
      </c>
      <c r="JFY30" s="14" t="str">
        <f>IF('Employee Input 20-21'!JFY30="","",'Employee Input 20-21'!JFY30)</f>
        <v/>
      </c>
      <c r="JFZ30" s="14" t="str">
        <f>IF('Employee Input 20-21'!JFZ30="","",'Employee Input 20-21'!JFZ30)</f>
        <v/>
      </c>
      <c r="JGA30" s="14" t="str">
        <f>IF('Employee Input 20-21'!JGA30="","",'Employee Input 20-21'!JGA30)</f>
        <v/>
      </c>
      <c r="JGB30" s="14" t="str">
        <f>IF('Employee Input 20-21'!JGB30="","",'Employee Input 20-21'!JGB30)</f>
        <v/>
      </c>
      <c r="JGC30" s="14" t="str">
        <f>IF('Employee Input 20-21'!JGC30="","",'Employee Input 20-21'!JGC30)</f>
        <v/>
      </c>
      <c r="JGD30" s="14" t="str">
        <f>IF('Employee Input 20-21'!JGD30="","",'Employee Input 20-21'!JGD30)</f>
        <v/>
      </c>
      <c r="JGE30" s="14" t="str">
        <f>IF('Employee Input 20-21'!JGE30="","",'Employee Input 20-21'!JGE30)</f>
        <v/>
      </c>
      <c r="JGF30" s="14" t="str">
        <f>IF('Employee Input 20-21'!JGF30="","",'Employee Input 20-21'!JGF30)</f>
        <v/>
      </c>
      <c r="JGG30" s="14" t="str">
        <f>IF('Employee Input 20-21'!JGG30="","",'Employee Input 20-21'!JGG30)</f>
        <v/>
      </c>
      <c r="JGH30" s="14" t="str">
        <f>IF('Employee Input 20-21'!JGH30="","",'Employee Input 20-21'!JGH30)</f>
        <v/>
      </c>
      <c r="JGI30" s="14" t="str">
        <f>IF('Employee Input 20-21'!JGI30="","",'Employee Input 20-21'!JGI30)</f>
        <v/>
      </c>
      <c r="JGJ30" s="14" t="str">
        <f>IF('Employee Input 20-21'!JGJ30="","",'Employee Input 20-21'!JGJ30)</f>
        <v/>
      </c>
      <c r="JGK30" s="14" t="str">
        <f>IF('Employee Input 20-21'!JGK30="","",'Employee Input 20-21'!JGK30)</f>
        <v/>
      </c>
      <c r="JGL30" s="14" t="str">
        <f>IF('Employee Input 20-21'!JGL30="","",'Employee Input 20-21'!JGL30)</f>
        <v/>
      </c>
      <c r="JGM30" s="14" t="str">
        <f>IF('Employee Input 20-21'!JGM30="","",'Employee Input 20-21'!JGM30)</f>
        <v/>
      </c>
      <c r="JGN30" s="14" t="str">
        <f>IF('Employee Input 20-21'!JGN30="","",'Employee Input 20-21'!JGN30)</f>
        <v/>
      </c>
      <c r="JGO30" s="14" t="str">
        <f>IF('Employee Input 20-21'!JGO30="","",'Employee Input 20-21'!JGO30)</f>
        <v/>
      </c>
      <c r="JGP30" s="14" t="str">
        <f>IF('Employee Input 20-21'!JGP30="","",'Employee Input 20-21'!JGP30)</f>
        <v/>
      </c>
      <c r="JGQ30" s="14" t="str">
        <f>IF('Employee Input 20-21'!JGQ30="","",'Employee Input 20-21'!JGQ30)</f>
        <v/>
      </c>
      <c r="JGR30" s="14" t="str">
        <f>IF('Employee Input 20-21'!JGR30="","",'Employee Input 20-21'!JGR30)</f>
        <v/>
      </c>
      <c r="JGS30" s="14" t="str">
        <f>IF('Employee Input 20-21'!JGS30="","",'Employee Input 20-21'!JGS30)</f>
        <v/>
      </c>
      <c r="JGT30" s="14" t="str">
        <f>IF('Employee Input 20-21'!JGT30="","",'Employee Input 20-21'!JGT30)</f>
        <v/>
      </c>
      <c r="JGU30" s="14" t="str">
        <f>IF('Employee Input 20-21'!JGU30="","",'Employee Input 20-21'!JGU30)</f>
        <v/>
      </c>
      <c r="JGV30" s="14" t="str">
        <f>IF('Employee Input 20-21'!JGV30="","",'Employee Input 20-21'!JGV30)</f>
        <v/>
      </c>
      <c r="JGW30" s="14" t="str">
        <f>IF('Employee Input 20-21'!JGW30="","",'Employee Input 20-21'!JGW30)</f>
        <v/>
      </c>
      <c r="JGX30" s="14" t="str">
        <f>IF('Employee Input 20-21'!JGX30="","",'Employee Input 20-21'!JGX30)</f>
        <v/>
      </c>
      <c r="JGY30" s="14" t="str">
        <f>IF('Employee Input 20-21'!JGY30="","",'Employee Input 20-21'!JGY30)</f>
        <v/>
      </c>
      <c r="JGZ30" s="14" t="str">
        <f>IF('Employee Input 20-21'!JGZ30="","",'Employee Input 20-21'!JGZ30)</f>
        <v/>
      </c>
      <c r="JHA30" s="14" t="str">
        <f>IF('Employee Input 20-21'!JHA30="","",'Employee Input 20-21'!JHA30)</f>
        <v/>
      </c>
      <c r="JHB30" s="14" t="str">
        <f>IF('Employee Input 20-21'!JHB30="","",'Employee Input 20-21'!JHB30)</f>
        <v/>
      </c>
      <c r="JHC30" s="14" t="str">
        <f>IF('Employee Input 20-21'!JHC30="","",'Employee Input 20-21'!JHC30)</f>
        <v/>
      </c>
      <c r="JHD30" s="14" t="str">
        <f>IF('Employee Input 20-21'!JHD30="","",'Employee Input 20-21'!JHD30)</f>
        <v/>
      </c>
      <c r="JHE30" s="14" t="str">
        <f>IF('Employee Input 20-21'!JHE30="","",'Employee Input 20-21'!JHE30)</f>
        <v/>
      </c>
      <c r="JHF30" s="14" t="str">
        <f>IF('Employee Input 20-21'!JHF30="","",'Employee Input 20-21'!JHF30)</f>
        <v/>
      </c>
      <c r="JHG30" s="14" t="str">
        <f>IF('Employee Input 20-21'!JHG30="","",'Employee Input 20-21'!JHG30)</f>
        <v/>
      </c>
      <c r="JHH30" s="14" t="str">
        <f>IF('Employee Input 20-21'!JHH30="","",'Employee Input 20-21'!JHH30)</f>
        <v/>
      </c>
      <c r="JHI30" s="14" t="str">
        <f>IF('Employee Input 20-21'!JHI30="","",'Employee Input 20-21'!JHI30)</f>
        <v/>
      </c>
      <c r="JHJ30" s="14" t="str">
        <f>IF('Employee Input 20-21'!JHJ30="","",'Employee Input 20-21'!JHJ30)</f>
        <v/>
      </c>
      <c r="JHK30" s="14" t="str">
        <f>IF('Employee Input 20-21'!JHK30="","",'Employee Input 20-21'!JHK30)</f>
        <v/>
      </c>
      <c r="JHL30" s="14" t="str">
        <f>IF('Employee Input 20-21'!JHL30="","",'Employee Input 20-21'!JHL30)</f>
        <v/>
      </c>
      <c r="JHM30" s="14" t="str">
        <f>IF('Employee Input 20-21'!JHM30="","",'Employee Input 20-21'!JHM30)</f>
        <v/>
      </c>
      <c r="JHN30" s="14" t="str">
        <f>IF('Employee Input 20-21'!JHN30="","",'Employee Input 20-21'!JHN30)</f>
        <v/>
      </c>
      <c r="JHO30" s="14" t="str">
        <f>IF('Employee Input 20-21'!JHO30="","",'Employee Input 20-21'!JHO30)</f>
        <v/>
      </c>
      <c r="JHP30" s="14" t="str">
        <f>IF('Employee Input 20-21'!JHP30="","",'Employee Input 20-21'!JHP30)</f>
        <v/>
      </c>
      <c r="JHQ30" s="14" t="str">
        <f>IF('Employee Input 20-21'!JHQ30="","",'Employee Input 20-21'!JHQ30)</f>
        <v/>
      </c>
      <c r="JHR30" s="14" t="str">
        <f>IF('Employee Input 20-21'!JHR30="","",'Employee Input 20-21'!JHR30)</f>
        <v/>
      </c>
      <c r="JHS30" s="14" t="str">
        <f>IF('Employee Input 20-21'!JHS30="","",'Employee Input 20-21'!JHS30)</f>
        <v/>
      </c>
      <c r="JHT30" s="14" t="str">
        <f>IF('Employee Input 20-21'!JHT30="","",'Employee Input 20-21'!JHT30)</f>
        <v/>
      </c>
      <c r="JHU30" s="14" t="str">
        <f>IF('Employee Input 20-21'!JHU30="","",'Employee Input 20-21'!JHU30)</f>
        <v/>
      </c>
      <c r="JHV30" s="14" t="str">
        <f>IF('Employee Input 20-21'!JHV30="","",'Employee Input 20-21'!JHV30)</f>
        <v/>
      </c>
      <c r="JHW30" s="14" t="str">
        <f>IF('Employee Input 20-21'!JHW30="","",'Employee Input 20-21'!JHW30)</f>
        <v/>
      </c>
      <c r="JHX30" s="14" t="str">
        <f>IF('Employee Input 20-21'!JHX30="","",'Employee Input 20-21'!JHX30)</f>
        <v/>
      </c>
      <c r="JHY30" s="14" t="str">
        <f>IF('Employee Input 20-21'!JHY30="","",'Employee Input 20-21'!JHY30)</f>
        <v/>
      </c>
      <c r="JHZ30" s="14" t="str">
        <f>IF('Employee Input 20-21'!JHZ30="","",'Employee Input 20-21'!JHZ30)</f>
        <v/>
      </c>
      <c r="JIA30" s="14" t="str">
        <f>IF('Employee Input 20-21'!JIA30="","",'Employee Input 20-21'!JIA30)</f>
        <v/>
      </c>
      <c r="JIB30" s="14" t="str">
        <f>IF('Employee Input 20-21'!JIB30="","",'Employee Input 20-21'!JIB30)</f>
        <v/>
      </c>
      <c r="JIC30" s="14" t="str">
        <f>IF('Employee Input 20-21'!JIC30="","",'Employee Input 20-21'!JIC30)</f>
        <v/>
      </c>
      <c r="JID30" s="14" t="str">
        <f>IF('Employee Input 20-21'!JID30="","",'Employee Input 20-21'!JID30)</f>
        <v/>
      </c>
      <c r="JIE30" s="14" t="str">
        <f>IF('Employee Input 20-21'!JIE30="","",'Employee Input 20-21'!JIE30)</f>
        <v/>
      </c>
      <c r="JIF30" s="14" t="str">
        <f>IF('Employee Input 20-21'!JIF30="","",'Employee Input 20-21'!JIF30)</f>
        <v/>
      </c>
      <c r="JIG30" s="14" t="str">
        <f>IF('Employee Input 20-21'!JIG30="","",'Employee Input 20-21'!JIG30)</f>
        <v/>
      </c>
      <c r="JIH30" s="14" t="str">
        <f>IF('Employee Input 20-21'!JIH30="","",'Employee Input 20-21'!JIH30)</f>
        <v/>
      </c>
      <c r="JII30" s="14" t="str">
        <f>IF('Employee Input 20-21'!JII30="","",'Employee Input 20-21'!JII30)</f>
        <v/>
      </c>
      <c r="JIJ30" s="14" t="str">
        <f>IF('Employee Input 20-21'!JIJ30="","",'Employee Input 20-21'!JIJ30)</f>
        <v/>
      </c>
      <c r="JIK30" s="14" t="str">
        <f>IF('Employee Input 20-21'!JIK30="","",'Employee Input 20-21'!JIK30)</f>
        <v/>
      </c>
      <c r="JIL30" s="14" t="str">
        <f>IF('Employee Input 20-21'!JIL30="","",'Employee Input 20-21'!JIL30)</f>
        <v/>
      </c>
      <c r="JIM30" s="14" t="str">
        <f>IF('Employee Input 20-21'!JIM30="","",'Employee Input 20-21'!JIM30)</f>
        <v/>
      </c>
      <c r="JIN30" s="14" t="str">
        <f>IF('Employee Input 20-21'!JIN30="","",'Employee Input 20-21'!JIN30)</f>
        <v/>
      </c>
      <c r="JIO30" s="14" t="str">
        <f>IF('Employee Input 20-21'!JIO30="","",'Employee Input 20-21'!JIO30)</f>
        <v/>
      </c>
      <c r="JIP30" s="14" t="str">
        <f>IF('Employee Input 20-21'!JIP30="","",'Employee Input 20-21'!JIP30)</f>
        <v/>
      </c>
      <c r="JIQ30" s="14" t="str">
        <f>IF('Employee Input 20-21'!JIQ30="","",'Employee Input 20-21'!JIQ30)</f>
        <v/>
      </c>
      <c r="JIR30" s="14" t="str">
        <f>IF('Employee Input 20-21'!JIR30="","",'Employee Input 20-21'!JIR30)</f>
        <v/>
      </c>
      <c r="JIS30" s="14" t="str">
        <f>IF('Employee Input 20-21'!JIS30="","",'Employee Input 20-21'!JIS30)</f>
        <v/>
      </c>
      <c r="JIT30" s="14" t="str">
        <f>IF('Employee Input 20-21'!JIT30="","",'Employee Input 20-21'!JIT30)</f>
        <v/>
      </c>
      <c r="JIU30" s="14" t="str">
        <f>IF('Employee Input 20-21'!JIU30="","",'Employee Input 20-21'!JIU30)</f>
        <v/>
      </c>
      <c r="JIV30" s="14" t="str">
        <f>IF('Employee Input 20-21'!JIV30="","",'Employee Input 20-21'!JIV30)</f>
        <v/>
      </c>
      <c r="JIW30" s="14" t="str">
        <f>IF('Employee Input 20-21'!JIW30="","",'Employee Input 20-21'!JIW30)</f>
        <v/>
      </c>
      <c r="JIX30" s="14" t="str">
        <f>IF('Employee Input 20-21'!JIX30="","",'Employee Input 20-21'!JIX30)</f>
        <v/>
      </c>
      <c r="JIY30" s="14" t="str">
        <f>IF('Employee Input 20-21'!JIY30="","",'Employee Input 20-21'!JIY30)</f>
        <v/>
      </c>
      <c r="JIZ30" s="14" t="str">
        <f>IF('Employee Input 20-21'!JIZ30="","",'Employee Input 20-21'!JIZ30)</f>
        <v/>
      </c>
      <c r="JJA30" s="14" t="str">
        <f>IF('Employee Input 20-21'!JJA30="","",'Employee Input 20-21'!JJA30)</f>
        <v/>
      </c>
      <c r="JJB30" s="14" t="str">
        <f>IF('Employee Input 20-21'!JJB30="","",'Employee Input 20-21'!JJB30)</f>
        <v/>
      </c>
      <c r="JJC30" s="14" t="str">
        <f>IF('Employee Input 20-21'!JJC30="","",'Employee Input 20-21'!JJC30)</f>
        <v/>
      </c>
      <c r="JJD30" s="14" t="str">
        <f>IF('Employee Input 20-21'!JJD30="","",'Employee Input 20-21'!JJD30)</f>
        <v/>
      </c>
      <c r="JJE30" s="14" t="str">
        <f>IF('Employee Input 20-21'!JJE30="","",'Employee Input 20-21'!JJE30)</f>
        <v/>
      </c>
      <c r="JJF30" s="14" t="str">
        <f>IF('Employee Input 20-21'!JJF30="","",'Employee Input 20-21'!JJF30)</f>
        <v/>
      </c>
      <c r="JJG30" s="14" t="str">
        <f>IF('Employee Input 20-21'!JJG30="","",'Employee Input 20-21'!JJG30)</f>
        <v/>
      </c>
      <c r="JJH30" s="14" t="str">
        <f>IF('Employee Input 20-21'!JJH30="","",'Employee Input 20-21'!JJH30)</f>
        <v/>
      </c>
      <c r="JJI30" s="14" t="str">
        <f>IF('Employee Input 20-21'!JJI30="","",'Employee Input 20-21'!JJI30)</f>
        <v/>
      </c>
      <c r="JJJ30" s="14" t="str">
        <f>IF('Employee Input 20-21'!JJJ30="","",'Employee Input 20-21'!JJJ30)</f>
        <v/>
      </c>
      <c r="JJK30" s="14" t="str">
        <f>IF('Employee Input 20-21'!JJK30="","",'Employee Input 20-21'!JJK30)</f>
        <v/>
      </c>
      <c r="JJL30" s="14" t="str">
        <f>IF('Employee Input 20-21'!JJL30="","",'Employee Input 20-21'!JJL30)</f>
        <v/>
      </c>
      <c r="JJM30" s="14" t="str">
        <f>IF('Employee Input 20-21'!JJM30="","",'Employee Input 20-21'!JJM30)</f>
        <v/>
      </c>
      <c r="JJN30" s="14" t="str">
        <f>IF('Employee Input 20-21'!JJN30="","",'Employee Input 20-21'!JJN30)</f>
        <v/>
      </c>
      <c r="JJO30" s="14" t="str">
        <f>IF('Employee Input 20-21'!JJO30="","",'Employee Input 20-21'!JJO30)</f>
        <v/>
      </c>
      <c r="JJP30" s="14" t="str">
        <f>IF('Employee Input 20-21'!JJP30="","",'Employee Input 20-21'!JJP30)</f>
        <v/>
      </c>
      <c r="JJQ30" s="14" t="str">
        <f>IF('Employee Input 20-21'!JJQ30="","",'Employee Input 20-21'!JJQ30)</f>
        <v/>
      </c>
      <c r="JJR30" s="14" t="str">
        <f>IF('Employee Input 20-21'!JJR30="","",'Employee Input 20-21'!JJR30)</f>
        <v/>
      </c>
      <c r="JJS30" s="14" t="str">
        <f>IF('Employee Input 20-21'!JJS30="","",'Employee Input 20-21'!JJS30)</f>
        <v/>
      </c>
      <c r="JJT30" s="14" t="str">
        <f>IF('Employee Input 20-21'!JJT30="","",'Employee Input 20-21'!JJT30)</f>
        <v/>
      </c>
      <c r="JJU30" s="14" t="str">
        <f>IF('Employee Input 20-21'!JJU30="","",'Employee Input 20-21'!JJU30)</f>
        <v/>
      </c>
      <c r="JJV30" s="14" t="str">
        <f>IF('Employee Input 20-21'!JJV30="","",'Employee Input 20-21'!JJV30)</f>
        <v/>
      </c>
      <c r="JJW30" s="14" t="str">
        <f>IF('Employee Input 20-21'!JJW30="","",'Employee Input 20-21'!JJW30)</f>
        <v/>
      </c>
      <c r="JJX30" s="14" t="str">
        <f>IF('Employee Input 20-21'!JJX30="","",'Employee Input 20-21'!JJX30)</f>
        <v/>
      </c>
      <c r="JJY30" s="14" t="str">
        <f>IF('Employee Input 20-21'!JJY30="","",'Employee Input 20-21'!JJY30)</f>
        <v/>
      </c>
      <c r="JJZ30" s="14" t="str">
        <f>IF('Employee Input 20-21'!JJZ30="","",'Employee Input 20-21'!JJZ30)</f>
        <v/>
      </c>
      <c r="JKA30" s="14" t="str">
        <f>IF('Employee Input 20-21'!JKA30="","",'Employee Input 20-21'!JKA30)</f>
        <v/>
      </c>
      <c r="JKB30" s="14" t="str">
        <f>IF('Employee Input 20-21'!JKB30="","",'Employee Input 20-21'!JKB30)</f>
        <v/>
      </c>
      <c r="JKC30" s="14" t="str">
        <f>IF('Employee Input 20-21'!JKC30="","",'Employee Input 20-21'!JKC30)</f>
        <v/>
      </c>
      <c r="JKD30" s="14" t="str">
        <f>IF('Employee Input 20-21'!JKD30="","",'Employee Input 20-21'!JKD30)</f>
        <v/>
      </c>
      <c r="JKE30" s="14" t="str">
        <f>IF('Employee Input 20-21'!JKE30="","",'Employee Input 20-21'!JKE30)</f>
        <v/>
      </c>
      <c r="JKF30" s="14" t="str">
        <f>IF('Employee Input 20-21'!JKF30="","",'Employee Input 20-21'!JKF30)</f>
        <v/>
      </c>
      <c r="JKG30" s="14" t="str">
        <f>IF('Employee Input 20-21'!JKG30="","",'Employee Input 20-21'!JKG30)</f>
        <v/>
      </c>
      <c r="JKH30" s="14" t="str">
        <f>IF('Employee Input 20-21'!JKH30="","",'Employee Input 20-21'!JKH30)</f>
        <v/>
      </c>
      <c r="JKI30" s="14" t="str">
        <f>IF('Employee Input 20-21'!JKI30="","",'Employee Input 20-21'!JKI30)</f>
        <v/>
      </c>
      <c r="JKJ30" s="14" t="str">
        <f>IF('Employee Input 20-21'!JKJ30="","",'Employee Input 20-21'!JKJ30)</f>
        <v/>
      </c>
      <c r="JKK30" s="14" t="str">
        <f>IF('Employee Input 20-21'!JKK30="","",'Employee Input 20-21'!JKK30)</f>
        <v/>
      </c>
      <c r="JKL30" s="14" t="str">
        <f>IF('Employee Input 20-21'!JKL30="","",'Employee Input 20-21'!JKL30)</f>
        <v/>
      </c>
      <c r="JKM30" s="14" t="str">
        <f>IF('Employee Input 20-21'!JKM30="","",'Employee Input 20-21'!JKM30)</f>
        <v/>
      </c>
      <c r="JKN30" s="14" t="str">
        <f>IF('Employee Input 20-21'!JKN30="","",'Employee Input 20-21'!JKN30)</f>
        <v/>
      </c>
      <c r="JKO30" s="14" t="str">
        <f>IF('Employee Input 20-21'!JKO30="","",'Employee Input 20-21'!JKO30)</f>
        <v/>
      </c>
      <c r="JKP30" s="14" t="str">
        <f>IF('Employee Input 20-21'!JKP30="","",'Employee Input 20-21'!JKP30)</f>
        <v/>
      </c>
      <c r="JKQ30" s="14" t="str">
        <f>IF('Employee Input 20-21'!JKQ30="","",'Employee Input 20-21'!JKQ30)</f>
        <v/>
      </c>
      <c r="JKR30" s="14" t="str">
        <f>IF('Employee Input 20-21'!JKR30="","",'Employee Input 20-21'!JKR30)</f>
        <v/>
      </c>
      <c r="JKS30" s="14" t="str">
        <f>IF('Employee Input 20-21'!JKS30="","",'Employee Input 20-21'!JKS30)</f>
        <v/>
      </c>
      <c r="JKT30" s="14" t="str">
        <f>IF('Employee Input 20-21'!JKT30="","",'Employee Input 20-21'!JKT30)</f>
        <v/>
      </c>
      <c r="JKU30" s="14" t="str">
        <f>IF('Employee Input 20-21'!JKU30="","",'Employee Input 20-21'!JKU30)</f>
        <v/>
      </c>
      <c r="JKV30" s="14" t="str">
        <f>IF('Employee Input 20-21'!JKV30="","",'Employee Input 20-21'!JKV30)</f>
        <v/>
      </c>
      <c r="JKW30" s="14" t="str">
        <f>IF('Employee Input 20-21'!JKW30="","",'Employee Input 20-21'!JKW30)</f>
        <v/>
      </c>
      <c r="JKX30" s="14" t="str">
        <f>IF('Employee Input 20-21'!JKX30="","",'Employee Input 20-21'!JKX30)</f>
        <v/>
      </c>
      <c r="JKY30" s="14" t="str">
        <f>IF('Employee Input 20-21'!JKY30="","",'Employee Input 20-21'!JKY30)</f>
        <v/>
      </c>
      <c r="JKZ30" s="14" t="str">
        <f>IF('Employee Input 20-21'!JKZ30="","",'Employee Input 20-21'!JKZ30)</f>
        <v/>
      </c>
      <c r="JLA30" s="14" t="str">
        <f>IF('Employee Input 20-21'!JLA30="","",'Employee Input 20-21'!JLA30)</f>
        <v/>
      </c>
      <c r="JLB30" s="14" t="str">
        <f>IF('Employee Input 20-21'!JLB30="","",'Employee Input 20-21'!JLB30)</f>
        <v/>
      </c>
      <c r="JLC30" s="14" t="str">
        <f>IF('Employee Input 20-21'!JLC30="","",'Employee Input 20-21'!JLC30)</f>
        <v/>
      </c>
      <c r="JLD30" s="14" t="str">
        <f>IF('Employee Input 20-21'!JLD30="","",'Employee Input 20-21'!JLD30)</f>
        <v/>
      </c>
      <c r="JLE30" s="14" t="str">
        <f>IF('Employee Input 20-21'!JLE30="","",'Employee Input 20-21'!JLE30)</f>
        <v/>
      </c>
      <c r="JLF30" s="14" t="str">
        <f>IF('Employee Input 20-21'!JLF30="","",'Employee Input 20-21'!JLF30)</f>
        <v/>
      </c>
      <c r="JLG30" s="14" t="str">
        <f>IF('Employee Input 20-21'!JLG30="","",'Employee Input 20-21'!JLG30)</f>
        <v/>
      </c>
      <c r="JLH30" s="14" t="str">
        <f>IF('Employee Input 20-21'!JLH30="","",'Employee Input 20-21'!JLH30)</f>
        <v/>
      </c>
      <c r="JLI30" s="14" t="str">
        <f>IF('Employee Input 20-21'!JLI30="","",'Employee Input 20-21'!JLI30)</f>
        <v/>
      </c>
      <c r="JLJ30" s="14" t="str">
        <f>IF('Employee Input 20-21'!JLJ30="","",'Employee Input 20-21'!JLJ30)</f>
        <v/>
      </c>
      <c r="JLK30" s="14" t="str">
        <f>IF('Employee Input 20-21'!JLK30="","",'Employee Input 20-21'!JLK30)</f>
        <v/>
      </c>
      <c r="JLL30" s="14" t="str">
        <f>IF('Employee Input 20-21'!JLL30="","",'Employee Input 20-21'!JLL30)</f>
        <v/>
      </c>
      <c r="JLM30" s="14" t="str">
        <f>IF('Employee Input 20-21'!JLM30="","",'Employee Input 20-21'!JLM30)</f>
        <v/>
      </c>
      <c r="JLN30" s="14" t="str">
        <f>IF('Employee Input 20-21'!JLN30="","",'Employee Input 20-21'!JLN30)</f>
        <v/>
      </c>
      <c r="JLO30" s="14" t="str">
        <f>IF('Employee Input 20-21'!JLO30="","",'Employee Input 20-21'!JLO30)</f>
        <v/>
      </c>
      <c r="JLP30" s="14" t="str">
        <f>IF('Employee Input 20-21'!JLP30="","",'Employee Input 20-21'!JLP30)</f>
        <v/>
      </c>
      <c r="JLQ30" s="14" t="str">
        <f>IF('Employee Input 20-21'!JLQ30="","",'Employee Input 20-21'!JLQ30)</f>
        <v/>
      </c>
      <c r="JLR30" s="14" t="str">
        <f>IF('Employee Input 20-21'!JLR30="","",'Employee Input 20-21'!JLR30)</f>
        <v/>
      </c>
      <c r="JLS30" s="14" t="str">
        <f>IF('Employee Input 20-21'!JLS30="","",'Employee Input 20-21'!JLS30)</f>
        <v/>
      </c>
      <c r="JLT30" s="14" t="str">
        <f>IF('Employee Input 20-21'!JLT30="","",'Employee Input 20-21'!JLT30)</f>
        <v/>
      </c>
      <c r="JLU30" s="14" t="str">
        <f>IF('Employee Input 20-21'!JLU30="","",'Employee Input 20-21'!JLU30)</f>
        <v/>
      </c>
      <c r="JLV30" s="14" t="str">
        <f>IF('Employee Input 20-21'!JLV30="","",'Employee Input 20-21'!JLV30)</f>
        <v/>
      </c>
      <c r="JLW30" s="14" t="str">
        <f>IF('Employee Input 20-21'!JLW30="","",'Employee Input 20-21'!JLW30)</f>
        <v/>
      </c>
      <c r="JLX30" s="14" t="str">
        <f>IF('Employee Input 20-21'!JLX30="","",'Employee Input 20-21'!JLX30)</f>
        <v/>
      </c>
      <c r="JLY30" s="14" t="str">
        <f>IF('Employee Input 20-21'!JLY30="","",'Employee Input 20-21'!JLY30)</f>
        <v/>
      </c>
      <c r="JLZ30" s="14" t="str">
        <f>IF('Employee Input 20-21'!JLZ30="","",'Employee Input 20-21'!JLZ30)</f>
        <v/>
      </c>
      <c r="JMA30" s="14" t="str">
        <f>IF('Employee Input 20-21'!JMA30="","",'Employee Input 20-21'!JMA30)</f>
        <v/>
      </c>
      <c r="JMB30" s="14" t="str">
        <f>IF('Employee Input 20-21'!JMB30="","",'Employee Input 20-21'!JMB30)</f>
        <v/>
      </c>
      <c r="JMC30" s="14" t="str">
        <f>IF('Employee Input 20-21'!JMC30="","",'Employee Input 20-21'!JMC30)</f>
        <v/>
      </c>
      <c r="JMD30" s="14" t="str">
        <f>IF('Employee Input 20-21'!JMD30="","",'Employee Input 20-21'!JMD30)</f>
        <v/>
      </c>
      <c r="JME30" s="14" t="str">
        <f>IF('Employee Input 20-21'!JME30="","",'Employee Input 20-21'!JME30)</f>
        <v/>
      </c>
      <c r="JMF30" s="14" t="str">
        <f>IF('Employee Input 20-21'!JMF30="","",'Employee Input 20-21'!JMF30)</f>
        <v/>
      </c>
      <c r="JMG30" s="14" t="str">
        <f>IF('Employee Input 20-21'!JMG30="","",'Employee Input 20-21'!JMG30)</f>
        <v/>
      </c>
      <c r="JMH30" s="14" t="str">
        <f>IF('Employee Input 20-21'!JMH30="","",'Employee Input 20-21'!JMH30)</f>
        <v/>
      </c>
      <c r="JMI30" s="14" t="str">
        <f>IF('Employee Input 20-21'!JMI30="","",'Employee Input 20-21'!JMI30)</f>
        <v/>
      </c>
      <c r="JMJ30" s="14" t="str">
        <f>IF('Employee Input 20-21'!JMJ30="","",'Employee Input 20-21'!JMJ30)</f>
        <v/>
      </c>
      <c r="JMK30" s="14" t="str">
        <f>IF('Employee Input 20-21'!JMK30="","",'Employee Input 20-21'!JMK30)</f>
        <v/>
      </c>
      <c r="JML30" s="14" t="str">
        <f>IF('Employee Input 20-21'!JML30="","",'Employee Input 20-21'!JML30)</f>
        <v/>
      </c>
      <c r="JMM30" s="14" t="str">
        <f>IF('Employee Input 20-21'!JMM30="","",'Employee Input 20-21'!JMM30)</f>
        <v/>
      </c>
      <c r="JMN30" s="14" t="str">
        <f>IF('Employee Input 20-21'!JMN30="","",'Employee Input 20-21'!JMN30)</f>
        <v/>
      </c>
      <c r="JMO30" s="14" t="str">
        <f>IF('Employee Input 20-21'!JMO30="","",'Employee Input 20-21'!JMO30)</f>
        <v/>
      </c>
      <c r="JMP30" s="14" t="str">
        <f>IF('Employee Input 20-21'!JMP30="","",'Employee Input 20-21'!JMP30)</f>
        <v/>
      </c>
      <c r="JMQ30" s="14" t="str">
        <f>IF('Employee Input 20-21'!JMQ30="","",'Employee Input 20-21'!JMQ30)</f>
        <v/>
      </c>
      <c r="JMR30" s="14" t="str">
        <f>IF('Employee Input 20-21'!JMR30="","",'Employee Input 20-21'!JMR30)</f>
        <v/>
      </c>
      <c r="JMS30" s="14" t="str">
        <f>IF('Employee Input 20-21'!JMS30="","",'Employee Input 20-21'!JMS30)</f>
        <v/>
      </c>
      <c r="JMT30" s="14" t="str">
        <f>IF('Employee Input 20-21'!JMT30="","",'Employee Input 20-21'!JMT30)</f>
        <v/>
      </c>
      <c r="JMU30" s="14" t="str">
        <f>IF('Employee Input 20-21'!JMU30="","",'Employee Input 20-21'!JMU30)</f>
        <v/>
      </c>
      <c r="JMV30" s="14" t="str">
        <f>IF('Employee Input 20-21'!JMV30="","",'Employee Input 20-21'!JMV30)</f>
        <v/>
      </c>
      <c r="JMW30" s="14" t="str">
        <f>IF('Employee Input 20-21'!JMW30="","",'Employee Input 20-21'!JMW30)</f>
        <v/>
      </c>
      <c r="JMX30" s="14" t="str">
        <f>IF('Employee Input 20-21'!JMX30="","",'Employee Input 20-21'!JMX30)</f>
        <v/>
      </c>
      <c r="JMY30" s="14" t="str">
        <f>IF('Employee Input 20-21'!JMY30="","",'Employee Input 20-21'!JMY30)</f>
        <v/>
      </c>
      <c r="JMZ30" s="14" t="str">
        <f>IF('Employee Input 20-21'!JMZ30="","",'Employee Input 20-21'!JMZ30)</f>
        <v/>
      </c>
      <c r="JNA30" s="14" t="str">
        <f>IF('Employee Input 20-21'!JNA30="","",'Employee Input 20-21'!JNA30)</f>
        <v/>
      </c>
      <c r="JNB30" s="14" t="str">
        <f>IF('Employee Input 20-21'!JNB30="","",'Employee Input 20-21'!JNB30)</f>
        <v/>
      </c>
      <c r="JNC30" s="14" t="str">
        <f>IF('Employee Input 20-21'!JNC30="","",'Employee Input 20-21'!JNC30)</f>
        <v/>
      </c>
      <c r="JND30" s="14" t="str">
        <f>IF('Employee Input 20-21'!JND30="","",'Employee Input 20-21'!JND30)</f>
        <v/>
      </c>
      <c r="JNE30" s="14" t="str">
        <f>IF('Employee Input 20-21'!JNE30="","",'Employee Input 20-21'!JNE30)</f>
        <v/>
      </c>
      <c r="JNF30" s="14" t="str">
        <f>IF('Employee Input 20-21'!JNF30="","",'Employee Input 20-21'!JNF30)</f>
        <v/>
      </c>
      <c r="JNG30" s="14" t="str">
        <f>IF('Employee Input 20-21'!JNG30="","",'Employee Input 20-21'!JNG30)</f>
        <v/>
      </c>
      <c r="JNH30" s="14" t="str">
        <f>IF('Employee Input 20-21'!JNH30="","",'Employee Input 20-21'!JNH30)</f>
        <v/>
      </c>
      <c r="JNI30" s="14" t="str">
        <f>IF('Employee Input 20-21'!JNI30="","",'Employee Input 20-21'!JNI30)</f>
        <v/>
      </c>
      <c r="JNJ30" s="14" t="str">
        <f>IF('Employee Input 20-21'!JNJ30="","",'Employee Input 20-21'!JNJ30)</f>
        <v/>
      </c>
      <c r="JNK30" s="14" t="str">
        <f>IF('Employee Input 20-21'!JNK30="","",'Employee Input 20-21'!JNK30)</f>
        <v/>
      </c>
      <c r="JNL30" s="14" t="str">
        <f>IF('Employee Input 20-21'!JNL30="","",'Employee Input 20-21'!JNL30)</f>
        <v/>
      </c>
      <c r="JNM30" s="14" t="str">
        <f>IF('Employee Input 20-21'!JNM30="","",'Employee Input 20-21'!JNM30)</f>
        <v/>
      </c>
      <c r="JNN30" s="14" t="str">
        <f>IF('Employee Input 20-21'!JNN30="","",'Employee Input 20-21'!JNN30)</f>
        <v/>
      </c>
      <c r="JNO30" s="14" t="str">
        <f>IF('Employee Input 20-21'!JNO30="","",'Employee Input 20-21'!JNO30)</f>
        <v/>
      </c>
      <c r="JNP30" s="14" t="str">
        <f>IF('Employee Input 20-21'!JNP30="","",'Employee Input 20-21'!JNP30)</f>
        <v/>
      </c>
      <c r="JNQ30" s="14" t="str">
        <f>IF('Employee Input 20-21'!JNQ30="","",'Employee Input 20-21'!JNQ30)</f>
        <v/>
      </c>
      <c r="JNR30" s="14" t="str">
        <f>IF('Employee Input 20-21'!JNR30="","",'Employee Input 20-21'!JNR30)</f>
        <v/>
      </c>
      <c r="JNS30" s="14" t="str">
        <f>IF('Employee Input 20-21'!JNS30="","",'Employee Input 20-21'!JNS30)</f>
        <v/>
      </c>
      <c r="JNT30" s="14" t="str">
        <f>IF('Employee Input 20-21'!JNT30="","",'Employee Input 20-21'!JNT30)</f>
        <v/>
      </c>
      <c r="JNU30" s="14" t="str">
        <f>IF('Employee Input 20-21'!JNU30="","",'Employee Input 20-21'!JNU30)</f>
        <v/>
      </c>
      <c r="JNV30" s="14" t="str">
        <f>IF('Employee Input 20-21'!JNV30="","",'Employee Input 20-21'!JNV30)</f>
        <v/>
      </c>
      <c r="JNW30" s="14" t="str">
        <f>IF('Employee Input 20-21'!JNW30="","",'Employee Input 20-21'!JNW30)</f>
        <v/>
      </c>
      <c r="JNX30" s="14" t="str">
        <f>IF('Employee Input 20-21'!JNX30="","",'Employee Input 20-21'!JNX30)</f>
        <v/>
      </c>
      <c r="JNY30" s="14" t="str">
        <f>IF('Employee Input 20-21'!JNY30="","",'Employee Input 20-21'!JNY30)</f>
        <v/>
      </c>
      <c r="JNZ30" s="14" t="str">
        <f>IF('Employee Input 20-21'!JNZ30="","",'Employee Input 20-21'!JNZ30)</f>
        <v/>
      </c>
      <c r="JOA30" s="14" t="str">
        <f>IF('Employee Input 20-21'!JOA30="","",'Employee Input 20-21'!JOA30)</f>
        <v/>
      </c>
      <c r="JOB30" s="14" t="str">
        <f>IF('Employee Input 20-21'!JOB30="","",'Employee Input 20-21'!JOB30)</f>
        <v/>
      </c>
      <c r="JOC30" s="14" t="str">
        <f>IF('Employee Input 20-21'!JOC30="","",'Employee Input 20-21'!JOC30)</f>
        <v/>
      </c>
      <c r="JOD30" s="14" t="str">
        <f>IF('Employee Input 20-21'!JOD30="","",'Employee Input 20-21'!JOD30)</f>
        <v/>
      </c>
      <c r="JOE30" s="14" t="str">
        <f>IF('Employee Input 20-21'!JOE30="","",'Employee Input 20-21'!JOE30)</f>
        <v/>
      </c>
      <c r="JOF30" s="14" t="str">
        <f>IF('Employee Input 20-21'!JOF30="","",'Employee Input 20-21'!JOF30)</f>
        <v/>
      </c>
      <c r="JOG30" s="14" t="str">
        <f>IF('Employee Input 20-21'!JOG30="","",'Employee Input 20-21'!JOG30)</f>
        <v/>
      </c>
      <c r="JOH30" s="14" t="str">
        <f>IF('Employee Input 20-21'!JOH30="","",'Employee Input 20-21'!JOH30)</f>
        <v/>
      </c>
      <c r="JOI30" s="14" t="str">
        <f>IF('Employee Input 20-21'!JOI30="","",'Employee Input 20-21'!JOI30)</f>
        <v/>
      </c>
      <c r="JOJ30" s="14" t="str">
        <f>IF('Employee Input 20-21'!JOJ30="","",'Employee Input 20-21'!JOJ30)</f>
        <v/>
      </c>
      <c r="JOK30" s="14" t="str">
        <f>IF('Employee Input 20-21'!JOK30="","",'Employee Input 20-21'!JOK30)</f>
        <v/>
      </c>
      <c r="JOL30" s="14" t="str">
        <f>IF('Employee Input 20-21'!JOL30="","",'Employee Input 20-21'!JOL30)</f>
        <v/>
      </c>
      <c r="JOM30" s="14" t="str">
        <f>IF('Employee Input 20-21'!JOM30="","",'Employee Input 20-21'!JOM30)</f>
        <v/>
      </c>
      <c r="JON30" s="14" t="str">
        <f>IF('Employee Input 20-21'!JON30="","",'Employee Input 20-21'!JON30)</f>
        <v/>
      </c>
      <c r="JOO30" s="14" t="str">
        <f>IF('Employee Input 20-21'!JOO30="","",'Employee Input 20-21'!JOO30)</f>
        <v/>
      </c>
      <c r="JOP30" s="14" t="str">
        <f>IF('Employee Input 20-21'!JOP30="","",'Employee Input 20-21'!JOP30)</f>
        <v/>
      </c>
      <c r="JOQ30" s="14" t="str">
        <f>IF('Employee Input 20-21'!JOQ30="","",'Employee Input 20-21'!JOQ30)</f>
        <v/>
      </c>
      <c r="JOR30" s="14" t="str">
        <f>IF('Employee Input 20-21'!JOR30="","",'Employee Input 20-21'!JOR30)</f>
        <v/>
      </c>
      <c r="JOS30" s="14" t="str">
        <f>IF('Employee Input 20-21'!JOS30="","",'Employee Input 20-21'!JOS30)</f>
        <v/>
      </c>
      <c r="JOT30" s="14" t="str">
        <f>IF('Employee Input 20-21'!JOT30="","",'Employee Input 20-21'!JOT30)</f>
        <v/>
      </c>
      <c r="JOU30" s="14" t="str">
        <f>IF('Employee Input 20-21'!JOU30="","",'Employee Input 20-21'!JOU30)</f>
        <v/>
      </c>
      <c r="JOV30" s="14" t="str">
        <f>IF('Employee Input 20-21'!JOV30="","",'Employee Input 20-21'!JOV30)</f>
        <v/>
      </c>
      <c r="JOW30" s="14" t="str">
        <f>IF('Employee Input 20-21'!JOW30="","",'Employee Input 20-21'!JOW30)</f>
        <v/>
      </c>
      <c r="JOX30" s="14" t="str">
        <f>IF('Employee Input 20-21'!JOX30="","",'Employee Input 20-21'!JOX30)</f>
        <v/>
      </c>
      <c r="JOY30" s="14" t="str">
        <f>IF('Employee Input 20-21'!JOY30="","",'Employee Input 20-21'!JOY30)</f>
        <v/>
      </c>
      <c r="JOZ30" s="14" t="str">
        <f>IF('Employee Input 20-21'!JOZ30="","",'Employee Input 20-21'!JOZ30)</f>
        <v/>
      </c>
      <c r="JPA30" s="14" t="str">
        <f>IF('Employee Input 20-21'!JPA30="","",'Employee Input 20-21'!JPA30)</f>
        <v/>
      </c>
      <c r="JPB30" s="14" t="str">
        <f>IF('Employee Input 20-21'!JPB30="","",'Employee Input 20-21'!JPB30)</f>
        <v/>
      </c>
      <c r="JPC30" s="14" t="str">
        <f>IF('Employee Input 20-21'!JPC30="","",'Employee Input 20-21'!JPC30)</f>
        <v/>
      </c>
      <c r="JPD30" s="14" t="str">
        <f>IF('Employee Input 20-21'!JPD30="","",'Employee Input 20-21'!JPD30)</f>
        <v/>
      </c>
      <c r="JPE30" s="14" t="str">
        <f>IF('Employee Input 20-21'!JPE30="","",'Employee Input 20-21'!JPE30)</f>
        <v/>
      </c>
      <c r="JPF30" s="14" t="str">
        <f>IF('Employee Input 20-21'!JPF30="","",'Employee Input 20-21'!JPF30)</f>
        <v/>
      </c>
      <c r="JPG30" s="14" t="str">
        <f>IF('Employee Input 20-21'!JPG30="","",'Employee Input 20-21'!JPG30)</f>
        <v/>
      </c>
      <c r="JPH30" s="14" t="str">
        <f>IF('Employee Input 20-21'!JPH30="","",'Employee Input 20-21'!JPH30)</f>
        <v/>
      </c>
      <c r="JPI30" s="14" t="str">
        <f>IF('Employee Input 20-21'!JPI30="","",'Employee Input 20-21'!JPI30)</f>
        <v/>
      </c>
      <c r="JPJ30" s="14" t="str">
        <f>IF('Employee Input 20-21'!JPJ30="","",'Employee Input 20-21'!JPJ30)</f>
        <v/>
      </c>
      <c r="JPK30" s="14" t="str">
        <f>IF('Employee Input 20-21'!JPK30="","",'Employee Input 20-21'!JPK30)</f>
        <v/>
      </c>
      <c r="JPL30" s="14" t="str">
        <f>IF('Employee Input 20-21'!JPL30="","",'Employee Input 20-21'!JPL30)</f>
        <v/>
      </c>
      <c r="JPM30" s="14" t="str">
        <f>IF('Employee Input 20-21'!JPM30="","",'Employee Input 20-21'!JPM30)</f>
        <v/>
      </c>
      <c r="JPN30" s="14" t="str">
        <f>IF('Employee Input 20-21'!JPN30="","",'Employee Input 20-21'!JPN30)</f>
        <v/>
      </c>
      <c r="JPO30" s="14" t="str">
        <f>IF('Employee Input 20-21'!JPO30="","",'Employee Input 20-21'!JPO30)</f>
        <v/>
      </c>
      <c r="JPP30" s="14" t="str">
        <f>IF('Employee Input 20-21'!JPP30="","",'Employee Input 20-21'!JPP30)</f>
        <v/>
      </c>
      <c r="JPQ30" s="14" t="str">
        <f>IF('Employee Input 20-21'!JPQ30="","",'Employee Input 20-21'!JPQ30)</f>
        <v/>
      </c>
      <c r="JPR30" s="14" t="str">
        <f>IF('Employee Input 20-21'!JPR30="","",'Employee Input 20-21'!JPR30)</f>
        <v/>
      </c>
      <c r="JPS30" s="14" t="str">
        <f>IF('Employee Input 20-21'!JPS30="","",'Employee Input 20-21'!JPS30)</f>
        <v/>
      </c>
      <c r="JPT30" s="14" t="str">
        <f>IF('Employee Input 20-21'!JPT30="","",'Employee Input 20-21'!JPT30)</f>
        <v/>
      </c>
      <c r="JPU30" s="14" t="str">
        <f>IF('Employee Input 20-21'!JPU30="","",'Employee Input 20-21'!JPU30)</f>
        <v/>
      </c>
      <c r="JPV30" s="14" t="str">
        <f>IF('Employee Input 20-21'!JPV30="","",'Employee Input 20-21'!JPV30)</f>
        <v/>
      </c>
      <c r="JPW30" s="14" t="str">
        <f>IF('Employee Input 20-21'!JPW30="","",'Employee Input 20-21'!JPW30)</f>
        <v/>
      </c>
      <c r="JPX30" s="14" t="str">
        <f>IF('Employee Input 20-21'!JPX30="","",'Employee Input 20-21'!JPX30)</f>
        <v/>
      </c>
      <c r="JPY30" s="14" t="str">
        <f>IF('Employee Input 20-21'!JPY30="","",'Employee Input 20-21'!JPY30)</f>
        <v/>
      </c>
      <c r="JPZ30" s="14" t="str">
        <f>IF('Employee Input 20-21'!JPZ30="","",'Employee Input 20-21'!JPZ30)</f>
        <v/>
      </c>
      <c r="JQA30" s="14" t="str">
        <f>IF('Employee Input 20-21'!JQA30="","",'Employee Input 20-21'!JQA30)</f>
        <v/>
      </c>
      <c r="JQB30" s="14" t="str">
        <f>IF('Employee Input 20-21'!JQB30="","",'Employee Input 20-21'!JQB30)</f>
        <v/>
      </c>
      <c r="JQC30" s="14" t="str">
        <f>IF('Employee Input 20-21'!JQC30="","",'Employee Input 20-21'!JQC30)</f>
        <v/>
      </c>
      <c r="JQD30" s="14" t="str">
        <f>IF('Employee Input 20-21'!JQD30="","",'Employee Input 20-21'!JQD30)</f>
        <v/>
      </c>
      <c r="JQE30" s="14" t="str">
        <f>IF('Employee Input 20-21'!JQE30="","",'Employee Input 20-21'!JQE30)</f>
        <v/>
      </c>
      <c r="JQF30" s="14" t="str">
        <f>IF('Employee Input 20-21'!JQF30="","",'Employee Input 20-21'!JQF30)</f>
        <v/>
      </c>
      <c r="JQG30" s="14" t="str">
        <f>IF('Employee Input 20-21'!JQG30="","",'Employee Input 20-21'!JQG30)</f>
        <v/>
      </c>
      <c r="JQH30" s="14" t="str">
        <f>IF('Employee Input 20-21'!JQH30="","",'Employee Input 20-21'!JQH30)</f>
        <v/>
      </c>
      <c r="JQI30" s="14" t="str">
        <f>IF('Employee Input 20-21'!JQI30="","",'Employee Input 20-21'!JQI30)</f>
        <v/>
      </c>
      <c r="JQJ30" s="14" t="str">
        <f>IF('Employee Input 20-21'!JQJ30="","",'Employee Input 20-21'!JQJ30)</f>
        <v/>
      </c>
      <c r="JQK30" s="14" t="str">
        <f>IF('Employee Input 20-21'!JQK30="","",'Employee Input 20-21'!JQK30)</f>
        <v/>
      </c>
      <c r="JQL30" s="14" t="str">
        <f>IF('Employee Input 20-21'!JQL30="","",'Employee Input 20-21'!JQL30)</f>
        <v/>
      </c>
      <c r="JQM30" s="14" t="str">
        <f>IF('Employee Input 20-21'!JQM30="","",'Employee Input 20-21'!JQM30)</f>
        <v/>
      </c>
      <c r="JQN30" s="14" t="str">
        <f>IF('Employee Input 20-21'!JQN30="","",'Employee Input 20-21'!JQN30)</f>
        <v/>
      </c>
      <c r="JQO30" s="14" t="str">
        <f>IF('Employee Input 20-21'!JQO30="","",'Employee Input 20-21'!JQO30)</f>
        <v/>
      </c>
      <c r="JQP30" s="14" t="str">
        <f>IF('Employee Input 20-21'!JQP30="","",'Employee Input 20-21'!JQP30)</f>
        <v/>
      </c>
      <c r="JQQ30" s="14" t="str">
        <f>IF('Employee Input 20-21'!JQQ30="","",'Employee Input 20-21'!JQQ30)</f>
        <v/>
      </c>
      <c r="JQR30" s="14" t="str">
        <f>IF('Employee Input 20-21'!JQR30="","",'Employee Input 20-21'!JQR30)</f>
        <v/>
      </c>
      <c r="JQS30" s="14" t="str">
        <f>IF('Employee Input 20-21'!JQS30="","",'Employee Input 20-21'!JQS30)</f>
        <v/>
      </c>
      <c r="JQT30" s="14" t="str">
        <f>IF('Employee Input 20-21'!JQT30="","",'Employee Input 20-21'!JQT30)</f>
        <v/>
      </c>
      <c r="JQU30" s="14" t="str">
        <f>IF('Employee Input 20-21'!JQU30="","",'Employee Input 20-21'!JQU30)</f>
        <v/>
      </c>
      <c r="JQV30" s="14" t="str">
        <f>IF('Employee Input 20-21'!JQV30="","",'Employee Input 20-21'!JQV30)</f>
        <v/>
      </c>
      <c r="JQW30" s="14" t="str">
        <f>IF('Employee Input 20-21'!JQW30="","",'Employee Input 20-21'!JQW30)</f>
        <v/>
      </c>
      <c r="JQX30" s="14" t="str">
        <f>IF('Employee Input 20-21'!JQX30="","",'Employee Input 20-21'!JQX30)</f>
        <v/>
      </c>
      <c r="JQY30" s="14" t="str">
        <f>IF('Employee Input 20-21'!JQY30="","",'Employee Input 20-21'!JQY30)</f>
        <v/>
      </c>
      <c r="JQZ30" s="14" t="str">
        <f>IF('Employee Input 20-21'!JQZ30="","",'Employee Input 20-21'!JQZ30)</f>
        <v/>
      </c>
      <c r="JRA30" s="14" t="str">
        <f>IF('Employee Input 20-21'!JRA30="","",'Employee Input 20-21'!JRA30)</f>
        <v/>
      </c>
      <c r="JRB30" s="14" t="str">
        <f>IF('Employee Input 20-21'!JRB30="","",'Employee Input 20-21'!JRB30)</f>
        <v/>
      </c>
      <c r="JRC30" s="14" t="str">
        <f>IF('Employee Input 20-21'!JRC30="","",'Employee Input 20-21'!JRC30)</f>
        <v/>
      </c>
      <c r="JRD30" s="14" t="str">
        <f>IF('Employee Input 20-21'!JRD30="","",'Employee Input 20-21'!JRD30)</f>
        <v/>
      </c>
      <c r="JRE30" s="14" t="str">
        <f>IF('Employee Input 20-21'!JRE30="","",'Employee Input 20-21'!JRE30)</f>
        <v/>
      </c>
      <c r="JRF30" s="14" t="str">
        <f>IF('Employee Input 20-21'!JRF30="","",'Employee Input 20-21'!JRF30)</f>
        <v/>
      </c>
      <c r="JRG30" s="14" t="str">
        <f>IF('Employee Input 20-21'!JRG30="","",'Employee Input 20-21'!JRG30)</f>
        <v/>
      </c>
      <c r="JRH30" s="14" t="str">
        <f>IF('Employee Input 20-21'!JRH30="","",'Employee Input 20-21'!JRH30)</f>
        <v/>
      </c>
      <c r="JRI30" s="14" t="str">
        <f>IF('Employee Input 20-21'!JRI30="","",'Employee Input 20-21'!JRI30)</f>
        <v/>
      </c>
      <c r="JRJ30" s="14" t="str">
        <f>IF('Employee Input 20-21'!JRJ30="","",'Employee Input 20-21'!JRJ30)</f>
        <v/>
      </c>
      <c r="JRK30" s="14" t="str">
        <f>IF('Employee Input 20-21'!JRK30="","",'Employee Input 20-21'!JRK30)</f>
        <v/>
      </c>
      <c r="JRL30" s="14" t="str">
        <f>IF('Employee Input 20-21'!JRL30="","",'Employee Input 20-21'!JRL30)</f>
        <v/>
      </c>
      <c r="JRM30" s="14" t="str">
        <f>IF('Employee Input 20-21'!JRM30="","",'Employee Input 20-21'!JRM30)</f>
        <v/>
      </c>
      <c r="JRN30" s="14" t="str">
        <f>IF('Employee Input 20-21'!JRN30="","",'Employee Input 20-21'!JRN30)</f>
        <v/>
      </c>
      <c r="JRO30" s="14" t="str">
        <f>IF('Employee Input 20-21'!JRO30="","",'Employee Input 20-21'!JRO30)</f>
        <v/>
      </c>
      <c r="JRP30" s="14" t="str">
        <f>IF('Employee Input 20-21'!JRP30="","",'Employee Input 20-21'!JRP30)</f>
        <v/>
      </c>
      <c r="JRQ30" s="14" t="str">
        <f>IF('Employee Input 20-21'!JRQ30="","",'Employee Input 20-21'!JRQ30)</f>
        <v/>
      </c>
      <c r="JRR30" s="14" t="str">
        <f>IF('Employee Input 20-21'!JRR30="","",'Employee Input 20-21'!JRR30)</f>
        <v/>
      </c>
      <c r="JRS30" s="14" t="str">
        <f>IF('Employee Input 20-21'!JRS30="","",'Employee Input 20-21'!JRS30)</f>
        <v/>
      </c>
      <c r="JRT30" s="14" t="str">
        <f>IF('Employee Input 20-21'!JRT30="","",'Employee Input 20-21'!JRT30)</f>
        <v/>
      </c>
      <c r="JRU30" s="14" t="str">
        <f>IF('Employee Input 20-21'!JRU30="","",'Employee Input 20-21'!JRU30)</f>
        <v/>
      </c>
      <c r="JRV30" s="14" t="str">
        <f>IF('Employee Input 20-21'!JRV30="","",'Employee Input 20-21'!JRV30)</f>
        <v/>
      </c>
      <c r="JRW30" s="14" t="str">
        <f>IF('Employee Input 20-21'!JRW30="","",'Employee Input 20-21'!JRW30)</f>
        <v/>
      </c>
      <c r="JRX30" s="14" t="str">
        <f>IF('Employee Input 20-21'!JRX30="","",'Employee Input 20-21'!JRX30)</f>
        <v/>
      </c>
      <c r="JRY30" s="14" t="str">
        <f>IF('Employee Input 20-21'!JRY30="","",'Employee Input 20-21'!JRY30)</f>
        <v/>
      </c>
      <c r="JRZ30" s="14" t="str">
        <f>IF('Employee Input 20-21'!JRZ30="","",'Employee Input 20-21'!JRZ30)</f>
        <v/>
      </c>
      <c r="JSA30" s="14" t="str">
        <f>IF('Employee Input 20-21'!JSA30="","",'Employee Input 20-21'!JSA30)</f>
        <v/>
      </c>
      <c r="JSB30" s="14" t="str">
        <f>IF('Employee Input 20-21'!JSB30="","",'Employee Input 20-21'!JSB30)</f>
        <v/>
      </c>
      <c r="JSC30" s="14" t="str">
        <f>IF('Employee Input 20-21'!JSC30="","",'Employee Input 20-21'!JSC30)</f>
        <v/>
      </c>
      <c r="JSD30" s="14" t="str">
        <f>IF('Employee Input 20-21'!JSD30="","",'Employee Input 20-21'!JSD30)</f>
        <v/>
      </c>
      <c r="JSE30" s="14" t="str">
        <f>IF('Employee Input 20-21'!JSE30="","",'Employee Input 20-21'!JSE30)</f>
        <v/>
      </c>
      <c r="JSF30" s="14" t="str">
        <f>IF('Employee Input 20-21'!JSF30="","",'Employee Input 20-21'!JSF30)</f>
        <v/>
      </c>
      <c r="JSG30" s="14" t="str">
        <f>IF('Employee Input 20-21'!JSG30="","",'Employee Input 20-21'!JSG30)</f>
        <v/>
      </c>
      <c r="JSH30" s="14" t="str">
        <f>IF('Employee Input 20-21'!JSH30="","",'Employee Input 20-21'!JSH30)</f>
        <v/>
      </c>
      <c r="JSI30" s="14" t="str">
        <f>IF('Employee Input 20-21'!JSI30="","",'Employee Input 20-21'!JSI30)</f>
        <v/>
      </c>
      <c r="JSJ30" s="14" t="str">
        <f>IF('Employee Input 20-21'!JSJ30="","",'Employee Input 20-21'!JSJ30)</f>
        <v/>
      </c>
      <c r="JSK30" s="14" t="str">
        <f>IF('Employee Input 20-21'!JSK30="","",'Employee Input 20-21'!JSK30)</f>
        <v/>
      </c>
      <c r="JSL30" s="14" t="str">
        <f>IF('Employee Input 20-21'!JSL30="","",'Employee Input 20-21'!JSL30)</f>
        <v/>
      </c>
      <c r="JSM30" s="14" t="str">
        <f>IF('Employee Input 20-21'!JSM30="","",'Employee Input 20-21'!JSM30)</f>
        <v/>
      </c>
      <c r="JSN30" s="14" t="str">
        <f>IF('Employee Input 20-21'!JSN30="","",'Employee Input 20-21'!JSN30)</f>
        <v/>
      </c>
      <c r="JSO30" s="14" t="str">
        <f>IF('Employee Input 20-21'!JSO30="","",'Employee Input 20-21'!JSO30)</f>
        <v/>
      </c>
      <c r="JSP30" s="14" t="str">
        <f>IF('Employee Input 20-21'!JSP30="","",'Employee Input 20-21'!JSP30)</f>
        <v/>
      </c>
      <c r="JSQ30" s="14" t="str">
        <f>IF('Employee Input 20-21'!JSQ30="","",'Employee Input 20-21'!JSQ30)</f>
        <v/>
      </c>
      <c r="JSR30" s="14" t="str">
        <f>IF('Employee Input 20-21'!JSR30="","",'Employee Input 20-21'!JSR30)</f>
        <v/>
      </c>
      <c r="JSS30" s="14" t="str">
        <f>IF('Employee Input 20-21'!JSS30="","",'Employee Input 20-21'!JSS30)</f>
        <v/>
      </c>
      <c r="JST30" s="14" t="str">
        <f>IF('Employee Input 20-21'!JST30="","",'Employee Input 20-21'!JST30)</f>
        <v/>
      </c>
      <c r="JSU30" s="14" t="str">
        <f>IF('Employee Input 20-21'!JSU30="","",'Employee Input 20-21'!JSU30)</f>
        <v/>
      </c>
      <c r="JSV30" s="14" t="str">
        <f>IF('Employee Input 20-21'!JSV30="","",'Employee Input 20-21'!JSV30)</f>
        <v/>
      </c>
      <c r="JSW30" s="14" t="str">
        <f>IF('Employee Input 20-21'!JSW30="","",'Employee Input 20-21'!JSW30)</f>
        <v/>
      </c>
      <c r="JSX30" s="14" t="str">
        <f>IF('Employee Input 20-21'!JSX30="","",'Employee Input 20-21'!JSX30)</f>
        <v/>
      </c>
      <c r="JSY30" s="14" t="str">
        <f>IF('Employee Input 20-21'!JSY30="","",'Employee Input 20-21'!JSY30)</f>
        <v/>
      </c>
      <c r="JSZ30" s="14" t="str">
        <f>IF('Employee Input 20-21'!JSZ30="","",'Employee Input 20-21'!JSZ30)</f>
        <v/>
      </c>
      <c r="JTA30" s="14" t="str">
        <f>IF('Employee Input 20-21'!JTA30="","",'Employee Input 20-21'!JTA30)</f>
        <v/>
      </c>
      <c r="JTB30" s="14" t="str">
        <f>IF('Employee Input 20-21'!JTB30="","",'Employee Input 20-21'!JTB30)</f>
        <v/>
      </c>
      <c r="JTC30" s="14" t="str">
        <f>IF('Employee Input 20-21'!JTC30="","",'Employee Input 20-21'!JTC30)</f>
        <v/>
      </c>
      <c r="JTD30" s="14" t="str">
        <f>IF('Employee Input 20-21'!JTD30="","",'Employee Input 20-21'!JTD30)</f>
        <v/>
      </c>
      <c r="JTE30" s="14" t="str">
        <f>IF('Employee Input 20-21'!JTE30="","",'Employee Input 20-21'!JTE30)</f>
        <v/>
      </c>
      <c r="JTF30" s="14" t="str">
        <f>IF('Employee Input 20-21'!JTF30="","",'Employee Input 20-21'!JTF30)</f>
        <v/>
      </c>
      <c r="JTG30" s="14" t="str">
        <f>IF('Employee Input 20-21'!JTG30="","",'Employee Input 20-21'!JTG30)</f>
        <v/>
      </c>
      <c r="JTH30" s="14" t="str">
        <f>IF('Employee Input 20-21'!JTH30="","",'Employee Input 20-21'!JTH30)</f>
        <v/>
      </c>
      <c r="JTI30" s="14" t="str">
        <f>IF('Employee Input 20-21'!JTI30="","",'Employee Input 20-21'!JTI30)</f>
        <v/>
      </c>
      <c r="JTJ30" s="14" t="str">
        <f>IF('Employee Input 20-21'!JTJ30="","",'Employee Input 20-21'!JTJ30)</f>
        <v/>
      </c>
      <c r="JTK30" s="14" t="str">
        <f>IF('Employee Input 20-21'!JTK30="","",'Employee Input 20-21'!JTK30)</f>
        <v/>
      </c>
      <c r="JTL30" s="14" t="str">
        <f>IF('Employee Input 20-21'!JTL30="","",'Employee Input 20-21'!JTL30)</f>
        <v/>
      </c>
      <c r="JTM30" s="14" t="str">
        <f>IF('Employee Input 20-21'!JTM30="","",'Employee Input 20-21'!JTM30)</f>
        <v/>
      </c>
      <c r="JTN30" s="14" t="str">
        <f>IF('Employee Input 20-21'!JTN30="","",'Employee Input 20-21'!JTN30)</f>
        <v/>
      </c>
      <c r="JTO30" s="14" t="str">
        <f>IF('Employee Input 20-21'!JTO30="","",'Employee Input 20-21'!JTO30)</f>
        <v/>
      </c>
      <c r="JTP30" s="14" t="str">
        <f>IF('Employee Input 20-21'!JTP30="","",'Employee Input 20-21'!JTP30)</f>
        <v/>
      </c>
      <c r="JTQ30" s="14" t="str">
        <f>IF('Employee Input 20-21'!JTQ30="","",'Employee Input 20-21'!JTQ30)</f>
        <v/>
      </c>
      <c r="JTR30" s="14" t="str">
        <f>IF('Employee Input 20-21'!JTR30="","",'Employee Input 20-21'!JTR30)</f>
        <v/>
      </c>
      <c r="JTS30" s="14" t="str">
        <f>IF('Employee Input 20-21'!JTS30="","",'Employee Input 20-21'!JTS30)</f>
        <v/>
      </c>
      <c r="JTT30" s="14" t="str">
        <f>IF('Employee Input 20-21'!JTT30="","",'Employee Input 20-21'!JTT30)</f>
        <v/>
      </c>
      <c r="JTU30" s="14" t="str">
        <f>IF('Employee Input 20-21'!JTU30="","",'Employee Input 20-21'!JTU30)</f>
        <v/>
      </c>
      <c r="JTV30" s="14" t="str">
        <f>IF('Employee Input 20-21'!JTV30="","",'Employee Input 20-21'!JTV30)</f>
        <v/>
      </c>
      <c r="JTW30" s="14" t="str">
        <f>IF('Employee Input 20-21'!JTW30="","",'Employee Input 20-21'!JTW30)</f>
        <v/>
      </c>
      <c r="JTX30" s="14" t="str">
        <f>IF('Employee Input 20-21'!JTX30="","",'Employee Input 20-21'!JTX30)</f>
        <v/>
      </c>
      <c r="JTY30" s="14" t="str">
        <f>IF('Employee Input 20-21'!JTY30="","",'Employee Input 20-21'!JTY30)</f>
        <v/>
      </c>
      <c r="JTZ30" s="14" t="str">
        <f>IF('Employee Input 20-21'!JTZ30="","",'Employee Input 20-21'!JTZ30)</f>
        <v/>
      </c>
      <c r="JUA30" s="14" t="str">
        <f>IF('Employee Input 20-21'!JUA30="","",'Employee Input 20-21'!JUA30)</f>
        <v/>
      </c>
      <c r="JUB30" s="14" t="str">
        <f>IF('Employee Input 20-21'!JUB30="","",'Employee Input 20-21'!JUB30)</f>
        <v/>
      </c>
      <c r="JUC30" s="14" t="str">
        <f>IF('Employee Input 20-21'!JUC30="","",'Employee Input 20-21'!JUC30)</f>
        <v/>
      </c>
      <c r="JUD30" s="14" t="str">
        <f>IF('Employee Input 20-21'!JUD30="","",'Employee Input 20-21'!JUD30)</f>
        <v/>
      </c>
      <c r="JUE30" s="14" t="str">
        <f>IF('Employee Input 20-21'!JUE30="","",'Employee Input 20-21'!JUE30)</f>
        <v/>
      </c>
      <c r="JUF30" s="14" t="str">
        <f>IF('Employee Input 20-21'!JUF30="","",'Employee Input 20-21'!JUF30)</f>
        <v/>
      </c>
      <c r="JUG30" s="14" t="str">
        <f>IF('Employee Input 20-21'!JUG30="","",'Employee Input 20-21'!JUG30)</f>
        <v/>
      </c>
      <c r="JUH30" s="14" t="str">
        <f>IF('Employee Input 20-21'!JUH30="","",'Employee Input 20-21'!JUH30)</f>
        <v/>
      </c>
      <c r="JUI30" s="14" t="str">
        <f>IF('Employee Input 20-21'!JUI30="","",'Employee Input 20-21'!JUI30)</f>
        <v/>
      </c>
      <c r="JUJ30" s="14" t="str">
        <f>IF('Employee Input 20-21'!JUJ30="","",'Employee Input 20-21'!JUJ30)</f>
        <v/>
      </c>
      <c r="JUK30" s="14" t="str">
        <f>IF('Employee Input 20-21'!JUK30="","",'Employee Input 20-21'!JUK30)</f>
        <v/>
      </c>
      <c r="JUL30" s="14" t="str">
        <f>IF('Employee Input 20-21'!JUL30="","",'Employee Input 20-21'!JUL30)</f>
        <v/>
      </c>
      <c r="JUM30" s="14" t="str">
        <f>IF('Employee Input 20-21'!JUM30="","",'Employee Input 20-21'!JUM30)</f>
        <v/>
      </c>
      <c r="JUN30" s="14" t="str">
        <f>IF('Employee Input 20-21'!JUN30="","",'Employee Input 20-21'!JUN30)</f>
        <v/>
      </c>
      <c r="JUO30" s="14" t="str">
        <f>IF('Employee Input 20-21'!JUO30="","",'Employee Input 20-21'!JUO30)</f>
        <v/>
      </c>
      <c r="JUP30" s="14" t="str">
        <f>IF('Employee Input 20-21'!JUP30="","",'Employee Input 20-21'!JUP30)</f>
        <v/>
      </c>
      <c r="JUQ30" s="14" t="str">
        <f>IF('Employee Input 20-21'!JUQ30="","",'Employee Input 20-21'!JUQ30)</f>
        <v/>
      </c>
      <c r="JUR30" s="14" t="str">
        <f>IF('Employee Input 20-21'!JUR30="","",'Employee Input 20-21'!JUR30)</f>
        <v/>
      </c>
      <c r="JUS30" s="14" t="str">
        <f>IF('Employee Input 20-21'!JUS30="","",'Employee Input 20-21'!JUS30)</f>
        <v/>
      </c>
      <c r="JUT30" s="14" t="str">
        <f>IF('Employee Input 20-21'!JUT30="","",'Employee Input 20-21'!JUT30)</f>
        <v/>
      </c>
      <c r="JUU30" s="14" t="str">
        <f>IF('Employee Input 20-21'!JUU30="","",'Employee Input 20-21'!JUU30)</f>
        <v/>
      </c>
      <c r="JUV30" s="14" t="str">
        <f>IF('Employee Input 20-21'!JUV30="","",'Employee Input 20-21'!JUV30)</f>
        <v/>
      </c>
      <c r="JUW30" s="14" t="str">
        <f>IF('Employee Input 20-21'!JUW30="","",'Employee Input 20-21'!JUW30)</f>
        <v/>
      </c>
      <c r="JUX30" s="14" t="str">
        <f>IF('Employee Input 20-21'!JUX30="","",'Employee Input 20-21'!JUX30)</f>
        <v/>
      </c>
      <c r="JUY30" s="14" t="str">
        <f>IF('Employee Input 20-21'!JUY30="","",'Employee Input 20-21'!JUY30)</f>
        <v/>
      </c>
      <c r="JUZ30" s="14" t="str">
        <f>IF('Employee Input 20-21'!JUZ30="","",'Employee Input 20-21'!JUZ30)</f>
        <v/>
      </c>
      <c r="JVA30" s="14" t="str">
        <f>IF('Employee Input 20-21'!JVA30="","",'Employee Input 20-21'!JVA30)</f>
        <v/>
      </c>
      <c r="JVB30" s="14" t="str">
        <f>IF('Employee Input 20-21'!JVB30="","",'Employee Input 20-21'!JVB30)</f>
        <v/>
      </c>
      <c r="JVC30" s="14" t="str">
        <f>IF('Employee Input 20-21'!JVC30="","",'Employee Input 20-21'!JVC30)</f>
        <v/>
      </c>
      <c r="JVD30" s="14" t="str">
        <f>IF('Employee Input 20-21'!JVD30="","",'Employee Input 20-21'!JVD30)</f>
        <v/>
      </c>
      <c r="JVE30" s="14" t="str">
        <f>IF('Employee Input 20-21'!JVE30="","",'Employee Input 20-21'!JVE30)</f>
        <v/>
      </c>
      <c r="JVF30" s="14" t="str">
        <f>IF('Employee Input 20-21'!JVF30="","",'Employee Input 20-21'!JVF30)</f>
        <v/>
      </c>
      <c r="JVG30" s="14" t="str">
        <f>IF('Employee Input 20-21'!JVG30="","",'Employee Input 20-21'!JVG30)</f>
        <v/>
      </c>
      <c r="JVH30" s="14" t="str">
        <f>IF('Employee Input 20-21'!JVH30="","",'Employee Input 20-21'!JVH30)</f>
        <v/>
      </c>
      <c r="JVI30" s="14" t="str">
        <f>IF('Employee Input 20-21'!JVI30="","",'Employee Input 20-21'!JVI30)</f>
        <v/>
      </c>
      <c r="JVJ30" s="14" t="str">
        <f>IF('Employee Input 20-21'!JVJ30="","",'Employee Input 20-21'!JVJ30)</f>
        <v/>
      </c>
      <c r="JVK30" s="14" t="str">
        <f>IF('Employee Input 20-21'!JVK30="","",'Employee Input 20-21'!JVK30)</f>
        <v/>
      </c>
      <c r="JVL30" s="14" t="str">
        <f>IF('Employee Input 20-21'!JVL30="","",'Employee Input 20-21'!JVL30)</f>
        <v/>
      </c>
      <c r="JVM30" s="14" t="str">
        <f>IF('Employee Input 20-21'!JVM30="","",'Employee Input 20-21'!JVM30)</f>
        <v/>
      </c>
      <c r="JVN30" s="14" t="str">
        <f>IF('Employee Input 20-21'!JVN30="","",'Employee Input 20-21'!JVN30)</f>
        <v/>
      </c>
      <c r="JVO30" s="14" t="str">
        <f>IF('Employee Input 20-21'!JVO30="","",'Employee Input 20-21'!JVO30)</f>
        <v/>
      </c>
      <c r="JVP30" s="14" t="str">
        <f>IF('Employee Input 20-21'!JVP30="","",'Employee Input 20-21'!JVP30)</f>
        <v/>
      </c>
      <c r="JVQ30" s="14" t="str">
        <f>IF('Employee Input 20-21'!JVQ30="","",'Employee Input 20-21'!JVQ30)</f>
        <v/>
      </c>
      <c r="JVR30" s="14" t="str">
        <f>IF('Employee Input 20-21'!JVR30="","",'Employee Input 20-21'!JVR30)</f>
        <v/>
      </c>
      <c r="JVS30" s="14" t="str">
        <f>IF('Employee Input 20-21'!JVS30="","",'Employee Input 20-21'!JVS30)</f>
        <v/>
      </c>
      <c r="JVT30" s="14" t="str">
        <f>IF('Employee Input 20-21'!JVT30="","",'Employee Input 20-21'!JVT30)</f>
        <v/>
      </c>
      <c r="JVU30" s="14" t="str">
        <f>IF('Employee Input 20-21'!JVU30="","",'Employee Input 20-21'!JVU30)</f>
        <v/>
      </c>
      <c r="JVV30" s="14" t="str">
        <f>IF('Employee Input 20-21'!JVV30="","",'Employee Input 20-21'!JVV30)</f>
        <v/>
      </c>
      <c r="JVW30" s="14" t="str">
        <f>IF('Employee Input 20-21'!JVW30="","",'Employee Input 20-21'!JVW30)</f>
        <v/>
      </c>
      <c r="JVX30" s="14" t="str">
        <f>IF('Employee Input 20-21'!JVX30="","",'Employee Input 20-21'!JVX30)</f>
        <v/>
      </c>
      <c r="JVY30" s="14" t="str">
        <f>IF('Employee Input 20-21'!JVY30="","",'Employee Input 20-21'!JVY30)</f>
        <v/>
      </c>
      <c r="JVZ30" s="14" t="str">
        <f>IF('Employee Input 20-21'!JVZ30="","",'Employee Input 20-21'!JVZ30)</f>
        <v/>
      </c>
      <c r="JWA30" s="14" t="str">
        <f>IF('Employee Input 20-21'!JWA30="","",'Employee Input 20-21'!JWA30)</f>
        <v/>
      </c>
      <c r="JWB30" s="14" t="str">
        <f>IF('Employee Input 20-21'!JWB30="","",'Employee Input 20-21'!JWB30)</f>
        <v/>
      </c>
      <c r="JWC30" s="14" t="str">
        <f>IF('Employee Input 20-21'!JWC30="","",'Employee Input 20-21'!JWC30)</f>
        <v/>
      </c>
      <c r="JWD30" s="14" t="str">
        <f>IF('Employee Input 20-21'!JWD30="","",'Employee Input 20-21'!JWD30)</f>
        <v/>
      </c>
      <c r="JWE30" s="14" t="str">
        <f>IF('Employee Input 20-21'!JWE30="","",'Employee Input 20-21'!JWE30)</f>
        <v/>
      </c>
      <c r="JWF30" s="14" t="str">
        <f>IF('Employee Input 20-21'!JWF30="","",'Employee Input 20-21'!JWF30)</f>
        <v/>
      </c>
      <c r="JWG30" s="14" t="str">
        <f>IF('Employee Input 20-21'!JWG30="","",'Employee Input 20-21'!JWG30)</f>
        <v/>
      </c>
      <c r="JWH30" s="14" t="str">
        <f>IF('Employee Input 20-21'!JWH30="","",'Employee Input 20-21'!JWH30)</f>
        <v/>
      </c>
      <c r="JWI30" s="14" t="str">
        <f>IF('Employee Input 20-21'!JWI30="","",'Employee Input 20-21'!JWI30)</f>
        <v/>
      </c>
      <c r="JWJ30" s="14" t="str">
        <f>IF('Employee Input 20-21'!JWJ30="","",'Employee Input 20-21'!JWJ30)</f>
        <v/>
      </c>
      <c r="JWK30" s="14" t="str">
        <f>IF('Employee Input 20-21'!JWK30="","",'Employee Input 20-21'!JWK30)</f>
        <v/>
      </c>
      <c r="JWL30" s="14" t="str">
        <f>IF('Employee Input 20-21'!JWL30="","",'Employee Input 20-21'!JWL30)</f>
        <v/>
      </c>
      <c r="JWM30" s="14" t="str">
        <f>IF('Employee Input 20-21'!JWM30="","",'Employee Input 20-21'!JWM30)</f>
        <v/>
      </c>
      <c r="JWN30" s="14" t="str">
        <f>IF('Employee Input 20-21'!JWN30="","",'Employee Input 20-21'!JWN30)</f>
        <v/>
      </c>
      <c r="JWO30" s="14" t="str">
        <f>IF('Employee Input 20-21'!JWO30="","",'Employee Input 20-21'!JWO30)</f>
        <v/>
      </c>
      <c r="JWP30" s="14" t="str">
        <f>IF('Employee Input 20-21'!JWP30="","",'Employee Input 20-21'!JWP30)</f>
        <v/>
      </c>
      <c r="JWQ30" s="14" t="str">
        <f>IF('Employee Input 20-21'!JWQ30="","",'Employee Input 20-21'!JWQ30)</f>
        <v/>
      </c>
      <c r="JWR30" s="14" t="str">
        <f>IF('Employee Input 20-21'!JWR30="","",'Employee Input 20-21'!JWR30)</f>
        <v/>
      </c>
      <c r="JWS30" s="14" t="str">
        <f>IF('Employee Input 20-21'!JWS30="","",'Employee Input 20-21'!JWS30)</f>
        <v/>
      </c>
      <c r="JWT30" s="14" t="str">
        <f>IF('Employee Input 20-21'!JWT30="","",'Employee Input 20-21'!JWT30)</f>
        <v/>
      </c>
      <c r="JWU30" s="14" t="str">
        <f>IF('Employee Input 20-21'!JWU30="","",'Employee Input 20-21'!JWU30)</f>
        <v/>
      </c>
      <c r="JWV30" s="14" t="str">
        <f>IF('Employee Input 20-21'!JWV30="","",'Employee Input 20-21'!JWV30)</f>
        <v/>
      </c>
      <c r="JWW30" s="14" t="str">
        <f>IF('Employee Input 20-21'!JWW30="","",'Employee Input 20-21'!JWW30)</f>
        <v/>
      </c>
      <c r="JWX30" s="14" t="str">
        <f>IF('Employee Input 20-21'!JWX30="","",'Employee Input 20-21'!JWX30)</f>
        <v/>
      </c>
      <c r="JWY30" s="14" t="str">
        <f>IF('Employee Input 20-21'!JWY30="","",'Employee Input 20-21'!JWY30)</f>
        <v/>
      </c>
      <c r="JWZ30" s="14" t="str">
        <f>IF('Employee Input 20-21'!JWZ30="","",'Employee Input 20-21'!JWZ30)</f>
        <v/>
      </c>
      <c r="JXA30" s="14" t="str">
        <f>IF('Employee Input 20-21'!JXA30="","",'Employee Input 20-21'!JXA30)</f>
        <v/>
      </c>
      <c r="JXB30" s="14" t="str">
        <f>IF('Employee Input 20-21'!JXB30="","",'Employee Input 20-21'!JXB30)</f>
        <v/>
      </c>
      <c r="JXC30" s="14" t="str">
        <f>IF('Employee Input 20-21'!JXC30="","",'Employee Input 20-21'!JXC30)</f>
        <v/>
      </c>
      <c r="JXD30" s="14" t="str">
        <f>IF('Employee Input 20-21'!JXD30="","",'Employee Input 20-21'!JXD30)</f>
        <v/>
      </c>
      <c r="JXE30" s="14" t="str">
        <f>IF('Employee Input 20-21'!JXE30="","",'Employee Input 20-21'!JXE30)</f>
        <v/>
      </c>
      <c r="JXF30" s="14" t="str">
        <f>IF('Employee Input 20-21'!JXF30="","",'Employee Input 20-21'!JXF30)</f>
        <v/>
      </c>
      <c r="JXG30" s="14" t="str">
        <f>IF('Employee Input 20-21'!JXG30="","",'Employee Input 20-21'!JXG30)</f>
        <v/>
      </c>
      <c r="JXH30" s="14" t="str">
        <f>IF('Employee Input 20-21'!JXH30="","",'Employee Input 20-21'!JXH30)</f>
        <v/>
      </c>
      <c r="JXI30" s="14" t="str">
        <f>IF('Employee Input 20-21'!JXI30="","",'Employee Input 20-21'!JXI30)</f>
        <v/>
      </c>
      <c r="JXJ30" s="14" t="str">
        <f>IF('Employee Input 20-21'!JXJ30="","",'Employee Input 20-21'!JXJ30)</f>
        <v/>
      </c>
      <c r="JXK30" s="14" t="str">
        <f>IF('Employee Input 20-21'!JXK30="","",'Employee Input 20-21'!JXK30)</f>
        <v/>
      </c>
      <c r="JXL30" s="14" t="str">
        <f>IF('Employee Input 20-21'!JXL30="","",'Employee Input 20-21'!JXL30)</f>
        <v/>
      </c>
      <c r="JXM30" s="14" t="str">
        <f>IF('Employee Input 20-21'!JXM30="","",'Employee Input 20-21'!JXM30)</f>
        <v/>
      </c>
      <c r="JXN30" s="14" t="str">
        <f>IF('Employee Input 20-21'!JXN30="","",'Employee Input 20-21'!JXN30)</f>
        <v/>
      </c>
      <c r="JXO30" s="14" t="str">
        <f>IF('Employee Input 20-21'!JXO30="","",'Employee Input 20-21'!JXO30)</f>
        <v/>
      </c>
      <c r="JXP30" s="14" t="str">
        <f>IF('Employee Input 20-21'!JXP30="","",'Employee Input 20-21'!JXP30)</f>
        <v/>
      </c>
      <c r="JXQ30" s="14" t="str">
        <f>IF('Employee Input 20-21'!JXQ30="","",'Employee Input 20-21'!JXQ30)</f>
        <v/>
      </c>
      <c r="JXR30" s="14" t="str">
        <f>IF('Employee Input 20-21'!JXR30="","",'Employee Input 20-21'!JXR30)</f>
        <v/>
      </c>
      <c r="JXS30" s="14" t="str">
        <f>IF('Employee Input 20-21'!JXS30="","",'Employee Input 20-21'!JXS30)</f>
        <v/>
      </c>
      <c r="JXT30" s="14" t="str">
        <f>IF('Employee Input 20-21'!JXT30="","",'Employee Input 20-21'!JXT30)</f>
        <v/>
      </c>
      <c r="JXU30" s="14" t="str">
        <f>IF('Employee Input 20-21'!JXU30="","",'Employee Input 20-21'!JXU30)</f>
        <v/>
      </c>
      <c r="JXV30" s="14" t="str">
        <f>IF('Employee Input 20-21'!JXV30="","",'Employee Input 20-21'!JXV30)</f>
        <v/>
      </c>
      <c r="JXW30" s="14" t="str">
        <f>IF('Employee Input 20-21'!JXW30="","",'Employee Input 20-21'!JXW30)</f>
        <v/>
      </c>
      <c r="JXX30" s="14" t="str">
        <f>IF('Employee Input 20-21'!JXX30="","",'Employee Input 20-21'!JXX30)</f>
        <v/>
      </c>
      <c r="JXY30" s="14" t="str">
        <f>IF('Employee Input 20-21'!JXY30="","",'Employee Input 20-21'!JXY30)</f>
        <v/>
      </c>
      <c r="JXZ30" s="14" t="str">
        <f>IF('Employee Input 20-21'!JXZ30="","",'Employee Input 20-21'!JXZ30)</f>
        <v/>
      </c>
      <c r="JYA30" s="14" t="str">
        <f>IF('Employee Input 20-21'!JYA30="","",'Employee Input 20-21'!JYA30)</f>
        <v/>
      </c>
      <c r="JYB30" s="14" t="str">
        <f>IF('Employee Input 20-21'!JYB30="","",'Employee Input 20-21'!JYB30)</f>
        <v/>
      </c>
      <c r="JYC30" s="14" t="str">
        <f>IF('Employee Input 20-21'!JYC30="","",'Employee Input 20-21'!JYC30)</f>
        <v/>
      </c>
      <c r="JYD30" s="14" t="str">
        <f>IF('Employee Input 20-21'!JYD30="","",'Employee Input 20-21'!JYD30)</f>
        <v/>
      </c>
      <c r="JYE30" s="14" t="str">
        <f>IF('Employee Input 20-21'!JYE30="","",'Employee Input 20-21'!JYE30)</f>
        <v/>
      </c>
      <c r="JYF30" s="14" t="str">
        <f>IF('Employee Input 20-21'!JYF30="","",'Employee Input 20-21'!JYF30)</f>
        <v/>
      </c>
      <c r="JYG30" s="14" t="str">
        <f>IF('Employee Input 20-21'!JYG30="","",'Employee Input 20-21'!JYG30)</f>
        <v/>
      </c>
      <c r="JYH30" s="14" t="str">
        <f>IF('Employee Input 20-21'!JYH30="","",'Employee Input 20-21'!JYH30)</f>
        <v/>
      </c>
      <c r="JYI30" s="14" t="str">
        <f>IF('Employee Input 20-21'!JYI30="","",'Employee Input 20-21'!JYI30)</f>
        <v/>
      </c>
      <c r="JYJ30" s="14" t="str">
        <f>IF('Employee Input 20-21'!JYJ30="","",'Employee Input 20-21'!JYJ30)</f>
        <v/>
      </c>
      <c r="JYK30" s="14" t="str">
        <f>IF('Employee Input 20-21'!JYK30="","",'Employee Input 20-21'!JYK30)</f>
        <v/>
      </c>
      <c r="JYL30" s="14" t="str">
        <f>IF('Employee Input 20-21'!JYL30="","",'Employee Input 20-21'!JYL30)</f>
        <v/>
      </c>
      <c r="JYM30" s="14" t="str">
        <f>IF('Employee Input 20-21'!JYM30="","",'Employee Input 20-21'!JYM30)</f>
        <v/>
      </c>
      <c r="JYN30" s="14" t="str">
        <f>IF('Employee Input 20-21'!JYN30="","",'Employee Input 20-21'!JYN30)</f>
        <v/>
      </c>
      <c r="JYO30" s="14" t="str">
        <f>IF('Employee Input 20-21'!JYO30="","",'Employee Input 20-21'!JYO30)</f>
        <v/>
      </c>
      <c r="JYP30" s="14" t="str">
        <f>IF('Employee Input 20-21'!JYP30="","",'Employee Input 20-21'!JYP30)</f>
        <v/>
      </c>
      <c r="JYQ30" s="14" t="str">
        <f>IF('Employee Input 20-21'!JYQ30="","",'Employee Input 20-21'!JYQ30)</f>
        <v/>
      </c>
      <c r="JYR30" s="14" t="str">
        <f>IF('Employee Input 20-21'!JYR30="","",'Employee Input 20-21'!JYR30)</f>
        <v/>
      </c>
      <c r="JYS30" s="14" t="str">
        <f>IF('Employee Input 20-21'!JYS30="","",'Employee Input 20-21'!JYS30)</f>
        <v/>
      </c>
      <c r="JYT30" s="14" t="str">
        <f>IF('Employee Input 20-21'!JYT30="","",'Employee Input 20-21'!JYT30)</f>
        <v/>
      </c>
      <c r="JYU30" s="14" t="str">
        <f>IF('Employee Input 20-21'!JYU30="","",'Employee Input 20-21'!JYU30)</f>
        <v/>
      </c>
      <c r="JYV30" s="14" t="str">
        <f>IF('Employee Input 20-21'!JYV30="","",'Employee Input 20-21'!JYV30)</f>
        <v/>
      </c>
      <c r="JYW30" s="14" t="str">
        <f>IF('Employee Input 20-21'!JYW30="","",'Employee Input 20-21'!JYW30)</f>
        <v/>
      </c>
      <c r="JYX30" s="14" t="str">
        <f>IF('Employee Input 20-21'!JYX30="","",'Employee Input 20-21'!JYX30)</f>
        <v/>
      </c>
      <c r="JYY30" s="14" t="str">
        <f>IF('Employee Input 20-21'!JYY30="","",'Employee Input 20-21'!JYY30)</f>
        <v/>
      </c>
      <c r="JYZ30" s="14" t="str">
        <f>IF('Employee Input 20-21'!JYZ30="","",'Employee Input 20-21'!JYZ30)</f>
        <v/>
      </c>
      <c r="JZA30" s="14" t="str">
        <f>IF('Employee Input 20-21'!JZA30="","",'Employee Input 20-21'!JZA30)</f>
        <v/>
      </c>
      <c r="JZB30" s="14" t="str">
        <f>IF('Employee Input 20-21'!JZB30="","",'Employee Input 20-21'!JZB30)</f>
        <v/>
      </c>
      <c r="JZC30" s="14" t="str">
        <f>IF('Employee Input 20-21'!JZC30="","",'Employee Input 20-21'!JZC30)</f>
        <v/>
      </c>
      <c r="JZD30" s="14" t="str">
        <f>IF('Employee Input 20-21'!JZD30="","",'Employee Input 20-21'!JZD30)</f>
        <v/>
      </c>
      <c r="JZE30" s="14" t="str">
        <f>IF('Employee Input 20-21'!JZE30="","",'Employee Input 20-21'!JZE30)</f>
        <v/>
      </c>
      <c r="JZF30" s="14" t="str">
        <f>IF('Employee Input 20-21'!JZF30="","",'Employee Input 20-21'!JZF30)</f>
        <v/>
      </c>
      <c r="JZG30" s="14" t="str">
        <f>IF('Employee Input 20-21'!JZG30="","",'Employee Input 20-21'!JZG30)</f>
        <v/>
      </c>
      <c r="JZH30" s="14" t="str">
        <f>IF('Employee Input 20-21'!JZH30="","",'Employee Input 20-21'!JZH30)</f>
        <v/>
      </c>
      <c r="JZI30" s="14" t="str">
        <f>IF('Employee Input 20-21'!JZI30="","",'Employee Input 20-21'!JZI30)</f>
        <v/>
      </c>
      <c r="JZJ30" s="14" t="str">
        <f>IF('Employee Input 20-21'!JZJ30="","",'Employee Input 20-21'!JZJ30)</f>
        <v/>
      </c>
      <c r="JZK30" s="14" t="str">
        <f>IF('Employee Input 20-21'!JZK30="","",'Employee Input 20-21'!JZK30)</f>
        <v/>
      </c>
      <c r="JZL30" s="14" t="str">
        <f>IF('Employee Input 20-21'!JZL30="","",'Employee Input 20-21'!JZL30)</f>
        <v/>
      </c>
      <c r="JZM30" s="14" t="str">
        <f>IF('Employee Input 20-21'!JZM30="","",'Employee Input 20-21'!JZM30)</f>
        <v/>
      </c>
      <c r="JZN30" s="14" t="str">
        <f>IF('Employee Input 20-21'!JZN30="","",'Employee Input 20-21'!JZN30)</f>
        <v/>
      </c>
      <c r="JZO30" s="14" t="str">
        <f>IF('Employee Input 20-21'!JZO30="","",'Employee Input 20-21'!JZO30)</f>
        <v/>
      </c>
      <c r="JZP30" s="14" t="str">
        <f>IF('Employee Input 20-21'!JZP30="","",'Employee Input 20-21'!JZP30)</f>
        <v/>
      </c>
      <c r="JZQ30" s="14" t="str">
        <f>IF('Employee Input 20-21'!JZQ30="","",'Employee Input 20-21'!JZQ30)</f>
        <v/>
      </c>
      <c r="JZR30" s="14" t="str">
        <f>IF('Employee Input 20-21'!JZR30="","",'Employee Input 20-21'!JZR30)</f>
        <v/>
      </c>
      <c r="JZS30" s="14" t="str">
        <f>IF('Employee Input 20-21'!JZS30="","",'Employee Input 20-21'!JZS30)</f>
        <v/>
      </c>
      <c r="JZT30" s="14" t="str">
        <f>IF('Employee Input 20-21'!JZT30="","",'Employee Input 20-21'!JZT30)</f>
        <v/>
      </c>
      <c r="JZU30" s="14" t="str">
        <f>IF('Employee Input 20-21'!JZU30="","",'Employee Input 20-21'!JZU30)</f>
        <v/>
      </c>
      <c r="JZV30" s="14" t="str">
        <f>IF('Employee Input 20-21'!JZV30="","",'Employee Input 20-21'!JZV30)</f>
        <v/>
      </c>
      <c r="JZW30" s="14" t="str">
        <f>IF('Employee Input 20-21'!JZW30="","",'Employee Input 20-21'!JZW30)</f>
        <v/>
      </c>
      <c r="JZX30" s="14" t="str">
        <f>IF('Employee Input 20-21'!JZX30="","",'Employee Input 20-21'!JZX30)</f>
        <v/>
      </c>
      <c r="JZY30" s="14" t="str">
        <f>IF('Employee Input 20-21'!JZY30="","",'Employee Input 20-21'!JZY30)</f>
        <v/>
      </c>
      <c r="JZZ30" s="14" t="str">
        <f>IF('Employee Input 20-21'!JZZ30="","",'Employee Input 20-21'!JZZ30)</f>
        <v/>
      </c>
      <c r="KAA30" s="14" t="str">
        <f>IF('Employee Input 20-21'!KAA30="","",'Employee Input 20-21'!KAA30)</f>
        <v/>
      </c>
      <c r="KAB30" s="14" t="str">
        <f>IF('Employee Input 20-21'!KAB30="","",'Employee Input 20-21'!KAB30)</f>
        <v/>
      </c>
      <c r="KAC30" s="14" t="str">
        <f>IF('Employee Input 20-21'!KAC30="","",'Employee Input 20-21'!KAC30)</f>
        <v/>
      </c>
      <c r="KAD30" s="14" t="str">
        <f>IF('Employee Input 20-21'!KAD30="","",'Employee Input 20-21'!KAD30)</f>
        <v/>
      </c>
      <c r="KAE30" s="14" t="str">
        <f>IF('Employee Input 20-21'!KAE30="","",'Employee Input 20-21'!KAE30)</f>
        <v/>
      </c>
      <c r="KAF30" s="14" t="str">
        <f>IF('Employee Input 20-21'!KAF30="","",'Employee Input 20-21'!KAF30)</f>
        <v/>
      </c>
      <c r="KAG30" s="14" t="str">
        <f>IF('Employee Input 20-21'!KAG30="","",'Employee Input 20-21'!KAG30)</f>
        <v/>
      </c>
      <c r="KAH30" s="14" t="str">
        <f>IF('Employee Input 20-21'!KAH30="","",'Employee Input 20-21'!KAH30)</f>
        <v/>
      </c>
      <c r="KAI30" s="14" t="str">
        <f>IF('Employee Input 20-21'!KAI30="","",'Employee Input 20-21'!KAI30)</f>
        <v/>
      </c>
      <c r="KAJ30" s="14" t="str">
        <f>IF('Employee Input 20-21'!KAJ30="","",'Employee Input 20-21'!KAJ30)</f>
        <v/>
      </c>
      <c r="KAK30" s="14" t="str">
        <f>IF('Employee Input 20-21'!KAK30="","",'Employee Input 20-21'!KAK30)</f>
        <v/>
      </c>
      <c r="KAL30" s="14" t="str">
        <f>IF('Employee Input 20-21'!KAL30="","",'Employee Input 20-21'!KAL30)</f>
        <v/>
      </c>
      <c r="KAM30" s="14" t="str">
        <f>IF('Employee Input 20-21'!KAM30="","",'Employee Input 20-21'!KAM30)</f>
        <v/>
      </c>
      <c r="KAN30" s="14" t="str">
        <f>IF('Employee Input 20-21'!KAN30="","",'Employee Input 20-21'!KAN30)</f>
        <v/>
      </c>
      <c r="KAO30" s="14" t="str">
        <f>IF('Employee Input 20-21'!KAO30="","",'Employee Input 20-21'!KAO30)</f>
        <v/>
      </c>
      <c r="KAP30" s="14" t="str">
        <f>IF('Employee Input 20-21'!KAP30="","",'Employee Input 20-21'!KAP30)</f>
        <v/>
      </c>
      <c r="KAQ30" s="14" t="str">
        <f>IF('Employee Input 20-21'!KAQ30="","",'Employee Input 20-21'!KAQ30)</f>
        <v/>
      </c>
      <c r="KAR30" s="14" t="str">
        <f>IF('Employee Input 20-21'!KAR30="","",'Employee Input 20-21'!KAR30)</f>
        <v/>
      </c>
      <c r="KAS30" s="14" t="str">
        <f>IF('Employee Input 20-21'!KAS30="","",'Employee Input 20-21'!KAS30)</f>
        <v/>
      </c>
      <c r="KAT30" s="14" t="str">
        <f>IF('Employee Input 20-21'!KAT30="","",'Employee Input 20-21'!KAT30)</f>
        <v/>
      </c>
      <c r="KAU30" s="14" t="str">
        <f>IF('Employee Input 20-21'!KAU30="","",'Employee Input 20-21'!KAU30)</f>
        <v/>
      </c>
      <c r="KAV30" s="14" t="str">
        <f>IF('Employee Input 20-21'!KAV30="","",'Employee Input 20-21'!KAV30)</f>
        <v/>
      </c>
      <c r="KAW30" s="14" t="str">
        <f>IF('Employee Input 20-21'!KAW30="","",'Employee Input 20-21'!KAW30)</f>
        <v/>
      </c>
      <c r="KAX30" s="14" t="str">
        <f>IF('Employee Input 20-21'!KAX30="","",'Employee Input 20-21'!KAX30)</f>
        <v/>
      </c>
      <c r="KAY30" s="14" t="str">
        <f>IF('Employee Input 20-21'!KAY30="","",'Employee Input 20-21'!KAY30)</f>
        <v/>
      </c>
      <c r="KAZ30" s="14" t="str">
        <f>IF('Employee Input 20-21'!KAZ30="","",'Employee Input 20-21'!KAZ30)</f>
        <v/>
      </c>
      <c r="KBA30" s="14" t="str">
        <f>IF('Employee Input 20-21'!KBA30="","",'Employee Input 20-21'!KBA30)</f>
        <v/>
      </c>
      <c r="KBB30" s="14" t="str">
        <f>IF('Employee Input 20-21'!KBB30="","",'Employee Input 20-21'!KBB30)</f>
        <v/>
      </c>
      <c r="KBC30" s="14" t="str">
        <f>IF('Employee Input 20-21'!KBC30="","",'Employee Input 20-21'!KBC30)</f>
        <v/>
      </c>
      <c r="KBD30" s="14" t="str">
        <f>IF('Employee Input 20-21'!KBD30="","",'Employee Input 20-21'!KBD30)</f>
        <v/>
      </c>
      <c r="KBE30" s="14" t="str">
        <f>IF('Employee Input 20-21'!KBE30="","",'Employee Input 20-21'!KBE30)</f>
        <v/>
      </c>
      <c r="KBF30" s="14" t="str">
        <f>IF('Employee Input 20-21'!KBF30="","",'Employee Input 20-21'!KBF30)</f>
        <v/>
      </c>
      <c r="KBG30" s="14" t="str">
        <f>IF('Employee Input 20-21'!KBG30="","",'Employee Input 20-21'!KBG30)</f>
        <v/>
      </c>
      <c r="KBH30" s="14" t="str">
        <f>IF('Employee Input 20-21'!KBH30="","",'Employee Input 20-21'!KBH30)</f>
        <v/>
      </c>
      <c r="KBI30" s="14" t="str">
        <f>IF('Employee Input 20-21'!KBI30="","",'Employee Input 20-21'!KBI30)</f>
        <v/>
      </c>
      <c r="KBJ30" s="14" t="str">
        <f>IF('Employee Input 20-21'!KBJ30="","",'Employee Input 20-21'!KBJ30)</f>
        <v/>
      </c>
      <c r="KBK30" s="14" t="str">
        <f>IF('Employee Input 20-21'!KBK30="","",'Employee Input 20-21'!KBK30)</f>
        <v/>
      </c>
      <c r="KBL30" s="14" t="str">
        <f>IF('Employee Input 20-21'!KBL30="","",'Employee Input 20-21'!KBL30)</f>
        <v/>
      </c>
      <c r="KBM30" s="14" t="str">
        <f>IF('Employee Input 20-21'!KBM30="","",'Employee Input 20-21'!KBM30)</f>
        <v/>
      </c>
      <c r="KBN30" s="14" t="str">
        <f>IF('Employee Input 20-21'!KBN30="","",'Employee Input 20-21'!KBN30)</f>
        <v/>
      </c>
      <c r="KBO30" s="14" t="str">
        <f>IF('Employee Input 20-21'!KBO30="","",'Employee Input 20-21'!KBO30)</f>
        <v/>
      </c>
      <c r="KBP30" s="14" t="str">
        <f>IF('Employee Input 20-21'!KBP30="","",'Employee Input 20-21'!KBP30)</f>
        <v/>
      </c>
      <c r="KBQ30" s="14" t="str">
        <f>IF('Employee Input 20-21'!KBQ30="","",'Employee Input 20-21'!KBQ30)</f>
        <v/>
      </c>
      <c r="KBR30" s="14" t="str">
        <f>IF('Employee Input 20-21'!KBR30="","",'Employee Input 20-21'!KBR30)</f>
        <v/>
      </c>
      <c r="KBS30" s="14" t="str">
        <f>IF('Employee Input 20-21'!KBS30="","",'Employee Input 20-21'!KBS30)</f>
        <v/>
      </c>
      <c r="KBT30" s="14" t="str">
        <f>IF('Employee Input 20-21'!KBT30="","",'Employee Input 20-21'!KBT30)</f>
        <v/>
      </c>
      <c r="KBU30" s="14" t="str">
        <f>IF('Employee Input 20-21'!KBU30="","",'Employee Input 20-21'!KBU30)</f>
        <v/>
      </c>
      <c r="KBV30" s="14" t="str">
        <f>IF('Employee Input 20-21'!KBV30="","",'Employee Input 20-21'!KBV30)</f>
        <v/>
      </c>
      <c r="KBW30" s="14" t="str">
        <f>IF('Employee Input 20-21'!KBW30="","",'Employee Input 20-21'!KBW30)</f>
        <v/>
      </c>
      <c r="KBX30" s="14" t="str">
        <f>IF('Employee Input 20-21'!KBX30="","",'Employee Input 20-21'!KBX30)</f>
        <v/>
      </c>
      <c r="KBY30" s="14" t="str">
        <f>IF('Employee Input 20-21'!KBY30="","",'Employee Input 20-21'!KBY30)</f>
        <v/>
      </c>
      <c r="KBZ30" s="14" t="str">
        <f>IF('Employee Input 20-21'!KBZ30="","",'Employee Input 20-21'!KBZ30)</f>
        <v/>
      </c>
      <c r="KCA30" s="14" t="str">
        <f>IF('Employee Input 20-21'!KCA30="","",'Employee Input 20-21'!KCA30)</f>
        <v/>
      </c>
      <c r="KCB30" s="14" t="str">
        <f>IF('Employee Input 20-21'!KCB30="","",'Employee Input 20-21'!KCB30)</f>
        <v/>
      </c>
      <c r="KCC30" s="14" t="str">
        <f>IF('Employee Input 20-21'!KCC30="","",'Employee Input 20-21'!KCC30)</f>
        <v/>
      </c>
      <c r="KCD30" s="14" t="str">
        <f>IF('Employee Input 20-21'!KCD30="","",'Employee Input 20-21'!KCD30)</f>
        <v/>
      </c>
      <c r="KCE30" s="14" t="str">
        <f>IF('Employee Input 20-21'!KCE30="","",'Employee Input 20-21'!KCE30)</f>
        <v/>
      </c>
      <c r="KCF30" s="14" t="str">
        <f>IF('Employee Input 20-21'!KCF30="","",'Employee Input 20-21'!KCF30)</f>
        <v/>
      </c>
      <c r="KCG30" s="14" t="str">
        <f>IF('Employee Input 20-21'!KCG30="","",'Employee Input 20-21'!KCG30)</f>
        <v/>
      </c>
      <c r="KCH30" s="14" t="str">
        <f>IF('Employee Input 20-21'!KCH30="","",'Employee Input 20-21'!KCH30)</f>
        <v/>
      </c>
      <c r="KCI30" s="14" t="str">
        <f>IF('Employee Input 20-21'!KCI30="","",'Employee Input 20-21'!KCI30)</f>
        <v/>
      </c>
      <c r="KCJ30" s="14" t="str">
        <f>IF('Employee Input 20-21'!KCJ30="","",'Employee Input 20-21'!KCJ30)</f>
        <v/>
      </c>
      <c r="KCK30" s="14" t="str">
        <f>IF('Employee Input 20-21'!KCK30="","",'Employee Input 20-21'!KCK30)</f>
        <v/>
      </c>
      <c r="KCL30" s="14" t="str">
        <f>IF('Employee Input 20-21'!KCL30="","",'Employee Input 20-21'!KCL30)</f>
        <v/>
      </c>
      <c r="KCM30" s="14" t="str">
        <f>IF('Employee Input 20-21'!KCM30="","",'Employee Input 20-21'!KCM30)</f>
        <v/>
      </c>
      <c r="KCN30" s="14" t="str">
        <f>IF('Employee Input 20-21'!KCN30="","",'Employee Input 20-21'!KCN30)</f>
        <v/>
      </c>
      <c r="KCO30" s="14" t="str">
        <f>IF('Employee Input 20-21'!KCO30="","",'Employee Input 20-21'!KCO30)</f>
        <v/>
      </c>
      <c r="KCP30" s="14" t="str">
        <f>IF('Employee Input 20-21'!KCP30="","",'Employee Input 20-21'!KCP30)</f>
        <v/>
      </c>
      <c r="KCQ30" s="14" t="str">
        <f>IF('Employee Input 20-21'!KCQ30="","",'Employee Input 20-21'!KCQ30)</f>
        <v/>
      </c>
      <c r="KCR30" s="14" t="str">
        <f>IF('Employee Input 20-21'!KCR30="","",'Employee Input 20-21'!KCR30)</f>
        <v/>
      </c>
      <c r="KCS30" s="14" t="str">
        <f>IF('Employee Input 20-21'!KCS30="","",'Employee Input 20-21'!KCS30)</f>
        <v/>
      </c>
      <c r="KCT30" s="14" t="str">
        <f>IF('Employee Input 20-21'!KCT30="","",'Employee Input 20-21'!KCT30)</f>
        <v/>
      </c>
      <c r="KCU30" s="14" t="str">
        <f>IF('Employee Input 20-21'!KCU30="","",'Employee Input 20-21'!KCU30)</f>
        <v/>
      </c>
      <c r="KCV30" s="14" t="str">
        <f>IF('Employee Input 20-21'!KCV30="","",'Employee Input 20-21'!KCV30)</f>
        <v/>
      </c>
      <c r="KCW30" s="14" t="str">
        <f>IF('Employee Input 20-21'!KCW30="","",'Employee Input 20-21'!KCW30)</f>
        <v/>
      </c>
      <c r="KCX30" s="14" t="str">
        <f>IF('Employee Input 20-21'!KCX30="","",'Employee Input 20-21'!KCX30)</f>
        <v/>
      </c>
      <c r="KCY30" s="14" t="str">
        <f>IF('Employee Input 20-21'!KCY30="","",'Employee Input 20-21'!KCY30)</f>
        <v/>
      </c>
      <c r="KCZ30" s="14" t="str">
        <f>IF('Employee Input 20-21'!KCZ30="","",'Employee Input 20-21'!KCZ30)</f>
        <v/>
      </c>
      <c r="KDA30" s="14" t="str">
        <f>IF('Employee Input 20-21'!KDA30="","",'Employee Input 20-21'!KDA30)</f>
        <v/>
      </c>
      <c r="KDB30" s="14" t="str">
        <f>IF('Employee Input 20-21'!KDB30="","",'Employee Input 20-21'!KDB30)</f>
        <v/>
      </c>
      <c r="KDC30" s="14" t="str">
        <f>IF('Employee Input 20-21'!KDC30="","",'Employee Input 20-21'!KDC30)</f>
        <v/>
      </c>
      <c r="KDD30" s="14" t="str">
        <f>IF('Employee Input 20-21'!KDD30="","",'Employee Input 20-21'!KDD30)</f>
        <v/>
      </c>
      <c r="KDE30" s="14" t="str">
        <f>IF('Employee Input 20-21'!KDE30="","",'Employee Input 20-21'!KDE30)</f>
        <v/>
      </c>
      <c r="KDF30" s="14" t="str">
        <f>IF('Employee Input 20-21'!KDF30="","",'Employee Input 20-21'!KDF30)</f>
        <v/>
      </c>
      <c r="KDG30" s="14" t="str">
        <f>IF('Employee Input 20-21'!KDG30="","",'Employee Input 20-21'!KDG30)</f>
        <v/>
      </c>
      <c r="KDH30" s="14" t="str">
        <f>IF('Employee Input 20-21'!KDH30="","",'Employee Input 20-21'!KDH30)</f>
        <v/>
      </c>
      <c r="KDI30" s="14" t="str">
        <f>IF('Employee Input 20-21'!KDI30="","",'Employee Input 20-21'!KDI30)</f>
        <v/>
      </c>
      <c r="KDJ30" s="14" t="str">
        <f>IF('Employee Input 20-21'!KDJ30="","",'Employee Input 20-21'!KDJ30)</f>
        <v/>
      </c>
      <c r="KDK30" s="14" t="str">
        <f>IF('Employee Input 20-21'!KDK30="","",'Employee Input 20-21'!KDK30)</f>
        <v/>
      </c>
      <c r="KDL30" s="14" t="str">
        <f>IF('Employee Input 20-21'!KDL30="","",'Employee Input 20-21'!KDL30)</f>
        <v/>
      </c>
      <c r="KDM30" s="14" t="str">
        <f>IF('Employee Input 20-21'!KDM30="","",'Employee Input 20-21'!KDM30)</f>
        <v/>
      </c>
      <c r="KDN30" s="14" t="str">
        <f>IF('Employee Input 20-21'!KDN30="","",'Employee Input 20-21'!KDN30)</f>
        <v/>
      </c>
      <c r="KDO30" s="14" t="str">
        <f>IF('Employee Input 20-21'!KDO30="","",'Employee Input 20-21'!KDO30)</f>
        <v/>
      </c>
      <c r="KDP30" s="14" t="str">
        <f>IF('Employee Input 20-21'!KDP30="","",'Employee Input 20-21'!KDP30)</f>
        <v/>
      </c>
      <c r="KDQ30" s="14" t="str">
        <f>IF('Employee Input 20-21'!KDQ30="","",'Employee Input 20-21'!KDQ30)</f>
        <v/>
      </c>
      <c r="KDR30" s="14" t="str">
        <f>IF('Employee Input 20-21'!KDR30="","",'Employee Input 20-21'!KDR30)</f>
        <v/>
      </c>
      <c r="KDS30" s="14" t="str">
        <f>IF('Employee Input 20-21'!KDS30="","",'Employee Input 20-21'!KDS30)</f>
        <v/>
      </c>
      <c r="KDT30" s="14" t="str">
        <f>IF('Employee Input 20-21'!KDT30="","",'Employee Input 20-21'!KDT30)</f>
        <v/>
      </c>
      <c r="KDU30" s="14" t="str">
        <f>IF('Employee Input 20-21'!KDU30="","",'Employee Input 20-21'!KDU30)</f>
        <v/>
      </c>
      <c r="KDV30" s="14" t="str">
        <f>IF('Employee Input 20-21'!KDV30="","",'Employee Input 20-21'!KDV30)</f>
        <v/>
      </c>
      <c r="KDW30" s="14" t="str">
        <f>IF('Employee Input 20-21'!KDW30="","",'Employee Input 20-21'!KDW30)</f>
        <v/>
      </c>
      <c r="KDX30" s="14" t="str">
        <f>IF('Employee Input 20-21'!KDX30="","",'Employee Input 20-21'!KDX30)</f>
        <v/>
      </c>
      <c r="KDY30" s="14" t="str">
        <f>IF('Employee Input 20-21'!KDY30="","",'Employee Input 20-21'!KDY30)</f>
        <v/>
      </c>
      <c r="KDZ30" s="14" t="str">
        <f>IF('Employee Input 20-21'!KDZ30="","",'Employee Input 20-21'!KDZ30)</f>
        <v/>
      </c>
      <c r="KEA30" s="14" t="str">
        <f>IF('Employee Input 20-21'!KEA30="","",'Employee Input 20-21'!KEA30)</f>
        <v/>
      </c>
      <c r="KEB30" s="14" t="str">
        <f>IF('Employee Input 20-21'!KEB30="","",'Employee Input 20-21'!KEB30)</f>
        <v/>
      </c>
      <c r="KEC30" s="14" t="str">
        <f>IF('Employee Input 20-21'!KEC30="","",'Employee Input 20-21'!KEC30)</f>
        <v/>
      </c>
      <c r="KED30" s="14" t="str">
        <f>IF('Employee Input 20-21'!KED30="","",'Employee Input 20-21'!KED30)</f>
        <v/>
      </c>
      <c r="KEE30" s="14" t="str">
        <f>IF('Employee Input 20-21'!KEE30="","",'Employee Input 20-21'!KEE30)</f>
        <v/>
      </c>
      <c r="KEF30" s="14" t="str">
        <f>IF('Employee Input 20-21'!KEF30="","",'Employee Input 20-21'!KEF30)</f>
        <v/>
      </c>
      <c r="KEG30" s="14" t="str">
        <f>IF('Employee Input 20-21'!KEG30="","",'Employee Input 20-21'!KEG30)</f>
        <v/>
      </c>
      <c r="KEH30" s="14" t="str">
        <f>IF('Employee Input 20-21'!KEH30="","",'Employee Input 20-21'!KEH30)</f>
        <v/>
      </c>
      <c r="KEI30" s="14" t="str">
        <f>IF('Employee Input 20-21'!KEI30="","",'Employee Input 20-21'!KEI30)</f>
        <v/>
      </c>
      <c r="KEJ30" s="14" t="str">
        <f>IF('Employee Input 20-21'!KEJ30="","",'Employee Input 20-21'!KEJ30)</f>
        <v/>
      </c>
      <c r="KEK30" s="14" t="str">
        <f>IF('Employee Input 20-21'!KEK30="","",'Employee Input 20-21'!KEK30)</f>
        <v/>
      </c>
      <c r="KEL30" s="14" t="str">
        <f>IF('Employee Input 20-21'!KEL30="","",'Employee Input 20-21'!KEL30)</f>
        <v/>
      </c>
      <c r="KEM30" s="14" t="str">
        <f>IF('Employee Input 20-21'!KEM30="","",'Employee Input 20-21'!KEM30)</f>
        <v/>
      </c>
      <c r="KEN30" s="14" t="str">
        <f>IF('Employee Input 20-21'!KEN30="","",'Employee Input 20-21'!KEN30)</f>
        <v/>
      </c>
      <c r="KEO30" s="14" t="str">
        <f>IF('Employee Input 20-21'!KEO30="","",'Employee Input 20-21'!KEO30)</f>
        <v/>
      </c>
      <c r="KEP30" s="14" t="str">
        <f>IF('Employee Input 20-21'!KEP30="","",'Employee Input 20-21'!KEP30)</f>
        <v/>
      </c>
      <c r="KEQ30" s="14" t="str">
        <f>IF('Employee Input 20-21'!KEQ30="","",'Employee Input 20-21'!KEQ30)</f>
        <v/>
      </c>
      <c r="KER30" s="14" t="str">
        <f>IF('Employee Input 20-21'!KER30="","",'Employee Input 20-21'!KER30)</f>
        <v/>
      </c>
      <c r="KES30" s="14" t="str">
        <f>IF('Employee Input 20-21'!KES30="","",'Employee Input 20-21'!KES30)</f>
        <v/>
      </c>
      <c r="KET30" s="14" t="str">
        <f>IF('Employee Input 20-21'!KET30="","",'Employee Input 20-21'!KET30)</f>
        <v/>
      </c>
      <c r="KEU30" s="14" t="str">
        <f>IF('Employee Input 20-21'!KEU30="","",'Employee Input 20-21'!KEU30)</f>
        <v/>
      </c>
      <c r="KEV30" s="14" t="str">
        <f>IF('Employee Input 20-21'!KEV30="","",'Employee Input 20-21'!KEV30)</f>
        <v/>
      </c>
      <c r="KEW30" s="14" t="str">
        <f>IF('Employee Input 20-21'!KEW30="","",'Employee Input 20-21'!KEW30)</f>
        <v/>
      </c>
      <c r="KEX30" s="14" t="str">
        <f>IF('Employee Input 20-21'!KEX30="","",'Employee Input 20-21'!KEX30)</f>
        <v/>
      </c>
      <c r="KEY30" s="14" t="str">
        <f>IF('Employee Input 20-21'!KEY30="","",'Employee Input 20-21'!KEY30)</f>
        <v/>
      </c>
      <c r="KEZ30" s="14" t="str">
        <f>IF('Employee Input 20-21'!KEZ30="","",'Employee Input 20-21'!KEZ30)</f>
        <v/>
      </c>
      <c r="KFA30" s="14" t="str">
        <f>IF('Employee Input 20-21'!KFA30="","",'Employee Input 20-21'!KFA30)</f>
        <v/>
      </c>
      <c r="KFB30" s="14" t="str">
        <f>IF('Employee Input 20-21'!KFB30="","",'Employee Input 20-21'!KFB30)</f>
        <v/>
      </c>
      <c r="KFC30" s="14" t="str">
        <f>IF('Employee Input 20-21'!KFC30="","",'Employee Input 20-21'!KFC30)</f>
        <v/>
      </c>
      <c r="KFD30" s="14" t="str">
        <f>IF('Employee Input 20-21'!KFD30="","",'Employee Input 20-21'!KFD30)</f>
        <v/>
      </c>
      <c r="KFE30" s="14" t="str">
        <f>IF('Employee Input 20-21'!KFE30="","",'Employee Input 20-21'!KFE30)</f>
        <v/>
      </c>
      <c r="KFF30" s="14" t="str">
        <f>IF('Employee Input 20-21'!KFF30="","",'Employee Input 20-21'!KFF30)</f>
        <v/>
      </c>
      <c r="KFG30" s="14" t="str">
        <f>IF('Employee Input 20-21'!KFG30="","",'Employee Input 20-21'!KFG30)</f>
        <v/>
      </c>
      <c r="KFH30" s="14" t="str">
        <f>IF('Employee Input 20-21'!KFH30="","",'Employee Input 20-21'!KFH30)</f>
        <v/>
      </c>
      <c r="KFI30" s="14" t="str">
        <f>IF('Employee Input 20-21'!KFI30="","",'Employee Input 20-21'!KFI30)</f>
        <v/>
      </c>
      <c r="KFJ30" s="14" t="str">
        <f>IF('Employee Input 20-21'!KFJ30="","",'Employee Input 20-21'!KFJ30)</f>
        <v/>
      </c>
      <c r="KFK30" s="14" t="str">
        <f>IF('Employee Input 20-21'!KFK30="","",'Employee Input 20-21'!KFK30)</f>
        <v/>
      </c>
      <c r="KFL30" s="14" t="str">
        <f>IF('Employee Input 20-21'!KFL30="","",'Employee Input 20-21'!KFL30)</f>
        <v/>
      </c>
      <c r="KFM30" s="14" t="str">
        <f>IF('Employee Input 20-21'!KFM30="","",'Employee Input 20-21'!KFM30)</f>
        <v/>
      </c>
      <c r="KFN30" s="14" t="str">
        <f>IF('Employee Input 20-21'!KFN30="","",'Employee Input 20-21'!KFN30)</f>
        <v/>
      </c>
      <c r="KFO30" s="14" t="str">
        <f>IF('Employee Input 20-21'!KFO30="","",'Employee Input 20-21'!KFO30)</f>
        <v/>
      </c>
      <c r="KFP30" s="14" t="str">
        <f>IF('Employee Input 20-21'!KFP30="","",'Employee Input 20-21'!KFP30)</f>
        <v/>
      </c>
      <c r="KFQ30" s="14" t="str">
        <f>IF('Employee Input 20-21'!KFQ30="","",'Employee Input 20-21'!KFQ30)</f>
        <v/>
      </c>
      <c r="KFR30" s="14" t="str">
        <f>IF('Employee Input 20-21'!KFR30="","",'Employee Input 20-21'!KFR30)</f>
        <v/>
      </c>
      <c r="KFS30" s="14" t="str">
        <f>IF('Employee Input 20-21'!KFS30="","",'Employee Input 20-21'!KFS30)</f>
        <v/>
      </c>
      <c r="KFT30" s="14" t="str">
        <f>IF('Employee Input 20-21'!KFT30="","",'Employee Input 20-21'!KFT30)</f>
        <v/>
      </c>
      <c r="KFU30" s="14" t="str">
        <f>IF('Employee Input 20-21'!KFU30="","",'Employee Input 20-21'!KFU30)</f>
        <v/>
      </c>
      <c r="KFV30" s="14" t="str">
        <f>IF('Employee Input 20-21'!KFV30="","",'Employee Input 20-21'!KFV30)</f>
        <v/>
      </c>
      <c r="KFW30" s="14" t="str">
        <f>IF('Employee Input 20-21'!KFW30="","",'Employee Input 20-21'!KFW30)</f>
        <v/>
      </c>
      <c r="KFX30" s="14" t="str">
        <f>IF('Employee Input 20-21'!KFX30="","",'Employee Input 20-21'!KFX30)</f>
        <v/>
      </c>
      <c r="KFY30" s="14" t="str">
        <f>IF('Employee Input 20-21'!KFY30="","",'Employee Input 20-21'!KFY30)</f>
        <v/>
      </c>
      <c r="KFZ30" s="14" t="str">
        <f>IF('Employee Input 20-21'!KFZ30="","",'Employee Input 20-21'!KFZ30)</f>
        <v/>
      </c>
      <c r="KGA30" s="14" t="str">
        <f>IF('Employee Input 20-21'!KGA30="","",'Employee Input 20-21'!KGA30)</f>
        <v/>
      </c>
      <c r="KGB30" s="14" t="str">
        <f>IF('Employee Input 20-21'!KGB30="","",'Employee Input 20-21'!KGB30)</f>
        <v/>
      </c>
      <c r="KGC30" s="14" t="str">
        <f>IF('Employee Input 20-21'!KGC30="","",'Employee Input 20-21'!KGC30)</f>
        <v/>
      </c>
      <c r="KGD30" s="14" t="str">
        <f>IF('Employee Input 20-21'!KGD30="","",'Employee Input 20-21'!KGD30)</f>
        <v/>
      </c>
      <c r="KGE30" s="14" t="str">
        <f>IF('Employee Input 20-21'!KGE30="","",'Employee Input 20-21'!KGE30)</f>
        <v/>
      </c>
      <c r="KGF30" s="14" t="str">
        <f>IF('Employee Input 20-21'!KGF30="","",'Employee Input 20-21'!KGF30)</f>
        <v/>
      </c>
      <c r="KGG30" s="14" t="str">
        <f>IF('Employee Input 20-21'!KGG30="","",'Employee Input 20-21'!KGG30)</f>
        <v/>
      </c>
      <c r="KGH30" s="14" t="str">
        <f>IF('Employee Input 20-21'!KGH30="","",'Employee Input 20-21'!KGH30)</f>
        <v/>
      </c>
      <c r="KGI30" s="14" t="str">
        <f>IF('Employee Input 20-21'!KGI30="","",'Employee Input 20-21'!KGI30)</f>
        <v/>
      </c>
      <c r="KGJ30" s="14" t="str">
        <f>IF('Employee Input 20-21'!KGJ30="","",'Employee Input 20-21'!KGJ30)</f>
        <v/>
      </c>
      <c r="KGK30" s="14" t="str">
        <f>IF('Employee Input 20-21'!KGK30="","",'Employee Input 20-21'!KGK30)</f>
        <v/>
      </c>
      <c r="KGL30" s="14" t="str">
        <f>IF('Employee Input 20-21'!KGL30="","",'Employee Input 20-21'!KGL30)</f>
        <v/>
      </c>
      <c r="KGM30" s="14" t="str">
        <f>IF('Employee Input 20-21'!KGM30="","",'Employee Input 20-21'!KGM30)</f>
        <v/>
      </c>
      <c r="KGN30" s="14" t="str">
        <f>IF('Employee Input 20-21'!KGN30="","",'Employee Input 20-21'!KGN30)</f>
        <v/>
      </c>
      <c r="KGO30" s="14" t="str">
        <f>IF('Employee Input 20-21'!KGO30="","",'Employee Input 20-21'!KGO30)</f>
        <v/>
      </c>
      <c r="KGP30" s="14" t="str">
        <f>IF('Employee Input 20-21'!KGP30="","",'Employee Input 20-21'!KGP30)</f>
        <v/>
      </c>
      <c r="KGQ30" s="14" t="str">
        <f>IF('Employee Input 20-21'!KGQ30="","",'Employee Input 20-21'!KGQ30)</f>
        <v/>
      </c>
      <c r="KGR30" s="14" t="str">
        <f>IF('Employee Input 20-21'!KGR30="","",'Employee Input 20-21'!KGR30)</f>
        <v/>
      </c>
      <c r="KGS30" s="14" t="str">
        <f>IF('Employee Input 20-21'!KGS30="","",'Employee Input 20-21'!KGS30)</f>
        <v/>
      </c>
      <c r="KGT30" s="14" t="str">
        <f>IF('Employee Input 20-21'!KGT30="","",'Employee Input 20-21'!KGT30)</f>
        <v/>
      </c>
      <c r="KGU30" s="14" t="str">
        <f>IF('Employee Input 20-21'!KGU30="","",'Employee Input 20-21'!KGU30)</f>
        <v/>
      </c>
      <c r="KGV30" s="14" t="str">
        <f>IF('Employee Input 20-21'!KGV30="","",'Employee Input 20-21'!KGV30)</f>
        <v/>
      </c>
      <c r="KGW30" s="14" t="str">
        <f>IF('Employee Input 20-21'!KGW30="","",'Employee Input 20-21'!KGW30)</f>
        <v/>
      </c>
      <c r="KGX30" s="14" t="str">
        <f>IF('Employee Input 20-21'!KGX30="","",'Employee Input 20-21'!KGX30)</f>
        <v/>
      </c>
      <c r="KGY30" s="14" t="str">
        <f>IF('Employee Input 20-21'!KGY30="","",'Employee Input 20-21'!KGY30)</f>
        <v/>
      </c>
      <c r="KGZ30" s="14" t="str">
        <f>IF('Employee Input 20-21'!KGZ30="","",'Employee Input 20-21'!KGZ30)</f>
        <v/>
      </c>
      <c r="KHA30" s="14" t="str">
        <f>IF('Employee Input 20-21'!KHA30="","",'Employee Input 20-21'!KHA30)</f>
        <v/>
      </c>
      <c r="KHB30" s="14" t="str">
        <f>IF('Employee Input 20-21'!KHB30="","",'Employee Input 20-21'!KHB30)</f>
        <v/>
      </c>
      <c r="KHC30" s="14" t="str">
        <f>IF('Employee Input 20-21'!KHC30="","",'Employee Input 20-21'!KHC30)</f>
        <v/>
      </c>
      <c r="KHD30" s="14" t="str">
        <f>IF('Employee Input 20-21'!KHD30="","",'Employee Input 20-21'!KHD30)</f>
        <v/>
      </c>
      <c r="KHE30" s="14" t="str">
        <f>IF('Employee Input 20-21'!KHE30="","",'Employee Input 20-21'!KHE30)</f>
        <v/>
      </c>
      <c r="KHF30" s="14" t="str">
        <f>IF('Employee Input 20-21'!KHF30="","",'Employee Input 20-21'!KHF30)</f>
        <v/>
      </c>
      <c r="KHG30" s="14" t="str">
        <f>IF('Employee Input 20-21'!KHG30="","",'Employee Input 20-21'!KHG30)</f>
        <v/>
      </c>
      <c r="KHH30" s="14" t="str">
        <f>IF('Employee Input 20-21'!KHH30="","",'Employee Input 20-21'!KHH30)</f>
        <v/>
      </c>
      <c r="KHI30" s="14" t="str">
        <f>IF('Employee Input 20-21'!KHI30="","",'Employee Input 20-21'!KHI30)</f>
        <v/>
      </c>
      <c r="KHJ30" s="14" t="str">
        <f>IF('Employee Input 20-21'!KHJ30="","",'Employee Input 20-21'!KHJ30)</f>
        <v/>
      </c>
      <c r="KHK30" s="14" t="str">
        <f>IF('Employee Input 20-21'!KHK30="","",'Employee Input 20-21'!KHK30)</f>
        <v/>
      </c>
      <c r="KHL30" s="14" t="str">
        <f>IF('Employee Input 20-21'!KHL30="","",'Employee Input 20-21'!KHL30)</f>
        <v/>
      </c>
      <c r="KHM30" s="14" t="str">
        <f>IF('Employee Input 20-21'!KHM30="","",'Employee Input 20-21'!KHM30)</f>
        <v/>
      </c>
      <c r="KHN30" s="14" t="str">
        <f>IF('Employee Input 20-21'!KHN30="","",'Employee Input 20-21'!KHN30)</f>
        <v/>
      </c>
      <c r="KHO30" s="14" t="str">
        <f>IF('Employee Input 20-21'!KHO30="","",'Employee Input 20-21'!KHO30)</f>
        <v/>
      </c>
      <c r="KHP30" s="14" t="str">
        <f>IF('Employee Input 20-21'!KHP30="","",'Employee Input 20-21'!KHP30)</f>
        <v/>
      </c>
      <c r="KHQ30" s="14" t="str">
        <f>IF('Employee Input 20-21'!KHQ30="","",'Employee Input 20-21'!KHQ30)</f>
        <v/>
      </c>
      <c r="KHR30" s="14" t="str">
        <f>IF('Employee Input 20-21'!KHR30="","",'Employee Input 20-21'!KHR30)</f>
        <v/>
      </c>
      <c r="KHS30" s="14" t="str">
        <f>IF('Employee Input 20-21'!KHS30="","",'Employee Input 20-21'!KHS30)</f>
        <v/>
      </c>
      <c r="KHT30" s="14" t="str">
        <f>IF('Employee Input 20-21'!KHT30="","",'Employee Input 20-21'!KHT30)</f>
        <v/>
      </c>
      <c r="KHU30" s="14" t="str">
        <f>IF('Employee Input 20-21'!KHU30="","",'Employee Input 20-21'!KHU30)</f>
        <v/>
      </c>
      <c r="KHV30" s="14" t="str">
        <f>IF('Employee Input 20-21'!KHV30="","",'Employee Input 20-21'!KHV30)</f>
        <v/>
      </c>
      <c r="KHW30" s="14" t="str">
        <f>IF('Employee Input 20-21'!KHW30="","",'Employee Input 20-21'!KHW30)</f>
        <v/>
      </c>
      <c r="KHX30" s="14" t="str">
        <f>IF('Employee Input 20-21'!KHX30="","",'Employee Input 20-21'!KHX30)</f>
        <v/>
      </c>
      <c r="KHY30" s="14" t="str">
        <f>IF('Employee Input 20-21'!KHY30="","",'Employee Input 20-21'!KHY30)</f>
        <v/>
      </c>
      <c r="KHZ30" s="14" t="str">
        <f>IF('Employee Input 20-21'!KHZ30="","",'Employee Input 20-21'!KHZ30)</f>
        <v/>
      </c>
      <c r="KIA30" s="14" t="str">
        <f>IF('Employee Input 20-21'!KIA30="","",'Employee Input 20-21'!KIA30)</f>
        <v/>
      </c>
      <c r="KIB30" s="14" t="str">
        <f>IF('Employee Input 20-21'!KIB30="","",'Employee Input 20-21'!KIB30)</f>
        <v/>
      </c>
      <c r="KIC30" s="14" t="str">
        <f>IF('Employee Input 20-21'!KIC30="","",'Employee Input 20-21'!KIC30)</f>
        <v/>
      </c>
      <c r="KID30" s="14" t="str">
        <f>IF('Employee Input 20-21'!KID30="","",'Employee Input 20-21'!KID30)</f>
        <v/>
      </c>
      <c r="KIE30" s="14" t="str">
        <f>IF('Employee Input 20-21'!KIE30="","",'Employee Input 20-21'!KIE30)</f>
        <v/>
      </c>
      <c r="KIF30" s="14" t="str">
        <f>IF('Employee Input 20-21'!KIF30="","",'Employee Input 20-21'!KIF30)</f>
        <v/>
      </c>
      <c r="KIG30" s="14" t="str">
        <f>IF('Employee Input 20-21'!KIG30="","",'Employee Input 20-21'!KIG30)</f>
        <v/>
      </c>
      <c r="KIH30" s="14" t="str">
        <f>IF('Employee Input 20-21'!KIH30="","",'Employee Input 20-21'!KIH30)</f>
        <v/>
      </c>
      <c r="KII30" s="14" t="str">
        <f>IF('Employee Input 20-21'!KII30="","",'Employee Input 20-21'!KII30)</f>
        <v/>
      </c>
      <c r="KIJ30" s="14" t="str">
        <f>IF('Employee Input 20-21'!KIJ30="","",'Employee Input 20-21'!KIJ30)</f>
        <v/>
      </c>
      <c r="KIK30" s="14" t="str">
        <f>IF('Employee Input 20-21'!KIK30="","",'Employee Input 20-21'!KIK30)</f>
        <v/>
      </c>
      <c r="KIL30" s="14" t="str">
        <f>IF('Employee Input 20-21'!KIL30="","",'Employee Input 20-21'!KIL30)</f>
        <v/>
      </c>
      <c r="KIM30" s="14" t="str">
        <f>IF('Employee Input 20-21'!KIM30="","",'Employee Input 20-21'!KIM30)</f>
        <v/>
      </c>
      <c r="KIN30" s="14" t="str">
        <f>IF('Employee Input 20-21'!KIN30="","",'Employee Input 20-21'!KIN30)</f>
        <v/>
      </c>
      <c r="KIO30" s="14" t="str">
        <f>IF('Employee Input 20-21'!KIO30="","",'Employee Input 20-21'!KIO30)</f>
        <v/>
      </c>
      <c r="KIP30" s="14" t="str">
        <f>IF('Employee Input 20-21'!KIP30="","",'Employee Input 20-21'!KIP30)</f>
        <v/>
      </c>
      <c r="KIQ30" s="14" t="str">
        <f>IF('Employee Input 20-21'!KIQ30="","",'Employee Input 20-21'!KIQ30)</f>
        <v/>
      </c>
      <c r="KIR30" s="14" t="str">
        <f>IF('Employee Input 20-21'!KIR30="","",'Employee Input 20-21'!KIR30)</f>
        <v/>
      </c>
      <c r="KIS30" s="14" t="str">
        <f>IF('Employee Input 20-21'!KIS30="","",'Employee Input 20-21'!KIS30)</f>
        <v/>
      </c>
      <c r="KIT30" s="14" t="str">
        <f>IF('Employee Input 20-21'!KIT30="","",'Employee Input 20-21'!KIT30)</f>
        <v/>
      </c>
      <c r="KIU30" s="14" t="str">
        <f>IF('Employee Input 20-21'!KIU30="","",'Employee Input 20-21'!KIU30)</f>
        <v/>
      </c>
      <c r="KIV30" s="14" t="str">
        <f>IF('Employee Input 20-21'!KIV30="","",'Employee Input 20-21'!KIV30)</f>
        <v/>
      </c>
      <c r="KIW30" s="14" t="str">
        <f>IF('Employee Input 20-21'!KIW30="","",'Employee Input 20-21'!KIW30)</f>
        <v/>
      </c>
      <c r="KIX30" s="14" t="str">
        <f>IF('Employee Input 20-21'!KIX30="","",'Employee Input 20-21'!KIX30)</f>
        <v/>
      </c>
      <c r="KIY30" s="14" t="str">
        <f>IF('Employee Input 20-21'!KIY30="","",'Employee Input 20-21'!KIY30)</f>
        <v/>
      </c>
      <c r="KIZ30" s="14" t="str">
        <f>IF('Employee Input 20-21'!KIZ30="","",'Employee Input 20-21'!KIZ30)</f>
        <v/>
      </c>
      <c r="KJA30" s="14" t="str">
        <f>IF('Employee Input 20-21'!KJA30="","",'Employee Input 20-21'!KJA30)</f>
        <v/>
      </c>
      <c r="KJB30" s="14" t="str">
        <f>IF('Employee Input 20-21'!KJB30="","",'Employee Input 20-21'!KJB30)</f>
        <v/>
      </c>
      <c r="KJC30" s="14" t="str">
        <f>IF('Employee Input 20-21'!KJC30="","",'Employee Input 20-21'!KJC30)</f>
        <v/>
      </c>
      <c r="KJD30" s="14" t="str">
        <f>IF('Employee Input 20-21'!KJD30="","",'Employee Input 20-21'!KJD30)</f>
        <v/>
      </c>
      <c r="KJE30" s="14" t="str">
        <f>IF('Employee Input 20-21'!KJE30="","",'Employee Input 20-21'!KJE30)</f>
        <v/>
      </c>
      <c r="KJF30" s="14" t="str">
        <f>IF('Employee Input 20-21'!KJF30="","",'Employee Input 20-21'!KJF30)</f>
        <v/>
      </c>
      <c r="KJG30" s="14" t="str">
        <f>IF('Employee Input 20-21'!KJG30="","",'Employee Input 20-21'!KJG30)</f>
        <v/>
      </c>
      <c r="KJH30" s="14" t="str">
        <f>IF('Employee Input 20-21'!KJH30="","",'Employee Input 20-21'!KJH30)</f>
        <v/>
      </c>
      <c r="KJI30" s="14" t="str">
        <f>IF('Employee Input 20-21'!KJI30="","",'Employee Input 20-21'!KJI30)</f>
        <v/>
      </c>
      <c r="KJJ30" s="14" t="str">
        <f>IF('Employee Input 20-21'!KJJ30="","",'Employee Input 20-21'!KJJ30)</f>
        <v/>
      </c>
      <c r="KJK30" s="14" t="str">
        <f>IF('Employee Input 20-21'!KJK30="","",'Employee Input 20-21'!KJK30)</f>
        <v/>
      </c>
      <c r="KJL30" s="14" t="str">
        <f>IF('Employee Input 20-21'!KJL30="","",'Employee Input 20-21'!KJL30)</f>
        <v/>
      </c>
      <c r="KJM30" s="14" t="str">
        <f>IF('Employee Input 20-21'!KJM30="","",'Employee Input 20-21'!KJM30)</f>
        <v/>
      </c>
      <c r="KJN30" s="14" t="str">
        <f>IF('Employee Input 20-21'!KJN30="","",'Employee Input 20-21'!KJN30)</f>
        <v/>
      </c>
      <c r="KJO30" s="14" t="str">
        <f>IF('Employee Input 20-21'!KJO30="","",'Employee Input 20-21'!KJO30)</f>
        <v/>
      </c>
      <c r="KJP30" s="14" t="str">
        <f>IF('Employee Input 20-21'!KJP30="","",'Employee Input 20-21'!KJP30)</f>
        <v/>
      </c>
      <c r="KJQ30" s="14" t="str">
        <f>IF('Employee Input 20-21'!KJQ30="","",'Employee Input 20-21'!KJQ30)</f>
        <v/>
      </c>
      <c r="KJR30" s="14" t="str">
        <f>IF('Employee Input 20-21'!KJR30="","",'Employee Input 20-21'!KJR30)</f>
        <v/>
      </c>
      <c r="KJS30" s="14" t="str">
        <f>IF('Employee Input 20-21'!KJS30="","",'Employee Input 20-21'!KJS30)</f>
        <v/>
      </c>
      <c r="KJT30" s="14" t="str">
        <f>IF('Employee Input 20-21'!KJT30="","",'Employee Input 20-21'!KJT30)</f>
        <v/>
      </c>
      <c r="KJU30" s="14" t="str">
        <f>IF('Employee Input 20-21'!KJU30="","",'Employee Input 20-21'!KJU30)</f>
        <v/>
      </c>
      <c r="KJV30" s="14" t="str">
        <f>IF('Employee Input 20-21'!KJV30="","",'Employee Input 20-21'!KJV30)</f>
        <v/>
      </c>
      <c r="KJW30" s="14" t="str">
        <f>IF('Employee Input 20-21'!KJW30="","",'Employee Input 20-21'!KJW30)</f>
        <v/>
      </c>
      <c r="KJX30" s="14" t="str">
        <f>IF('Employee Input 20-21'!KJX30="","",'Employee Input 20-21'!KJX30)</f>
        <v/>
      </c>
      <c r="KJY30" s="14" t="str">
        <f>IF('Employee Input 20-21'!KJY30="","",'Employee Input 20-21'!KJY30)</f>
        <v/>
      </c>
      <c r="KJZ30" s="14" t="str">
        <f>IF('Employee Input 20-21'!KJZ30="","",'Employee Input 20-21'!KJZ30)</f>
        <v/>
      </c>
      <c r="KKA30" s="14" t="str">
        <f>IF('Employee Input 20-21'!KKA30="","",'Employee Input 20-21'!KKA30)</f>
        <v/>
      </c>
      <c r="KKB30" s="14" t="str">
        <f>IF('Employee Input 20-21'!KKB30="","",'Employee Input 20-21'!KKB30)</f>
        <v/>
      </c>
      <c r="KKC30" s="14" t="str">
        <f>IF('Employee Input 20-21'!KKC30="","",'Employee Input 20-21'!KKC30)</f>
        <v/>
      </c>
      <c r="KKD30" s="14" t="str">
        <f>IF('Employee Input 20-21'!KKD30="","",'Employee Input 20-21'!KKD30)</f>
        <v/>
      </c>
      <c r="KKE30" s="14" t="str">
        <f>IF('Employee Input 20-21'!KKE30="","",'Employee Input 20-21'!KKE30)</f>
        <v/>
      </c>
      <c r="KKF30" s="14" t="str">
        <f>IF('Employee Input 20-21'!KKF30="","",'Employee Input 20-21'!KKF30)</f>
        <v/>
      </c>
      <c r="KKG30" s="14" t="str">
        <f>IF('Employee Input 20-21'!KKG30="","",'Employee Input 20-21'!KKG30)</f>
        <v/>
      </c>
      <c r="KKH30" s="14" t="str">
        <f>IF('Employee Input 20-21'!KKH30="","",'Employee Input 20-21'!KKH30)</f>
        <v/>
      </c>
      <c r="KKI30" s="14" t="str">
        <f>IF('Employee Input 20-21'!KKI30="","",'Employee Input 20-21'!KKI30)</f>
        <v/>
      </c>
      <c r="KKJ30" s="14" t="str">
        <f>IF('Employee Input 20-21'!KKJ30="","",'Employee Input 20-21'!KKJ30)</f>
        <v/>
      </c>
      <c r="KKK30" s="14" t="str">
        <f>IF('Employee Input 20-21'!KKK30="","",'Employee Input 20-21'!KKK30)</f>
        <v/>
      </c>
      <c r="KKL30" s="14" t="str">
        <f>IF('Employee Input 20-21'!KKL30="","",'Employee Input 20-21'!KKL30)</f>
        <v/>
      </c>
      <c r="KKM30" s="14" t="str">
        <f>IF('Employee Input 20-21'!KKM30="","",'Employee Input 20-21'!KKM30)</f>
        <v/>
      </c>
      <c r="KKN30" s="14" t="str">
        <f>IF('Employee Input 20-21'!KKN30="","",'Employee Input 20-21'!KKN30)</f>
        <v/>
      </c>
      <c r="KKO30" s="14" t="str">
        <f>IF('Employee Input 20-21'!KKO30="","",'Employee Input 20-21'!KKO30)</f>
        <v/>
      </c>
      <c r="KKP30" s="14" t="str">
        <f>IF('Employee Input 20-21'!KKP30="","",'Employee Input 20-21'!KKP30)</f>
        <v/>
      </c>
      <c r="KKQ30" s="14" t="str">
        <f>IF('Employee Input 20-21'!KKQ30="","",'Employee Input 20-21'!KKQ30)</f>
        <v/>
      </c>
      <c r="KKR30" s="14" t="str">
        <f>IF('Employee Input 20-21'!KKR30="","",'Employee Input 20-21'!KKR30)</f>
        <v/>
      </c>
      <c r="KKS30" s="14" t="str">
        <f>IF('Employee Input 20-21'!KKS30="","",'Employee Input 20-21'!KKS30)</f>
        <v/>
      </c>
      <c r="KKT30" s="14" t="str">
        <f>IF('Employee Input 20-21'!KKT30="","",'Employee Input 20-21'!KKT30)</f>
        <v/>
      </c>
      <c r="KKU30" s="14" t="str">
        <f>IF('Employee Input 20-21'!KKU30="","",'Employee Input 20-21'!KKU30)</f>
        <v/>
      </c>
      <c r="KKV30" s="14" t="str">
        <f>IF('Employee Input 20-21'!KKV30="","",'Employee Input 20-21'!KKV30)</f>
        <v/>
      </c>
      <c r="KKW30" s="14" t="str">
        <f>IF('Employee Input 20-21'!KKW30="","",'Employee Input 20-21'!KKW30)</f>
        <v/>
      </c>
      <c r="KKX30" s="14" t="str">
        <f>IF('Employee Input 20-21'!KKX30="","",'Employee Input 20-21'!KKX30)</f>
        <v/>
      </c>
      <c r="KKY30" s="14" t="str">
        <f>IF('Employee Input 20-21'!KKY30="","",'Employee Input 20-21'!KKY30)</f>
        <v/>
      </c>
      <c r="KKZ30" s="14" t="str">
        <f>IF('Employee Input 20-21'!KKZ30="","",'Employee Input 20-21'!KKZ30)</f>
        <v/>
      </c>
      <c r="KLA30" s="14" t="str">
        <f>IF('Employee Input 20-21'!KLA30="","",'Employee Input 20-21'!KLA30)</f>
        <v/>
      </c>
      <c r="KLB30" s="14" t="str">
        <f>IF('Employee Input 20-21'!KLB30="","",'Employee Input 20-21'!KLB30)</f>
        <v/>
      </c>
      <c r="KLC30" s="14" t="str">
        <f>IF('Employee Input 20-21'!KLC30="","",'Employee Input 20-21'!KLC30)</f>
        <v/>
      </c>
      <c r="KLD30" s="14" t="str">
        <f>IF('Employee Input 20-21'!KLD30="","",'Employee Input 20-21'!KLD30)</f>
        <v/>
      </c>
      <c r="KLE30" s="14" t="str">
        <f>IF('Employee Input 20-21'!KLE30="","",'Employee Input 20-21'!KLE30)</f>
        <v/>
      </c>
      <c r="KLF30" s="14" t="str">
        <f>IF('Employee Input 20-21'!KLF30="","",'Employee Input 20-21'!KLF30)</f>
        <v/>
      </c>
      <c r="KLG30" s="14" t="str">
        <f>IF('Employee Input 20-21'!KLG30="","",'Employee Input 20-21'!KLG30)</f>
        <v/>
      </c>
      <c r="KLH30" s="14" t="str">
        <f>IF('Employee Input 20-21'!KLH30="","",'Employee Input 20-21'!KLH30)</f>
        <v/>
      </c>
      <c r="KLI30" s="14" t="str">
        <f>IF('Employee Input 20-21'!KLI30="","",'Employee Input 20-21'!KLI30)</f>
        <v/>
      </c>
      <c r="KLJ30" s="14" t="str">
        <f>IF('Employee Input 20-21'!KLJ30="","",'Employee Input 20-21'!KLJ30)</f>
        <v/>
      </c>
      <c r="KLK30" s="14" t="str">
        <f>IF('Employee Input 20-21'!KLK30="","",'Employee Input 20-21'!KLK30)</f>
        <v/>
      </c>
      <c r="KLL30" s="14" t="str">
        <f>IF('Employee Input 20-21'!KLL30="","",'Employee Input 20-21'!KLL30)</f>
        <v/>
      </c>
      <c r="KLM30" s="14" t="str">
        <f>IF('Employee Input 20-21'!KLM30="","",'Employee Input 20-21'!KLM30)</f>
        <v/>
      </c>
      <c r="KLN30" s="14" t="str">
        <f>IF('Employee Input 20-21'!KLN30="","",'Employee Input 20-21'!KLN30)</f>
        <v/>
      </c>
      <c r="KLO30" s="14" t="str">
        <f>IF('Employee Input 20-21'!KLO30="","",'Employee Input 20-21'!KLO30)</f>
        <v/>
      </c>
      <c r="KLP30" s="14" t="str">
        <f>IF('Employee Input 20-21'!KLP30="","",'Employee Input 20-21'!KLP30)</f>
        <v/>
      </c>
      <c r="KLQ30" s="14" t="str">
        <f>IF('Employee Input 20-21'!KLQ30="","",'Employee Input 20-21'!KLQ30)</f>
        <v/>
      </c>
      <c r="KLR30" s="14" t="str">
        <f>IF('Employee Input 20-21'!KLR30="","",'Employee Input 20-21'!KLR30)</f>
        <v/>
      </c>
      <c r="KLS30" s="14" t="str">
        <f>IF('Employee Input 20-21'!KLS30="","",'Employee Input 20-21'!KLS30)</f>
        <v/>
      </c>
      <c r="KLT30" s="14" t="str">
        <f>IF('Employee Input 20-21'!KLT30="","",'Employee Input 20-21'!KLT30)</f>
        <v/>
      </c>
      <c r="KLU30" s="14" t="str">
        <f>IF('Employee Input 20-21'!KLU30="","",'Employee Input 20-21'!KLU30)</f>
        <v/>
      </c>
      <c r="KLV30" s="14" t="str">
        <f>IF('Employee Input 20-21'!KLV30="","",'Employee Input 20-21'!KLV30)</f>
        <v/>
      </c>
      <c r="KLW30" s="14" t="str">
        <f>IF('Employee Input 20-21'!KLW30="","",'Employee Input 20-21'!KLW30)</f>
        <v/>
      </c>
      <c r="KLX30" s="14" t="str">
        <f>IF('Employee Input 20-21'!KLX30="","",'Employee Input 20-21'!KLX30)</f>
        <v/>
      </c>
      <c r="KLY30" s="14" t="str">
        <f>IF('Employee Input 20-21'!KLY30="","",'Employee Input 20-21'!KLY30)</f>
        <v/>
      </c>
      <c r="KLZ30" s="14" t="str">
        <f>IF('Employee Input 20-21'!KLZ30="","",'Employee Input 20-21'!KLZ30)</f>
        <v/>
      </c>
      <c r="KMA30" s="14" t="str">
        <f>IF('Employee Input 20-21'!KMA30="","",'Employee Input 20-21'!KMA30)</f>
        <v/>
      </c>
      <c r="KMB30" s="14" t="str">
        <f>IF('Employee Input 20-21'!KMB30="","",'Employee Input 20-21'!KMB30)</f>
        <v/>
      </c>
      <c r="KMC30" s="14" t="str">
        <f>IF('Employee Input 20-21'!KMC30="","",'Employee Input 20-21'!KMC30)</f>
        <v/>
      </c>
      <c r="KMD30" s="14" t="str">
        <f>IF('Employee Input 20-21'!KMD30="","",'Employee Input 20-21'!KMD30)</f>
        <v/>
      </c>
      <c r="KME30" s="14" t="str">
        <f>IF('Employee Input 20-21'!KME30="","",'Employee Input 20-21'!KME30)</f>
        <v/>
      </c>
      <c r="KMF30" s="14" t="str">
        <f>IF('Employee Input 20-21'!KMF30="","",'Employee Input 20-21'!KMF30)</f>
        <v/>
      </c>
      <c r="KMG30" s="14" t="str">
        <f>IF('Employee Input 20-21'!KMG30="","",'Employee Input 20-21'!KMG30)</f>
        <v/>
      </c>
      <c r="KMH30" s="14" t="str">
        <f>IF('Employee Input 20-21'!KMH30="","",'Employee Input 20-21'!KMH30)</f>
        <v/>
      </c>
      <c r="KMI30" s="14" t="str">
        <f>IF('Employee Input 20-21'!KMI30="","",'Employee Input 20-21'!KMI30)</f>
        <v/>
      </c>
      <c r="KMJ30" s="14" t="str">
        <f>IF('Employee Input 20-21'!KMJ30="","",'Employee Input 20-21'!KMJ30)</f>
        <v/>
      </c>
      <c r="KMK30" s="14" t="str">
        <f>IF('Employee Input 20-21'!KMK30="","",'Employee Input 20-21'!KMK30)</f>
        <v/>
      </c>
      <c r="KML30" s="14" t="str">
        <f>IF('Employee Input 20-21'!KML30="","",'Employee Input 20-21'!KML30)</f>
        <v/>
      </c>
      <c r="KMM30" s="14" t="str">
        <f>IF('Employee Input 20-21'!KMM30="","",'Employee Input 20-21'!KMM30)</f>
        <v/>
      </c>
      <c r="KMN30" s="14" t="str">
        <f>IF('Employee Input 20-21'!KMN30="","",'Employee Input 20-21'!KMN30)</f>
        <v/>
      </c>
      <c r="KMO30" s="14" t="str">
        <f>IF('Employee Input 20-21'!KMO30="","",'Employee Input 20-21'!KMO30)</f>
        <v/>
      </c>
      <c r="KMP30" s="14" t="str">
        <f>IF('Employee Input 20-21'!KMP30="","",'Employee Input 20-21'!KMP30)</f>
        <v/>
      </c>
      <c r="KMQ30" s="14" t="str">
        <f>IF('Employee Input 20-21'!KMQ30="","",'Employee Input 20-21'!KMQ30)</f>
        <v/>
      </c>
      <c r="KMR30" s="14" t="str">
        <f>IF('Employee Input 20-21'!KMR30="","",'Employee Input 20-21'!KMR30)</f>
        <v/>
      </c>
      <c r="KMS30" s="14" t="str">
        <f>IF('Employee Input 20-21'!KMS30="","",'Employee Input 20-21'!KMS30)</f>
        <v/>
      </c>
      <c r="KMT30" s="14" t="str">
        <f>IF('Employee Input 20-21'!KMT30="","",'Employee Input 20-21'!KMT30)</f>
        <v/>
      </c>
      <c r="KMU30" s="14" t="str">
        <f>IF('Employee Input 20-21'!KMU30="","",'Employee Input 20-21'!KMU30)</f>
        <v/>
      </c>
      <c r="KMV30" s="14" t="str">
        <f>IF('Employee Input 20-21'!KMV30="","",'Employee Input 20-21'!KMV30)</f>
        <v/>
      </c>
      <c r="KMW30" s="14" t="str">
        <f>IF('Employee Input 20-21'!KMW30="","",'Employee Input 20-21'!KMW30)</f>
        <v/>
      </c>
      <c r="KMX30" s="14" t="str">
        <f>IF('Employee Input 20-21'!KMX30="","",'Employee Input 20-21'!KMX30)</f>
        <v/>
      </c>
      <c r="KMY30" s="14" t="str">
        <f>IF('Employee Input 20-21'!KMY30="","",'Employee Input 20-21'!KMY30)</f>
        <v/>
      </c>
      <c r="KMZ30" s="14" t="str">
        <f>IF('Employee Input 20-21'!KMZ30="","",'Employee Input 20-21'!KMZ30)</f>
        <v/>
      </c>
      <c r="KNA30" s="14" t="str">
        <f>IF('Employee Input 20-21'!KNA30="","",'Employee Input 20-21'!KNA30)</f>
        <v/>
      </c>
      <c r="KNB30" s="14" t="str">
        <f>IF('Employee Input 20-21'!KNB30="","",'Employee Input 20-21'!KNB30)</f>
        <v/>
      </c>
      <c r="KNC30" s="14" t="str">
        <f>IF('Employee Input 20-21'!KNC30="","",'Employee Input 20-21'!KNC30)</f>
        <v/>
      </c>
      <c r="KND30" s="14" t="str">
        <f>IF('Employee Input 20-21'!KND30="","",'Employee Input 20-21'!KND30)</f>
        <v/>
      </c>
      <c r="KNE30" s="14" t="str">
        <f>IF('Employee Input 20-21'!KNE30="","",'Employee Input 20-21'!KNE30)</f>
        <v/>
      </c>
      <c r="KNF30" s="14" t="str">
        <f>IF('Employee Input 20-21'!KNF30="","",'Employee Input 20-21'!KNF30)</f>
        <v/>
      </c>
      <c r="KNG30" s="14" t="str">
        <f>IF('Employee Input 20-21'!KNG30="","",'Employee Input 20-21'!KNG30)</f>
        <v/>
      </c>
      <c r="KNH30" s="14" t="str">
        <f>IF('Employee Input 20-21'!KNH30="","",'Employee Input 20-21'!KNH30)</f>
        <v/>
      </c>
      <c r="KNI30" s="14" t="str">
        <f>IF('Employee Input 20-21'!KNI30="","",'Employee Input 20-21'!KNI30)</f>
        <v/>
      </c>
      <c r="KNJ30" s="14" t="str">
        <f>IF('Employee Input 20-21'!KNJ30="","",'Employee Input 20-21'!KNJ30)</f>
        <v/>
      </c>
      <c r="KNK30" s="14" t="str">
        <f>IF('Employee Input 20-21'!KNK30="","",'Employee Input 20-21'!KNK30)</f>
        <v/>
      </c>
      <c r="KNL30" s="14" t="str">
        <f>IF('Employee Input 20-21'!KNL30="","",'Employee Input 20-21'!KNL30)</f>
        <v/>
      </c>
      <c r="KNM30" s="14" t="str">
        <f>IF('Employee Input 20-21'!KNM30="","",'Employee Input 20-21'!KNM30)</f>
        <v/>
      </c>
      <c r="KNN30" s="14" t="str">
        <f>IF('Employee Input 20-21'!KNN30="","",'Employee Input 20-21'!KNN30)</f>
        <v/>
      </c>
      <c r="KNO30" s="14" t="str">
        <f>IF('Employee Input 20-21'!KNO30="","",'Employee Input 20-21'!KNO30)</f>
        <v/>
      </c>
      <c r="KNP30" s="14" t="str">
        <f>IF('Employee Input 20-21'!KNP30="","",'Employee Input 20-21'!KNP30)</f>
        <v/>
      </c>
      <c r="KNQ30" s="14" t="str">
        <f>IF('Employee Input 20-21'!KNQ30="","",'Employee Input 20-21'!KNQ30)</f>
        <v/>
      </c>
      <c r="KNR30" s="14" t="str">
        <f>IF('Employee Input 20-21'!KNR30="","",'Employee Input 20-21'!KNR30)</f>
        <v/>
      </c>
      <c r="KNS30" s="14" t="str">
        <f>IF('Employee Input 20-21'!KNS30="","",'Employee Input 20-21'!KNS30)</f>
        <v/>
      </c>
      <c r="KNT30" s="14" t="str">
        <f>IF('Employee Input 20-21'!KNT30="","",'Employee Input 20-21'!KNT30)</f>
        <v/>
      </c>
      <c r="KNU30" s="14" t="str">
        <f>IF('Employee Input 20-21'!KNU30="","",'Employee Input 20-21'!KNU30)</f>
        <v/>
      </c>
      <c r="KNV30" s="14" t="str">
        <f>IF('Employee Input 20-21'!KNV30="","",'Employee Input 20-21'!KNV30)</f>
        <v/>
      </c>
      <c r="KNW30" s="14" t="str">
        <f>IF('Employee Input 20-21'!KNW30="","",'Employee Input 20-21'!KNW30)</f>
        <v/>
      </c>
      <c r="KNX30" s="14" t="str">
        <f>IF('Employee Input 20-21'!KNX30="","",'Employee Input 20-21'!KNX30)</f>
        <v/>
      </c>
      <c r="KNY30" s="14" t="str">
        <f>IF('Employee Input 20-21'!KNY30="","",'Employee Input 20-21'!KNY30)</f>
        <v/>
      </c>
      <c r="KNZ30" s="14" t="str">
        <f>IF('Employee Input 20-21'!KNZ30="","",'Employee Input 20-21'!KNZ30)</f>
        <v/>
      </c>
      <c r="KOA30" s="14" t="str">
        <f>IF('Employee Input 20-21'!KOA30="","",'Employee Input 20-21'!KOA30)</f>
        <v/>
      </c>
      <c r="KOB30" s="14" t="str">
        <f>IF('Employee Input 20-21'!KOB30="","",'Employee Input 20-21'!KOB30)</f>
        <v/>
      </c>
      <c r="KOC30" s="14" t="str">
        <f>IF('Employee Input 20-21'!KOC30="","",'Employee Input 20-21'!KOC30)</f>
        <v/>
      </c>
      <c r="KOD30" s="14" t="str">
        <f>IF('Employee Input 20-21'!KOD30="","",'Employee Input 20-21'!KOD30)</f>
        <v/>
      </c>
      <c r="KOE30" s="14" t="str">
        <f>IF('Employee Input 20-21'!KOE30="","",'Employee Input 20-21'!KOE30)</f>
        <v/>
      </c>
      <c r="KOF30" s="14" t="str">
        <f>IF('Employee Input 20-21'!KOF30="","",'Employee Input 20-21'!KOF30)</f>
        <v/>
      </c>
      <c r="KOG30" s="14" t="str">
        <f>IF('Employee Input 20-21'!KOG30="","",'Employee Input 20-21'!KOG30)</f>
        <v/>
      </c>
      <c r="KOH30" s="14" t="str">
        <f>IF('Employee Input 20-21'!KOH30="","",'Employee Input 20-21'!KOH30)</f>
        <v/>
      </c>
      <c r="KOI30" s="14" t="str">
        <f>IF('Employee Input 20-21'!KOI30="","",'Employee Input 20-21'!KOI30)</f>
        <v/>
      </c>
      <c r="KOJ30" s="14" t="str">
        <f>IF('Employee Input 20-21'!KOJ30="","",'Employee Input 20-21'!KOJ30)</f>
        <v/>
      </c>
      <c r="KOK30" s="14" t="str">
        <f>IF('Employee Input 20-21'!KOK30="","",'Employee Input 20-21'!KOK30)</f>
        <v/>
      </c>
      <c r="KOL30" s="14" t="str">
        <f>IF('Employee Input 20-21'!KOL30="","",'Employee Input 20-21'!KOL30)</f>
        <v/>
      </c>
      <c r="KOM30" s="14" t="str">
        <f>IF('Employee Input 20-21'!KOM30="","",'Employee Input 20-21'!KOM30)</f>
        <v/>
      </c>
      <c r="KON30" s="14" t="str">
        <f>IF('Employee Input 20-21'!KON30="","",'Employee Input 20-21'!KON30)</f>
        <v/>
      </c>
      <c r="KOO30" s="14" t="str">
        <f>IF('Employee Input 20-21'!KOO30="","",'Employee Input 20-21'!KOO30)</f>
        <v/>
      </c>
      <c r="KOP30" s="14" t="str">
        <f>IF('Employee Input 20-21'!KOP30="","",'Employee Input 20-21'!KOP30)</f>
        <v/>
      </c>
      <c r="KOQ30" s="14" t="str">
        <f>IF('Employee Input 20-21'!KOQ30="","",'Employee Input 20-21'!KOQ30)</f>
        <v/>
      </c>
      <c r="KOR30" s="14" t="str">
        <f>IF('Employee Input 20-21'!KOR30="","",'Employee Input 20-21'!KOR30)</f>
        <v/>
      </c>
      <c r="KOS30" s="14" t="str">
        <f>IF('Employee Input 20-21'!KOS30="","",'Employee Input 20-21'!KOS30)</f>
        <v/>
      </c>
      <c r="KOT30" s="14" t="str">
        <f>IF('Employee Input 20-21'!KOT30="","",'Employee Input 20-21'!KOT30)</f>
        <v/>
      </c>
      <c r="KOU30" s="14" t="str">
        <f>IF('Employee Input 20-21'!KOU30="","",'Employee Input 20-21'!KOU30)</f>
        <v/>
      </c>
      <c r="KOV30" s="14" t="str">
        <f>IF('Employee Input 20-21'!KOV30="","",'Employee Input 20-21'!KOV30)</f>
        <v/>
      </c>
      <c r="KOW30" s="14" t="str">
        <f>IF('Employee Input 20-21'!KOW30="","",'Employee Input 20-21'!KOW30)</f>
        <v/>
      </c>
      <c r="KOX30" s="14" t="str">
        <f>IF('Employee Input 20-21'!KOX30="","",'Employee Input 20-21'!KOX30)</f>
        <v/>
      </c>
      <c r="KOY30" s="14" t="str">
        <f>IF('Employee Input 20-21'!KOY30="","",'Employee Input 20-21'!KOY30)</f>
        <v/>
      </c>
      <c r="KOZ30" s="14" t="str">
        <f>IF('Employee Input 20-21'!KOZ30="","",'Employee Input 20-21'!KOZ30)</f>
        <v/>
      </c>
      <c r="KPA30" s="14" t="str">
        <f>IF('Employee Input 20-21'!KPA30="","",'Employee Input 20-21'!KPA30)</f>
        <v/>
      </c>
      <c r="KPB30" s="14" t="str">
        <f>IF('Employee Input 20-21'!KPB30="","",'Employee Input 20-21'!KPB30)</f>
        <v/>
      </c>
      <c r="KPC30" s="14" t="str">
        <f>IF('Employee Input 20-21'!KPC30="","",'Employee Input 20-21'!KPC30)</f>
        <v/>
      </c>
      <c r="KPD30" s="14" t="str">
        <f>IF('Employee Input 20-21'!KPD30="","",'Employee Input 20-21'!KPD30)</f>
        <v/>
      </c>
      <c r="KPE30" s="14" t="str">
        <f>IF('Employee Input 20-21'!KPE30="","",'Employee Input 20-21'!KPE30)</f>
        <v/>
      </c>
      <c r="KPF30" s="14" t="str">
        <f>IF('Employee Input 20-21'!KPF30="","",'Employee Input 20-21'!KPF30)</f>
        <v/>
      </c>
      <c r="KPG30" s="14" t="str">
        <f>IF('Employee Input 20-21'!KPG30="","",'Employee Input 20-21'!KPG30)</f>
        <v/>
      </c>
      <c r="KPH30" s="14" t="str">
        <f>IF('Employee Input 20-21'!KPH30="","",'Employee Input 20-21'!KPH30)</f>
        <v/>
      </c>
      <c r="KPI30" s="14" t="str">
        <f>IF('Employee Input 20-21'!KPI30="","",'Employee Input 20-21'!KPI30)</f>
        <v/>
      </c>
      <c r="KPJ30" s="14" t="str">
        <f>IF('Employee Input 20-21'!KPJ30="","",'Employee Input 20-21'!KPJ30)</f>
        <v/>
      </c>
      <c r="KPK30" s="14" t="str">
        <f>IF('Employee Input 20-21'!KPK30="","",'Employee Input 20-21'!KPK30)</f>
        <v/>
      </c>
      <c r="KPL30" s="14" t="str">
        <f>IF('Employee Input 20-21'!KPL30="","",'Employee Input 20-21'!KPL30)</f>
        <v/>
      </c>
      <c r="KPM30" s="14" t="str">
        <f>IF('Employee Input 20-21'!KPM30="","",'Employee Input 20-21'!KPM30)</f>
        <v/>
      </c>
      <c r="KPN30" s="14" t="str">
        <f>IF('Employee Input 20-21'!KPN30="","",'Employee Input 20-21'!KPN30)</f>
        <v/>
      </c>
      <c r="KPO30" s="14" t="str">
        <f>IF('Employee Input 20-21'!KPO30="","",'Employee Input 20-21'!KPO30)</f>
        <v/>
      </c>
      <c r="KPP30" s="14" t="str">
        <f>IF('Employee Input 20-21'!KPP30="","",'Employee Input 20-21'!KPP30)</f>
        <v/>
      </c>
      <c r="KPQ30" s="14" t="str">
        <f>IF('Employee Input 20-21'!KPQ30="","",'Employee Input 20-21'!KPQ30)</f>
        <v/>
      </c>
      <c r="KPR30" s="14" t="str">
        <f>IF('Employee Input 20-21'!KPR30="","",'Employee Input 20-21'!KPR30)</f>
        <v/>
      </c>
      <c r="KPS30" s="14" t="str">
        <f>IF('Employee Input 20-21'!KPS30="","",'Employee Input 20-21'!KPS30)</f>
        <v/>
      </c>
      <c r="KPT30" s="14" t="str">
        <f>IF('Employee Input 20-21'!KPT30="","",'Employee Input 20-21'!KPT30)</f>
        <v/>
      </c>
      <c r="KPU30" s="14" t="str">
        <f>IF('Employee Input 20-21'!KPU30="","",'Employee Input 20-21'!KPU30)</f>
        <v/>
      </c>
      <c r="KPV30" s="14" t="str">
        <f>IF('Employee Input 20-21'!KPV30="","",'Employee Input 20-21'!KPV30)</f>
        <v/>
      </c>
      <c r="KPW30" s="14" t="str">
        <f>IF('Employee Input 20-21'!KPW30="","",'Employee Input 20-21'!KPW30)</f>
        <v/>
      </c>
      <c r="KPX30" s="14" t="str">
        <f>IF('Employee Input 20-21'!KPX30="","",'Employee Input 20-21'!KPX30)</f>
        <v/>
      </c>
      <c r="KPY30" s="14" t="str">
        <f>IF('Employee Input 20-21'!KPY30="","",'Employee Input 20-21'!KPY30)</f>
        <v/>
      </c>
      <c r="KPZ30" s="14" t="str">
        <f>IF('Employee Input 20-21'!KPZ30="","",'Employee Input 20-21'!KPZ30)</f>
        <v/>
      </c>
      <c r="KQA30" s="14" t="str">
        <f>IF('Employee Input 20-21'!KQA30="","",'Employee Input 20-21'!KQA30)</f>
        <v/>
      </c>
      <c r="KQB30" s="14" t="str">
        <f>IF('Employee Input 20-21'!KQB30="","",'Employee Input 20-21'!KQB30)</f>
        <v/>
      </c>
      <c r="KQC30" s="14" t="str">
        <f>IF('Employee Input 20-21'!KQC30="","",'Employee Input 20-21'!KQC30)</f>
        <v/>
      </c>
      <c r="KQD30" s="14" t="str">
        <f>IF('Employee Input 20-21'!KQD30="","",'Employee Input 20-21'!KQD30)</f>
        <v/>
      </c>
      <c r="KQE30" s="14" t="str">
        <f>IF('Employee Input 20-21'!KQE30="","",'Employee Input 20-21'!KQE30)</f>
        <v/>
      </c>
      <c r="KQF30" s="14" t="str">
        <f>IF('Employee Input 20-21'!KQF30="","",'Employee Input 20-21'!KQF30)</f>
        <v/>
      </c>
      <c r="KQG30" s="14" t="str">
        <f>IF('Employee Input 20-21'!KQG30="","",'Employee Input 20-21'!KQG30)</f>
        <v/>
      </c>
      <c r="KQH30" s="14" t="str">
        <f>IF('Employee Input 20-21'!KQH30="","",'Employee Input 20-21'!KQH30)</f>
        <v/>
      </c>
      <c r="KQI30" s="14" t="str">
        <f>IF('Employee Input 20-21'!KQI30="","",'Employee Input 20-21'!KQI30)</f>
        <v/>
      </c>
      <c r="KQJ30" s="14" t="str">
        <f>IF('Employee Input 20-21'!KQJ30="","",'Employee Input 20-21'!KQJ30)</f>
        <v/>
      </c>
      <c r="KQK30" s="14" t="str">
        <f>IF('Employee Input 20-21'!KQK30="","",'Employee Input 20-21'!KQK30)</f>
        <v/>
      </c>
      <c r="KQL30" s="14" t="str">
        <f>IF('Employee Input 20-21'!KQL30="","",'Employee Input 20-21'!KQL30)</f>
        <v/>
      </c>
      <c r="KQM30" s="14" t="str">
        <f>IF('Employee Input 20-21'!KQM30="","",'Employee Input 20-21'!KQM30)</f>
        <v/>
      </c>
      <c r="KQN30" s="14" t="str">
        <f>IF('Employee Input 20-21'!KQN30="","",'Employee Input 20-21'!KQN30)</f>
        <v/>
      </c>
      <c r="KQO30" s="14" t="str">
        <f>IF('Employee Input 20-21'!KQO30="","",'Employee Input 20-21'!KQO30)</f>
        <v/>
      </c>
      <c r="KQP30" s="14" t="str">
        <f>IF('Employee Input 20-21'!KQP30="","",'Employee Input 20-21'!KQP30)</f>
        <v/>
      </c>
      <c r="KQQ30" s="14" t="str">
        <f>IF('Employee Input 20-21'!KQQ30="","",'Employee Input 20-21'!KQQ30)</f>
        <v/>
      </c>
      <c r="KQR30" s="14" t="str">
        <f>IF('Employee Input 20-21'!KQR30="","",'Employee Input 20-21'!KQR30)</f>
        <v/>
      </c>
      <c r="KQS30" s="14" t="str">
        <f>IF('Employee Input 20-21'!KQS30="","",'Employee Input 20-21'!KQS30)</f>
        <v/>
      </c>
      <c r="KQT30" s="14" t="str">
        <f>IF('Employee Input 20-21'!KQT30="","",'Employee Input 20-21'!KQT30)</f>
        <v/>
      </c>
      <c r="KQU30" s="14" t="str">
        <f>IF('Employee Input 20-21'!KQU30="","",'Employee Input 20-21'!KQU30)</f>
        <v/>
      </c>
      <c r="KQV30" s="14" t="str">
        <f>IF('Employee Input 20-21'!KQV30="","",'Employee Input 20-21'!KQV30)</f>
        <v/>
      </c>
      <c r="KQW30" s="14" t="str">
        <f>IF('Employee Input 20-21'!KQW30="","",'Employee Input 20-21'!KQW30)</f>
        <v/>
      </c>
      <c r="KQX30" s="14" t="str">
        <f>IF('Employee Input 20-21'!KQX30="","",'Employee Input 20-21'!KQX30)</f>
        <v/>
      </c>
      <c r="KQY30" s="14" t="str">
        <f>IF('Employee Input 20-21'!KQY30="","",'Employee Input 20-21'!KQY30)</f>
        <v/>
      </c>
      <c r="KQZ30" s="14" t="str">
        <f>IF('Employee Input 20-21'!KQZ30="","",'Employee Input 20-21'!KQZ30)</f>
        <v/>
      </c>
      <c r="KRA30" s="14" t="str">
        <f>IF('Employee Input 20-21'!KRA30="","",'Employee Input 20-21'!KRA30)</f>
        <v/>
      </c>
      <c r="KRB30" s="14" t="str">
        <f>IF('Employee Input 20-21'!KRB30="","",'Employee Input 20-21'!KRB30)</f>
        <v/>
      </c>
      <c r="KRC30" s="14" t="str">
        <f>IF('Employee Input 20-21'!KRC30="","",'Employee Input 20-21'!KRC30)</f>
        <v/>
      </c>
      <c r="KRD30" s="14" t="str">
        <f>IF('Employee Input 20-21'!KRD30="","",'Employee Input 20-21'!KRD30)</f>
        <v/>
      </c>
      <c r="KRE30" s="14" t="str">
        <f>IF('Employee Input 20-21'!KRE30="","",'Employee Input 20-21'!KRE30)</f>
        <v/>
      </c>
      <c r="KRF30" s="14" t="str">
        <f>IF('Employee Input 20-21'!KRF30="","",'Employee Input 20-21'!KRF30)</f>
        <v/>
      </c>
      <c r="KRG30" s="14" t="str">
        <f>IF('Employee Input 20-21'!KRG30="","",'Employee Input 20-21'!KRG30)</f>
        <v/>
      </c>
      <c r="KRH30" s="14" t="str">
        <f>IF('Employee Input 20-21'!KRH30="","",'Employee Input 20-21'!KRH30)</f>
        <v/>
      </c>
      <c r="KRI30" s="14" t="str">
        <f>IF('Employee Input 20-21'!KRI30="","",'Employee Input 20-21'!KRI30)</f>
        <v/>
      </c>
      <c r="KRJ30" s="14" t="str">
        <f>IF('Employee Input 20-21'!KRJ30="","",'Employee Input 20-21'!KRJ30)</f>
        <v/>
      </c>
      <c r="KRK30" s="14" t="str">
        <f>IF('Employee Input 20-21'!KRK30="","",'Employee Input 20-21'!KRK30)</f>
        <v/>
      </c>
      <c r="KRL30" s="14" t="str">
        <f>IF('Employee Input 20-21'!KRL30="","",'Employee Input 20-21'!KRL30)</f>
        <v/>
      </c>
      <c r="KRM30" s="14" t="str">
        <f>IF('Employee Input 20-21'!KRM30="","",'Employee Input 20-21'!KRM30)</f>
        <v/>
      </c>
      <c r="KRN30" s="14" t="str">
        <f>IF('Employee Input 20-21'!KRN30="","",'Employee Input 20-21'!KRN30)</f>
        <v/>
      </c>
      <c r="KRO30" s="14" t="str">
        <f>IF('Employee Input 20-21'!KRO30="","",'Employee Input 20-21'!KRO30)</f>
        <v/>
      </c>
      <c r="KRP30" s="14" t="str">
        <f>IF('Employee Input 20-21'!KRP30="","",'Employee Input 20-21'!KRP30)</f>
        <v/>
      </c>
      <c r="KRQ30" s="14" t="str">
        <f>IF('Employee Input 20-21'!KRQ30="","",'Employee Input 20-21'!KRQ30)</f>
        <v/>
      </c>
      <c r="KRR30" s="14" t="str">
        <f>IF('Employee Input 20-21'!KRR30="","",'Employee Input 20-21'!KRR30)</f>
        <v/>
      </c>
      <c r="KRS30" s="14" t="str">
        <f>IF('Employee Input 20-21'!KRS30="","",'Employee Input 20-21'!KRS30)</f>
        <v/>
      </c>
      <c r="KRT30" s="14" t="str">
        <f>IF('Employee Input 20-21'!KRT30="","",'Employee Input 20-21'!KRT30)</f>
        <v/>
      </c>
      <c r="KRU30" s="14" t="str">
        <f>IF('Employee Input 20-21'!KRU30="","",'Employee Input 20-21'!KRU30)</f>
        <v/>
      </c>
      <c r="KRV30" s="14" t="str">
        <f>IF('Employee Input 20-21'!KRV30="","",'Employee Input 20-21'!KRV30)</f>
        <v/>
      </c>
      <c r="KRW30" s="14" t="str">
        <f>IF('Employee Input 20-21'!KRW30="","",'Employee Input 20-21'!KRW30)</f>
        <v/>
      </c>
      <c r="KRX30" s="14" t="str">
        <f>IF('Employee Input 20-21'!KRX30="","",'Employee Input 20-21'!KRX30)</f>
        <v/>
      </c>
      <c r="KRY30" s="14" t="str">
        <f>IF('Employee Input 20-21'!KRY30="","",'Employee Input 20-21'!KRY30)</f>
        <v/>
      </c>
      <c r="KRZ30" s="14" t="str">
        <f>IF('Employee Input 20-21'!KRZ30="","",'Employee Input 20-21'!KRZ30)</f>
        <v/>
      </c>
      <c r="KSA30" s="14" t="str">
        <f>IF('Employee Input 20-21'!KSA30="","",'Employee Input 20-21'!KSA30)</f>
        <v/>
      </c>
      <c r="KSB30" s="14" t="str">
        <f>IF('Employee Input 20-21'!KSB30="","",'Employee Input 20-21'!KSB30)</f>
        <v/>
      </c>
      <c r="KSC30" s="14" t="str">
        <f>IF('Employee Input 20-21'!KSC30="","",'Employee Input 20-21'!KSC30)</f>
        <v/>
      </c>
      <c r="KSD30" s="14" t="str">
        <f>IF('Employee Input 20-21'!KSD30="","",'Employee Input 20-21'!KSD30)</f>
        <v/>
      </c>
      <c r="KSE30" s="14" t="str">
        <f>IF('Employee Input 20-21'!KSE30="","",'Employee Input 20-21'!KSE30)</f>
        <v/>
      </c>
      <c r="KSF30" s="14" t="str">
        <f>IF('Employee Input 20-21'!KSF30="","",'Employee Input 20-21'!KSF30)</f>
        <v/>
      </c>
      <c r="KSG30" s="14" t="str">
        <f>IF('Employee Input 20-21'!KSG30="","",'Employee Input 20-21'!KSG30)</f>
        <v/>
      </c>
      <c r="KSH30" s="14" t="str">
        <f>IF('Employee Input 20-21'!KSH30="","",'Employee Input 20-21'!KSH30)</f>
        <v/>
      </c>
      <c r="KSI30" s="14" t="str">
        <f>IF('Employee Input 20-21'!KSI30="","",'Employee Input 20-21'!KSI30)</f>
        <v/>
      </c>
      <c r="KSJ30" s="14" t="str">
        <f>IF('Employee Input 20-21'!KSJ30="","",'Employee Input 20-21'!KSJ30)</f>
        <v/>
      </c>
      <c r="KSK30" s="14" t="str">
        <f>IF('Employee Input 20-21'!KSK30="","",'Employee Input 20-21'!KSK30)</f>
        <v/>
      </c>
      <c r="KSL30" s="14" t="str">
        <f>IF('Employee Input 20-21'!KSL30="","",'Employee Input 20-21'!KSL30)</f>
        <v/>
      </c>
      <c r="KSM30" s="14" t="str">
        <f>IF('Employee Input 20-21'!KSM30="","",'Employee Input 20-21'!KSM30)</f>
        <v/>
      </c>
      <c r="KSN30" s="14" t="str">
        <f>IF('Employee Input 20-21'!KSN30="","",'Employee Input 20-21'!KSN30)</f>
        <v/>
      </c>
      <c r="KSO30" s="14" t="str">
        <f>IF('Employee Input 20-21'!KSO30="","",'Employee Input 20-21'!KSO30)</f>
        <v/>
      </c>
      <c r="KSP30" s="14" t="str">
        <f>IF('Employee Input 20-21'!KSP30="","",'Employee Input 20-21'!KSP30)</f>
        <v/>
      </c>
      <c r="KSQ30" s="14" t="str">
        <f>IF('Employee Input 20-21'!KSQ30="","",'Employee Input 20-21'!KSQ30)</f>
        <v/>
      </c>
      <c r="KSR30" s="14" t="str">
        <f>IF('Employee Input 20-21'!KSR30="","",'Employee Input 20-21'!KSR30)</f>
        <v/>
      </c>
      <c r="KSS30" s="14" t="str">
        <f>IF('Employee Input 20-21'!KSS30="","",'Employee Input 20-21'!KSS30)</f>
        <v/>
      </c>
      <c r="KST30" s="14" t="str">
        <f>IF('Employee Input 20-21'!KST30="","",'Employee Input 20-21'!KST30)</f>
        <v/>
      </c>
      <c r="KSU30" s="14" t="str">
        <f>IF('Employee Input 20-21'!KSU30="","",'Employee Input 20-21'!KSU30)</f>
        <v/>
      </c>
      <c r="KSV30" s="14" t="str">
        <f>IF('Employee Input 20-21'!KSV30="","",'Employee Input 20-21'!KSV30)</f>
        <v/>
      </c>
      <c r="KSW30" s="14" t="str">
        <f>IF('Employee Input 20-21'!KSW30="","",'Employee Input 20-21'!KSW30)</f>
        <v/>
      </c>
      <c r="KSX30" s="14" t="str">
        <f>IF('Employee Input 20-21'!KSX30="","",'Employee Input 20-21'!KSX30)</f>
        <v/>
      </c>
      <c r="KSY30" s="14" t="str">
        <f>IF('Employee Input 20-21'!KSY30="","",'Employee Input 20-21'!KSY30)</f>
        <v/>
      </c>
      <c r="KSZ30" s="14" t="str">
        <f>IF('Employee Input 20-21'!KSZ30="","",'Employee Input 20-21'!KSZ30)</f>
        <v/>
      </c>
      <c r="KTA30" s="14" t="str">
        <f>IF('Employee Input 20-21'!KTA30="","",'Employee Input 20-21'!KTA30)</f>
        <v/>
      </c>
      <c r="KTB30" s="14" t="str">
        <f>IF('Employee Input 20-21'!KTB30="","",'Employee Input 20-21'!KTB30)</f>
        <v/>
      </c>
      <c r="KTC30" s="14" t="str">
        <f>IF('Employee Input 20-21'!KTC30="","",'Employee Input 20-21'!KTC30)</f>
        <v/>
      </c>
      <c r="KTD30" s="14" t="str">
        <f>IF('Employee Input 20-21'!KTD30="","",'Employee Input 20-21'!KTD30)</f>
        <v/>
      </c>
      <c r="KTE30" s="14" t="str">
        <f>IF('Employee Input 20-21'!KTE30="","",'Employee Input 20-21'!KTE30)</f>
        <v/>
      </c>
      <c r="KTF30" s="14" t="str">
        <f>IF('Employee Input 20-21'!KTF30="","",'Employee Input 20-21'!KTF30)</f>
        <v/>
      </c>
      <c r="KTG30" s="14" t="str">
        <f>IF('Employee Input 20-21'!KTG30="","",'Employee Input 20-21'!KTG30)</f>
        <v/>
      </c>
      <c r="KTH30" s="14" t="str">
        <f>IF('Employee Input 20-21'!KTH30="","",'Employee Input 20-21'!KTH30)</f>
        <v/>
      </c>
      <c r="KTI30" s="14" t="str">
        <f>IF('Employee Input 20-21'!KTI30="","",'Employee Input 20-21'!KTI30)</f>
        <v/>
      </c>
      <c r="KTJ30" s="14" t="str">
        <f>IF('Employee Input 20-21'!KTJ30="","",'Employee Input 20-21'!KTJ30)</f>
        <v/>
      </c>
      <c r="KTK30" s="14" t="str">
        <f>IF('Employee Input 20-21'!KTK30="","",'Employee Input 20-21'!KTK30)</f>
        <v/>
      </c>
      <c r="KTL30" s="14" t="str">
        <f>IF('Employee Input 20-21'!KTL30="","",'Employee Input 20-21'!KTL30)</f>
        <v/>
      </c>
      <c r="KTM30" s="14" t="str">
        <f>IF('Employee Input 20-21'!KTM30="","",'Employee Input 20-21'!KTM30)</f>
        <v/>
      </c>
      <c r="KTN30" s="14" t="str">
        <f>IF('Employee Input 20-21'!KTN30="","",'Employee Input 20-21'!KTN30)</f>
        <v/>
      </c>
      <c r="KTO30" s="14" t="str">
        <f>IF('Employee Input 20-21'!KTO30="","",'Employee Input 20-21'!KTO30)</f>
        <v/>
      </c>
      <c r="KTP30" s="14" t="str">
        <f>IF('Employee Input 20-21'!KTP30="","",'Employee Input 20-21'!KTP30)</f>
        <v/>
      </c>
      <c r="KTQ30" s="14" t="str">
        <f>IF('Employee Input 20-21'!KTQ30="","",'Employee Input 20-21'!KTQ30)</f>
        <v/>
      </c>
      <c r="KTR30" s="14" t="str">
        <f>IF('Employee Input 20-21'!KTR30="","",'Employee Input 20-21'!KTR30)</f>
        <v/>
      </c>
      <c r="KTS30" s="14" t="str">
        <f>IF('Employee Input 20-21'!KTS30="","",'Employee Input 20-21'!KTS30)</f>
        <v/>
      </c>
      <c r="KTT30" s="14" t="str">
        <f>IF('Employee Input 20-21'!KTT30="","",'Employee Input 20-21'!KTT30)</f>
        <v/>
      </c>
      <c r="KTU30" s="14" t="str">
        <f>IF('Employee Input 20-21'!KTU30="","",'Employee Input 20-21'!KTU30)</f>
        <v/>
      </c>
      <c r="KTV30" s="14" t="str">
        <f>IF('Employee Input 20-21'!KTV30="","",'Employee Input 20-21'!KTV30)</f>
        <v/>
      </c>
      <c r="KTW30" s="14" t="str">
        <f>IF('Employee Input 20-21'!KTW30="","",'Employee Input 20-21'!KTW30)</f>
        <v/>
      </c>
      <c r="KTX30" s="14" t="str">
        <f>IF('Employee Input 20-21'!KTX30="","",'Employee Input 20-21'!KTX30)</f>
        <v/>
      </c>
      <c r="KTY30" s="14" t="str">
        <f>IF('Employee Input 20-21'!KTY30="","",'Employee Input 20-21'!KTY30)</f>
        <v/>
      </c>
      <c r="KTZ30" s="14" t="str">
        <f>IF('Employee Input 20-21'!KTZ30="","",'Employee Input 20-21'!KTZ30)</f>
        <v/>
      </c>
      <c r="KUA30" s="14" t="str">
        <f>IF('Employee Input 20-21'!KUA30="","",'Employee Input 20-21'!KUA30)</f>
        <v/>
      </c>
      <c r="KUB30" s="14" t="str">
        <f>IF('Employee Input 20-21'!KUB30="","",'Employee Input 20-21'!KUB30)</f>
        <v/>
      </c>
      <c r="KUC30" s="14" t="str">
        <f>IF('Employee Input 20-21'!KUC30="","",'Employee Input 20-21'!KUC30)</f>
        <v/>
      </c>
      <c r="KUD30" s="14" t="str">
        <f>IF('Employee Input 20-21'!KUD30="","",'Employee Input 20-21'!KUD30)</f>
        <v/>
      </c>
      <c r="KUE30" s="14" t="str">
        <f>IF('Employee Input 20-21'!KUE30="","",'Employee Input 20-21'!KUE30)</f>
        <v/>
      </c>
      <c r="KUF30" s="14" t="str">
        <f>IF('Employee Input 20-21'!KUF30="","",'Employee Input 20-21'!KUF30)</f>
        <v/>
      </c>
      <c r="KUG30" s="14" t="str">
        <f>IF('Employee Input 20-21'!KUG30="","",'Employee Input 20-21'!KUG30)</f>
        <v/>
      </c>
      <c r="KUH30" s="14" t="str">
        <f>IF('Employee Input 20-21'!KUH30="","",'Employee Input 20-21'!KUH30)</f>
        <v/>
      </c>
      <c r="KUI30" s="14" t="str">
        <f>IF('Employee Input 20-21'!KUI30="","",'Employee Input 20-21'!KUI30)</f>
        <v/>
      </c>
      <c r="KUJ30" s="14" t="str">
        <f>IF('Employee Input 20-21'!KUJ30="","",'Employee Input 20-21'!KUJ30)</f>
        <v/>
      </c>
      <c r="KUK30" s="14" t="str">
        <f>IF('Employee Input 20-21'!KUK30="","",'Employee Input 20-21'!KUK30)</f>
        <v/>
      </c>
      <c r="KUL30" s="14" t="str">
        <f>IF('Employee Input 20-21'!KUL30="","",'Employee Input 20-21'!KUL30)</f>
        <v/>
      </c>
      <c r="KUM30" s="14" t="str">
        <f>IF('Employee Input 20-21'!KUM30="","",'Employee Input 20-21'!KUM30)</f>
        <v/>
      </c>
      <c r="KUN30" s="14" t="str">
        <f>IF('Employee Input 20-21'!KUN30="","",'Employee Input 20-21'!KUN30)</f>
        <v/>
      </c>
      <c r="KUO30" s="14" t="str">
        <f>IF('Employee Input 20-21'!KUO30="","",'Employee Input 20-21'!KUO30)</f>
        <v/>
      </c>
      <c r="KUP30" s="14" t="str">
        <f>IF('Employee Input 20-21'!KUP30="","",'Employee Input 20-21'!KUP30)</f>
        <v/>
      </c>
      <c r="KUQ30" s="14" t="str">
        <f>IF('Employee Input 20-21'!KUQ30="","",'Employee Input 20-21'!KUQ30)</f>
        <v/>
      </c>
      <c r="KUR30" s="14" t="str">
        <f>IF('Employee Input 20-21'!KUR30="","",'Employee Input 20-21'!KUR30)</f>
        <v/>
      </c>
      <c r="KUS30" s="14" t="str">
        <f>IF('Employee Input 20-21'!KUS30="","",'Employee Input 20-21'!KUS30)</f>
        <v/>
      </c>
      <c r="KUT30" s="14" t="str">
        <f>IF('Employee Input 20-21'!KUT30="","",'Employee Input 20-21'!KUT30)</f>
        <v/>
      </c>
      <c r="KUU30" s="14" t="str">
        <f>IF('Employee Input 20-21'!KUU30="","",'Employee Input 20-21'!KUU30)</f>
        <v/>
      </c>
      <c r="KUV30" s="14" t="str">
        <f>IF('Employee Input 20-21'!KUV30="","",'Employee Input 20-21'!KUV30)</f>
        <v/>
      </c>
      <c r="KUW30" s="14" t="str">
        <f>IF('Employee Input 20-21'!KUW30="","",'Employee Input 20-21'!KUW30)</f>
        <v/>
      </c>
      <c r="KUX30" s="14" t="str">
        <f>IF('Employee Input 20-21'!KUX30="","",'Employee Input 20-21'!KUX30)</f>
        <v/>
      </c>
      <c r="KUY30" s="14" t="str">
        <f>IF('Employee Input 20-21'!KUY30="","",'Employee Input 20-21'!KUY30)</f>
        <v/>
      </c>
      <c r="KUZ30" s="14" t="str">
        <f>IF('Employee Input 20-21'!KUZ30="","",'Employee Input 20-21'!KUZ30)</f>
        <v/>
      </c>
      <c r="KVA30" s="14" t="str">
        <f>IF('Employee Input 20-21'!KVA30="","",'Employee Input 20-21'!KVA30)</f>
        <v/>
      </c>
      <c r="KVB30" s="14" t="str">
        <f>IF('Employee Input 20-21'!KVB30="","",'Employee Input 20-21'!KVB30)</f>
        <v/>
      </c>
      <c r="KVC30" s="14" t="str">
        <f>IF('Employee Input 20-21'!KVC30="","",'Employee Input 20-21'!KVC30)</f>
        <v/>
      </c>
      <c r="KVD30" s="14" t="str">
        <f>IF('Employee Input 20-21'!KVD30="","",'Employee Input 20-21'!KVD30)</f>
        <v/>
      </c>
      <c r="KVE30" s="14" t="str">
        <f>IF('Employee Input 20-21'!KVE30="","",'Employee Input 20-21'!KVE30)</f>
        <v/>
      </c>
      <c r="KVF30" s="14" t="str">
        <f>IF('Employee Input 20-21'!KVF30="","",'Employee Input 20-21'!KVF30)</f>
        <v/>
      </c>
      <c r="KVG30" s="14" t="str">
        <f>IF('Employee Input 20-21'!KVG30="","",'Employee Input 20-21'!KVG30)</f>
        <v/>
      </c>
      <c r="KVH30" s="14" t="str">
        <f>IF('Employee Input 20-21'!KVH30="","",'Employee Input 20-21'!KVH30)</f>
        <v/>
      </c>
      <c r="KVI30" s="14" t="str">
        <f>IF('Employee Input 20-21'!KVI30="","",'Employee Input 20-21'!KVI30)</f>
        <v/>
      </c>
      <c r="KVJ30" s="14" t="str">
        <f>IF('Employee Input 20-21'!KVJ30="","",'Employee Input 20-21'!KVJ30)</f>
        <v/>
      </c>
      <c r="KVK30" s="14" t="str">
        <f>IF('Employee Input 20-21'!KVK30="","",'Employee Input 20-21'!KVK30)</f>
        <v/>
      </c>
      <c r="KVL30" s="14" t="str">
        <f>IF('Employee Input 20-21'!KVL30="","",'Employee Input 20-21'!KVL30)</f>
        <v/>
      </c>
      <c r="KVM30" s="14" t="str">
        <f>IF('Employee Input 20-21'!KVM30="","",'Employee Input 20-21'!KVM30)</f>
        <v/>
      </c>
      <c r="KVN30" s="14" t="str">
        <f>IF('Employee Input 20-21'!KVN30="","",'Employee Input 20-21'!KVN30)</f>
        <v/>
      </c>
      <c r="KVO30" s="14" t="str">
        <f>IF('Employee Input 20-21'!KVO30="","",'Employee Input 20-21'!KVO30)</f>
        <v/>
      </c>
      <c r="KVP30" s="14" t="str">
        <f>IF('Employee Input 20-21'!KVP30="","",'Employee Input 20-21'!KVP30)</f>
        <v/>
      </c>
      <c r="KVQ30" s="14" t="str">
        <f>IF('Employee Input 20-21'!KVQ30="","",'Employee Input 20-21'!KVQ30)</f>
        <v/>
      </c>
      <c r="KVR30" s="14" t="str">
        <f>IF('Employee Input 20-21'!KVR30="","",'Employee Input 20-21'!KVR30)</f>
        <v/>
      </c>
      <c r="KVS30" s="14" t="str">
        <f>IF('Employee Input 20-21'!KVS30="","",'Employee Input 20-21'!KVS30)</f>
        <v/>
      </c>
      <c r="KVT30" s="14" t="str">
        <f>IF('Employee Input 20-21'!KVT30="","",'Employee Input 20-21'!KVT30)</f>
        <v/>
      </c>
      <c r="KVU30" s="14" t="str">
        <f>IF('Employee Input 20-21'!KVU30="","",'Employee Input 20-21'!KVU30)</f>
        <v/>
      </c>
      <c r="KVV30" s="14" t="str">
        <f>IF('Employee Input 20-21'!KVV30="","",'Employee Input 20-21'!KVV30)</f>
        <v/>
      </c>
      <c r="KVW30" s="14" t="str">
        <f>IF('Employee Input 20-21'!KVW30="","",'Employee Input 20-21'!KVW30)</f>
        <v/>
      </c>
      <c r="KVX30" s="14" t="str">
        <f>IF('Employee Input 20-21'!KVX30="","",'Employee Input 20-21'!KVX30)</f>
        <v/>
      </c>
      <c r="KVY30" s="14" t="str">
        <f>IF('Employee Input 20-21'!KVY30="","",'Employee Input 20-21'!KVY30)</f>
        <v/>
      </c>
      <c r="KVZ30" s="14" t="str">
        <f>IF('Employee Input 20-21'!KVZ30="","",'Employee Input 20-21'!KVZ30)</f>
        <v/>
      </c>
      <c r="KWA30" s="14" t="str">
        <f>IF('Employee Input 20-21'!KWA30="","",'Employee Input 20-21'!KWA30)</f>
        <v/>
      </c>
      <c r="KWB30" s="14" t="str">
        <f>IF('Employee Input 20-21'!KWB30="","",'Employee Input 20-21'!KWB30)</f>
        <v/>
      </c>
      <c r="KWC30" s="14" t="str">
        <f>IF('Employee Input 20-21'!KWC30="","",'Employee Input 20-21'!KWC30)</f>
        <v/>
      </c>
      <c r="KWD30" s="14" t="str">
        <f>IF('Employee Input 20-21'!KWD30="","",'Employee Input 20-21'!KWD30)</f>
        <v/>
      </c>
      <c r="KWE30" s="14" t="str">
        <f>IF('Employee Input 20-21'!KWE30="","",'Employee Input 20-21'!KWE30)</f>
        <v/>
      </c>
      <c r="KWF30" s="14" t="str">
        <f>IF('Employee Input 20-21'!KWF30="","",'Employee Input 20-21'!KWF30)</f>
        <v/>
      </c>
      <c r="KWG30" s="14" t="str">
        <f>IF('Employee Input 20-21'!KWG30="","",'Employee Input 20-21'!KWG30)</f>
        <v/>
      </c>
      <c r="KWH30" s="14" t="str">
        <f>IF('Employee Input 20-21'!KWH30="","",'Employee Input 20-21'!KWH30)</f>
        <v/>
      </c>
      <c r="KWI30" s="14" t="str">
        <f>IF('Employee Input 20-21'!KWI30="","",'Employee Input 20-21'!KWI30)</f>
        <v/>
      </c>
      <c r="KWJ30" s="14" t="str">
        <f>IF('Employee Input 20-21'!KWJ30="","",'Employee Input 20-21'!KWJ30)</f>
        <v/>
      </c>
      <c r="KWK30" s="14" t="str">
        <f>IF('Employee Input 20-21'!KWK30="","",'Employee Input 20-21'!KWK30)</f>
        <v/>
      </c>
      <c r="KWL30" s="14" t="str">
        <f>IF('Employee Input 20-21'!KWL30="","",'Employee Input 20-21'!KWL30)</f>
        <v/>
      </c>
      <c r="KWM30" s="14" t="str">
        <f>IF('Employee Input 20-21'!KWM30="","",'Employee Input 20-21'!KWM30)</f>
        <v/>
      </c>
      <c r="KWN30" s="14" t="str">
        <f>IF('Employee Input 20-21'!KWN30="","",'Employee Input 20-21'!KWN30)</f>
        <v/>
      </c>
      <c r="KWO30" s="14" t="str">
        <f>IF('Employee Input 20-21'!KWO30="","",'Employee Input 20-21'!KWO30)</f>
        <v/>
      </c>
      <c r="KWP30" s="14" t="str">
        <f>IF('Employee Input 20-21'!KWP30="","",'Employee Input 20-21'!KWP30)</f>
        <v/>
      </c>
      <c r="KWQ30" s="14" t="str">
        <f>IF('Employee Input 20-21'!KWQ30="","",'Employee Input 20-21'!KWQ30)</f>
        <v/>
      </c>
      <c r="KWR30" s="14" t="str">
        <f>IF('Employee Input 20-21'!KWR30="","",'Employee Input 20-21'!KWR30)</f>
        <v/>
      </c>
      <c r="KWS30" s="14" t="str">
        <f>IF('Employee Input 20-21'!KWS30="","",'Employee Input 20-21'!KWS30)</f>
        <v/>
      </c>
      <c r="KWT30" s="14" t="str">
        <f>IF('Employee Input 20-21'!KWT30="","",'Employee Input 20-21'!KWT30)</f>
        <v/>
      </c>
      <c r="KWU30" s="14" t="str">
        <f>IF('Employee Input 20-21'!KWU30="","",'Employee Input 20-21'!KWU30)</f>
        <v/>
      </c>
      <c r="KWV30" s="14" t="str">
        <f>IF('Employee Input 20-21'!KWV30="","",'Employee Input 20-21'!KWV30)</f>
        <v/>
      </c>
      <c r="KWW30" s="14" t="str">
        <f>IF('Employee Input 20-21'!KWW30="","",'Employee Input 20-21'!KWW30)</f>
        <v/>
      </c>
      <c r="KWX30" s="14" t="str">
        <f>IF('Employee Input 20-21'!KWX30="","",'Employee Input 20-21'!KWX30)</f>
        <v/>
      </c>
      <c r="KWY30" s="14" t="str">
        <f>IF('Employee Input 20-21'!KWY30="","",'Employee Input 20-21'!KWY30)</f>
        <v/>
      </c>
      <c r="KWZ30" s="14" t="str">
        <f>IF('Employee Input 20-21'!KWZ30="","",'Employee Input 20-21'!KWZ30)</f>
        <v/>
      </c>
      <c r="KXA30" s="14" t="str">
        <f>IF('Employee Input 20-21'!KXA30="","",'Employee Input 20-21'!KXA30)</f>
        <v/>
      </c>
      <c r="KXB30" s="14" t="str">
        <f>IF('Employee Input 20-21'!KXB30="","",'Employee Input 20-21'!KXB30)</f>
        <v/>
      </c>
      <c r="KXC30" s="14" t="str">
        <f>IF('Employee Input 20-21'!KXC30="","",'Employee Input 20-21'!KXC30)</f>
        <v/>
      </c>
      <c r="KXD30" s="14" t="str">
        <f>IF('Employee Input 20-21'!KXD30="","",'Employee Input 20-21'!KXD30)</f>
        <v/>
      </c>
      <c r="KXE30" s="14" t="str">
        <f>IF('Employee Input 20-21'!KXE30="","",'Employee Input 20-21'!KXE30)</f>
        <v/>
      </c>
      <c r="KXF30" s="14" t="str">
        <f>IF('Employee Input 20-21'!KXF30="","",'Employee Input 20-21'!KXF30)</f>
        <v/>
      </c>
      <c r="KXG30" s="14" t="str">
        <f>IF('Employee Input 20-21'!KXG30="","",'Employee Input 20-21'!KXG30)</f>
        <v/>
      </c>
      <c r="KXH30" s="14" t="str">
        <f>IF('Employee Input 20-21'!KXH30="","",'Employee Input 20-21'!KXH30)</f>
        <v/>
      </c>
      <c r="KXI30" s="14" t="str">
        <f>IF('Employee Input 20-21'!KXI30="","",'Employee Input 20-21'!KXI30)</f>
        <v/>
      </c>
      <c r="KXJ30" s="14" t="str">
        <f>IF('Employee Input 20-21'!KXJ30="","",'Employee Input 20-21'!KXJ30)</f>
        <v/>
      </c>
      <c r="KXK30" s="14" t="str">
        <f>IF('Employee Input 20-21'!KXK30="","",'Employee Input 20-21'!KXK30)</f>
        <v/>
      </c>
      <c r="KXL30" s="14" t="str">
        <f>IF('Employee Input 20-21'!KXL30="","",'Employee Input 20-21'!KXL30)</f>
        <v/>
      </c>
      <c r="KXM30" s="14" t="str">
        <f>IF('Employee Input 20-21'!KXM30="","",'Employee Input 20-21'!KXM30)</f>
        <v/>
      </c>
      <c r="KXN30" s="14" t="str">
        <f>IF('Employee Input 20-21'!KXN30="","",'Employee Input 20-21'!KXN30)</f>
        <v/>
      </c>
      <c r="KXO30" s="14" t="str">
        <f>IF('Employee Input 20-21'!KXO30="","",'Employee Input 20-21'!KXO30)</f>
        <v/>
      </c>
      <c r="KXP30" s="14" t="str">
        <f>IF('Employee Input 20-21'!KXP30="","",'Employee Input 20-21'!KXP30)</f>
        <v/>
      </c>
      <c r="KXQ30" s="14" t="str">
        <f>IF('Employee Input 20-21'!KXQ30="","",'Employee Input 20-21'!KXQ30)</f>
        <v/>
      </c>
      <c r="KXR30" s="14" t="str">
        <f>IF('Employee Input 20-21'!KXR30="","",'Employee Input 20-21'!KXR30)</f>
        <v/>
      </c>
      <c r="KXS30" s="14" t="str">
        <f>IF('Employee Input 20-21'!KXS30="","",'Employee Input 20-21'!KXS30)</f>
        <v/>
      </c>
      <c r="KXT30" s="14" t="str">
        <f>IF('Employee Input 20-21'!KXT30="","",'Employee Input 20-21'!KXT30)</f>
        <v/>
      </c>
      <c r="KXU30" s="14" t="str">
        <f>IF('Employee Input 20-21'!KXU30="","",'Employee Input 20-21'!KXU30)</f>
        <v/>
      </c>
      <c r="KXV30" s="14" t="str">
        <f>IF('Employee Input 20-21'!KXV30="","",'Employee Input 20-21'!KXV30)</f>
        <v/>
      </c>
      <c r="KXW30" s="14" t="str">
        <f>IF('Employee Input 20-21'!KXW30="","",'Employee Input 20-21'!KXW30)</f>
        <v/>
      </c>
      <c r="KXX30" s="14" t="str">
        <f>IF('Employee Input 20-21'!KXX30="","",'Employee Input 20-21'!KXX30)</f>
        <v/>
      </c>
      <c r="KXY30" s="14" t="str">
        <f>IF('Employee Input 20-21'!KXY30="","",'Employee Input 20-21'!KXY30)</f>
        <v/>
      </c>
      <c r="KXZ30" s="14" t="str">
        <f>IF('Employee Input 20-21'!KXZ30="","",'Employee Input 20-21'!KXZ30)</f>
        <v/>
      </c>
      <c r="KYA30" s="14" t="str">
        <f>IF('Employee Input 20-21'!KYA30="","",'Employee Input 20-21'!KYA30)</f>
        <v/>
      </c>
      <c r="KYB30" s="14" t="str">
        <f>IF('Employee Input 20-21'!KYB30="","",'Employee Input 20-21'!KYB30)</f>
        <v/>
      </c>
      <c r="KYC30" s="14" t="str">
        <f>IF('Employee Input 20-21'!KYC30="","",'Employee Input 20-21'!KYC30)</f>
        <v/>
      </c>
      <c r="KYD30" s="14" t="str">
        <f>IF('Employee Input 20-21'!KYD30="","",'Employee Input 20-21'!KYD30)</f>
        <v/>
      </c>
      <c r="KYE30" s="14" t="str">
        <f>IF('Employee Input 20-21'!KYE30="","",'Employee Input 20-21'!KYE30)</f>
        <v/>
      </c>
      <c r="KYF30" s="14" t="str">
        <f>IF('Employee Input 20-21'!KYF30="","",'Employee Input 20-21'!KYF30)</f>
        <v/>
      </c>
      <c r="KYG30" s="14" t="str">
        <f>IF('Employee Input 20-21'!KYG30="","",'Employee Input 20-21'!KYG30)</f>
        <v/>
      </c>
      <c r="KYH30" s="14" t="str">
        <f>IF('Employee Input 20-21'!KYH30="","",'Employee Input 20-21'!KYH30)</f>
        <v/>
      </c>
      <c r="KYI30" s="14" t="str">
        <f>IF('Employee Input 20-21'!KYI30="","",'Employee Input 20-21'!KYI30)</f>
        <v/>
      </c>
      <c r="KYJ30" s="14" t="str">
        <f>IF('Employee Input 20-21'!KYJ30="","",'Employee Input 20-21'!KYJ30)</f>
        <v/>
      </c>
      <c r="KYK30" s="14" t="str">
        <f>IF('Employee Input 20-21'!KYK30="","",'Employee Input 20-21'!KYK30)</f>
        <v/>
      </c>
      <c r="KYL30" s="14" t="str">
        <f>IF('Employee Input 20-21'!KYL30="","",'Employee Input 20-21'!KYL30)</f>
        <v/>
      </c>
      <c r="KYM30" s="14" t="str">
        <f>IF('Employee Input 20-21'!KYM30="","",'Employee Input 20-21'!KYM30)</f>
        <v/>
      </c>
      <c r="KYN30" s="14" t="str">
        <f>IF('Employee Input 20-21'!KYN30="","",'Employee Input 20-21'!KYN30)</f>
        <v/>
      </c>
      <c r="KYO30" s="14" t="str">
        <f>IF('Employee Input 20-21'!KYO30="","",'Employee Input 20-21'!KYO30)</f>
        <v/>
      </c>
      <c r="KYP30" s="14" t="str">
        <f>IF('Employee Input 20-21'!KYP30="","",'Employee Input 20-21'!KYP30)</f>
        <v/>
      </c>
      <c r="KYQ30" s="14" t="str">
        <f>IF('Employee Input 20-21'!KYQ30="","",'Employee Input 20-21'!KYQ30)</f>
        <v/>
      </c>
      <c r="KYR30" s="14" t="str">
        <f>IF('Employee Input 20-21'!KYR30="","",'Employee Input 20-21'!KYR30)</f>
        <v/>
      </c>
      <c r="KYS30" s="14" t="str">
        <f>IF('Employee Input 20-21'!KYS30="","",'Employee Input 20-21'!KYS30)</f>
        <v/>
      </c>
      <c r="KYT30" s="14" t="str">
        <f>IF('Employee Input 20-21'!KYT30="","",'Employee Input 20-21'!KYT30)</f>
        <v/>
      </c>
      <c r="KYU30" s="14" t="str">
        <f>IF('Employee Input 20-21'!KYU30="","",'Employee Input 20-21'!KYU30)</f>
        <v/>
      </c>
      <c r="KYV30" s="14" t="str">
        <f>IF('Employee Input 20-21'!KYV30="","",'Employee Input 20-21'!KYV30)</f>
        <v/>
      </c>
      <c r="KYW30" s="14" t="str">
        <f>IF('Employee Input 20-21'!KYW30="","",'Employee Input 20-21'!KYW30)</f>
        <v/>
      </c>
      <c r="KYX30" s="14" t="str">
        <f>IF('Employee Input 20-21'!KYX30="","",'Employee Input 20-21'!KYX30)</f>
        <v/>
      </c>
      <c r="KYY30" s="14" t="str">
        <f>IF('Employee Input 20-21'!KYY30="","",'Employee Input 20-21'!KYY30)</f>
        <v/>
      </c>
      <c r="KYZ30" s="14" t="str">
        <f>IF('Employee Input 20-21'!KYZ30="","",'Employee Input 20-21'!KYZ30)</f>
        <v/>
      </c>
      <c r="KZA30" s="14" t="str">
        <f>IF('Employee Input 20-21'!KZA30="","",'Employee Input 20-21'!KZA30)</f>
        <v/>
      </c>
      <c r="KZB30" s="14" t="str">
        <f>IF('Employee Input 20-21'!KZB30="","",'Employee Input 20-21'!KZB30)</f>
        <v/>
      </c>
      <c r="KZC30" s="14" t="str">
        <f>IF('Employee Input 20-21'!KZC30="","",'Employee Input 20-21'!KZC30)</f>
        <v/>
      </c>
      <c r="KZD30" s="14" t="str">
        <f>IF('Employee Input 20-21'!KZD30="","",'Employee Input 20-21'!KZD30)</f>
        <v/>
      </c>
      <c r="KZE30" s="14" t="str">
        <f>IF('Employee Input 20-21'!KZE30="","",'Employee Input 20-21'!KZE30)</f>
        <v/>
      </c>
      <c r="KZF30" s="14" t="str">
        <f>IF('Employee Input 20-21'!KZF30="","",'Employee Input 20-21'!KZF30)</f>
        <v/>
      </c>
      <c r="KZG30" s="14" t="str">
        <f>IF('Employee Input 20-21'!KZG30="","",'Employee Input 20-21'!KZG30)</f>
        <v/>
      </c>
      <c r="KZH30" s="14" t="str">
        <f>IF('Employee Input 20-21'!KZH30="","",'Employee Input 20-21'!KZH30)</f>
        <v/>
      </c>
      <c r="KZI30" s="14" t="str">
        <f>IF('Employee Input 20-21'!KZI30="","",'Employee Input 20-21'!KZI30)</f>
        <v/>
      </c>
      <c r="KZJ30" s="14" t="str">
        <f>IF('Employee Input 20-21'!KZJ30="","",'Employee Input 20-21'!KZJ30)</f>
        <v/>
      </c>
      <c r="KZK30" s="14" t="str">
        <f>IF('Employee Input 20-21'!KZK30="","",'Employee Input 20-21'!KZK30)</f>
        <v/>
      </c>
      <c r="KZL30" s="14" t="str">
        <f>IF('Employee Input 20-21'!KZL30="","",'Employee Input 20-21'!KZL30)</f>
        <v/>
      </c>
      <c r="KZM30" s="14" t="str">
        <f>IF('Employee Input 20-21'!KZM30="","",'Employee Input 20-21'!KZM30)</f>
        <v/>
      </c>
      <c r="KZN30" s="14" t="str">
        <f>IF('Employee Input 20-21'!KZN30="","",'Employee Input 20-21'!KZN30)</f>
        <v/>
      </c>
      <c r="KZO30" s="14" t="str">
        <f>IF('Employee Input 20-21'!KZO30="","",'Employee Input 20-21'!KZO30)</f>
        <v/>
      </c>
      <c r="KZP30" s="14" t="str">
        <f>IF('Employee Input 20-21'!KZP30="","",'Employee Input 20-21'!KZP30)</f>
        <v/>
      </c>
      <c r="KZQ30" s="14" t="str">
        <f>IF('Employee Input 20-21'!KZQ30="","",'Employee Input 20-21'!KZQ30)</f>
        <v/>
      </c>
      <c r="KZR30" s="14" t="str">
        <f>IF('Employee Input 20-21'!KZR30="","",'Employee Input 20-21'!KZR30)</f>
        <v/>
      </c>
      <c r="KZS30" s="14" t="str">
        <f>IF('Employee Input 20-21'!KZS30="","",'Employee Input 20-21'!KZS30)</f>
        <v/>
      </c>
      <c r="KZT30" s="14" t="str">
        <f>IF('Employee Input 20-21'!KZT30="","",'Employee Input 20-21'!KZT30)</f>
        <v/>
      </c>
      <c r="KZU30" s="14" t="str">
        <f>IF('Employee Input 20-21'!KZU30="","",'Employee Input 20-21'!KZU30)</f>
        <v/>
      </c>
      <c r="KZV30" s="14" t="str">
        <f>IF('Employee Input 20-21'!KZV30="","",'Employee Input 20-21'!KZV30)</f>
        <v/>
      </c>
      <c r="KZW30" s="14" t="str">
        <f>IF('Employee Input 20-21'!KZW30="","",'Employee Input 20-21'!KZW30)</f>
        <v/>
      </c>
      <c r="KZX30" s="14" t="str">
        <f>IF('Employee Input 20-21'!KZX30="","",'Employee Input 20-21'!KZX30)</f>
        <v/>
      </c>
      <c r="KZY30" s="14" t="str">
        <f>IF('Employee Input 20-21'!KZY30="","",'Employee Input 20-21'!KZY30)</f>
        <v/>
      </c>
      <c r="KZZ30" s="14" t="str">
        <f>IF('Employee Input 20-21'!KZZ30="","",'Employee Input 20-21'!KZZ30)</f>
        <v/>
      </c>
      <c r="LAA30" s="14" t="str">
        <f>IF('Employee Input 20-21'!LAA30="","",'Employee Input 20-21'!LAA30)</f>
        <v/>
      </c>
      <c r="LAB30" s="14" t="str">
        <f>IF('Employee Input 20-21'!LAB30="","",'Employee Input 20-21'!LAB30)</f>
        <v/>
      </c>
      <c r="LAC30" s="14" t="str">
        <f>IF('Employee Input 20-21'!LAC30="","",'Employee Input 20-21'!LAC30)</f>
        <v/>
      </c>
      <c r="LAD30" s="14" t="str">
        <f>IF('Employee Input 20-21'!LAD30="","",'Employee Input 20-21'!LAD30)</f>
        <v/>
      </c>
      <c r="LAE30" s="14" t="str">
        <f>IF('Employee Input 20-21'!LAE30="","",'Employee Input 20-21'!LAE30)</f>
        <v/>
      </c>
      <c r="LAF30" s="14" t="str">
        <f>IF('Employee Input 20-21'!LAF30="","",'Employee Input 20-21'!LAF30)</f>
        <v/>
      </c>
      <c r="LAG30" s="14" t="str">
        <f>IF('Employee Input 20-21'!LAG30="","",'Employee Input 20-21'!LAG30)</f>
        <v/>
      </c>
      <c r="LAH30" s="14" t="str">
        <f>IF('Employee Input 20-21'!LAH30="","",'Employee Input 20-21'!LAH30)</f>
        <v/>
      </c>
      <c r="LAI30" s="14" t="str">
        <f>IF('Employee Input 20-21'!LAI30="","",'Employee Input 20-21'!LAI30)</f>
        <v/>
      </c>
      <c r="LAJ30" s="14" t="str">
        <f>IF('Employee Input 20-21'!LAJ30="","",'Employee Input 20-21'!LAJ30)</f>
        <v/>
      </c>
      <c r="LAK30" s="14" t="str">
        <f>IF('Employee Input 20-21'!LAK30="","",'Employee Input 20-21'!LAK30)</f>
        <v/>
      </c>
      <c r="LAL30" s="14" t="str">
        <f>IF('Employee Input 20-21'!LAL30="","",'Employee Input 20-21'!LAL30)</f>
        <v/>
      </c>
      <c r="LAM30" s="14" t="str">
        <f>IF('Employee Input 20-21'!LAM30="","",'Employee Input 20-21'!LAM30)</f>
        <v/>
      </c>
      <c r="LAN30" s="14" t="str">
        <f>IF('Employee Input 20-21'!LAN30="","",'Employee Input 20-21'!LAN30)</f>
        <v/>
      </c>
      <c r="LAO30" s="14" t="str">
        <f>IF('Employee Input 20-21'!LAO30="","",'Employee Input 20-21'!LAO30)</f>
        <v/>
      </c>
      <c r="LAP30" s="14" t="str">
        <f>IF('Employee Input 20-21'!LAP30="","",'Employee Input 20-21'!LAP30)</f>
        <v/>
      </c>
      <c r="LAQ30" s="14" t="str">
        <f>IF('Employee Input 20-21'!LAQ30="","",'Employee Input 20-21'!LAQ30)</f>
        <v/>
      </c>
      <c r="LAR30" s="14" t="str">
        <f>IF('Employee Input 20-21'!LAR30="","",'Employee Input 20-21'!LAR30)</f>
        <v/>
      </c>
      <c r="LAS30" s="14" t="str">
        <f>IF('Employee Input 20-21'!LAS30="","",'Employee Input 20-21'!LAS30)</f>
        <v/>
      </c>
      <c r="LAT30" s="14" t="str">
        <f>IF('Employee Input 20-21'!LAT30="","",'Employee Input 20-21'!LAT30)</f>
        <v/>
      </c>
      <c r="LAU30" s="14" t="str">
        <f>IF('Employee Input 20-21'!LAU30="","",'Employee Input 20-21'!LAU30)</f>
        <v/>
      </c>
      <c r="LAV30" s="14" t="str">
        <f>IF('Employee Input 20-21'!LAV30="","",'Employee Input 20-21'!LAV30)</f>
        <v/>
      </c>
      <c r="LAW30" s="14" t="str">
        <f>IF('Employee Input 20-21'!LAW30="","",'Employee Input 20-21'!LAW30)</f>
        <v/>
      </c>
      <c r="LAX30" s="14" t="str">
        <f>IF('Employee Input 20-21'!LAX30="","",'Employee Input 20-21'!LAX30)</f>
        <v/>
      </c>
      <c r="LAY30" s="14" t="str">
        <f>IF('Employee Input 20-21'!LAY30="","",'Employee Input 20-21'!LAY30)</f>
        <v/>
      </c>
      <c r="LAZ30" s="14" t="str">
        <f>IF('Employee Input 20-21'!LAZ30="","",'Employee Input 20-21'!LAZ30)</f>
        <v/>
      </c>
      <c r="LBA30" s="14" t="str">
        <f>IF('Employee Input 20-21'!LBA30="","",'Employee Input 20-21'!LBA30)</f>
        <v/>
      </c>
      <c r="LBB30" s="14" t="str">
        <f>IF('Employee Input 20-21'!LBB30="","",'Employee Input 20-21'!LBB30)</f>
        <v/>
      </c>
      <c r="LBC30" s="14" t="str">
        <f>IF('Employee Input 20-21'!LBC30="","",'Employee Input 20-21'!LBC30)</f>
        <v/>
      </c>
      <c r="LBD30" s="14" t="str">
        <f>IF('Employee Input 20-21'!LBD30="","",'Employee Input 20-21'!LBD30)</f>
        <v/>
      </c>
      <c r="LBE30" s="14" t="str">
        <f>IF('Employee Input 20-21'!LBE30="","",'Employee Input 20-21'!LBE30)</f>
        <v/>
      </c>
      <c r="LBF30" s="14" t="str">
        <f>IF('Employee Input 20-21'!LBF30="","",'Employee Input 20-21'!LBF30)</f>
        <v/>
      </c>
      <c r="LBG30" s="14" t="str">
        <f>IF('Employee Input 20-21'!LBG30="","",'Employee Input 20-21'!LBG30)</f>
        <v/>
      </c>
      <c r="LBH30" s="14" t="str">
        <f>IF('Employee Input 20-21'!LBH30="","",'Employee Input 20-21'!LBH30)</f>
        <v/>
      </c>
      <c r="LBI30" s="14" t="str">
        <f>IF('Employee Input 20-21'!LBI30="","",'Employee Input 20-21'!LBI30)</f>
        <v/>
      </c>
      <c r="LBJ30" s="14" t="str">
        <f>IF('Employee Input 20-21'!LBJ30="","",'Employee Input 20-21'!LBJ30)</f>
        <v/>
      </c>
      <c r="LBK30" s="14" t="str">
        <f>IF('Employee Input 20-21'!LBK30="","",'Employee Input 20-21'!LBK30)</f>
        <v/>
      </c>
      <c r="LBL30" s="14" t="str">
        <f>IF('Employee Input 20-21'!LBL30="","",'Employee Input 20-21'!LBL30)</f>
        <v/>
      </c>
      <c r="LBM30" s="14" t="str">
        <f>IF('Employee Input 20-21'!LBM30="","",'Employee Input 20-21'!LBM30)</f>
        <v/>
      </c>
      <c r="LBN30" s="14" t="str">
        <f>IF('Employee Input 20-21'!LBN30="","",'Employee Input 20-21'!LBN30)</f>
        <v/>
      </c>
      <c r="LBO30" s="14" t="str">
        <f>IF('Employee Input 20-21'!LBO30="","",'Employee Input 20-21'!LBO30)</f>
        <v/>
      </c>
      <c r="LBP30" s="14" t="str">
        <f>IF('Employee Input 20-21'!LBP30="","",'Employee Input 20-21'!LBP30)</f>
        <v/>
      </c>
      <c r="LBQ30" s="14" t="str">
        <f>IF('Employee Input 20-21'!LBQ30="","",'Employee Input 20-21'!LBQ30)</f>
        <v/>
      </c>
      <c r="LBR30" s="14" t="str">
        <f>IF('Employee Input 20-21'!LBR30="","",'Employee Input 20-21'!LBR30)</f>
        <v/>
      </c>
      <c r="LBS30" s="14" t="str">
        <f>IF('Employee Input 20-21'!LBS30="","",'Employee Input 20-21'!LBS30)</f>
        <v/>
      </c>
      <c r="LBT30" s="14" t="str">
        <f>IF('Employee Input 20-21'!LBT30="","",'Employee Input 20-21'!LBT30)</f>
        <v/>
      </c>
      <c r="LBU30" s="14" t="str">
        <f>IF('Employee Input 20-21'!LBU30="","",'Employee Input 20-21'!LBU30)</f>
        <v/>
      </c>
      <c r="LBV30" s="14" t="str">
        <f>IF('Employee Input 20-21'!LBV30="","",'Employee Input 20-21'!LBV30)</f>
        <v/>
      </c>
      <c r="LBW30" s="14" t="str">
        <f>IF('Employee Input 20-21'!LBW30="","",'Employee Input 20-21'!LBW30)</f>
        <v/>
      </c>
      <c r="LBX30" s="14" t="str">
        <f>IF('Employee Input 20-21'!LBX30="","",'Employee Input 20-21'!LBX30)</f>
        <v/>
      </c>
      <c r="LBY30" s="14" t="str">
        <f>IF('Employee Input 20-21'!LBY30="","",'Employee Input 20-21'!LBY30)</f>
        <v/>
      </c>
      <c r="LBZ30" s="14" t="str">
        <f>IF('Employee Input 20-21'!LBZ30="","",'Employee Input 20-21'!LBZ30)</f>
        <v/>
      </c>
      <c r="LCA30" s="14" t="str">
        <f>IF('Employee Input 20-21'!LCA30="","",'Employee Input 20-21'!LCA30)</f>
        <v/>
      </c>
      <c r="LCB30" s="14" t="str">
        <f>IF('Employee Input 20-21'!LCB30="","",'Employee Input 20-21'!LCB30)</f>
        <v/>
      </c>
      <c r="LCC30" s="14" t="str">
        <f>IF('Employee Input 20-21'!LCC30="","",'Employee Input 20-21'!LCC30)</f>
        <v/>
      </c>
      <c r="LCD30" s="14" t="str">
        <f>IF('Employee Input 20-21'!LCD30="","",'Employee Input 20-21'!LCD30)</f>
        <v/>
      </c>
      <c r="LCE30" s="14" t="str">
        <f>IF('Employee Input 20-21'!LCE30="","",'Employee Input 20-21'!LCE30)</f>
        <v/>
      </c>
      <c r="LCF30" s="14" t="str">
        <f>IF('Employee Input 20-21'!LCF30="","",'Employee Input 20-21'!LCF30)</f>
        <v/>
      </c>
      <c r="LCG30" s="14" t="str">
        <f>IF('Employee Input 20-21'!LCG30="","",'Employee Input 20-21'!LCG30)</f>
        <v/>
      </c>
      <c r="LCH30" s="14" t="str">
        <f>IF('Employee Input 20-21'!LCH30="","",'Employee Input 20-21'!LCH30)</f>
        <v/>
      </c>
      <c r="LCI30" s="14" t="str">
        <f>IF('Employee Input 20-21'!LCI30="","",'Employee Input 20-21'!LCI30)</f>
        <v/>
      </c>
      <c r="LCJ30" s="14" t="str">
        <f>IF('Employee Input 20-21'!LCJ30="","",'Employee Input 20-21'!LCJ30)</f>
        <v/>
      </c>
      <c r="LCK30" s="14" t="str">
        <f>IF('Employee Input 20-21'!LCK30="","",'Employee Input 20-21'!LCK30)</f>
        <v/>
      </c>
      <c r="LCL30" s="14" t="str">
        <f>IF('Employee Input 20-21'!LCL30="","",'Employee Input 20-21'!LCL30)</f>
        <v/>
      </c>
      <c r="LCM30" s="14" t="str">
        <f>IF('Employee Input 20-21'!LCM30="","",'Employee Input 20-21'!LCM30)</f>
        <v/>
      </c>
      <c r="LCN30" s="14" t="str">
        <f>IF('Employee Input 20-21'!LCN30="","",'Employee Input 20-21'!LCN30)</f>
        <v/>
      </c>
      <c r="LCO30" s="14" t="str">
        <f>IF('Employee Input 20-21'!LCO30="","",'Employee Input 20-21'!LCO30)</f>
        <v/>
      </c>
      <c r="LCP30" s="14" t="str">
        <f>IF('Employee Input 20-21'!LCP30="","",'Employee Input 20-21'!LCP30)</f>
        <v/>
      </c>
      <c r="LCQ30" s="14" t="str">
        <f>IF('Employee Input 20-21'!LCQ30="","",'Employee Input 20-21'!LCQ30)</f>
        <v/>
      </c>
      <c r="LCR30" s="14" t="str">
        <f>IF('Employee Input 20-21'!LCR30="","",'Employee Input 20-21'!LCR30)</f>
        <v/>
      </c>
      <c r="LCS30" s="14" t="str">
        <f>IF('Employee Input 20-21'!LCS30="","",'Employee Input 20-21'!LCS30)</f>
        <v/>
      </c>
      <c r="LCT30" s="14" t="str">
        <f>IF('Employee Input 20-21'!LCT30="","",'Employee Input 20-21'!LCT30)</f>
        <v/>
      </c>
      <c r="LCU30" s="14" t="str">
        <f>IF('Employee Input 20-21'!LCU30="","",'Employee Input 20-21'!LCU30)</f>
        <v/>
      </c>
      <c r="LCV30" s="14" t="str">
        <f>IF('Employee Input 20-21'!LCV30="","",'Employee Input 20-21'!LCV30)</f>
        <v/>
      </c>
      <c r="LCW30" s="14" t="str">
        <f>IF('Employee Input 20-21'!LCW30="","",'Employee Input 20-21'!LCW30)</f>
        <v/>
      </c>
      <c r="LCX30" s="14" t="str">
        <f>IF('Employee Input 20-21'!LCX30="","",'Employee Input 20-21'!LCX30)</f>
        <v/>
      </c>
      <c r="LCY30" s="14" t="str">
        <f>IF('Employee Input 20-21'!LCY30="","",'Employee Input 20-21'!LCY30)</f>
        <v/>
      </c>
      <c r="LCZ30" s="14" t="str">
        <f>IF('Employee Input 20-21'!LCZ30="","",'Employee Input 20-21'!LCZ30)</f>
        <v/>
      </c>
      <c r="LDA30" s="14" t="str">
        <f>IF('Employee Input 20-21'!LDA30="","",'Employee Input 20-21'!LDA30)</f>
        <v/>
      </c>
      <c r="LDB30" s="14" t="str">
        <f>IF('Employee Input 20-21'!LDB30="","",'Employee Input 20-21'!LDB30)</f>
        <v/>
      </c>
      <c r="LDC30" s="14" t="str">
        <f>IF('Employee Input 20-21'!LDC30="","",'Employee Input 20-21'!LDC30)</f>
        <v/>
      </c>
      <c r="LDD30" s="14" t="str">
        <f>IF('Employee Input 20-21'!LDD30="","",'Employee Input 20-21'!LDD30)</f>
        <v/>
      </c>
      <c r="LDE30" s="14" t="str">
        <f>IF('Employee Input 20-21'!LDE30="","",'Employee Input 20-21'!LDE30)</f>
        <v/>
      </c>
      <c r="LDF30" s="14" t="str">
        <f>IF('Employee Input 20-21'!LDF30="","",'Employee Input 20-21'!LDF30)</f>
        <v/>
      </c>
      <c r="LDG30" s="14" t="str">
        <f>IF('Employee Input 20-21'!LDG30="","",'Employee Input 20-21'!LDG30)</f>
        <v/>
      </c>
      <c r="LDH30" s="14" t="str">
        <f>IF('Employee Input 20-21'!LDH30="","",'Employee Input 20-21'!LDH30)</f>
        <v/>
      </c>
      <c r="LDI30" s="14" t="str">
        <f>IF('Employee Input 20-21'!LDI30="","",'Employee Input 20-21'!LDI30)</f>
        <v/>
      </c>
      <c r="LDJ30" s="14" t="str">
        <f>IF('Employee Input 20-21'!LDJ30="","",'Employee Input 20-21'!LDJ30)</f>
        <v/>
      </c>
      <c r="LDK30" s="14" t="str">
        <f>IF('Employee Input 20-21'!LDK30="","",'Employee Input 20-21'!LDK30)</f>
        <v/>
      </c>
      <c r="LDL30" s="14" t="str">
        <f>IF('Employee Input 20-21'!LDL30="","",'Employee Input 20-21'!LDL30)</f>
        <v/>
      </c>
      <c r="LDM30" s="14" t="str">
        <f>IF('Employee Input 20-21'!LDM30="","",'Employee Input 20-21'!LDM30)</f>
        <v/>
      </c>
      <c r="LDN30" s="14" t="str">
        <f>IF('Employee Input 20-21'!LDN30="","",'Employee Input 20-21'!LDN30)</f>
        <v/>
      </c>
      <c r="LDO30" s="14" t="str">
        <f>IF('Employee Input 20-21'!LDO30="","",'Employee Input 20-21'!LDO30)</f>
        <v/>
      </c>
      <c r="LDP30" s="14" t="str">
        <f>IF('Employee Input 20-21'!LDP30="","",'Employee Input 20-21'!LDP30)</f>
        <v/>
      </c>
      <c r="LDQ30" s="14" t="str">
        <f>IF('Employee Input 20-21'!LDQ30="","",'Employee Input 20-21'!LDQ30)</f>
        <v/>
      </c>
      <c r="LDR30" s="14" t="str">
        <f>IF('Employee Input 20-21'!LDR30="","",'Employee Input 20-21'!LDR30)</f>
        <v/>
      </c>
      <c r="LDS30" s="14" t="str">
        <f>IF('Employee Input 20-21'!LDS30="","",'Employee Input 20-21'!LDS30)</f>
        <v/>
      </c>
      <c r="LDT30" s="14" t="str">
        <f>IF('Employee Input 20-21'!LDT30="","",'Employee Input 20-21'!LDT30)</f>
        <v/>
      </c>
      <c r="LDU30" s="14" t="str">
        <f>IF('Employee Input 20-21'!LDU30="","",'Employee Input 20-21'!LDU30)</f>
        <v/>
      </c>
      <c r="LDV30" s="14" t="str">
        <f>IF('Employee Input 20-21'!LDV30="","",'Employee Input 20-21'!LDV30)</f>
        <v/>
      </c>
      <c r="LDW30" s="14" t="str">
        <f>IF('Employee Input 20-21'!LDW30="","",'Employee Input 20-21'!LDW30)</f>
        <v/>
      </c>
      <c r="LDX30" s="14" t="str">
        <f>IF('Employee Input 20-21'!LDX30="","",'Employee Input 20-21'!LDX30)</f>
        <v/>
      </c>
      <c r="LDY30" s="14" t="str">
        <f>IF('Employee Input 20-21'!LDY30="","",'Employee Input 20-21'!LDY30)</f>
        <v/>
      </c>
      <c r="LDZ30" s="14" t="str">
        <f>IF('Employee Input 20-21'!LDZ30="","",'Employee Input 20-21'!LDZ30)</f>
        <v/>
      </c>
      <c r="LEA30" s="14" t="str">
        <f>IF('Employee Input 20-21'!LEA30="","",'Employee Input 20-21'!LEA30)</f>
        <v/>
      </c>
      <c r="LEB30" s="14" t="str">
        <f>IF('Employee Input 20-21'!LEB30="","",'Employee Input 20-21'!LEB30)</f>
        <v/>
      </c>
      <c r="LEC30" s="14" t="str">
        <f>IF('Employee Input 20-21'!LEC30="","",'Employee Input 20-21'!LEC30)</f>
        <v/>
      </c>
      <c r="LED30" s="14" t="str">
        <f>IF('Employee Input 20-21'!LED30="","",'Employee Input 20-21'!LED30)</f>
        <v/>
      </c>
      <c r="LEE30" s="14" t="str">
        <f>IF('Employee Input 20-21'!LEE30="","",'Employee Input 20-21'!LEE30)</f>
        <v/>
      </c>
      <c r="LEF30" s="14" t="str">
        <f>IF('Employee Input 20-21'!LEF30="","",'Employee Input 20-21'!LEF30)</f>
        <v/>
      </c>
      <c r="LEG30" s="14" t="str">
        <f>IF('Employee Input 20-21'!LEG30="","",'Employee Input 20-21'!LEG30)</f>
        <v/>
      </c>
      <c r="LEH30" s="14" t="str">
        <f>IF('Employee Input 20-21'!LEH30="","",'Employee Input 20-21'!LEH30)</f>
        <v/>
      </c>
      <c r="LEI30" s="14" t="str">
        <f>IF('Employee Input 20-21'!LEI30="","",'Employee Input 20-21'!LEI30)</f>
        <v/>
      </c>
      <c r="LEJ30" s="14" t="str">
        <f>IF('Employee Input 20-21'!LEJ30="","",'Employee Input 20-21'!LEJ30)</f>
        <v/>
      </c>
      <c r="LEK30" s="14" t="str">
        <f>IF('Employee Input 20-21'!LEK30="","",'Employee Input 20-21'!LEK30)</f>
        <v/>
      </c>
      <c r="LEL30" s="14" t="str">
        <f>IF('Employee Input 20-21'!LEL30="","",'Employee Input 20-21'!LEL30)</f>
        <v/>
      </c>
      <c r="LEM30" s="14" t="str">
        <f>IF('Employee Input 20-21'!LEM30="","",'Employee Input 20-21'!LEM30)</f>
        <v/>
      </c>
      <c r="LEN30" s="14" t="str">
        <f>IF('Employee Input 20-21'!LEN30="","",'Employee Input 20-21'!LEN30)</f>
        <v/>
      </c>
      <c r="LEO30" s="14" t="str">
        <f>IF('Employee Input 20-21'!LEO30="","",'Employee Input 20-21'!LEO30)</f>
        <v/>
      </c>
      <c r="LEP30" s="14" t="str">
        <f>IF('Employee Input 20-21'!LEP30="","",'Employee Input 20-21'!LEP30)</f>
        <v/>
      </c>
      <c r="LEQ30" s="14" t="str">
        <f>IF('Employee Input 20-21'!LEQ30="","",'Employee Input 20-21'!LEQ30)</f>
        <v/>
      </c>
      <c r="LER30" s="14" t="str">
        <f>IF('Employee Input 20-21'!LER30="","",'Employee Input 20-21'!LER30)</f>
        <v/>
      </c>
      <c r="LES30" s="14" t="str">
        <f>IF('Employee Input 20-21'!LES30="","",'Employee Input 20-21'!LES30)</f>
        <v/>
      </c>
      <c r="LET30" s="14" t="str">
        <f>IF('Employee Input 20-21'!LET30="","",'Employee Input 20-21'!LET30)</f>
        <v/>
      </c>
      <c r="LEU30" s="14" t="str">
        <f>IF('Employee Input 20-21'!LEU30="","",'Employee Input 20-21'!LEU30)</f>
        <v/>
      </c>
      <c r="LEV30" s="14" t="str">
        <f>IF('Employee Input 20-21'!LEV30="","",'Employee Input 20-21'!LEV30)</f>
        <v/>
      </c>
      <c r="LEW30" s="14" t="str">
        <f>IF('Employee Input 20-21'!LEW30="","",'Employee Input 20-21'!LEW30)</f>
        <v/>
      </c>
      <c r="LEX30" s="14" t="str">
        <f>IF('Employee Input 20-21'!LEX30="","",'Employee Input 20-21'!LEX30)</f>
        <v/>
      </c>
      <c r="LEY30" s="14" t="str">
        <f>IF('Employee Input 20-21'!LEY30="","",'Employee Input 20-21'!LEY30)</f>
        <v/>
      </c>
      <c r="LEZ30" s="14" t="str">
        <f>IF('Employee Input 20-21'!LEZ30="","",'Employee Input 20-21'!LEZ30)</f>
        <v/>
      </c>
      <c r="LFA30" s="14" t="str">
        <f>IF('Employee Input 20-21'!LFA30="","",'Employee Input 20-21'!LFA30)</f>
        <v/>
      </c>
      <c r="LFB30" s="14" t="str">
        <f>IF('Employee Input 20-21'!LFB30="","",'Employee Input 20-21'!LFB30)</f>
        <v/>
      </c>
      <c r="LFC30" s="14" t="str">
        <f>IF('Employee Input 20-21'!LFC30="","",'Employee Input 20-21'!LFC30)</f>
        <v/>
      </c>
      <c r="LFD30" s="14" t="str">
        <f>IF('Employee Input 20-21'!LFD30="","",'Employee Input 20-21'!LFD30)</f>
        <v/>
      </c>
      <c r="LFE30" s="14" t="str">
        <f>IF('Employee Input 20-21'!LFE30="","",'Employee Input 20-21'!LFE30)</f>
        <v/>
      </c>
      <c r="LFF30" s="14" t="str">
        <f>IF('Employee Input 20-21'!LFF30="","",'Employee Input 20-21'!LFF30)</f>
        <v/>
      </c>
      <c r="LFG30" s="14" t="str">
        <f>IF('Employee Input 20-21'!LFG30="","",'Employee Input 20-21'!LFG30)</f>
        <v/>
      </c>
      <c r="LFH30" s="14" t="str">
        <f>IF('Employee Input 20-21'!LFH30="","",'Employee Input 20-21'!LFH30)</f>
        <v/>
      </c>
      <c r="LFI30" s="14" t="str">
        <f>IF('Employee Input 20-21'!LFI30="","",'Employee Input 20-21'!LFI30)</f>
        <v/>
      </c>
      <c r="LFJ30" s="14" t="str">
        <f>IF('Employee Input 20-21'!LFJ30="","",'Employee Input 20-21'!LFJ30)</f>
        <v/>
      </c>
      <c r="LFK30" s="14" t="str">
        <f>IF('Employee Input 20-21'!LFK30="","",'Employee Input 20-21'!LFK30)</f>
        <v/>
      </c>
      <c r="LFL30" s="14" t="str">
        <f>IF('Employee Input 20-21'!LFL30="","",'Employee Input 20-21'!LFL30)</f>
        <v/>
      </c>
      <c r="LFM30" s="14" t="str">
        <f>IF('Employee Input 20-21'!LFM30="","",'Employee Input 20-21'!LFM30)</f>
        <v/>
      </c>
      <c r="LFN30" s="14" t="str">
        <f>IF('Employee Input 20-21'!LFN30="","",'Employee Input 20-21'!LFN30)</f>
        <v/>
      </c>
      <c r="LFO30" s="14" t="str">
        <f>IF('Employee Input 20-21'!LFO30="","",'Employee Input 20-21'!LFO30)</f>
        <v/>
      </c>
      <c r="LFP30" s="14" t="str">
        <f>IF('Employee Input 20-21'!LFP30="","",'Employee Input 20-21'!LFP30)</f>
        <v/>
      </c>
      <c r="LFQ30" s="14" t="str">
        <f>IF('Employee Input 20-21'!LFQ30="","",'Employee Input 20-21'!LFQ30)</f>
        <v/>
      </c>
      <c r="LFR30" s="14" t="str">
        <f>IF('Employee Input 20-21'!LFR30="","",'Employee Input 20-21'!LFR30)</f>
        <v/>
      </c>
      <c r="LFS30" s="14" t="str">
        <f>IF('Employee Input 20-21'!LFS30="","",'Employee Input 20-21'!LFS30)</f>
        <v/>
      </c>
      <c r="LFT30" s="14" t="str">
        <f>IF('Employee Input 20-21'!LFT30="","",'Employee Input 20-21'!LFT30)</f>
        <v/>
      </c>
      <c r="LFU30" s="14" t="str">
        <f>IF('Employee Input 20-21'!LFU30="","",'Employee Input 20-21'!LFU30)</f>
        <v/>
      </c>
      <c r="LFV30" s="14" t="str">
        <f>IF('Employee Input 20-21'!LFV30="","",'Employee Input 20-21'!LFV30)</f>
        <v/>
      </c>
      <c r="LFW30" s="14" t="str">
        <f>IF('Employee Input 20-21'!LFW30="","",'Employee Input 20-21'!LFW30)</f>
        <v/>
      </c>
      <c r="LFX30" s="14" t="str">
        <f>IF('Employee Input 20-21'!LFX30="","",'Employee Input 20-21'!LFX30)</f>
        <v/>
      </c>
      <c r="LFY30" s="14" t="str">
        <f>IF('Employee Input 20-21'!LFY30="","",'Employee Input 20-21'!LFY30)</f>
        <v/>
      </c>
      <c r="LFZ30" s="14" t="str">
        <f>IF('Employee Input 20-21'!LFZ30="","",'Employee Input 20-21'!LFZ30)</f>
        <v/>
      </c>
      <c r="LGA30" s="14" t="str">
        <f>IF('Employee Input 20-21'!LGA30="","",'Employee Input 20-21'!LGA30)</f>
        <v/>
      </c>
      <c r="LGB30" s="14" t="str">
        <f>IF('Employee Input 20-21'!LGB30="","",'Employee Input 20-21'!LGB30)</f>
        <v/>
      </c>
      <c r="LGC30" s="14" t="str">
        <f>IF('Employee Input 20-21'!LGC30="","",'Employee Input 20-21'!LGC30)</f>
        <v/>
      </c>
      <c r="LGD30" s="14" t="str">
        <f>IF('Employee Input 20-21'!LGD30="","",'Employee Input 20-21'!LGD30)</f>
        <v/>
      </c>
      <c r="LGE30" s="14" t="str">
        <f>IF('Employee Input 20-21'!LGE30="","",'Employee Input 20-21'!LGE30)</f>
        <v/>
      </c>
      <c r="LGF30" s="14" t="str">
        <f>IF('Employee Input 20-21'!LGF30="","",'Employee Input 20-21'!LGF30)</f>
        <v/>
      </c>
      <c r="LGG30" s="14" t="str">
        <f>IF('Employee Input 20-21'!LGG30="","",'Employee Input 20-21'!LGG30)</f>
        <v/>
      </c>
      <c r="LGH30" s="14" t="str">
        <f>IF('Employee Input 20-21'!LGH30="","",'Employee Input 20-21'!LGH30)</f>
        <v/>
      </c>
      <c r="LGI30" s="14" t="str">
        <f>IF('Employee Input 20-21'!LGI30="","",'Employee Input 20-21'!LGI30)</f>
        <v/>
      </c>
      <c r="LGJ30" s="14" t="str">
        <f>IF('Employee Input 20-21'!LGJ30="","",'Employee Input 20-21'!LGJ30)</f>
        <v/>
      </c>
      <c r="LGK30" s="14" t="str">
        <f>IF('Employee Input 20-21'!LGK30="","",'Employee Input 20-21'!LGK30)</f>
        <v/>
      </c>
      <c r="LGL30" s="14" t="str">
        <f>IF('Employee Input 20-21'!LGL30="","",'Employee Input 20-21'!LGL30)</f>
        <v/>
      </c>
      <c r="LGM30" s="14" t="str">
        <f>IF('Employee Input 20-21'!LGM30="","",'Employee Input 20-21'!LGM30)</f>
        <v/>
      </c>
      <c r="LGN30" s="14" t="str">
        <f>IF('Employee Input 20-21'!LGN30="","",'Employee Input 20-21'!LGN30)</f>
        <v/>
      </c>
      <c r="LGO30" s="14" t="str">
        <f>IF('Employee Input 20-21'!LGO30="","",'Employee Input 20-21'!LGO30)</f>
        <v/>
      </c>
      <c r="LGP30" s="14" t="str">
        <f>IF('Employee Input 20-21'!LGP30="","",'Employee Input 20-21'!LGP30)</f>
        <v/>
      </c>
      <c r="LGQ30" s="14" t="str">
        <f>IF('Employee Input 20-21'!LGQ30="","",'Employee Input 20-21'!LGQ30)</f>
        <v/>
      </c>
      <c r="LGR30" s="14" t="str">
        <f>IF('Employee Input 20-21'!LGR30="","",'Employee Input 20-21'!LGR30)</f>
        <v/>
      </c>
      <c r="LGS30" s="14" t="str">
        <f>IF('Employee Input 20-21'!LGS30="","",'Employee Input 20-21'!LGS30)</f>
        <v/>
      </c>
      <c r="LGT30" s="14" t="str">
        <f>IF('Employee Input 20-21'!LGT30="","",'Employee Input 20-21'!LGT30)</f>
        <v/>
      </c>
      <c r="LGU30" s="14" t="str">
        <f>IF('Employee Input 20-21'!LGU30="","",'Employee Input 20-21'!LGU30)</f>
        <v/>
      </c>
      <c r="LGV30" s="14" t="str">
        <f>IF('Employee Input 20-21'!LGV30="","",'Employee Input 20-21'!LGV30)</f>
        <v/>
      </c>
      <c r="LGW30" s="14" t="str">
        <f>IF('Employee Input 20-21'!LGW30="","",'Employee Input 20-21'!LGW30)</f>
        <v/>
      </c>
      <c r="LGX30" s="14" t="str">
        <f>IF('Employee Input 20-21'!LGX30="","",'Employee Input 20-21'!LGX30)</f>
        <v/>
      </c>
      <c r="LGY30" s="14" t="str">
        <f>IF('Employee Input 20-21'!LGY30="","",'Employee Input 20-21'!LGY30)</f>
        <v/>
      </c>
      <c r="LGZ30" s="14" t="str">
        <f>IF('Employee Input 20-21'!LGZ30="","",'Employee Input 20-21'!LGZ30)</f>
        <v/>
      </c>
      <c r="LHA30" s="14" t="str">
        <f>IF('Employee Input 20-21'!LHA30="","",'Employee Input 20-21'!LHA30)</f>
        <v/>
      </c>
      <c r="LHB30" s="14" t="str">
        <f>IF('Employee Input 20-21'!LHB30="","",'Employee Input 20-21'!LHB30)</f>
        <v/>
      </c>
      <c r="LHC30" s="14" t="str">
        <f>IF('Employee Input 20-21'!LHC30="","",'Employee Input 20-21'!LHC30)</f>
        <v/>
      </c>
      <c r="LHD30" s="14" t="str">
        <f>IF('Employee Input 20-21'!LHD30="","",'Employee Input 20-21'!LHD30)</f>
        <v/>
      </c>
      <c r="LHE30" s="14" t="str">
        <f>IF('Employee Input 20-21'!LHE30="","",'Employee Input 20-21'!LHE30)</f>
        <v/>
      </c>
      <c r="LHF30" s="14" t="str">
        <f>IF('Employee Input 20-21'!LHF30="","",'Employee Input 20-21'!LHF30)</f>
        <v/>
      </c>
      <c r="LHG30" s="14" t="str">
        <f>IF('Employee Input 20-21'!LHG30="","",'Employee Input 20-21'!LHG30)</f>
        <v/>
      </c>
      <c r="LHH30" s="14" t="str">
        <f>IF('Employee Input 20-21'!LHH30="","",'Employee Input 20-21'!LHH30)</f>
        <v/>
      </c>
      <c r="LHI30" s="14" t="str">
        <f>IF('Employee Input 20-21'!LHI30="","",'Employee Input 20-21'!LHI30)</f>
        <v/>
      </c>
      <c r="LHJ30" s="14" t="str">
        <f>IF('Employee Input 20-21'!LHJ30="","",'Employee Input 20-21'!LHJ30)</f>
        <v/>
      </c>
      <c r="LHK30" s="14" t="str">
        <f>IF('Employee Input 20-21'!LHK30="","",'Employee Input 20-21'!LHK30)</f>
        <v/>
      </c>
      <c r="LHL30" s="14" t="str">
        <f>IF('Employee Input 20-21'!LHL30="","",'Employee Input 20-21'!LHL30)</f>
        <v/>
      </c>
      <c r="LHM30" s="14" t="str">
        <f>IF('Employee Input 20-21'!LHM30="","",'Employee Input 20-21'!LHM30)</f>
        <v/>
      </c>
      <c r="LHN30" s="14" t="str">
        <f>IF('Employee Input 20-21'!LHN30="","",'Employee Input 20-21'!LHN30)</f>
        <v/>
      </c>
      <c r="LHO30" s="14" t="str">
        <f>IF('Employee Input 20-21'!LHO30="","",'Employee Input 20-21'!LHO30)</f>
        <v/>
      </c>
      <c r="LHP30" s="14" t="str">
        <f>IF('Employee Input 20-21'!LHP30="","",'Employee Input 20-21'!LHP30)</f>
        <v/>
      </c>
      <c r="LHQ30" s="14" t="str">
        <f>IF('Employee Input 20-21'!LHQ30="","",'Employee Input 20-21'!LHQ30)</f>
        <v/>
      </c>
      <c r="LHR30" s="14" t="str">
        <f>IF('Employee Input 20-21'!LHR30="","",'Employee Input 20-21'!LHR30)</f>
        <v/>
      </c>
      <c r="LHS30" s="14" t="str">
        <f>IF('Employee Input 20-21'!LHS30="","",'Employee Input 20-21'!LHS30)</f>
        <v/>
      </c>
      <c r="LHT30" s="14" t="str">
        <f>IF('Employee Input 20-21'!LHT30="","",'Employee Input 20-21'!LHT30)</f>
        <v/>
      </c>
      <c r="LHU30" s="14" t="str">
        <f>IF('Employee Input 20-21'!LHU30="","",'Employee Input 20-21'!LHU30)</f>
        <v/>
      </c>
      <c r="LHV30" s="14" t="str">
        <f>IF('Employee Input 20-21'!LHV30="","",'Employee Input 20-21'!LHV30)</f>
        <v/>
      </c>
      <c r="LHW30" s="14" t="str">
        <f>IF('Employee Input 20-21'!LHW30="","",'Employee Input 20-21'!LHW30)</f>
        <v/>
      </c>
      <c r="LHX30" s="14" t="str">
        <f>IF('Employee Input 20-21'!LHX30="","",'Employee Input 20-21'!LHX30)</f>
        <v/>
      </c>
      <c r="LHY30" s="14" t="str">
        <f>IF('Employee Input 20-21'!LHY30="","",'Employee Input 20-21'!LHY30)</f>
        <v/>
      </c>
      <c r="LHZ30" s="14" t="str">
        <f>IF('Employee Input 20-21'!LHZ30="","",'Employee Input 20-21'!LHZ30)</f>
        <v/>
      </c>
      <c r="LIA30" s="14" t="str">
        <f>IF('Employee Input 20-21'!LIA30="","",'Employee Input 20-21'!LIA30)</f>
        <v/>
      </c>
      <c r="LIB30" s="14" t="str">
        <f>IF('Employee Input 20-21'!LIB30="","",'Employee Input 20-21'!LIB30)</f>
        <v/>
      </c>
      <c r="LIC30" s="14" t="str">
        <f>IF('Employee Input 20-21'!LIC30="","",'Employee Input 20-21'!LIC30)</f>
        <v/>
      </c>
      <c r="LID30" s="14" t="str">
        <f>IF('Employee Input 20-21'!LID30="","",'Employee Input 20-21'!LID30)</f>
        <v/>
      </c>
      <c r="LIE30" s="14" t="str">
        <f>IF('Employee Input 20-21'!LIE30="","",'Employee Input 20-21'!LIE30)</f>
        <v/>
      </c>
      <c r="LIF30" s="14" t="str">
        <f>IF('Employee Input 20-21'!LIF30="","",'Employee Input 20-21'!LIF30)</f>
        <v/>
      </c>
      <c r="LIG30" s="14" t="str">
        <f>IF('Employee Input 20-21'!LIG30="","",'Employee Input 20-21'!LIG30)</f>
        <v/>
      </c>
      <c r="LIH30" s="14" t="str">
        <f>IF('Employee Input 20-21'!LIH30="","",'Employee Input 20-21'!LIH30)</f>
        <v/>
      </c>
      <c r="LII30" s="14" t="str">
        <f>IF('Employee Input 20-21'!LII30="","",'Employee Input 20-21'!LII30)</f>
        <v/>
      </c>
      <c r="LIJ30" s="14" t="str">
        <f>IF('Employee Input 20-21'!LIJ30="","",'Employee Input 20-21'!LIJ30)</f>
        <v/>
      </c>
      <c r="LIK30" s="14" t="str">
        <f>IF('Employee Input 20-21'!LIK30="","",'Employee Input 20-21'!LIK30)</f>
        <v/>
      </c>
      <c r="LIL30" s="14" t="str">
        <f>IF('Employee Input 20-21'!LIL30="","",'Employee Input 20-21'!LIL30)</f>
        <v/>
      </c>
      <c r="LIM30" s="14" t="str">
        <f>IF('Employee Input 20-21'!LIM30="","",'Employee Input 20-21'!LIM30)</f>
        <v/>
      </c>
      <c r="LIN30" s="14" t="str">
        <f>IF('Employee Input 20-21'!LIN30="","",'Employee Input 20-21'!LIN30)</f>
        <v/>
      </c>
      <c r="LIO30" s="14" t="str">
        <f>IF('Employee Input 20-21'!LIO30="","",'Employee Input 20-21'!LIO30)</f>
        <v/>
      </c>
      <c r="LIP30" s="14" t="str">
        <f>IF('Employee Input 20-21'!LIP30="","",'Employee Input 20-21'!LIP30)</f>
        <v/>
      </c>
      <c r="LIQ30" s="14" t="str">
        <f>IF('Employee Input 20-21'!LIQ30="","",'Employee Input 20-21'!LIQ30)</f>
        <v/>
      </c>
      <c r="LIR30" s="14" t="str">
        <f>IF('Employee Input 20-21'!LIR30="","",'Employee Input 20-21'!LIR30)</f>
        <v/>
      </c>
      <c r="LIS30" s="14" t="str">
        <f>IF('Employee Input 20-21'!LIS30="","",'Employee Input 20-21'!LIS30)</f>
        <v/>
      </c>
      <c r="LIT30" s="14" t="str">
        <f>IF('Employee Input 20-21'!LIT30="","",'Employee Input 20-21'!LIT30)</f>
        <v/>
      </c>
      <c r="LIU30" s="14" t="str">
        <f>IF('Employee Input 20-21'!LIU30="","",'Employee Input 20-21'!LIU30)</f>
        <v/>
      </c>
      <c r="LIV30" s="14" t="str">
        <f>IF('Employee Input 20-21'!LIV30="","",'Employee Input 20-21'!LIV30)</f>
        <v/>
      </c>
      <c r="LIW30" s="14" t="str">
        <f>IF('Employee Input 20-21'!LIW30="","",'Employee Input 20-21'!LIW30)</f>
        <v/>
      </c>
      <c r="LIX30" s="14" t="str">
        <f>IF('Employee Input 20-21'!LIX30="","",'Employee Input 20-21'!LIX30)</f>
        <v/>
      </c>
      <c r="LIY30" s="14" t="str">
        <f>IF('Employee Input 20-21'!LIY30="","",'Employee Input 20-21'!LIY30)</f>
        <v/>
      </c>
      <c r="LIZ30" s="14" t="str">
        <f>IF('Employee Input 20-21'!LIZ30="","",'Employee Input 20-21'!LIZ30)</f>
        <v/>
      </c>
      <c r="LJA30" s="14" t="str">
        <f>IF('Employee Input 20-21'!LJA30="","",'Employee Input 20-21'!LJA30)</f>
        <v/>
      </c>
      <c r="LJB30" s="14" t="str">
        <f>IF('Employee Input 20-21'!LJB30="","",'Employee Input 20-21'!LJB30)</f>
        <v/>
      </c>
      <c r="LJC30" s="14" t="str">
        <f>IF('Employee Input 20-21'!LJC30="","",'Employee Input 20-21'!LJC30)</f>
        <v/>
      </c>
      <c r="LJD30" s="14" t="str">
        <f>IF('Employee Input 20-21'!LJD30="","",'Employee Input 20-21'!LJD30)</f>
        <v/>
      </c>
      <c r="LJE30" s="14" t="str">
        <f>IF('Employee Input 20-21'!LJE30="","",'Employee Input 20-21'!LJE30)</f>
        <v/>
      </c>
      <c r="LJF30" s="14" t="str">
        <f>IF('Employee Input 20-21'!LJF30="","",'Employee Input 20-21'!LJF30)</f>
        <v/>
      </c>
      <c r="LJG30" s="14" t="str">
        <f>IF('Employee Input 20-21'!LJG30="","",'Employee Input 20-21'!LJG30)</f>
        <v/>
      </c>
      <c r="LJH30" s="14" t="str">
        <f>IF('Employee Input 20-21'!LJH30="","",'Employee Input 20-21'!LJH30)</f>
        <v/>
      </c>
      <c r="LJI30" s="14" t="str">
        <f>IF('Employee Input 20-21'!LJI30="","",'Employee Input 20-21'!LJI30)</f>
        <v/>
      </c>
      <c r="LJJ30" s="14" t="str">
        <f>IF('Employee Input 20-21'!LJJ30="","",'Employee Input 20-21'!LJJ30)</f>
        <v/>
      </c>
      <c r="LJK30" s="14" t="str">
        <f>IF('Employee Input 20-21'!LJK30="","",'Employee Input 20-21'!LJK30)</f>
        <v/>
      </c>
      <c r="LJL30" s="14" t="str">
        <f>IF('Employee Input 20-21'!LJL30="","",'Employee Input 20-21'!LJL30)</f>
        <v/>
      </c>
      <c r="LJM30" s="14" t="str">
        <f>IF('Employee Input 20-21'!LJM30="","",'Employee Input 20-21'!LJM30)</f>
        <v/>
      </c>
      <c r="LJN30" s="14" t="str">
        <f>IF('Employee Input 20-21'!LJN30="","",'Employee Input 20-21'!LJN30)</f>
        <v/>
      </c>
      <c r="LJO30" s="14" t="str">
        <f>IF('Employee Input 20-21'!LJO30="","",'Employee Input 20-21'!LJO30)</f>
        <v/>
      </c>
      <c r="LJP30" s="14" t="str">
        <f>IF('Employee Input 20-21'!LJP30="","",'Employee Input 20-21'!LJP30)</f>
        <v/>
      </c>
      <c r="LJQ30" s="14" t="str">
        <f>IF('Employee Input 20-21'!LJQ30="","",'Employee Input 20-21'!LJQ30)</f>
        <v/>
      </c>
      <c r="LJR30" s="14" t="str">
        <f>IF('Employee Input 20-21'!LJR30="","",'Employee Input 20-21'!LJR30)</f>
        <v/>
      </c>
      <c r="LJS30" s="14" t="str">
        <f>IF('Employee Input 20-21'!LJS30="","",'Employee Input 20-21'!LJS30)</f>
        <v/>
      </c>
      <c r="LJT30" s="14" t="str">
        <f>IF('Employee Input 20-21'!LJT30="","",'Employee Input 20-21'!LJT30)</f>
        <v/>
      </c>
      <c r="LJU30" s="14" t="str">
        <f>IF('Employee Input 20-21'!LJU30="","",'Employee Input 20-21'!LJU30)</f>
        <v/>
      </c>
      <c r="LJV30" s="14" t="str">
        <f>IF('Employee Input 20-21'!LJV30="","",'Employee Input 20-21'!LJV30)</f>
        <v/>
      </c>
      <c r="LJW30" s="14" t="str">
        <f>IF('Employee Input 20-21'!LJW30="","",'Employee Input 20-21'!LJW30)</f>
        <v/>
      </c>
      <c r="LJX30" s="14" t="str">
        <f>IF('Employee Input 20-21'!LJX30="","",'Employee Input 20-21'!LJX30)</f>
        <v/>
      </c>
      <c r="LJY30" s="14" t="str">
        <f>IF('Employee Input 20-21'!LJY30="","",'Employee Input 20-21'!LJY30)</f>
        <v/>
      </c>
      <c r="LJZ30" s="14" t="str">
        <f>IF('Employee Input 20-21'!LJZ30="","",'Employee Input 20-21'!LJZ30)</f>
        <v/>
      </c>
      <c r="LKA30" s="14" t="str">
        <f>IF('Employee Input 20-21'!LKA30="","",'Employee Input 20-21'!LKA30)</f>
        <v/>
      </c>
      <c r="LKB30" s="14" t="str">
        <f>IF('Employee Input 20-21'!LKB30="","",'Employee Input 20-21'!LKB30)</f>
        <v/>
      </c>
      <c r="LKC30" s="14" t="str">
        <f>IF('Employee Input 20-21'!LKC30="","",'Employee Input 20-21'!LKC30)</f>
        <v/>
      </c>
      <c r="LKD30" s="14" t="str">
        <f>IF('Employee Input 20-21'!LKD30="","",'Employee Input 20-21'!LKD30)</f>
        <v/>
      </c>
      <c r="LKE30" s="14" t="str">
        <f>IF('Employee Input 20-21'!LKE30="","",'Employee Input 20-21'!LKE30)</f>
        <v/>
      </c>
      <c r="LKF30" s="14" t="str">
        <f>IF('Employee Input 20-21'!LKF30="","",'Employee Input 20-21'!LKF30)</f>
        <v/>
      </c>
      <c r="LKG30" s="14" t="str">
        <f>IF('Employee Input 20-21'!LKG30="","",'Employee Input 20-21'!LKG30)</f>
        <v/>
      </c>
      <c r="LKH30" s="14" t="str">
        <f>IF('Employee Input 20-21'!LKH30="","",'Employee Input 20-21'!LKH30)</f>
        <v/>
      </c>
      <c r="LKI30" s="14" t="str">
        <f>IF('Employee Input 20-21'!LKI30="","",'Employee Input 20-21'!LKI30)</f>
        <v/>
      </c>
      <c r="LKJ30" s="14" t="str">
        <f>IF('Employee Input 20-21'!LKJ30="","",'Employee Input 20-21'!LKJ30)</f>
        <v/>
      </c>
      <c r="LKK30" s="14" t="str">
        <f>IF('Employee Input 20-21'!LKK30="","",'Employee Input 20-21'!LKK30)</f>
        <v/>
      </c>
      <c r="LKL30" s="14" t="str">
        <f>IF('Employee Input 20-21'!LKL30="","",'Employee Input 20-21'!LKL30)</f>
        <v/>
      </c>
      <c r="LKM30" s="14" t="str">
        <f>IF('Employee Input 20-21'!LKM30="","",'Employee Input 20-21'!LKM30)</f>
        <v/>
      </c>
      <c r="LKN30" s="14" t="str">
        <f>IF('Employee Input 20-21'!LKN30="","",'Employee Input 20-21'!LKN30)</f>
        <v/>
      </c>
      <c r="LKO30" s="14" t="str">
        <f>IF('Employee Input 20-21'!LKO30="","",'Employee Input 20-21'!LKO30)</f>
        <v/>
      </c>
      <c r="LKP30" s="14" t="str">
        <f>IF('Employee Input 20-21'!LKP30="","",'Employee Input 20-21'!LKP30)</f>
        <v/>
      </c>
      <c r="LKQ30" s="14" t="str">
        <f>IF('Employee Input 20-21'!LKQ30="","",'Employee Input 20-21'!LKQ30)</f>
        <v/>
      </c>
      <c r="LKR30" s="14" t="str">
        <f>IF('Employee Input 20-21'!LKR30="","",'Employee Input 20-21'!LKR30)</f>
        <v/>
      </c>
      <c r="LKS30" s="14" t="str">
        <f>IF('Employee Input 20-21'!LKS30="","",'Employee Input 20-21'!LKS30)</f>
        <v/>
      </c>
      <c r="LKT30" s="14" t="str">
        <f>IF('Employee Input 20-21'!LKT30="","",'Employee Input 20-21'!LKT30)</f>
        <v/>
      </c>
      <c r="LKU30" s="14" t="str">
        <f>IF('Employee Input 20-21'!LKU30="","",'Employee Input 20-21'!LKU30)</f>
        <v/>
      </c>
      <c r="LKV30" s="14" t="str">
        <f>IF('Employee Input 20-21'!LKV30="","",'Employee Input 20-21'!LKV30)</f>
        <v/>
      </c>
      <c r="LKW30" s="14" t="str">
        <f>IF('Employee Input 20-21'!LKW30="","",'Employee Input 20-21'!LKW30)</f>
        <v/>
      </c>
      <c r="LKX30" s="14" t="str">
        <f>IF('Employee Input 20-21'!LKX30="","",'Employee Input 20-21'!LKX30)</f>
        <v/>
      </c>
      <c r="LKY30" s="14" t="str">
        <f>IF('Employee Input 20-21'!LKY30="","",'Employee Input 20-21'!LKY30)</f>
        <v/>
      </c>
      <c r="LKZ30" s="14" t="str">
        <f>IF('Employee Input 20-21'!LKZ30="","",'Employee Input 20-21'!LKZ30)</f>
        <v/>
      </c>
      <c r="LLA30" s="14" t="str">
        <f>IF('Employee Input 20-21'!LLA30="","",'Employee Input 20-21'!LLA30)</f>
        <v/>
      </c>
      <c r="LLB30" s="14" t="str">
        <f>IF('Employee Input 20-21'!LLB30="","",'Employee Input 20-21'!LLB30)</f>
        <v/>
      </c>
      <c r="LLC30" s="14" t="str">
        <f>IF('Employee Input 20-21'!LLC30="","",'Employee Input 20-21'!LLC30)</f>
        <v/>
      </c>
      <c r="LLD30" s="14" t="str">
        <f>IF('Employee Input 20-21'!LLD30="","",'Employee Input 20-21'!LLD30)</f>
        <v/>
      </c>
      <c r="LLE30" s="14" t="str">
        <f>IF('Employee Input 20-21'!LLE30="","",'Employee Input 20-21'!LLE30)</f>
        <v/>
      </c>
      <c r="LLF30" s="14" t="str">
        <f>IF('Employee Input 20-21'!LLF30="","",'Employee Input 20-21'!LLF30)</f>
        <v/>
      </c>
      <c r="LLG30" s="14" t="str">
        <f>IF('Employee Input 20-21'!LLG30="","",'Employee Input 20-21'!LLG30)</f>
        <v/>
      </c>
      <c r="LLH30" s="14" t="str">
        <f>IF('Employee Input 20-21'!LLH30="","",'Employee Input 20-21'!LLH30)</f>
        <v/>
      </c>
      <c r="LLI30" s="14" t="str">
        <f>IF('Employee Input 20-21'!LLI30="","",'Employee Input 20-21'!LLI30)</f>
        <v/>
      </c>
      <c r="LLJ30" s="14" t="str">
        <f>IF('Employee Input 20-21'!LLJ30="","",'Employee Input 20-21'!LLJ30)</f>
        <v/>
      </c>
      <c r="LLK30" s="14" t="str">
        <f>IF('Employee Input 20-21'!LLK30="","",'Employee Input 20-21'!LLK30)</f>
        <v/>
      </c>
      <c r="LLL30" s="14" t="str">
        <f>IF('Employee Input 20-21'!LLL30="","",'Employee Input 20-21'!LLL30)</f>
        <v/>
      </c>
      <c r="LLM30" s="14" t="str">
        <f>IF('Employee Input 20-21'!LLM30="","",'Employee Input 20-21'!LLM30)</f>
        <v/>
      </c>
      <c r="LLN30" s="14" t="str">
        <f>IF('Employee Input 20-21'!LLN30="","",'Employee Input 20-21'!LLN30)</f>
        <v/>
      </c>
      <c r="LLO30" s="14" t="str">
        <f>IF('Employee Input 20-21'!LLO30="","",'Employee Input 20-21'!LLO30)</f>
        <v/>
      </c>
      <c r="LLP30" s="14" t="str">
        <f>IF('Employee Input 20-21'!LLP30="","",'Employee Input 20-21'!LLP30)</f>
        <v/>
      </c>
      <c r="LLQ30" s="14" t="str">
        <f>IF('Employee Input 20-21'!LLQ30="","",'Employee Input 20-21'!LLQ30)</f>
        <v/>
      </c>
      <c r="LLR30" s="14" t="str">
        <f>IF('Employee Input 20-21'!LLR30="","",'Employee Input 20-21'!LLR30)</f>
        <v/>
      </c>
      <c r="LLS30" s="14" t="str">
        <f>IF('Employee Input 20-21'!LLS30="","",'Employee Input 20-21'!LLS30)</f>
        <v/>
      </c>
      <c r="LLT30" s="14" t="str">
        <f>IF('Employee Input 20-21'!LLT30="","",'Employee Input 20-21'!LLT30)</f>
        <v/>
      </c>
      <c r="LLU30" s="14" t="str">
        <f>IF('Employee Input 20-21'!LLU30="","",'Employee Input 20-21'!LLU30)</f>
        <v/>
      </c>
      <c r="LLV30" s="14" t="str">
        <f>IF('Employee Input 20-21'!LLV30="","",'Employee Input 20-21'!LLV30)</f>
        <v/>
      </c>
      <c r="LLW30" s="14" t="str">
        <f>IF('Employee Input 20-21'!LLW30="","",'Employee Input 20-21'!LLW30)</f>
        <v/>
      </c>
      <c r="LLX30" s="14" t="str">
        <f>IF('Employee Input 20-21'!LLX30="","",'Employee Input 20-21'!LLX30)</f>
        <v/>
      </c>
      <c r="LLY30" s="14" t="str">
        <f>IF('Employee Input 20-21'!LLY30="","",'Employee Input 20-21'!LLY30)</f>
        <v/>
      </c>
      <c r="LLZ30" s="14" t="str">
        <f>IF('Employee Input 20-21'!LLZ30="","",'Employee Input 20-21'!LLZ30)</f>
        <v/>
      </c>
      <c r="LMA30" s="14" t="str">
        <f>IF('Employee Input 20-21'!LMA30="","",'Employee Input 20-21'!LMA30)</f>
        <v/>
      </c>
      <c r="LMB30" s="14" t="str">
        <f>IF('Employee Input 20-21'!LMB30="","",'Employee Input 20-21'!LMB30)</f>
        <v/>
      </c>
      <c r="LMC30" s="14" t="str">
        <f>IF('Employee Input 20-21'!LMC30="","",'Employee Input 20-21'!LMC30)</f>
        <v/>
      </c>
      <c r="LMD30" s="14" t="str">
        <f>IF('Employee Input 20-21'!LMD30="","",'Employee Input 20-21'!LMD30)</f>
        <v/>
      </c>
      <c r="LME30" s="14" t="str">
        <f>IF('Employee Input 20-21'!LME30="","",'Employee Input 20-21'!LME30)</f>
        <v/>
      </c>
      <c r="LMF30" s="14" t="str">
        <f>IF('Employee Input 20-21'!LMF30="","",'Employee Input 20-21'!LMF30)</f>
        <v/>
      </c>
      <c r="LMG30" s="14" t="str">
        <f>IF('Employee Input 20-21'!LMG30="","",'Employee Input 20-21'!LMG30)</f>
        <v/>
      </c>
      <c r="LMH30" s="14" t="str">
        <f>IF('Employee Input 20-21'!LMH30="","",'Employee Input 20-21'!LMH30)</f>
        <v/>
      </c>
      <c r="LMI30" s="14" t="str">
        <f>IF('Employee Input 20-21'!LMI30="","",'Employee Input 20-21'!LMI30)</f>
        <v/>
      </c>
      <c r="LMJ30" s="14" t="str">
        <f>IF('Employee Input 20-21'!LMJ30="","",'Employee Input 20-21'!LMJ30)</f>
        <v/>
      </c>
      <c r="LMK30" s="14" t="str">
        <f>IF('Employee Input 20-21'!LMK30="","",'Employee Input 20-21'!LMK30)</f>
        <v/>
      </c>
      <c r="LML30" s="14" t="str">
        <f>IF('Employee Input 20-21'!LML30="","",'Employee Input 20-21'!LML30)</f>
        <v/>
      </c>
      <c r="LMM30" s="14" t="str">
        <f>IF('Employee Input 20-21'!LMM30="","",'Employee Input 20-21'!LMM30)</f>
        <v/>
      </c>
      <c r="LMN30" s="14" t="str">
        <f>IF('Employee Input 20-21'!LMN30="","",'Employee Input 20-21'!LMN30)</f>
        <v/>
      </c>
      <c r="LMO30" s="14" t="str">
        <f>IF('Employee Input 20-21'!LMO30="","",'Employee Input 20-21'!LMO30)</f>
        <v/>
      </c>
      <c r="LMP30" s="14" t="str">
        <f>IF('Employee Input 20-21'!LMP30="","",'Employee Input 20-21'!LMP30)</f>
        <v/>
      </c>
      <c r="LMQ30" s="14" t="str">
        <f>IF('Employee Input 20-21'!LMQ30="","",'Employee Input 20-21'!LMQ30)</f>
        <v/>
      </c>
      <c r="LMR30" s="14" t="str">
        <f>IF('Employee Input 20-21'!LMR30="","",'Employee Input 20-21'!LMR30)</f>
        <v/>
      </c>
      <c r="LMS30" s="14" t="str">
        <f>IF('Employee Input 20-21'!LMS30="","",'Employee Input 20-21'!LMS30)</f>
        <v/>
      </c>
      <c r="LMT30" s="14" t="str">
        <f>IF('Employee Input 20-21'!LMT30="","",'Employee Input 20-21'!LMT30)</f>
        <v/>
      </c>
      <c r="LMU30" s="14" t="str">
        <f>IF('Employee Input 20-21'!LMU30="","",'Employee Input 20-21'!LMU30)</f>
        <v/>
      </c>
      <c r="LMV30" s="14" t="str">
        <f>IF('Employee Input 20-21'!LMV30="","",'Employee Input 20-21'!LMV30)</f>
        <v/>
      </c>
      <c r="LMW30" s="14" t="str">
        <f>IF('Employee Input 20-21'!LMW30="","",'Employee Input 20-21'!LMW30)</f>
        <v/>
      </c>
      <c r="LMX30" s="14" t="str">
        <f>IF('Employee Input 20-21'!LMX30="","",'Employee Input 20-21'!LMX30)</f>
        <v/>
      </c>
      <c r="LMY30" s="14" t="str">
        <f>IF('Employee Input 20-21'!LMY30="","",'Employee Input 20-21'!LMY30)</f>
        <v/>
      </c>
      <c r="LMZ30" s="14" t="str">
        <f>IF('Employee Input 20-21'!LMZ30="","",'Employee Input 20-21'!LMZ30)</f>
        <v/>
      </c>
      <c r="LNA30" s="14" t="str">
        <f>IF('Employee Input 20-21'!LNA30="","",'Employee Input 20-21'!LNA30)</f>
        <v/>
      </c>
      <c r="LNB30" s="14" t="str">
        <f>IF('Employee Input 20-21'!LNB30="","",'Employee Input 20-21'!LNB30)</f>
        <v/>
      </c>
      <c r="LNC30" s="14" t="str">
        <f>IF('Employee Input 20-21'!LNC30="","",'Employee Input 20-21'!LNC30)</f>
        <v/>
      </c>
      <c r="LND30" s="14" t="str">
        <f>IF('Employee Input 20-21'!LND30="","",'Employee Input 20-21'!LND30)</f>
        <v/>
      </c>
      <c r="LNE30" s="14" t="str">
        <f>IF('Employee Input 20-21'!LNE30="","",'Employee Input 20-21'!LNE30)</f>
        <v/>
      </c>
      <c r="LNF30" s="14" t="str">
        <f>IF('Employee Input 20-21'!LNF30="","",'Employee Input 20-21'!LNF30)</f>
        <v/>
      </c>
      <c r="LNG30" s="14" t="str">
        <f>IF('Employee Input 20-21'!LNG30="","",'Employee Input 20-21'!LNG30)</f>
        <v/>
      </c>
      <c r="LNH30" s="14" t="str">
        <f>IF('Employee Input 20-21'!LNH30="","",'Employee Input 20-21'!LNH30)</f>
        <v/>
      </c>
      <c r="LNI30" s="14" t="str">
        <f>IF('Employee Input 20-21'!LNI30="","",'Employee Input 20-21'!LNI30)</f>
        <v/>
      </c>
      <c r="LNJ30" s="14" t="str">
        <f>IF('Employee Input 20-21'!LNJ30="","",'Employee Input 20-21'!LNJ30)</f>
        <v/>
      </c>
      <c r="LNK30" s="14" t="str">
        <f>IF('Employee Input 20-21'!LNK30="","",'Employee Input 20-21'!LNK30)</f>
        <v/>
      </c>
      <c r="LNL30" s="14" t="str">
        <f>IF('Employee Input 20-21'!LNL30="","",'Employee Input 20-21'!LNL30)</f>
        <v/>
      </c>
      <c r="LNM30" s="14" t="str">
        <f>IF('Employee Input 20-21'!LNM30="","",'Employee Input 20-21'!LNM30)</f>
        <v/>
      </c>
      <c r="LNN30" s="14" t="str">
        <f>IF('Employee Input 20-21'!LNN30="","",'Employee Input 20-21'!LNN30)</f>
        <v/>
      </c>
      <c r="LNO30" s="14" t="str">
        <f>IF('Employee Input 20-21'!LNO30="","",'Employee Input 20-21'!LNO30)</f>
        <v/>
      </c>
      <c r="LNP30" s="14" t="str">
        <f>IF('Employee Input 20-21'!LNP30="","",'Employee Input 20-21'!LNP30)</f>
        <v/>
      </c>
      <c r="LNQ30" s="14" t="str">
        <f>IF('Employee Input 20-21'!LNQ30="","",'Employee Input 20-21'!LNQ30)</f>
        <v/>
      </c>
      <c r="LNR30" s="14" t="str">
        <f>IF('Employee Input 20-21'!LNR30="","",'Employee Input 20-21'!LNR30)</f>
        <v/>
      </c>
      <c r="LNS30" s="14" t="str">
        <f>IF('Employee Input 20-21'!LNS30="","",'Employee Input 20-21'!LNS30)</f>
        <v/>
      </c>
      <c r="LNT30" s="14" t="str">
        <f>IF('Employee Input 20-21'!LNT30="","",'Employee Input 20-21'!LNT30)</f>
        <v/>
      </c>
      <c r="LNU30" s="14" t="str">
        <f>IF('Employee Input 20-21'!LNU30="","",'Employee Input 20-21'!LNU30)</f>
        <v/>
      </c>
      <c r="LNV30" s="14" t="str">
        <f>IF('Employee Input 20-21'!LNV30="","",'Employee Input 20-21'!LNV30)</f>
        <v/>
      </c>
      <c r="LNW30" s="14" t="str">
        <f>IF('Employee Input 20-21'!LNW30="","",'Employee Input 20-21'!LNW30)</f>
        <v/>
      </c>
      <c r="LNX30" s="14" t="str">
        <f>IF('Employee Input 20-21'!LNX30="","",'Employee Input 20-21'!LNX30)</f>
        <v/>
      </c>
      <c r="LNY30" s="14" t="str">
        <f>IF('Employee Input 20-21'!LNY30="","",'Employee Input 20-21'!LNY30)</f>
        <v/>
      </c>
      <c r="LNZ30" s="14" t="str">
        <f>IF('Employee Input 20-21'!LNZ30="","",'Employee Input 20-21'!LNZ30)</f>
        <v/>
      </c>
      <c r="LOA30" s="14" t="str">
        <f>IF('Employee Input 20-21'!LOA30="","",'Employee Input 20-21'!LOA30)</f>
        <v/>
      </c>
      <c r="LOB30" s="14" t="str">
        <f>IF('Employee Input 20-21'!LOB30="","",'Employee Input 20-21'!LOB30)</f>
        <v/>
      </c>
      <c r="LOC30" s="14" t="str">
        <f>IF('Employee Input 20-21'!LOC30="","",'Employee Input 20-21'!LOC30)</f>
        <v/>
      </c>
      <c r="LOD30" s="14" t="str">
        <f>IF('Employee Input 20-21'!LOD30="","",'Employee Input 20-21'!LOD30)</f>
        <v/>
      </c>
      <c r="LOE30" s="14" t="str">
        <f>IF('Employee Input 20-21'!LOE30="","",'Employee Input 20-21'!LOE30)</f>
        <v/>
      </c>
      <c r="LOF30" s="14" t="str">
        <f>IF('Employee Input 20-21'!LOF30="","",'Employee Input 20-21'!LOF30)</f>
        <v/>
      </c>
      <c r="LOG30" s="14" t="str">
        <f>IF('Employee Input 20-21'!LOG30="","",'Employee Input 20-21'!LOG30)</f>
        <v/>
      </c>
      <c r="LOH30" s="14" t="str">
        <f>IF('Employee Input 20-21'!LOH30="","",'Employee Input 20-21'!LOH30)</f>
        <v/>
      </c>
      <c r="LOI30" s="14" t="str">
        <f>IF('Employee Input 20-21'!LOI30="","",'Employee Input 20-21'!LOI30)</f>
        <v/>
      </c>
      <c r="LOJ30" s="14" t="str">
        <f>IF('Employee Input 20-21'!LOJ30="","",'Employee Input 20-21'!LOJ30)</f>
        <v/>
      </c>
      <c r="LOK30" s="14" t="str">
        <f>IF('Employee Input 20-21'!LOK30="","",'Employee Input 20-21'!LOK30)</f>
        <v/>
      </c>
      <c r="LOL30" s="14" t="str">
        <f>IF('Employee Input 20-21'!LOL30="","",'Employee Input 20-21'!LOL30)</f>
        <v/>
      </c>
      <c r="LOM30" s="14" t="str">
        <f>IF('Employee Input 20-21'!LOM30="","",'Employee Input 20-21'!LOM30)</f>
        <v/>
      </c>
      <c r="LON30" s="14" t="str">
        <f>IF('Employee Input 20-21'!LON30="","",'Employee Input 20-21'!LON30)</f>
        <v/>
      </c>
      <c r="LOO30" s="14" t="str">
        <f>IF('Employee Input 20-21'!LOO30="","",'Employee Input 20-21'!LOO30)</f>
        <v/>
      </c>
      <c r="LOP30" s="14" t="str">
        <f>IF('Employee Input 20-21'!LOP30="","",'Employee Input 20-21'!LOP30)</f>
        <v/>
      </c>
      <c r="LOQ30" s="14" t="str">
        <f>IF('Employee Input 20-21'!LOQ30="","",'Employee Input 20-21'!LOQ30)</f>
        <v/>
      </c>
      <c r="LOR30" s="14" t="str">
        <f>IF('Employee Input 20-21'!LOR30="","",'Employee Input 20-21'!LOR30)</f>
        <v/>
      </c>
      <c r="LOS30" s="14" t="str">
        <f>IF('Employee Input 20-21'!LOS30="","",'Employee Input 20-21'!LOS30)</f>
        <v/>
      </c>
      <c r="LOT30" s="14" t="str">
        <f>IF('Employee Input 20-21'!LOT30="","",'Employee Input 20-21'!LOT30)</f>
        <v/>
      </c>
      <c r="LOU30" s="14" t="str">
        <f>IF('Employee Input 20-21'!LOU30="","",'Employee Input 20-21'!LOU30)</f>
        <v/>
      </c>
      <c r="LOV30" s="14" t="str">
        <f>IF('Employee Input 20-21'!LOV30="","",'Employee Input 20-21'!LOV30)</f>
        <v/>
      </c>
      <c r="LOW30" s="14" t="str">
        <f>IF('Employee Input 20-21'!LOW30="","",'Employee Input 20-21'!LOW30)</f>
        <v/>
      </c>
      <c r="LOX30" s="14" t="str">
        <f>IF('Employee Input 20-21'!LOX30="","",'Employee Input 20-21'!LOX30)</f>
        <v/>
      </c>
      <c r="LOY30" s="14" t="str">
        <f>IF('Employee Input 20-21'!LOY30="","",'Employee Input 20-21'!LOY30)</f>
        <v/>
      </c>
      <c r="LOZ30" s="14" t="str">
        <f>IF('Employee Input 20-21'!LOZ30="","",'Employee Input 20-21'!LOZ30)</f>
        <v/>
      </c>
      <c r="LPA30" s="14" t="str">
        <f>IF('Employee Input 20-21'!LPA30="","",'Employee Input 20-21'!LPA30)</f>
        <v/>
      </c>
      <c r="LPB30" s="14" t="str">
        <f>IF('Employee Input 20-21'!LPB30="","",'Employee Input 20-21'!LPB30)</f>
        <v/>
      </c>
      <c r="LPC30" s="14" t="str">
        <f>IF('Employee Input 20-21'!LPC30="","",'Employee Input 20-21'!LPC30)</f>
        <v/>
      </c>
      <c r="LPD30" s="14" t="str">
        <f>IF('Employee Input 20-21'!LPD30="","",'Employee Input 20-21'!LPD30)</f>
        <v/>
      </c>
      <c r="LPE30" s="14" t="str">
        <f>IF('Employee Input 20-21'!LPE30="","",'Employee Input 20-21'!LPE30)</f>
        <v/>
      </c>
      <c r="LPF30" s="14" t="str">
        <f>IF('Employee Input 20-21'!LPF30="","",'Employee Input 20-21'!LPF30)</f>
        <v/>
      </c>
      <c r="LPG30" s="14" t="str">
        <f>IF('Employee Input 20-21'!LPG30="","",'Employee Input 20-21'!LPG30)</f>
        <v/>
      </c>
      <c r="LPH30" s="14" t="str">
        <f>IF('Employee Input 20-21'!LPH30="","",'Employee Input 20-21'!LPH30)</f>
        <v/>
      </c>
      <c r="LPI30" s="14" t="str">
        <f>IF('Employee Input 20-21'!LPI30="","",'Employee Input 20-21'!LPI30)</f>
        <v/>
      </c>
      <c r="LPJ30" s="14" t="str">
        <f>IF('Employee Input 20-21'!LPJ30="","",'Employee Input 20-21'!LPJ30)</f>
        <v/>
      </c>
      <c r="LPK30" s="14" t="str">
        <f>IF('Employee Input 20-21'!LPK30="","",'Employee Input 20-21'!LPK30)</f>
        <v/>
      </c>
      <c r="LPL30" s="14" t="str">
        <f>IF('Employee Input 20-21'!LPL30="","",'Employee Input 20-21'!LPL30)</f>
        <v/>
      </c>
      <c r="LPM30" s="14" t="str">
        <f>IF('Employee Input 20-21'!LPM30="","",'Employee Input 20-21'!LPM30)</f>
        <v/>
      </c>
      <c r="LPN30" s="14" t="str">
        <f>IF('Employee Input 20-21'!LPN30="","",'Employee Input 20-21'!LPN30)</f>
        <v/>
      </c>
      <c r="LPO30" s="14" t="str">
        <f>IF('Employee Input 20-21'!LPO30="","",'Employee Input 20-21'!LPO30)</f>
        <v/>
      </c>
      <c r="LPP30" s="14" t="str">
        <f>IF('Employee Input 20-21'!LPP30="","",'Employee Input 20-21'!LPP30)</f>
        <v/>
      </c>
      <c r="LPQ30" s="14" t="str">
        <f>IF('Employee Input 20-21'!LPQ30="","",'Employee Input 20-21'!LPQ30)</f>
        <v/>
      </c>
      <c r="LPR30" s="14" t="str">
        <f>IF('Employee Input 20-21'!LPR30="","",'Employee Input 20-21'!LPR30)</f>
        <v/>
      </c>
      <c r="LPS30" s="14" t="str">
        <f>IF('Employee Input 20-21'!LPS30="","",'Employee Input 20-21'!LPS30)</f>
        <v/>
      </c>
      <c r="LPT30" s="14" t="str">
        <f>IF('Employee Input 20-21'!LPT30="","",'Employee Input 20-21'!LPT30)</f>
        <v/>
      </c>
      <c r="LPU30" s="14" t="str">
        <f>IF('Employee Input 20-21'!LPU30="","",'Employee Input 20-21'!LPU30)</f>
        <v/>
      </c>
      <c r="LPV30" s="14" t="str">
        <f>IF('Employee Input 20-21'!LPV30="","",'Employee Input 20-21'!LPV30)</f>
        <v/>
      </c>
      <c r="LPW30" s="14" t="str">
        <f>IF('Employee Input 20-21'!LPW30="","",'Employee Input 20-21'!LPW30)</f>
        <v/>
      </c>
      <c r="LPX30" s="14" t="str">
        <f>IF('Employee Input 20-21'!LPX30="","",'Employee Input 20-21'!LPX30)</f>
        <v/>
      </c>
      <c r="LPY30" s="14" t="str">
        <f>IF('Employee Input 20-21'!LPY30="","",'Employee Input 20-21'!LPY30)</f>
        <v/>
      </c>
      <c r="LPZ30" s="14" t="str">
        <f>IF('Employee Input 20-21'!LPZ30="","",'Employee Input 20-21'!LPZ30)</f>
        <v/>
      </c>
      <c r="LQA30" s="14" t="str">
        <f>IF('Employee Input 20-21'!LQA30="","",'Employee Input 20-21'!LQA30)</f>
        <v/>
      </c>
      <c r="LQB30" s="14" t="str">
        <f>IF('Employee Input 20-21'!LQB30="","",'Employee Input 20-21'!LQB30)</f>
        <v/>
      </c>
      <c r="LQC30" s="14" t="str">
        <f>IF('Employee Input 20-21'!LQC30="","",'Employee Input 20-21'!LQC30)</f>
        <v/>
      </c>
      <c r="LQD30" s="14" t="str">
        <f>IF('Employee Input 20-21'!LQD30="","",'Employee Input 20-21'!LQD30)</f>
        <v/>
      </c>
      <c r="LQE30" s="14" t="str">
        <f>IF('Employee Input 20-21'!LQE30="","",'Employee Input 20-21'!LQE30)</f>
        <v/>
      </c>
      <c r="LQF30" s="14" t="str">
        <f>IF('Employee Input 20-21'!LQF30="","",'Employee Input 20-21'!LQF30)</f>
        <v/>
      </c>
      <c r="LQG30" s="14" t="str">
        <f>IF('Employee Input 20-21'!LQG30="","",'Employee Input 20-21'!LQG30)</f>
        <v/>
      </c>
      <c r="LQH30" s="14" t="str">
        <f>IF('Employee Input 20-21'!LQH30="","",'Employee Input 20-21'!LQH30)</f>
        <v/>
      </c>
      <c r="LQI30" s="14" t="str">
        <f>IF('Employee Input 20-21'!LQI30="","",'Employee Input 20-21'!LQI30)</f>
        <v/>
      </c>
      <c r="LQJ30" s="14" t="str">
        <f>IF('Employee Input 20-21'!LQJ30="","",'Employee Input 20-21'!LQJ30)</f>
        <v/>
      </c>
      <c r="LQK30" s="14" t="str">
        <f>IF('Employee Input 20-21'!LQK30="","",'Employee Input 20-21'!LQK30)</f>
        <v/>
      </c>
      <c r="LQL30" s="14" t="str">
        <f>IF('Employee Input 20-21'!LQL30="","",'Employee Input 20-21'!LQL30)</f>
        <v/>
      </c>
      <c r="LQM30" s="14" t="str">
        <f>IF('Employee Input 20-21'!LQM30="","",'Employee Input 20-21'!LQM30)</f>
        <v/>
      </c>
      <c r="LQN30" s="14" t="str">
        <f>IF('Employee Input 20-21'!LQN30="","",'Employee Input 20-21'!LQN30)</f>
        <v/>
      </c>
      <c r="LQO30" s="14" t="str">
        <f>IF('Employee Input 20-21'!LQO30="","",'Employee Input 20-21'!LQO30)</f>
        <v/>
      </c>
      <c r="LQP30" s="14" t="str">
        <f>IF('Employee Input 20-21'!LQP30="","",'Employee Input 20-21'!LQP30)</f>
        <v/>
      </c>
      <c r="LQQ30" s="14" t="str">
        <f>IF('Employee Input 20-21'!LQQ30="","",'Employee Input 20-21'!LQQ30)</f>
        <v/>
      </c>
      <c r="LQR30" s="14" t="str">
        <f>IF('Employee Input 20-21'!LQR30="","",'Employee Input 20-21'!LQR30)</f>
        <v/>
      </c>
      <c r="LQS30" s="14" t="str">
        <f>IF('Employee Input 20-21'!LQS30="","",'Employee Input 20-21'!LQS30)</f>
        <v/>
      </c>
      <c r="LQT30" s="14" t="str">
        <f>IF('Employee Input 20-21'!LQT30="","",'Employee Input 20-21'!LQT30)</f>
        <v/>
      </c>
      <c r="LQU30" s="14" t="str">
        <f>IF('Employee Input 20-21'!LQU30="","",'Employee Input 20-21'!LQU30)</f>
        <v/>
      </c>
      <c r="LQV30" s="14" t="str">
        <f>IF('Employee Input 20-21'!LQV30="","",'Employee Input 20-21'!LQV30)</f>
        <v/>
      </c>
      <c r="LQW30" s="14" t="str">
        <f>IF('Employee Input 20-21'!LQW30="","",'Employee Input 20-21'!LQW30)</f>
        <v/>
      </c>
      <c r="LQX30" s="14" t="str">
        <f>IF('Employee Input 20-21'!LQX30="","",'Employee Input 20-21'!LQX30)</f>
        <v/>
      </c>
      <c r="LQY30" s="14" t="str">
        <f>IF('Employee Input 20-21'!LQY30="","",'Employee Input 20-21'!LQY30)</f>
        <v/>
      </c>
      <c r="LQZ30" s="14" t="str">
        <f>IF('Employee Input 20-21'!LQZ30="","",'Employee Input 20-21'!LQZ30)</f>
        <v/>
      </c>
      <c r="LRA30" s="14" t="str">
        <f>IF('Employee Input 20-21'!LRA30="","",'Employee Input 20-21'!LRA30)</f>
        <v/>
      </c>
      <c r="LRB30" s="14" t="str">
        <f>IF('Employee Input 20-21'!LRB30="","",'Employee Input 20-21'!LRB30)</f>
        <v/>
      </c>
      <c r="LRC30" s="14" t="str">
        <f>IF('Employee Input 20-21'!LRC30="","",'Employee Input 20-21'!LRC30)</f>
        <v/>
      </c>
      <c r="LRD30" s="14" t="str">
        <f>IF('Employee Input 20-21'!LRD30="","",'Employee Input 20-21'!LRD30)</f>
        <v/>
      </c>
      <c r="LRE30" s="14" t="str">
        <f>IF('Employee Input 20-21'!LRE30="","",'Employee Input 20-21'!LRE30)</f>
        <v/>
      </c>
      <c r="LRF30" s="14" t="str">
        <f>IF('Employee Input 20-21'!LRF30="","",'Employee Input 20-21'!LRF30)</f>
        <v/>
      </c>
      <c r="LRG30" s="14" t="str">
        <f>IF('Employee Input 20-21'!LRG30="","",'Employee Input 20-21'!LRG30)</f>
        <v/>
      </c>
      <c r="LRH30" s="14" t="str">
        <f>IF('Employee Input 20-21'!LRH30="","",'Employee Input 20-21'!LRH30)</f>
        <v/>
      </c>
      <c r="LRI30" s="14" t="str">
        <f>IF('Employee Input 20-21'!LRI30="","",'Employee Input 20-21'!LRI30)</f>
        <v/>
      </c>
      <c r="LRJ30" s="14" t="str">
        <f>IF('Employee Input 20-21'!LRJ30="","",'Employee Input 20-21'!LRJ30)</f>
        <v/>
      </c>
      <c r="LRK30" s="14" t="str">
        <f>IF('Employee Input 20-21'!LRK30="","",'Employee Input 20-21'!LRK30)</f>
        <v/>
      </c>
      <c r="LRL30" s="14" t="str">
        <f>IF('Employee Input 20-21'!LRL30="","",'Employee Input 20-21'!LRL30)</f>
        <v/>
      </c>
      <c r="LRM30" s="14" t="str">
        <f>IF('Employee Input 20-21'!LRM30="","",'Employee Input 20-21'!LRM30)</f>
        <v/>
      </c>
      <c r="LRN30" s="14" t="str">
        <f>IF('Employee Input 20-21'!LRN30="","",'Employee Input 20-21'!LRN30)</f>
        <v/>
      </c>
      <c r="LRO30" s="14" t="str">
        <f>IF('Employee Input 20-21'!LRO30="","",'Employee Input 20-21'!LRO30)</f>
        <v/>
      </c>
      <c r="LRP30" s="14" t="str">
        <f>IF('Employee Input 20-21'!LRP30="","",'Employee Input 20-21'!LRP30)</f>
        <v/>
      </c>
      <c r="LRQ30" s="14" t="str">
        <f>IF('Employee Input 20-21'!LRQ30="","",'Employee Input 20-21'!LRQ30)</f>
        <v/>
      </c>
      <c r="LRR30" s="14" t="str">
        <f>IF('Employee Input 20-21'!LRR30="","",'Employee Input 20-21'!LRR30)</f>
        <v/>
      </c>
      <c r="LRS30" s="14" t="str">
        <f>IF('Employee Input 20-21'!LRS30="","",'Employee Input 20-21'!LRS30)</f>
        <v/>
      </c>
      <c r="LRT30" s="14" t="str">
        <f>IF('Employee Input 20-21'!LRT30="","",'Employee Input 20-21'!LRT30)</f>
        <v/>
      </c>
      <c r="LRU30" s="14" t="str">
        <f>IF('Employee Input 20-21'!LRU30="","",'Employee Input 20-21'!LRU30)</f>
        <v/>
      </c>
      <c r="LRV30" s="14" t="str">
        <f>IF('Employee Input 20-21'!LRV30="","",'Employee Input 20-21'!LRV30)</f>
        <v/>
      </c>
      <c r="LRW30" s="14" t="str">
        <f>IF('Employee Input 20-21'!LRW30="","",'Employee Input 20-21'!LRW30)</f>
        <v/>
      </c>
      <c r="LRX30" s="14" t="str">
        <f>IF('Employee Input 20-21'!LRX30="","",'Employee Input 20-21'!LRX30)</f>
        <v/>
      </c>
      <c r="LRY30" s="14" t="str">
        <f>IF('Employee Input 20-21'!LRY30="","",'Employee Input 20-21'!LRY30)</f>
        <v/>
      </c>
      <c r="LRZ30" s="14" t="str">
        <f>IF('Employee Input 20-21'!LRZ30="","",'Employee Input 20-21'!LRZ30)</f>
        <v/>
      </c>
      <c r="LSA30" s="14" t="str">
        <f>IF('Employee Input 20-21'!LSA30="","",'Employee Input 20-21'!LSA30)</f>
        <v/>
      </c>
      <c r="LSB30" s="14" t="str">
        <f>IF('Employee Input 20-21'!LSB30="","",'Employee Input 20-21'!LSB30)</f>
        <v/>
      </c>
      <c r="LSC30" s="14" t="str">
        <f>IF('Employee Input 20-21'!LSC30="","",'Employee Input 20-21'!LSC30)</f>
        <v/>
      </c>
      <c r="LSD30" s="14" t="str">
        <f>IF('Employee Input 20-21'!LSD30="","",'Employee Input 20-21'!LSD30)</f>
        <v/>
      </c>
      <c r="LSE30" s="14" t="str">
        <f>IF('Employee Input 20-21'!LSE30="","",'Employee Input 20-21'!LSE30)</f>
        <v/>
      </c>
      <c r="LSF30" s="14" t="str">
        <f>IF('Employee Input 20-21'!LSF30="","",'Employee Input 20-21'!LSF30)</f>
        <v/>
      </c>
      <c r="LSG30" s="14" t="str">
        <f>IF('Employee Input 20-21'!LSG30="","",'Employee Input 20-21'!LSG30)</f>
        <v/>
      </c>
      <c r="LSH30" s="14" t="str">
        <f>IF('Employee Input 20-21'!LSH30="","",'Employee Input 20-21'!LSH30)</f>
        <v/>
      </c>
      <c r="LSI30" s="14" t="str">
        <f>IF('Employee Input 20-21'!LSI30="","",'Employee Input 20-21'!LSI30)</f>
        <v/>
      </c>
      <c r="LSJ30" s="14" t="str">
        <f>IF('Employee Input 20-21'!LSJ30="","",'Employee Input 20-21'!LSJ30)</f>
        <v/>
      </c>
      <c r="LSK30" s="14" t="str">
        <f>IF('Employee Input 20-21'!LSK30="","",'Employee Input 20-21'!LSK30)</f>
        <v/>
      </c>
      <c r="LSL30" s="14" t="str">
        <f>IF('Employee Input 20-21'!LSL30="","",'Employee Input 20-21'!LSL30)</f>
        <v/>
      </c>
      <c r="LSM30" s="14" t="str">
        <f>IF('Employee Input 20-21'!LSM30="","",'Employee Input 20-21'!LSM30)</f>
        <v/>
      </c>
      <c r="LSN30" s="14" t="str">
        <f>IF('Employee Input 20-21'!LSN30="","",'Employee Input 20-21'!LSN30)</f>
        <v/>
      </c>
      <c r="LSO30" s="14" t="str">
        <f>IF('Employee Input 20-21'!LSO30="","",'Employee Input 20-21'!LSO30)</f>
        <v/>
      </c>
      <c r="LSP30" s="14" t="str">
        <f>IF('Employee Input 20-21'!LSP30="","",'Employee Input 20-21'!LSP30)</f>
        <v/>
      </c>
      <c r="LSQ30" s="14" t="str">
        <f>IF('Employee Input 20-21'!LSQ30="","",'Employee Input 20-21'!LSQ30)</f>
        <v/>
      </c>
      <c r="LSR30" s="14" t="str">
        <f>IF('Employee Input 20-21'!LSR30="","",'Employee Input 20-21'!LSR30)</f>
        <v/>
      </c>
      <c r="LSS30" s="14" t="str">
        <f>IF('Employee Input 20-21'!LSS30="","",'Employee Input 20-21'!LSS30)</f>
        <v/>
      </c>
      <c r="LST30" s="14" t="str">
        <f>IF('Employee Input 20-21'!LST30="","",'Employee Input 20-21'!LST30)</f>
        <v/>
      </c>
      <c r="LSU30" s="14" t="str">
        <f>IF('Employee Input 20-21'!LSU30="","",'Employee Input 20-21'!LSU30)</f>
        <v/>
      </c>
      <c r="LSV30" s="14" t="str">
        <f>IF('Employee Input 20-21'!LSV30="","",'Employee Input 20-21'!LSV30)</f>
        <v/>
      </c>
      <c r="LSW30" s="14" t="str">
        <f>IF('Employee Input 20-21'!LSW30="","",'Employee Input 20-21'!LSW30)</f>
        <v/>
      </c>
      <c r="LSX30" s="14" t="str">
        <f>IF('Employee Input 20-21'!LSX30="","",'Employee Input 20-21'!LSX30)</f>
        <v/>
      </c>
      <c r="LSY30" s="14" t="str">
        <f>IF('Employee Input 20-21'!LSY30="","",'Employee Input 20-21'!LSY30)</f>
        <v/>
      </c>
      <c r="LSZ30" s="14" t="str">
        <f>IF('Employee Input 20-21'!LSZ30="","",'Employee Input 20-21'!LSZ30)</f>
        <v/>
      </c>
      <c r="LTA30" s="14" t="str">
        <f>IF('Employee Input 20-21'!LTA30="","",'Employee Input 20-21'!LTA30)</f>
        <v/>
      </c>
      <c r="LTB30" s="14" t="str">
        <f>IF('Employee Input 20-21'!LTB30="","",'Employee Input 20-21'!LTB30)</f>
        <v/>
      </c>
      <c r="LTC30" s="14" t="str">
        <f>IF('Employee Input 20-21'!LTC30="","",'Employee Input 20-21'!LTC30)</f>
        <v/>
      </c>
      <c r="LTD30" s="14" t="str">
        <f>IF('Employee Input 20-21'!LTD30="","",'Employee Input 20-21'!LTD30)</f>
        <v/>
      </c>
      <c r="LTE30" s="14" t="str">
        <f>IF('Employee Input 20-21'!LTE30="","",'Employee Input 20-21'!LTE30)</f>
        <v/>
      </c>
      <c r="LTF30" s="14" t="str">
        <f>IF('Employee Input 20-21'!LTF30="","",'Employee Input 20-21'!LTF30)</f>
        <v/>
      </c>
      <c r="LTG30" s="14" t="str">
        <f>IF('Employee Input 20-21'!LTG30="","",'Employee Input 20-21'!LTG30)</f>
        <v/>
      </c>
      <c r="LTH30" s="14" t="str">
        <f>IF('Employee Input 20-21'!LTH30="","",'Employee Input 20-21'!LTH30)</f>
        <v/>
      </c>
      <c r="LTI30" s="14" t="str">
        <f>IF('Employee Input 20-21'!LTI30="","",'Employee Input 20-21'!LTI30)</f>
        <v/>
      </c>
      <c r="LTJ30" s="14" t="str">
        <f>IF('Employee Input 20-21'!LTJ30="","",'Employee Input 20-21'!LTJ30)</f>
        <v/>
      </c>
      <c r="LTK30" s="14" t="str">
        <f>IF('Employee Input 20-21'!LTK30="","",'Employee Input 20-21'!LTK30)</f>
        <v/>
      </c>
      <c r="LTL30" s="14" t="str">
        <f>IF('Employee Input 20-21'!LTL30="","",'Employee Input 20-21'!LTL30)</f>
        <v/>
      </c>
      <c r="LTM30" s="14" t="str">
        <f>IF('Employee Input 20-21'!LTM30="","",'Employee Input 20-21'!LTM30)</f>
        <v/>
      </c>
      <c r="LTN30" s="14" t="str">
        <f>IF('Employee Input 20-21'!LTN30="","",'Employee Input 20-21'!LTN30)</f>
        <v/>
      </c>
      <c r="LTO30" s="14" t="str">
        <f>IF('Employee Input 20-21'!LTO30="","",'Employee Input 20-21'!LTO30)</f>
        <v/>
      </c>
      <c r="LTP30" s="14" t="str">
        <f>IF('Employee Input 20-21'!LTP30="","",'Employee Input 20-21'!LTP30)</f>
        <v/>
      </c>
      <c r="LTQ30" s="14" t="str">
        <f>IF('Employee Input 20-21'!LTQ30="","",'Employee Input 20-21'!LTQ30)</f>
        <v/>
      </c>
      <c r="LTR30" s="14" t="str">
        <f>IF('Employee Input 20-21'!LTR30="","",'Employee Input 20-21'!LTR30)</f>
        <v/>
      </c>
      <c r="LTS30" s="14" t="str">
        <f>IF('Employee Input 20-21'!LTS30="","",'Employee Input 20-21'!LTS30)</f>
        <v/>
      </c>
      <c r="LTT30" s="14" t="str">
        <f>IF('Employee Input 20-21'!LTT30="","",'Employee Input 20-21'!LTT30)</f>
        <v/>
      </c>
      <c r="LTU30" s="14" t="str">
        <f>IF('Employee Input 20-21'!LTU30="","",'Employee Input 20-21'!LTU30)</f>
        <v/>
      </c>
      <c r="LTV30" s="14" t="str">
        <f>IF('Employee Input 20-21'!LTV30="","",'Employee Input 20-21'!LTV30)</f>
        <v/>
      </c>
      <c r="LTW30" s="14" t="str">
        <f>IF('Employee Input 20-21'!LTW30="","",'Employee Input 20-21'!LTW30)</f>
        <v/>
      </c>
      <c r="LTX30" s="14" t="str">
        <f>IF('Employee Input 20-21'!LTX30="","",'Employee Input 20-21'!LTX30)</f>
        <v/>
      </c>
      <c r="LTY30" s="14" t="str">
        <f>IF('Employee Input 20-21'!LTY30="","",'Employee Input 20-21'!LTY30)</f>
        <v/>
      </c>
      <c r="LTZ30" s="14" t="str">
        <f>IF('Employee Input 20-21'!LTZ30="","",'Employee Input 20-21'!LTZ30)</f>
        <v/>
      </c>
      <c r="LUA30" s="14" t="str">
        <f>IF('Employee Input 20-21'!LUA30="","",'Employee Input 20-21'!LUA30)</f>
        <v/>
      </c>
      <c r="LUB30" s="14" t="str">
        <f>IF('Employee Input 20-21'!LUB30="","",'Employee Input 20-21'!LUB30)</f>
        <v/>
      </c>
      <c r="LUC30" s="14" t="str">
        <f>IF('Employee Input 20-21'!LUC30="","",'Employee Input 20-21'!LUC30)</f>
        <v/>
      </c>
      <c r="LUD30" s="14" t="str">
        <f>IF('Employee Input 20-21'!LUD30="","",'Employee Input 20-21'!LUD30)</f>
        <v/>
      </c>
      <c r="LUE30" s="14" t="str">
        <f>IF('Employee Input 20-21'!LUE30="","",'Employee Input 20-21'!LUE30)</f>
        <v/>
      </c>
      <c r="LUF30" s="14" t="str">
        <f>IF('Employee Input 20-21'!LUF30="","",'Employee Input 20-21'!LUF30)</f>
        <v/>
      </c>
      <c r="LUG30" s="14" t="str">
        <f>IF('Employee Input 20-21'!LUG30="","",'Employee Input 20-21'!LUG30)</f>
        <v/>
      </c>
      <c r="LUH30" s="14" t="str">
        <f>IF('Employee Input 20-21'!LUH30="","",'Employee Input 20-21'!LUH30)</f>
        <v/>
      </c>
      <c r="LUI30" s="14" t="str">
        <f>IF('Employee Input 20-21'!LUI30="","",'Employee Input 20-21'!LUI30)</f>
        <v/>
      </c>
      <c r="LUJ30" s="14" t="str">
        <f>IF('Employee Input 20-21'!LUJ30="","",'Employee Input 20-21'!LUJ30)</f>
        <v/>
      </c>
      <c r="LUK30" s="14" t="str">
        <f>IF('Employee Input 20-21'!LUK30="","",'Employee Input 20-21'!LUK30)</f>
        <v/>
      </c>
      <c r="LUL30" s="14" t="str">
        <f>IF('Employee Input 20-21'!LUL30="","",'Employee Input 20-21'!LUL30)</f>
        <v/>
      </c>
      <c r="LUM30" s="14" t="str">
        <f>IF('Employee Input 20-21'!LUM30="","",'Employee Input 20-21'!LUM30)</f>
        <v/>
      </c>
      <c r="LUN30" s="14" t="str">
        <f>IF('Employee Input 20-21'!LUN30="","",'Employee Input 20-21'!LUN30)</f>
        <v/>
      </c>
      <c r="LUO30" s="14" t="str">
        <f>IF('Employee Input 20-21'!LUO30="","",'Employee Input 20-21'!LUO30)</f>
        <v/>
      </c>
      <c r="LUP30" s="14" t="str">
        <f>IF('Employee Input 20-21'!LUP30="","",'Employee Input 20-21'!LUP30)</f>
        <v/>
      </c>
      <c r="LUQ30" s="14" t="str">
        <f>IF('Employee Input 20-21'!LUQ30="","",'Employee Input 20-21'!LUQ30)</f>
        <v/>
      </c>
      <c r="LUR30" s="14" t="str">
        <f>IF('Employee Input 20-21'!LUR30="","",'Employee Input 20-21'!LUR30)</f>
        <v/>
      </c>
      <c r="LUS30" s="14" t="str">
        <f>IF('Employee Input 20-21'!LUS30="","",'Employee Input 20-21'!LUS30)</f>
        <v/>
      </c>
      <c r="LUT30" s="14" t="str">
        <f>IF('Employee Input 20-21'!LUT30="","",'Employee Input 20-21'!LUT30)</f>
        <v/>
      </c>
      <c r="LUU30" s="14" t="str">
        <f>IF('Employee Input 20-21'!LUU30="","",'Employee Input 20-21'!LUU30)</f>
        <v/>
      </c>
      <c r="LUV30" s="14" t="str">
        <f>IF('Employee Input 20-21'!LUV30="","",'Employee Input 20-21'!LUV30)</f>
        <v/>
      </c>
      <c r="LUW30" s="14" t="str">
        <f>IF('Employee Input 20-21'!LUW30="","",'Employee Input 20-21'!LUW30)</f>
        <v/>
      </c>
      <c r="LUX30" s="14" t="str">
        <f>IF('Employee Input 20-21'!LUX30="","",'Employee Input 20-21'!LUX30)</f>
        <v/>
      </c>
      <c r="LUY30" s="14" t="str">
        <f>IF('Employee Input 20-21'!LUY30="","",'Employee Input 20-21'!LUY30)</f>
        <v/>
      </c>
      <c r="LUZ30" s="14" t="str">
        <f>IF('Employee Input 20-21'!LUZ30="","",'Employee Input 20-21'!LUZ30)</f>
        <v/>
      </c>
      <c r="LVA30" s="14" t="str">
        <f>IF('Employee Input 20-21'!LVA30="","",'Employee Input 20-21'!LVA30)</f>
        <v/>
      </c>
      <c r="LVB30" s="14" t="str">
        <f>IF('Employee Input 20-21'!LVB30="","",'Employee Input 20-21'!LVB30)</f>
        <v/>
      </c>
      <c r="LVC30" s="14" t="str">
        <f>IF('Employee Input 20-21'!LVC30="","",'Employee Input 20-21'!LVC30)</f>
        <v/>
      </c>
      <c r="LVD30" s="14" t="str">
        <f>IF('Employee Input 20-21'!LVD30="","",'Employee Input 20-21'!LVD30)</f>
        <v/>
      </c>
      <c r="LVE30" s="14" t="str">
        <f>IF('Employee Input 20-21'!LVE30="","",'Employee Input 20-21'!LVE30)</f>
        <v/>
      </c>
      <c r="LVF30" s="14" t="str">
        <f>IF('Employee Input 20-21'!LVF30="","",'Employee Input 20-21'!LVF30)</f>
        <v/>
      </c>
      <c r="LVG30" s="14" t="str">
        <f>IF('Employee Input 20-21'!LVG30="","",'Employee Input 20-21'!LVG30)</f>
        <v/>
      </c>
      <c r="LVH30" s="14" t="str">
        <f>IF('Employee Input 20-21'!LVH30="","",'Employee Input 20-21'!LVH30)</f>
        <v/>
      </c>
      <c r="LVI30" s="14" t="str">
        <f>IF('Employee Input 20-21'!LVI30="","",'Employee Input 20-21'!LVI30)</f>
        <v/>
      </c>
      <c r="LVJ30" s="14" t="str">
        <f>IF('Employee Input 20-21'!LVJ30="","",'Employee Input 20-21'!LVJ30)</f>
        <v/>
      </c>
      <c r="LVK30" s="14" t="str">
        <f>IF('Employee Input 20-21'!LVK30="","",'Employee Input 20-21'!LVK30)</f>
        <v/>
      </c>
      <c r="LVL30" s="14" t="str">
        <f>IF('Employee Input 20-21'!LVL30="","",'Employee Input 20-21'!LVL30)</f>
        <v/>
      </c>
      <c r="LVM30" s="14" t="str">
        <f>IF('Employee Input 20-21'!LVM30="","",'Employee Input 20-21'!LVM30)</f>
        <v/>
      </c>
      <c r="LVN30" s="14" t="str">
        <f>IF('Employee Input 20-21'!LVN30="","",'Employee Input 20-21'!LVN30)</f>
        <v/>
      </c>
      <c r="LVO30" s="14" t="str">
        <f>IF('Employee Input 20-21'!LVO30="","",'Employee Input 20-21'!LVO30)</f>
        <v/>
      </c>
      <c r="LVP30" s="14" t="str">
        <f>IF('Employee Input 20-21'!LVP30="","",'Employee Input 20-21'!LVP30)</f>
        <v/>
      </c>
      <c r="LVQ30" s="14" t="str">
        <f>IF('Employee Input 20-21'!LVQ30="","",'Employee Input 20-21'!LVQ30)</f>
        <v/>
      </c>
      <c r="LVR30" s="14" t="str">
        <f>IF('Employee Input 20-21'!LVR30="","",'Employee Input 20-21'!LVR30)</f>
        <v/>
      </c>
      <c r="LVS30" s="14" t="str">
        <f>IF('Employee Input 20-21'!LVS30="","",'Employee Input 20-21'!LVS30)</f>
        <v/>
      </c>
      <c r="LVT30" s="14" t="str">
        <f>IF('Employee Input 20-21'!LVT30="","",'Employee Input 20-21'!LVT30)</f>
        <v/>
      </c>
      <c r="LVU30" s="14" t="str">
        <f>IF('Employee Input 20-21'!LVU30="","",'Employee Input 20-21'!LVU30)</f>
        <v/>
      </c>
      <c r="LVV30" s="14" t="str">
        <f>IF('Employee Input 20-21'!LVV30="","",'Employee Input 20-21'!LVV30)</f>
        <v/>
      </c>
      <c r="LVW30" s="14" t="str">
        <f>IF('Employee Input 20-21'!LVW30="","",'Employee Input 20-21'!LVW30)</f>
        <v/>
      </c>
      <c r="LVX30" s="14" t="str">
        <f>IF('Employee Input 20-21'!LVX30="","",'Employee Input 20-21'!LVX30)</f>
        <v/>
      </c>
      <c r="LVY30" s="14" t="str">
        <f>IF('Employee Input 20-21'!LVY30="","",'Employee Input 20-21'!LVY30)</f>
        <v/>
      </c>
      <c r="LVZ30" s="14" t="str">
        <f>IF('Employee Input 20-21'!LVZ30="","",'Employee Input 20-21'!LVZ30)</f>
        <v/>
      </c>
      <c r="LWA30" s="14" t="str">
        <f>IF('Employee Input 20-21'!LWA30="","",'Employee Input 20-21'!LWA30)</f>
        <v/>
      </c>
      <c r="LWB30" s="14" t="str">
        <f>IF('Employee Input 20-21'!LWB30="","",'Employee Input 20-21'!LWB30)</f>
        <v/>
      </c>
      <c r="LWC30" s="14" t="str">
        <f>IF('Employee Input 20-21'!LWC30="","",'Employee Input 20-21'!LWC30)</f>
        <v/>
      </c>
      <c r="LWD30" s="14" t="str">
        <f>IF('Employee Input 20-21'!LWD30="","",'Employee Input 20-21'!LWD30)</f>
        <v/>
      </c>
      <c r="LWE30" s="14" t="str">
        <f>IF('Employee Input 20-21'!LWE30="","",'Employee Input 20-21'!LWE30)</f>
        <v/>
      </c>
      <c r="LWF30" s="14" t="str">
        <f>IF('Employee Input 20-21'!LWF30="","",'Employee Input 20-21'!LWF30)</f>
        <v/>
      </c>
      <c r="LWG30" s="14" t="str">
        <f>IF('Employee Input 20-21'!LWG30="","",'Employee Input 20-21'!LWG30)</f>
        <v/>
      </c>
      <c r="LWH30" s="14" t="str">
        <f>IF('Employee Input 20-21'!LWH30="","",'Employee Input 20-21'!LWH30)</f>
        <v/>
      </c>
      <c r="LWI30" s="14" t="str">
        <f>IF('Employee Input 20-21'!LWI30="","",'Employee Input 20-21'!LWI30)</f>
        <v/>
      </c>
      <c r="LWJ30" s="14" t="str">
        <f>IF('Employee Input 20-21'!LWJ30="","",'Employee Input 20-21'!LWJ30)</f>
        <v/>
      </c>
      <c r="LWK30" s="14" t="str">
        <f>IF('Employee Input 20-21'!LWK30="","",'Employee Input 20-21'!LWK30)</f>
        <v/>
      </c>
      <c r="LWL30" s="14" t="str">
        <f>IF('Employee Input 20-21'!LWL30="","",'Employee Input 20-21'!LWL30)</f>
        <v/>
      </c>
      <c r="LWM30" s="14" t="str">
        <f>IF('Employee Input 20-21'!LWM30="","",'Employee Input 20-21'!LWM30)</f>
        <v/>
      </c>
      <c r="LWN30" s="14" t="str">
        <f>IF('Employee Input 20-21'!LWN30="","",'Employee Input 20-21'!LWN30)</f>
        <v/>
      </c>
      <c r="LWO30" s="14" t="str">
        <f>IF('Employee Input 20-21'!LWO30="","",'Employee Input 20-21'!LWO30)</f>
        <v/>
      </c>
      <c r="LWP30" s="14" t="str">
        <f>IF('Employee Input 20-21'!LWP30="","",'Employee Input 20-21'!LWP30)</f>
        <v/>
      </c>
      <c r="LWQ30" s="14" t="str">
        <f>IF('Employee Input 20-21'!LWQ30="","",'Employee Input 20-21'!LWQ30)</f>
        <v/>
      </c>
      <c r="LWR30" s="14" t="str">
        <f>IF('Employee Input 20-21'!LWR30="","",'Employee Input 20-21'!LWR30)</f>
        <v/>
      </c>
      <c r="LWS30" s="14" t="str">
        <f>IF('Employee Input 20-21'!LWS30="","",'Employee Input 20-21'!LWS30)</f>
        <v/>
      </c>
      <c r="LWT30" s="14" t="str">
        <f>IF('Employee Input 20-21'!LWT30="","",'Employee Input 20-21'!LWT30)</f>
        <v/>
      </c>
      <c r="LWU30" s="14" t="str">
        <f>IF('Employee Input 20-21'!LWU30="","",'Employee Input 20-21'!LWU30)</f>
        <v/>
      </c>
      <c r="LWV30" s="14" t="str">
        <f>IF('Employee Input 20-21'!LWV30="","",'Employee Input 20-21'!LWV30)</f>
        <v/>
      </c>
      <c r="LWW30" s="14" t="str">
        <f>IF('Employee Input 20-21'!LWW30="","",'Employee Input 20-21'!LWW30)</f>
        <v/>
      </c>
      <c r="LWX30" s="14" t="str">
        <f>IF('Employee Input 20-21'!LWX30="","",'Employee Input 20-21'!LWX30)</f>
        <v/>
      </c>
      <c r="LWY30" s="14" t="str">
        <f>IF('Employee Input 20-21'!LWY30="","",'Employee Input 20-21'!LWY30)</f>
        <v/>
      </c>
      <c r="LWZ30" s="14" t="str">
        <f>IF('Employee Input 20-21'!LWZ30="","",'Employee Input 20-21'!LWZ30)</f>
        <v/>
      </c>
      <c r="LXA30" s="14" t="str">
        <f>IF('Employee Input 20-21'!LXA30="","",'Employee Input 20-21'!LXA30)</f>
        <v/>
      </c>
      <c r="LXB30" s="14" t="str">
        <f>IF('Employee Input 20-21'!LXB30="","",'Employee Input 20-21'!LXB30)</f>
        <v/>
      </c>
      <c r="LXC30" s="14" t="str">
        <f>IF('Employee Input 20-21'!LXC30="","",'Employee Input 20-21'!LXC30)</f>
        <v/>
      </c>
      <c r="LXD30" s="14" t="str">
        <f>IF('Employee Input 20-21'!LXD30="","",'Employee Input 20-21'!LXD30)</f>
        <v/>
      </c>
      <c r="LXE30" s="14" t="str">
        <f>IF('Employee Input 20-21'!LXE30="","",'Employee Input 20-21'!LXE30)</f>
        <v/>
      </c>
      <c r="LXF30" s="14" t="str">
        <f>IF('Employee Input 20-21'!LXF30="","",'Employee Input 20-21'!LXF30)</f>
        <v/>
      </c>
      <c r="LXG30" s="14" t="str">
        <f>IF('Employee Input 20-21'!LXG30="","",'Employee Input 20-21'!LXG30)</f>
        <v/>
      </c>
      <c r="LXH30" s="14" t="str">
        <f>IF('Employee Input 20-21'!LXH30="","",'Employee Input 20-21'!LXH30)</f>
        <v/>
      </c>
      <c r="LXI30" s="14" t="str">
        <f>IF('Employee Input 20-21'!LXI30="","",'Employee Input 20-21'!LXI30)</f>
        <v/>
      </c>
      <c r="LXJ30" s="14" t="str">
        <f>IF('Employee Input 20-21'!LXJ30="","",'Employee Input 20-21'!LXJ30)</f>
        <v/>
      </c>
      <c r="LXK30" s="14" t="str">
        <f>IF('Employee Input 20-21'!LXK30="","",'Employee Input 20-21'!LXK30)</f>
        <v/>
      </c>
      <c r="LXL30" s="14" t="str">
        <f>IF('Employee Input 20-21'!LXL30="","",'Employee Input 20-21'!LXL30)</f>
        <v/>
      </c>
      <c r="LXM30" s="14" t="str">
        <f>IF('Employee Input 20-21'!LXM30="","",'Employee Input 20-21'!LXM30)</f>
        <v/>
      </c>
      <c r="LXN30" s="14" t="str">
        <f>IF('Employee Input 20-21'!LXN30="","",'Employee Input 20-21'!LXN30)</f>
        <v/>
      </c>
      <c r="LXO30" s="14" t="str">
        <f>IF('Employee Input 20-21'!LXO30="","",'Employee Input 20-21'!LXO30)</f>
        <v/>
      </c>
      <c r="LXP30" s="14" t="str">
        <f>IF('Employee Input 20-21'!LXP30="","",'Employee Input 20-21'!LXP30)</f>
        <v/>
      </c>
      <c r="LXQ30" s="14" t="str">
        <f>IF('Employee Input 20-21'!LXQ30="","",'Employee Input 20-21'!LXQ30)</f>
        <v/>
      </c>
      <c r="LXR30" s="14" t="str">
        <f>IF('Employee Input 20-21'!LXR30="","",'Employee Input 20-21'!LXR30)</f>
        <v/>
      </c>
      <c r="LXS30" s="14" t="str">
        <f>IF('Employee Input 20-21'!LXS30="","",'Employee Input 20-21'!LXS30)</f>
        <v/>
      </c>
      <c r="LXT30" s="14" t="str">
        <f>IF('Employee Input 20-21'!LXT30="","",'Employee Input 20-21'!LXT30)</f>
        <v/>
      </c>
      <c r="LXU30" s="14" t="str">
        <f>IF('Employee Input 20-21'!LXU30="","",'Employee Input 20-21'!LXU30)</f>
        <v/>
      </c>
      <c r="LXV30" s="14" t="str">
        <f>IF('Employee Input 20-21'!LXV30="","",'Employee Input 20-21'!LXV30)</f>
        <v/>
      </c>
      <c r="LXW30" s="14" t="str">
        <f>IF('Employee Input 20-21'!LXW30="","",'Employee Input 20-21'!LXW30)</f>
        <v/>
      </c>
      <c r="LXX30" s="14" t="str">
        <f>IF('Employee Input 20-21'!LXX30="","",'Employee Input 20-21'!LXX30)</f>
        <v/>
      </c>
      <c r="LXY30" s="14" t="str">
        <f>IF('Employee Input 20-21'!LXY30="","",'Employee Input 20-21'!LXY30)</f>
        <v/>
      </c>
      <c r="LXZ30" s="14" t="str">
        <f>IF('Employee Input 20-21'!LXZ30="","",'Employee Input 20-21'!LXZ30)</f>
        <v/>
      </c>
      <c r="LYA30" s="14" t="str">
        <f>IF('Employee Input 20-21'!LYA30="","",'Employee Input 20-21'!LYA30)</f>
        <v/>
      </c>
      <c r="LYB30" s="14" t="str">
        <f>IF('Employee Input 20-21'!LYB30="","",'Employee Input 20-21'!LYB30)</f>
        <v/>
      </c>
      <c r="LYC30" s="14" t="str">
        <f>IF('Employee Input 20-21'!LYC30="","",'Employee Input 20-21'!LYC30)</f>
        <v/>
      </c>
      <c r="LYD30" s="14" t="str">
        <f>IF('Employee Input 20-21'!LYD30="","",'Employee Input 20-21'!LYD30)</f>
        <v/>
      </c>
      <c r="LYE30" s="14" t="str">
        <f>IF('Employee Input 20-21'!LYE30="","",'Employee Input 20-21'!LYE30)</f>
        <v/>
      </c>
      <c r="LYF30" s="14" t="str">
        <f>IF('Employee Input 20-21'!LYF30="","",'Employee Input 20-21'!LYF30)</f>
        <v/>
      </c>
      <c r="LYG30" s="14" t="str">
        <f>IF('Employee Input 20-21'!LYG30="","",'Employee Input 20-21'!LYG30)</f>
        <v/>
      </c>
      <c r="LYH30" s="14" t="str">
        <f>IF('Employee Input 20-21'!LYH30="","",'Employee Input 20-21'!LYH30)</f>
        <v/>
      </c>
      <c r="LYI30" s="14" t="str">
        <f>IF('Employee Input 20-21'!LYI30="","",'Employee Input 20-21'!LYI30)</f>
        <v/>
      </c>
      <c r="LYJ30" s="14" t="str">
        <f>IF('Employee Input 20-21'!LYJ30="","",'Employee Input 20-21'!LYJ30)</f>
        <v/>
      </c>
      <c r="LYK30" s="14" t="str">
        <f>IF('Employee Input 20-21'!LYK30="","",'Employee Input 20-21'!LYK30)</f>
        <v/>
      </c>
      <c r="LYL30" s="14" t="str">
        <f>IF('Employee Input 20-21'!LYL30="","",'Employee Input 20-21'!LYL30)</f>
        <v/>
      </c>
      <c r="LYM30" s="14" t="str">
        <f>IF('Employee Input 20-21'!LYM30="","",'Employee Input 20-21'!LYM30)</f>
        <v/>
      </c>
      <c r="LYN30" s="14" t="str">
        <f>IF('Employee Input 20-21'!LYN30="","",'Employee Input 20-21'!LYN30)</f>
        <v/>
      </c>
      <c r="LYO30" s="14" t="str">
        <f>IF('Employee Input 20-21'!LYO30="","",'Employee Input 20-21'!LYO30)</f>
        <v/>
      </c>
      <c r="LYP30" s="14" t="str">
        <f>IF('Employee Input 20-21'!LYP30="","",'Employee Input 20-21'!LYP30)</f>
        <v/>
      </c>
      <c r="LYQ30" s="14" t="str">
        <f>IF('Employee Input 20-21'!LYQ30="","",'Employee Input 20-21'!LYQ30)</f>
        <v/>
      </c>
      <c r="LYR30" s="14" t="str">
        <f>IF('Employee Input 20-21'!LYR30="","",'Employee Input 20-21'!LYR30)</f>
        <v/>
      </c>
      <c r="LYS30" s="14" t="str">
        <f>IF('Employee Input 20-21'!LYS30="","",'Employee Input 20-21'!LYS30)</f>
        <v/>
      </c>
      <c r="LYT30" s="14" t="str">
        <f>IF('Employee Input 20-21'!LYT30="","",'Employee Input 20-21'!LYT30)</f>
        <v/>
      </c>
      <c r="LYU30" s="14" t="str">
        <f>IF('Employee Input 20-21'!LYU30="","",'Employee Input 20-21'!LYU30)</f>
        <v/>
      </c>
      <c r="LYV30" s="14" t="str">
        <f>IF('Employee Input 20-21'!LYV30="","",'Employee Input 20-21'!LYV30)</f>
        <v/>
      </c>
      <c r="LYW30" s="14" t="str">
        <f>IF('Employee Input 20-21'!LYW30="","",'Employee Input 20-21'!LYW30)</f>
        <v/>
      </c>
      <c r="LYX30" s="14" t="str">
        <f>IF('Employee Input 20-21'!LYX30="","",'Employee Input 20-21'!LYX30)</f>
        <v/>
      </c>
      <c r="LYY30" s="14" t="str">
        <f>IF('Employee Input 20-21'!LYY30="","",'Employee Input 20-21'!LYY30)</f>
        <v/>
      </c>
      <c r="LYZ30" s="14" t="str">
        <f>IF('Employee Input 20-21'!LYZ30="","",'Employee Input 20-21'!LYZ30)</f>
        <v/>
      </c>
      <c r="LZA30" s="14" t="str">
        <f>IF('Employee Input 20-21'!LZA30="","",'Employee Input 20-21'!LZA30)</f>
        <v/>
      </c>
      <c r="LZB30" s="14" t="str">
        <f>IF('Employee Input 20-21'!LZB30="","",'Employee Input 20-21'!LZB30)</f>
        <v/>
      </c>
      <c r="LZC30" s="14" t="str">
        <f>IF('Employee Input 20-21'!LZC30="","",'Employee Input 20-21'!LZC30)</f>
        <v/>
      </c>
      <c r="LZD30" s="14" t="str">
        <f>IF('Employee Input 20-21'!LZD30="","",'Employee Input 20-21'!LZD30)</f>
        <v/>
      </c>
      <c r="LZE30" s="14" t="str">
        <f>IF('Employee Input 20-21'!LZE30="","",'Employee Input 20-21'!LZE30)</f>
        <v/>
      </c>
      <c r="LZF30" s="14" t="str">
        <f>IF('Employee Input 20-21'!LZF30="","",'Employee Input 20-21'!LZF30)</f>
        <v/>
      </c>
      <c r="LZG30" s="14" t="str">
        <f>IF('Employee Input 20-21'!LZG30="","",'Employee Input 20-21'!LZG30)</f>
        <v/>
      </c>
      <c r="LZH30" s="14" t="str">
        <f>IF('Employee Input 20-21'!LZH30="","",'Employee Input 20-21'!LZH30)</f>
        <v/>
      </c>
      <c r="LZI30" s="14" t="str">
        <f>IF('Employee Input 20-21'!LZI30="","",'Employee Input 20-21'!LZI30)</f>
        <v/>
      </c>
      <c r="LZJ30" s="14" t="str">
        <f>IF('Employee Input 20-21'!LZJ30="","",'Employee Input 20-21'!LZJ30)</f>
        <v/>
      </c>
      <c r="LZK30" s="14" t="str">
        <f>IF('Employee Input 20-21'!LZK30="","",'Employee Input 20-21'!LZK30)</f>
        <v/>
      </c>
      <c r="LZL30" s="14" t="str">
        <f>IF('Employee Input 20-21'!LZL30="","",'Employee Input 20-21'!LZL30)</f>
        <v/>
      </c>
      <c r="LZM30" s="14" t="str">
        <f>IF('Employee Input 20-21'!LZM30="","",'Employee Input 20-21'!LZM30)</f>
        <v/>
      </c>
      <c r="LZN30" s="14" t="str">
        <f>IF('Employee Input 20-21'!LZN30="","",'Employee Input 20-21'!LZN30)</f>
        <v/>
      </c>
      <c r="LZO30" s="14" t="str">
        <f>IF('Employee Input 20-21'!LZO30="","",'Employee Input 20-21'!LZO30)</f>
        <v/>
      </c>
      <c r="LZP30" s="14" t="str">
        <f>IF('Employee Input 20-21'!LZP30="","",'Employee Input 20-21'!LZP30)</f>
        <v/>
      </c>
      <c r="LZQ30" s="14" t="str">
        <f>IF('Employee Input 20-21'!LZQ30="","",'Employee Input 20-21'!LZQ30)</f>
        <v/>
      </c>
      <c r="LZR30" s="14" t="str">
        <f>IF('Employee Input 20-21'!LZR30="","",'Employee Input 20-21'!LZR30)</f>
        <v/>
      </c>
      <c r="LZS30" s="14" t="str">
        <f>IF('Employee Input 20-21'!LZS30="","",'Employee Input 20-21'!LZS30)</f>
        <v/>
      </c>
      <c r="LZT30" s="14" t="str">
        <f>IF('Employee Input 20-21'!LZT30="","",'Employee Input 20-21'!LZT30)</f>
        <v/>
      </c>
      <c r="LZU30" s="14" t="str">
        <f>IF('Employee Input 20-21'!LZU30="","",'Employee Input 20-21'!LZU30)</f>
        <v/>
      </c>
      <c r="LZV30" s="14" t="str">
        <f>IF('Employee Input 20-21'!LZV30="","",'Employee Input 20-21'!LZV30)</f>
        <v/>
      </c>
      <c r="LZW30" s="14" t="str">
        <f>IF('Employee Input 20-21'!LZW30="","",'Employee Input 20-21'!LZW30)</f>
        <v/>
      </c>
      <c r="LZX30" s="14" t="str">
        <f>IF('Employee Input 20-21'!LZX30="","",'Employee Input 20-21'!LZX30)</f>
        <v/>
      </c>
      <c r="LZY30" s="14" t="str">
        <f>IF('Employee Input 20-21'!LZY30="","",'Employee Input 20-21'!LZY30)</f>
        <v/>
      </c>
      <c r="LZZ30" s="14" t="str">
        <f>IF('Employee Input 20-21'!LZZ30="","",'Employee Input 20-21'!LZZ30)</f>
        <v/>
      </c>
      <c r="MAA30" s="14" t="str">
        <f>IF('Employee Input 20-21'!MAA30="","",'Employee Input 20-21'!MAA30)</f>
        <v/>
      </c>
      <c r="MAB30" s="14" t="str">
        <f>IF('Employee Input 20-21'!MAB30="","",'Employee Input 20-21'!MAB30)</f>
        <v/>
      </c>
      <c r="MAC30" s="14" t="str">
        <f>IF('Employee Input 20-21'!MAC30="","",'Employee Input 20-21'!MAC30)</f>
        <v/>
      </c>
      <c r="MAD30" s="14" t="str">
        <f>IF('Employee Input 20-21'!MAD30="","",'Employee Input 20-21'!MAD30)</f>
        <v/>
      </c>
      <c r="MAE30" s="14" t="str">
        <f>IF('Employee Input 20-21'!MAE30="","",'Employee Input 20-21'!MAE30)</f>
        <v/>
      </c>
      <c r="MAF30" s="14" t="str">
        <f>IF('Employee Input 20-21'!MAF30="","",'Employee Input 20-21'!MAF30)</f>
        <v/>
      </c>
      <c r="MAG30" s="14" t="str">
        <f>IF('Employee Input 20-21'!MAG30="","",'Employee Input 20-21'!MAG30)</f>
        <v/>
      </c>
      <c r="MAH30" s="14" t="str">
        <f>IF('Employee Input 20-21'!MAH30="","",'Employee Input 20-21'!MAH30)</f>
        <v/>
      </c>
      <c r="MAI30" s="14" t="str">
        <f>IF('Employee Input 20-21'!MAI30="","",'Employee Input 20-21'!MAI30)</f>
        <v/>
      </c>
      <c r="MAJ30" s="14" t="str">
        <f>IF('Employee Input 20-21'!MAJ30="","",'Employee Input 20-21'!MAJ30)</f>
        <v/>
      </c>
      <c r="MAK30" s="14" t="str">
        <f>IF('Employee Input 20-21'!MAK30="","",'Employee Input 20-21'!MAK30)</f>
        <v/>
      </c>
      <c r="MAL30" s="14" t="str">
        <f>IF('Employee Input 20-21'!MAL30="","",'Employee Input 20-21'!MAL30)</f>
        <v/>
      </c>
      <c r="MAM30" s="14" t="str">
        <f>IF('Employee Input 20-21'!MAM30="","",'Employee Input 20-21'!MAM30)</f>
        <v/>
      </c>
      <c r="MAN30" s="14" t="str">
        <f>IF('Employee Input 20-21'!MAN30="","",'Employee Input 20-21'!MAN30)</f>
        <v/>
      </c>
      <c r="MAO30" s="14" t="str">
        <f>IF('Employee Input 20-21'!MAO30="","",'Employee Input 20-21'!MAO30)</f>
        <v/>
      </c>
      <c r="MAP30" s="14" t="str">
        <f>IF('Employee Input 20-21'!MAP30="","",'Employee Input 20-21'!MAP30)</f>
        <v/>
      </c>
      <c r="MAQ30" s="14" t="str">
        <f>IF('Employee Input 20-21'!MAQ30="","",'Employee Input 20-21'!MAQ30)</f>
        <v/>
      </c>
      <c r="MAR30" s="14" t="str">
        <f>IF('Employee Input 20-21'!MAR30="","",'Employee Input 20-21'!MAR30)</f>
        <v/>
      </c>
      <c r="MAS30" s="14" t="str">
        <f>IF('Employee Input 20-21'!MAS30="","",'Employee Input 20-21'!MAS30)</f>
        <v/>
      </c>
      <c r="MAT30" s="14" t="str">
        <f>IF('Employee Input 20-21'!MAT30="","",'Employee Input 20-21'!MAT30)</f>
        <v/>
      </c>
      <c r="MAU30" s="14" t="str">
        <f>IF('Employee Input 20-21'!MAU30="","",'Employee Input 20-21'!MAU30)</f>
        <v/>
      </c>
      <c r="MAV30" s="14" t="str">
        <f>IF('Employee Input 20-21'!MAV30="","",'Employee Input 20-21'!MAV30)</f>
        <v/>
      </c>
      <c r="MAW30" s="14" t="str">
        <f>IF('Employee Input 20-21'!MAW30="","",'Employee Input 20-21'!MAW30)</f>
        <v/>
      </c>
      <c r="MAX30" s="14" t="str">
        <f>IF('Employee Input 20-21'!MAX30="","",'Employee Input 20-21'!MAX30)</f>
        <v/>
      </c>
      <c r="MAY30" s="14" t="str">
        <f>IF('Employee Input 20-21'!MAY30="","",'Employee Input 20-21'!MAY30)</f>
        <v/>
      </c>
      <c r="MAZ30" s="14" t="str">
        <f>IF('Employee Input 20-21'!MAZ30="","",'Employee Input 20-21'!MAZ30)</f>
        <v/>
      </c>
      <c r="MBA30" s="14" t="str">
        <f>IF('Employee Input 20-21'!MBA30="","",'Employee Input 20-21'!MBA30)</f>
        <v/>
      </c>
      <c r="MBB30" s="14" t="str">
        <f>IF('Employee Input 20-21'!MBB30="","",'Employee Input 20-21'!MBB30)</f>
        <v/>
      </c>
      <c r="MBC30" s="14" t="str">
        <f>IF('Employee Input 20-21'!MBC30="","",'Employee Input 20-21'!MBC30)</f>
        <v/>
      </c>
      <c r="MBD30" s="14" t="str">
        <f>IF('Employee Input 20-21'!MBD30="","",'Employee Input 20-21'!MBD30)</f>
        <v/>
      </c>
      <c r="MBE30" s="14" t="str">
        <f>IF('Employee Input 20-21'!MBE30="","",'Employee Input 20-21'!MBE30)</f>
        <v/>
      </c>
      <c r="MBF30" s="14" t="str">
        <f>IF('Employee Input 20-21'!MBF30="","",'Employee Input 20-21'!MBF30)</f>
        <v/>
      </c>
      <c r="MBG30" s="14" t="str">
        <f>IF('Employee Input 20-21'!MBG30="","",'Employee Input 20-21'!MBG30)</f>
        <v/>
      </c>
      <c r="MBH30" s="14" t="str">
        <f>IF('Employee Input 20-21'!MBH30="","",'Employee Input 20-21'!MBH30)</f>
        <v/>
      </c>
      <c r="MBI30" s="14" t="str">
        <f>IF('Employee Input 20-21'!MBI30="","",'Employee Input 20-21'!MBI30)</f>
        <v/>
      </c>
      <c r="MBJ30" s="14" t="str">
        <f>IF('Employee Input 20-21'!MBJ30="","",'Employee Input 20-21'!MBJ30)</f>
        <v/>
      </c>
      <c r="MBK30" s="14" t="str">
        <f>IF('Employee Input 20-21'!MBK30="","",'Employee Input 20-21'!MBK30)</f>
        <v/>
      </c>
      <c r="MBL30" s="14" t="str">
        <f>IF('Employee Input 20-21'!MBL30="","",'Employee Input 20-21'!MBL30)</f>
        <v/>
      </c>
      <c r="MBM30" s="14" t="str">
        <f>IF('Employee Input 20-21'!MBM30="","",'Employee Input 20-21'!MBM30)</f>
        <v/>
      </c>
      <c r="MBN30" s="14" t="str">
        <f>IF('Employee Input 20-21'!MBN30="","",'Employee Input 20-21'!MBN30)</f>
        <v/>
      </c>
      <c r="MBO30" s="14" t="str">
        <f>IF('Employee Input 20-21'!MBO30="","",'Employee Input 20-21'!MBO30)</f>
        <v/>
      </c>
      <c r="MBP30" s="14" t="str">
        <f>IF('Employee Input 20-21'!MBP30="","",'Employee Input 20-21'!MBP30)</f>
        <v/>
      </c>
      <c r="MBQ30" s="14" t="str">
        <f>IF('Employee Input 20-21'!MBQ30="","",'Employee Input 20-21'!MBQ30)</f>
        <v/>
      </c>
      <c r="MBR30" s="14" t="str">
        <f>IF('Employee Input 20-21'!MBR30="","",'Employee Input 20-21'!MBR30)</f>
        <v/>
      </c>
      <c r="MBS30" s="14" t="str">
        <f>IF('Employee Input 20-21'!MBS30="","",'Employee Input 20-21'!MBS30)</f>
        <v/>
      </c>
      <c r="MBT30" s="14" t="str">
        <f>IF('Employee Input 20-21'!MBT30="","",'Employee Input 20-21'!MBT30)</f>
        <v/>
      </c>
      <c r="MBU30" s="14" t="str">
        <f>IF('Employee Input 20-21'!MBU30="","",'Employee Input 20-21'!MBU30)</f>
        <v/>
      </c>
      <c r="MBV30" s="14" t="str">
        <f>IF('Employee Input 20-21'!MBV30="","",'Employee Input 20-21'!MBV30)</f>
        <v/>
      </c>
      <c r="MBW30" s="14" t="str">
        <f>IF('Employee Input 20-21'!MBW30="","",'Employee Input 20-21'!MBW30)</f>
        <v/>
      </c>
      <c r="MBX30" s="14" t="str">
        <f>IF('Employee Input 20-21'!MBX30="","",'Employee Input 20-21'!MBX30)</f>
        <v/>
      </c>
      <c r="MBY30" s="14" t="str">
        <f>IF('Employee Input 20-21'!MBY30="","",'Employee Input 20-21'!MBY30)</f>
        <v/>
      </c>
      <c r="MBZ30" s="14" t="str">
        <f>IF('Employee Input 20-21'!MBZ30="","",'Employee Input 20-21'!MBZ30)</f>
        <v/>
      </c>
      <c r="MCA30" s="14" t="str">
        <f>IF('Employee Input 20-21'!MCA30="","",'Employee Input 20-21'!MCA30)</f>
        <v/>
      </c>
      <c r="MCB30" s="14" t="str">
        <f>IF('Employee Input 20-21'!MCB30="","",'Employee Input 20-21'!MCB30)</f>
        <v/>
      </c>
      <c r="MCC30" s="14" t="str">
        <f>IF('Employee Input 20-21'!MCC30="","",'Employee Input 20-21'!MCC30)</f>
        <v/>
      </c>
      <c r="MCD30" s="14" t="str">
        <f>IF('Employee Input 20-21'!MCD30="","",'Employee Input 20-21'!MCD30)</f>
        <v/>
      </c>
      <c r="MCE30" s="14" t="str">
        <f>IF('Employee Input 20-21'!MCE30="","",'Employee Input 20-21'!MCE30)</f>
        <v/>
      </c>
      <c r="MCF30" s="14" t="str">
        <f>IF('Employee Input 20-21'!MCF30="","",'Employee Input 20-21'!MCF30)</f>
        <v/>
      </c>
      <c r="MCG30" s="14" t="str">
        <f>IF('Employee Input 20-21'!MCG30="","",'Employee Input 20-21'!MCG30)</f>
        <v/>
      </c>
      <c r="MCH30" s="14" t="str">
        <f>IF('Employee Input 20-21'!MCH30="","",'Employee Input 20-21'!MCH30)</f>
        <v/>
      </c>
      <c r="MCI30" s="14" t="str">
        <f>IF('Employee Input 20-21'!MCI30="","",'Employee Input 20-21'!MCI30)</f>
        <v/>
      </c>
      <c r="MCJ30" s="14" t="str">
        <f>IF('Employee Input 20-21'!MCJ30="","",'Employee Input 20-21'!MCJ30)</f>
        <v/>
      </c>
      <c r="MCK30" s="14" t="str">
        <f>IF('Employee Input 20-21'!MCK30="","",'Employee Input 20-21'!MCK30)</f>
        <v/>
      </c>
      <c r="MCL30" s="14" t="str">
        <f>IF('Employee Input 20-21'!MCL30="","",'Employee Input 20-21'!MCL30)</f>
        <v/>
      </c>
      <c r="MCM30" s="14" t="str">
        <f>IF('Employee Input 20-21'!MCM30="","",'Employee Input 20-21'!MCM30)</f>
        <v/>
      </c>
      <c r="MCN30" s="14" t="str">
        <f>IF('Employee Input 20-21'!MCN30="","",'Employee Input 20-21'!MCN30)</f>
        <v/>
      </c>
      <c r="MCO30" s="14" t="str">
        <f>IF('Employee Input 20-21'!MCO30="","",'Employee Input 20-21'!MCO30)</f>
        <v/>
      </c>
      <c r="MCP30" s="14" t="str">
        <f>IF('Employee Input 20-21'!MCP30="","",'Employee Input 20-21'!MCP30)</f>
        <v/>
      </c>
      <c r="MCQ30" s="14" t="str">
        <f>IF('Employee Input 20-21'!MCQ30="","",'Employee Input 20-21'!MCQ30)</f>
        <v/>
      </c>
      <c r="MCR30" s="14" t="str">
        <f>IF('Employee Input 20-21'!MCR30="","",'Employee Input 20-21'!MCR30)</f>
        <v/>
      </c>
      <c r="MCS30" s="14" t="str">
        <f>IF('Employee Input 20-21'!MCS30="","",'Employee Input 20-21'!MCS30)</f>
        <v/>
      </c>
      <c r="MCT30" s="14" t="str">
        <f>IF('Employee Input 20-21'!MCT30="","",'Employee Input 20-21'!MCT30)</f>
        <v/>
      </c>
      <c r="MCU30" s="14" t="str">
        <f>IF('Employee Input 20-21'!MCU30="","",'Employee Input 20-21'!MCU30)</f>
        <v/>
      </c>
      <c r="MCV30" s="14" t="str">
        <f>IF('Employee Input 20-21'!MCV30="","",'Employee Input 20-21'!MCV30)</f>
        <v/>
      </c>
      <c r="MCW30" s="14" t="str">
        <f>IF('Employee Input 20-21'!MCW30="","",'Employee Input 20-21'!MCW30)</f>
        <v/>
      </c>
      <c r="MCX30" s="14" t="str">
        <f>IF('Employee Input 20-21'!MCX30="","",'Employee Input 20-21'!MCX30)</f>
        <v/>
      </c>
      <c r="MCY30" s="14" t="str">
        <f>IF('Employee Input 20-21'!MCY30="","",'Employee Input 20-21'!MCY30)</f>
        <v/>
      </c>
      <c r="MCZ30" s="14" t="str">
        <f>IF('Employee Input 20-21'!MCZ30="","",'Employee Input 20-21'!MCZ30)</f>
        <v/>
      </c>
      <c r="MDA30" s="14" t="str">
        <f>IF('Employee Input 20-21'!MDA30="","",'Employee Input 20-21'!MDA30)</f>
        <v/>
      </c>
      <c r="MDB30" s="14" t="str">
        <f>IF('Employee Input 20-21'!MDB30="","",'Employee Input 20-21'!MDB30)</f>
        <v/>
      </c>
      <c r="MDC30" s="14" t="str">
        <f>IF('Employee Input 20-21'!MDC30="","",'Employee Input 20-21'!MDC30)</f>
        <v/>
      </c>
      <c r="MDD30" s="14" t="str">
        <f>IF('Employee Input 20-21'!MDD30="","",'Employee Input 20-21'!MDD30)</f>
        <v/>
      </c>
      <c r="MDE30" s="14" t="str">
        <f>IF('Employee Input 20-21'!MDE30="","",'Employee Input 20-21'!MDE30)</f>
        <v/>
      </c>
      <c r="MDF30" s="14" t="str">
        <f>IF('Employee Input 20-21'!MDF30="","",'Employee Input 20-21'!MDF30)</f>
        <v/>
      </c>
      <c r="MDG30" s="14" t="str">
        <f>IF('Employee Input 20-21'!MDG30="","",'Employee Input 20-21'!MDG30)</f>
        <v/>
      </c>
      <c r="MDH30" s="14" t="str">
        <f>IF('Employee Input 20-21'!MDH30="","",'Employee Input 20-21'!MDH30)</f>
        <v/>
      </c>
      <c r="MDI30" s="14" t="str">
        <f>IF('Employee Input 20-21'!MDI30="","",'Employee Input 20-21'!MDI30)</f>
        <v/>
      </c>
      <c r="MDJ30" s="14" t="str">
        <f>IF('Employee Input 20-21'!MDJ30="","",'Employee Input 20-21'!MDJ30)</f>
        <v/>
      </c>
      <c r="MDK30" s="14" t="str">
        <f>IF('Employee Input 20-21'!MDK30="","",'Employee Input 20-21'!MDK30)</f>
        <v/>
      </c>
      <c r="MDL30" s="14" t="str">
        <f>IF('Employee Input 20-21'!MDL30="","",'Employee Input 20-21'!MDL30)</f>
        <v/>
      </c>
      <c r="MDM30" s="14" t="str">
        <f>IF('Employee Input 20-21'!MDM30="","",'Employee Input 20-21'!MDM30)</f>
        <v/>
      </c>
      <c r="MDN30" s="14" t="str">
        <f>IF('Employee Input 20-21'!MDN30="","",'Employee Input 20-21'!MDN30)</f>
        <v/>
      </c>
      <c r="MDO30" s="14" t="str">
        <f>IF('Employee Input 20-21'!MDO30="","",'Employee Input 20-21'!MDO30)</f>
        <v/>
      </c>
      <c r="MDP30" s="14" t="str">
        <f>IF('Employee Input 20-21'!MDP30="","",'Employee Input 20-21'!MDP30)</f>
        <v/>
      </c>
      <c r="MDQ30" s="14" t="str">
        <f>IF('Employee Input 20-21'!MDQ30="","",'Employee Input 20-21'!MDQ30)</f>
        <v/>
      </c>
      <c r="MDR30" s="14" t="str">
        <f>IF('Employee Input 20-21'!MDR30="","",'Employee Input 20-21'!MDR30)</f>
        <v/>
      </c>
      <c r="MDS30" s="14" t="str">
        <f>IF('Employee Input 20-21'!MDS30="","",'Employee Input 20-21'!MDS30)</f>
        <v/>
      </c>
      <c r="MDT30" s="14" t="str">
        <f>IF('Employee Input 20-21'!MDT30="","",'Employee Input 20-21'!MDT30)</f>
        <v/>
      </c>
      <c r="MDU30" s="14" t="str">
        <f>IF('Employee Input 20-21'!MDU30="","",'Employee Input 20-21'!MDU30)</f>
        <v/>
      </c>
      <c r="MDV30" s="14" t="str">
        <f>IF('Employee Input 20-21'!MDV30="","",'Employee Input 20-21'!MDV30)</f>
        <v/>
      </c>
      <c r="MDW30" s="14" t="str">
        <f>IF('Employee Input 20-21'!MDW30="","",'Employee Input 20-21'!MDW30)</f>
        <v/>
      </c>
      <c r="MDX30" s="14" t="str">
        <f>IF('Employee Input 20-21'!MDX30="","",'Employee Input 20-21'!MDX30)</f>
        <v/>
      </c>
      <c r="MDY30" s="14" t="str">
        <f>IF('Employee Input 20-21'!MDY30="","",'Employee Input 20-21'!MDY30)</f>
        <v/>
      </c>
      <c r="MDZ30" s="14" t="str">
        <f>IF('Employee Input 20-21'!MDZ30="","",'Employee Input 20-21'!MDZ30)</f>
        <v/>
      </c>
      <c r="MEA30" s="14" t="str">
        <f>IF('Employee Input 20-21'!MEA30="","",'Employee Input 20-21'!MEA30)</f>
        <v/>
      </c>
      <c r="MEB30" s="14" t="str">
        <f>IF('Employee Input 20-21'!MEB30="","",'Employee Input 20-21'!MEB30)</f>
        <v/>
      </c>
      <c r="MEC30" s="14" t="str">
        <f>IF('Employee Input 20-21'!MEC30="","",'Employee Input 20-21'!MEC30)</f>
        <v/>
      </c>
      <c r="MED30" s="14" t="str">
        <f>IF('Employee Input 20-21'!MED30="","",'Employee Input 20-21'!MED30)</f>
        <v/>
      </c>
      <c r="MEE30" s="14" t="str">
        <f>IF('Employee Input 20-21'!MEE30="","",'Employee Input 20-21'!MEE30)</f>
        <v/>
      </c>
      <c r="MEF30" s="14" t="str">
        <f>IF('Employee Input 20-21'!MEF30="","",'Employee Input 20-21'!MEF30)</f>
        <v/>
      </c>
      <c r="MEG30" s="14" t="str">
        <f>IF('Employee Input 20-21'!MEG30="","",'Employee Input 20-21'!MEG30)</f>
        <v/>
      </c>
      <c r="MEH30" s="14" t="str">
        <f>IF('Employee Input 20-21'!MEH30="","",'Employee Input 20-21'!MEH30)</f>
        <v/>
      </c>
      <c r="MEI30" s="14" t="str">
        <f>IF('Employee Input 20-21'!MEI30="","",'Employee Input 20-21'!MEI30)</f>
        <v/>
      </c>
      <c r="MEJ30" s="14" t="str">
        <f>IF('Employee Input 20-21'!MEJ30="","",'Employee Input 20-21'!MEJ30)</f>
        <v/>
      </c>
      <c r="MEK30" s="14" t="str">
        <f>IF('Employee Input 20-21'!MEK30="","",'Employee Input 20-21'!MEK30)</f>
        <v/>
      </c>
      <c r="MEL30" s="14" t="str">
        <f>IF('Employee Input 20-21'!MEL30="","",'Employee Input 20-21'!MEL30)</f>
        <v/>
      </c>
      <c r="MEM30" s="14" t="str">
        <f>IF('Employee Input 20-21'!MEM30="","",'Employee Input 20-21'!MEM30)</f>
        <v/>
      </c>
      <c r="MEN30" s="14" t="str">
        <f>IF('Employee Input 20-21'!MEN30="","",'Employee Input 20-21'!MEN30)</f>
        <v/>
      </c>
      <c r="MEO30" s="14" t="str">
        <f>IF('Employee Input 20-21'!MEO30="","",'Employee Input 20-21'!MEO30)</f>
        <v/>
      </c>
      <c r="MEP30" s="14" t="str">
        <f>IF('Employee Input 20-21'!MEP30="","",'Employee Input 20-21'!MEP30)</f>
        <v/>
      </c>
      <c r="MEQ30" s="14" t="str">
        <f>IF('Employee Input 20-21'!MEQ30="","",'Employee Input 20-21'!MEQ30)</f>
        <v/>
      </c>
      <c r="MER30" s="14" t="str">
        <f>IF('Employee Input 20-21'!MER30="","",'Employee Input 20-21'!MER30)</f>
        <v/>
      </c>
      <c r="MES30" s="14" t="str">
        <f>IF('Employee Input 20-21'!MES30="","",'Employee Input 20-21'!MES30)</f>
        <v/>
      </c>
      <c r="MET30" s="14" t="str">
        <f>IF('Employee Input 20-21'!MET30="","",'Employee Input 20-21'!MET30)</f>
        <v/>
      </c>
      <c r="MEU30" s="14" t="str">
        <f>IF('Employee Input 20-21'!MEU30="","",'Employee Input 20-21'!MEU30)</f>
        <v/>
      </c>
      <c r="MEV30" s="14" t="str">
        <f>IF('Employee Input 20-21'!MEV30="","",'Employee Input 20-21'!MEV30)</f>
        <v/>
      </c>
      <c r="MEW30" s="14" t="str">
        <f>IF('Employee Input 20-21'!MEW30="","",'Employee Input 20-21'!MEW30)</f>
        <v/>
      </c>
      <c r="MEX30" s="14" t="str">
        <f>IF('Employee Input 20-21'!MEX30="","",'Employee Input 20-21'!MEX30)</f>
        <v/>
      </c>
      <c r="MEY30" s="14" t="str">
        <f>IF('Employee Input 20-21'!MEY30="","",'Employee Input 20-21'!MEY30)</f>
        <v/>
      </c>
      <c r="MEZ30" s="14" t="str">
        <f>IF('Employee Input 20-21'!MEZ30="","",'Employee Input 20-21'!MEZ30)</f>
        <v/>
      </c>
      <c r="MFA30" s="14" t="str">
        <f>IF('Employee Input 20-21'!MFA30="","",'Employee Input 20-21'!MFA30)</f>
        <v/>
      </c>
      <c r="MFB30" s="14" t="str">
        <f>IF('Employee Input 20-21'!MFB30="","",'Employee Input 20-21'!MFB30)</f>
        <v/>
      </c>
      <c r="MFC30" s="14" t="str">
        <f>IF('Employee Input 20-21'!MFC30="","",'Employee Input 20-21'!MFC30)</f>
        <v/>
      </c>
      <c r="MFD30" s="14" t="str">
        <f>IF('Employee Input 20-21'!MFD30="","",'Employee Input 20-21'!MFD30)</f>
        <v/>
      </c>
      <c r="MFE30" s="14" t="str">
        <f>IF('Employee Input 20-21'!MFE30="","",'Employee Input 20-21'!MFE30)</f>
        <v/>
      </c>
      <c r="MFF30" s="14" t="str">
        <f>IF('Employee Input 20-21'!MFF30="","",'Employee Input 20-21'!MFF30)</f>
        <v/>
      </c>
      <c r="MFG30" s="14" t="str">
        <f>IF('Employee Input 20-21'!MFG30="","",'Employee Input 20-21'!MFG30)</f>
        <v/>
      </c>
      <c r="MFH30" s="14" t="str">
        <f>IF('Employee Input 20-21'!MFH30="","",'Employee Input 20-21'!MFH30)</f>
        <v/>
      </c>
      <c r="MFI30" s="14" t="str">
        <f>IF('Employee Input 20-21'!MFI30="","",'Employee Input 20-21'!MFI30)</f>
        <v/>
      </c>
      <c r="MFJ30" s="14" t="str">
        <f>IF('Employee Input 20-21'!MFJ30="","",'Employee Input 20-21'!MFJ30)</f>
        <v/>
      </c>
      <c r="MFK30" s="14" t="str">
        <f>IF('Employee Input 20-21'!MFK30="","",'Employee Input 20-21'!MFK30)</f>
        <v/>
      </c>
      <c r="MFL30" s="14" t="str">
        <f>IF('Employee Input 20-21'!MFL30="","",'Employee Input 20-21'!MFL30)</f>
        <v/>
      </c>
      <c r="MFM30" s="14" t="str">
        <f>IF('Employee Input 20-21'!MFM30="","",'Employee Input 20-21'!MFM30)</f>
        <v/>
      </c>
      <c r="MFN30" s="14" t="str">
        <f>IF('Employee Input 20-21'!MFN30="","",'Employee Input 20-21'!MFN30)</f>
        <v/>
      </c>
      <c r="MFO30" s="14" t="str">
        <f>IF('Employee Input 20-21'!MFO30="","",'Employee Input 20-21'!MFO30)</f>
        <v/>
      </c>
      <c r="MFP30" s="14" t="str">
        <f>IF('Employee Input 20-21'!MFP30="","",'Employee Input 20-21'!MFP30)</f>
        <v/>
      </c>
      <c r="MFQ30" s="14" t="str">
        <f>IF('Employee Input 20-21'!MFQ30="","",'Employee Input 20-21'!MFQ30)</f>
        <v/>
      </c>
      <c r="MFR30" s="14" t="str">
        <f>IF('Employee Input 20-21'!MFR30="","",'Employee Input 20-21'!MFR30)</f>
        <v/>
      </c>
      <c r="MFS30" s="14" t="str">
        <f>IF('Employee Input 20-21'!MFS30="","",'Employee Input 20-21'!MFS30)</f>
        <v/>
      </c>
      <c r="MFT30" s="14" t="str">
        <f>IF('Employee Input 20-21'!MFT30="","",'Employee Input 20-21'!MFT30)</f>
        <v/>
      </c>
      <c r="MFU30" s="14" t="str">
        <f>IF('Employee Input 20-21'!MFU30="","",'Employee Input 20-21'!MFU30)</f>
        <v/>
      </c>
      <c r="MFV30" s="14" t="str">
        <f>IF('Employee Input 20-21'!MFV30="","",'Employee Input 20-21'!MFV30)</f>
        <v/>
      </c>
      <c r="MFW30" s="14" t="str">
        <f>IF('Employee Input 20-21'!MFW30="","",'Employee Input 20-21'!MFW30)</f>
        <v/>
      </c>
      <c r="MFX30" s="14" t="str">
        <f>IF('Employee Input 20-21'!MFX30="","",'Employee Input 20-21'!MFX30)</f>
        <v/>
      </c>
      <c r="MFY30" s="14" t="str">
        <f>IF('Employee Input 20-21'!MFY30="","",'Employee Input 20-21'!MFY30)</f>
        <v/>
      </c>
      <c r="MFZ30" s="14" t="str">
        <f>IF('Employee Input 20-21'!MFZ30="","",'Employee Input 20-21'!MFZ30)</f>
        <v/>
      </c>
      <c r="MGA30" s="14" t="str">
        <f>IF('Employee Input 20-21'!MGA30="","",'Employee Input 20-21'!MGA30)</f>
        <v/>
      </c>
      <c r="MGB30" s="14" t="str">
        <f>IF('Employee Input 20-21'!MGB30="","",'Employee Input 20-21'!MGB30)</f>
        <v/>
      </c>
      <c r="MGC30" s="14" t="str">
        <f>IF('Employee Input 20-21'!MGC30="","",'Employee Input 20-21'!MGC30)</f>
        <v/>
      </c>
      <c r="MGD30" s="14" t="str">
        <f>IF('Employee Input 20-21'!MGD30="","",'Employee Input 20-21'!MGD30)</f>
        <v/>
      </c>
      <c r="MGE30" s="14" t="str">
        <f>IF('Employee Input 20-21'!MGE30="","",'Employee Input 20-21'!MGE30)</f>
        <v/>
      </c>
      <c r="MGF30" s="14" t="str">
        <f>IF('Employee Input 20-21'!MGF30="","",'Employee Input 20-21'!MGF30)</f>
        <v/>
      </c>
      <c r="MGG30" s="14" t="str">
        <f>IF('Employee Input 20-21'!MGG30="","",'Employee Input 20-21'!MGG30)</f>
        <v/>
      </c>
      <c r="MGH30" s="14" t="str">
        <f>IF('Employee Input 20-21'!MGH30="","",'Employee Input 20-21'!MGH30)</f>
        <v/>
      </c>
      <c r="MGI30" s="14" t="str">
        <f>IF('Employee Input 20-21'!MGI30="","",'Employee Input 20-21'!MGI30)</f>
        <v/>
      </c>
      <c r="MGJ30" s="14" t="str">
        <f>IF('Employee Input 20-21'!MGJ30="","",'Employee Input 20-21'!MGJ30)</f>
        <v/>
      </c>
      <c r="MGK30" s="14" t="str">
        <f>IF('Employee Input 20-21'!MGK30="","",'Employee Input 20-21'!MGK30)</f>
        <v/>
      </c>
      <c r="MGL30" s="14" t="str">
        <f>IF('Employee Input 20-21'!MGL30="","",'Employee Input 20-21'!MGL30)</f>
        <v/>
      </c>
      <c r="MGM30" s="14" t="str">
        <f>IF('Employee Input 20-21'!MGM30="","",'Employee Input 20-21'!MGM30)</f>
        <v/>
      </c>
      <c r="MGN30" s="14" t="str">
        <f>IF('Employee Input 20-21'!MGN30="","",'Employee Input 20-21'!MGN30)</f>
        <v/>
      </c>
      <c r="MGO30" s="14" t="str">
        <f>IF('Employee Input 20-21'!MGO30="","",'Employee Input 20-21'!MGO30)</f>
        <v/>
      </c>
      <c r="MGP30" s="14" t="str">
        <f>IF('Employee Input 20-21'!MGP30="","",'Employee Input 20-21'!MGP30)</f>
        <v/>
      </c>
      <c r="MGQ30" s="14" t="str">
        <f>IF('Employee Input 20-21'!MGQ30="","",'Employee Input 20-21'!MGQ30)</f>
        <v/>
      </c>
      <c r="MGR30" s="14" t="str">
        <f>IF('Employee Input 20-21'!MGR30="","",'Employee Input 20-21'!MGR30)</f>
        <v/>
      </c>
      <c r="MGS30" s="14" t="str">
        <f>IF('Employee Input 20-21'!MGS30="","",'Employee Input 20-21'!MGS30)</f>
        <v/>
      </c>
      <c r="MGT30" s="14" t="str">
        <f>IF('Employee Input 20-21'!MGT30="","",'Employee Input 20-21'!MGT30)</f>
        <v/>
      </c>
      <c r="MGU30" s="14" t="str">
        <f>IF('Employee Input 20-21'!MGU30="","",'Employee Input 20-21'!MGU30)</f>
        <v/>
      </c>
      <c r="MGV30" s="14" t="str">
        <f>IF('Employee Input 20-21'!MGV30="","",'Employee Input 20-21'!MGV30)</f>
        <v/>
      </c>
      <c r="MGW30" s="14" t="str">
        <f>IF('Employee Input 20-21'!MGW30="","",'Employee Input 20-21'!MGW30)</f>
        <v/>
      </c>
      <c r="MGX30" s="14" t="str">
        <f>IF('Employee Input 20-21'!MGX30="","",'Employee Input 20-21'!MGX30)</f>
        <v/>
      </c>
      <c r="MGY30" s="14" t="str">
        <f>IF('Employee Input 20-21'!MGY30="","",'Employee Input 20-21'!MGY30)</f>
        <v/>
      </c>
      <c r="MGZ30" s="14" t="str">
        <f>IF('Employee Input 20-21'!MGZ30="","",'Employee Input 20-21'!MGZ30)</f>
        <v/>
      </c>
      <c r="MHA30" s="14" t="str">
        <f>IF('Employee Input 20-21'!MHA30="","",'Employee Input 20-21'!MHA30)</f>
        <v/>
      </c>
      <c r="MHB30" s="14" t="str">
        <f>IF('Employee Input 20-21'!MHB30="","",'Employee Input 20-21'!MHB30)</f>
        <v/>
      </c>
      <c r="MHC30" s="14" t="str">
        <f>IF('Employee Input 20-21'!MHC30="","",'Employee Input 20-21'!MHC30)</f>
        <v/>
      </c>
      <c r="MHD30" s="14" t="str">
        <f>IF('Employee Input 20-21'!MHD30="","",'Employee Input 20-21'!MHD30)</f>
        <v/>
      </c>
      <c r="MHE30" s="14" t="str">
        <f>IF('Employee Input 20-21'!MHE30="","",'Employee Input 20-21'!MHE30)</f>
        <v/>
      </c>
      <c r="MHF30" s="14" t="str">
        <f>IF('Employee Input 20-21'!MHF30="","",'Employee Input 20-21'!MHF30)</f>
        <v/>
      </c>
      <c r="MHG30" s="14" t="str">
        <f>IF('Employee Input 20-21'!MHG30="","",'Employee Input 20-21'!MHG30)</f>
        <v/>
      </c>
      <c r="MHH30" s="14" t="str">
        <f>IF('Employee Input 20-21'!MHH30="","",'Employee Input 20-21'!MHH30)</f>
        <v/>
      </c>
      <c r="MHI30" s="14" t="str">
        <f>IF('Employee Input 20-21'!MHI30="","",'Employee Input 20-21'!MHI30)</f>
        <v/>
      </c>
      <c r="MHJ30" s="14" t="str">
        <f>IF('Employee Input 20-21'!MHJ30="","",'Employee Input 20-21'!MHJ30)</f>
        <v/>
      </c>
      <c r="MHK30" s="14" t="str">
        <f>IF('Employee Input 20-21'!MHK30="","",'Employee Input 20-21'!MHK30)</f>
        <v/>
      </c>
      <c r="MHL30" s="14" t="str">
        <f>IF('Employee Input 20-21'!MHL30="","",'Employee Input 20-21'!MHL30)</f>
        <v/>
      </c>
      <c r="MHM30" s="14" t="str">
        <f>IF('Employee Input 20-21'!MHM30="","",'Employee Input 20-21'!MHM30)</f>
        <v/>
      </c>
      <c r="MHN30" s="14" t="str">
        <f>IF('Employee Input 20-21'!MHN30="","",'Employee Input 20-21'!MHN30)</f>
        <v/>
      </c>
      <c r="MHO30" s="14" t="str">
        <f>IF('Employee Input 20-21'!MHO30="","",'Employee Input 20-21'!MHO30)</f>
        <v/>
      </c>
      <c r="MHP30" s="14" t="str">
        <f>IF('Employee Input 20-21'!MHP30="","",'Employee Input 20-21'!MHP30)</f>
        <v/>
      </c>
      <c r="MHQ30" s="14" t="str">
        <f>IF('Employee Input 20-21'!MHQ30="","",'Employee Input 20-21'!MHQ30)</f>
        <v/>
      </c>
      <c r="MHR30" s="14" t="str">
        <f>IF('Employee Input 20-21'!MHR30="","",'Employee Input 20-21'!MHR30)</f>
        <v/>
      </c>
      <c r="MHS30" s="14" t="str">
        <f>IF('Employee Input 20-21'!MHS30="","",'Employee Input 20-21'!MHS30)</f>
        <v/>
      </c>
      <c r="MHT30" s="14" t="str">
        <f>IF('Employee Input 20-21'!MHT30="","",'Employee Input 20-21'!MHT30)</f>
        <v/>
      </c>
      <c r="MHU30" s="14" t="str">
        <f>IF('Employee Input 20-21'!MHU30="","",'Employee Input 20-21'!MHU30)</f>
        <v/>
      </c>
      <c r="MHV30" s="14" t="str">
        <f>IF('Employee Input 20-21'!MHV30="","",'Employee Input 20-21'!MHV30)</f>
        <v/>
      </c>
      <c r="MHW30" s="14" t="str">
        <f>IF('Employee Input 20-21'!MHW30="","",'Employee Input 20-21'!MHW30)</f>
        <v/>
      </c>
      <c r="MHX30" s="14" t="str">
        <f>IF('Employee Input 20-21'!MHX30="","",'Employee Input 20-21'!MHX30)</f>
        <v/>
      </c>
      <c r="MHY30" s="14" t="str">
        <f>IF('Employee Input 20-21'!MHY30="","",'Employee Input 20-21'!MHY30)</f>
        <v/>
      </c>
      <c r="MHZ30" s="14" t="str">
        <f>IF('Employee Input 20-21'!MHZ30="","",'Employee Input 20-21'!MHZ30)</f>
        <v/>
      </c>
      <c r="MIA30" s="14" t="str">
        <f>IF('Employee Input 20-21'!MIA30="","",'Employee Input 20-21'!MIA30)</f>
        <v/>
      </c>
      <c r="MIB30" s="14" t="str">
        <f>IF('Employee Input 20-21'!MIB30="","",'Employee Input 20-21'!MIB30)</f>
        <v/>
      </c>
      <c r="MIC30" s="14" t="str">
        <f>IF('Employee Input 20-21'!MIC30="","",'Employee Input 20-21'!MIC30)</f>
        <v/>
      </c>
      <c r="MID30" s="14" t="str">
        <f>IF('Employee Input 20-21'!MID30="","",'Employee Input 20-21'!MID30)</f>
        <v/>
      </c>
      <c r="MIE30" s="14" t="str">
        <f>IF('Employee Input 20-21'!MIE30="","",'Employee Input 20-21'!MIE30)</f>
        <v/>
      </c>
      <c r="MIF30" s="14" t="str">
        <f>IF('Employee Input 20-21'!MIF30="","",'Employee Input 20-21'!MIF30)</f>
        <v/>
      </c>
      <c r="MIG30" s="14" t="str">
        <f>IF('Employee Input 20-21'!MIG30="","",'Employee Input 20-21'!MIG30)</f>
        <v/>
      </c>
      <c r="MIH30" s="14" t="str">
        <f>IF('Employee Input 20-21'!MIH30="","",'Employee Input 20-21'!MIH30)</f>
        <v/>
      </c>
      <c r="MII30" s="14" t="str">
        <f>IF('Employee Input 20-21'!MII30="","",'Employee Input 20-21'!MII30)</f>
        <v/>
      </c>
      <c r="MIJ30" s="14" t="str">
        <f>IF('Employee Input 20-21'!MIJ30="","",'Employee Input 20-21'!MIJ30)</f>
        <v/>
      </c>
      <c r="MIK30" s="14" t="str">
        <f>IF('Employee Input 20-21'!MIK30="","",'Employee Input 20-21'!MIK30)</f>
        <v/>
      </c>
      <c r="MIL30" s="14" t="str">
        <f>IF('Employee Input 20-21'!MIL30="","",'Employee Input 20-21'!MIL30)</f>
        <v/>
      </c>
      <c r="MIM30" s="14" t="str">
        <f>IF('Employee Input 20-21'!MIM30="","",'Employee Input 20-21'!MIM30)</f>
        <v/>
      </c>
      <c r="MIN30" s="14" t="str">
        <f>IF('Employee Input 20-21'!MIN30="","",'Employee Input 20-21'!MIN30)</f>
        <v/>
      </c>
      <c r="MIO30" s="14" t="str">
        <f>IF('Employee Input 20-21'!MIO30="","",'Employee Input 20-21'!MIO30)</f>
        <v/>
      </c>
      <c r="MIP30" s="14" t="str">
        <f>IF('Employee Input 20-21'!MIP30="","",'Employee Input 20-21'!MIP30)</f>
        <v/>
      </c>
      <c r="MIQ30" s="14" t="str">
        <f>IF('Employee Input 20-21'!MIQ30="","",'Employee Input 20-21'!MIQ30)</f>
        <v/>
      </c>
      <c r="MIR30" s="14" t="str">
        <f>IF('Employee Input 20-21'!MIR30="","",'Employee Input 20-21'!MIR30)</f>
        <v/>
      </c>
      <c r="MIS30" s="14" t="str">
        <f>IF('Employee Input 20-21'!MIS30="","",'Employee Input 20-21'!MIS30)</f>
        <v/>
      </c>
      <c r="MIT30" s="14" t="str">
        <f>IF('Employee Input 20-21'!MIT30="","",'Employee Input 20-21'!MIT30)</f>
        <v/>
      </c>
      <c r="MIU30" s="14" t="str">
        <f>IF('Employee Input 20-21'!MIU30="","",'Employee Input 20-21'!MIU30)</f>
        <v/>
      </c>
      <c r="MIV30" s="14" t="str">
        <f>IF('Employee Input 20-21'!MIV30="","",'Employee Input 20-21'!MIV30)</f>
        <v/>
      </c>
      <c r="MIW30" s="14" t="str">
        <f>IF('Employee Input 20-21'!MIW30="","",'Employee Input 20-21'!MIW30)</f>
        <v/>
      </c>
      <c r="MIX30" s="14" t="str">
        <f>IF('Employee Input 20-21'!MIX30="","",'Employee Input 20-21'!MIX30)</f>
        <v/>
      </c>
      <c r="MIY30" s="14" t="str">
        <f>IF('Employee Input 20-21'!MIY30="","",'Employee Input 20-21'!MIY30)</f>
        <v/>
      </c>
      <c r="MIZ30" s="14" t="str">
        <f>IF('Employee Input 20-21'!MIZ30="","",'Employee Input 20-21'!MIZ30)</f>
        <v/>
      </c>
      <c r="MJA30" s="14" t="str">
        <f>IF('Employee Input 20-21'!MJA30="","",'Employee Input 20-21'!MJA30)</f>
        <v/>
      </c>
      <c r="MJB30" s="14" t="str">
        <f>IF('Employee Input 20-21'!MJB30="","",'Employee Input 20-21'!MJB30)</f>
        <v/>
      </c>
      <c r="MJC30" s="14" t="str">
        <f>IF('Employee Input 20-21'!MJC30="","",'Employee Input 20-21'!MJC30)</f>
        <v/>
      </c>
      <c r="MJD30" s="14" t="str">
        <f>IF('Employee Input 20-21'!MJD30="","",'Employee Input 20-21'!MJD30)</f>
        <v/>
      </c>
      <c r="MJE30" s="14" t="str">
        <f>IF('Employee Input 20-21'!MJE30="","",'Employee Input 20-21'!MJE30)</f>
        <v/>
      </c>
      <c r="MJF30" s="14" t="str">
        <f>IF('Employee Input 20-21'!MJF30="","",'Employee Input 20-21'!MJF30)</f>
        <v/>
      </c>
      <c r="MJG30" s="14" t="str">
        <f>IF('Employee Input 20-21'!MJG30="","",'Employee Input 20-21'!MJG30)</f>
        <v/>
      </c>
      <c r="MJH30" s="14" t="str">
        <f>IF('Employee Input 20-21'!MJH30="","",'Employee Input 20-21'!MJH30)</f>
        <v/>
      </c>
      <c r="MJI30" s="14" t="str">
        <f>IF('Employee Input 20-21'!MJI30="","",'Employee Input 20-21'!MJI30)</f>
        <v/>
      </c>
      <c r="MJJ30" s="14" t="str">
        <f>IF('Employee Input 20-21'!MJJ30="","",'Employee Input 20-21'!MJJ30)</f>
        <v/>
      </c>
      <c r="MJK30" s="14" t="str">
        <f>IF('Employee Input 20-21'!MJK30="","",'Employee Input 20-21'!MJK30)</f>
        <v/>
      </c>
      <c r="MJL30" s="14" t="str">
        <f>IF('Employee Input 20-21'!MJL30="","",'Employee Input 20-21'!MJL30)</f>
        <v/>
      </c>
      <c r="MJM30" s="14" t="str">
        <f>IF('Employee Input 20-21'!MJM30="","",'Employee Input 20-21'!MJM30)</f>
        <v/>
      </c>
      <c r="MJN30" s="14" t="str">
        <f>IF('Employee Input 20-21'!MJN30="","",'Employee Input 20-21'!MJN30)</f>
        <v/>
      </c>
      <c r="MJO30" s="14" t="str">
        <f>IF('Employee Input 20-21'!MJO30="","",'Employee Input 20-21'!MJO30)</f>
        <v/>
      </c>
      <c r="MJP30" s="14" t="str">
        <f>IF('Employee Input 20-21'!MJP30="","",'Employee Input 20-21'!MJP30)</f>
        <v/>
      </c>
      <c r="MJQ30" s="14" t="str">
        <f>IF('Employee Input 20-21'!MJQ30="","",'Employee Input 20-21'!MJQ30)</f>
        <v/>
      </c>
      <c r="MJR30" s="14" t="str">
        <f>IF('Employee Input 20-21'!MJR30="","",'Employee Input 20-21'!MJR30)</f>
        <v/>
      </c>
      <c r="MJS30" s="14" t="str">
        <f>IF('Employee Input 20-21'!MJS30="","",'Employee Input 20-21'!MJS30)</f>
        <v/>
      </c>
      <c r="MJT30" s="14" t="str">
        <f>IF('Employee Input 20-21'!MJT30="","",'Employee Input 20-21'!MJT30)</f>
        <v/>
      </c>
      <c r="MJU30" s="14" t="str">
        <f>IF('Employee Input 20-21'!MJU30="","",'Employee Input 20-21'!MJU30)</f>
        <v/>
      </c>
      <c r="MJV30" s="14" t="str">
        <f>IF('Employee Input 20-21'!MJV30="","",'Employee Input 20-21'!MJV30)</f>
        <v/>
      </c>
      <c r="MJW30" s="14" t="str">
        <f>IF('Employee Input 20-21'!MJW30="","",'Employee Input 20-21'!MJW30)</f>
        <v/>
      </c>
      <c r="MJX30" s="14" t="str">
        <f>IF('Employee Input 20-21'!MJX30="","",'Employee Input 20-21'!MJX30)</f>
        <v/>
      </c>
      <c r="MJY30" s="14" t="str">
        <f>IF('Employee Input 20-21'!MJY30="","",'Employee Input 20-21'!MJY30)</f>
        <v/>
      </c>
      <c r="MJZ30" s="14" t="str">
        <f>IF('Employee Input 20-21'!MJZ30="","",'Employee Input 20-21'!MJZ30)</f>
        <v/>
      </c>
      <c r="MKA30" s="14" t="str">
        <f>IF('Employee Input 20-21'!MKA30="","",'Employee Input 20-21'!MKA30)</f>
        <v/>
      </c>
      <c r="MKB30" s="14" t="str">
        <f>IF('Employee Input 20-21'!MKB30="","",'Employee Input 20-21'!MKB30)</f>
        <v/>
      </c>
      <c r="MKC30" s="14" t="str">
        <f>IF('Employee Input 20-21'!MKC30="","",'Employee Input 20-21'!MKC30)</f>
        <v/>
      </c>
      <c r="MKD30" s="14" t="str">
        <f>IF('Employee Input 20-21'!MKD30="","",'Employee Input 20-21'!MKD30)</f>
        <v/>
      </c>
      <c r="MKE30" s="14" t="str">
        <f>IF('Employee Input 20-21'!MKE30="","",'Employee Input 20-21'!MKE30)</f>
        <v/>
      </c>
      <c r="MKF30" s="14" t="str">
        <f>IF('Employee Input 20-21'!MKF30="","",'Employee Input 20-21'!MKF30)</f>
        <v/>
      </c>
      <c r="MKG30" s="14" t="str">
        <f>IF('Employee Input 20-21'!MKG30="","",'Employee Input 20-21'!MKG30)</f>
        <v/>
      </c>
      <c r="MKH30" s="14" t="str">
        <f>IF('Employee Input 20-21'!MKH30="","",'Employee Input 20-21'!MKH30)</f>
        <v/>
      </c>
      <c r="MKI30" s="14" t="str">
        <f>IF('Employee Input 20-21'!MKI30="","",'Employee Input 20-21'!MKI30)</f>
        <v/>
      </c>
      <c r="MKJ30" s="14" t="str">
        <f>IF('Employee Input 20-21'!MKJ30="","",'Employee Input 20-21'!MKJ30)</f>
        <v/>
      </c>
      <c r="MKK30" s="14" t="str">
        <f>IF('Employee Input 20-21'!MKK30="","",'Employee Input 20-21'!MKK30)</f>
        <v/>
      </c>
      <c r="MKL30" s="14" t="str">
        <f>IF('Employee Input 20-21'!MKL30="","",'Employee Input 20-21'!MKL30)</f>
        <v/>
      </c>
      <c r="MKM30" s="14" t="str">
        <f>IF('Employee Input 20-21'!MKM30="","",'Employee Input 20-21'!MKM30)</f>
        <v/>
      </c>
      <c r="MKN30" s="14" t="str">
        <f>IF('Employee Input 20-21'!MKN30="","",'Employee Input 20-21'!MKN30)</f>
        <v/>
      </c>
      <c r="MKO30" s="14" t="str">
        <f>IF('Employee Input 20-21'!MKO30="","",'Employee Input 20-21'!MKO30)</f>
        <v/>
      </c>
      <c r="MKP30" s="14" t="str">
        <f>IF('Employee Input 20-21'!MKP30="","",'Employee Input 20-21'!MKP30)</f>
        <v/>
      </c>
      <c r="MKQ30" s="14" t="str">
        <f>IF('Employee Input 20-21'!MKQ30="","",'Employee Input 20-21'!MKQ30)</f>
        <v/>
      </c>
      <c r="MKR30" s="14" t="str">
        <f>IF('Employee Input 20-21'!MKR30="","",'Employee Input 20-21'!MKR30)</f>
        <v/>
      </c>
      <c r="MKS30" s="14" t="str">
        <f>IF('Employee Input 20-21'!MKS30="","",'Employee Input 20-21'!MKS30)</f>
        <v/>
      </c>
      <c r="MKT30" s="14" t="str">
        <f>IF('Employee Input 20-21'!MKT30="","",'Employee Input 20-21'!MKT30)</f>
        <v/>
      </c>
      <c r="MKU30" s="14" t="str">
        <f>IF('Employee Input 20-21'!MKU30="","",'Employee Input 20-21'!MKU30)</f>
        <v/>
      </c>
      <c r="MKV30" s="14" t="str">
        <f>IF('Employee Input 20-21'!MKV30="","",'Employee Input 20-21'!MKV30)</f>
        <v/>
      </c>
      <c r="MKW30" s="14" t="str">
        <f>IF('Employee Input 20-21'!MKW30="","",'Employee Input 20-21'!MKW30)</f>
        <v/>
      </c>
      <c r="MKX30" s="14" t="str">
        <f>IF('Employee Input 20-21'!MKX30="","",'Employee Input 20-21'!MKX30)</f>
        <v/>
      </c>
      <c r="MKY30" s="14" t="str">
        <f>IF('Employee Input 20-21'!MKY30="","",'Employee Input 20-21'!MKY30)</f>
        <v/>
      </c>
      <c r="MKZ30" s="14" t="str">
        <f>IF('Employee Input 20-21'!MKZ30="","",'Employee Input 20-21'!MKZ30)</f>
        <v/>
      </c>
      <c r="MLA30" s="14" t="str">
        <f>IF('Employee Input 20-21'!MLA30="","",'Employee Input 20-21'!MLA30)</f>
        <v/>
      </c>
      <c r="MLB30" s="14" t="str">
        <f>IF('Employee Input 20-21'!MLB30="","",'Employee Input 20-21'!MLB30)</f>
        <v/>
      </c>
      <c r="MLC30" s="14" t="str">
        <f>IF('Employee Input 20-21'!MLC30="","",'Employee Input 20-21'!MLC30)</f>
        <v/>
      </c>
      <c r="MLD30" s="14" t="str">
        <f>IF('Employee Input 20-21'!MLD30="","",'Employee Input 20-21'!MLD30)</f>
        <v/>
      </c>
      <c r="MLE30" s="14" t="str">
        <f>IF('Employee Input 20-21'!MLE30="","",'Employee Input 20-21'!MLE30)</f>
        <v/>
      </c>
      <c r="MLF30" s="14" t="str">
        <f>IF('Employee Input 20-21'!MLF30="","",'Employee Input 20-21'!MLF30)</f>
        <v/>
      </c>
      <c r="MLG30" s="14" t="str">
        <f>IF('Employee Input 20-21'!MLG30="","",'Employee Input 20-21'!MLG30)</f>
        <v/>
      </c>
      <c r="MLH30" s="14" t="str">
        <f>IF('Employee Input 20-21'!MLH30="","",'Employee Input 20-21'!MLH30)</f>
        <v/>
      </c>
      <c r="MLI30" s="14" t="str">
        <f>IF('Employee Input 20-21'!MLI30="","",'Employee Input 20-21'!MLI30)</f>
        <v/>
      </c>
      <c r="MLJ30" s="14" t="str">
        <f>IF('Employee Input 20-21'!MLJ30="","",'Employee Input 20-21'!MLJ30)</f>
        <v/>
      </c>
      <c r="MLK30" s="14" t="str">
        <f>IF('Employee Input 20-21'!MLK30="","",'Employee Input 20-21'!MLK30)</f>
        <v/>
      </c>
      <c r="MLL30" s="14" t="str">
        <f>IF('Employee Input 20-21'!MLL30="","",'Employee Input 20-21'!MLL30)</f>
        <v/>
      </c>
      <c r="MLM30" s="14" t="str">
        <f>IF('Employee Input 20-21'!MLM30="","",'Employee Input 20-21'!MLM30)</f>
        <v/>
      </c>
      <c r="MLN30" s="14" t="str">
        <f>IF('Employee Input 20-21'!MLN30="","",'Employee Input 20-21'!MLN30)</f>
        <v/>
      </c>
      <c r="MLO30" s="14" t="str">
        <f>IF('Employee Input 20-21'!MLO30="","",'Employee Input 20-21'!MLO30)</f>
        <v/>
      </c>
      <c r="MLP30" s="14" t="str">
        <f>IF('Employee Input 20-21'!MLP30="","",'Employee Input 20-21'!MLP30)</f>
        <v/>
      </c>
      <c r="MLQ30" s="14" t="str">
        <f>IF('Employee Input 20-21'!MLQ30="","",'Employee Input 20-21'!MLQ30)</f>
        <v/>
      </c>
      <c r="MLR30" s="14" t="str">
        <f>IF('Employee Input 20-21'!MLR30="","",'Employee Input 20-21'!MLR30)</f>
        <v/>
      </c>
      <c r="MLS30" s="14" t="str">
        <f>IF('Employee Input 20-21'!MLS30="","",'Employee Input 20-21'!MLS30)</f>
        <v/>
      </c>
      <c r="MLT30" s="14" t="str">
        <f>IF('Employee Input 20-21'!MLT30="","",'Employee Input 20-21'!MLT30)</f>
        <v/>
      </c>
      <c r="MLU30" s="14" t="str">
        <f>IF('Employee Input 20-21'!MLU30="","",'Employee Input 20-21'!MLU30)</f>
        <v/>
      </c>
      <c r="MLV30" s="14" t="str">
        <f>IF('Employee Input 20-21'!MLV30="","",'Employee Input 20-21'!MLV30)</f>
        <v/>
      </c>
      <c r="MLW30" s="14" t="str">
        <f>IF('Employee Input 20-21'!MLW30="","",'Employee Input 20-21'!MLW30)</f>
        <v/>
      </c>
      <c r="MLX30" s="14" t="str">
        <f>IF('Employee Input 20-21'!MLX30="","",'Employee Input 20-21'!MLX30)</f>
        <v/>
      </c>
      <c r="MLY30" s="14" t="str">
        <f>IF('Employee Input 20-21'!MLY30="","",'Employee Input 20-21'!MLY30)</f>
        <v/>
      </c>
      <c r="MLZ30" s="14" t="str">
        <f>IF('Employee Input 20-21'!MLZ30="","",'Employee Input 20-21'!MLZ30)</f>
        <v/>
      </c>
      <c r="MMA30" s="14" t="str">
        <f>IF('Employee Input 20-21'!MMA30="","",'Employee Input 20-21'!MMA30)</f>
        <v/>
      </c>
      <c r="MMB30" s="14" t="str">
        <f>IF('Employee Input 20-21'!MMB30="","",'Employee Input 20-21'!MMB30)</f>
        <v/>
      </c>
      <c r="MMC30" s="14" t="str">
        <f>IF('Employee Input 20-21'!MMC30="","",'Employee Input 20-21'!MMC30)</f>
        <v/>
      </c>
      <c r="MMD30" s="14" t="str">
        <f>IF('Employee Input 20-21'!MMD30="","",'Employee Input 20-21'!MMD30)</f>
        <v/>
      </c>
      <c r="MME30" s="14" t="str">
        <f>IF('Employee Input 20-21'!MME30="","",'Employee Input 20-21'!MME30)</f>
        <v/>
      </c>
      <c r="MMF30" s="14" t="str">
        <f>IF('Employee Input 20-21'!MMF30="","",'Employee Input 20-21'!MMF30)</f>
        <v/>
      </c>
      <c r="MMG30" s="14" t="str">
        <f>IF('Employee Input 20-21'!MMG30="","",'Employee Input 20-21'!MMG30)</f>
        <v/>
      </c>
      <c r="MMH30" s="14" t="str">
        <f>IF('Employee Input 20-21'!MMH30="","",'Employee Input 20-21'!MMH30)</f>
        <v/>
      </c>
      <c r="MMI30" s="14" t="str">
        <f>IF('Employee Input 20-21'!MMI30="","",'Employee Input 20-21'!MMI30)</f>
        <v/>
      </c>
      <c r="MMJ30" s="14" t="str">
        <f>IF('Employee Input 20-21'!MMJ30="","",'Employee Input 20-21'!MMJ30)</f>
        <v/>
      </c>
      <c r="MMK30" s="14" t="str">
        <f>IF('Employee Input 20-21'!MMK30="","",'Employee Input 20-21'!MMK30)</f>
        <v/>
      </c>
      <c r="MML30" s="14" t="str">
        <f>IF('Employee Input 20-21'!MML30="","",'Employee Input 20-21'!MML30)</f>
        <v/>
      </c>
      <c r="MMM30" s="14" t="str">
        <f>IF('Employee Input 20-21'!MMM30="","",'Employee Input 20-21'!MMM30)</f>
        <v/>
      </c>
      <c r="MMN30" s="14" t="str">
        <f>IF('Employee Input 20-21'!MMN30="","",'Employee Input 20-21'!MMN30)</f>
        <v/>
      </c>
      <c r="MMO30" s="14" t="str">
        <f>IF('Employee Input 20-21'!MMO30="","",'Employee Input 20-21'!MMO30)</f>
        <v/>
      </c>
      <c r="MMP30" s="14" t="str">
        <f>IF('Employee Input 20-21'!MMP30="","",'Employee Input 20-21'!MMP30)</f>
        <v/>
      </c>
      <c r="MMQ30" s="14" t="str">
        <f>IF('Employee Input 20-21'!MMQ30="","",'Employee Input 20-21'!MMQ30)</f>
        <v/>
      </c>
      <c r="MMR30" s="14" t="str">
        <f>IF('Employee Input 20-21'!MMR30="","",'Employee Input 20-21'!MMR30)</f>
        <v/>
      </c>
      <c r="MMS30" s="14" t="str">
        <f>IF('Employee Input 20-21'!MMS30="","",'Employee Input 20-21'!MMS30)</f>
        <v/>
      </c>
      <c r="MMT30" s="14" t="str">
        <f>IF('Employee Input 20-21'!MMT30="","",'Employee Input 20-21'!MMT30)</f>
        <v/>
      </c>
      <c r="MMU30" s="14" t="str">
        <f>IF('Employee Input 20-21'!MMU30="","",'Employee Input 20-21'!MMU30)</f>
        <v/>
      </c>
      <c r="MMV30" s="14" t="str">
        <f>IF('Employee Input 20-21'!MMV30="","",'Employee Input 20-21'!MMV30)</f>
        <v/>
      </c>
      <c r="MMW30" s="14" t="str">
        <f>IF('Employee Input 20-21'!MMW30="","",'Employee Input 20-21'!MMW30)</f>
        <v/>
      </c>
      <c r="MMX30" s="14" t="str">
        <f>IF('Employee Input 20-21'!MMX30="","",'Employee Input 20-21'!MMX30)</f>
        <v/>
      </c>
      <c r="MMY30" s="14" t="str">
        <f>IF('Employee Input 20-21'!MMY30="","",'Employee Input 20-21'!MMY30)</f>
        <v/>
      </c>
      <c r="MMZ30" s="14" t="str">
        <f>IF('Employee Input 20-21'!MMZ30="","",'Employee Input 20-21'!MMZ30)</f>
        <v/>
      </c>
      <c r="MNA30" s="14" t="str">
        <f>IF('Employee Input 20-21'!MNA30="","",'Employee Input 20-21'!MNA30)</f>
        <v/>
      </c>
      <c r="MNB30" s="14" t="str">
        <f>IF('Employee Input 20-21'!MNB30="","",'Employee Input 20-21'!MNB30)</f>
        <v/>
      </c>
      <c r="MNC30" s="14" t="str">
        <f>IF('Employee Input 20-21'!MNC30="","",'Employee Input 20-21'!MNC30)</f>
        <v/>
      </c>
      <c r="MND30" s="14" t="str">
        <f>IF('Employee Input 20-21'!MND30="","",'Employee Input 20-21'!MND30)</f>
        <v/>
      </c>
      <c r="MNE30" s="14" t="str">
        <f>IF('Employee Input 20-21'!MNE30="","",'Employee Input 20-21'!MNE30)</f>
        <v/>
      </c>
      <c r="MNF30" s="14" t="str">
        <f>IF('Employee Input 20-21'!MNF30="","",'Employee Input 20-21'!MNF30)</f>
        <v/>
      </c>
      <c r="MNG30" s="14" t="str">
        <f>IF('Employee Input 20-21'!MNG30="","",'Employee Input 20-21'!MNG30)</f>
        <v/>
      </c>
      <c r="MNH30" s="14" t="str">
        <f>IF('Employee Input 20-21'!MNH30="","",'Employee Input 20-21'!MNH30)</f>
        <v/>
      </c>
      <c r="MNI30" s="14" t="str">
        <f>IF('Employee Input 20-21'!MNI30="","",'Employee Input 20-21'!MNI30)</f>
        <v/>
      </c>
      <c r="MNJ30" s="14" t="str">
        <f>IF('Employee Input 20-21'!MNJ30="","",'Employee Input 20-21'!MNJ30)</f>
        <v/>
      </c>
      <c r="MNK30" s="14" t="str">
        <f>IF('Employee Input 20-21'!MNK30="","",'Employee Input 20-21'!MNK30)</f>
        <v/>
      </c>
      <c r="MNL30" s="14" t="str">
        <f>IF('Employee Input 20-21'!MNL30="","",'Employee Input 20-21'!MNL30)</f>
        <v/>
      </c>
      <c r="MNM30" s="14" t="str">
        <f>IF('Employee Input 20-21'!MNM30="","",'Employee Input 20-21'!MNM30)</f>
        <v/>
      </c>
      <c r="MNN30" s="14" t="str">
        <f>IF('Employee Input 20-21'!MNN30="","",'Employee Input 20-21'!MNN30)</f>
        <v/>
      </c>
      <c r="MNO30" s="14" t="str">
        <f>IF('Employee Input 20-21'!MNO30="","",'Employee Input 20-21'!MNO30)</f>
        <v/>
      </c>
      <c r="MNP30" s="14" t="str">
        <f>IF('Employee Input 20-21'!MNP30="","",'Employee Input 20-21'!MNP30)</f>
        <v/>
      </c>
      <c r="MNQ30" s="14" t="str">
        <f>IF('Employee Input 20-21'!MNQ30="","",'Employee Input 20-21'!MNQ30)</f>
        <v/>
      </c>
      <c r="MNR30" s="14" t="str">
        <f>IF('Employee Input 20-21'!MNR30="","",'Employee Input 20-21'!MNR30)</f>
        <v/>
      </c>
      <c r="MNS30" s="14" t="str">
        <f>IF('Employee Input 20-21'!MNS30="","",'Employee Input 20-21'!MNS30)</f>
        <v/>
      </c>
      <c r="MNT30" s="14" t="str">
        <f>IF('Employee Input 20-21'!MNT30="","",'Employee Input 20-21'!MNT30)</f>
        <v/>
      </c>
      <c r="MNU30" s="14" t="str">
        <f>IF('Employee Input 20-21'!MNU30="","",'Employee Input 20-21'!MNU30)</f>
        <v/>
      </c>
      <c r="MNV30" s="14" t="str">
        <f>IF('Employee Input 20-21'!MNV30="","",'Employee Input 20-21'!MNV30)</f>
        <v/>
      </c>
      <c r="MNW30" s="14" t="str">
        <f>IF('Employee Input 20-21'!MNW30="","",'Employee Input 20-21'!MNW30)</f>
        <v/>
      </c>
      <c r="MNX30" s="14" t="str">
        <f>IF('Employee Input 20-21'!MNX30="","",'Employee Input 20-21'!MNX30)</f>
        <v/>
      </c>
      <c r="MNY30" s="14" t="str">
        <f>IF('Employee Input 20-21'!MNY30="","",'Employee Input 20-21'!MNY30)</f>
        <v/>
      </c>
      <c r="MNZ30" s="14" t="str">
        <f>IF('Employee Input 20-21'!MNZ30="","",'Employee Input 20-21'!MNZ30)</f>
        <v/>
      </c>
      <c r="MOA30" s="14" t="str">
        <f>IF('Employee Input 20-21'!MOA30="","",'Employee Input 20-21'!MOA30)</f>
        <v/>
      </c>
      <c r="MOB30" s="14" t="str">
        <f>IF('Employee Input 20-21'!MOB30="","",'Employee Input 20-21'!MOB30)</f>
        <v/>
      </c>
      <c r="MOC30" s="14" t="str">
        <f>IF('Employee Input 20-21'!MOC30="","",'Employee Input 20-21'!MOC30)</f>
        <v/>
      </c>
      <c r="MOD30" s="14" t="str">
        <f>IF('Employee Input 20-21'!MOD30="","",'Employee Input 20-21'!MOD30)</f>
        <v/>
      </c>
      <c r="MOE30" s="14" t="str">
        <f>IF('Employee Input 20-21'!MOE30="","",'Employee Input 20-21'!MOE30)</f>
        <v/>
      </c>
      <c r="MOF30" s="14" t="str">
        <f>IF('Employee Input 20-21'!MOF30="","",'Employee Input 20-21'!MOF30)</f>
        <v/>
      </c>
      <c r="MOG30" s="14" t="str">
        <f>IF('Employee Input 20-21'!MOG30="","",'Employee Input 20-21'!MOG30)</f>
        <v/>
      </c>
      <c r="MOH30" s="14" t="str">
        <f>IF('Employee Input 20-21'!MOH30="","",'Employee Input 20-21'!MOH30)</f>
        <v/>
      </c>
      <c r="MOI30" s="14" t="str">
        <f>IF('Employee Input 20-21'!MOI30="","",'Employee Input 20-21'!MOI30)</f>
        <v/>
      </c>
      <c r="MOJ30" s="14" t="str">
        <f>IF('Employee Input 20-21'!MOJ30="","",'Employee Input 20-21'!MOJ30)</f>
        <v/>
      </c>
      <c r="MOK30" s="14" t="str">
        <f>IF('Employee Input 20-21'!MOK30="","",'Employee Input 20-21'!MOK30)</f>
        <v/>
      </c>
      <c r="MOL30" s="14" t="str">
        <f>IF('Employee Input 20-21'!MOL30="","",'Employee Input 20-21'!MOL30)</f>
        <v/>
      </c>
      <c r="MOM30" s="14" t="str">
        <f>IF('Employee Input 20-21'!MOM30="","",'Employee Input 20-21'!MOM30)</f>
        <v/>
      </c>
      <c r="MON30" s="14" t="str">
        <f>IF('Employee Input 20-21'!MON30="","",'Employee Input 20-21'!MON30)</f>
        <v/>
      </c>
      <c r="MOO30" s="14" t="str">
        <f>IF('Employee Input 20-21'!MOO30="","",'Employee Input 20-21'!MOO30)</f>
        <v/>
      </c>
      <c r="MOP30" s="14" t="str">
        <f>IF('Employee Input 20-21'!MOP30="","",'Employee Input 20-21'!MOP30)</f>
        <v/>
      </c>
      <c r="MOQ30" s="14" t="str">
        <f>IF('Employee Input 20-21'!MOQ30="","",'Employee Input 20-21'!MOQ30)</f>
        <v/>
      </c>
      <c r="MOR30" s="14" t="str">
        <f>IF('Employee Input 20-21'!MOR30="","",'Employee Input 20-21'!MOR30)</f>
        <v/>
      </c>
      <c r="MOS30" s="14" t="str">
        <f>IF('Employee Input 20-21'!MOS30="","",'Employee Input 20-21'!MOS30)</f>
        <v/>
      </c>
      <c r="MOT30" s="14" t="str">
        <f>IF('Employee Input 20-21'!MOT30="","",'Employee Input 20-21'!MOT30)</f>
        <v/>
      </c>
      <c r="MOU30" s="14" t="str">
        <f>IF('Employee Input 20-21'!MOU30="","",'Employee Input 20-21'!MOU30)</f>
        <v/>
      </c>
      <c r="MOV30" s="14" t="str">
        <f>IF('Employee Input 20-21'!MOV30="","",'Employee Input 20-21'!MOV30)</f>
        <v/>
      </c>
      <c r="MOW30" s="14" t="str">
        <f>IF('Employee Input 20-21'!MOW30="","",'Employee Input 20-21'!MOW30)</f>
        <v/>
      </c>
      <c r="MOX30" s="14" t="str">
        <f>IF('Employee Input 20-21'!MOX30="","",'Employee Input 20-21'!MOX30)</f>
        <v/>
      </c>
      <c r="MOY30" s="14" t="str">
        <f>IF('Employee Input 20-21'!MOY30="","",'Employee Input 20-21'!MOY30)</f>
        <v/>
      </c>
      <c r="MOZ30" s="14" t="str">
        <f>IF('Employee Input 20-21'!MOZ30="","",'Employee Input 20-21'!MOZ30)</f>
        <v/>
      </c>
      <c r="MPA30" s="14" t="str">
        <f>IF('Employee Input 20-21'!MPA30="","",'Employee Input 20-21'!MPA30)</f>
        <v/>
      </c>
      <c r="MPB30" s="14" t="str">
        <f>IF('Employee Input 20-21'!MPB30="","",'Employee Input 20-21'!MPB30)</f>
        <v/>
      </c>
      <c r="MPC30" s="14" t="str">
        <f>IF('Employee Input 20-21'!MPC30="","",'Employee Input 20-21'!MPC30)</f>
        <v/>
      </c>
      <c r="MPD30" s="14" t="str">
        <f>IF('Employee Input 20-21'!MPD30="","",'Employee Input 20-21'!MPD30)</f>
        <v/>
      </c>
      <c r="MPE30" s="14" t="str">
        <f>IF('Employee Input 20-21'!MPE30="","",'Employee Input 20-21'!MPE30)</f>
        <v/>
      </c>
      <c r="MPF30" s="14" t="str">
        <f>IF('Employee Input 20-21'!MPF30="","",'Employee Input 20-21'!MPF30)</f>
        <v/>
      </c>
      <c r="MPG30" s="14" t="str">
        <f>IF('Employee Input 20-21'!MPG30="","",'Employee Input 20-21'!MPG30)</f>
        <v/>
      </c>
      <c r="MPH30" s="14" t="str">
        <f>IF('Employee Input 20-21'!MPH30="","",'Employee Input 20-21'!MPH30)</f>
        <v/>
      </c>
      <c r="MPI30" s="14" t="str">
        <f>IF('Employee Input 20-21'!MPI30="","",'Employee Input 20-21'!MPI30)</f>
        <v/>
      </c>
      <c r="MPJ30" s="14" t="str">
        <f>IF('Employee Input 20-21'!MPJ30="","",'Employee Input 20-21'!MPJ30)</f>
        <v/>
      </c>
      <c r="MPK30" s="14" t="str">
        <f>IF('Employee Input 20-21'!MPK30="","",'Employee Input 20-21'!MPK30)</f>
        <v/>
      </c>
      <c r="MPL30" s="14" t="str">
        <f>IF('Employee Input 20-21'!MPL30="","",'Employee Input 20-21'!MPL30)</f>
        <v/>
      </c>
      <c r="MPM30" s="14" t="str">
        <f>IF('Employee Input 20-21'!MPM30="","",'Employee Input 20-21'!MPM30)</f>
        <v/>
      </c>
      <c r="MPN30" s="14" t="str">
        <f>IF('Employee Input 20-21'!MPN30="","",'Employee Input 20-21'!MPN30)</f>
        <v/>
      </c>
      <c r="MPO30" s="14" t="str">
        <f>IF('Employee Input 20-21'!MPO30="","",'Employee Input 20-21'!MPO30)</f>
        <v/>
      </c>
      <c r="MPP30" s="14" t="str">
        <f>IF('Employee Input 20-21'!MPP30="","",'Employee Input 20-21'!MPP30)</f>
        <v/>
      </c>
      <c r="MPQ30" s="14" t="str">
        <f>IF('Employee Input 20-21'!MPQ30="","",'Employee Input 20-21'!MPQ30)</f>
        <v/>
      </c>
      <c r="MPR30" s="14" t="str">
        <f>IF('Employee Input 20-21'!MPR30="","",'Employee Input 20-21'!MPR30)</f>
        <v/>
      </c>
      <c r="MPS30" s="14" t="str">
        <f>IF('Employee Input 20-21'!MPS30="","",'Employee Input 20-21'!MPS30)</f>
        <v/>
      </c>
      <c r="MPT30" s="14" t="str">
        <f>IF('Employee Input 20-21'!MPT30="","",'Employee Input 20-21'!MPT30)</f>
        <v/>
      </c>
      <c r="MPU30" s="14" t="str">
        <f>IF('Employee Input 20-21'!MPU30="","",'Employee Input 20-21'!MPU30)</f>
        <v/>
      </c>
      <c r="MPV30" s="14" t="str">
        <f>IF('Employee Input 20-21'!MPV30="","",'Employee Input 20-21'!MPV30)</f>
        <v/>
      </c>
      <c r="MPW30" s="14" t="str">
        <f>IF('Employee Input 20-21'!MPW30="","",'Employee Input 20-21'!MPW30)</f>
        <v/>
      </c>
      <c r="MPX30" s="14" t="str">
        <f>IF('Employee Input 20-21'!MPX30="","",'Employee Input 20-21'!MPX30)</f>
        <v/>
      </c>
      <c r="MPY30" s="14" t="str">
        <f>IF('Employee Input 20-21'!MPY30="","",'Employee Input 20-21'!MPY30)</f>
        <v/>
      </c>
      <c r="MPZ30" s="14" t="str">
        <f>IF('Employee Input 20-21'!MPZ30="","",'Employee Input 20-21'!MPZ30)</f>
        <v/>
      </c>
      <c r="MQA30" s="14" t="str">
        <f>IF('Employee Input 20-21'!MQA30="","",'Employee Input 20-21'!MQA30)</f>
        <v/>
      </c>
      <c r="MQB30" s="14" t="str">
        <f>IF('Employee Input 20-21'!MQB30="","",'Employee Input 20-21'!MQB30)</f>
        <v/>
      </c>
      <c r="MQC30" s="14" t="str">
        <f>IF('Employee Input 20-21'!MQC30="","",'Employee Input 20-21'!MQC30)</f>
        <v/>
      </c>
      <c r="MQD30" s="14" t="str">
        <f>IF('Employee Input 20-21'!MQD30="","",'Employee Input 20-21'!MQD30)</f>
        <v/>
      </c>
      <c r="MQE30" s="14" t="str">
        <f>IF('Employee Input 20-21'!MQE30="","",'Employee Input 20-21'!MQE30)</f>
        <v/>
      </c>
      <c r="MQF30" s="14" t="str">
        <f>IF('Employee Input 20-21'!MQF30="","",'Employee Input 20-21'!MQF30)</f>
        <v/>
      </c>
      <c r="MQG30" s="14" t="str">
        <f>IF('Employee Input 20-21'!MQG30="","",'Employee Input 20-21'!MQG30)</f>
        <v/>
      </c>
      <c r="MQH30" s="14" t="str">
        <f>IF('Employee Input 20-21'!MQH30="","",'Employee Input 20-21'!MQH30)</f>
        <v/>
      </c>
      <c r="MQI30" s="14" t="str">
        <f>IF('Employee Input 20-21'!MQI30="","",'Employee Input 20-21'!MQI30)</f>
        <v/>
      </c>
      <c r="MQJ30" s="14" t="str">
        <f>IF('Employee Input 20-21'!MQJ30="","",'Employee Input 20-21'!MQJ30)</f>
        <v/>
      </c>
      <c r="MQK30" s="14" t="str">
        <f>IF('Employee Input 20-21'!MQK30="","",'Employee Input 20-21'!MQK30)</f>
        <v/>
      </c>
      <c r="MQL30" s="14" t="str">
        <f>IF('Employee Input 20-21'!MQL30="","",'Employee Input 20-21'!MQL30)</f>
        <v/>
      </c>
      <c r="MQM30" s="14" t="str">
        <f>IF('Employee Input 20-21'!MQM30="","",'Employee Input 20-21'!MQM30)</f>
        <v/>
      </c>
      <c r="MQN30" s="14" t="str">
        <f>IF('Employee Input 20-21'!MQN30="","",'Employee Input 20-21'!MQN30)</f>
        <v/>
      </c>
      <c r="MQO30" s="14" t="str">
        <f>IF('Employee Input 20-21'!MQO30="","",'Employee Input 20-21'!MQO30)</f>
        <v/>
      </c>
      <c r="MQP30" s="14" t="str">
        <f>IF('Employee Input 20-21'!MQP30="","",'Employee Input 20-21'!MQP30)</f>
        <v/>
      </c>
      <c r="MQQ30" s="14" t="str">
        <f>IF('Employee Input 20-21'!MQQ30="","",'Employee Input 20-21'!MQQ30)</f>
        <v/>
      </c>
      <c r="MQR30" s="14" t="str">
        <f>IF('Employee Input 20-21'!MQR30="","",'Employee Input 20-21'!MQR30)</f>
        <v/>
      </c>
      <c r="MQS30" s="14" t="str">
        <f>IF('Employee Input 20-21'!MQS30="","",'Employee Input 20-21'!MQS30)</f>
        <v/>
      </c>
      <c r="MQT30" s="14" t="str">
        <f>IF('Employee Input 20-21'!MQT30="","",'Employee Input 20-21'!MQT30)</f>
        <v/>
      </c>
      <c r="MQU30" s="14" t="str">
        <f>IF('Employee Input 20-21'!MQU30="","",'Employee Input 20-21'!MQU30)</f>
        <v/>
      </c>
      <c r="MQV30" s="14" t="str">
        <f>IF('Employee Input 20-21'!MQV30="","",'Employee Input 20-21'!MQV30)</f>
        <v/>
      </c>
      <c r="MQW30" s="14" t="str">
        <f>IF('Employee Input 20-21'!MQW30="","",'Employee Input 20-21'!MQW30)</f>
        <v/>
      </c>
      <c r="MQX30" s="14" t="str">
        <f>IF('Employee Input 20-21'!MQX30="","",'Employee Input 20-21'!MQX30)</f>
        <v/>
      </c>
      <c r="MQY30" s="14" t="str">
        <f>IF('Employee Input 20-21'!MQY30="","",'Employee Input 20-21'!MQY30)</f>
        <v/>
      </c>
      <c r="MQZ30" s="14" t="str">
        <f>IF('Employee Input 20-21'!MQZ30="","",'Employee Input 20-21'!MQZ30)</f>
        <v/>
      </c>
      <c r="MRA30" s="14" t="str">
        <f>IF('Employee Input 20-21'!MRA30="","",'Employee Input 20-21'!MRA30)</f>
        <v/>
      </c>
      <c r="MRB30" s="14" t="str">
        <f>IF('Employee Input 20-21'!MRB30="","",'Employee Input 20-21'!MRB30)</f>
        <v/>
      </c>
      <c r="MRC30" s="14" t="str">
        <f>IF('Employee Input 20-21'!MRC30="","",'Employee Input 20-21'!MRC30)</f>
        <v/>
      </c>
      <c r="MRD30" s="14" t="str">
        <f>IF('Employee Input 20-21'!MRD30="","",'Employee Input 20-21'!MRD30)</f>
        <v/>
      </c>
      <c r="MRE30" s="14" t="str">
        <f>IF('Employee Input 20-21'!MRE30="","",'Employee Input 20-21'!MRE30)</f>
        <v/>
      </c>
      <c r="MRF30" s="14" t="str">
        <f>IF('Employee Input 20-21'!MRF30="","",'Employee Input 20-21'!MRF30)</f>
        <v/>
      </c>
      <c r="MRG30" s="14" t="str">
        <f>IF('Employee Input 20-21'!MRG30="","",'Employee Input 20-21'!MRG30)</f>
        <v/>
      </c>
      <c r="MRH30" s="14" t="str">
        <f>IF('Employee Input 20-21'!MRH30="","",'Employee Input 20-21'!MRH30)</f>
        <v/>
      </c>
      <c r="MRI30" s="14" t="str">
        <f>IF('Employee Input 20-21'!MRI30="","",'Employee Input 20-21'!MRI30)</f>
        <v/>
      </c>
      <c r="MRJ30" s="14" t="str">
        <f>IF('Employee Input 20-21'!MRJ30="","",'Employee Input 20-21'!MRJ30)</f>
        <v/>
      </c>
      <c r="MRK30" s="14" t="str">
        <f>IF('Employee Input 20-21'!MRK30="","",'Employee Input 20-21'!MRK30)</f>
        <v/>
      </c>
      <c r="MRL30" s="14" t="str">
        <f>IF('Employee Input 20-21'!MRL30="","",'Employee Input 20-21'!MRL30)</f>
        <v/>
      </c>
      <c r="MRM30" s="14" t="str">
        <f>IF('Employee Input 20-21'!MRM30="","",'Employee Input 20-21'!MRM30)</f>
        <v/>
      </c>
      <c r="MRN30" s="14" t="str">
        <f>IF('Employee Input 20-21'!MRN30="","",'Employee Input 20-21'!MRN30)</f>
        <v/>
      </c>
      <c r="MRO30" s="14" t="str">
        <f>IF('Employee Input 20-21'!MRO30="","",'Employee Input 20-21'!MRO30)</f>
        <v/>
      </c>
      <c r="MRP30" s="14" t="str">
        <f>IF('Employee Input 20-21'!MRP30="","",'Employee Input 20-21'!MRP30)</f>
        <v/>
      </c>
      <c r="MRQ30" s="14" t="str">
        <f>IF('Employee Input 20-21'!MRQ30="","",'Employee Input 20-21'!MRQ30)</f>
        <v/>
      </c>
      <c r="MRR30" s="14" t="str">
        <f>IF('Employee Input 20-21'!MRR30="","",'Employee Input 20-21'!MRR30)</f>
        <v/>
      </c>
      <c r="MRS30" s="14" t="str">
        <f>IF('Employee Input 20-21'!MRS30="","",'Employee Input 20-21'!MRS30)</f>
        <v/>
      </c>
      <c r="MRT30" s="14" t="str">
        <f>IF('Employee Input 20-21'!MRT30="","",'Employee Input 20-21'!MRT30)</f>
        <v/>
      </c>
      <c r="MRU30" s="14" t="str">
        <f>IF('Employee Input 20-21'!MRU30="","",'Employee Input 20-21'!MRU30)</f>
        <v/>
      </c>
      <c r="MRV30" s="14" t="str">
        <f>IF('Employee Input 20-21'!MRV30="","",'Employee Input 20-21'!MRV30)</f>
        <v/>
      </c>
      <c r="MRW30" s="14" t="str">
        <f>IF('Employee Input 20-21'!MRW30="","",'Employee Input 20-21'!MRW30)</f>
        <v/>
      </c>
      <c r="MRX30" s="14" t="str">
        <f>IF('Employee Input 20-21'!MRX30="","",'Employee Input 20-21'!MRX30)</f>
        <v/>
      </c>
      <c r="MRY30" s="14" t="str">
        <f>IF('Employee Input 20-21'!MRY30="","",'Employee Input 20-21'!MRY30)</f>
        <v/>
      </c>
      <c r="MRZ30" s="14" t="str">
        <f>IF('Employee Input 20-21'!MRZ30="","",'Employee Input 20-21'!MRZ30)</f>
        <v/>
      </c>
      <c r="MSA30" s="14" t="str">
        <f>IF('Employee Input 20-21'!MSA30="","",'Employee Input 20-21'!MSA30)</f>
        <v/>
      </c>
      <c r="MSB30" s="14" t="str">
        <f>IF('Employee Input 20-21'!MSB30="","",'Employee Input 20-21'!MSB30)</f>
        <v/>
      </c>
      <c r="MSC30" s="14" t="str">
        <f>IF('Employee Input 20-21'!MSC30="","",'Employee Input 20-21'!MSC30)</f>
        <v/>
      </c>
      <c r="MSD30" s="14" t="str">
        <f>IF('Employee Input 20-21'!MSD30="","",'Employee Input 20-21'!MSD30)</f>
        <v/>
      </c>
      <c r="MSE30" s="14" t="str">
        <f>IF('Employee Input 20-21'!MSE30="","",'Employee Input 20-21'!MSE30)</f>
        <v/>
      </c>
      <c r="MSF30" s="14" t="str">
        <f>IF('Employee Input 20-21'!MSF30="","",'Employee Input 20-21'!MSF30)</f>
        <v/>
      </c>
      <c r="MSG30" s="14" t="str">
        <f>IF('Employee Input 20-21'!MSG30="","",'Employee Input 20-21'!MSG30)</f>
        <v/>
      </c>
      <c r="MSH30" s="14" t="str">
        <f>IF('Employee Input 20-21'!MSH30="","",'Employee Input 20-21'!MSH30)</f>
        <v/>
      </c>
      <c r="MSI30" s="14" t="str">
        <f>IF('Employee Input 20-21'!MSI30="","",'Employee Input 20-21'!MSI30)</f>
        <v/>
      </c>
      <c r="MSJ30" s="14" t="str">
        <f>IF('Employee Input 20-21'!MSJ30="","",'Employee Input 20-21'!MSJ30)</f>
        <v/>
      </c>
      <c r="MSK30" s="14" t="str">
        <f>IF('Employee Input 20-21'!MSK30="","",'Employee Input 20-21'!MSK30)</f>
        <v/>
      </c>
      <c r="MSL30" s="14" t="str">
        <f>IF('Employee Input 20-21'!MSL30="","",'Employee Input 20-21'!MSL30)</f>
        <v/>
      </c>
      <c r="MSM30" s="14" t="str">
        <f>IF('Employee Input 20-21'!MSM30="","",'Employee Input 20-21'!MSM30)</f>
        <v/>
      </c>
      <c r="MSN30" s="14" t="str">
        <f>IF('Employee Input 20-21'!MSN30="","",'Employee Input 20-21'!MSN30)</f>
        <v/>
      </c>
      <c r="MSO30" s="14" t="str">
        <f>IF('Employee Input 20-21'!MSO30="","",'Employee Input 20-21'!MSO30)</f>
        <v/>
      </c>
      <c r="MSP30" s="14" t="str">
        <f>IF('Employee Input 20-21'!MSP30="","",'Employee Input 20-21'!MSP30)</f>
        <v/>
      </c>
      <c r="MSQ30" s="14" t="str">
        <f>IF('Employee Input 20-21'!MSQ30="","",'Employee Input 20-21'!MSQ30)</f>
        <v/>
      </c>
      <c r="MSR30" s="14" t="str">
        <f>IF('Employee Input 20-21'!MSR30="","",'Employee Input 20-21'!MSR30)</f>
        <v/>
      </c>
      <c r="MSS30" s="14" t="str">
        <f>IF('Employee Input 20-21'!MSS30="","",'Employee Input 20-21'!MSS30)</f>
        <v/>
      </c>
      <c r="MST30" s="14" t="str">
        <f>IF('Employee Input 20-21'!MST30="","",'Employee Input 20-21'!MST30)</f>
        <v/>
      </c>
      <c r="MSU30" s="14" t="str">
        <f>IF('Employee Input 20-21'!MSU30="","",'Employee Input 20-21'!MSU30)</f>
        <v/>
      </c>
      <c r="MSV30" s="14" t="str">
        <f>IF('Employee Input 20-21'!MSV30="","",'Employee Input 20-21'!MSV30)</f>
        <v/>
      </c>
      <c r="MSW30" s="14" t="str">
        <f>IF('Employee Input 20-21'!MSW30="","",'Employee Input 20-21'!MSW30)</f>
        <v/>
      </c>
      <c r="MSX30" s="14" t="str">
        <f>IF('Employee Input 20-21'!MSX30="","",'Employee Input 20-21'!MSX30)</f>
        <v/>
      </c>
      <c r="MSY30" s="14" t="str">
        <f>IF('Employee Input 20-21'!MSY30="","",'Employee Input 20-21'!MSY30)</f>
        <v/>
      </c>
      <c r="MSZ30" s="14" t="str">
        <f>IF('Employee Input 20-21'!MSZ30="","",'Employee Input 20-21'!MSZ30)</f>
        <v/>
      </c>
      <c r="MTA30" s="14" t="str">
        <f>IF('Employee Input 20-21'!MTA30="","",'Employee Input 20-21'!MTA30)</f>
        <v/>
      </c>
      <c r="MTB30" s="14" t="str">
        <f>IF('Employee Input 20-21'!MTB30="","",'Employee Input 20-21'!MTB30)</f>
        <v/>
      </c>
      <c r="MTC30" s="14" t="str">
        <f>IF('Employee Input 20-21'!MTC30="","",'Employee Input 20-21'!MTC30)</f>
        <v/>
      </c>
      <c r="MTD30" s="14" t="str">
        <f>IF('Employee Input 20-21'!MTD30="","",'Employee Input 20-21'!MTD30)</f>
        <v/>
      </c>
      <c r="MTE30" s="14" t="str">
        <f>IF('Employee Input 20-21'!MTE30="","",'Employee Input 20-21'!MTE30)</f>
        <v/>
      </c>
      <c r="MTF30" s="14" t="str">
        <f>IF('Employee Input 20-21'!MTF30="","",'Employee Input 20-21'!MTF30)</f>
        <v/>
      </c>
      <c r="MTG30" s="14" t="str">
        <f>IF('Employee Input 20-21'!MTG30="","",'Employee Input 20-21'!MTG30)</f>
        <v/>
      </c>
      <c r="MTH30" s="14" t="str">
        <f>IF('Employee Input 20-21'!MTH30="","",'Employee Input 20-21'!MTH30)</f>
        <v/>
      </c>
      <c r="MTI30" s="14" t="str">
        <f>IF('Employee Input 20-21'!MTI30="","",'Employee Input 20-21'!MTI30)</f>
        <v/>
      </c>
      <c r="MTJ30" s="14" t="str">
        <f>IF('Employee Input 20-21'!MTJ30="","",'Employee Input 20-21'!MTJ30)</f>
        <v/>
      </c>
      <c r="MTK30" s="14" t="str">
        <f>IF('Employee Input 20-21'!MTK30="","",'Employee Input 20-21'!MTK30)</f>
        <v/>
      </c>
      <c r="MTL30" s="14" t="str">
        <f>IF('Employee Input 20-21'!MTL30="","",'Employee Input 20-21'!MTL30)</f>
        <v/>
      </c>
      <c r="MTM30" s="14" t="str">
        <f>IF('Employee Input 20-21'!MTM30="","",'Employee Input 20-21'!MTM30)</f>
        <v/>
      </c>
      <c r="MTN30" s="14" t="str">
        <f>IF('Employee Input 20-21'!MTN30="","",'Employee Input 20-21'!MTN30)</f>
        <v/>
      </c>
      <c r="MTO30" s="14" t="str">
        <f>IF('Employee Input 20-21'!MTO30="","",'Employee Input 20-21'!MTO30)</f>
        <v/>
      </c>
      <c r="MTP30" s="14" t="str">
        <f>IF('Employee Input 20-21'!MTP30="","",'Employee Input 20-21'!MTP30)</f>
        <v/>
      </c>
      <c r="MTQ30" s="14" t="str">
        <f>IF('Employee Input 20-21'!MTQ30="","",'Employee Input 20-21'!MTQ30)</f>
        <v/>
      </c>
      <c r="MTR30" s="14" t="str">
        <f>IF('Employee Input 20-21'!MTR30="","",'Employee Input 20-21'!MTR30)</f>
        <v/>
      </c>
      <c r="MTS30" s="14" t="str">
        <f>IF('Employee Input 20-21'!MTS30="","",'Employee Input 20-21'!MTS30)</f>
        <v/>
      </c>
      <c r="MTT30" s="14" t="str">
        <f>IF('Employee Input 20-21'!MTT30="","",'Employee Input 20-21'!MTT30)</f>
        <v/>
      </c>
      <c r="MTU30" s="14" t="str">
        <f>IF('Employee Input 20-21'!MTU30="","",'Employee Input 20-21'!MTU30)</f>
        <v/>
      </c>
      <c r="MTV30" s="14" t="str">
        <f>IF('Employee Input 20-21'!MTV30="","",'Employee Input 20-21'!MTV30)</f>
        <v/>
      </c>
      <c r="MTW30" s="14" t="str">
        <f>IF('Employee Input 20-21'!MTW30="","",'Employee Input 20-21'!MTW30)</f>
        <v/>
      </c>
      <c r="MTX30" s="14" t="str">
        <f>IF('Employee Input 20-21'!MTX30="","",'Employee Input 20-21'!MTX30)</f>
        <v/>
      </c>
      <c r="MTY30" s="14" t="str">
        <f>IF('Employee Input 20-21'!MTY30="","",'Employee Input 20-21'!MTY30)</f>
        <v/>
      </c>
      <c r="MTZ30" s="14" t="str">
        <f>IF('Employee Input 20-21'!MTZ30="","",'Employee Input 20-21'!MTZ30)</f>
        <v/>
      </c>
      <c r="MUA30" s="14" t="str">
        <f>IF('Employee Input 20-21'!MUA30="","",'Employee Input 20-21'!MUA30)</f>
        <v/>
      </c>
      <c r="MUB30" s="14" t="str">
        <f>IF('Employee Input 20-21'!MUB30="","",'Employee Input 20-21'!MUB30)</f>
        <v/>
      </c>
      <c r="MUC30" s="14" t="str">
        <f>IF('Employee Input 20-21'!MUC30="","",'Employee Input 20-21'!MUC30)</f>
        <v/>
      </c>
      <c r="MUD30" s="14" t="str">
        <f>IF('Employee Input 20-21'!MUD30="","",'Employee Input 20-21'!MUD30)</f>
        <v/>
      </c>
      <c r="MUE30" s="14" t="str">
        <f>IF('Employee Input 20-21'!MUE30="","",'Employee Input 20-21'!MUE30)</f>
        <v/>
      </c>
      <c r="MUF30" s="14" t="str">
        <f>IF('Employee Input 20-21'!MUF30="","",'Employee Input 20-21'!MUF30)</f>
        <v/>
      </c>
      <c r="MUG30" s="14" t="str">
        <f>IF('Employee Input 20-21'!MUG30="","",'Employee Input 20-21'!MUG30)</f>
        <v/>
      </c>
      <c r="MUH30" s="14" t="str">
        <f>IF('Employee Input 20-21'!MUH30="","",'Employee Input 20-21'!MUH30)</f>
        <v/>
      </c>
      <c r="MUI30" s="14" t="str">
        <f>IF('Employee Input 20-21'!MUI30="","",'Employee Input 20-21'!MUI30)</f>
        <v/>
      </c>
      <c r="MUJ30" s="14" t="str">
        <f>IF('Employee Input 20-21'!MUJ30="","",'Employee Input 20-21'!MUJ30)</f>
        <v/>
      </c>
      <c r="MUK30" s="14" t="str">
        <f>IF('Employee Input 20-21'!MUK30="","",'Employee Input 20-21'!MUK30)</f>
        <v/>
      </c>
      <c r="MUL30" s="14" t="str">
        <f>IF('Employee Input 20-21'!MUL30="","",'Employee Input 20-21'!MUL30)</f>
        <v/>
      </c>
      <c r="MUM30" s="14" t="str">
        <f>IF('Employee Input 20-21'!MUM30="","",'Employee Input 20-21'!MUM30)</f>
        <v/>
      </c>
      <c r="MUN30" s="14" t="str">
        <f>IF('Employee Input 20-21'!MUN30="","",'Employee Input 20-21'!MUN30)</f>
        <v/>
      </c>
      <c r="MUO30" s="14" t="str">
        <f>IF('Employee Input 20-21'!MUO30="","",'Employee Input 20-21'!MUO30)</f>
        <v/>
      </c>
      <c r="MUP30" s="14" t="str">
        <f>IF('Employee Input 20-21'!MUP30="","",'Employee Input 20-21'!MUP30)</f>
        <v/>
      </c>
      <c r="MUQ30" s="14" t="str">
        <f>IF('Employee Input 20-21'!MUQ30="","",'Employee Input 20-21'!MUQ30)</f>
        <v/>
      </c>
      <c r="MUR30" s="14" t="str">
        <f>IF('Employee Input 20-21'!MUR30="","",'Employee Input 20-21'!MUR30)</f>
        <v/>
      </c>
      <c r="MUS30" s="14" t="str">
        <f>IF('Employee Input 20-21'!MUS30="","",'Employee Input 20-21'!MUS30)</f>
        <v/>
      </c>
      <c r="MUT30" s="14" t="str">
        <f>IF('Employee Input 20-21'!MUT30="","",'Employee Input 20-21'!MUT30)</f>
        <v/>
      </c>
      <c r="MUU30" s="14" t="str">
        <f>IF('Employee Input 20-21'!MUU30="","",'Employee Input 20-21'!MUU30)</f>
        <v/>
      </c>
      <c r="MUV30" s="14" t="str">
        <f>IF('Employee Input 20-21'!MUV30="","",'Employee Input 20-21'!MUV30)</f>
        <v/>
      </c>
      <c r="MUW30" s="14" t="str">
        <f>IF('Employee Input 20-21'!MUW30="","",'Employee Input 20-21'!MUW30)</f>
        <v/>
      </c>
      <c r="MUX30" s="14" t="str">
        <f>IF('Employee Input 20-21'!MUX30="","",'Employee Input 20-21'!MUX30)</f>
        <v/>
      </c>
      <c r="MUY30" s="14" t="str">
        <f>IF('Employee Input 20-21'!MUY30="","",'Employee Input 20-21'!MUY30)</f>
        <v/>
      </c>
      <c r="MUZ30" s="14" t="str">
        <f>IF('Employee Input 20-21'!MUZ30="","",'Employee Input 20-21'!MUZ30)</f>
        <v/>
      </c>
      <c r="MVA30" s="14" t="str">
        <f>IF('Employee Input 20-21'!MVA30="","",'Employee Input 20-21'!MVA30)</f>
        <v/>
      </c>
      <c r="MVB30" s="14" t="str">
        <f>IF('Employee Input 20-21'!MVB30="","",'Employee Input 20-21'!MVB30)</f>
        <v/>
      </c>
      <c r="MVC30" s="14" t="str">
        <f>IF('Employee Input 20-21'!MVC30="","",'Employee Input 20-21'!MVC30)</f>
        <v/>
      </c>
      <c r="MVD30" s="14" t="str">
        <f>IF('Employee Input 20-21'!MVD30="","",'Employee Input 20-21'!MVD30)</f>
        <v/>
      </c>
      <c r="MVE30" s="14" t="str">
        <f>IF('Employee Input 20-21'!MVE30="","",'Employee Input 20-21'!MVE30)</f>
        <v/>
      </c>
      <c r="MVF30" s="14" t="str">
        <f>IF('Employee Input 20-21'!MVF30="","",'Employee Input 20-21'!MVF30)</f>
        <v/>
      </c>
      <c r="MVG30" s="14" t="str">
        <f>IF('Employee Input 20-21'!MVG30="","",'Employee Input 20-21'!MVG30)</f>
        <v/>
      </c>
      <c r="MVH30" s="14" t="str">
        <f>IF('Employee Input 20-21'!MVH30="","",'Employee Input 20-21'!MVH30)</f>
        <v/>
      </c>
      <c r="MVI30" s="14" t="str">
        <f>IF('Employee Input 20-21'!MVI30="","",'Employee Input 20-21'!MVI30)</f>
        <v/>
      </c>
      <c r="MVJ30" s="14" t="str">
        <f>IF('Employee Input 20-21'!MVJ30="","",'Employee Input 20-21'!MVJ30)</f>
        <v/>
      </c>
      <c r="MVK30" s="14" t="str">
        <f>IF('Employee Input 20-21'!MVK30="","",'Employee Input 20-21'!MVK30)</f>
        <v/>
      </c>
      <c r="MVL30" s="14" t="str">
        <f>IF('Employee Input 20-21'!MVL30="","",'Employee Input 20-21'!MVL30)</f>
        <v/>
      </c>
      <c r="MVM30" s="14" t="str">
        <f>IF('Employee Input 20-21'!MVM30="","",'Employee Input 20-21'!MVM30)</f>
        <v/>
      </c>
      <c r="MVN30" s="14" t="str">
        <f>IF('Employee Input 20-21'!MVN30="","",'Employee Input 20-21'!MVN30)</f>
        <v/>
      </c>
      <c r="MVO30" s="14" t="str">
        <f>IF('Employee Input 20-21'!MVO30="","",'Employee Input 20-21'!MVO30)</f>
        <v/>
      </c>
      <c r="MVP30" s="14" t="str">
        <f>IF('Employee Input 20-21'!MVP30="","",'Employee Input 20-21'!MVP30)</f>
        <v/>
      </c>
      <c r="MVQ30" s="14" t="str">
        <f>IF('Employee Input 20-21'!MVQ30="","",'Employee Input 20-21'!MVQ30)</f>
        <v/>
      </c>
      <c r="MVR30" s="14" t="str">
        <f>IF('Employee Input 20-21'!MVR30="","",'Employee Input 20-21'!MVR30)</f>
        <v/>
      </c>
      <c r="MVS30" s="14" t="str">
        <f>IF('Employee Input 20-21'!MVS30="","",'Employee Input 20-21'!MVS30)</f>
        <v/>
      </c>
      <c r="MVT30" s="14" t="str">
        <f>IF('Employee Input 20-21'!MVT30="","",'Employee Input 20-21'!MVT30)</f>
        <v/>
      </c>
      <c r="MVU30" s="14" t="str">
        <f>IF('Employee Input 20-21'!MVU30="","",'Employee Input 20-21'!MVU30)</f>
        <v/>
      </c>
      <c r="MVV30" s="14" t="str">
        <f>IF('Employee Input 20-21'!MVV30="","",'Employee Input 20-21'!MVV30)</f>
        <v/>
      </c>
      <c r="MVW30" s="14" t="str">
        <f>IF('Employee Input 20-21'!MVW30="","",'Employee Input 20-21'!MVW30)</f>
        <v/>
      </c>
      <c r="MVX30" s="14" t="str">
        <f>IF('Employee Input 20-21'!MVX30="","",'Employee Input 20-21'!MVX30)</f>
        <v/>
      </c>
      <c r="MVY30" s="14" t="str">
        <f>IF('Employee Input 20-21'!MVY30="","",'Employee Input 20-21'!MVY30)</f>
        <v/>
      </c>
      <c r="MVZ30" s="14" t="str">
        <f>IF('Employee Input 20-21'!MVZ30="","",'Employee Input 20-21'!MVZ30)</f>
        <v/>
      </c>
      <c r="MWA30" s="14" t="str">
        <f>IF('Employee Input 20-21'!MWA30="","",'Employee Input 20-21'!MWA30)</f>
        <v/>
      </c>
      <c r="MWB30" s="14" t="str">
        <f>IF('Employee Input 20-21'!MWB30="","",'Employee Input 20-21'!MWB30)</f>
        <v/>
      </c>
      <c r="MWC30" s="14" t="str">
        <f>IF('Employee Input 20-21'!MWC30="","",'Employee Input 20-21'!MWC30)</f>
        <v/>
      </c>
      <c r="MWD30" s="14" t="str">
        <f>IF('Employee Input 20-21'!MWD30="","",'Employee Input 20-21'!MWD30)</f>
        <v/>
      </c>
      <c r="MWE30" s="14" t="str">
        <f>IF('Employee Input 20-21'!MWE30="","",'Employee Input 20-21'!MWE30)</f>
        <v/>
      </c>
      <c r="MWF30" s="14" t="str">
        <f>IF('Employee Input 20-21'!MWF30="","",'Employee Input 20-21'!MWF30)</f>
        <v/>
      </c>
      <c r="MWG30" s="14" t="str">
        <f>IF('Employee Input 20-21'!MWG30="","",'Employee Input 20-21'!MWG30)</f>
        <v/>
      </c>
      <c r="MWH30" s="14" t="str">
        <f>IF('Employee Input 20-21'!MWH30="","",'Employee Input 20-21'!MWH30)</f>
        <v/>
      </c>
      <c r="MWI30" s="14" t="str">
        <f>IF('Employee Input 20-21'!MWI30="","",'Employee Input 20-21'!MWI30)</f>
        <v/>
      </c>
      <c r="MWJ30" s="14" t="str">
        <f>IF('Employee Input 20-21'!MWJ30="","",'Employee Input 20-21'!MWJ30)</f>
        <v/>
      </c>
      <c r="MWK30" s="14" t="str">
        <f>IF('Employee Input 20-21'!MWK30="","",'Employee Input 20-21'!MWK30)</f>
        <v/>
      </c>
      <c r="MWL30" s="14" t="str">
        <f>IF('Employee Input 20-21'!MWL30="","",'Employee Input 20-21'!MWL30)</f>
        <v/>
      </c>
      <c r="MWM30" s="14" t="str">
        <f>IF('Employee Input 20-21'!MWM30="","",'Employee Input 20-21'!MWM30)</f>
        <v/>
      </c>
      <c r="MWN30" s="14" t="str">
        <f>IF('Employee Input 20-21'!MWN30="","",'Employee Input 20-21'!MWN30)</f>
        <v/>
      </c>
      <c r="MWO30" s="14" t="str">
        <f>IF('Employee Input 20-21'!MWO30="","",'Employee Input 20-21'!MWO30)</f>
        <v/>
      </c>
      <c r="MWP30" s="14" t="str">
        <f>IF('Employee Input 20-21'!MWP30="","",'Employee Input 20-21'!MWP30)</f>
        <v/>
      </c>
      <c r="MWQ30" s="14" t="str">
        <f>IF('Employee Input 20-21'!MWQ30="","",'Employee Input 20-21'!MWQ30)</f>
        <v/>
      </c>
      <c r="MWR30" s="14" t="str">
        <f>IF('Employee Input 20-21'!MWR30="","",'Employee Input 20-21'!MWR30)</f>
        <v/>
      </c>
      <c r="MWS30" s="14" t="str">
        <f>IF('Employee Input 20-21'!MWS30="","",'Employee Input 20-21'!MWS30)</f>
        <v/>
      </c>
      <c r="MWT30" s="14" t="str">
        <f>IF('Employee Input 20-21'!MWT30="","",'Employee Input 20-21'!MWT30)</f>
        <v/>
      </c>
      <c r="MWU30" s="14" t="str">
        <f>IF('Employee Input 20-21'!MWU30="","",'Employee Input 20-21'!MWU30)</f>
        <v/>
      </c>
      <c r="MWV30" s="14" t="str">
        <f>IF('Employee Input 20-21'!MWV30="","",'Employee Input 20-21'!MWV30)</f>
        <v/>
      </c>
      <c r="MWW30" s="14" t="str">
        <f>IF('Employee Input 20-21'!MWW30="","",'Employee Input 20-21'!MWW30)</f>
        <v/>
      </c>
      <c r="MWX30" s="14" t="str">
        <f>IF('Employee Input 20-21'!MWX30="","",'Employee Input 20-21'!MWX30)</f>
        <v/>
      </c>
      <c r="MWY30" s="14" t="str">
        <f>IF('Employee Input 20-21'!MWY30="","",'Employee Input 20-21'!MWY30)</f>
        <v/>
      </c>
      <c r="MWZ30" s="14" t="str">
        <f>IF('Employee Input 20-21'!MWZ30="","",'Employee Input 20-21'!MWZ30)</f>
        <v/>
      </c>
      <c r="MXA30" s="14" t="str">
        <f>IF('Employee Input 20-21'!MXA30="","",'Employee Input 20-21'!MXA30)</f>
        <v/>
      </c>
      <c r="MXB30" s="14" t="str">
        <f>IF('Employee Input 20-21'!MXB30="","",'Employee Input 20-21'!MXB30)</f>
        <v/>
      </c>
      <c r="MXC30" s="14" t="str">
        <f>IF('Employee Input 20-21'!MXC30="","",'Employee Input 20-21'!MXC30)</f>
        <v/>
      </c>
      <c r="MXD30" s="14" t="str">
        <f>IF('Employee Input 20-21'!MXD30="","",'Employee Input 20-21'!MXD30)</f>
        <v/>
      </c>
      <c r="MXE30" s="14" t="str">
        <f>IF('Employee Input 20-21'!MXE30="","",'Employee Input 20-21'!MXE30)</f>
        <v/>
      </c>
      <c r="MXF30" s="14" t="str">
        <f>IF('Employee Input 20-21'!MXF30="","",'Employee Input 20-21'!MXF30)</f>
        <v/>
      </c>
      <c r="MXG30" s="14" t="str">
        <f>IF('Employee Input 20-21'!MXG30="","",'Employee Input 20-21'!MXG30)</f>
        <v/>
      </c>
      <c r="MXH30" s="14" t="str">
        <f>IF('Employee Input 20-21'!MXH30="","",'Employee Input 20-21'!MXH30)</f>
        <v/>
      </c>
      <c r="MXI30" s="14" t="str">
        <f>IF('Employee Input 20-21'!MXI30="","",'Employee Input 20-21'!MXI30)</f>
        <v/>
      </c>
      <c r="MXJ30" s="14" t="str">
        <f>IF('Employee Input 20-21'!MXJ30="","",'Employee Input 20-21'!MXJ30)</f>
        <v/>
      </c>
      <c r="MXK30" s="14" t="str">
        <f>IF('Employee Input 20-21'!MXK30="","",'Employee Input 20-21'!MXK30)</f>
        <v/>
      </c>
      <c r="MXL30" s="14" t="str">
        <f>IF('Employee Input 20-21'!MXL30="","",'Employee Input 20-21'!MXL30)</f>
        <v/>
      </c>
      <c r="MXM30" s="14" t="str">
        <f>IF('Employee Input 20-21'!MXM30="","",'Employee Input 20-21'!MXM30)</f>
        <v/>
      </c>
      <c r="MXN30" s="14" t="str">
        <f>IF('Employee Input 20-21'!MXN30="","",'Employee Input 20-21'!MXN30)</f>
        <v/>
      </c>
      <c r="MXO30" s="14" t="str">
        <f>IF('Employee Input 20-21'!MXO30="","",'Employee Input 20-21'!MXO30)</f>
        <v/>
      </c>
      <c r="MXP30" s="14" t="str">
        <f>IF('Employee Input 20-21'!MXP30="","",'Employee Input 20-21'!MXP30)</f>
        <v/>
      </c>
      <c r="MXQ30" s="14" t="str">
        <f>IF('Employee Input 20-21'!MXQ30="","",'Employee Input 20-21'!MXQ30)</f>
        <v/>
      </c>
      <c r="MXR30" s="14" t="str">
        <f>IF('Employee Input 20-21'!MXR30="","",'Employee Input 20-21'!MXR30)</f>
        <v/>
      </c>
      <c r="MXS30" s="14" t="str">
        <f>IF('Employee Input 20-21'!MXS30="","",'Employee Input 20-21'!MXS30)</f>
        <v/>
      </c>
      <c r="MXT30" s="14" t="str">
        <f>IF('Employee Input 20-21'!MXT30="","",'Employee Input 20-21'!MXT30)</f>
        <v/>
      </c>
      <c r="MXU30" s="14" t="str">
        <f>IF('Employee Input 20-21'!MXU30="","",'Employee Input 20-21'!MXU30)</f>
        <v/>
      </c>
      <c r="MXV30" s="14" t="str">
        <f>IF('Employee Input 20-21'!MXV30="","",'Employee Input 20-21'!MXV30)</f>
        <v/>
      </c>
      <c r="MXW30" s="14" t="str">
        <f>IF('Employee Input 20-21'!MXW30="","",'Employee Input 20-21'!MXW30)</f>
        <v/>
      </c>
      <c r="MXX30" s="14" t="str">
        <f>IF('Employee Input 20-21'!MXX30="","",'Employee Input 20-21'!MXX30)</f>
        <v/>
      </c>
      <c r="MXY30" s="14" t="str">
        <f>IF('Employee Input 20-21'!MXY30="","",'Employee Input 20-21'!MXY30)</f>
        <v/>
      </c>
      <c r="MXZ30" s="14" t="str">
        <f>IF('Employee Input 20-21'!MXZ30="","",'Employee Input 20-21'!MXZ30)</f>
        <v/>
      </c>
      <c r="MYA30" s="14" t="str">
        <f>IF('Employee Input 20-21'!MYA30="","",'Employee Input 20-21'!MYA30)</f>
        <v/>
      </c>
      <c r="MYB30" s="14" t="str">
        <f>IF('Employee Input 20-21'!MYB30="","",'Employee Input 20-21'!MYB30)</f>
        <v/>
      </c>
      <c r="MYC30" s="14" t="str">
        <f>IF('Employee Input 20-21'!MYC30="","",'Employee Input 20-21'!MYC30)</f>
        <v/>
      </c>
      <c r="MYD30" s="14" t="str">
        <f>IF('Employee Input 20-21'!MYD30="","",'Employee Input 20-21'!MYD30)</f>
        <v/>
      </c>
      <c r="MYE30" s="14" t="str">
        <f>IF('Employee Input 20-21'!MYE30="","",'Employee Input 20-21'!MYE30)</f>
        <v/>
      </c>
      <c r="MYF30" s="14" t="str">
        <f>IF('Employee Input 20-21'!MYF30="","",'Employee Input 20-21'!MYF30)</f>
        <v/>
      </c>
      <c r="MYG30" s="14" t="str">
        <f>IF('Employee Input 20-21'!MYG30="","",'Employee Input 20-21'!MYG30)</f>
        <v/>
      </c>
      <c r="MYH30" s="14" t="str">
        <f>IF('Employee Input 20-21'!MYH30="","",'Employee Input 20-21'!MYH30)</f>
        <v/>
      </c>
      <c r="MYI30" s="14" t="str">
        <f>IF('Employee Input 20-21'!MYI30="","",'Employee Input 20-21'!MYI30)</f>
        <v/>
      </c>
      <c r="MYJ30" s="14" t="str">
        <f>IF('Employee Input 20-21'!MYJ30="","",'Employee Input 20-21'!MYJ30)</f>
        <v/>
      </c>
      <c r="MYK30" s="14" t="str">
        <f>IF('Employee Input 20-21'!MYK30="","",'Employee Input 20-21'!MYK30)</f>
        <v/>
      </c>
      <c r="MYL30" s="14" t="str">
        <f>IF('Employee Input 20-21'!MYL30="","",'Employee Input 20-21'!MYL30)</f>
        <v/>
      </c>
      <c r="MYM30" s="14" t="str">
        <f>IF('Employee Input 20-21'!MYM30="","",'Employee Input 20-21'!MYM30)</f>
        <v/>
      </c>
      <c r="MYN30" s="14" t="str">
        <f>IF('Employee Input 20-21'!MYN30="","",'Employee Input 20-21'!MYN30)</f>
        <v/>
      </c>
      <c r="MYO30" s="14" t="str">
        <f>IF('Employee Input 20-21'!MYO30="","",'Employee Input 20-21'!MYO30)</f>
        <v/>
      </c>
      <c r="MYP30" s="14" t="str">
        <f>IF('Employee Input 20-21'!MYP30="","",'Employee Input 20-21'!MYP30)</f>
        <v/>
      </c>
      <c r="MYQ30" s="14" t="str">
        <f>IF('Employee Input 20-21'!MYQ30="","",'Employee Input 20-21'!MYQ30)</f>
        <v/>
      </c>
      <c r="MYR30" s="14" t="str">
        <f>IF('Employee Input 20-21'!MYR30="","",'Employee Input 20-21'!MYR30)</f>
        <v/>
      </c>
      <c r="MYS30" s="14" t="str">
        <f>IF('Employee Input 20-21'!MYS30="","",'Employee Input 20-21'!MYS30)</f>
        <v/>
      </c>
      <c r="MYT30" s="14" t="str">
        <f>IF('Employee Input 20-21'!MYT30="","",'Employee Input 20-21'!MYT30)</f>
        <v/>
      </c>
      <c r="MYU30" s="14" t="str">
        <f>IF('Employee Input 20-21'!MYU30="","",'Employee Input 20-21'!MYU30)</f>
        <v/>
      </c>
      <c r="MYV30" s="14" t="str">
        <f>IF('Employee Input 20-21'!MYV30="","",'Employee Input 20-21'!MYV30)</f>
        <v/>
      </c>
      <c r="MYW30" s="14" t="str">
        <f>IF('Employee Input 20-21'!MYW30="","",'Employee Input 20-21'!MYW30)</f>
        <v/>
      </c>
      <c r="MYX30" s="14" t="str">
        <f>IF('Employee Input 20-21'!MYX30="","",'Employee Input 20-21'!MYX30)</f>
        <v/>
      </c>
      <c r="MYY30" s="14" t="str">
        <f>IF('Employee Input 20-21'!MYY30="","",'Employee Input 20-21'!MYY30)</f>
        <v/>
      </c>
      <c r="MYZ30" s="14" t="str">
        <f>IF('Employee Input 20-21'!MYZ30="","",'Employee Input 20-21'!MYZ30)</f>
        <v/>
      </c>
      <c r="MZA30" s="14" t="str">
        <f>IF('Employee Input 20-21'!MZA30="","",'Employee Input 20-21'!MZA30)</f>
        <v/>
      </c>
      <c r="MZB30" s="14" t="str">
        <f>IF('Employee Input 20-21'!MZB30="","",'Employee Input 20-21'!MZB30)</f>
        <v/>
      </c>
      <c r="MZC30" s="14" t="str">
        <f>IF('Employee Input 20-21'!MZC30="","",'Employee Input 20-21'!MZC30)</f>
        <v/>
      </c>
      <c r="MZD30" s="14" t="str">
        <f>IF('Employee Input 20-21'!MZD30="","",'Employee Input 20-21'!MZD30)</f>
        <v/>
      </c>
      <c r="MZE30" s="14" t="str">
        <f>IF('Employee Input 20-21'!MZE30="","",'Employee Input 20-21'!MZE30)</f>
        <v/>
      </c>
      <c r="MZF30" s="14" t="str">
        <f>IF('Employee Input 20-21'!MZF30="","",'Employee Input 20-21'!MZF30)</f>
        <v/>
      </c>
      <c r="MZG30" s="14" t="str">
        <f>IF('Employee Input 20-21'!MZG30="","",'Employee Input 20-21'!MZG30)</f>
        <v/>
      </c>
      <c r="MZH30" s="14" t="str">
        <f>IF('Employee Input 20-21'!MZH30="","",'Employee Input 20-21'!MZH30)</f>
        <v/>
      </c>
      <c r="MZI30" s="14" t="str">
        <f>IF('Employee Input 20-21'!MZI30="","",'Employee Input 20-21'!MZI30)</f>
        <v/>
      </c>
      <c r="MZJ30" s="14" t="str">
        <f>IF('Employee Input 20-21'!MZJ30="","",'Employee Input 20-21'!MZJ30)</f>
        <v/>
      </c>
      <c r="MZK30" s="14" t="str">
        <f>IF('Employee Input 20-21'!MZK30="","",'Employee Input 20-21'!MZK30)</f>
        <v/>
      </c>
      <c r="MZL30" s="14" t="str">
        <f>IF('Employee Input 20-21'!MZL30="","",'Employee Input 20-21'!MZL30)</f>
        <v/>
      </c>
      <c r="MZM30" s="14" t="str">
        <f>IF('Employee Input 20-21'!MZM30="","",'Employee Input 20-21'!MZM30)</f>
        <v/>
      </c>
      <c r="MZN30" s="14" t="str">
        <f>IF('Employee Input 20-21'!MZN30="","",'Employee Input 20-21'!MZN30)</f>
        <v/>
      </c>
      <c r="MZO30" s="14" t="str">
        <f>IF('Employee Input 20-21'!MZO30="","",'Employee Input 20-21'!MZO30)</f>
        <v/>
      </c>
      <c r="MZP30" s="14" t="str">
        <f>IF('Employee Input 20-21'!MZP30="","",'Employee Input 20-21'!MZP30)</f>
        <v/>
      </c>
      <c r="MZQ30" s="14" t="str">
        <f>IF('Employee Input 20-21'!MZQ30="","",'Employee Input 20-21'!MZQ30)</f>
        <v/>
      </c>
      <c r="MZR30" s="14" t="str">
        <f>IF('Employee Input 20-21'!MZR30="","",'Employee Input 20-21'!MZR30)</f>
        <v/>
      </c>
      <c r="MZS30" s="14" t="str">
        <f>IF('Employee Input 20-21'!MZS30="","",'Employee Input 20-21'!MZS30)</f>
        <v/>
      </c>
      <c r="MZT30" s="14" t="str">
        <f>IF('Employee Input 20-21'!MZT30="","",'Employee Input 20-21'!MZT30)</f>
        <v/>
      </c>
      <c r="MZU30" s="14" t="str">
        <f>IF('Employee Input 20-21'!MZU30="","",'Employee Input 20-21'!MZU30)</f>
        <v/>
      </c>
      <c r="MZV30" s="14" t="str">
        <f>IF('Employee Input 20-21'!MZV30="","",'Employee Input 20-21'!MZV30)</f>
        <v/>
      </c>
      <c r="MZW30" s="14" t="str">
        <f>IF('Employee Input 20-21'!MZW30="","",'Employee Input 20-21'!MZW30)</f>
        <v/>
      </c>
      <c r="MZX30" s="14" t="str">
        <f>IF('Employee Input 20-21'!MZX30="","",'Employee Input 20-21'!MZX30)</f>
        <v/>
      </c>
      <c r="MZY30" s="14" t="str">
        <f>IF('Employee Input 20-21'!MZY30="","",'Employee Input 20-21'!MZY30)</f>
        <v/>
      </c>
      <c r="MZZ30" s="14" t="str">
        <f>IF('Employee Input 20-21'!MZZ30="","",'Employee Input 20-21'!MZZ30)</f>
        <v/>
      </c>
      <c r="NAA30" s="14" t="str">
        <f>IF('Employee Input 20-21'!NAA30="","",'Employee Input 20-21'!NAA30)</f>
        <v/>
      </c>
      <c r="NAB30" s="14" t="str">
        <f>IF('Employee Input 20-21'!NAB30="","",'Employee Input 20-21'!NAB30)</f>
        <v/>
      </c>
      <c r="NAC30" s="14" t="str">
        <f>IF('Employee Input 20-21'!NAC30="","",'Employee Input 20-21'!NAC30)</f>
        <v/>
      </c>
      <c r="NAD30" s="14" t="str">
        <f>IF('Employee Input 20-21'!NAD30="","",'Employee Input 20-21'!NAD30)</f>
        <v/>
      </c>
      <c r="NAE30" s="14" t="str">
        <f>IF('Employee Input 20-21'!NAE30="","",'Employee Input 20-21'!NAE30)</f>
        <v/>
      </c>
      <c r="NAF30" s="14" t="str">
        <f>IF('Employee Input 20-21'!NAF30="","",'Employee Input 20-21'!NAF30)</f>
        <v/>
      </c>
      <c r="NAG30" s="14" t="str">
        <f>IF('Employee Input 20-21'!NAG30="","",'Employee Input 20-21'!NAG30)</f>
        <v/>
      </c>
      <c r="NAH30" s="14" t="str">
        <f>IF('Employee Input 20-21'!NAH30="","",'Employee Input 20-21'!NAH30)</f>
        <v/>
      </c>
      <c r="NAI30" s="14" t="str">
        <f>IF('Employee Input 20-21'!NAI30="","",'Employee Input 20-21'!NAI30)</f>
        <v/>
      </c>
      <c r="NAJ30" s="14" t="str">
        <f>IF('Employee Input 20-21'!NAJ30="","",'Employee Input 20-21'!NAJ30)</f>
        <v/>
      </c>
      <c r="NAK30" s="14" t="str">
        <f>IF('Employee Input 20-21'!NAK30="","",'Employee Input 20-21'!NAK30)</f>
        <v/>
      </c>
      <c r="NAL30" s="14" t="str">
        <f>IF('Employee Input 20-21'!NAL30="","",'Employee Input 20-21'!NAL30)</f>
        <v/>
      </c>
      <c r="NAM30" s="14" t="str">
        <f>IF('Employee Input 20-21'!NAM30="","",'Employee Input 20-21'!NAM30)</f>
        <v/>
      </c>
      <c r="NAN30" s="14" t="str">
        <f>IF('Employee Input 20-21'!NAN30="","",'Employee Input 20-21'!NAN30)</f>
        <v/>
      </c>
      <c r="NAO30" s="14" t="str">
        <f>IF('Employee Input 20-21'!NAO30="","",'Employee Input 20-21'!NAO30)</f>
        <v/>
      </c>
      <c r="NAP30" s="14" t="str">
        <f>IF('Employee Input 20-21'!NAP30="","",'Employee Input 20-21'!NAP30)</f>
        <v/>
      </c>
      <c r="NAQ30" s="14" t="str">
        <f>IF('Employee Input 20-21'!NAQ30="","",'Employee Input 20-21'!NAQ30)</f>
        <v/>
      </c>
      <c r="NAR30" s="14" t="str">
        <f>IF('Employee Input 20-21'!NAR30="","",'Employee Input 20-21'!NAR30)</f>
        <v/>
      </c>
      <c r="NAS30" s="14" t="str">
        <f>IF('Employee Input 20-21'!NAS30="","",'Employee Input 20-21'!NAS30)</f>
        <v/>
      </c>
      <c r="NAT30" s="14" t="str">
        <f>IF('Employee Input 20-21'!NAT30="","",'Employee Input 20-21'!NAT30)</f>
        <v/>
      </c>
      <c r="NAU30" s="14" t="str">
        <f>IF('Employee Input 20-21'!NAU30="","",'Employee Input 20-21'!NAU30)</f>
        <v/>
      </c>
      <c r="NAV30" s="14" t="str">
        <f>IF('Employee Input 20-21'!NAV30="","",'Employee Input 20-21'!NAV30)</f>
        <v/>
      </c>
      <c r="NAW30" s="14" t="str">
        <f>IF('Employee Input 20-21'!NAW30="","",'Employee Input 20-21'!NAW30)</f>
        <v/>
      </c>
      <c r="NAX30" s="14" t="str">
        <f>IF('Employee Input 20-21'!NAX30="","",'Employee Input 20-21'!NAX30)</f>
        <v/>
      </c>
      <c r="NAY30" s="14" t="str">
        <f>IF('Employee Input 20-21'!NAY30="","",'Employee Input 20-21'!NAY30)</f>
        <v/>
      </c>
      <c r="NAZ30" s="14" t="str">
        <f>IF('Employee Input 20-21'!NAZ30="","",'Employee Input 20-21'!NAZ30)</f>
        <v/>
      </c>
      <c r="NBA30" s="14" t="str">
        <f>IF('Employee Input 20-21'!NBA30="","",'Employee Input 20-21'!NBA30)</f>
        <v/>
      </c>
      <c r="NBB30" s="14" t="str">
        <f>IF('Employee Input 20-21'!NBB30="","",'Employee Input 20-21'!NBB30)</f>
        <v/>
      </c>
      <c r="NBC30" s="14" t="str">
        <f>IF('Employee Input 20-21'!NBC30="","",'Employee Input 20-21'!NBC30)</f>
        <v/>
      </c>
      <c r="NBD30" s="14" t="str">
        <f>IF('Employee Input 20-21'!NBD30="","",'Employee Input 20-21'!NBD30)</f>
        <v/>
      </c>
      <c r="NBE30" s="14" t="str">
        <f>IF('Employee Input 20-21'!NBE30="","",'Employee Input 20-21'!NBE30)</f>
        <v/>
      </c>
      <c r="NBF30" s="14" t="str">
        <f>IF('Employee Input 20-21'!NBF30="","",'Employee Input 20-21'!NBF30)</f>
        <v/>
      </c>
      <c r="NBG30" s="14" t="str">
        <f>IF('Employee Input 20-21'!NBG30="","",'Employee Input 20-21'!NBG30)</f>
        <v/>
      </c>
      <c r="NBH30" s="14" t="str">
        <f>IF('Employee Input 20-21'!NBH30="","",'Employee Input 20-21'!NBH30)</f>
        <v/>
      </c>
      <c r="NBI30" s="14" t="str">
        <f>IF('Employee Input 20-21'!NBI30="","",'Employee Input 20-21'!NBI30)</f>
        <v/>
      </c>
      <c r="NBJ30" s="14" t="str">
        <f>IF('Employee Input 20-21'!NBJ30="","",'Employee Input 20-21'!NBJ30)</f>
        <v/>
      </c>
      <c r="NBK30" s="14" t="str">
        <f>IF('Employee Input 20-21'!NBK30="","",'Employee Input 20-21'!NBK30)</f>
        <v/>
      </c>
      <c r="NBL30" s="14" t="str">
        <f>IF('Employee Input 20-21'!NBL30="","",'Employee Input 20-21'!NBL30)</f>
        <v/>
      </c>
      <c r="NBM30" s="14" t="str">
        <f>IF('Employee Input 20-21'!NBM30="","",'Employee Input 20-21'!NBM30)</f>
        <v/>
      </c>
      <c r="NBN30" s="14" t="str">
        <f>IF('Employee Input 20-21'!NBN30="","",'Employee Input 20-21'!NBN30)</f>
        <v/>
      </c>
      <c r="NBO30" s="14" t="str">
        <f>IF('Employee Input 20-21'!NBO30="","",'Employee Input 20-21'!NBO30)</f>
        <v/>
      </c>
      <c r="NBP30" s="14" t="str">
        <f>IF('Employee Input 20-21'!NBP30="","",'Employee Input 20-21'!NBP30)</f>
        <v/>
      </c>
      <c r="NBQ30" s="14" t="str">
        <f>IF('Employee Input 20-21'!NBQ30="","",'Employee Input 20-21'!NBQ30)</f>
        <v/>
      </c>
      <c r="NBR30" s="14" t="str">
        <f>IF('Employee Input 20-21'!NBR30="","",'Employee Input 20-21'!NBR30)</f>
        <v/>
      </c>
      <c r="NBS30" s="14" t="str">
        <f>IF('Employee Input 20-21'!NBS30="","",'Employee Input 20-21'!NBS30)</f>
        <v/>
      </c>
      <c r="NBT30" s="14" t="str">
        <f>IF('Employee Input 20-21'!NBT30="","",'Employee Input 20-21'!NBT30)</f>
        <v/>
      </c>
      <c r="NBU30" s="14" t="str">
        <f>IF('Employee Input 20-21'!NBU30="","",'Employee Input 20-21'!NBU30)</f>
        <v/>
      </c>
      <c r="NBV30" s="14" t="str">
        <f>IF('Employee Input 20-21'!NBV30="","",'Employee Input 20-21'!NBV30)</f>
        <v/>
      </c>
      <c r="NBW30" s="14" t="str">
        <f>IF('Employee Input 20-21'!NBW30="","",'Employee Input 20-21'!NBW30)</f>
        <v/>
      </c>
      <c r="NBX30" s="14" t="str">
        <f>IF('Employee Input 20-21'!NBX30="","",'Employee Input 20-21'!NBX30)</f>
        <v/>
      </c>
      <c r="NBY30" s="14" t="str">
        <f>IF('Employee Input 20-21'!NBY30="","",'Employee Input 20-21'!NBY30)</f>
        <v/>
      </c>
      <c r="NBZ30" s="14" t="str">
        <f>IF('Employee Input 20-21'!NBZ30="","",'Employee Input 20-21'!NBZ30)</f>
        <v/>
      </c>
      <c r="NCA30" s="14" t="str">
        <f>IF('Employee Input 20-21'!NCA30="","",'Employee Input 20-21'!NCA30)</f>
        <v/>
      </c>
      <c r="NCB30" s="14" t="str">
        <f>IF('Employee Input 20-21'!NCB30="","",'Employee Input 20-21'!NCB30)</f>
        <v/>
      </c>
      <c r="NCC30" s="14" t="str">
        <f>IF('Employee Input 20-21'!NCC30="","",'Employee Input 20-21'!NCC30)</f>
        <v/>
      </c>
      <c r="NCD30" s="14" t="str">
        <f>IF('Employee Input 20-21'!NCD30="","",'Employee Input 20-21'!NCD30)</f>
        <v/>
      </c>
      <c r="NCE30" s="14" t="str">
        <f>IF('Employee Input 20-21'!NCE30="","",'Employee Input 20-21'!NCE30)</f>
        <v/>
      </c>
      <c r="NCF30" s="14" t="str">
        <f>IF('Employee Input 20-21'!NCF30="","",'Employee Input 20-21'!NCF30)</f>
        <v/>
      </c>
      <c r="NCG30" s="14" t="str">
        <f>IF('Employee Input 20-21'!NCG30="","",'Employee Input 20-21'!NCG30)</f>
        <v/>
      </c>
      <c r="NCH30" s="14" t="str">
        <f>IF('Employee Input 20-21'!NCH30="","",'Employee Input 20-21'!NCH30)</f>
        <v/>
      </c>
      <c r="NCI30" s="14" t="str">
        <f>IF('Employee Input 20-21'!NCI30="","",'Employee Input 20-21'!NCI30)</f>
        <v/>
      </c>
      <c r="NCJ30" s="14" t="str">
        <f>IF('Employee Input 20-21'!NCJ30="","",'Employee Input 20-21'!NCJ30)</f>
        <v/>
      </c>
      <c r="NCK30" s="14" t="str">
        <f>IF('Employee Input 20-21'!NCK30="","",'Employee Input 20-21'!NCK30)</f>
        <v/>
      </c>
      <c r="NCL30" s="14" t="str">
        <f>IF('Employee Input 20-21'!NCL30="","",'Employee Input 20-21'!NCL30)</f>
        <v/>
      </c>
      <c r="NCM30" s="14" t="str">
        <f>IF('Employee Input 20-21'!NCM30="","",'Employee Input 20-21'!NCM30)</f>
        <v/>
      </c>
      <c r="NCN30" s="14" t="str">
        <f>IF('Employee Input 20-21'!NCN30="","",'Employee Input 20-21'!NCN30)</f>
        <v/>
      </c>
      <c r="NCO30" s="14" t="str">
        <f>IF('Employee Input 20-21'!NCO30="","",'Employee Input 20-21'!NCO30)</f>
        <v/>
      </c>
      <c r="NCP30" s="14" t="str">
        <f>IF('Employee Input 20-21'!NCP30="","",'Employee Input 20-21'!NCP30)</f>
        <v/>
      </c>
      <c r="NCQ30" s="14" t="str">
        <f>IF('Employee Input 20-21'!NCQ30="","",'Employee Input 20-21'!NCQ30)</f>
        <v/>
      </c>
      <c r="NCR30" s="14" t="str">
        <f>IF('Employee Input 20-21'!NCR30="","",'Employee Input 20-21'!NCR30)</f>
        <v/>
      </c>
      <c r="NCS30" s="14" t="str">
        <f>IF('Employee Input 20-21'!NCS30="","",'Employee Input 20-21'!NCS30)</f>
        <v/>
      </c>
      <c r="NCT30" s="14" t="str">
        <f>IF('Employee Input 20-21'!NCT30="","",'Employee Input 20-21'!NCT30)</f>
        <v/>
      </c>
      <c r="NCU30" s="14" t="str">
        <f>IF('Employee Input 20-21'!NCU30="","",'Employee Input 20-21'!NCU30)</f>
        <v/>
      </c>
      <c r="NCV30" s="14" t="str">
        <f>IF('Employee Input 20-21'!NCV30="","",'Employee Input 20-21'!NCV30)</f>
        <v/>
      </c>
      <c r="NCW30" s="14" t="str">
        <f>IF('Employee Input 20-21'!NCW30="","",'Employee Input 20-21'!NCW30)</f>
        <v/>
      </c>
      <c r="NCX30" s="14" t="str">
        <f>IF('Employee Input 20-21'!NCX30="","",'Employee Input 20-21'!NCX30)</f>
        <v/>
      </c>
      <c r="NCY30" s="14" t="str">
        <f>IF('Employee Input 20-21'!NCY30="","",'Employee Input 20-21'!NCY30)</f>
        <v/>
      </c>
      <c r="NCZ30" s="14" t="str">
        <f>IF('Employee Input 20-21'!NCZ30="","",'Employee Input 20-21'!NCZ30)</f>
        <v/>
      </c>
      <c r="NDA30" s="14" t="str">
        <f>IF('Employee Input 20-21'!NDA30="","",'Employee Input 20-21'!NDA30)</f>
        <v/>
      </c>
      <c r="NDB30" s="14" t="str">
        <f>IF('Employee Input 20-21'!NDB30="","",'Employee Input 20-21'!NDB30)</f>
        <v/>
      </c>
      <c r="NDC30" s="14" t="str">
        <f>IF('Employee Input 20-21'!NDC30="","",'Employee Input 20-21'!NDC30)</f>
        <v/>
      </c>
      <c r="NDD30" s="14" t="str">
        <f>IF('Employee Input 20-21'!NDD30="","",'Employee Input 20-21'!NDD30)</f>
        <v/>
      </c>
      <c r="NDE30" s="14" t="str">
        <f>IF('Employee Input 20-21'!NDE30="","",'Employee Input 20-21'!NDE30)</f>
        <v/>
      </c>
      <c r="NDF30" s="14" t="str">
        <f>IF('Employee Input 20-21'!NDF30="","",'Employee Input 20-21'!NDF30)</f>
        <v/>
      </c>
      <c r="NDG30" s="14" t="str">
        <f>IF('Employee Input 20-21'!NDG30="","",'Employee Input 20-21'!NDG30)</f>
        <v/>
      </c>
      <c r="NDH30" s="14" t="str">
        <f>IF('Employee Input 20-21'!NDH30="","",'Employee Input 20-21'!NDH30)</f>
        <v/>
      </c>
      <c r="NDI30" s="14" t="str">
        <f>IF('Employee Input 20-21'!NDI30="","",'Employee Input 20-21'!NDI30)</f>
        <v/>
      </c>
      <c r="NDJ30" s="14" t="str">
        <f>IF('Employee Input 20-21'!NDJ30="","",'Employee Input 20-21'!NDJ30)</f>
        <v/>
      </c>
      <c r="NDK30" s="14" t="str">
        <f>IF('Employee Input 20-21'!NDK30="","",'Employee Input 20-21'!NDK30)</f>
        <v/>
      </c>
      <c r="NDL30" s="14" t="str">
        <f>IF('Employee Input 20-21'!NDL30="","",'Employee Input 20-21'!NDL30)</f>
        <v/>
      </c>
      <c r="NDM30" s="14" t="str">
        <f>IF('Employee Input 20-21'!NDM30="","",'Employee Input 20-21'!NDM30)</f>
        <v/>
      </c>
      <c r="NDN30" s="14" t="str">
        <f>IF('Employee Input 20-21'!NDN30="","",'Employee Input 20-21'!NDN30)</f>
        <v/>
      </c>
      <c r="NDO30" s="14" t="str">
        <f>IF('Employee Input 20-21'!NDO30="","",'Employee Input 20-21'!NDO30)</f>
        <v/>
      </c>
      <c r="NDP30" s="14" t="str">
        <f>IF('Employee Input 20-21'!NDP30="","",'Employee Input 20-21'!NDP30)</f>
        <v/>
      </c>
      <c r="NDQ30" s="14" t="str">
        <f>IF('Employee Input 20-21'!NDQ30="","",'Employee Input 20-21'!NDQ30)</f>
        <v/>
      </c>
      <c r="NDR30" s="14" t="str">
        <f>IF('Employee Input 20-21'!NDR30="","",'Employee Input 20-21'!NDR30)</f>
        <v/>
      </c>
      <c r="NDS30" s="14" t="str">
        <f>IF('Employee Input 20-21'!NDS30="","",'Employee Input 20-21'!NDS30)</f>
        <v/>
      </c>
      <c r="NDT30" s="14" t="str">
        <f>IF('Employee Input 20-21'!NDT30="","",'Employee Input 20-21'!NDT30)</f>
        <v/>
      </c>
      <c r="NDU30" s="14" t="str">
        <f>IF('Employee Input 20-21'!NDU30="","",'Employee Input 20-21'!NDU30)</f>
        <v/>
      </c>
      <c r="NDV30" s="14" t="str">
        <f>IF('Employee Input 20-21'!NDV30="","",'Employee Input 20-21'!NDV30)</f>
        <v/>
      </c>
      <c r="NDW30" s="14" t="str">
        <f>IF('Employee Input 20-21'!NDW30="","",'Employee Input 20-21'!NDW30)</f>
        <v/>
      </c>
      <c r="NDX30" s="14" t="str">
        <f>IF('Employee Input 20-21'!NDX30="","",'Employee Input 20-21'!NDX30)</f>
        <v/>
      </c>
      <c r="NDY30" s="14" t="str">
        <f>IF('Employee Input 20-21'!NDY30="","",'Employee Input 20-21'!NDY30)</f>
        <v/>
      </c>
      <c r="NDZ30" s="14" t="str">
        <f>IF('Employee Input 20-21'!NDZ30="","",'Employee Input 20-21'!NDZ30)</f>
        <v/>
      </c>
      <c r="NEA30" s="14" t="str">
        <f>IF('Employee Input 20-21'!NEA30="","",'Employee Input 20-21'!NEA30)</f>
        <v/>
      </c>
      <c r="NEB30" s="14" t="str">
        <f>IF('Employee Input 20-21'!NEB30="","",'Employee Input 20-21'!NEB30)</f>
        <v/>
      </c>
      <c r="NEC30" s="14" t="str">
        <f>IF('Employee Input 20-21'!NEC30="","",'Employee Input 20-21'!NEC30)</f>
        <v/>
      </c>
      <c r="NED30" s="14" t="str">
        <f>IF('Employee Input 20-21'!NED30="","",'Employee Input 20-21'!NED30)</f>
        <v/>
      </c>
      <c r="NEE30" s="14" t="str">
        <f>IF('Employee Input 20-21'!NEE30="","",'Employee Input 20-21'!NEE30)</f>
        <v/>
      </c>
      <c r="NEF30" s="14" t="str">
        <f>IF('Employee Input 20-21'!NEF30="","",'Employee Input 20-21'!NEF30)</f>
        <v/>
      </c>
      <c r="NEG30" s="14" t="str">
        <f>IF('Employee Input 20-21'!NEG30="","",'Employee Input 20-21'!NEG30)</f>
        <v/>
      </c>
      <c r="NEH30" s="14" t="str">
        <f>IF('Employee Input 20-21'!NEH30="","",'Employee Input 20-21'!NEH30)</f>
        <v/>
      </c>
      <c r="NEI30" s="14" t="str">
        <f>IF('Employee Input 20-21'!NEI30="","",'Employee Input 20-21'!NEI30)</f>
        <v/>
      </c>
      <c r="NEJ30" s="14" t="str">
        <f>IF('Employee Input 20-21'!NEJ30="","",'Employee Input 20-21'!NEJ30)</f>
        <v/>
      </c>
      <c r="NEK30" s="14" t="str">
        <f>IF('Employee Input 20-21'!NEK30="","",'Employee Input 20-21'!NEK30)</f>
        <v/>
      </c>
      <c r="NEL30" s="14" t="str">
        <f>IF('Employee Input 20-21'!NEL30="","",'Employee Input 20-21'!NEL30)</f>
        <v/>
      </c>
      <c r="NEM30" s="14" t="str">
        <f>IF('Employee Input 20-21'!NEM30="","",'Employee Input 20-21'!NEM30)</f>
        <v/>
      </c>
      <c r="NEN30" s="14" t="str">
        <f>IF('Employee Input 20-21'!NEN30="","",'Employee Input 20-21'!NEN30)</f>
        <v/>
      </c>
      <c r="NEO30" s="14" t="str">
        <f>IF('Employee Input 20-21'!NEO30="","",'Employee Input 20-21'!NEO30)</f>
        <v/>
      </c>
      <c r="NEP30" s="14" t="str">
        <f>IF('Employee Input 20-21'!NEP30="","",'Employee Input 20-21'!NEP30)</f>
        <v/>
      </c>
      <c r="NEQ30" s="14" t="str">
        <f>IF('Employee Input 20-21'!NEQ30="","",'Employee Input 20-21'!NEQ30)</f>
        <v/>
      </c>
      <c r="NER30" s="14" t="str">
        <f>IF('Employee Input 20-21'!NER30="","",'Employee Input 20-21'!NER30)</f>
        <v/>
      </c>
      <c r="NES30" s="14" t="str">
        <f>IF('Employee Input 20-21'!NES30="","",'Employee Input 20-21'!NES30)</f>
        <v/>
      </c>
      <c r="NET30" s="14" t="str">
        <f>IF('Employee Input 20-21'!NET30="","",'Employee Input 20-21'!NET30)</f>
        <v/>
      </c>
      <c r="NEU30" s="14" t="str">
        <f>IF('Employee Input 20-21'!NEU30="","",'Employee Input 20-21'!NEU30)</f>
        <v/>
      </c>
      <c r="NEV30" s="14" t="str">
        <f>IF('Employee Input 20-21'!NEV30="","",'Employee Input 20-21'!NEV30)</f>
        <v/>
      </c>
      <c r="NEW30" s="14" t="str">
        <f>IF('Employee Input 20-21'!NEW30="","",'Employee Input 20-21'!NEW30)</f>
        <v/>
      </c>
      <c r="NEX30" s="14" t="str">
        <f>IF('Employee Input 20-21'!NEX30="","",'Employee Input 20-21'!NEX30)</f>
        <v/>
      </c>
      <c r="NEY30" s="14" t="str">
        <f>IF('Employee Input 20-21'!NEY30="","",'Employee Input 20-21'!NEY30)</f>
        <v/>
      </c>
      <c r="NEZ30" s="14" t="str">
        <f>IF('Employee Input 20-21'!NEZ30="","",'Employee Input 20-21'!NEZ30)</f>
        <v/>
      </c>
      <c r="NFA30" s="14" t="str">
        <f>IF('Employee Input 20-21'!NFA30="","",'Employee Input 20-21'!NFA30)</f>
        <v/>
      </c>
      <c r="NFB30" s="14" t="str">
        <f>IF('Employee Input 20-21'!NFB30="","",'Employee Input 20-21'!NFB30)</f>
        <v/>
      </c>
      <c r="NFC30" s="14" t="str">
        <f>IF('Employee Input 20-21'!NFC30="","",'Employee Input 20-21'!NFC30)</f>
        <v/>
      </c>
      <c r="NFD30" s="14" t="str">
        <f>IF('Employee Input 20-21'!NFD30="","",'Employee Input 20-21'!NFD30)</f>
        <v/>
      </c>
      <c r="NFE30" s="14" t="str">
        <f>IF('Employee Input 20-21'!NFE30="","",'Employee Input 20-21'!NFE30)</f>
        <v/>
      </c>
      <c r="NFF30" s="14" t="str">
        <f>IF('Employee Input 20-21'!NFF30="","",'Employee Input 20-21'!NFF30)</f>
        <v/>
      </c>
      <c r="NFG30" s="14" t="str">
        <f>IF('Employee Input 20-21'!NFG30="","",'Employee Input 20-21'!NFG30)</f>
        <v/>
      </c>
      <c r="NFH30" s="14" t="str">
        <f>IF('Employee Input 20-21'!NFH30="","",'Employee Input 20-21'!NFH30)</f>
        <v/>
      </c>
      <c r="NFI30" s="14" t="str">
        <f>IF('Employee Input 20-21'!NFI30="","",'Employee Input 20-21'!NFI30)</f>
        <v/>
      </c>
      <c r="NFJ30" s="14" t="str">
        <f>IF('Employee Input 20-21'!NFJ30="","",'Employee Input 20-21'!NFJ30)</f>
        <v/>
      </c>
      <c r="NFK30" s="14" t="str">
        <f>IF('Employee Input 20-21'!NFK30="","",'Employee Input 20-21'!NFK30)</f>
        <v/>
      </c>
      <c r="NFL30" s="14" t="str">
        <f>IF('Employee Input 20-21'!NFL30="","",'Employee Input 20-21'!NFL30)</f>
        <v/>
      </c>
      <c r="NFM30" s="14" t="str">
        <f>IF('Employee Input 20-21'!NFM30="","",'Employee Input 20-21'!NFM30)</f>
        <v/>
      </c>
      <c r="NFN30" s="14" t="str">
        <f>IF('Employee Input 20-21'!NFN30="","",'Employee Input 20-21'!NFN30)</f>
        <v/>
      </c>
      <c r="NFO30" s="14" t="str">
        <f>IF('Employee Input 20-21'!NFO30="","",'Employee Input 20-21'!NFO30)</f>
        <v/>
      </c>
      <c r="NFP30" s="14" t="str">
        <f>IF('Employee Input 20-21'!NFP30="","",'Employee Input 20-21'!NFP30)</f>
        <v/>
      </c>
      <c r="NFQ30" s="14" t="str">
        <f>IF('Employee Input 20-21'!NFQ30="","",'Employee Input 20-21'!NFQ30)</f>
        <v/>
      </c>
      <c r="NFR30" s="14" t="str">
        <f>IF('Employee Input 20-21'!NFR30="","",'Employee Input 20-21'!NFR30)</f>
        <v/>
      </c>
      <c r="NFS30" s="14" t="str">
        <f>IF('Employee Input 20-21'!NFS30="","",'Employee Input 20-21'!NFS30)</f>
        <v/>
      </c>
      <c r="NFT30" s="14" t="str">
        <f>IF('Employee Input 20-21'!NFT30="","",'Employee Input 20-21'!NFT30)</f>
        <v/>
      </c>
      <c r="NFU30" s="14" t="str">
        <f>IF('Employee Input 20-21'!NFU30="","",'Employee Input 20-21'!NFU30)</f>
        <v/>
      </c>
      <c r="NFV30" s="14" t="str">
        <f>IF('Employee Input 20-21'!NFV30="","",'Employee Input 20-21'!NFV30)</f>
        <v/>
      </c>
      <c r="NFW30" s="14" t="str">
        <f>IF('Employee Input 20-21'!NFW30="","",'Employee Input 20-21'!NFW30)</f>
        <v/>
      </c>
      <c r="NFX30" s="14" t="str">
        <f>IF('Employee Input 20-21'!NFX30="","",'Employee Input 20-21'!NFX30)</f>
        <v/>
      </c>
      <c r="NFY30" s="14" t="str">
        <f>IF('Employee Input 20-21'!NFY30="","",'Employee Input 20-21'!NFY30)</f>
        <v/>
      </c>
      <c r="NFZ30" s="14" t="str">
        <f>IF('Employee Input 20-21'!NFZ30="","",'Employee Input 20-21'!NFZ30)</f>
        <v/>
      </c>
      <c r="NGA30" s="14" t="str">
        <f>IF('Employee Input 20-21'!NGA30="","",'Employee Input 20-21'!NGA30)</f>
        <v/>
      </c>
      <c r="NGB30" s="14" t="str">
        <f>IF('Employee Input 20-21'!NGB30="","",'Employee Input 20-21'!NGB30)</f>
        <v/>
      </c>
      <c r="NGC30" s="14" t="str">
        <f>IF('Employee Input 20-21'!NGC30="","",'Employee Input 20-21'!NGC30)</f>
        <v/>
      </c>
      <c r="NGD30" s="14" t="str">
        <f>IF('Employee Input 20-21'!NGD30="","",'Employee Input 20-21'!NGD30)</f>
        <v/>
      </c>
      <c r="NGE30" s="14" t="str">
        <f>IF('Employee Input 20-21'!NGE30="","",'Employee Input 20-21'!NGE30)</f>
        <v/>
      </c>
      <c r="NGF30" s="14" t="str">
        <f>IF('Employee Input 20-21'!NGF30="","",'Employee Input 20-21'!NGF30)</f>
        <v/>
      </c>
      <c r="NGG30" s="14" t="str">
        <f>IF('Employee Input 20-21'!NGG30="","",'Employee Input 20-21'!NGG30)</f>
        <v/>
      </c>
      <c r="NGH30" s="14" t="str">
        <f>IF('Employee Input 20-21'!NGH30="","",'Employee Input 20-21'!NGH30)</f>
        <v/>
      </c>
      <c r="NGI30" s="14" t="str">
        <f>IF('Employee Input 20-21'!NGI30="","",'Employee Input 20-21'!NGI30)</f>
        <v/>
      </c>
      <c r="NGJ30" s="14" t="str">
        <f>IF('Employee Input 20-21'!NGJ30="","",'Employee Input 20-21'!NGJ30)</f>
        <v/>
      </c>
      <c r="NGK30" s="14" t="str">
        <f>IF('Employee Input 20-21'!NGK30="","",'Employee Input 20-21'!NGK30)</f>
        <v/>
      </c>
      <c r="NGL30" s="14" t="str">
        <f>IF('Employee Input 20-21'!NGL30="","",'Employee Input 20-21'!NGL30)</f>
        <v/>
      </c>
      <c r="NGM30" s="14" t="str">
        <f>IF('Employee Input 20-21'!NGM30="","",'Employee Input 20-21'!NGM30)</f>
        <v/>
      </c>
      <c r="NGN30" s="14" t="str">
        <f>IF('Employee Input 20-21'!NGN30="","",'Employee Input 20-21'!NGN30)</f>
        <v/>
      </c>
      <c r="NGO30" s="14" t="str">
        <f>IF('Employee Input 20-21'!NGO30="","",'Employee Input 20-21'!NGO30)</f>
        <v/>
      </c>
      <c r="NGP30" s="14" t="str">
        <f>IF('Employee Input 20-21'!NGP30="","",'Employee Input 20-21'!NGP30)</f>
        <v/>
      </c>
      <c r="NGQ30" s="14" t="str">
        <f>IF('Employee Input 20-21'!NGQ30="","",'Employee Input 20-21'!NGQ30)</f>
        <v/>
      </c>
      <c r="NGR30" s="14" t="str">
        <f>IF('Employee Input 20-21'!NGR30="","",'Employee Input 20-21'!NGR30)</f>
        <v/>
      </c>
      <c r="NGS30" s="14" t="str">
        <f>IF('Employee Input 20-21'!NGS30="","",'Employee Input 20-21'!NGS30)</f>
        <v/>
      </c>
      <c r="NGT30" s="14" t="str">
        <f>IF('Employee Input 20-21'!NGT30="","",'Employee Input 20-21'!NGT30)</f>
        <v/>
      </c>
      <c r="NGU30" s="14" t="str">
        <f>IF('Employee Input 20-21'!NGU30="","",'Employee Input 20-21'!NGU30)</f>
        <v/>
      </c>
      <c r="NGV30" s="14" t="str">
        <f>IF('Employee Input 20-21'!NGV30="","",'Employee Input 20-21'!NGV30)</f>
        <v/>
      </c>
      <c r="NGW30" s="14" t="str">
        <f>IF('Employee Input 20-21'!NGW30="","",'Employee Input 20-21'!NGW30)</f>
        <v/>
      </c>
      <c r="NGX30" s="14" t="str">
        <f>IF('Employee Input 20-21'!NGX30="","",'Employee Input 20-21'!NGX30)</f>
        <v/>
      </c>
      <c r="NGY30" s="14" t="str">
        <f>IF('Employee Input 20-21'!NGY30="","",'Employee Input 20-21'!NGY30)</f>
        <v/>
      </c>
      <c r="NGZ30" s="14" t="str">
        <f>IF('Employee Input 20-21'!NGZ30="","",'Employee Input 20-21'!NGZ30)</f>
        <v/>
      </c>
      <c r="NHA30" s="14" t="str">
        <f>IF('Employee Input 20-21'!NHA30="","",'Employee Input 20-21'!NHA30)</f>
        <v/>
      </c>
      <c r="NHB30" s="14" t="str">
        <f>IF('Employee Input 20-21'!NHB30="","",'Employee Input 20-21'!NHB30)</f>
        <v/>
      </c>
      <c r="NHC30" s="14" t="str">
        <f>IF('Employee Input 20-21'!NHC30="","",'Employee Input 20-21'!NHC30)</f>
        <v/>
      </c>
      <c r="NHD30" s="14" t="str">
        <f>IF('Employee Input 20-21'!NHD30="","",'Employee Input 20-21'!NHD30)</f>
        <v/>
      </c>
      <c r="NHE30" s="14" t="str">
        <f>IF('Employee Input 20-21'!NHE30="","",'Employee Input 20-21'!NHE30)</f>
        <v/>
      </c>
      <c r="NHF30" s="14" t="str">
        <f>IF('Employee Input 20-21'!NHF30="","",'Employee Input 20-21'!NHF30)</f>
        <v/>
      </c>
      <c r="NHG30" s="14" t="str">
        <f>IF('Employee Input 20-21'!NHG30="","",'Employee Input 20-21'!NHG30)</f>
        <v/>
      </c>
      <c r="NHH30" s="14" t="str">
        <f>IF('Employee Input 20-21'!NHH30="","",'Employee Input 20-21'!NHH30)</f>
        <v/>
      </c>
      <c r="NHI30" s="14" t="str">
        <f>IF('Employee Input 20-21'!NHI30="","",'Employee Input 20-21'!NHI30)</f>
        <v/>
      </c>
      <c r="NHJ30" s="14" t="str">
        <f>IF('Employee Input 20-21'!NHJ30="","",'Employee Input 20-21'!NHJ30)</f>
        <v/>
      </c>
      <c r="NHK30" s="14" t="str">
        <f>IF('Employee Input 20-21'!NHK30="","",'Employee Input 20-21'!NHK30)</f>
        <v/>
      </c>
      <c r="NHL30" s="14" t="str">
        <f>IF('Employee Input 20-21'!NHL30="","",'Employee Input 20-21'!NHL30)</f>
        <v/>
      </c>
      <c r="NHM30" s="14" t="str">
        <f>IF('Employee Input 20-21'!NHM30="","",'Employee Input 20-21'!NHM30)</f>
        <v/>
      </c>
      <c r="NHN30" s="14" t="str">
        <f>IF('Employee Input 20-21'!NHN30="","",'Employee Input 20-21'!NHN30)</f>
        <v/>
      </c>
      <c r="NHO30" s="14" t="str">
        <f>IF('Employee Input 20-21'!NHO30="","",'Employee Input 20-21'!NHO30)</f>
        <v/>
      </c>
      <c r="NHP30" s="14" t="str">
        <f>IF('Employee Input 20-21'!NHP30="","",'Employee Input 20-21'!NHP30)</f>
        <v/>
      </c>
      <c r="NHQ30" s="14" t="str">
        <f>IF('Employee Input 20-21'!NHQ30="","",'Employee Input 20-21'!NHQ30)</f>
        <v/>
      </c>
      <c r="NHR30" s="14" t="str">
        <f>IF('Employee Input 20-21'!NHR30="","",'Employee Input 20-21'!NHR30)</f>
        <v/>
      </c>
      <c r="NHS30" s="14" t="str">
        <f>IF('Employee Input 20-21'!NHS30="","",'Employee Input 20-21'!NHS30)</f>
        <v/>
      </c>
      <c r="NHT30" s="14" t="str">
        <f>IF('Employee Input 20-21'!NHT30="","",'Employee Input 20-21'!NHT30)</f>
        <v/>
      </c>
      <c r="NHU30" s="14" t="str">
        <f>IF('Employee Input 20-21'!NHU30="","",'Employee Input 20-21'!NHU30)</f>
        <v/>
      </c>
      <c r="NHV30" s="14" t="str">
        <f>IF('Employee Input 20-21'!NHV30="","",'Employee Input 20-21'!NHV30)</f>
        <v/>
      </c>
      <c r="NHW30" s="14" t="str">
        <f>IF('Employee Input 20-21'!NHW30="","",'Employee Input 20-21'!NHW30)</f>
        <v/>
      </c>
      <c r="NHX30" s="14" t="str">
        <f>IF('Employee Input 20-21'!NHX30="","",'Employee Input 20-21'!NHX30)</f>
        <v/>
      </c>
      <c r="NHY30" s="14" t="str">
        <f>IF('Employee Input 20-21'!NHY30="","",'Employee Input 20-21'!NHY30)</f>
        <v/>
      </c>
      <c r="NHZ30" s="14" t="str">
        <f>IF('Employee Input 20-21'!NHZ30="","",'Employee Input 20-21'!NHZ30)</f>
        <v/>
      </c>
      <c r="NIA30" s="14" t="str">
        <f>IF('Employee Input 20-21'!NIA30="","",'Employee Input 20-21'!NIA30)</f>
        <v/>
      </c>
      <c r="NIB30" s="14" t="str">
        <f>IF('Employee Input 20-21'!NIB30="","",'Employee Input 20-21'!NIB30)</f>
        <v/>
      </c>
      <c r="NIC30" s="14" t="str">
        <f>IF('Employee Input 20-21'!NIC30="","",'Employee Input 20-21'!NIC30)</f>
        <v/>
      </c>
      <c r="NID30" s="14" t="str">
        <f>IF('Employee Input 20-21'!NID30="","",'Employee Input 20-21'!NID30)</f>
        <v/>
      </c>
      <c r="NIE30" s="14" t="str">
        <f>IF('Employee Input 20-21'!NIE30="","",'Employee Input 20-21'!NIE30)</f>
        <v/>
      </c>
      <c r="NIF30" s="14" t="str">
        <f>IF('Employee Input 20-21'!NIF30="","",'Employee Input 20-21'!NIF30)</f>
        <v/>
      </c>
      <c r="NIG30" s="14" t="str">
        <f>IF('Employee Input 20-21'!NIG30="","",'Employee Input 20-21'!NIG30)</f>
        <v/>
      </c>
      <c r="NIH30" s="14" t="str">
        <f>IF('Employee Input 20-21'!NIH30="","",'Employee Input 20-21'!NIH30)</f>
        <v/>
      </c>
      <c r="NII30" s="14" t="str">
        <f>IF('Employee Input 20-21'!NII30="","",'Employee Input 20-21'!NII30)</f>
        <v/>
      </c>
      <c r="NIJ30" s="14" t="str">
        <f>IF('Employee Input 20-21'!NIJ30="","",'Employee Input 20-21'!NIJ30)</f>
        <v/>
      </c>
      <c r="NIK30" s="14" t="str">
        <f>IF('Employee Input 20-21'!NIK30="","",'Employee Input 20-21'!NIK30)</f>
        <v/>
      </c>
      <c r="NIL30" s="14" t="str">
        <f>IF('Employee Input 20-21'!NIL30="","",'Employee Input 20-21'!NIL30)</f>
        <v/>
      </c>
      <c r="NIM30" s="14" t="str">
        <f>IF('Employee Input 20-21'!NIM30="","",'Employee Input 20-21'!NIM30)</f>
        <v/>
      </c>
      <c r="NIN30" s="14" t="str">
        <f>IF('Employee Input 20-21'!NIN30="","",'Employee Input 20-21'!NIN30)</f>
        <v/>
      </c>
      <c r="NIO30" s="14" t="str">
        <f>IF('Employee Input 20-21'!NIO30="","",'Employee Input 20-21'!NIO30)</f>
        <v/>
      </c>
      <c r="NIP30" s="14" t="str">
        <f>IF('Employee Input 20-21'!NIP30="","",'Employee Input 20-21'!NIP30)</f>
        <v/>
      </c>
      <c r="NIQ30" s="14" t="str">
        <f>IF('Employee Input 20-21'!NIQ30="","",'Employee Input 20-21'!NIQ30)</f>
        <v/>
      </c>
      <c r="NIR30" s="14" t="str">
        <f>IF('Employee Input 20-21'!NIR30="","",'Employee Input 20-21'!NIR30)</f>
        <v/>
      </c>
      <c r="NIS30" s="14" t="str">
        <f>IF('Employee Input 20-21'!NIS30="","",'Employee Input 20-21'!NIS30)</f>
        <v/>
      </c>
      <c r="NIT30" s="14" t="str">
        <f>IF('Employee Input 20-21'!NIT30="","",'Employee Input 20-21'!NIT30)</f>
        <v/>
      </c>
      <c r="NIU30" s="14" t="str">
        <f>IF('Employee Input 20-21'!NIU30="","",'Employee Input 20-21'!NIU30)</f>
        <v/>
      </c>
      <c r="NIV30" s="14" t="str">
        <f>IF('Employee Input 20-21'!NIV30="","",'Employee Input 20-21'!NIV30)</f>
        <v/>
      </c>
      <c r="NIW30" s="14" t="str">
        <f>IF('Employee Input 20-21'!NIW30="","",'Employee Input 20-21'!NIW30)</f>
        <v/>
      </c>
      <c r="NIX30" s="14" t="str">
        <f>IF('Employee Input 20-21'!NIX30="","",'Employee Input 20-21'!NIX30)</f>
        <v/>
      </c>
      <c r="NIY30" s="14" t="str">
        <f>IF('Employee Input 20-21'!NIY30="","",'Employee Input 20-21'!NIY30)</f>
        <v/>
      </c>
      <c r="NIZ30" s="14" t="str">
        <f>IF('Employee Input 20-21'!NIZ30="","",'Employee Input 20-21'!NIZ30)</f>
        <v/>
      </c>
      <c r="NJA30" s="14" t="str">
        <f>IF('Employee Input 20-21'!NJA30="","",'Employee Input 20-21'!NJA30)</f>
        <v/>
      </c>
      <c r="NJB30" s="14" t="str">
        <f>IF('Employee Input 20-21'!NJB30="","",'Employee Input 20-21'!NJB30)</f>
        <v/>
      </c>
      <c r="NJC30" s="14" t="str">
        <f>IF('Employee Input 20-21'!NJC30="","",'Employee Input 20-21'!NJC30)</f>
        <v/>
      </c>
      <c r="NJD30" s="14" t="str">
        <f>IF('Employee Input 20-21'!NJD30="","",'Employee Input 20-21'!NJD30)</f>
        <v/>
      </c>
      <c r="NJE30" s="14" t="str">
        <f>IF('Employee Input 20-21'!NJE30="","",'Employee Input 20-21'!NJE30)</f>
        <v/>
      </c>
      <c r="NJF30" s="14" t="str">
        <f>IF('Employee Input 20-21'!NJF30="","",'Employee Input 20-21'!NJF30)</f>
        <v/>
      </c>
      <c r="NJG30" s="14" t="str">
        <f>IF('Employee Input 20-21'!NJG30="","",'Employee Input 20-21'!NJG30)</f>
        <v/>
      </c>
      <c r="NJH30" s="14" t="str">
        <f>IF('Employee Input 20-21'!NJH30="","",'Employee Input 20-21'!NJH30)</f>
        <v/>
      </c>
      <c r="NJI30" s="14" t="str">
        <f>IF('Employee Input 20-21'!NJI30="","",'Employee Input 20-21'!NJI30)</f>
        <v/>
      </c>
      <c r="NJJ30" s="14" t="str">
        <f>IF('Employee Input 20-21'!NJJ30="","",'Employee Input 20-21'!NJJ30)</f>
        <v/>
      </c>
      <c r="NJK30" s="14" t="str">
        <f>IF('Employee Input 20-21'!NJK30="","",'Employee Input 20-21'!NJK30)</f>
        <v/>
      </c>
      <c r="NJL30" s="14" t="str">
        <f>IF('Employee Input 20-21'!NJL30="","",'Employee Input 20-21'!NJL30)</f>
        <v/>
      </c>
      <c r="NJM30" s="14" t="str">
        <f>IF('Employee Input 20-21'!NJM30="","",'Employee Input 20-21'!NJM30)</f>
        <v/>
      </c>
      <c r="NJN30" s="14" t="str">
        <f>IF('Employee Input 20-21'!NJN30="","",'Employee Input 20-21'!NJN30)</f>
        <v/>
      </c>
      <c r="NJO30" s="14" t="str">
        <f>IF('Employee Input 20-21'!NJO30="","",'Employee Input 20-21'!NJO30)</f>
        <v/>
      </c>
      <c r="NJP30" s="14" t="str">
        <f>IF('Employee Input 20-21'!NJP30="","",'Employee Input 20-21'!NJP30)</f>
        <v/>
      </c>
      <c r="NJQ30" s="14" t="str">
        <f>IF('Employee Input 20-21'!NJQ30="","",'Employee Input 20-21'!NJQ30)</f>
        <v/>
      </c>
      <c r="NJR30" s="14" t="str">
        <f>IF('Employee Input 20-21'!NJR30="","",'Employee Input 20-21'!NJR30)</f>
        <v/>
      </c>
      <c r="NJS30" s="14" t="str">
        <f>IF('Employee Input 20-21'!NJS30="","",'Employee Input 20-21'!NJS30)</f>
        <v/>
      </c>
      <c r="NJT30" s="14" t="str">
        <f>IF('Employee Input 20-21'!NJT30="","",'Employee Input 20-21'!NJT30)</f>
        <v/>
      </c>
      <c r="NJU30" s="14" t="str">
        <f>IF('Employee Input 20-21'!NJU30="","",'Employee Input 20-21'!NJU30)</f>
        <v/>
      </c>
      <c r="NJV30" s="14" t="str">
        <f>IF('Employee Input 20-21'!NJV30="","",'Employee Input 20-21'!NJV30)</f>
        <v/>
      </c>
      <c r="NJW30" s="14" t="str">
        <f>IF('Employee Input 20-21'!NJW30="","",'Employee Input 20-21'!NJW30)</f>
        <v/>
      </c>
      <c r="NJX30" s="14" t="str">
        <f>IF('Employee Input 20-21'!NJX30="","",'Employee Input 20-21'!NJX30)</f>
        <v/>
      </c>
      <c r="NJY30" s="14" t="str">
        <f>IF('Employee Input 20-21'!NJY30="","",'Employee Input 20-21'!NJY30)</f>
        <v/>
      </c>
      <c r="NJZ30" s="14" t="str">
        <f>IF('Employee Input 20-21'!NJZ30="","",'Employee Input 20-21'!NJZ30)</f>
        <v/>
      </c>
      <c r="NKA30" s="14" t="str">
        <f>IF('Employee Input 20-21'!NKA30="","",'Employee Input 20-21'!NKA30)</f>
        <v/>
      </c>
      <c r="NKB30" s="14" t="str">
        <f>IF('Employee Input 20-21'!NKB30="","",'Employee Input 20-21'!NKB30)</f>
        <v/>
      </c>
      <c r="NKC30" s="14" t="str">
        <f>IF('Employee Input 20-21'!NKC30="","",'Employee Input 20-21'!NKC30)</f>
        <v/>
      </c>
      <c r="NKD30" s="14" t="str">
        <f>IF('Employee Input 20-21'!NKD30="","",'Employee Input 20-21'!NKD30)</f>
        <v/>
      </c>
      <c r="NKE30" s="14" t="str">
        <f>IF('Employee Input 20-21'!NKE30="","",'Employee Input 20-21'!NKE30)</f>
        <v/>
      </c>
      <c r="NKF30" s="14" t="str">
        <f>IF('Employee Input 20-21'!NKF30="","",'Employee Input 20-21'!NKF30)</f>
        <v/>
      </c>
      <c r="NKG30" s="14" t="str">
        <f>IF('Employee Input 20-21'!NKG30="","",'Employee Input 20-21'!NKG30)</f>
        <v/>
      </c>
      <c r="NKH30" s="14" t="str">
        <f>IF('Employee Input 20-21'!NKH30="","",'Employee Input 20-21'!NKH30)</f>
        <v/>
      </c>
      <c r="NKI30" s="14" t="str">
        <f>IF('Employee Input 20-21'!NKI30="","",'Employee Input 20-21'!NKI30)</f>
        <v/>
      </c>
      <c r="NKJ30" s="14" t="str">
        <f>IF('Employee Input 20-21'!NKJ30="","",'Employee Input 20-21'!NKJ30)</f>
        <v/>
      </c>
      <c r="NKK30" s="14" t="str">
        <f>IF('Employee Input 20-21'!NKK30="","",'Employee Input 20-21'!NKK30)</f>
        <v/>
      </c>
      <c r="NKL30" s="14" t="str">
        <f>IF('Employee Input 20-21'!NKL30="","",'Employee Input 20-21'!NKL30)</f>
        <v/>
      </c>
      <c r="NKM30" s="14" t="str">
        <f>IF('Employee Input 20-21'!NKM30="","",'Employee Input 20-21'!NKM30)</f>
        <v/>
      </c>
      <c r="NKN30" s="14" t="str">
        <f>IF('Employee Input 20-21'!NKN30="","",'Employee Input 20-21'!NKN30)</f>
        <v/>
      </c>
      <c r="NKO30" s="14" t="str">
        <f>IF('Employee Input 20-21'!NKO30="","",'Employee Input 20-21'!NKO30)</f>
        <v/>
      </c>
      <c r="NKP30" s="14" t="str">
        <f>IF('Employee Input 20-21'!NKP30="","",'Employee Input 20-21'!NKP30)</f>
        <v/>
      </c>
      <c r="NKQ30" s="14" t="str">
        <f>IF('Employee Input 20-21'!NKQ30="","",'Employee Input 20-21'!NKQ30)</f>
        <v/>
      </c>
      <c r="NKR30" s="14" t="str">
        <f>IF('Employee Input 20-21'!NKR30="","",'Employee Input 20-21'!NKR30)</f>
        <v/>
      </c>
      <c r="NKS30" s="14" t="str">
        <f>IF('Employee Input 20-21'!NKS30="","",'Employee Input 20-21'!NKS30)</f>
        <v/>
      </c>
      <c r="NKT30" s="14" t="str">
        <f>IF('Employee Input 20-21'!NKT30="","",'Employee Input 20-21'!NKT30)</f>
        <v/>
      </c>
      <c r="NKU30" s="14" t="str">
        <f>IF('Employee Input 20-21'!NKU30="","",'Employee Input 20-21'!NKU30)</f>
        <v/>
      </c>
      <c r="NKV30" s="14" t="str">
        <f>IF('Employee Input 20-21'!NKV30="","",'Employee Input 20-21'!NKV30)</f>
        <v/>
      </c>
      <c r="NKW30" s="14" t="str">
        <f>IF('Employee Input 20-21'!NKW30="","",'Employee Input 20-21'!NKW30)</f>
        <v/>
      </c>
      <c r="NKX30" s="14" t="str">
        <f>IF('Employee Input 20-21'!NKX30="","",'Employee Input 20-21'!NKX30)</f>
        <v/>
      </c>
      <c r="NKY30" s="14" t="str">
        <f>IF('Employee Input 20-21'!NKY30="","",'Employee Input 20-21'!NKY30)</f>
        <v/>
      </c>
      <c r="NKZ30" s="14" t="str">
        <f>IF('Employee Input 20-21'!NKZ30="","",'Employee Input 20-21'!NKZ30)</f>
        <v/>
      </c>
      <c r="NLA30" s="14" t="str">
        <f>IF('Employee Input 20-21'!NLA30="","",'Employee Input 20-21'!NLA30)</f>
        <v/>
      </c>
      <c r="NLB30" s="14" t="str">
        <f>IF('Employee Input 20-21'!NLB30="","",'Employee Input 20-21'!NLB30)</f>
        <v/>
      </c>
      <c r="NLC30" s="14" t="str">
        <f>IF('Employee Input 20-21'!NLC30="","",'Employee Input 20-21'!NLC30)</f>
        <v/>
      </c>
      <c r="NLD30" s="14" t="str">
        <f>IF('Employee Input 20-21'!NLD30="","",'Employee Input 20-21'!NLD30)</f>
        <v/>
      </c>
      <c r="NLE30" s="14" t="str">
        <f>IF('Employee Input 20-21'!NLE30="","",'Employee Input 20-21'!NLE30)</f>
        <v/>
      </c>
      <c r="NLF30" s="14" t="str">
        <f>IF('Employee Input 20-21'!NLF30="","",'Employee Input 20-21'!NLF30)</f>
        <v/>
      </c>
      <c r="NLG30" s="14" t="str">
        <f>IF('Employee Input 20-21'!NLG30="","",'Employee Input 20-21'!NLG30)</f>
        <v/>
      </c>
      <c r="NLH30" s="14" t="str">
        <f>IF('Employee Input 20-21'!NLH30="","",'Employee Input 20-21'!NLH30)</f>
        <v/>
      </c>
      <c r="NLI30" s="14" t="str">
        <f>IF('Employee Input 20-21'!NLI30="","",'Employee Input 20-21'!NLI30)</f>
        <v/>
      </c>
      <c r="NLJ30" s="14" t="str">
        <f>IF('Employee Input 20-21'!NLJ30="","",'Employee Input 20-21'!NLJ30)</f>
        <v/>
      </c>
      <c r="NLK30" s="14" t="str">
        <f>IF('Employee Input 20-21'!NLK30="","",'Employee Input 20-21'!NLK30)</f>
        <v/>
      </c>
      <c r="NLL30" s="14" t="str">
        <f>IF('Employee Input 20-21'!NLL30="","",'Employee Input 20-21'!NLL30)</f>
        <v/>
      </c>
      <c r="NLM30" s="14" t="str">
        <f>IF('Employee Input 20-21'!NLM30="","",'Employee Input 20-21'!NLM30)</f>
        <v/>
      </c>
      <c r="NLN30" s="14" t="str">
        <f>IF('Employee Input 20-21'!NLN30="","",'Employee Input 20-21'!NLN30)</f>
        <v/>
      </c>
      <c r="NLO30" s="14" t="str">
        <f>IF('Employee Input 20-21'!NLO30="","",'Employee Input 20-21'!NLO30)</f>
        <v/>
      </c>
      <c r="NLP30" s="14" t="str">
        <f>IF('Employee Input 20-21'!NLP30="","",'Employee Input 20-21'!NLP30)</f>
        <v/>
      </c>
      <c r="NLQ30" s="14" t="str">
        <f>IF('Employee Input 20-21'!NLQ30="","",'Employee Input 20-21'!NLQ30)</f>
        <v/>
      </c>
      <c r="NLR30" s="14" t="str">
        <f>IF('Employee Input 20-21'!NLR30="","",'Employee Input 20-21'!NLR30)</f>
        <v/>
      </c>
      <c r="NLS30" s="14" t="str">
        <f>IF('Employee Input 20-21'!NLS30="","",'Employee Input 20-21'!NLS30)</f>
        <v/>
      </c>
      <c r="NLT30" s="14" t="str">
        <f>IF('Employee Input 20-21'!NLT30="","",'Employee Input 20-21'!NLT30)</f>
        <v/>
      </c>
      <c r="NLU30" s="14" t="str">
        <f>IF('Employee Input 20-21'!NLU30="","",'Employee Input 20-21'!NLU30)</f>
        <v/>
      </c>
      <c r="NLV30" s="14" t="str">
        <f>IF('Employee Input 20-21'!NLV30="","",'Employee Input 20-21'!NLV30)</f>
        <v/>
      </c>
      <c r="NLW30" s="14" t="str">
        <f>IF('Employee Input 20-21'!NLW30="","",'Employee Input 20-21'!NLW30)</f>
        <v/>
      </c>
      <c r="NLX30" s="14" t="str">
        <f>IF('Employee Input 20-21'!NLX30="","",'Employee Input 20-21'!NLX30)</f>
        <v/>
      </c>
      <c r="NLY30" s="14" t="str">
        <f>IF('Employee Input 20-21'!NLY30="","",'Employee Input 20-21'!NLY30)</f>
        <v/>
      </c>
      <c r="NLZ30" s="14" t="str">
        <f>IF('Employee Input 20-21'!NLZ30="","",'Employee Input 20-21'!NLZ30)</f>
        <v/>
      </c>
      <c r="NMA30" s="14" t="str">
        <f>IF('Employee Input 20-21'!NMA30="","",'Employee Input 20-21'!NMA30)</f>
        <v/>
      </c>
      <c r="NMB30" s="14" t="str">
        <f>IF('Employee Input 20-21'!NMB30="","",'Employee Input 20-21'!NMB30)</f>
        <v/>
      </c>
      <c r="NMC30" s="14" t="str">
        <f>IF('Employee Input 20-21'!NMC30="","",'Employee Input 20-21'!NMC30)</f>
        <v/>
      </c>
      <c r="NMD30" s="14" t="str">
        <f>IF('Employee Input 20-21'!NMD30="","",'Employee Input 20-21'!NMD30)</f>
        <v/>
      </c>
      <c r="NME30" s="14" t="str">
        <f>IF('Employee Input 20-21'!NME30="","",'Employee Input 20-21'!NME30)</f>
        <v/>
      </c>
      <c r="NMF30" s="14" t="str">
        <f>IF('Employee Input 20-21'!NMF30="","",'Employee Input 20-21'!NMF30)</f>
        <v/>
      </c>
      <c r="NMG30" s="14" t="str">
        <f>IF('Employee Input 20-21'!NMG30="","",'Employee Input 20-21'!NMG30)</f>
        <v/>
      </c>
      <c r="NMH30" s="14" t="str">
        <f>IF('Employee Input 20-21'!NMH30="","",'Employee Input 20-21'!NMH30)</f>
        <v/>
      </c>
      <c r="NMI30" s="14" t="str">
        <f>IF('Employee Input 20-21'!NMI30="","",'Employee Input 20-21'!NMI30)</f>
        <v/>
      </c>
      <c r="NMJ30" s="14" t="str">
        <f>IF('Employee Input 20-21'!NMJ30="","",'Employee Input 20-21'!NMJ30)</f>
        <v/>
      </c>
      <c r="NMK30" s="14" t="str">
        <f>IF('Employee Input 20-21'!NMK30="","",'Employee Input 20-21'!NMK30)</f>
        <v/>
      </c>
      <c r="NML30" s="14" t="str">
        <f>IF('Employee Input 20-21'!NML30="","",'Employee Input 20-21'!NML30)</f>
        <v/>
      </c>
      <c r="NMM30" s="14" t="str">
        <f>IF('Employee Input 20-21'!NMM30="","",'Employee Input 20-21'!NMM30)</f>
        <v/>
      </c>
      <c r="NMN30" s="14" t="str">
        <f>IF('Employee Input 20-21'!NMN30="","",'Employee Input 20-21'!NMN30)</f>
        <v/>
      </c>
      <c r="NMO30" s="14" t="str">
        <f>IF('Employee Input 20-21'!NMO30="","",'Employee Input 20-21'!NMO30)</f>
        <v/>
      </c>
      <c r="NMP30" s="14" t="str">
        <f>IF('Employee Input 20-21'!NMP30="","",'Employee Input 20-21'!NMP30)</f>
        <v/>
      </c>
      <c r="NMQ30" s="14" t="str">
        <f>IF('Employee Input 20-21'!NMQ30="","",'Employee Input 20-21'!NMQ30)</f>
        <v/>
      </c>
      <c r="NMR30" s="14" t="str">
        <f>IF('Employee Input 20-21'!NMR30="","",'Employee Input 20-21'!NMR30)</f>
        <v/>
      </c>
      <c r="NMS30" s="14" t="str">
        <f>IF('Employee Input 20-21'!NMS30="","",'Employee Input 20-21'!NMS30)</f>
        <v/>
      </c>
      <c r="NMT30" s="14" t="str">
        <f>IF('Employee Input 20-21'!NMT30="","",'Employee Input 20-21'!NMT30)</f>
        <v/>
      </c>
      <c r="NMU30" s="14" t="str">
        <f>IF('Employee Input 20-21'!NMU30="","",'Employee Input 20-21'!NMU30)</f>
        <v/>
      </c>
      <c r="NMV30" s="14" t="str">
        <f>IF('Employee Input 20-21'!NMV30="","",'Employee Input 20-21'!NMV30)</f>
        <v/>
      </c>
      <c r="NMW30" s="14" t="str">
        <f>IF('Employee Input 20-21'!NMW30="","",'Employee Input 20-21'!NMW30)</f>
        <v/>
      </c>
      <c r="NMX30" s="14" t="str">
        <f>IF('Employee Input 20-21'!NMX30="","",'Employee Input 20-21'!NMX30)</f>
        <v/>
      </c>
      <c r="NMY30" s="14" t="str">
        <f>IF('Employee Input 20-21'!NMY30="","",'Employee Input 20-21'!NMY30)</f>
        <v/>
      </c>
      <c r="NMZ30" s="14" t="str">
        <f>IF('Employee Input 20-21'!NMZ30="","",'Employee Input 20-21'!NMZ30)</f>
        <v/>
      </c>
      <c r="NNA30" s="14" t="str">
        <f>IF('Employee Input 20-21'!NNA30="","",'Employee Input 20-21'!NNA30)</f>
        <v/>
      </c>
      <c r="NNB30" s="14" t="str">
        <f>IF('Employee Input 20-21'!NNB30="","",'Employee Input 20-21'!NNB30)</f>
        <v/>
      </c>
      <c r="NNC30" s="14" t="str">
        <f>IF('Employee Input 20-21'!NNC30="","",'Employee Input 20-21'!NNC30)</f>
        <v/>
      </c>
      <c r="NND30" s="14" t="str">
        <f>IF('Employee Input 20-21'!NND30="","",'Employee Input 20-21'!NND30)</f>
        <v/>
      </c>
      <c r="NNE30" s="14" t="str">
        <f>IF('Employee Input 20-21'!NNE30="","",'Employee Input 20-21'!NNE30)</f>
        <v/>
      </c>
      <c r="NNF30" s="14" t="str">
        <f>IF('Employee Input 20-21'!NNF30="","",'Employee Input 20-21'!NNF30)</f>
        <v/>
      </c>
      <c r="NNG30" s="14" t="str">
        <f>IF('Employee Input 20-21'!NNG30="","",'Employee Input 20-21'!NNG30)</f>
        <v/>
      </c>
      <c r="NNH30" s="14" t="str">
        <f>IF('Employee Input 20-21'!NNH30="","",'Employee Input 20-21'!NNH30)</f>
        <v/>
      </c>
      <c r="NNI30" s="14" t="str">
        <f>IF('Employee Input 20-21'!NNI30="","",'Employee Input 20-21'!NNI30)</f>
        <v/>
      </c>
      <c r="NNJ30" s="14" t="str">
        <f>IF('Employee Input 20-21'!NNJ30="","",'Employee Input 20-21'!NNJ30)</f>
        <v/>
      </c>
      <c r="NNK30" s="14" t="str">
        <f>IF('Employee Input 20-21'!NNK30="","",'Employee Input 20-21'!NNK30)</f>
        <v/>
      </c>
      <c r="NNL30" s="14" t="str">
        <f>IF('Employee Input 20-21'!NNL30="","",'Employee Input 20-21'!NNL30)</f>
        <v/>
      </c>
      <c r="NNM30" s="14" t="str">
        <f>IF('Employee Input 20-21'!NNM30="","",'Employee Input 20-21'!NNM30)</f>
        <v/>
      </c>
      <c r="NNN30" s="14" t="str">
        <f>IF('Employee Input 20-21'!NNN30="","",'Employee Input 20-21'!NNN30)</f>
        <v/>
      </c>
      <c r="NNO30" s="14" t="str">
        <f>IF('Employee Input 20-21'!NNO30="","",'Employee Input 20-21'!NNO30)</f>
        <v/>
      </c>
      <c r="NNP30" s="14" t="str">
        <f>IF('Employee Input 20-21'!NNP30="","",'Employee Input 20-21'!NNP30)</f>
        <v/>
      </c>
      <c r="NNQ30" s="14" t="str">
        <f>IF('Employee Input 20-21'!NNQ30="","",'Employee Input 20-21'!NNQ30)</f>
        <v/>
      </c>
      <c r="NNR30" s="14" t="str">
        <f>IF('Employee Input 20-21'!NNR30="","",'Employee Input 20-21'!NNR30)</f>
        <v/>
      </c>
      <c r="NNS30" s="14" t="str">
        <f>IF('Employee Input 20-21'!NNS30="","",'Employee Input 20-21'!NNS30)</f>
        <v/>
      </c>
      <c r="NNT30" s="14" t="str">
        <f>IF('Employee Input 20-21'!NNT30="","",'Employee Input 20-21'!NNT30)</f>
        <v/>
      </c>
      <c r="NNU30" s="14" t="str">
        <f>IF('Employee Input 20-21'!NNU30="","",'Employee Input 20-21'!NNU30)</f>
        <v/>
      </c>
      <c r="NNV30" s="14" t="str">
        <f>IF('Employee Input 20-21'!NNV30="","",'Employee Input 20-21'!NNV30)</f>
        <v/>
      </c>
      <c r="NNW30" s="14" t="str">
        <f>IF('Employee Input 20-21'!NNW30="","",'Employee Input 20-21'!NNW30)</f>
        <v/>
      </c>
      <c r="NNX30" s="14" t="str">
        <f>IF('Employee Input 20-21'!NNX30="","",'Employee Input 20-21'!NNX30)</f>
        <v/>
      </c>
      <c r="NNY30" s="14" t="str">
        <f>IF('Employee Input 20-21'!NNY30="","",'Employee Input 20-21'!NNY30)</f>
        <v/>
      </c>
      <c r="NNZ30" s="14" t="str">
        <f>IF('Employee Input 20-21'!NNZ30="","",'Employee Input 20-21'!NNZ30)</f>
        <v/>
      </c>
      <c r="NOA30" s="14" t="str">
        <f>IF('Employee Input 20-21'!NOA30="","",'Employee Input 20-21'!NOA30)</f>
        <v/>
      </c>
      <c r="NOB30" s="14" t="str">
        <f>IF('Employee Input 20-21'!NOB30="","",'Employee Input 20-21'!NOB30)</f>
        <v/>
      </c>
      <c r="NOC30" s="14" t="str">
        <f>IF('Employee Input 20-21'!NOC30="","",'Employee Input 20-21'!NOC30)</f>
        <v/>
      </c>
      <c r="NOD30" s="14" t="str">
        <f>IF('Employee Input 20-21'!NOD30="","",'Employee Input 20-21'!NOD30)</f>
        <v/>
      </c>
      <c r="NOE30" s="14" t="str">
        <f>IF('Employee Input 20-21'!NOE30="","",'Employee Input 20-21'!NOE30)</f>
        <v/>
      </c>
      <c r="NOF30" s="14" t="str">
        <f>IF('Employee Input 20-21'!NOF30="","",'Employee Input 20-21'!NOF30)</f>
        <v/>
      </c>
      <c r="NOG30" s="14" t="str">
        <f>IF('Employee Input 20-21'!NOG30="","",'Employee Input 20-21'!NOG30)</f>
        <v/>
      </c>
      <c r="NOH30" s="14" t="str">
        <f>IF('Employee Input 20-21'!NOH30="","",'Employee Input 20-21'!NOH30)</f>
        <v/>
      </c>
      <c r="NOI30" s="14" t="str">
        <f>IF('Employee Input 20-21'!NOI30="","",'Employee Input 20-21'!NOI30)</f>
        <v/>
      </c>
      <c r="NOJ30" s="14" t="str">
        <f>IF('Employee Input 20-21'!NOJ30="","",'Employee Input 20-21'!NOJ30)</f>
        <v/>
      </c>
      <c r="NOK30" s="14" t="str">
        <f>IF('Employee Input 20-21'!NOK30="","",'Employee Input 20-21'!NOK30)</f>
        <v/>
      </c>
      <c r="NOL30" s="14" t="str">
        <f>IF('Employee Input 20-21'!NOL30="","",'Employee Input 20-21'!NOL30)</f>
        <v/>
      </c>
      <c r="NOM30" s="14" t="str">
        <f>IF('Employee Input 20-21'!NOM30="","",'Employee Input 20-21'!NOM30)</f>
        <v/>
      </c>
      <c r="NON30" s="14" t="str">
        <f>IF('Employee Input 20-21'!NON30="","",'Employee Input 20-21'!NON30)</f>
        <v/>
      </c>
      <c r="NOO30" s="14" t="str">
        <f>IF('Employee Input 20-21'!NOO30="","",'Employee Input 20-21'!NOO30)</f>
        <v/>
      </c>
      <c r="NOP30" s="14" t="str">
        <f>IF('Employee Input 20-21'!NOP30="","",'Employee Input 20-21'!NOP30)</f>
        <v/>
      </c>
      <c r="NOQ30" s="14" t="str">
        <f>IF('Employee Input 20-21'!NOQ30="","",'Employee Input 20-21'!NOQ30)</f>
        <v/>
      </c>
      <c r="NOR30" s="14" t="str">
        <f>IF('Employee Input 20-21'!NOR30="","",'Employee Input 20-21'!NOR30)</f>
        <v/>
      </c>
      <c r="NOS30" s="14" t="str">
        <f>IF('Employee Input 20-21'!NOS30="","",'Employee Input 20-21'!NOS30)</f>
        <v/>
      </c>
      <c r="NOT30" s="14" t="str">
        <f>IF('Employee Input 20-21'!NOT30="","",'Employee Input 20-21'!NOT30)</f>
        <v/>
      </c>
      <c r="NOU30" s="14" t="str">
        <f>IF('Employee Input 20-21'!NOU30="","",'Employee Input 20-21'!NOU30)</f>
        <v/>
      </c>
      <c r="NOV30" s="14" t="str">
        <f>IF('Employee Input 20-21'!NOV30="","",'Employee Input 20-21'!NOV30)</f>
        <v/>
      </c>
      <c r="NOW30" s="14" t="str">
        <f>IF('Employee Input 20-21'!NOW30="","",'Employee Input 20-21'!NOW30)</f>
        <v/>
      </c>
      <c r="NOX30" s="14" t="str">
        <f>IF('Employee Input 20-21'!NOX30="","",'Employee Input 20-21'!NOX30)</f>
        <v/>
      </c>
      <c r="NOY30" s="14" t="str">
        <f>IF('Employee Input 20-21'!NOY30="","",'Employee Input 20-21'!NOY30)</f>
        <v/>
      </c>
      <c r="NOZ30" s="14" t="str">
        <f>IF('Employee Input 20-21'!NOZ30="","",'Employee Input 20-21'!NOZ30)</f>
        <v/>
      </c>
      <c r="NPA30" s="14" t="str">
        <f>IF('Employee Input 20-21'!NPA30="","",'Employee Input 20-21'!NPA30)</f>
        <v/>
      </c>
      <c r="NPB30" s="14" t="str">
        <f>IF('Employee Input 20-21'!NPB30="","",'Employee Input 20-21'!NPB30)</f>
        <v/>
      </c>
      <c r="NPC30" s="14" t="str">
        <f>IF('Employee Input 20-21'!NPC30="","",'Employee Input 20-21'!NPC30)</f>
        <v/>
      </c>
      <c r="NPD30" s="14" t="str">
        <f>IF('Employee Input 20-21'!NPD30="","",'Employee Input 20-21'!NPD30)</f>
        <v/>
      </c>
      <c r="NPE30" s="14" t="str">
        <f>IF('Employee Input 20-21'!NPE30="","",'Employee Input 20-21'!NPE30)</f>
        <v/>
      </c>
      <c r="NPF30" s="14" t="str">
        <f>IF('Employee Input 20-21'!NPF30="","",'Employee Input 20-21'!NPF30)</f>
        <v/>
      </c>
      <c r="NPG30" s="14" t="str">
        <f>IF('Employee Input 20-21'!NPG30="","",'Employee Input 20-21'!NPG30)</f>
        <v/>
      </c>
      <c r="NPH30" s="14" t="str">
        <f>IF('Employee Input 20-21'!NPH30="","",'Employee Input 20-21'!NPH30)</f>
        <v/>
      </c>
      <c r="NPI30" s="14" t="str">
        <f>IF('Employee Input 20-21'!NPI30="","",'Employee Input 20-21'!NPI30)</f>
        <v/>
      </c>
      <c r="NPJ30" s="14" t="str">
        <f>IF('Employee Input 20-21'!NPJ30="","",'Employee Input 20-21'!NPJ30)</f>
        <v/>
      </c>
      <c r="NPK30" s="14" t="str">
        <f>IF('Employee Input 20-21'!NPK30="","",'Employee Input 20-21'!NPK30)</f>
        <v/>
      </c>
      <c r="NPL30" s="14" t="str">
        <f>IF('Employee Input 20-21'!NPL30="","",'Employee Input 20-21'!NPL30)</f>
        <v/>
      </c>
      <c r="NPM30" s="14" t="str">
        <f>IF('Employee Input 20-21'!NPM30="","",'Employee Input 20-21'!NPM30)</f>
        <v/>
      </c>
      <c r="NPN30" s="14" t="str">
        <f>IF('Employee Input 20-21'!NPN30="","",'Employee Input 20-21'!NPN30)</f>
        <v/>
      </c>
      <c r="NPO30" s="14" t="str">
        <f>IF('Employee Input 20-21'!NPO30="","",'Employee Input 20-21'!NPO30)</f>
        <v/>
      </c>
      <c r="NPP30" s="14" t="str">
        <f>IF('Employee Input 20-21'!NPP30="","",'Employee Input 20-21'!NPP30)</f>
        <v/>
      </c>
      <c r="NPQ30" s="14" t="str">
        <f>IF('Employee Input 20-21'!NPQ30="","",'Employee Input 20-21'!NPQ30)</f>
        <v/>
      </c>
      <c r="NPR30" s="14" t="str">
        <f>IF('Employee Input 20-21'!NPR30="","",'Employee Input 20-21'!NPR30)</f>
        <v/>
      </c>
      <c r="NPS30" s="14" t="str">
        <f>IF('Employee Input 20-21'!NPS30="","",'Employee Input 20-21'!NPS30)</f>
        <v/>
      </c>
      <c r="NPT30" s="14" t="str">
        <f>IF('Employee Input 20-21'!NPT30="","",'Employee Input 20-21'!NPT30)</f>
        <v/>
      </c>
      <c r="NPU30" s="14" t="str">
        <f>IF('Employee Input 20-21'!NPU30="","",'Employee Input 20-21'!NPU30)</f>
        <v/>
      </c>
      <c r="NPV30" s="14" t="str">
        <f>IF('Employee Input 20-21'!NPV30="","",'Employee Input 20-21'!NPV30)</f>
        <v/>
      </c>
      <c r="NPW30" s="14" t="str">
        <f>IF('Employee Input 20-21'!NPW30="","",'Employee Input 20-21'!NPW30)</f>
        <v/>
      </c>
      <c r="NPX30" s="14" t="str">
        <f>IF('Employee Input 20-21'!NPX30="","",'Employee Input 20-21'!NPX30)</f>
        <v/>
      </c>
      <c r="NPY30" s="14" t="str">
        <f>IF('Employee Input 20-21'!NPY30="","",'Employee Input 20-21'!NPY30)</f>
        <v/>
      </c>
      <c r="NPZ30" s="14" t="str">
        <f>IF('Employee Input 20-21'!NPZ30="","",'Employee Input 20-21'!NPZ30)</f>
        <v/>
      </c>
      <c r="NQA30" s="14" t="str">
        <f>IF('Employee Input 20-21'!NQA30="","",'Employee Input 20-21'!NQA30)</f>
        <v/>
      </c>
      <c r="NQB30" s="14" t="str">
        <f>IF('Employee Input 20-21'!NQB30="","",'Employee Input 20-21'!NQB30)</f>
        <v/>
      </c>
      <c r="NQC30" s="14" t="str">
        <f>IF('Employee Input 20-21'!NQC30="","",'Employee Input 20-21'!NQC30)</f>
        <v/>
      </c>
      <c r="NQD30" s="14" t="str">
        <f>IF('Employee Input 20-21'!NQD30="","",'Employee Input 20-21'!NQD30)</f>
        <v/>
      </c>
      <c r="NQE30" s="14" t="str">
        <f>IF('Employee Input 20-21'!NQE30="","",'Employee Input 20-21'!NQE30)</f>
        <v/>
      </c>
      <c r="NQF30" s="14" t="str">
        <f>IF('Employee Input 20-21'!NQF30="","",'Employee Input 20-21'!NQF30)</f>
        <v/>
      </c>
      <c r="NQG30" s="14" t="str">
        <f>IF('Employee Input 20-21'!NQG30="","",'Employee Input 20-21'!NQG30)</f>
        <v/>
      </c>
      <c r="NQH30" s="14" t="str">
        <f>IF('Employee Input 20-21'!NQH30="","",'Employee Input 20-21'!NQH30)</f>
        <v/>
      </c>
      <c r="NQI30" s="14" t="str">
        <f>IF('Employee Input 20-21'!NQI30="","",'Employee Input 20-21'!NQI30)</f>
        <v/>
      </c>
      <c r="NQJ30" s="14" t="str">
        <f>IF('Employee Input 20-21'!NQJ30="","",'Employee Input 20-21'!NQJ30)</f>
        <v/>
      </c>
      <c r="NQK30" s="14" t="str">
        <f>IF('Employee Input 20-21'!NQK30="","",'Employee Input 20-21'!NQK30)</f>
        <v/>
      </c>
      <c r="NQL30" s="14" t="str">
        <f>IF('Employee Input 20-21'!NQL30="","",'Employee Input 20-21'!NQL30)</f>
        <v/>
      </c>
      <c r="NQM30" s="14" t="str">
        <f>IF('Employee Input 20-21'!NQM30="","",'Employee Input 20-21'!NQM30)</f>
        <v/>
      </c>
      <c r="NQN30" s="14" t="str">
        <f>IF('Employee Input 20-21'!NQN30="","",'Employee Input 20-21'!NQN30)</f>
        <v/>
      </c>
      <c r="NQO30" s="14" t="str">
        <f>IF('Employee Input 20-21'!NQO30="","",'Employee Input 20-21'!NQO30)</f>
        <v/>
      </c>
      <c r="NQP30" s="14" t="str">
        <f>IF('Employee Input 20-21'!NQP30="","",'Employee Input 20-21'!NQP30)</f>
        <v/>
      </c>
      <c r="NQQ30" s="14" t="str">
        <f>IF('Employee Input 20-21'!NQQ30="","",'Employee Input 20-21'!NQQ30)</f>
        <v/>
      </c>
      <c r="NQR30" s="14" t="str">
        <f>IF('Employee Input 20-21'!NQR30="","",'Employee Input 20-21'!NQR30)</f>
        <v/>
      </c>
      <c r="NQS30" s="14" t="str">
        <f>IF('Employee Input 20-21'!NQS30="","",'Employee Input 20-21'!NQS30)</f>
        <v/>
      </c>
      <c r="NQT30" s="14" t="str">
        <f>IF('Employee Input 20-21'!NQT30="","",'Employee Input 20-21'!NQT30)</f>
        <v/>
      </c>
      <c r="NQU30" s="14" t="str">
        <f>IF('Employee Input 20-21'!NQU30="","",'Employee Input 20-21'!NQU30)</f>
        <v/>
      </c>
      <c r="NQV30" s="14" t="str">
        <f>IF('Employee Input 20-21'!NQV30="","",'Employee Input 20-21'!NQV30)</f>
        <v/>
      </c>
      <c r="NQW30" s="14" t="str">
        <f>IF('Employee Input 20-21'!NQW30="","",'Employee Input 20-21'!NQW30)</f>
        <v/>
      </c>
      <c r="NQX30" s="14" t="str">
        <f>IF('Employee Input 20-21'!NQX30="","",'Employee Input 20-21'!NQX30)</f>
        <v/>
      </c>
      <c r="NQY30" s="14" t="str">
        <f>IF('Employee Input 20-21'!NQY30="","",'Employee Input 20-21'!NQY30)</f>
        <v/>
      </c>
      <c r="NQZ30" s="14" t="str">
        <f>IF('Employee Input 20-21'!NQZ30="","",'Employee Input 20-21'!NQZ30)</f>
        <v/>
      </c>
      <c r="NRA30" s="14" t="str">
        <f>IF('Employee Input 20-21'!NRA30="","",'Employee Input 20-21'!NRA30)</f>
        <v/>
      </c>
      <c r="NRB30" s="14" t="str">
        <f>IF('Employee Input 20-21'!NRB30="","",'Employee Input 20-21'!NRB30)</f>
        <v/>
      </c>
      <c r="NRC30" s="14" t="str">
        <f>IF('Employee Input 20-21'!NRC30="","",'Employee Input 20-21'!NRC30)</f>
        <v/>
      </c>
      <c r="NRD30" s="14" t="str">
        <f>IF('Employee Input 20-21'!NRD30="","",'Employee Input 20-21'!NRD30)</f>
        <v/>
      </c>
      <c r="NRE30" s="14" t="str">
        <f>IF('Employee Input 20-21'!NRE30="","",'Employee Input 20-21'!NRE30)</f>
        <v/>
      </c>
      <c r="NRF30" s="14" t="str">
        <f>IF('Employee Input 20-21'!NRF30="","",'Employee Input 20-21'!NRF30)</f>
        <v/>
      </c>
      <c r="NRG30" s="14" t="str">
        <f>IF('Employee Input 20-21'!NRG30="","",'Employee Input 20-21'!NRG30)</f>
        <v/>
      </c>
      <c r="NRH30" s="14" t="str">
        <f>IF('Employee Input 20-21'!NRH30="","",'Employee Input 20-21'!NRH30)</f>
        <v/>
      </c>
      <c r="NRI30" s="14" t="str">
        <f>IF('Employee Input 20-21'!NRI30="","",'Employee Input 20-21'!NRI30)</f>
        <v/>
      </c>
      <c r="NRJ30" s="14" t="str">
        <f>IF('Employee Input 20-21'!NRJ30="","",'Employee Input 20-21'!NRJ30)</f>
        <v/>
      </c>
      <c r="NRK30" s="14" t="str">
        <f>IF('Employee Input 20-21'!NRK30="","",'Employee Input 20-21'!NRK30)</f>
        <v/>
      </c>
      <c r="NRL30" s="14" t="str">
        <f>IF('Employee Input 20-21'!NRL30="","",'Employee Input 20-21'!NRL30)</f>
        <v/>
      </c>
      <c r="NRM30" s="14" t="str">
        <f>IF('Employee Input 20-21'!NRM30="","",'Employee Input 20-21'!NRM30)</f>
        <v/>
      </c>
      <c r="NRN30" s="14" t="str">
        <f>IF('Employee Input 20-21'!NRN30="","",'Employee Input 20-21'!NRN30)</f>
        <v/>
      </c>
      <c r="NRO30" s="14" t="str">
        <f>IF('Employee Input 20-21'!NRO30="","",'Employee Input 20-21'!NRO30)</f>
        <v/>
      </c>
      <c r="NRP30" s="14" t="str">
        <f>IF('Employee Input 20-21'!NRP30="","",'Employee Input 20-21'!NRP30)</f>
        <v/>
      </c>
      <c r="NRQ30" s="14" t="str">
        <f>IF('Employee Input 20-21'!NRQ30="","",'Employee Input 20-21'!NRQ30)</f>
        <v/>
      </c>
      <c r="NRR30" s="14" t="str">
        <f>IF('Employee Input 20-21'!NRR30="","",'Employee Input 20-21'!NRR30)</f>
        <v/>
      </c>
      <c r="NRS30" s="14" t="str">
        <f>IF('Employee Input 20-21'!NRS30="","",'Employee Input 20-21'!NRS30)</f>
        <v/>
      </c>
      <c r="NRT30" s="14" t="str">
        <f>IF('Employee Input 20-21'!NRT30="","",'Employee Input 20-21'!NRT30)</f>
        <v/>
      </c>
      <c r="NRU30" s="14" t="str">
        <f>IF('Employee Input 20-21'!NRU30="","",'Employee Input 20-21'!NRU30)</f>
        <v/>
      </c>
      <c r="NRV30" s="14" t="str">
        <f>IF('Employee Input 20-21'!NRV30="","",'Employee Input 20-21'!NRV30)</f>
        <v/>
      </c>
      <c r="NRW30" s="14" t="str">
        <f>IF('Employee Input 20-21'!NRW30="","",'Employee Input 20-21'!NRW30)</f>
        <v/>
      </c>
      <c r="NRX30" s="14" t="str">
        <f>IF('Employee Input 20-21'!NRX30="","",'Employee Input 20-21'!NRX30)</f>
        <v/>
      </c>
      <c r="NRY30" s="14" t="str">
        <f>IF('Employee Input 20-21'!NRY30="","",'Employee Input 20-21'!NRY30)</f>
        <v/>
      </c>
      <c r="NRZ30" s="14" t="str">
        <f>IF('Employee Input 20-21'!NRZ30="","",'Employee Input 20-21'!NRZ30)</f>
        <v/>
      </c>
      <c r="NSA30" s="14" t="str">
        <f>IF('Employee Input 20-21'!NSA30="","",'Employee Input 20-21'!NSA30)</f>
        <v/>
      </c>
      <c r="NSB30" s="14" t="str">
        <f>IF('Employee Input 20-21'!NSB30="","",'Employee Input 20-21'!NSB30)</f>
        <v/>
      </c>
      <c r="NSC30" s="14" t="str">
        <f>IF('Employee Input 20-21'!NSC30="","",'Employee Input 20-21'!NSC30)</f>
        <v/>
      </c>
      <c r="NSD30" s="14" t="str">
        <f>IF('Employee Input 20-21'!NSD30="","",'Employee Input 20-21'!NSD30)</f>
        <v/>
      </c>
      <c r="NSE30" s="14" t="str">
        <f>IF('Employee Input 20-21'!NSE30="","",'Employee Input 20-21'!NSE30)</f>
        <v/>
      </c>
      <c r="NSF30" s="14" t="str">
        <f>IF('Employee Input 20-21'!NSF30="","",'Employee Input 20-21'!NSF30)</f>
        <v/>
      </c>
      <c r="NSG30" s="14" t="str">
        <f>IF('Employee Input 20-21'!NSG30="","",'Employee Input 20-21'!NSG30)</f>
        <v/>
      </c>
      <c r="NSH30" s="14" t="str">
        <f>IF('Employee Input 20-21'!NSH30="","",'Employee Input 20-21'!NSH30)</f>
        <v/>
      </c>
      <c r="NSI30" s="14" t="str">
        <f>IF('Employee Input 20-21'!NSI30="","",'Employee Input 20-21'!NSI30)</f>
        <v/>
      </c>
      <c r="NSJ30" s="14" t="str">
        <f>IF('Employee Input 20-21'!NSJ30="","",'Employee Input 20-21'!NSJ30)</f>
        <v/>
      </c>
      <c r="NSK30" s="14" t="str">
        <f>IF('Employee Input 20-21'!NSK30="","",'Employee Input 20-21'!NSK30)</f>
        <v/>
      </c>
      <c r="NSL30" s="14" t="str">
        <f>IF('Employee Input 20-21'!NSL30="","",'Employee Input 20-21'!NSL30)</f>
        <v/>
      </c>
      <c r="NSM30" s="14" t="str">
        <f>IF('Employee Input 20-21'!NSM30="","",'Employee Input 20-21'!NSM30)</f>
        <v/>
      </c>
      <c r="NSN30" s="14" t="str">
        <f>IF('Employee Input 20-21'!NSN30="","",'Employee Input 20-21'!NSN30)</f>
        <v/>
      </c>
      <c r="NSO30" s="14" t="str">
        <f>IF('Employee Input 20-21'!NSO30="","",'Employee Input 20-21'!NSO30)</f>
        <v/>
      </c>
      <c r="NSP30" s="14" t="str">
        <f>IF('Employee Input 20-21'!NSP30="","",'Employee Input 20-21'!NSP30)</f>
        <v/>
      </c>
      <c r="NSQ30" s="14" t="str">
        <f>IF('Employee Input 20-21'!NSQ30="","",'Employee Input 20-21'!NSQ30)</f>
        <v/>
      </c>
      <c r="NSR30" s="14" t="str">
        <f>IF('Employee Input 20-21'!NSR30="","",'Employee Input 20-21'!NSR30)</f>
        <v/>
      </c>
      <c r="NSS30" s="14" t="str">
        <f>IF('Employee Input 20-21'!NSS30="","",'Employee Input 20-21'!NSS30)</f>
        <v/>
      </c>
      <c r="NST30" s="14" t="str">
        <f>IF('Employee Input 20-21'!NST30="","",'Employee Input 20-21'!NST30)</f>
        <v/>
      </c>
      <c r="NSU30" s="14" t="str">
        <f>IF('Employee Input 20-21'!NSU30="","",'Employee Input 20-21'!NSU30)</f>
        <v/>
      </c>
      <c r="NSV30" s="14" t="str">
        <f>IF('Employee Input 20-21'!NSV30="","",'Employee Input 20-21'!NSV30)</f>
        <v/>
      </c>
      <c r="NSW30" s="14" t="str">
        <f>IF('Employee Input 20-21'!NSW30="","",'Employee Input 20-21'!NSW30)</f>
        <v/>
      </c>
      <c r="NSX30" s="14" t="str">
        <f>IF('Employee Input 20-21'!NSX30="","",'Employee Input 20-21'!NSX30)</f>
        <v/>
      </c>
      <c r="NSY30" s="14" t="str">
        <f>IF('Employee Input 20-21'!NSY30="","",'Employee Input 20-21'!NSY30)</f>
        <v/>
      </c>
      <c r="NSZ30" s="14" t="str">
        <f>IF('Employee Input 20-21'!NSZ30="","",'Employee Input 20-21'!NSZ30)</f>
        <v/>
      </c>
      <c r="NTA30" s="14" t="str">
        <f>IF('Employee Input 20-21'!NTA30="","",'Employee Input 20-21'!NTA30)</f>
        <v/>
      </c>
      <c r="NTB30" s="14" t="str">
        <f>IF('Employee Input 20-21'!NTB30="","",'Employee Input 20-21'!NTB30)</f>
        <v/>
      </c>
      <c r="NTC30" s="14" t="str">
        <f>IF('Employee Input 20-21'!NTC30="","",'Employee Input 20-21'!NTC30)</f>
        <v/>
      </c>
      <c r="NTD30" s="14" t="str">
        <f>IF('Employee Input 20-21'!NTD30="","",'Employee Input 20-21'!NTD30)</f>
        <v/>
      </c>
      <c r="NTE30" s="14" t="str">
        <f>IF('Employee Input 20-21'!NTE30="","",'Employee Input 20-21'!NTE30)</f>
        <v/>
      </c>
      <c r="NTF30" s="14" t="str">
        <f>IF('Employee Input 20-21'!NTF30="","",'Employee Input 20-21'!NTF30)</f>
        <v/>
      </c>
      <c r="NTG30" s="14" t="str">
        <f>IF('Employee Input 20-21'!NTG30="","",'Employee Input 20-21'!NTG30)</f>
        <v/>
      </c>
      <c r="NTH30" s="14" t="str">
        <f>IF('Employee Input 20-21'!NTH30="","",'Employee Input 20-21'!NTH30)</f>
        <v/>
      </c>
      <c r="NTI30" s="14" t="str">
        <f>IF('Employee Input 20-21'!NTI30="","",'Employee Input 20-21'!NTI30)</f>
        <v/>
      </c>
      <c r="NTJ30" s="14" t="str">
        <f>IF('Employee Input 20-21'!NTJ30="","",'Employee Input 20-21'!NTJ30)</f>
        <v/>
      </c>
      <c r="NTK30" s="14" t="str">
        <f>IF('Employee Input 20-21'!NTK30="","",'Employee Input 20-21'!NTK30)</f>
        <v/>
      </c>
      <c r="NTL30" s="14" t="str">
        <f>IF('Employee Input 20-21'!NTL30="","",'Employee Input 20-21'!NTL30)</f>
        <v/>
      </c>
      <c r="NTM30" s="14" t="str">
        <f>IF('Employee Input 20-21'!NTM30="","",'Employee Input 20-21'!NTM30)</f>
        <v/>
      </c>
      <c r="NTN30" s="14" t="str">
        <f>IF('Employee Input 20-21'!NTN30="","",'Employee Input 20-21'!NTN30)</f>
        <v/>
      </c>
      <c r="NTO30" s="14" t="str">
        <f>IF('Employee Input 20-21'!NTO30="","",'Employee Input 20-21'!NTO30)</f>
        <v/>
      </c>
      <c r="NTP30" s="14" t="str">
        <f>IF('Employee Input 20-21'!NTP30="","",'Employee Input 20-21'!NTP30)</f>
        <v/>
      </c>
      <c r="NTQ30" s="14" t="str">
        <f>IF('Employee Input 20-21'!NTQ30="","",'Employee Input 20-21'!NTQ30)</f>
        <v/>
      </c>
      <c r="NTR30" s="14" t="str">
        <f>IF('Employee Input 20-21'!NTR30="","",'Employee Input 20-21'!NTR30)</f>
        <v/>
      </c>
      <c r="NTS30" s="14" t="str">
        <f>IF('Employee Input 20-21'!NTS30="","",'Employee Input 20-21'!NTS30)</f>
        <v/>
      </c>
      <c r="NTT30" s="14" t="str">
        <f>IF('Employee Input 20-21'!NTT30="","",'Employee Input 20-21'!NTT30)</f>
        <v/>
      </c>
      <c r="NTU30" s="14" t="str">
        <f>IF('Employee Input 20-21'!NTU30="","",'Employee Input 20-21'!NTU30)</f>
        <v/>
      </c>
      <c r="NTV30" s="14" t="str">
        <f>IF('Employee Input 20-21'!NTV30="","",'Employee Input 20-21'!NTV30)</f>
        <v/>
      </c>
      <c r="NTW30" s="14" t="str">
        <f>IF('Employee Input 20-21'!NTW30="","",'Employee Input 20-21'!NTW30)</f>
        <v/>
      </c>
      <c r="NTX30" s="14" t="str">
        <f>IF('Employee Input 20-21'!NTX30="","",'Employee Input 20-21'!NTX30)</f>
        <v/>
      </c>
      <c r="NTY30" s="14" t="str">
        <f>IF('Employee Input 20-21'!NTY30="","",'Employee Input 20-21'!NTY30)</f>
        <v/>
      </c>
      <c r="NTZ30" s="14" t="str">
        <f>IF('Employee Input 20-21'!NTZ30="","",'Employee Input 20-21'!NTZ30)</f>
        <v/>
      </c>
      <c r="NUA30" s="14" t="str">
        <f>IF('Employee Input 20-21'!NUA30="","",'Employee Input 20-21'!NUA30)</f>
        <v/>
      </c>
      <c r="NUB30" s="14" t="str">
        <f>IF('Employee Input 20-21'!NUB30="","",'Employee Input 20-21'!NUB30)</f>
        <v/>
      </c>
      <c r="NUC30" s="14" t="str">
        <f>IF('Employee Input 20-21'!NUC30="","",'Employee Input 20-21'!NUC30)</f>
        <v/>
      </c>
      <c r="NUD30" s="14" t="str">
        <f>IF('Employee Input 20-21'!NUD30="","",'Employee Input 20-21'!NUD30)</f>
        <v/>
      </c>
      <c r="NUE30" s="14" t="str">
        <f>IF('Employee Input 20-21'!NUE30="","",'Employee Input 20-21'!NUE30)</f>
        <v/>
      </c>
      <c r="NUF30" s="14" t="str">
        <f>IF('Employee Input 20-21'!NUF30="","",'Employee Input 20-21'!NUF30)</f>
        <v/>
      </c>
      <c r="NUG30" s="14" t="str">
        <f>IF('Employee Input 20-21'!NUG30="","",'Employee Input 20-21'!NUG30)</f>
        <v/>
      </c>
      <c r="NUH30" s="14" t="str">
        <f>IF('Employee Input 20-21'!NUH30="","",'Employee Input 20-21'!NUH30)</f>
        <v/>
      </c>
      <c r="NUI30" s="14" t="str">
        <f>IF('Employee Input 20-21'!NUI30="","",'Employee Input 20-21'!NUI30)</f>
        <v/>
      </c>
      <c r="NUJ30" s="14" t="str">
        <f>IF('Employee Input 20-21'!NUJ30="","",'Employee Input 20-21'!NUJ30)</f>
        <v/>
      </c>
      <c r="NUK30" s="14" t="str">
        <f>IF('Employee Input 20-21'!NUK30="","",'Employee Input 20-21'!NUK30)</f>
        <v/>
      </c>
      <c r="NUL30" s="14" t="str">
        <f>IF('Employee Input 20-21'!NUL30="","",'Employee Input 20-21'!NUL30)</f>
        <v/>
      </c>
      <c r="NUM30" s="14" t="str">
        <f>IF('Employee Input 20-21'!NUM30="","",'Employee Input 20-21'!NUM30)</f>
        <v/>
      </c>
      <c r="NUN30" s="14" t="str">
        <f>IF('Employee Input 20-21'!NUN30="","",'Employee Input 20-21'!NUN30)</f>
        <v/>
      </c>
      <c r="NUO30" s="14" t="str">
        <f>IF('Employee Input 20-21'!NUO30="","",'Employee Input 20-21'!NUO30)</f>
        <v/>
      </c>
      <c r="NUP30" s="14" t="str">
        <f>IF('Employee Input 20-21'!NUP30="","",'Employee Input 20-21'!NUP30)</f>
        <v/>
      </c>
      <c r="NUQ30" s="14" t="str">
        <f>IF('Employee Input 20-21'!NUQ30="","",'Employee Input 20-21'!NUQ30)</f>
        <v/>
      </c>
      <c r="NUR30" s="14" t="str">
        <f>IF('Employee Input 20-21'!NUR30="","",'Employee Input 20-21'!NUR30)</f>
        <v/>
      </c>
      <c r="NUS30" s="14" t="str">
        <f>IF('Employee Input 20-21'!NUS30="","",'Employee Input 20-21'!NUS30)</f>
        <v/>
      </c>
      <c r="NUT30" s="14" t="str">
        <f>IF('Employee Input 20-21'!NUT30="","",'Employee Input 20-21'!NUT30)</f>
        <v/>
      </c>
      <c r="NUU30" s="14" t="str">
        <f>IF('Employee Input 20-21'!NUU30="","",'Employee Input 20-21'!NUU30)</f>
        <v/>
      </c>
      <c r="NUV30" s="14" t="str">
        <f>IF('Employee Input 20-21'!NUV30="","",'Employee Input 20-21'!NUV30)</f>
        <v/>
      </c>
      <c r="NUW30" s="14" t="str">
        <f>IF('Employee Input 20-21'!NUW30="","",'Employee Input 20-21'!NUW30)</f>
        <v/>
      </c>
      <c r="NUX30" s="14" t="str">
        <f>IF('Employee Input 20-21'!NUX30="","",'Employee Input 20-21'!NUX30)</f>
        <v/>
      </c>
      <c r="NUY30" s="14" t="str">
        <f>IF('Employee Input 20-21'!NUY30="","",'Employee Input 20-21'!NUY30)</f>
        <v/>
      </c>
      <c r="NUZ30" s="14" t="str">
        <f>IF('Employee Input 20-21'!NUZ30="","",'Employee Input 20-21'!NUZ30)</f>
        <v/>
      </c>
      <c r="NVA30" s="14" t="str">
        <f>IF('Employee Input 20-21'!NVA30="","",'Employee Input 20-21'!NVA30)</f>
        <v/>
      </c>
      <c r="NVB30" s="14" t="str">
        <f>IF('Employee Input 20-21'!NVB30="","",'Employee Input 20-21'!NVB30)</f>
        <v/>
      </c>
      <c r="NVC30" s="14" t="str">
        <f>IF('Employee Input 20-21'!NVC30="","",'Employee Input 20-21'!NVC30)</f>
        <v/>
      </c>
      <c r="NVD30" s="14" t="str">
        <f>IF('Employee Input 20-21'!NVD30="","",'Employee Input 20-21'!NVD30)</f>
        <v/>
      </c>
      <c r="NVE30" s="14" t="str">
        <f>IF('Employee Input 20-21'!NVE30="","",'Employee Input 20-21'!NVE30)</f>
        <v/>
      </c>
      <c r="NVF30" s="14" t="str">
        <f>IF('Employee Input 20-21'!NVF30="","",'Employee Input 20-21'!NVF30)</f>
        <v/>
      </c>
      <c r="NVG30" s="14" t="str">
        <f>IF('Employee Input 20-21'!NVG30="","",'Employee Input 20-21'!NVG30)</f>
        <v/>
      </c>
      <c r="NVH30" s="14" t="str">
        <f>IF('Employee Input 20-21'!NVH30="","",'Employee Input 20-21'!NVH30)</f>
        <v/>
      </c>
      <c r="NVI30" s="14" t="str">
        <f>IF('Employee Input 20-21'!NVI30="","",'Employee Input 20-21'!NVI30)</f>
        <v/>
      </c>
      <c r="NVJ30" s="14" t="str">
        <f>IF('Employee Input 20-21'!NVJ30="","",'Employee Input 20-21'!NVJ30)</f>
        <v/>
      </c>
      <c r="NVK30" s="14" t="str">
        <f>IF('Employee Input 20-21'!NVK30="","",'Employee Input 20-21'!NVK30)</f>
        <v/>
      </c>
      <c r="NVL30" s="14" t="str">
        <f>IF('Employee Input 20-21'!NVL30="","",'Employee Input 20-21'!NVL30)</f>
        <v/>
      </c>
      <c r="NVM30" s="14" t="str">
        <f>IF('Employee Input 20-21'!NVM30="","",'Employee Input 20-21'!NVM30)</f>
        <v/>
      </c>
      <c r="NVN30" s="14" t="str">
        <f>IF('Employee Input 20-21'!NVN30="","",'Employee Input 20-21'!NVN30)</f>
        <v/>
      </c>
      <c r="NVO30" s="14" t="str">
        <f>IF('Employee Input 20-21'!NVO30="","",'Employee Input 20-21'!NVO30)</f>
        <v/>
      </c>
      <c r="NVP30" s="14" t="str">
        <f>IF('Employee Input 20-21'!NVP30="","",'Employee Input 20-21'!NVP30)</f>
        <v/>
      </c>
      <c r="NVQ30" s="14" t="str">
        <f>IF('Employee Input 20-21'!NVQ30="","",'Employee Input 20-21'!NVQ30)</f>
        <v/>
      </c>
      <c r="NVR30" s="14" t="str">
        <f>IF('Employee Input 20-21'!NVR30="","",'Employee Input 20-21'!NVR30)</f>
        <v/>
      </c>
      <c r="NVS30" s="14" t="str">
        <f>IF('Employee Input 20-21'!NVS30="","",'Employee Input 20-21'!NVS30)</f>
        <v/>
      </c>
      <c r="NVT30" s="14" t="str">
        <f>IF('Employee Input 20-21'!NVT30="","",'Employee Input 20-21'!NVT30)</f>
        <v/>
      </c>
      <c r="NVU30" s="14" t="str">
        <f>IF('Employee Input 20-21'!NVU30="","",'Employee Input 20-21'!NVU30)</f>
        <v/>
      </c>
      <c r="NVV30" s="14" t="str">
        <f>IF('Employee Input 20-21'!NVV30="","",'Employee Input 20-21'!NVV30)</f>
        <v/>
      </c>
      <c r="NVW30" s="14" t="str">
        <f>IF('Employee Input 20-21'!NVW30="","",'Employee Input 20-21'!NVW30)</f>
        <v/>
      </c>
      <c r="NVX30" s="14" t="str">
        <f>IF('Employee Input 20-21'!NVX30="","",'Employee Input 20-21'!NVX30)</f>
        <v/>
      </c>
      <c r="NVY30" s="14" t="str">
        <f>IF('Employee Input 20-21'!NVY30="","",'Employee Input 20-21'!NVY30)</f>
        <v/>
      </c>
      <c r="NVZ30" s="14" t="str">
        <f>IF('Employee Input 20-21'!NVZ30="","",'Employee Input 20-21'!NVZ30)</f>
        <v/>
      </c>
      <c r="NWA30" s="14" t="str">
        <f>IF('Employee Input 20-21'!NWA30="","",'Employee Input 20-21'!NWA30)</f>
        <v/>
      </c>
      <c r="NWB30" s="14" t="str">
        <f>IF('Employee Input 20-21'!NWB30="","",'Employee Input 20-21'!NWB30)</f>
        <v/>
      </c>
      <c r="NWC30" s="14" t="str">
        <f>IF('Employee Input 20-21'!NWC30="","",'Employee Input 20-21'!NWC30)</f>
        <v/>
      </c>
      <c r="NWD30" s="14" t="str">
        <f>IF('Employee Input 20-21'!NWD30="","",'Employee Input 20-21'!NWD30)</f>
        <v/>
      </c>
      <c r="NWE30" s="14" t="str">
        <f>IF('Employee Input 20-21'!NWE30="","",'Employee Input 20-21'!NWE30)</f>
        <v/>
      </c>
      <c r="NWF30" s="14" t="str">
        <f>IF('Employee Input 20-21'!NWF30="","",'Employee Input 20-21'!NWF30)</f>
        <v/>
      </c>
      <c r="NWG30" s="14" t="str">
        <f>IF('Employee Input 20-21'!NWG30="","",'Employee Input 20-21'!NWG30)</f>
        <v/>
      </c>
      <c r="NWH30" s="14" t="str">
        <f>IF('Employee Input 20-21'!NWH30="","",'Employee Input 20-21'!NWH30)</f>
        <v/>
      </c>
      <c r="NWI30" s="14" t="str">
        <f>IF('Employee Input 20-21'!NWI30="","",'Employee Input 20-21'!NWI30)</f>
        <v/>
      </c>
      <c r="NWJ30" s="14" t="str">
        <f>IF('Employee Input 20-21'!NWJ30="","",'Employee Input 20-21'!NWJ30)</f>
        <v/>
      </c>
      <c r="NWK30" s="14" t="str">
        <f>IF('Employee Input 20-21'!NWK30="","",'Employee Input 20-21'!NWK30)</f>
        <v/>
      </c>
      <c r="NWL30" s="14" t="str">
        <f>IF('Employee Input 20-21'!NWL30="","",'Employee Input 20-21'!NWL30)</f>
        <v/>
      </c>
      <c r="NWM30" s="14" t="str">
        <f>IF('Employee Input 20-21'!NWM30="","",'Employee Input 20-21'!NWM30)</f>
        <v/>
      </c>
      <c r="NWN30" s="14" t="str">
        <f>IF('Employee Input 20-21'!NWN30="","",'Employee Input 20-21'!NWN30)</f>
        <v/>
      </c>
      <c r="NWO30" s="14" t="str">
        <f>IF('Employee Input 20-21'!NWO30="","",'Employee Input 20-21'!NWO30)</f>
        <v/>
      </c>
      <c r="NWP30" s="14" t="str">
        <f>IF('Employee Input 20-21'!NWP30="","",'Employee Input 20-21'!NWP30)</f>
        <v/>
      </c>
      <c r="NWQ30" s="14" t="str">
        <f>IF('Employee Input 20-21'!NWQ30="","",'Employee Input 20-21'!NWQ30)</f>
        <v/>
      </c>
      <c r="NWR30" s="14" t="str">
        <f>IF('Employee Input 20-21'!NWR30="","",'Employee Input 20-21'!NWR30)</f>
        <v/>
      </c>
      <c r="NWS30" s="14" t="str">
        <f>IF('Employee Input 20-21'!NWS30="","",'Employee Input 20-21'!NWS30)</f>
        <v/>
      </c>
      <c r="NWT30" s="14" t="str">
        <f>IF('Employee Input 20-21'!NWT30="","",'Employee Input 20-21'!NWT30)</f>
        <v/>
      </c>
      <c r="NWU30" s="14" t="str">
        <f>IF('Employee Input 20-21'!NWU30="","",'Employee Input 20-21'!NWU30)</f>
        <v/>
      </c>
      <c r="NWV30" s="14" t="str">
        <f>IF('Employee Input 20-21'!NWV30="","",'Employee Input 20-21'!NWV30)</f>
        <v/>
      </c>
      <c r="NWW30" s="14" t="str">
        <f>IF('Employee Input 20-21'!NWW30="","",'Employee Input 20-21'!NWW30)</f>
        <v/>
      </c>
      <c r="NWX30" s="14" t="str">
        <f>IF('Employee Input 20-21'!NWX30="","",'Employee Input 20-21'!NWX30)</f>
        <v/>
      </c>
      <c r="NWY30" s="14" t="str">
        <f>IF('Employee Input 20-21'!NWY30="","",'Employee Input 20-21'!NWY30)</f>
        <v/>
      </c>
      <c r="NWZ30" s="14" t="str">
        <f>IF('Employee Input 20-21'!NWZ30="","",'Employee Input 20-21'!NWZ30)</f>
        <v/>
      </c>
      <c r="NXA30" s="14" t="str">
        <f>IF('Employee Input 20-21'!NXA30="","",'Employee Input 20-21'!NXA30)</f>
        <v/>
      </c>
      <c r="NXB30" s="14" t="str">
        <f>IF('Employee Input 20-21'!NXB30="","",'Employee Input 20-21'!NXB30)</f>
        <v/>
      </c>
      <c r="NXC30" s="14" t="str">
        <f>IF('Employee Input 20-21'!NXC30="","",'Employee Input 20-21'!NXC30)</f>
        <v/>
      </c>
      <c r="NXD30" s="14" t="str">
        <f>IF('Employee Input 20-21'!NXD30="","",'Employee Input 20-21'!NXD30)</f>
        <v/>
      </c>
      <c r="NXE30" s="14" t="str">
        <f>IF('Employee Input 20-21'!NXE30="","",'Employee Input 20-21'!NXE30)</f>
        <v/>
      </c>
      <c r="NXF30" s="14" t="str">
        <f>IF('Employee Input 20-21'!NXF30="","",'Employee Input 20-21'!NXF30)</f>
        <v/>
      </c>
      <c r="NXG30" s="14" t="str">
        <f>IF('Employee Input 20-21'!NXG30="","",'Employee Input 20-21'!NXG30)</f>
        <v/>
      </c>
      <c r="NXH30" s="14" t="str">
        <f>IF('Employee Input 20-21'!NXH30="","",'Employee Input 20-21'!NXH30)</f>
        <v/>
      </c>
      <c r="NXI30" s="14" t="str">
        <f>IF('Employee Input 20-21'!NXI30="","",'Employee Input 20-21'!NXI30)</f>
        <v/>
      </c>
      <c r="NXJ30" s="14" t="str">
        <f>IF('Employee Input 20-21'!NXJ30="","",'Employee Input 20-21'!NXJ30)</f>
        <v/>
      </c>
      <c r="NXK30" s="14" t="str">
        <f>IF('Employee Input 20-21'!NXK30="","",'Employee Input 20-21'!NXK30)</f>
        <v/>
      </c>
      <c r="NXL30" s="14" t="str">
        <f>IF('Employee Input 20-21'!NXL30="","",'Employee Input 20-21'!NXL30)</f>
        <v/>
      </c>
      <c r="NXM30" s="14" t="str">
        <f>IF('Employee Input 20-21'!NXM30="","",'Employee Input 20-21'!NXM30)</f>
        <v/>
      </c>
      <c r="NXN30" s="14" t="str">
        <f>IF('Employee Input 20-21'!NXN30="","",'Employee Input 20-21'!NXN30)</f>
        <v/>
      </c>
      <c r="NXO30" s="14" t="str">
        <f>IF('Employee Input 20-21'!NXO30="","",'Employee Input 20-21'!NXO30)</f>
        <v/>
      </c>
      <c r="NXP30" s="14" t="str">
        <f>IF('Employee Input 20-21'!NXP30="","",'Employee Input 20-21'!NXP30)</f>
        <v/>
      </c>
      <c r="NXQ30" s="14" t="str">
        <f>IF('Employee Input 20-21'!NXQ30="","",'Employee Input 20-21'!NXQ30)</f>
        <v/>
      </c>
      <c r="NXR30" s="14" t="str">
        <f>IF('Employee Input 20-21'!NXR30="","",'Employee Input 20-21'!NXR30)</f>
        <v/>
      </c>
      <c r="NXS30" s="14" t="str">
        <f>IF('Employee Input 20-21'!NXS30="","",'Employee Input 20-21'!NXS30)</f>
        <v/>
      </c>
      <c r="NXT30" s="14" t="str">
        <f>IF('Employee Input 20-21'!NXT30="","",'Employee Input 20-21'!NXT30)</f>
        <v/>
      </c>
      <c r="NXU30" s="14" t="str">
        <f>IF('Employee Input 20-21'!NXU30="","",'Employee Input 20-21'!NXU30)</f>
        <v/>
      </c>
      <c r="NXV30" s="14" t="str">
        <f>IF('Employee Input 20-21'!NXV30="","",'Employee Input 20-21'!NXV30)</f>
        <v/>
      </c>
      <c r="NXW30" s="14" t="str">
        <f>IF('Employee Input 20-21'!NXW30="","",'Employee Input 20-21'!NXW30)</f>
        <v/>
      </c>
      <c r="NXX30" s="14" t="str">
        <f>IF('Employee Input 20-21'!NXX30="","",'Employee Input 20-21'!NXX30)</f>
        <v/>
      </c>
      <c r="NXY30" s="14" t="str">
        <f>IF('Employee Input 20-21'!NXY30="","",'Employee Input 20-21'!NXY30)</f>
        <v/>
      </c>
      <c r="NXZ30" s="14" t="str">
        <f>IF('Employee Input 20-21'!NXZ30="","",'Employee Input 20-21'!NXZ30)</f>
        <v/>
      </c>
      <c r="NYA30" s="14" t="str">
        <f>IF('Employee Input 20-21'!NYA30="","",'Employee Input 20-21'!NYA30)</f>
        <v/>
      </c>
      <c r="NYB30" s="14" t="str">
        <f>IF('Employee Input 20-21'!NYB30="","",'Employee Input 20-21'!NYB30)</f>
        <v/>
      </c>
      <c r="NYC30" s="14" t="str">
        <f>IF('Employee Input 20-21'!NYC30="","",'Employee Input 20-21'!NYC30)</f>
        <v/>
      </c>
      <c r="NYD30" s="14" t="str">
        <f>IF('Employee Input 20-21'!NYD30="","",'Employee Input 20-21'!NYD30)</f>
        <v/>
      </c>
      <c r="NYE30" s="14" t="str">
        <f>IF('Employee Input 20-21'!NYE30="","",'Employee Input 20-21'!NYE30)</f>
        <v/>
      </c>
      <c r="NYF30" s="14" t="str">
        <f>IF('Employee Input 20-21'!NYF30="","",'Employee Input 20-21'!NYF30)</f>
        <v/>
      </c>
      <c r="NYG30" s="14" t="str">
        <f>IF('Employee Input 20-21'!NYG30="","",'Employee Input 20-21'!NYG30)</f>
        <v/>
      </c>
      <c r="NYH30" s="14" t="str">
        <f>IF('Employee Input 20-21'!NYH30="","",'Employee Input 20-21'!NYH30)</f>
        <v/>
      </c>
      <c r="NYI30" s="14" t="str">
        <f>IF('Employee Input 20-21'!NYI30="","",'Employee Input 20-21'!NYI30)</f>
        <v/>
      </c>
      <c r="NYJ30" s="14" t="str">
        <f>IF('Employee Input 20-21'!NYJ30="","",'Employee Input 20-21'!NYJ30)</f>
        <v/>
      </c>
      <c r="NYK30" s="14" t="str">
        <f>IF('Employee Input 20-21'!NYK30="","",'Employee Input 20-21'!NYK30)</f>
        <v/>
      </c>
      <c r="NYL30" s="14" t="str">
        <f>IF('Employee Input 20-21'!NYL30="","",'Employee Input 20-21'!NYL30)</f>
        <v/>
      </c>
      <c r="NYM30" s="14" t="str">
        <f>IF('Employee Input 20-21'!NYM30="","",'Employee Input 20-21'!NYM30)</f>
        <v/>
      </c>
      <c r="NYN30" s="14" t="str">
        <f>IF('Employee Input 20-21'!NYN30="","",'Employee Input 20-21'!NYN30)</f>
        <v/>
      </c>
      <c r="NYO30" s="14" t="str">
        <f>IF('Employee Input 20-21'!NYO30="","",'Employee Input 20-21'!NYO30)</f>
        <v/>
      </c>
      <c r="NYP30" s="14" t="str">
        <f>IF('Employee Input 20-21'!NYP30="","",'Employee Input 20-21'!NYP30)</f>
        <v/>
      </c>
      <c r="NYQ30" s="14" t="str">
        <f>IF('Employee Input 20-21'!NYQ30="","",'Employee Input 20-21'!NYQ30)</f>
        <v/>
      </c>
      <c r="NYR30" s="14" t="str">
        <f>IF('Employee Input 20-21'!NYR30="","",'Employee Input 20-21'!NYR30)</f>
        <v/>
      </c>
      <c r="NYS30" s="14" t="str">
        <f>IF('Employee Input 20-21'!NYS30="","",'Employee Input 20-21'!NYS30)</f>
        <v/>
      </c>
      <c r="NYT30" s="14" t="str">
        <f>IF('Employee Input 20-21'!NYT30="","",'Employee Input 20-21'!NYT30)</f>
        <v/>
      </c>
      <c r="NYU30" s="14" t="str">
        <f>IF('Employee Input 20-21'!NYU30="","",'Employee Input 20-21'!NYU30)</f>
        <v/>
      </c>
      <c r="NYV30" s="14" t="str">
        <f>IF('Employee Input 20-21'!NYV30="","",'Employee Input 20-21'!NYV30)</f>
        <v/>
      </c>
      <c r="NYW30" s="14" t="str">
        <f>IF('Employee Input 20-21'!NYW30="","",'Employee Input 20-21'!NYW30)</f>
        <v/>
      </c>
      <c r="NYX30" s="14" t="str">
        <f>IF('Employee Input 20-21'!NYX30="","",'Employee Input 20-21'!NYX30)</f>
        <v/>
      </c>
      <c r="NYY30" s="14" t="str">
        <f>IF('Employee Input 20-21'!NYY30="","",'Employee Input 20-21'!NYY30)</f>
        <v/>
      </c>
      <c r="NYZ30" s="14" t="str">
        <f>IF('Employee Input 20-21'!NYZ30="","",'Employee Input 20-21'!NYZ30)</f>
        <v/>
      </c>
      <c r="NZA30" s="14" t="str">
        <f>IF('Employee Input 20-21'!NZA30="","",'Employee Input 20-21'!NZA30)</f>
        <v/>
      </c>
      <c r="NZB30" s="14" t="str">
        <f>IF('Employee Input 20-21'!NZB30="","",'Employee Input 20-21'!NZB30)</f>
        <v/>
      </c>
      <c r="NZC30" s="14" t="str">
        <f>IF('Employee Input 20-21'!NZC30="","",'Employee Input 20-21'!NZC30)</f>
        <v/>
      </c>
      <c r="NZD30" s="14" t="str">
        <f>IF('Employee Input 20-21'!NZD30="","",'Employee Input 20-21'!NZD30)</f>
        <v/>
      </c>
      <c r="NZE30" s="14" t="str">
        <f>IF('Employee Input 20-21'!NZE30="","",'Employee Input 20-21'!NZE30)</f>
        <v/>
      </c>
      <c r="NZF30" s="14" t="str">
        <f>IF('Employee Input 20-21'!NZF30="","",'Employee Input 20-21'!NZF30)</f>
        <v/>
      </c>
      <c r="NZG30" s="14" t="str">
        <f>IF('Employee Input 20-21'!NZG30="","",'Employee Input 20-21'!NZG30)</f>
        <v/>
      </c>
      <c r="NZH30" s="14" t="str">
        <f>IF('Employee Input 20-21'!NZH30="","",'Employee Input 20-21'!NZH30)</f>
        <v/>
      </c>
      <c r="NZI30" s="14" t="str">
        <f>IF('Employee Input 20-21'!NZI30="","",'Employee Input 20-21'!NZI30)</f>
        <v/>
      </c>
      <c r="NZJ30" s="14" t="str">
        <f>IF('Employee Input 20-21'!NZJ30="","",'Employee Input 20-21'!NZJ30)</f>
        <v/>
      </c>
      <c r="NZK30" s="14" t="str">
        <f>IF('Employee Input 20-21'!NZK30="","",'Employee Input 20-21'!NZK30)</f>
        <v/>
      </c>
      <c r="NZL30" s="14" t="str">
        <f>IF('Employee Input 20-21'!NZL30="","",'Employee Input 20-21'!NZL30)</f>
        <v/>
      </c>
      <c r="NZM30" s="14" t="str">
        <f>IF('Employee Input 20-21'!NZM30="","",'Employee Input 20-21'!NZM30)</f>
        <v/>
      </c>
      <c r="NZN30" s="14" t="str">
        <f>IF('Employee Input 20-21'!NZN30="","",'Employee Input 20-21'!NZN30)</f>
        <v/>
      </c>
      <c r="NZO30" s="14" t="str">
        <f>IF('Employee Input 20-21'!NZO30="","",'Employee Input 20-21'!NZO30)</f>
        <v/>
      </c>
      <c r="NZP30" s="14" t="str">
        <f>IF('Employee Input 20-21'!NZP30="","",'Employee Input 20-21'!NZP30)</f>
        <v/>
      </c>
      <c r="NZQ30" s="14" t="str">
        <f>IF('Employee Input 20-21'!NZQ30="","",'Employee Input 20-21'!NZQ30)</f>
        <v/>
      </c>
      <c r="NZR30" s="14" t="str">
        <f>IF('Employee Input 20-21'!NZR30="","",'Employee Input 20-21'!NZR30)</f>
        <v/>
      </c>
      <c r="NZS30" s="14" t="str">
        <f>IF('Employee Input 20-21'!NZS30="","",'Employee Input 20-21'!NZS30)</f>
        <v/>
      </c>
      <c r="NZT30" s="14" t="str">
        <f>IF('Employee Input 20-21'!NZT30="","",'Employee Input 20-21'!NZT30)</f>
        <v/>
      </c>
      <c r="NZU30" s="14" t="str">
        <f>IF('Employee Input 20-21'!NZU30="","",'Employee Input 20-21'!NZU30)</f>
        <v/>
      </c>
      <c r="NZV30" s="14" t="str">
        <f>IF('Employee Input 20-21'!NZV30="","",'Employee Input 20-21'!NZV30)</f>
        <v/>
      </c>
      <c r="NZW30" s="14" t="str">
        <f>IF('Employee Input 20-21'!NZW30="","",'Employee Input 20-21'!NZW30)</f>
        <v/>
      </c>
      <c r="NZX30" s="14" t="str">
        <f>IF('Employee Input 20-21'!NZX30="","",'Employee Input 20-21'!NZX30)</f>
        <v/>
      </c>
      <c r="NZY30" s="14" t="str">
        <f>IF('Employee Input 20-21'!NZY30="","",'Employee Input 20-21'!NZY30)</f>
        <v/>
      </c>
      <c r="NZZ30" s="14" t="str">
        <f>IF('Employee Input 20-21'!NZZ30="","",'Employee Input 20-21'!NZZ30)</f>
        <v/>
      </c>
      <c r="OAA30" s="14" t="str">
        <f>IF('Employee Input 20-21'!OAA30="","",'Employee Input 20-21'!OAA30)</f>
        <v/>
      </c>
      <c r="OAB30" s="14" t="str">
        <f>IF('Employee Input 20-21'!OAB30="","",'Employee Input 20-21'!OAB30)</f>
        <v/>
      </c>
      <c r="OAC30" s="14" t="str">
        <f>IF('Employee Input 20-21'!OAC30="","",'Employee Input 20-21'!OAC30)</f>
        <v/>
      </c>
      <c r="OAD30" s="14" t="str">
        <f>IF('Employee Input 20-21'!OAD30="","",'Employee Input 20-21'!OAD30)</f>
        <v/>
      </c>
      <c r="OAE30" s="14" t="str">
        <f>IF('Employee Input 20-21'!OAE30="","",'Employee Input 20-21'!OAE30)</f>
        <v/>
      </c>
      <c r="OAF30" s="14" t="str">
        <f>IF('Employee Input 20-21'!OAF30="","",'Employee Input 20-21'!OAF30)</f>
        <v/>
      </c>
      <c r="OAG30" s="14" t="str">
        <f>IF('Employee Input 20-21'!OAG30="","",'Employee Input 20-21'!OAG30)</f>
        <v/>
      </c>
      <c r="OAH30" s="14" t="str">
        <f>IF('Employee Input 20-21'!OAH30="","",'Employee Input 20-21'!OAH30)</f>
        <v/>
      </c>
      <c r="OAI30" s="14" t="str">
        <f>IF('Employee Input 20-21'!OAI30="","",'Employee Input 20-21'!OAI30)</f>
        <v/>
      </c>
      <c r="OAJ30" s="14" t="str">
        <f>IF('Employee Input 20-21'!OAJ30="","",'Employee Input 20-21'!OAJ30)</f>
        <v/>
      </c>
      <c r="OAK30" s="14" t="str">
        <f>IF('Employee Input 20-21'!OAK30="","",'Employee Input 20-21'!OAK30)</f>
        <v/>
      </c>
      <c r="OAL30" s="14" t="str">
        <f>IF('Employee Input 20-21'!OAL30="","",'Employee Input 20-21'!OAL30)</f>
        <v/>
      </c>
      <c r="OAM30" s="14" t="str">
        <f>IF('Employee Input 20-21'!OAM30="","",'Employee Input 20-21'!OAM30)</f>
        <v/>
      </c>
      <c r="OAN30" s="14" t="str">
        <f>IF('Employee Input 20-21'!OAN30="","",'Employee Input 20-21'!OAN30)</f>
        <v/>
      </c>
      <c r="OAO30" s="14" t="str">
        <f>IF('Employee Input 20-21'!OAO30="","",'Employee Input 20-21'!OAO30)</f>
        <v/>
      </c>
      <c r="OAP30" s="14" t="str">
        <f>IF('Employee Input 20-21'!OAP30="","",'Employee Input 20-21'!OAP30)</f>
        <v/>
      </c>
      <c r="OAQ30" s="14" t="str">
        <f>IF('Employee Input 20-21'!OAQ30="","",'Employee Input 20-21'!OAQ30)</f>
        <v/>
      </c>
      <c r="OAR30" s="14" t="str">
        <f>IF('Employee Input 20-21'!OAR30="","",'Employee Input 20-21'!OAR30)</f>
        <v/>
      </c>
      <c r="OAS30" s="14" t="str">
        <f>IF('Employee Input 20-21'!OAS30="","",'Employee Input 20-21'!OAS30)</f>
        <v/>
      </c>
      <c r="OAT30" s="14" t="str">
        <f>IF('Employee Input 20-21'!OAT30="","",'Employee Input 20-21'!OAT30)</f>
        <v/>
      </c>
      <c r="OAU30" s="14" t="str">
        <f>IF('Employee Input 20-21'!OAU30="","",'Employee Input 20-21'!OAU30)</f>
        <v/>
      </c>
      <c r="OAV30" s="14" t="str">
        <f>IF('Employee Input 20-21'!OAV30="","",'Employee Input 20-21'!OAV30)</f>
        <v/>
      </c>
      <c r="OAW30" s="14" t="str">
        <f>IF('Employee Input 20-21'!OAW30="","",'Employee Input 20-21'!OAW30)</f>
        <v/>
      </c>
      <c r="OAX30" s="14" t="str">
        <f>IF('Employee Input 20-21'!OAX30="","",'Employee Input 20-21'!OAX30)</f>
        <v/>
      </c>
      <c r="OAY30" s="14" t="str">
        <f>IF('Employee Input 20-21'!OAY30="","",'Employee Input 20-21'!OAY30)</f>
        <v/>
      </c>
      <c r="OAZ30" s="14" t="str">
        <f>IF('Employee Input 20-21'!OAZ30="","",'Employee Input 20-21'!OAZ30)</f>
        <v/>
      </c>
      <c r="OBA30" s="14" t="str">
        <f>IF('Employee Input 20-21'!OBA30="","",'Employee Input 20-21'!OBA30)</f>
        <v/>
      </c>
      <c r="OBB30" s="14" t="str">
        <f>IF('Employee Input 20-21'!OBB30="","",'Employee Input 20-21'!OBB30)</f>
        <v/>
      </c>
      <c r="OBC30" s="14" t="str">
        <f>IF('Employee Input 20-21'!OBC30="","",'Employee Input 20-21'!OBC30)</f>
        <v/>
      </c>
      <c r="OBD30" s="14" t="str">
        <f>IF('Employee Input 20-21'!OBD30="","",'Employee Input 20-21'!OBD30)</f>
        <v/>
      </c>
      <c r="OBE30" s="14" t="str">
        <f>IF('Employee Input 20-21'!OBE30="","",'Employee Input 20-21'!OBE30)</f>
        <v/>
      </c>
      <c r="OBF30" s="14" t="str">
        <f>IF('Employee Input 20-21'!OBF30="","",'Employee Input 20-21'!OBF30)</f>
        <v/>
      </c>
      <c r="OBG30" s="14" t="str">
        <f>IF('Employee Input 20-21'!OBG30="","",'Employee Input 20-21'!OBG30)</f>
        <v/>
      </c>
      <c r="OBH30" s="14" t="str">
        <f>IF('Employee Input 20-21'!OBH30="","",'Employee Input 20-21'!OBH30)</f>
        <v/>
      </c>
      <c r="OBI30" s="14" t="str">
        <f>IF('Employee Input 20-21'!OBI30="","",'Employee Input 20-21'!OBI30)</f>
        <v/>
      </c>
      <c r="OBJ30" s="14" t="str">
        <f>IF('Employee Input 20-21'!OBJ30="","",'Employee Input 20-21'!OBJ30)</f>
        <v/>
      </c>
      <c r="OBK30" s="14" t="str">
        <f>IF('Employee Input 20-21'!OBK30="","",'Employee Input 20-21'!OBK30)</f>
        <v/>
      </c>
      <c r="OBL30" s="14" t="str">
        <f>IF('Employee Input 20-21'!OBL30="","",'Employee Input 20-21'!OBL30)</f>
        <v/>
      </c>
      <c r="OBM30" s="14" t="str">
        <f>IF('Employee Input 20-21'!OBM30="","",'Employee Input 20-21'!OBM30)</f>
        <v/>
      </c>
      <c r="OBN30" s="14" t="str">
        <f>IF('Employee Input 20-21'!OBN30="","",'Employee Input 20-21'!OBN30)</f>
        <v/>
      </c>
      <c r="OBO30" s="14" t="str">
        <f>IF('Employee Input 20-21'!OBO30="","",'Employee Input 20-21'!OBO30)</f>
        <v/>
      </c>
      <c r="OBP30" s="14" t="str">
        <f>IF('Employee Input 20-21'!OBP30="","",'Employee Input 20-21'!OBP30)</f>
        <v/>
      </c>
      <c r="OBQ30" s="14" t="str">
        <f>IF('Employee Input 20-21'!OBQ30="","",'Employee Input 20-21'!OBQ30)</f>
        <v/>
      </c>
      <c r="OBR30" s="14" t="str">
        <f>IF('Employee Input 20-21'!OBR30="","",'Employee Input 20-21'!OBR30)</f>
        <v/>
      </c>
      <c r="OBS30" s="14" t="str">
        <f>IF('Employee Input 20-21'!OBS30="","",'Employee Input 20-21'!OBS30)</f>
        <v/>
      </c>
      <c r="OBT30" s="14" t="str">
        <f>IF('Employee Input 20-21'!OBT30="","",'Employee Input 20-21'!OBT30)</f>
        <v/>
      </c>
      <c r="OBU30" s="14" t="str">
        <f>IF('Employee Input 20-21'!OBU30="","",'Employee Input 20-21'!OBU30)</f>
        <v/>
      </c>
      <c r="OBV30" s="14" t="str">
        <f>IF('Employee Input 20-21'!OBV30="","",'Employee Input 20-21'!OBV30)</f>
        <v/>
      </c>
      <c r="OBW30" s="14" t="str">
        <f>IF('Employee Input 20-21'!OBW30="","",'Employee Input 20-21'!OBW30)</f>
        <v/>
      </c>
      <c r="OBX30" s="14" t="str">
        <f>IF('Employee Input 20-21'!OBX30="","",'Employee Input 20-21'!OBX30)</f>
        <v/>
      </c>
      <c r="OBY30" s="14" t="str">
        <f>IF('Employee Input 20-21'!OBY30="","",'Employee Input 20-21'!OBY30)</f>
        <v/>
      </c>
      <c r="OBZ30" s="14" t="str">
        <f>IF('Employee Input 20-21'!OBZ30="","",'Employee Input 20-21'!OBZ30)</f>
        <v/>
      </c>
      <c r="OCA30" s="14" t="str">
        <f>IF('Employee Input 20-21'!OCA30="","",'Employee Input 20-21'!OCA30)</f>
        <v/>
      </c>
      <c r="OCB30" s="14" t="str">
        <f>IF('Employee Input 20-21'!OCB30="","",'Employee Input 20-21'!OCB30)</f>
        <v/>
      </c>
      <c r="OCC30" s="14" t="str">
        <f>IF('Employee Input 20-21'!OCC30="","",'Employee Input 20-21'!OCC30)</f>
        <v/>
      </c>
      <c r="OCD30" s="14" t="str">
        <f>IF('Employee Input 20-21'!OCD30="","",'Employee Input 20-21'!OCD30)</f>
        <v/>
      </c>
      <c r="OCE30" s="14" t="str">
        <f>IF('Employee Input 20-21'!OCE30="","",'Employee Input 20-21'!OCE30)</f>
        <v/>
      </c>
      <c r="OCF30" s="14" t="str">
        <f>IF('Employee Input 20-21'!OCF30="","",'Employee Input 20-21'!OCF30)</f>
        <v/>
      </c>
      <c r="OCG30" s="14" t="str">
        <f>IF('Employee Input 20-21'!OCG30="","",'Employee Input 20-21'!OCG30)</f>
        <v/>
      </c>
      <c r="OCH30" s="14" t="str">
        <f>IF('Employee Input 20-21'!OCH30="","",'Employee Input 20-21'!OCH30)</f>
        <v/>
      </c>
      <c r="OCI30" s="14" t="str">
        <f>IF('Employee Input 20-21'!OCI30="","",'Employee Input 20-21'!OCI30)</f>
        <v/>
      </c>
      <c r="OCJ30" s="14" t="str">
        <f>IF('Employee Input 20-21'!OCJ30="","",'Employee Input 20-21'!OCJ30)</f>
        <v/>
      </c>
      <c r="OCK30" s="14" t="str">
        <f>IF('Employee Input 20-21'!OCK30="","",'Employee Input 20-21'!OCK30)</f>
        <v/>
      </c>
      <c r="OCL30" s="14" t="str">
        <f>IF('Employee Input 20-21'!OCL30="","",'Employee Input 20-21'!OCL30)</f>
        <v/>
      </c>
      <c r="OCM30" s="14" t="str">
        <f>IF('Employee Input 20-21'!OCM30="","",'Employee Input 20-21'!OCM30)</f>
        <v/>
      </c>
      <c r="OCN30" s="14" t="str">
        <f>IF('Employee Input 20-21'!OCN30="","",'Employee Input 20-21'!OCN30)</f>
        <v/>
      </c>
      <c r="OCO30" s="14" t="str">
        <f>IF('Employee Input 20-21'!OCO30="","",'Employee Input 20-21'!OCO30)</f>
        <v/>
      </c>
      <c r="OCP30" s="14" t="str">
        <f>IF('Employee Input 20-21'!OCP30="","",'Employee Input 20-21'!OCP30)</f>
        <v/>
      </c>
      <c r="OCQ30" s="14" t="str">
        <f>IF('Employee Input 20-21'!OCQ30="","",'Employee Input 20-21'!OCQ30)</f>
        <v/>
      </c>
      <c r="OCR30" s="14" t="str">
        <f>IF('Employee Input 20-21'!OCR30="","",'Employee Input 20-21'!OCR30)</f>
        <v/>
      </c>
      <c r="OCS30" s="14" t="str">
        <f>IF('Employee Input 20-21'!OCS30="","",'Employee Input 20-21'!OCS30)</f>
        <v/>
      </c>
      <c r="OCT30" s="14" t="str">
        <f>IF('Employee Input 20-21'!OCT30="","",'Employee Input 20-21'!OCT30)</f>
        <v/>
      </c>
      <c r="OCU30" s="14" t="str">
        <f>IF('Employee Input 20-21'!OCU30="","",'Employee Input 20-21'!OCU30)</f>
        <v/>
      </c>
      <c r="OCV30" s="14" t="str">
        <f>IF('Employee Input 20-21'!OCV30="","",'Employee Input 20-21'!OCV30)</f>
        <v/>
      </c>
      <c r="OCW30" s="14" t="str">
        <f>IF('Employee Input 20-21'!OCW30="","",'Employee Input 20-21'!OCW30)</f>
        <v/>
      </c>
      <c r="OCX30" s="14" t="str">
        <f>IF('Employee Input 20-21'!OCX30="","",'Employee Input 20-21'!OCX30)</f>
        <v/>
      </c>
      <c r="OCY30" s="14" t="str">
        <f>IF('Employee Input 20-21'!OCY30="","",'Employee Input 20-21'!OCY30)</f>
        <v/>
      </c>
      <c r="OCZ30" s="14" t="str">
        <f>IF('Employee Input 20-21'!OCZ30="","",'Employee Input 20-21'!OCZ30)</f>
        <v/>
      </c>
      <c r="ODA30" s="14" t="str">
        <f>IF('Employee Input 20-21'!ODA30="","",'Employee Input 20-21'!ODA30)</f>
        <v/>
      </c>
      <c r="ODB30" s="14" t="str">
        <f>IF('Employee Input 20-21'!ODB30="","",'Employee Input 20-21'!ODB30)</f>
        <v/>
      </c>
      <c r="ODC30" s="14" t="str">
        <f>IF('Employee Input 20-21'!ODC30="","",'Employee Input 20-21'!ODC30)</f>
        <v/>
      </c>
      <c r="ODD30" s="14" t="str">
        <f>IF('Employee Input 20-21'!ODD30="","",'Employee Input 20-21'!ODD30)</f>
        <v/>
      </c>
      <c r="ODE30" s="14" t="str">
        <f>IF('Employee Input 20-21'!ODE30="","",'Employee Input 20-21'!ODE30)</f>
        <v/>
      </c>
      <c r="ODF30" s="14" t="str">
        <f>IF('Employee Input 20-21'!ODF30="","",'Employee Input 20-21'!ODF30)</f>
        <v/>
      </c>
      <c r="ODG30" s="14" t="str">
        <f>IF('Employee Input 20-21'!ODG30="","",'Employee Input 20-21'!ODG30)</f>
        <v/>
      </c>
      <c r="ODH30" s="14" t="str">
        <f>IF('Employee Input 20-21'!ODH30="","",'Employee Input 20-21'!ODH30)</f>
        <v/>
      </c>
      <c r="ODI30" s="14" t="str">
        <f>IF('Employee Input 20-21'!ODI30="","",'Employee Input 20-21'!ODI30)</f>
        <v/>
      </c>
      <c r="ODJ30" s="14" t="str">
        <f>IF('Employee Input 20-21'!ODJ30="","",'Employee Input 20-21'!ODJ30)</f>
        <v/>
      </c>
      <c r="ODK30" s="14" t="str">
        <f>IF('Employee Input 20-21'!ODK30="","",'Employee Input 20-21'!ODK30)</f>
        <v/>
      </c>
      <c r="ODL30" s="14" t="str">
        <f>IF('Employee Input 20-21'!ODL30="","",'Employee Input 20-21'!ODL30)</f>
        <v/>
      </c>
      <c r="ODM30" s="14" t="str">
        <f>IF('Employee Input 20-21'!ODM30="","",'Employee Input 20-21'!ODM30)</f>
        <v/>
      </c>
      <c r="ODN30" s="14" t="str">
        <f>IF('Employee Input 20-21'!ODN30="","",'Employee Input 20-21'!ODN30)</f>
        <v/>
      </c>
      <c r="ODO30" s="14" t="str">
        <f>IF('Employee Input 20-21'!ODO30="","",'Employee Input 20-21'!ODO30)</f>
        <v/>
      </c>
      <c r="ODP30" s="14" t="str">
        <f>IF('Employee Input 20-21'!ODP30="","",'Employee Input 20-21'!ODP30)</f>
        <v/>
      </c>
      <c r="ODQ30" s="14" t="str">
        <f>IF('Employee Input 20-21'!ODQ30="","",'Employee Input 20-21'!ODQ30)</f>
        <v/>
      </c>
      <c r="ODR30" s="14" t="str">
        <f>IF('Employee Input 20-21'!ODR30="","",'Employee Input 20-21'!ODR30)</f>
        <v/>
      </c>
      <c r="ODS30" s="14" t="str">
        <f>IF('Employee Input 20-21'!ODS30="","",'Employee Input 20-21'!ODS30)</f>
        <v/>
      </c>
      <c r="ODT30" s="14" t="str">
        <f>IF('Employee Input 20-21'!ODT30="","",'Employee Input 20-21'!ODT30)</f>
        <v/>
      </c>
      <c r="ODU30" s="14" t="str">
        <f>IF('Employee Input 20-21'!ODU30="","",'Employee Input 20-21'!ODU30)</f>
        <v/>
      </c>
      <c r="ODV30" s="14" t="str">
        <f>IF('Employee Input 20-21'!ODV30="","",'Employee Input 20-21'!ODV30)</f>
        <v/>
      </c>
      <c r="ODW30" s="14" t="str">
        <f>IF('Employee Input 20-21'!ODW30="","",'Employee Input 20-21'!ODW30)</f>
        <v/>
      </c>
      <c r="ODX30" s="14" t="str">
        <f>IF('Employee Input 20-21'!ODX30="","",'Employee Input 20-21'!ODX30)</f>
        <v/>
      </c>
      <c r="ODY30" s="14" t="str">
        <f>IF('Employee Input 20-21'!ODY30="","",'Employee Input 20-21'!ODY30)</f>
        <v/>
      </c>
      <c r="ODZ30" s="14" t="str">
        <f>IF('Employee Input 20-21'!ODZ30="","",'Employee Input 20-21'!ODZ30)</f>
        <v/>
      </c>
      <c r="OEA30" s="14" t="str">
        <f>IF('Employee Input 20-21'!OEA30="","",'Employee Input 20-21'!OEA30)</f>
        <v/>
      </c>
      <c r="OEB30" s="14" t="str">
        <f>IF('Employee Input 20-21'!OEB30="","",'Employee Input 20-21'!OEB30)</f>
        <v/>
      </c>
      <c r="OEC30" s="14" t="str">
        <f>IF('Employee Input 20-21'!OEC30="","",'Employee Input 20-21'!OEC30)</f>
        <v/>
      </c>
      <c r="OED30" s="14" t="str">
        <f>IF('Employee Input 20-21'!OED30="","",'Employee Input 20-21'!OED30)</f>
        <v/>
      </c>
      <c r="OEE30" s="14" t="str">
        <f>IF('Employee Input 20-21'!OEE30="","",'Employee Input 20-21'!OEE30)</f>
        <v/>
      </c>
      <c r="OEF30" s="14" t="str">
        <f>IF('Employee Input 20-21'!OEF30="","",'Employee Input 20-21'!OEF30)</f>
        <v/>
      </c>
      <c r="OEG30" s="14" t="str">
        <f>IF('Employee Input 20-21'!OEG30="","",'Employee Input 20-21'!OEG30)</f>
        <v/>
      </c>
      <c r="OEH30" s="14" t="str">
        <f>IF('Employee Input 20-21'!OEH30="","",'Employee Input 20-21'!OEH30)</f>
        <v/>
      </c>
      <c r="OEI30" s="14" t="str">
        <f>IF('Employee Input 20-21'!OEI30="","",'Employee Input 20-21'!OEI30)</f>
        <v/>
      </c>
      <c r="OEJ30" s="14" t="str">
        <f>IF('Employee Input 20-21'!OEJ30="","",'Employee Input 20-21'!OEJ30)</f>
        <v/>
      </c>
      <c r="OEK30" s="14" t="str">
        <f>IF('Employee Input 20-21'!OEK30="","",'Employee Input 20-21'!OEK30)</f>
        <v/>
      </c>
      <c r="OEL30" s="14" t="str">
        <f>IF('Employee Input 20-21'!OEL30="","",'Employee Input 20-21'!OEL30)</f>
        <v/>
      </c>
      <c r="OEM30" s="14" t="str">
        <f>IF('Employee Input 20-21'!OEM30="","",'Employee Input 20-21'!OEM30)</f>
        <v/>
      </c>
      <c r="OEN30" s="14" t="str">
        <f>IF('Employee Input 20-21'!OEN30="","",'Employee Input 20-21'!OEN30)</f>
        <v/>
      </c>
      <c r="OEO30" s="14" t="str">
        <f>IF('Employee Input 20-21'!OEO30="","",'Employee Input 20-21'!OEO30)</f>
        <v/>
      </c>
      <c r="OEP30" s="14" t="str">
        <f>IF('Employee Input 20-21'!OEP30="","",'Employee Input 20-21'!OEP30)</f>
        <v/>
      </c>
      <c r="OEQ30" s="14" t="str">
        <f>IF('Employee Input 20-21'!OEQ30="","",'Employee Input 20-21'!OEQ30)</f>
        <v/>
      </c>
      <c r="OER30" s="14" t="str">
        <f>IF('Employee Input 20-21'!OER30="","",'Employee Input 20-21'!OER30)</f>
        <v/>
      </c>
      <c r="OES30" s="14" t="str">
        <f>IF('Employee Input 20-21'!OES30="","",'Employee Input 20-21'!OES30)</f>
        <v/>
      </c>
      <c r="OET30" s="14" t="str">
        <f>IF('Employee Input 20-21'!OET30="","",'Employee Input 20-21'!OET30)</f>
        <v/>
      </c>
      <c r="OEU30" s="14" t="str">
        <f>IF('Employee Input 20-21'!OEU30="","",'Employee Input 20-21'!OEU30)</f>
        <v/>
      </c>
      <c r="OEV30" s="14" t="str">
        <f>IF('Employee Input 20-21'!OEV30="","",'Employee Input 20-21'!OEV30)</f>
        <v/>
      </c>
      <c r="OEW30" s="14" t="str">
        <f>IF('Employee Input 20-21'!OEW30="","",'Employee Input 20-21'!OEW30)</f>
        <v/>
      </c>
      <c r="OEX30" s="14" t="str">
        <f>IF('Employee Input 20-21'!OEX30="","",'Employee Input 20-21'!OEX30)</f>
        <v/>
      </c>
      <c r="OEY30" s="14" t="str">
        <f>IF('Employee Input 20-21'!OEY30="","",'Employee Input 20-21'!OEY30)</f>
        <v/>
      </c>
      <c r="OEZ30" s="14" t="str">
        <f>IF('Employee Input 20-21'!OEZ30="","",'Employee Input 20-21'!OEZ30)</f>
        <v/>
      </c>
      <c r="OFA30" s="14" t="str">
        <f>IF('Employee Input 20-21'!OFA30="","",'Employee Input 20-21'!OFA30)</f>
        <v/>
      </c>
      <c r="OFB30" s="14" t="str">
        <f>IF('Employee Input 20-21'!OFB30="","",'Employee Input 20-21'!OFB30)</f>
        <v/>
      </c>
      <c r="OFC30" s="14" t="str">
        <f>IF('Employee Input 20-21'!OFC30="","",'Employee Input 20-21'!OFC30)</f>
        <v/>
      </c>
      <c r="OFD30" s="14" t="str">
        <f>IF('Employee Input 20-21'!OFD30="","",'Employee Input 20-21'!OFD30)</f>
        <v/>
      </c>
      <c r="OFE30" s="14" t="str">
        <f>IF('Employee Input 20-21'!OFE30="","",'Employee Input 20-21'!OFE30)</f>
        <v/>
      </c>
      <c r="OFF30" s="14" t="str">
        <f>IF('Employee Input 20-21'!OFF30="","",'Employee Input 20-21'!OFF30)</f>
        <v/>
      </c>
      <c r="OFG30" s="14" t="str">
        <f>IF('Employee Input 20-21'!OFG30="","",'Employee Input 20-21'!OFG30)</f>
        <v/>
      </c>
      <c r="OFH30" s="14" t="str">
        <f>IF('Employee Input 20-21'!OFH30="","",'Employee Input 20-21'!OFH30)</f>
        <v/>
      </c>
      <c r="OFI30" s="14" t="str">
        <f>IF('Employee Input 20-21'!OFI30="","",'Employee Input 20-21'!OFI30)</f>
        <v/>
      </c>
      <c r="OFJ30" s="14" t="str">
        <f>IF('Employee Input 20-21'!OFJ30="","",'Employee Input 20-21'!OFJ30)</f>
        <v/>
      </c>
      <c r="OFK30" s="14" t="str">
        <f>IF('Employee Input 20-21'!OFK30="","",'Employee Input 20-21'!OFK30)</f>
        <v/>
      </c>
      <c r="OFL30" s="14" t="str">
        <f>IF('Employee Input 20-21'!OFL30="","",'Employee Input 20-21'!OFL30)</f>
        <v/>
      </c>
      <c r="OFM30" s="14" t="str">
        <f>IF('Employee Input 20-21'!OFM30="","",'Employee Input 20-21'!OFM30)</f>
        <v/>
      </c>
      <c r="OFN30" s="14" t="str">
        <f>IF('Employee Input 20-21'!OFN30="","",'Employee Input 20-21'!OFN30)</f>
        <v/>
      </c>
      <c r="OFO30" s="14" t="str">
        <f>IF('Employee Input 20-21'!OFO30="","",'Employee Input 20-21'!OFO30)</f>
        <v/>
      </c>
      <c r="OFP30" s="14" t="str">
        <f>IF('Employee Input 20-21'!OFP30="","",'Employee Input 20-21'!OFP30)</f>
        <v/>
      </c>
      <c r="OFQ30" s="14" t="str">
        <f>IF('Employee Input 20-21'!OFQ30="","",'Employee Input 20-21'!OFQ30)</f>
        <v/>
      </c>
      <c r="OFR30" s="14" t="str">
        <f>IF('Employee Input 20-21'!OFR30="","",'Employee Input 20-21'!OFR30)</f>
        <v/>
      </c>
      <c r="OFS30" s="14" t="str">
        <f>IF('Employee Input 20-21'!OFS30="","",'Employee Input 20-21'!OFS30)</f>
        <v/>
      </c>
      <c r="OFT30" s="14" t="str">
        <f>IF('Employee Input 20-21'!OFT30="","",'Employee Input 20-21'!OFT30)</f>
        <v/>
      </c>
      <c r="OFU30" s="14" t="str">
        <f>IF('Employee Input 20-21'!OFU30="","",'Employee Input 20-21'!OFU30)</f>
        <v/>
      </c>
      <c r="OFV30" s="14" t="str">
        <f>IF('Employee Input 20-21'!OFV30="","",'Employee Input 20-21'!OFV30)</f>
        <v/>
      </c>
      <c r="OFW30" s="14" t="str">
        <f>IF('Employee Input 20-21'!OFW30="","",'Employee Input 20-21'!OFW30)</f>
        <v/>
      </c>
      <c r="OFX30" s="14" t="str">
        <f>IF('Employee Input 20-21'!OFX30="","",'Employee Input 20-21'!OFX30)</f>
        <v/>
      </c>
      <c r="OFY30" s="14" t="str">
        <f>IF('Employee Input 20-21'!OFY30="","",'Employee Input 20-21'!OFY30)</f>
        <v/>
      </c>
      <c r="OFZ30" s="14" t="str">
        <f>IF('Employee Input 20-21'!OFZ30="","",'Employee Input 20-21'!OFZ30)</f>
        <v/>
      </c>
      <c r="OGA30" s="14" t="str">
        <f>IF('Employee Input 20-21'!OGA30="","",'Employee Input 20-21'!OGA30)</f>
        <v/>
      </c>
      <c r="OGB30" s="14" t="str">
        <f>IF('Employee Input 20-21'!OGB30="","",'Employee Input 20-21'!OGB30)</f>
        <v/>
      </c>
      <c r="OGC30" s="14" t="str">
        <f>IF('Employee Input 20-21'!OGC30="","",'Employee Input 20-21'!OGC30)</f>
        <v/>
      </c>
      <c r="OGD30" s="14" t="str">
        <f>IF('Employee Input 20-21'!OGD30="","",'Employee Input 20-21'!OGD30)</f>
        <v/>
      </c>
      <c r="OGE30" s="14" t="str">
        <f>IF('Employee Input 20-21'!OGE30="","",'Employee Input 20-21'!OGE30)</f>
        <v/>
      </c>
      <c r="OGF30" s="14" t="str">
        <f>IF('Employee Input 20-21'!OGF30="","",'Employee Input 20-21'!OGF30)</f>
        <v/>
      </c>
      <c r="OGG30" s="14" t="str">
        <f>IF('Employee Input 20-21'!OGG30="","",'Employee Input 20-21'!OGG30)</f>
        <v/>
      </c>
      <c r="OGH30" s="14" t="str">
        <f>IF('Employee Input 20-21'!OGH30="","",'Employee Input 20-21'!OGH30)</f>
        <v/>
      </c>
      <c r="OGI30" s="14" t="str">
        <f>IF('Employee Input 20-21'!OGI30="","",'Employee Input 20-21'!OGI30)</f>
        <v/>
      </c>
      <c r="OGJ30" s="14" t="str">
        <f>IF('Employee Input 20-21'!OGJ30="","",'Employee Input 20-21'!OGJ30)</f>
        <v/>
      </c>
      <c r="OGK30" s="14" t="str">
        <f>IF('Employee Input 20-21'!OGK30="","",'Employee Input 20-21'!OGK30)</f>
        <v/>
      </c>
      <c r="OGL30" s="14" t="str">
        <f>IF('Employee Input 20-21'!OGL30="","",'Employee Input 20-21'!OGL30)</f>
        <v/>
      </c>
      <c r="OGM30" s="14" t="str">
        <f>IF('Employee Input 20-21'!OGM30="","",'Employee Input 20-21'!OGM30)</f>
        <v/>
      </c>
      <c r="OGN30" s="14" t="str">
        <f>IF('Employee Input 20-21'!OGN30="","",'Employee Input 20-21'!OGN30)</f>
        <v/>
      </c>
      <c r="OGO30" s="14" t="str">
        <f>IF('Employee Input 20-21'!OGO30="","",'Employee Input 20-21'!OGO30)</f>
        <v/>
      </c>
      <c r="OGP30" s="14" t="str">
        <f>IF('Employee Input 20-21'!OGP30="","",'Employee Input 20-21'!OGP30)</f>
        <v/>
      </c>
      <c r="OGQ30" s="14" t="str">
        <f>IF('Employee Input 20-21'!OGQ30="","",'Employee Input 20-21'!OGQ30)</f>
        <v/>
      </c>
      <c r="OGR30" s="14" t="str">
        <f>IF('Employee Input 20-21'!OGR30="","",'Employee Input 20-21'!OGR30)</f>
        <v/>
      </c>
      <c r="OGS30" s="14" t="str">
        <f>IF('Employee Input 20-21'!OGS30="","",'Employee Input 20-21'!OGS30)</f>
        <v/>
      </c>
      <c r="OGT30" s="14" t="str">
        <f>IF('Employee Input 20-21'!OGT30="","",'Employee Input 20-21'!OGT30)</f>
        <v/>
      </c>
      <c r="OGU30" s="14" t="str">
        <f>IF('Employee Input 20-21'!OGU30="","",'Employee Input 20-21'!OGU30)</f>
        <v/>
      </c>
      <c r="OGV30" s="14" t="str">
        <f>IF('Employee Input 20-21'!OGV30="","",'Employee Input 20-21'!OGV30)</f>
        <v/>
      </c>
      <c r="OGW30" s="14" t="str">
        <f>IF('Employee Input 20-21'!OGW30="","",'Employee Input 20-21'!OGW30)</f>
        <v/>
      </c>
      <c r="OGX30" s="14" t="str">
        <f>IF('Employee Input 20-21'!OGX30="","",'Employee Input 20-21'!OGX30)</f>
        <v/>
      </c>
      <c r="OGY30" s="14" t="str">
        <f>IF('Employee Input 20-21'!OGY30="","",'Employee Input 20-21'!OGY30)</f>
        <v/>
      </c>
      <c r="OGZ30" s="14" t="str">
        <f>IF('Employee Input 20-21'!OGZ30="","",'Employee Input 20-21'!OGZ30)</f>
        <v/>
      </c>
      <c r="OHA30" s="14" t="str">
        <f>IF('Employee Input 20-21'!OHA30="","",'Employee Input 20-21'!OHA30)</f>
        <v/>
      </c>
      <c r="OHB30" s="14" t="str">
        <f>IF('Employee Input 20-21'!OHB30="","",'Employee Input 20-21'!OHB30)</f>
        <v/>
      </c>
      <c r="OHC30" s="14" t="str">
        <f>IF('Employee Input 20-21'!OHC30="","",'Employee Input 20-21'!OHC30)</f>
        <v/>
      </c>
      <c r="OHD30" s="14" t="str">
        <f>IF('Employee Input 20-21'!OHD30="","",'Employee Input 20-21'!OHD30)</f>
        <v/>
      </c>
      <c r="OHE30" s="14" t="str">
        <f>IF('Employee Input 20-21'!OHE30="","",'Employee Input 20-21'!OHE30)</f>
        <v/>
      </c>
      <c r="OHF30" s="14" t="str">
        <f>IF('Employee Input 20-21'!OHF30="","",'Employee Input 20-21'!OHF30)</f>
        <v/>
      </c>
      <c r="OHG30" s="14" t="str">
        <f>IF('Employee Input 20-21'!OHG30="","",'Employee Input 20-21'!OHG30)</f>
        <v/>
      </c>
      <c r="OHH30" s="14" t="str">
        <f>IF('Employee Input 20-21'!OHH30="","",'Employee Input 20-21'!OHH30)</f>
        <v/>
      </c>
      <c r="OHI30" s="14" t="str">
        <f>IF('Employee Input 20-21'!OHI30="","",'Employee Input 20-21'!OHI30)</f>
        <v/>
      </c>
      <c r="OHJ30" s="14" t="str">
        <f>IF('Employee Input 20-21'!OHJ30="","",'Employee Input 20-21'!OHJ30)</f>
        <v/>
      </c>
      <c r="OHK30" s="14" t="str">
        <f>IF('Employee Input 20-21'!OHK30="","",'Employee Input 20-21'!OHK30)</f>
        <v/>
      </c>
      <c r="OHL30" s="14" t="str">
        <f>IF('Employee Input 20-21'!OHL30="","",'Employee Input 20-21'!OHL30)</f>
        <v/>
      </c>
      <c r="OHM30" s="14" t="str">
        <f>IF('Employee Input 20-21'!OHM30="","",'Employee Input 20-21'!OHM30)</f>
        <v/>
      </c>
      <c r="OHN30" s="14" t="str">
        <f>IF('Employee Input 20-21'!OHN30="","",'Employee Input 20-21'!OHN30)</f>
        <v/>
      </c>
      <c r="OHO30" s="14" t="str">
        <f>IF('Employee Input 20-21'!OHO30="","",'Employee Input 20-21'!OHO30)</f>
        <v/>
      </c>
      <c r="OHP30" s="14" t="str">
        <f>IF('Employee Input 20-21'!OHP30="","",'Employee Input 20-21'!OHP30)</f>
        <v/>
      </c>
      <c r="OHQ30" s="14" t="str">
        <f>IF('Employee Input 20-21'!OHQ30="","",'Employee Input 20-21'!OHQ30)</f>
        <v/>
      </c>
      <c r="OHR30" s="14" t="str">
        <f>IF('Employee Input 20-21'!OHR30="","",'Employee Input 20-21'!OHR30)</f>
        <v/>
      </c>
      <c r="OHS30" s="14" t="str">
        <f>IF('Employee Input 20-21'!OHS30="","",'Employee Input 20-21'!OHS30)</f>
        <v/>
      </c>
      <c r="OHT30" s="14" t="str">
        <f>IF('Employee Input 20-21'!OHT30="","",'Employee Input 20-21'!OHT30)</f>
        <v/>
      </c>
      <c r="OHU30" s="14" t="str">
        <f>IF('Employee Input 20-21'!OHU30="","",'Employee Input 20-21'!OHU30)</f>
        <v/>
      </c>
      <c r="OHV30" s="14" t="str">
        <f>IF('Employee Input 20-21'!OHV30="","",'Employee Input 20-21'!OHV30)</f>
        <v/>
      </c>
      <c r="OHW30" s="14" t="str">
        <f>IF('Employee Input 20-21'!OHW30="","",'Employee Input 20-21'!OHW30)</f>
        <v/>
      </c>
      <c r="OHX30" s="14" t="str">
        <f>IF('Employee Input 20-21'!OHX30="","",'Employee Input 20-21'!OHX30)</f>
        <v/>
      </c>
      <c r="OHY30" s="14" t="str">
        <f>IF('Employee Input 20-21'!OHY30="","",'Employee Input 20-21'!OHY30)</f>
        <v/>
      </c>
      <c r="OHZ30" s="14" t="str">
        <f>IF('Employee Input 20-21'!OHZ30="","",'Employee Input 20-21'!OHZ30)</f>
        <v/>
      </c>
      <c r="OIA30" s="14" t="str">
        <f>IF('Employee Input 20-21'!OIA30="","",'Employee Input 20-21'!OIA30)</f>
        <v/>
      </c>
      <c r="OIB30" s="14" t="str">
        <f>IF('Employee Input 20-21'!OIB30="","",'Employee Input 20-21'!OIB30)</f>
        <v/>
      </c>
      <c r="OIC30" s="14" t="str">
        <f>IF('Employee Input 20-21'!OIC30="","",'Employee Input 20-21'!OIC30)</f>
        <v/>
      </c>
      <c r="OID30" s="14" t="str">
        <f>IF('Employee Input 20-21'!OID30="","",'Employee Input 20-21'!OID30)</f>
        <v/>
      </c>
      <c r="OIE30" s="14" t="str">
        <f>IF('Employee Input 20-21'!OIE30="","",'Employee Input 20-21'!OIE30)</f>
        <v/>
      </c>
      <c r="OIF30" s="14" t="str">
        <f>IF('Employee Input 20-21'!OIF30="","",'Employee Input 20-21'!OIF30)</f>
        <v/>
      </c>
      <c r="OIG30" s="14" t="str">
        <f>IF('Employee Input 20-21'!OIG30="","",'Employee Input 20-21'!OIG30)</f>
        <v/>
      </c>
      <c r="OIH30" s="14" t="str">
        <f>IF('Employee Input 20-21'!OIH30="","",'Employee Input 20-21'!OIH30)</f>
        <v/>
      </c>
      <c r="OII30" s="14" t="str">
        <f>IF('Employee Input 20-21'!OII30="","",'Employee Input 20-21'!OII30)</f>
        <v/>
      </c>
      <c r="OIJ30" s="14" t="str">
        <f>IF('Employee Input 20-21'!OIJ30="","",'Employee Input 20-21'!OIJ30)</f>
        <v/>
      </c>
      <c r="OIK30" s="14" t="str">
        <f>IF('Employee Input 20-21'!OIK30="","",'Employee Input 20-21'!OIK30)</f>
        <v/>
      </c>
      <c r="OIL30" s="14" t="str">
        <f>IF('Employee Input 20-21'!OIL30="","",'Employee Input 20-21'!OIL30)</f>
        <v/>
      </c>
      <c r="OIM30" s="14" t="str">
        <f>IF('Employee Input 20-21'!OIM30="","",'Employee Input 20-21'!OIM30)</f>
        <v/>
      </c>
      <c r="OIN30" s="14" t="str">
        <f>IF('Employee Input 20-21'!OIN30="","",'Employee Input 20-21'!OIN30)</f>
        <v/>
      </c>
      <c r="OIO30" s="14" t="str">
        <f>IF('Employee Input 20-21'!OIO30="","",'Employee Input 20-21'!OIO30)</f>
        <v/>
      </c>
      <c r="OIP30" s="14" t="str">
        <f>IF('Employee Input 20-21'!OIP30="","",'Employee Input 20-21'!OIP30)</f>
        <v/>
      </c>
      <c r="OIQ30" s="14" t="str">
        <f>IF('Employee Input 20-21'!OIQ30="","",'Employee Input 20-21'!OIQ30)</f>
        <v/>
      </c>
      <c r="OIR30" s="14" t="str">
        <f>IF('Employee Input 20-21'!OIR30="","",'Employee Input 20-21'!OIR30)</f>
        <v/>
      </c>
      <c r="OIS30" s="14" t="str">
        <f>IF('Employee Input 20-21'!OIS30="","",'Employee Input 20-21'!OIS30)</f>
        <v/>
      </c>
      <c r="OIT30" s="14" t="str">
        <f>IF('Employee Input 20-21'!OIT30="","",'Employee Input 20-21'!OIT30)</f>
        <v/>
      </c>
      <c r="OIU30" s="14" t="str">
        <f>IF('Employee Input 20-21'!OIU30="","",'Employee Input 20-21'!OIU30)</f>
        <v/>
      </c>
      <c r="OIV30" s="14" t="str">
        <f>IF('Employee Input 20-21'!OIV30="","",'Employee Input 20-21'!OIV30)</f>
        <v/>
      </c>
      <c r="OIW30" s="14" t="str">
        <f>IF('Employee Input 20-21'!OIW30="","",'Employee Input 20-21'!OIW30)</f>
        <v/>
      </c>
      <c r="OIX30" s="14" t="str">
        <f>IF('Employee Input 20-21'!OIX30="","",'Employee Input 20-21'!OIX30)</f>
        <v/>
      </c>
      <c r="OIY30" s="14" t="str">
        <f>IF('Employee Input 20-21'!OIY30="","",'Employee Input 20-21'!OIY30)</f>
        <v/>
      </c>
      <c r="OIZ30" s="14" t="str">
        <f>IF('Employee Input 20-21'!OIZ30="","",'Employee Input 20-21'!OIZ30)</f>
        <v/>
      </c>
      <c r="OJA30" s="14" t="str">
        <f>IF('Employee Input 20-21'!OJA30="","",'Employee Input 20-21'!OJA30)</f>
        <v/>
      </c>
      <c r="OJB30" s="14" t="str">
        <f>IF('Employee Input 20-21'!OJB30="","",'Employee Input 20-21'!OJB30)</f>
        <v/>
      </c>
      <c r="OJC30" s="14" t="str">
        <f>IF('Employee Input 20-21'!OJC30="","",'Employee Input 20-21'!OJC30)</f>
        <v/>
      </c>
      <c r="OJD30" s="14" t="str">
        <f>IF('Employee Input 20-21'!OJD30="","",'Employee Input 20-21'!OJD30)</f>
        <v/>
      </c>
      <c r="OJE30" s="14" t="str">
        <f>IF('Employee Input 20-21'!OJE30="","",'Employee Input 20-21'!OJE30)</f>
        <v/>
      </c>
      <c r="OJF30" s="14" t="str">
        <f>IF('Employee Input 20-21'!OJF30="","",'Employee Input 20-21'!OJF30)</f>
        <v/>
      </c>
      <c r="OJG30" s="14" t="str">
        <f>IF('Employee Input 20-21'!OJG30="","",'Employee Input 20-21'!OJG30)</f>
        <v/>
      </c>
      <c r="OJH30" s="14" t="str">
        <f>IF('Employee Input 20-21'!OJH30="","",'Employee Input 20-21'!OJH30)</f>
        <v/>
      </c>
      <c r="OJI30" s="14" t="str">
        <f>IF('Employee Input 20-21'!OJI30="","",'Employee Input 20-21'!OJI30)</f>
        <v/>
      </c>
      <c r="OJJ30" s="14" t="str">
        <f>IF('Employee Input 20-21'!OJJ30="","",'Employee Input 20-21'!OJJ30)</f>
        <v/>
      </c>
      <c r="OJK30" s="14" t="str">
        <f>IF('Employee Input 20-21'!OJK30="","",'Employee Input 20-21'!OJK30)</f>
        <v/>
      </c>
      <c r="OJL30" s="14" t="str">
        <f>IF('Employee Input 20-21'!OJL30="","",'Employee Input 20-21'!OJL30)</f>
        <v/>
      </c>
      <c r="OJM30" s="14" t="str">
        <f>IF('Employee Input 20-21'!OJM30="","",'Employee Input 20-21'!OJM30)</f>
        <v/>
      </c>
      <c r="OJN30" s="14" t="str">
        <f>IF('Employee Input 20-21'!OJN30="","",'Employee Input 20-21'!OJN30)</f>
        <v/>
      </c>
      <c r="OJO30" s="14" t="str">
        <f>IF('Employee Input 20-21'!OJO30="","",'Employee Input 20-21'!OJO30)</f>
        <v/>
      </c>
      <c r="OJP30" s="14" t="str">
        <f>IF('Employee Input 20-21'!OJP30="","",'Employee Input 20-21'!OJP30)</f>
        <v/>
      </c>
      <c r="OJQ30" s="14" t="str">
        <f>IF('Employee Input 20-21'!OJQ30="","",'Employee Input 20-21'!OJQ30)</f>
        <v/>
      </c>
      <c r="OJR30" s="14" t="str">
        <f>IF('Employee Input 20-21'!OJR30="","",'Employee Input 20-21'!OJR30)</f>
        <v/>
      </c>
      <c r="OJS30" s="14" t="str">
        <f>IF('Employee Input 20-21'!OJS30="","",'Employee Input 20-21'!OJS30)</f>
        <v/>
      </c>
      <c r="OJT30" s="14" t="str">
        <f>IF('Employee Input 20-21'!OJT30="","",'Employee Input 20-21'!OJT30)</f>
        <v/>
      </c>
      <c r="OJU30" s="14" t="str">
        <f>IF('Employee Input 20-21'!OJU30="","",'Employee Input 20-21'!OJU30)</f>
        <v/>
      </c>
      <c r="OJV30" s="14" t="str">
        <f>IF('Employee Input 20-21'!OJV30="","",'Employee Input 20-21'!OJV30)</f>
        <v/>
      </c>
      <c r="OJW30" s="14" t="str">
        <f>IF('Employee Input 20-21'!OJW30="","",'Employee Input 20-21'!OJW30)</f>
        <v/>
      </c>
      <c r="OJX30" s="14" t="str">
        <f>IF('Employee Input 20-21'!OJX30="","",'Employee Input 20-21'!OJX30)</f>
        <v/>
      </c>
      <c r="OJY30" s="14" t="str">
        <f>IF('Employee Input 20-21'!OJY30="","",'Employee Input 20-21'!OJY30)</f>
        <v/>
      </c>
      <c r="OJZ30" s="14" t="str">
        <f>IF('Employee Input 20-21'!OJZ30="","",'Employee Input 20-21'!OJZ30)</f>
        <v/>
      </c>
      <c r="OKA30" s="14" t="str">
        <f>IF('Employee Input 20-21'!OKA30="","",'Employee Input 20-21'!OKA30)</f>
        <v/>
      </c>
      <c r="OKB30" s="14" t="str">
        <f>IF('Employee Input 20-21'!OKB30="","",'Employee Input 20-21'!OKB30)</f>
        <v/>
      </c>
      <c r="OKC30" s="14" t="str">
        <f>IF('Employee Input 20-21'!OKC30="","",'Employee Input 20-21'!OKC30)</f>
        <v/>
      </c>
      <c r="OKD30" s="14" t="str">
        <f>IF('Employee Input 20-21'!OKD30="","",'Employee Input 20-21'!OKD30)</f>
        <v/>
      </c>
      <c r="OKE30" s="14" t="str">
        <f>IF('Employee Input 20-21'!OKE30="","",'Employee Input 20-21'!OKE30)</f>
        <v/>
      </c>
      <c r="OKF30" s="14" t="str">
        <f>IF('Employee Input 20-21'!OKF30="","",'Employee Input 20-21'!OKF30)</f>
        <v/>
      </c>
      <c r="OKG30" s="14" t="str">
        <f>IF('Employee Input 20-21'!OKG30="","",'Employee Input 20-21'!OKG30)</f>
        <v/>
      </c>
      <c r="OKH30" s="14" t="str">
        <f>IF('Employee Input 20-21'!OKH30="","",'Employee Input 20-21'!OKH30)</f>
        <v/>
      </c>
      <c r="OKI30" s="14" t="str">
        <f>IF('Employee Input 20-21'!OKI30="","",'Employee Input 20-21'!OKI30)</f>
        <v/>
      </c>
      <c r="OKJ30" s="14" t="str">
        <f>IF('Employee Input 20-21'!OKJ30="","",'Employee Input 20-21'!OKJ30)</f>
        <v/>
      </c>
      <c r="OKK30" s="14" t="str">
        <f>IF('Employee Input 20-21'!OKK30="","",'Employee Input 20-21'!OKK30)</f>
        <v/>
      </c>
      <c r="OKL30" s="14" t="str">
        <f>IF('Employee Input 20-21'!OKL30="","",'Employee Input 20-21'!OKL30)</f>
        <v/>
      </c>
      <c r="OKM30" s="14" t="str">
        <f>IF('Employee Input 20-21'!OKM30="","",'Employee Input 20-21'!OKM30)</f>
        <v/>
      </c>
      <c r="OKN30" s="14" t="str">
        <f>IF('Employee Input 20-21'!OKN30="","",'Employee Input 20-21'!OKN30)</f>
        <v/>
      </c>
      <c r="OKO30" s="14" t="str">
        <f>IF('Employee Input 20-21'!OKO30="","",'Employee Input 20-21'!OKO30)</f>
        <v/>
      </c>
      <c r="OKP30" s="14" t="str">
        <f>IF('Employee Input 20-21'!OKP30="","",'Employee Input 20-21'!OKP30)</f>
        <v/>
      </c>
      <c r="OKQ30" s="14" t="str">
        <f>IF('Employee Input 20-21'!OKQ30="","",'Employee Input 20-21'!OKQ30)</f>
        <v/>
      </c>
      <c r="OKR30" s="14" t="str">
        <f>IF('Employee Input 20-21'!OKR30="","",'Employee Input 20-21'!OKR30)</f>
        <v/>
      </c>
      <c r="OKS30" s="14" t="str">
        <f>IF('Employee Input 20-21'!OKS30="","",'Employee Input 20-21'!OKS30)</f>
        <v/>
      </c>
      <c r="OKT30" s="14" t="str">
        <f>IF('Employee Input 20-21'!OKT30="","",'Employee Input 20-21'!OKT30)</f>
        <v/>
      </c>
      <c r="OKU30" s="14" t="str">
        <f>IF('Employee Input 20-21'!OKU30="","",'Employee Input 20-21'!OKU30)</f>
        <v/>
      </c>
      <c r="OKV30" s="14" t="str">
        <f>IF('Employee Input 20-21'!OKV30="","",'Employee Input 20-21'!OKV30)</f>
        <v/>
      </c>
      <c r="OKW30" s="14" t="str">
        <f>IF('Employee Input 20-21'!OKW30="","",'Employee Input 20-21'!OKW30)</f>
        <v/>
      </c>
      <c r="OKX30" s="14" t="str">
        <f>IF('Employee Input 20-21'!OKX30="","",'Employee Input 20-21'!OKX30)</f>
        <v/>
      </c>
      <c r="OKY30" s="14" t="str">
        <f>IF('Employee Input 20-21'!OKY30="","",'Employee Input 20-21'!OKY30)</f>
        <v/>
      </c>
      <c r="OKZ30" s="14" t="str">
        <f>IF('Employee Input 20-21'!OKZ30="","",'Employee Input 20-21'!OKZ30)</f>
        <v/>
      </c>
      <c r="OLA30" s="14" t="str">
        <f>IF('Employee Input 20-21'!OLA30="","",'Employee Input 20-21'!OLA30)</f>
        <v/>
      </c>
      <c r="OLB30" s="14" t="str">
        <f>IF('Employee Input 20-21'!OLB30="","",'Employee Input 20-21'!OLB30)</f>
        <v/>
      </c>
      <c r="OLC30" s="14" t="str">
        <f>IF('Employee Input 20-21'!OLC30="","",'Employee Input 20-21'!OLC30)</f>
        <v/>
      </c>
      <c r="OLD30" s="14" t="str">
        <f>IF('Employee Input 20-21'!OLD30="","",'Employee Input 20-21'!OLD30)</f>
        <v/>
      </c>
      <c r="OLE30" s="14" t="str">
        <f>IF('Employee Input 20-21'!OLE30="","",'Employee Input 20-21'!OLE30)</f>
        <v/>
      </c>
      <c r="OLF30" s="14" t="str">
        <f>IF('Employee Input 20-21'!OLF30="","",'Employee Input 20-21'!OLF30)</f>
        <v/>
      </c>
      <c r="OLG30" s="14" t="str">
        <f>IF('Employee Input 20-21'!OLG30="","",'Employee Input 20-21'!OLG30)</f>
        <v/>
      </c>
      <c r="OLH30" s="14" t="str">
        <f>IF('Employee Input 20-21'!OLH30="","",'Employee Input 20-21'!OLH30)</f>
        <v/>
      </c>
      <c r="OLI30" s="14" t="str">
        <f>IF('Employee Input 20-21'!OLI30="","",'Employee Input 20-21'!OLI30)</f>
        <v/>
      </c>
      <c r="OLJ30" s="14" t="str">
        <f>IF('Employee Input 20-21'!OLJ30="","",'Employee Input 20-21'!OLJ30)</f>
        <v/>
      </c>
      <c r="OLK30" s="14" t="str">
        <f>IF('Employee Input 20-21'!OLK30="","",'Employee Input 20-21'!OLK30)</f>
        <v/>
      </c>
      <c r="OLL30" s="14" t="str">
        <f>IF('Employee Input 20-21'!OLL30="","",'Employee Input 20-21'!OLL30)</f>
        <v/>
      </c>
      <c r="OLM30" s="14" t="str">
        <f>IF('Employee Input 20-21'!OLM30="","",'Employee Input 20-21'!OLM30)</f>
        <v/>
      </c>
      <c r="OLN30" s="14" t="str">
        <f>IF('Employee Input 20-21'!OLN30="","",'Employee Input 20-21'!OLN30)</f>
        <v/>
      </c>
      <c r="OLO30" s="14" t="str">
        <f>IF('Employee Input 20-21'!OLO30="","",'Employee Input 20-21'!OLO30)</f>
        <v/>
      </c>
      <c r="OLP30" s="14" t="str">
        <f>IF('Employee Input 20-21'!OLP30="","",'Employee Input 20-21'!OLP30)</f>
        <v/>
      </c>
      <c r="OLQ30" s="14" t="str">
        <f>IF('Employee Input 20-21'!OLQ30="","",'Employee Input 20-21'!OLQ30)</f>
        <v/>
      </c>
      <c r="OLR30" s="14" t="str">
        <f>IF('Employee Input 20-21'!OLR30="","",'Employee Input 20-21'!OLR30)</f>
        <v/>
      </c>
      <c r="OLS30" s="14" t="str">
        <f>IF('Employee Input 20-21'!OLS30="","",'Employee Input 20-21'!OLS30)</f>
        <v/>
      </c>
      <c r="OLT30" s="14" t="str">
        <f>IF('Employee Input 20-21'!OLT30="","",'Employee Input 20-21'!OLT30)</f>
        <v/>
      </c>
      <c r="OLU30" s="14" t="str">
        <f>IF('Employee Input 20-21'!OLU30="","",'Employee Input 20-21'!OLU30)</f>
        <v/>
      </c>
      <c r="OLV30" s="14" t="str">
        <f>IF('Employee Input 20-21'!OLV30="","",'Employee Input 20-21'!OLV30)</f>
        <v/>
      </c>
      <c r="OLW30" s="14" t="str">
        <f>IF('Employee Input 20-21'!OLW30="","",'Employee Input 20-21'!OLW30)</f>
        <v/>
      </c>
      <c r="OLX30" s="14" t="str">
        <f>IF('Employee Input 20-21'!OLX30="","",'Employee Input 20-21'!OLX30)</f>
        <v/>
      </c>
      <c r="OLY30" s="14" t="str">
        <f>IF('Employee Input 20-21'!OLY30="","",'Employee Input 20-21'!OLY30)</f>
        <v/>
      </c>
      <c r="OLZ30" s="14" t="str">
        <f>IF('Employee Input 20-21'!OLZ30="","",'Employee Input 20-21'!OLZ30)</f>
        <v/>
      </c>
      <c r="OMA30" s="14" t="str">
        <f>IF('Employee Input 20-21'!OMA30="","",'Employee Input 20-21'!OMA30)</f>
        <v/>
      </c>
      <c r="OMB30" s="14" t="str">
        <f>IF('Employee Input 20-21'!OMB30="","",'Employee Input 20-21'!OMB30)</f>
        <v/>
      </c>
      <c r="OMC30" s="14" t="str">
        <f>IF('Employee Input 20-21'!OMC30="","",'Employee Input 20-21'!OMC30)</f>
        <v/>
      </c>
      <c r="OMD30" s="14" t="str">
        <f>IF('Employee Input 20-21'!OMD30="","",'Employee Input 20-21'!OMD30)</f>
        <v/>
      </c>
      <c r="OME30" s="14" t="str">
        <f>IF('Employee Input 20-21'!OME30="","",'Employee Input 20-21'!OME30)</f>
        <v/>
      </c>
      <c r="OMF30" s="14" t="str">
        <f>IF('Employee Input 20-21'!OMF30="","",'Employee Input 20-21'!OMF30)</f>
        <v/>
      </c>
      <c r="OMG30" s="14" t="str">
        <f>IF('Employee Input 20-21'!OMG30="","",'Employee Input 20-21'!OMG30)</f>
        <v/>
      </c>
      <c r="OMH30" s="14" t="str">
        <f>IF('Employee Input 20-21'!OMH30="","",'Employee Input 20-21'!OMH30)</f>
        <v/>
      </c>
      <c r="OMI30" s="14" t="str">
        <f>IF('Employee Input 20-21'!OMI30="","",'Employee Input 20-21'!OMI30)</f>
        <v/>
      </c>
      <c r="OMJ30" s="14" t="str">
        <f>IF('Employee Input 20-21'!OMJ30="","",'Employee Input 20-21'!OMJ30)</f>
        <v/>
      </c>
      <c r="OMK30" s="14" t="str">
        <f>IF('Employee Input 20-21'!OMK30="","",'Employee Input 20-21'!OMK30)</f>
        <v/>
      </c>
      <c r="OML30" s="14" t="str">
        <f>IF('Employee Input 20-21'!OML30="","",'Employee Input 20-21'!OML30)</f>
        <v/>
      </c>
      <c r="OMM30" s="14" t="str">
        <f>IF('Employee Input 20-21'!OMM30="","",'Employee Input 20-21'!OMM30)</f>
        <v/>
      </c>
      <c r="OMN30" s="14" t="str">
        <f>IF('Employee Input 20-21'!OMN30="","",'Employee Input 20-21'!OMN30)</f>
        <v/>
      </c>
      <c r="OMO30" s="14" t="str">
        <f>IF('Employee Input 20-21'!OMO30="","",'Employee Input 20-21'!OMO30)</f>
        <v/>
      </c>
      <c r="OMP30" s="14" t="str">
        <f>IF('Employee Input 20-21'!OMP30="","",'Employee Input 20-21'!OMP30)</f>
        <v/>
      </c>
      <c r="OMQ30" s="14" t="str">
        <f>IF('Employee Input 20-21'!OMQ30="","",'Employee Input 20-21'!OMQ30)</f>
        <v/>
      </c>
      <c r="OMR30" s="14" t="str">
        <f>IF('Employee Input 20-21'!OMR30="","",'Employee Input 20-21'!OMR30)</f>
        <v/>
      </c>
      <c r="OMS30" s="14" t="str">
        <f>IF('Employee Input 20-21'!OMS30="","",'Employee Input 20-21'!OMS30)</f>
        <v/>
      </c>
      <c r="OMT30" s="14" t="str">
        <f>IF('Employee Input 20-21'!OMT30="","",'Employee Input 20-21'!OMT30)</f>
        <v/>
      </c>
      <c r="OMU30" s="14" t="str">
        <f>IF('Employee Input 20-21'!OMU30="","",'Employee Input 20-21'!OMU30)</f>
        <v/>
      </c>
      <c r="OMV30" s="14" t="str">
        <f>IF('Employee Input 20-21'!OMV30="","",'Employee Input 20-21'!OMV30)</f>
        <v/>
      </c>
      <c r="OMW30" s="14" t="str">
        <f>IF('Employee Input 20-21'!OMW30="","",'Employee Input 20-21'!OMW30)</f>
        <v/>
      </c>
      <c r="OMX30" s="14" t="str">
        <f>IF('Employee Input 20-21'!OMX30="","",'Employee Input 20-21'!OMX30)</f>
        <v/>
      </c>
      <c r="OMY30" s="14" t="str">
        <f>IF('Employee Input 20-21'!OMY30="","",'Employee Input 20-21'!OMY30)</f>
        <v/>
      </c>
      <c r="OMZ30" s="14" t="str">
        <f>IF('Employee Input 20-21'!OMZ30="","",'Employee Input 20-21'!OMZ30)</f>
        <v/>
      </c>
      <c r="ONA30" s="14" t="str">
        <f>IF('Employee Input 20-21'!ONA30="","",'Employee Input 20-21'!ONA30)</f>
        <v/>
      </c>
      <c r="ONB30" s="14" t="str">
        <f>IF('Employee Input 20-21'!ONB30="","",'Employee Input 20-21'!ONB30)</f>
        <v/>
      </c>
      <c r="ONC30" s="14" t="str">
        <f>IF('Employee Input 20-21'!ONC30="","",'Employee Input 20-21'!ONC30)</f>
        <v/>
      </c>
      <c r="OND30" s="14" t="str">
        <f>IF('Employee Input 20-21'!OND30="","",'Employee Input 20-21'!OND30)</f>
        <v/>
      </c>
      <c r="ONE30" s="14" t="str">
        <f>IF('Employee Input 20-21'!ONE30="","",'Employee Input 20-21'!ONE30)</f>
        <v/>
      </c>
      <c r="ONF30" s="14" t="str">
        <f>IF('Employee Input 20-21'!ONF30="","",'Employee Input 20-21'!ONF30)</f>
        <v/>
      </c>
      <c r="ONG30" s="14" t="str">
        <f>IF('Employee Input 20-21'!ONG30="","",'Employee Input 20-21'!ONG30)</f>
        <v/>
      </c>
      <c r="ONH30" s="14" t="str">
        <f>IF('Employee Input 20-21'!ONH30="","",'Employee Input 20-21'!ONH30)</f>
        <v/>
      </c>
      <c r="ONI30" s="14" t="str">
        <f>IF('Employee Input 20-21'!ONI30="","",'Employee Input 20-21'!ONI30)</f>
        <v/>
      </c>
      <c r="ONJ30" s="14" t="str">
        <f>IF('Employee Input 20-21'!ONJ30="","",'Employee Input 20-21'!ONJ30)</f>
        <v/>
      </c>
      <c r="ONK30" s="14" t="str">
        <f>IF('Employee Input 20-21'!ONK30="","",'Employee Input 20-21'!ONK30)</f>
        <v/>
      </c>
      <c r="ONL30" s="14" t="str">
        <f>IF('Employee Input 20-21'!ONL30="","",'Employee Input 20-21'!ONL30)</f>
        <v/>
      </c>
      <c r="ONM30" s="14" t="str">
        <f>IF('Employee Input 20-21'!ONM30="","",'Employee Input 20-21'!ONM30)</f>
        <v/>
      </c>
      <c r="ONN30" s="14" t="str">
        <f>IF('Employee Input 20-21'!ONN30="","",'Employee Input 20-21'!ONN30)</f>
        <v/>
      </c>
      <c r="ONO30" s="14" t="str">
        <f>IF('Employee Input 20-21'!ONO30="","",'Employee Input 20-21'!ONO30)</f>
        <v/>
      </c>
      <c r="ONP30" s="14" t="str">
        <f>IF('Employee Input 20-21'!ONP30="","",'Employee Input 20-21'!ONP30)</f>
        <v/>
      </c>
      <c r="ONQ30" s="14" t="str">
        <f>IF('Employee Input 20-21'!ONQ30="","",'Employee Input 20-21'!ONQ30)</f>
        <v/>
      </c>
      <c r="ONR30" s="14" t="str">
        <f>IF('Employee Input 20-21'!ONR30="","",'Employee Input 20-21'!ONR30)</f>
        <v/>
      </c>
      <c r="ONS30" s="14" t="str">
        <f>IF('Employee Input 20-21'!ONS30="","",'Employee Input 20-21'!ONS30)</f>
        <v/>
      </c>
      <c r="ONT30" s="14" t="str">
        <f>IF('Employee Input 20-21'!ONT30="","",'Employee Input 20-21'!ONT30)</f>
        <v/>
      </c>
      <c r="ONU30" s="14" t="str">
        <f>IF('Employee Input 20-21'!ONU30="","",'Employee Input 20-21'!ONU30)</f>
        <v/>
      </c>
      <c r="ONV30" s="14" t="str">
        <f>IF('Employee Input 20-21'!ONV30="","",'Employee Input 20-21'!ONV30)</f>
        <v/>
      </c>
      <c r="ONW30" s="14" t="str">
        <f>IF('Employee Input 20-21'!ONW30="","",'Employee Input 20-21'!ONW30)</f>
        <v/>
      </c>
      <c r="ONX30" s="14" t="str">
        <f>IF('Employee Input 20-21'!ONX30="","",'Employee Input 20-21'!ONX30)</f>
        <v/>
      </c>
      <c r="ONY30" s="14" t="str">
        <f>IF('Employee Input 20-21'!ONY30="","",'Employee Input 20-21'!ONY30)</f>
        <v/>
      </c>
      <c r="ONZ30" s="14" t="str">
        <f>IF('Employee Input 20-21'!ONZ30="","",'Employee Input 20-21'!ONZ30)</f>
        <v/>
      </c>
      <c r="OOA30" s="14" t="str">
        <f>IF('Employee Input 20-21'!OOA30="","",'Employee Input 20-21'!OOA30)</f>
        <v/>
      </c>
      <c r="OOB30" s="14" t="str">
        <f>IF('Employee Input 20-21'!OOB30="","",'Employee Input 20-21'!OOB30)</f>
        <v/>
      </c>
      <c r="OOC30" s="14" t="str">
        <f>IF('Employee Input 20-21'!OOC30="","",'Employee Input 20-21'!OOC30)</f>
        <v/>
      </c>
      <c r="OOD30" s="14" t="str">
        <f>IF('Employee Input 20-21'!OOD30="","",'Employee Input 20-21'!OOD30)</f>
        <v/>
      </c>
      <c r="OOE30" s="14" t="str">
        <f>IF('Employee Input 20-21'!OOE30="","",'Employee Input 20-21'!OOE30)</f>
        <v/>
      </c>
      <c r="OOF30" s="14" t="str">
        <f>IF('Employee Input 20-21'!OOF30="","",'Employee Input 20-21'!OOF30)</f>
        <v/>
      </c>
      <c r="OOG30" s="14" t="str">
        <f>IF('Employee Input 20-21'!OOG30="","",'Employee Input 20-21'!OOG30)</f>
        <v/>
      </c>
      <c r="OOH30" s="14" t="str">
        <f>IF('Employee Input 20-21'!OOH30="","",'Employee Input 20-21'!OOH30)</f>
        <v/>
      </c>
      <c r="OOI30" s="14" t="str">
        <f>IF('Employee Input 20-21'!OOI30="","",'Employee Input 20-21'!OOI30)</f>
        <v/>
      </c>
      <c r="OOJ30" s="14" t="str">
        <f>IF('Employee Input 20-21'!OOJ30="","",'Employee Input 20-21'!OOJ30)</f>
        <v/>
      </c>
      <c r="OOK30" s="14" t="str">
        <f>IF('Employee Input 20-21'!OOK30="","",'Employee Input 20-21'!OOK30)</f>
        <v/>
      </c>
      <c r="OOL30" s="14" t="str">
        <f>IF('Employee Input 20-21'!OOL30="","",'Employee Input 20-21'!OOL30)</f>
        <v/>
      </c>
      <c r="OOM30" s="14" t="str">
        <f>IF('Employee Input 20-21'!OOM30="","",'Employee Input 20-21'!OOM30)</f>
        <v/>
      </c>
      <c r="OON30" s="14" t="str">
        <f>IF('Employee Input 20-21'!OON30="","",'Employee Input 20-21'!OON30)</f>
        <v/>
      </c>
      <c r="OOO30" s="14" t="str">
        <f>IF('Employee Input 20-21'!OOO30="","",'Employee Input 20-21'!OOO30)</f>
        <v/>
      </c>
      <c r="OOP30" s="14" t="str">
        <f>IF('Employee Input 20-21'!OOP30="","",'Employee Input 20-21'!OOP30)</f>
        <v/>
      </c>
      <c r="OOQ30" s="14" t="str">
        <f>IF('Employee Input 20-21'!OOQ30="","",'Employee Input 20-21'!OOQ30)</f>
        <v/>
      </c>
      <c r="OOR30" s="14" t="str">
        <f>IF('Employee Input 20-21'!OOR30="","",'Employee Input 20-21'!OOR30)</f>
        <v/>
      </c>
      <c r="OOS30" s="14" t="str">
        <f>IF('Employee Input 20-21'!OOS30="","",'Employee Input 20-21'!OOS30)</f>
        <v/>
      </c>
      <c r="OOT30" s="14" t="str">
        <f>IF('Employee Input 20-21'!OOT30="","",'Employee Input 20-21'!OOT30)</f>
        <v/>
      </c>
      <c r="OOU30" s="14" t="str">
        <f>IF('Employee Input 20-21'!OOU30="","",'Employee Input 20-21'!OOU30)</f>
        <v/>
      </c>
      <c r="OOV30" s="14" t="str">
        <f>IF('Employee Input 20-21'!OOV30="","",'Employee Input 20-21'!OOV30)</f>
        <v/>
      </c>
      <c r="OOW30" s="14" t="str">
        <f>IF('Employee Input 20-21'!OOW30="","",'Employee Input 20-21'!OOW30)</f>
        <v/>
      </c>
      <c r="OOX30" s="14" t="str">
        <f>IF('Employee Input 20-21'!OOX30="","",'Employee Input 20-21'!OOX30)</f>
        <v/>
      </c>
      <c r="OOY30" s="14" t="str">
        <f>IF('Employee Input 20-21'!OOY30="","",'Employee Input 20-21'!OOY30)</f>
        <v/>
      </c>
      <c r="OOZ30" s="14" t="str">
        <f>IF('Employee Input 20-21'!OOZ30="","",'Employee Input 20-21'!OOZ30)</f>
        <v/>
      </c>
      <c r="OPA30" s="14" t="str">
        <f>IF('Employee Input 20-21'!OPA30="","",'Employee Input 20-21'!OPA30)</f>
        <v/>
      </c>
      <c r="OPB30" s="14" t="str">
        <f>IF('Employee Input 20-21'!OPB30="","",'Employee Input 20-21'!OPB30)</f>
        <v/>
      </c>
      <c r="OPC30" s="14" t="str">
        <f>IF('Employee Input 20-21'!OPC30="","",'Employee Input 20-21'!OPC30)</f>
        <v/>
      </c>
      <c r="OPD30" s="14" t="str">
        <f>IF('Employee Input 20-21'!OPD30="","",'Employee Input 20-21'!OPD30)</f>
        <v/>
      </c>
      <c r="OPE30" s="14" t="str">
        <f>IF('Employee Input 20-21'!OPE30="","",'Employee Input 20-21'!OPE30)</f>
        <v/>
      </c>
      <c r="OPF30" s="14" t="str">
        <f>IF('Employee Input 20-21'!OPF30="","",'Employee Input 20-21'!OPF30)</f>
        <v/>
      </c>
      <c r="OPG30" s="14" t="str">
        <f>IF('Employee Input 20-21'!OPG30="","",'Employee Input 20-21'!OPG30)</f>
        <v/>
      </c>
      <c r="OPH30" s="14" t="str">
        <f>IF('Employee Input 20-21'!OPH30="","",'Employee Input 20-21'!OPH30)</f>
        <v/>
      </c>
      <c r="OPI30" s="14" t="str">
        <f>IF('Employee Input 20-21'!OPI30="","",'Employee Input 20-21'!OPI30)</f>
        <v/>
      </c>
      <c r="OPJ30" s="14" t="str">
        <f>IF('Employee Input 20-21'!OPJ30="","",'Employee Input 20-21'!OPJ30)</f>
        <v/>
      </c>
      <c r="OPK30" s="14" t="str">
        <f>IF('Employee Input 20-21'!OPK30="","",'Employee Input 20-21'!OPK30)</f>
        <v/>
      </c>
      <c r="OPL30" s="14" t="str">
        <f>IF('Employee Input 20-21'!OPL30="","",'Employee Input 20-21'!OPL30)</f>
        <v/>
      </c>
      <c r="OPM30" s="14" t="str">
        <f>IF('Employee Input 20-21'!OPM30="","",'Employee Input 20-21'!OPM30)</f>
        <v/>
      </c>
      <c r="OPN30" s="14" t="str">
        <f>IF('Employee Input 20-21'!OPN30="","",'Employee Input 20-21'!OPN30)</f>
        <v/>
      </c>
      <c r="OPO30" s="14" t="str">
        <f>IF('Employee Input 20-21'!OPO30="","",'Employee Input 20-21'!OPO30)</f>
        <v/>
      </c>
      <c r="OPP30" s="14" t="str">
        <f>IF('Employee Input 20-21'!OPP30="","",'Employee Input 20-21'!OPP30)</f>
        <v/>
      </c>
      <c r="OPQ30" s="14" t="str">
        <f>IF('Employee Input 20-21'!OPQ30="","",'Employee Input 20-21'!OPQ30)</f>
        <v/>
      </c>
      <c r="OPR30" s="14" t="str">
        <f>IF('Employee Input 20-21'!OPR30="","",'Employee Input 20-21'!OPR30)</f>
        <v/>
      </c>
      <c r="OPS30" s="14" t="str">
        <f>IF('Employee Input 20-21'!OPS30="","",'Employee Input 20-21'!OPS30)</f>
        <v/>
      </c>
      <c r="OPT30" s="14" t="str">
        <f>IF('Employee Input 20-21'!OPT30="","",'Employee Input 20-21'!OPT30)</f>
        <v/>
      </c>
      <c r="OPU30" s="14" t="str">
        <f>IF('Employee Input 20-21'!OPU30="","",'Employee Input 20-21'!OPU30)</f>
        <v/>
      </c>
      <c r="OPV30" s="14" t="str">
        <f>IF('Employee Input 20-21'!OPV30="","",'Employee Input 20-21'!OPV30)</f>
        <v/>
      </c>
      <c r="OPW30" s="14" t="str">
        <f>IF('Employee Input 20-21'!OPW30="","",'Employee Input 20-21'!OPW30)</f>
        <v/>
      </c>
      <c r="OPX30" s="14" t="str">
        <f>IF('Employee Input 20-21'!OPX30="","",'Employee Input 20-21'!OPX30)</f>
        <v/>
      </c>
      <c r="OPY30" s="14" t="str">
        <f>IF('Employee Input 20-21'!OPY30="","",'Employee Input 20-21'!OPY30)</f>
        <v/>
      </c>
      <c r="OPZ30" s="14" t="str">
        <f>IF('Employee Input 20-21'!OPZ30="","",'Employee Input 20-21'!OPZ30)</f>
        <v/>
      </c>
      <c r="OQA30" s="14" t="str">
        <f>IF('Employee Input 20-21'!OQA30="","",'Employee Input 20-21'!OQA30)</f>
        <v/>
      </c>
      <c r="OQB30" s="14" t="str">
        <f>IF('Employee Input 20-21'!OQB30="","",'Employee Input 20-21'!OQB30)</f>
        <v/>
      </c>
      <c r="OQC30" s="14" t="str">
        <f>IF('Employee Input 20-21'!OQC30="","",'Employee Input 20-21'!OQC30)</f>
        <v/>
      </c>
      <c r="OQD30" s="14" t="str">
        <f>IF('Employee Input 20-21'!OQD30="","",'Employee Input 20-21'!OQD30)</f>
        <v/>
      </c>
      <c r="OQE30" s="14" t="str">
        <f>IF('Employee Input 20-21'!OQE30="","",'Employee Input 20-21'!OQE30)</f>
        <v/>
      </c>
      <c r="OQF30" s="14" t="str">
        <f>IF('Employee Input 20-21'!OQF30="","",'Employee Input 20-21'!OQF30)</f>
        <v/>
      </c>
      <c r="OQG30" s="14" t="str">
        <f>IF('Employee Input 20-21'!OQG30="","",'Employee Input 20-21'!OQG30)</f>
        <v/>
      </c>
      <c r="OQH30" s="14" t="str">
        <f>IF('Employee Input 20-21'!OQH30="","",'Employee Input 20-21'!OQH30)</f>
        <v/>
      </c>
      <c r="OQI30" s="14" t="str">
        <f>IF('Employee Input 20-21'!OQI30="","",'Employee Input 20-21'!OQI30)</f>
        <v/>
      </c>
      <c r="OQJ30" s="14" t="str">
        <f>IF('Employee Input 20-21'!OQJ30="","",'Employee Input 20-21'!OQJ30)</f>
        <v/>
      </c>
      <c r="OQK30" s="14" t="str">
        <f>IF('Employee Input 20-21'!OQK30="","",'Employee Input 20-21'!OQK30)</f>
        <v/>
      </c>
      <c r="OQL30" s="14" t="str">
        <f>IF('Employee Input 20-21'!OQL30="","",'Employee Input 20-21'!OQL30)</f>
        <v/>
      </c>
      <c r="OQM30" s="14" t="str">
        <f>IF('Employee Input 20-21'!OQM30="","",'Employee Input 20-21'!OQM30)</f>
        <v/>
      </c>
      <c r="OQN30" s="14" t="str">
        <f>IF('Employee Input 20-21'!OQN30="","",'Employee Input 20-21'!OQN30)</f>
        <v/>
      </c>
      <c r="OQO30" s="14" t="str">
        <f>IF('Employee Input 20-21'!OQO30="","",'Employee Input 20-21'!OQO30)</f>
        <v/>
      </c>
      <c r="OQP30" s="14" t="str">
        <f>IF('Employee Input 20-21'!OQP30="","",'Employee Input 20-21'!OQP30)</f>
        <v/>
      </c>
      <c r="OQQ30" s="14" t="str">
        <f>IF('Employee Input 20-21'!OQQ30="","",'Employee Input 20-21'!OQQ30)</f>
        <v/>
      </c>
      <c r="OQR30" s="14" t="str">
        <f>IF('Employee Input 20-21'!OQR30="","",'Employee Input 20-21'!OQR30)</f>
        <v/>
      </c>
      <c r="OQS30" s="14" t="str">
        <f>IF('Employee Input 20-21'!OQS30="","",'Employee Input 20-21'!OQS30)</f>
        <v/>
      </c>
      <c r="OQT30" s="14" t="str">
        <f>IF('Employee Input 20-21'!OQT30="","",'Employee Input 20-21'!OQT30)</f>
        <v/>
      </c>
      <c r="OQU30" s="14" t="str">
        <f>IF('Employee Input 20-21'!OQU30="","",'Employee Input 20-21'!OQU30)</f>
        <v/>
      </c>
      <c r="OQV30" s="14" t="str">
        <f>IF('Employee Input 20-21'!OQV30="","",'Employee Input 20-21'!OQV30)</f>
        <v/>
      </c>
      <c r="OQW30" s="14" t="str">
        <f>IF('Employee Input 20-21'!OQW30="","",'Employee Input 20-21'!OQW30)</f>
        <v/>
      </c>
      <c r="OQX30" s="14" t="str">
        <f>IF('Employee Input 20-21'!OQX30="","",'Employee Input 20-21'!OQX30)</f>
        <v/>
      </c>
      <c r="OQY30" s="14" t="str">
        <f>IF('Employee Input 20-21'!OQY30="","",'Employee Input 20-21'!OQY30)</f>
        <v/>
      </c>
      <c r="OQZ30" s="14" t="str">
        <f>IF('Employee Input 20-21'!OQZ30="","",'Employee Input 20-21'!OQZ30)</f>
        <v/>
      </c>
      <c r="ORA30" s="14" t="str">
        <f>IF('Employee Input 20-21'!ORA30="","",'Employee Input 20-21'!ORA30)</f>
        <v/>
      </c>
      <c r="ORB30" s="14" t="str">
        <f>IF('Employee Input 20-21'!ORB30="","",'Employee Input 20-21'!ORB30)</f>
        <v/>
      </c>
      <c r="ORC30" s="14" t="str">
        <f>IF('Employee Input 20-21'!ORC30="","",'Employee Input 20-21'!ORC30)</f>
        <v/>
      </c>
      <c r="ORD30" s="14" t="str">
        <f>IF('Employee Input 20-21'!ORD30="","",'Employee Input 20-21'!ORD30)</f>
        <v/>
      </c>
      <c r="ORE30" s="14" t="str">
        <f>IF('Employee Input 20-21'!ORE30="","",'Employee Input 20-21'!ORE30)</f>
        <v/>
      </c>
      <c r="ORF30" s="14" t="str">
        <f>IF('Employee Input 20-21'!ORF30="","",'Employee Input 20-21'!ORF30)</f>
        <v/>
      </c>
      <c r="ORG30" s="14" t="str">
        <f>IF('Employee Input 20-21'!ORG30="","",'Employee Input 20-21'!ORG30)</f>
        <v/>
      </c>
      <c r="ORH30" s="14" t="str">
        <f>IF('Employee Input 20-21'!ORH30="","",'Employee Input 20-21'!ORH30)</f>
        <v/>
      </c>
      <c r="ORI30" s="14" t="str">
        <f>IF('Employee Input 20-21'!ORI30="","",'Employee Input 20-21'!ORI30)</f>
        <v/>
      </c>
      <c r="ORJ30" s="14" t="str">
        <f>IF('Employee Input 20-21'!ORJ30="","",'Employee Input 20-21'!ORJ30)</f>
        <v/>
      </c>
      <c r="ORK30" s="14" t="str">
        <f>IF('Employee Input 20-21'!ORK30="","",'Employee Input 20-21'!ORK30)</f>
        <v/>
      </c>
      <c r="ORL30" s="14" t="str">
        <f>IF('Employee Input 20-21'!ORL30="","",'Employee Input 20-21'!ORL30)</f>
        <v/>
      </c>
      <c r="ORM30" s="14" t="str">
        <f>IF('Employee Input 20-21'!ORM30="","",'Employee Input 20-21'!ORM30)</f>
        <v/>
      </c>
      <c r="ORN30" s="14" t="str">
        <f>IF('Employee Input 20-21'!ORN30="","",'Employee Input 20-21'!ORN30)</f>
        <v/>
      </c>
      <c r="ORO30" s="14" t="str">
        <f>IF('Employee Input 20-21'!ORO30="","",'Employee Input 20-21'!ORO30)</f>
        <v/>
      </c>
      <c r="ORP30" s="14" t="str">
        <f>IF('Employee Input 20-21'!ORP30="","",'Employee Input 20-21'!ORP30)</f>
        <v/>
      </c>
      <c r="ORQ30" s="14" t="str">
        <f>IF('Employee Input 20-21'!ORQ30="","",'Employee Input 20-21'!ORQ30)</f>
        <v/>
      </c>
      <c r="ORR30" s="14" t="str">
        <f>IF('Employee Input 20-21'!ORR30="","",'Employee Input 20-21'!ORR30)</f>
        <v/>
      </c>
      <c r="ORS30" s="14" t="str">
        <f>IF('Employee Input 20-21'!ORS30="","",'Employee Input 20-21'!ORS30)</f>
        <v/>
      </c>
      <c r="ORT30" s="14" t="str">
        <f>IF('Employee Input 20-21'!ORT30="","",'Employee Input 20-21'!ORT30)</f>
        <v/>
      </c>
      <c r="ORU30" s="14" t="str">
        <f>IF('Employee Input 20-21'!ORU30="","",'Employee Input 20-21'!ORU30)</f>
        <v/>
      </c>
      <c r="ORV30" s="14" t="str">
        <f>IF('Employee Input 20-21'!ORV30="","",'Employee Input 20-21'!ORV30)</f>
        <v/>
      </c>
      <c r="ORW30" s="14" t="str">
        <f>IF('Employee Input 20-21'!ORW30="","",'Employee Input 20-21'!ORW30)</f>
        <v/>
      </c>
      <c r="ORX30" s="14" t="str">
        <f>IF('Employee Input 20-21'!ORX30="","",'Employee Input 20-21'!ORX30)</f>
        <v/>
      </c>
      <c r="ORY30" s="14" t="str">
        <f>IF('Employee Input 20-21'!ORY30="","",'Employee Input 20-21'!ORY30)</f>
        <v/>
      </c>
      <c r="ORZ30" s="14" t="str">
        <f>IF('Employee Input 20-21'!ORZ30="","",'Employee Input 20-21'!ORZ30)</f>
        <v/>
      </c>
      <c r="OSA30" s="14" t="str">
        <f>IF('Employee Input 20-21'!OSA30="","",'Employee Input 20-21'!OSA30)</f>
        <v/>
      </c>
      <c r="OSB30" s="14" t="str">
        <f>IF('Employee Input 20-21'!OSB30="","",'Employee Input 20-21'!OSB30)</f>
        <v/>
      </c>
      <c r="OSC30" s="14" t="str">
        <f>IF('Employee Input 20-21'!OSC30="","",'Employee Input 20-21'!OSC30)</f>
        <v/>
      </c>
      <c r="OSD30" s="14" t="str">
        <f>IF('Employee Input 20-21'!OSD30="","",'Employee Input 20-21'!OSD30)</f>
        <v/>
      </c>
      <c r="OSE30" s="14" t="str">
        <f>IF('Employee Input 20-21'!OSE30="","",'Employee Input 20-21'!OSE30)</f>
        <v/>
      </c>
      <c r="OSF30" s="14" t="str">
        <f>IF('Employee Input 20-21'!OSF30="","",'Employee Input 20-21'!OSF30)</f>
        <v/>
      </c>
      <c r="OSG30" s="14" t="str">
        <f>IF('Employee Input 20-21'!OSG30="","",'Employee Input 20-21'!OSG30)</f>
        <v/>
      </c>
      <c r="OSH30" s="14" t="str">
        <f>IF('Employee Input 20-21'!OSH30="","",'Employee Input 20-21'!OSH30)</f>
        <v/>
      </c>
      <c r="OSI30" s="14" t="str">
        <f>IF('Employee Input 20-21'!OSI30="","",'Employee Input 20-21'!OSI30)</f>
        <v/>
      </c>
      <c r="OSJ30" s="14" t="str">
        <f>IF('Employee Input 20-21'!OSJ30="","",'Employee Input 20-21'!OSJ30)</f>
        <v/>
      </c>
      <c r="OSK30" s="14" t="str">
        <f>IF('Employee Input 20-21'!OSK30="","",'Employee Input 20-21'!OSK30)</f>
        <v/>
      </c>
      <c r="OSL30" s="14" t="str">
        <f>IF('Employee Input 20-21'!OSL30="","",'Employee Input 20-21'!OSL30)</f>
        <v/>
      </c>
      <c r="OSM30" s="14" t="str">
        <f>IF('Employee Input 20-21'!OSM30="","",'Employee Input 20-21'!OSM30)</f>
        <v/>
      </c>
      <c r="OSN30" s="14" t="str">
        <f>IF('Employee Input 20-21'!OSN30="","",'Employee Input 20-21'!OSN30)</f>
        <v/>
      </c>
      <c r="OSO30" s="14" t="str">
        <f>IF('Employee Input 20-21'!OSO30="","",'Employee Input 20-21'!OSO30)</f>
        <v/>
      </c>
      <c r="OSP30" s="14" t="str">
        <f>IF('Employee Input 20-21'!OSP30="","",'Employee Input 20-21'!OSP30)</f>
        <v/>
      </c>
      <c r="OSQ30" s="14" t="str">
        <f>IF('Employee Input 20-21'!OSQ30="","",'Employee Input 20-21'!OSQ30)</f>
        <v/>
      </c>
      <c r="OSR30" s="14" t="str">
        <f>IF('Employee Input 20-21'!OSR30="","",'Employee Input 20-21'!OSR30)</f>
        <v/>
      </c>
      <c r="OSS30" s="14" t="str">
        <f>IF('Employee Input 20-21'!OSS30="","",'Employee Input 20-21'!OSS30)</f>
        <v/>
      </c>
      <c r="OST30" s="14" t="str">
        <f>IF('Employee Input 20-21'!OST30="","",'Employee Input 20-21'!OST30)</f>
        <v/>
      </c>
      <c r="OSU30" s="14" t="str">
        <f>IF('Employee Input 20-21'!OSU30="","",'Employee Input 20-21'!OSU30)</f>
        <v/>
      </c>
      <c r="OSV30" s="14" t="str">
        <f>IF('Employee Input 20-21'!OSV30="","",'Employee Input 20-21'!OSV30)</f>
        <v/>
      </c>
      <c r="OSW30" s="14" t="str">
        <f>IF('Employee Input 20-21'!OSW30="","",'Employee Input 20-21'!OSW30)</f>
        <v/>
      </c>
      <c r="OSX30" s="14" t="str">
        <f>IF('Employee Input 20-21'!OSX30="","",'Employee Input 20-21'!OSX30)</f>
        <v/>
      </c>
      <c r="OSY30" s="14" t="str">
        <f>IF('Employee Input 20-21'!OSY30="","",'Employee Input 20-21'!OSY30)</f>
        <v/>
      </c>
      <c r="OSZ30" s="14" t="str">
        <f>IF('Employee Input 20-21'!OSZ30="","",'Employee Input 20-21'!OSZ30)</f>
        <v/>
      </c>
      <c r="OTA30" s="14" t="str">
        <f>IF('Employee Input 20-21'!OTA30="","",'Employee Input 20-21'!OTA30)</f>
        <v/>
      </c>
      <c r="OTB30" s="14" t="str">
        <f>IF('Employee Input 20-21'!OTB30="","",'Employee Input 20-21'!OTB30)</f>
        <v/>
      </c>
      <c r="OTC30" s="14" t="str">
        <f>IF('Employee Input 20-21'!OTC30="","",'Employee Input 20-21'!OTC30)</f>
        <v/>
      </c>
      <c r="OTD30" s="14" t="str">
        <f>IF('Employee Input 20-21'!OTD30="","",'Employee Input 20-21'!OTD30)</f>
        <v/>
      </c>
      <c r="OTE30" s="14" t="str">
        <f>IF('Employee Input 20-21'!OTE30="","",'Employee Input 20-21'!OTE30)</f>
        <v/>
      </c>
      <c r="OTF30" s="14" t="str">
        <f>IF('Employee Input 20-21'!OTF30="","",'Employee Input 20-21'!OTF30)</f>
        <v/>
      </c>
      <c r="OTG30" s="14" t="str">
        <f>IF('Employee Input 20-21'!OTG30="","",'Employee Input 20-21'!OTG30)</f>
        <v/>
      </c>
      <c r="OTH30" s="14" t="str">
        <f>IF('Employee Input 20-21'!OTH30="","",'Employee Input 20-21'!OTH30)</f>
        <v/>
      </c>
      <c r="OTI30" s="14" t="str">
        <f>IF('Employee Input 20-21'!OTI30="","",'Employee Input 20-21'!OTI30)</f>
        <v/>
      </c>
      <c r="OTJ30" s="14" t="str">
        <f>IF('Employee Input 20-21'!OTJ30="","",'Employee Input 20-21'!OTJ30)</f>
        <v/>
      </c>
      <c r="OTK30" s="14" t="str">
        <f>IF('Employee Input 20-21'!OTK30="","",'Employee Input 20-21'!OTK30)</f>
        <v/>
      </c>
      <c r="OTL30" s="14" t="str">
        <f>IF('Employee Input 20-21'!OTL30="","",'Employee Input 20-21'!OTL30)</f>
        <v/>
      </c>
      <c r="OTM30" s="14" t="str">
        <f>IF('Employee Input 20-21'!OTM30="","",'Employee Input 20-21'!OTM30)</f>
        <v/>
      </c>
      <c r="OTN30" s="14" t="str">
        <f>IF('Employee Input 20-21'!OTN30="","",'Employee Input 20-21'!OTN30)</f>
        <v/>
      </c>
      <c r="OTO30" s="14" t="str">
        <f>IF('Employee Input 20-21'!OTO30="","",'Employee Input 20-21'!OTO30)</f>
        <v/>
      </c>
      <c r="OTP30" s="14" t="str">
        <f>IF('Employee Input 20-21'!OTP30="","",'Employee Input 20-21'!OTP30)</f>
        <v/>
      </c>
      <c r="OTQ30" s="14" t="str">
        <f>IF('Employee Input 20-21'!OTQ30="","",'Employee Input 20-21'!OTQ30)</f>
        <v/>
      </c>
      <c r="OTR30" s="14" t="str">
        <f>IF('Employee Input 20-21'!OTR30="","",'Employee Input 20-21'!OTR30)</f>
        <v/>
      </c>
      <c r="OTS30" s="14" t="str">
        <f>IF('Employee Input 20-21'!OTS30="","",'Employee Input 20-21'!OTS30)</f>
        <v/>
      </c>
      <c r="OTT30" s="14" t="str">
        <f>IF('Employee Input 20-21'!OTT30="","",'Employee Input 20-21'!OTT30)</f>
        <v/>
      </c>
      <c r="OTU30" s="14" t="str">
        <f>IF('Employee Input 20-21'!OTU30="","",'Employee Input 20-21'!OTU30)</f>
        <v/>
      </c>
      <c r="OTV30" s="14" t="str">
        <f>IF('Employee Input 20-21'!OTV30="","",'Employee Input 20-21'!OTV30)</f>
        <v/>
      </c>
      <c r="OTW30" s="14" t="str">
        <f>IF('Employee Input 20-21'!OTW30="","",'Employee Input 20-21'!OTW30)</f>
        <v/>
      </c>
      <c r="OTX30" s="14" t="str">
        <f>IF('Employee Input 20-21'!OTX30="","",'Employee Input 20-21'!OTX30)</f>
        <v/>
      </c>
      <c r="OTY30" s="14" t="str">
        <f>IF('Employee Input 20-21'!OTY30="","",'Employee Input 20-21'!OTY30)</f>
        <v/>
      </c>
      <c r="OTZ30" s="14" t="str">
        <f>IF('Employee Input 20-21'!OTZ30="","",'Employee Input 20-21'!OTZ30)</f>
        <v/>
      </c>
      <c r="OUA30" s="14" t="str">
        <f>IF('Employee Input 20-21'!OUA30="","",'Employee Input 20-21'!OUA30)</f>
        <v/>
      </c>
      <c r="OUB30" s="14" t="str">
        <f>IF('Employee Input 20-21'!OUB30="","",'Employee Input 20-21'!OUB30)</f>
        <v/>
      </c>
      <c r="OUC30" s="14" t="str">
        <f>IF('Employee Input 20-21'!OUC30="","",'Employee Input 20-21'!OUC30)</f>
        <v/>
      </c>
      <c r="OUD30" s="14" t="str">
        <f>IF('Employee Input 20-21'!OUD30="","",'Employee Input 20-21'!OUD30)</f>
        <v/>
      </c>
      <c r="OUE30" s="14" t="str">
        <f>IF('Employee Input 20-21'!OUE30="","",'Employee Input 20-21'!OUE30)</f>
        <v/>
      </c>
      <c r="OUF30" s="14" t="str">
        <f>IF('Employee Input 20-21'!OUF30="","",'Employee Input 20-21'!OUF30)</f>
        <v/>
      </c>
      <c r="OUG30" s="14" t="str">
        <f>IF('Employee Input 20-21'!OUG30="","",'Employee Input 20-21'!OUG30)</f>
        <v/>
      </c>
      <c r="OUH30" s="14" t="str">
        <f>IF('Employee Input 20-21'!OUH30="","",'Employee Input 20-21'!OUH30)</f>
        <v/>
      </c>
      <c r="OUI30" s="14" t="str">
        <f>IF('Employee Input 20-21'!OUI30="","",'Employee Input 20-21'!OUI30)</f>
        <v/>
      </c>
      <c r="OUJ30" s="14" t="str">
        <f>IF('Employee Input 20-21'!OUJ30="","",'Employee Input 20-21'!OUJ30)</f>
        <v/>
      </c>
      <c r="OUK30" s="14" t="str">
        <f>IF('Employee Input 20-21'!OUK30="","",'Employee Input 20-21'!OUK30)</f>
        <v/>
      </c>
      <c r="OUL30" s="14" t="str">
        <f>IF('Employee Input 20-21'!OUL30="","",'Employee Input 20-21'!OUL30)</f>
        <v/>
      </c>
      <c r="OUM30" s="14" t="str">
        <f>IF('Employee Input 20-21'!OUM30="","",'Employee Input 20-21'!OUM30)</f>
        <v/>
      </c>
      <c r="OUN30" s="14" t="str">
        <f>IF('Employee Input 20-21'!OUN30="","",'Employee Input 20-21'!OUN30)</f>
        <v/>
      </c>
      <c r="OUO30" s="14" t="str">
        <f>IF('Employee Input 20-21'!OUO30="","",'Employee Input 20-21'!OUO30)</f>
        <v/>
      </c>
      <c r="OUP30" s="14" t="str">
        <f>IF('Employee Input 20-21'!OUP30="","",'Employee Input 20-21'!OUP30)</f>
        <v/>
      </c>
      <c r="OUQ30" s="14" t="str">
        <f>IF('Employee Input 20-21'!OUQ30="","",'Employee Input 20-21'!OUQ30)</f>
        <v/>
      </c>
      <c r="OUR30" s="14" t="str">
        <f>IF('Employee Input 20-21'!OUR30="","",'Employee Input 20-21'!OUR30)</f>
        <v/>
      </c>
      <c r="OUS30" s="14" t="str">
        <f>IF('Employee Input 20-21'!OUS30="","",'Employee Input 20-21'!OUS30)</f>
        <v/>
      </c>
      <c r="OUT30" s="14" t="str">
        <f>IF('Employee Input 20-21'!OUT30="","",'Employee Input 20-21'!OUT30)</f>
        <v/>
      </c>
      <c r="OUU30" s="14" t="str">
        <f>IF('Employee Input 20-21'!OUU30="","",'Employee Input 20-21'!OUU30)</f>
        <v/>
      </c>
      <c r="OUV30" s="14" t="str">
        <f>IF('Employee Input 20-21'!OUV30="","",'Employee Input 20-21'!OUV30)</f>
        <v/>
      </c>
      <c r="OUW30" s="14" t="str">
        <f>IF('Employee Input 20-21'!OUW30="","",'Employee Input 20-21'!OUW30)</f>
        <v/>
      </c>
      <c r="OUX30" s="14" t="str">
        <f>IF('Employee Input 20-21'!OUX30="","",'Employee Input 20-21'!OUX30)</f>
        <v/>
      </c>
      <c r="OUY30" s="14" t="str">
        <f>IF('Employee Input 20-21'!OUY30="","",'Employee Input 20-21'!OUY30)</f>
        <v/>
      </c>
      <c r="OUZ30" s="14" t="str">
        <f>IF('Employee Input 20-21'!OUZ30="","",'Employee Input 20-21'!OUZ30)</f>
        <v/>
      </c>
      <c r="OVA30" s="14" t="str">
        <f>IF('Employee Input 20-21'!OVA30="","",'Employee Input 20-21'!OVA30)</f>
        <v/>
      </c>
      <c r="OVB30" s="14" t="str">
        <f>IF('Employee Input 20-21'!OVB30="","",'Employee Input 20-21'!OVB30)</f>
        <v/>
      </c>
      <c r="OVC30" s="14" t="str">
        <f>IF('Employee Input 20-21'!OVC30="","",'Employee Input 20-21'!OVC30)</f>
        <v/>
      </c>
      <c r="OVD30" s="14" t="str">
        <f>IF('Employee Input 20-21'!OVD30="","",'Employee Input 20-21'!OVD30)</f>
        <v/>
      </c>
      <c r="OVE30" s="14" t="str">
        <f>IF('Employee Input 20-21'!OVE30="","",'Employee Input 20-21'!OVE30)</f>
        <v/>
      </c>
      <c r="OVF30" s="14" t="str">
        <f>IF('Employee Input 20-21'!OVF30="","",'Employee Input 20-21'!OVF30)</f>
        <v/>
      </c>
      <c r="OVG30" s="14" t="str">
        <f>IF('Employee Input 20-21'!OVG30="","",'Employee Input 20-21'!OVG30)</f>
        <v/>
      </c>
      <c r="OVH30" s="14" t="str">
        <f>IF('Employee Input 20-21'!OVH30="","",'Employee Input 20-21'!OVH30)</f>
        <v/>
      </c>
      <c r="OVI30" s="14" t="str">
        <f>IF('Employee Input 20-21'!OVI30="","",'Employee Input 20-21'!OVI30)</f>
        <v/>
      </c>
      <c r="OVJ30" s="14" t="str">
        <f>IF('Employee Input 20-21'!OVJ30="","",'Employee Input 20-21'!OVJ30)</f>
        <v/>
      </c>
      <c r="OVK30" s="14" t="str">
        <f>IF('Employee Input 20-21'!OVK30="","",'Employee Input 20-21'!OVK30)</f>
        <v/>
      </c>
      <c r="OVL30" s="14" t="str">
        <f>IF('Employee Input 20-21'!OVL30="","",'Employee Input 20-21'!OVL30)</f>
        <v/>
      </c>
      <c r="OVM30" s="14" t="str">
        <f>IF('Employee Input 20-21'!OVM30="","",'Employee Input 20-21'!OVM30)</f>
        <v/>
      </c>
      <c r="OVN30" s="14" t="str">
        <f>IF('Employee Input 20-21'!OVN30="","",'Employee Input 20-21'!OVN30)</f>
        <v/>
      </c>
      <c r="OVO30" s="14" t="str">
        <f>IF('Employee Input 20-21'!OVO30="","",'Employee Input 20-21'!OVO30)</f>
        <v/>
      </c>
      <c r="OVP30" s="14" t="str">
        <f>IF('Employee Input 20-21'!OVP30="","",'Employee Input 20-21'!OVP30)</f>
        <v/>
      </c>
      <c r="OVQ30" s="14" t="str">
        <f>IF('Employee Input 20-21'!OVQ30="","",'Employee Input 20-21'!OVQ30)</f>
        <v/>
      </c>
      <c r="OVR30" s="14" t="str">
        <f>IF('Employee Input 20-21'!OVR30="","",'Employee Input 20-21'!OVR30)</f>
        <v/>
      </c>
      <c r="OVS30" s="14" t="str">
        <f>IF('Employee Input 20-21'!OVS30="","",'Employee Input 20-21'!OVS30)</f>
        <v/>
      </c>
      <c r="OVT30" s="14" t="str">
        <f>IF('Employee Input 20-21'!OVT30="","",'Employee Input 20-21'!OVT30)</f>
        <v/>
      </c>
      <c r="OVU30" s="14" t="str">
        <f>IF('Employee Input 20-21'!OVU30="","",'Employee Input 20-21'!OVU30)</f>
        <v/>
      </c>
      <c r="OVV30" s="14" t="str">
        <f>IF('Employee Input 20-21'!OVV30="","",'Employee Input 20-21'!OVV30)</f>
        <v/>
      </c>
      <c r="OVW30" s="14" t="str">
        <f>IF('Employee Input 20-21'!OVW30="","",'Employee Input 20-21'!OVW30)</f>
        <v/>
      </c>
      <c r="OVX30" s="14" t="str">
        <f>IF('Employee Input 20-21'!OVX30="","",'Employee Input 20-21'!OVX30)</f>
        <v/>
      </c>
      <c r="OVY30" s="14" t="str">
        <f>IF('Employee Input 20-21'!OVY30="","",'Employee Input 20-21'!OVY30)</f>
        <v/>
      </c>
      <c r="OVZ30" s="14" t="str">
        <f>IF('Employee Input 20-21'!OVZ30="","",'Employee Input 20-21'!OVZ30)</f>
        <v/>
      </c>
      <c r="OWA30" s="14" t="str">
        <f>IF('Employee Input 20-21'!OWA30="","",'Employee Input 20-21'!OWA30)</f>
        <v/>
      </c>
      <c r="OWB30" s="14" t="str">
        <f>IF('Employee Input 20-21'!OWB30="","",'Employee Input 20-21'!OWB30)</f>
        <v/>
      </c>
      <c r="OWC30" s="14" t="str">
        <f>IF('Employee Input 20-21'!OWC30="","",'Employee Input 20-21'!OWC30)</f>
        <v/>
      </c>
      <c r="OWD30" s="14" t="str">
        <f>IF('Employee Input 20-21'!OWD30="","",'Employee Input 20-21'!OWD30)</f>
        <v/>
      </c>
      <c r="OWE30" s="14" t="str">
        <f>IF('Employee Input 20-21'!OWE30="","",'Employee Input 20-21'!OWE30)</f>
        <v/>
      </c>
      <c r="OWF30" s="14" t="str">
        <f>IF('Employee Input 20-21'!OWF30="","",'Employee Input 20-21'!OWF30)</f>
        <v/>
      </c>
      <c r="OWG30" s="14" t="str">
        <f>IF('Employee Input 20-21'!OWG30="","",'Employee Input 20-21'!OWG30)</f>
        <v/>
      </c>
      <c r="OWH30" s="14" t="str">
        <f>IF('Employee Input 20-21'!OWH30="","",'Employee Input 20-21'!OWH30)</f>
        <v/>
      </c>
      <c r="OWI30" s="14" t="str">
        <f>IF('Employee Input 20-21'!OWI30="","",'Employee Input 20-21'!OWI30)</f>
        <v/>
      </c>
      <c r="OWJ30" s="14" t="str">
        <f>IF('Employee Input 20-21'!OWJ30="","",'Employee Input 20-21'!OWJ30)</f>
        <v/>
      </c>
      <c r="OWK30" s="14" t="str">
        <f>IF('Employee Input 20-21'!OWK30="","",'Employee Input 20-21'!OWK30)</f>
        <v/>
      </c>
      <c r="OWL30" s="14" t="str">
        <f>IF('Employee Input 20-21'!OWL30="","",'Employee Input 20-21'!OWL30)</f>
        <v/>
      </c>
      <c r="OWM30" s="14" t="str">
        <f>IF('Employee Input 20-21'!OWM30="","",'Employee Input 20-21'!OWM30)</f>
        <v/>
      </c>
      <c r="OWN30" s="14" t="str">
        <f>IF('Employee Input 20-21'!OWN30="","",'Employee Input 20-21'!OWN30)</f>
        <v/>
      </c>
      <c r="OWO30" s="14" t="str">
        <f>IF('Employee Input 20-21'!OWO30="","",'Employee Input 20-21'!OWO30)</f>
        <v/>
      </c>
      <c r="OWP30" s="14" t="str">
        <f>IF('Employee Input 20-21'!OWP30="","",'Employee Input 20-21'!OWP30)</f>
        <v/>
      </c>
      <c r="OWQ30" s="14" t="str">
        <f>IF('Employee Input 20-21'!OWQ30="","",'Employee Input 20-21'!OWQ30)</f>
        <v/>
      </c>
      <c r="OWR30" s="14" t="str">
        <f>IF('Employee Input 20-21'!OWR30="","",'Employee Input 20-21'!OWR30)</f>
        <v/>
      </c>
      <c r="OWS30" s="14" t="str">
        <f>IF('Employee Input 20-21'!OWS30="","",'Employee Input 20-21'!OWS30)</f>
        <v/>
      </c>
      <c r="OWT30" s="14" t="str">
        <f>IF('Employee Input 20-21'!OWT30="","",'Employee Input 20-21'!OWT30)</f>
        <v/>
      </c>
      <c r="OWU30" s="14" t="str">
        <f>IF('Employee Input 20-21'!OWU30="","",'Employee Input 20-21'!OWU30)</f>
        <v/>
      </c>
      <c r="OWV30" s="14" t="str">
        <f>IF('Employee Input 20-21'!OWV30="","",'Employee Input 20-21'!OWV30)</f>
        <v/>
      </c>
      <c r="OWW30" s="14" t="str">
        <f>IF('Employee Input 20-21'!OWW30="","",'Employee Input 20-21'!OWW30)</f>
        <v/>
      </c>
      <c r="OWX30" s="14" t="str">
        <f>IF('Employee Input 20-21'!OWX30="","",'Employee Input 20-21'!OWX30)</f>
        <v/>
      </c>
      <c r="OWY30" s="14" t="str">
        <f>IF('Employee Input 20-21'!OWY30="","",'Employee Input 20-21'!OWY30)</f>
        <v/>
      </c>
      <c r="OWZ30" s="14" t="str">
        <f>IF('Employee Input 20-21'!OWZ30="","",'Employee Input 20-21'!OWZ30)</f>
        <v/>
      </c>
      <c r="OXA30" s="14" t="str">
        <f>IF('Employee Input 20-21'!OXA30="","",'Employee Input 20-21'!OXA30)</f>
        <v/>
      </c>
      <c r="OXB30" s="14" t="str">
        <f>IF('Employee Input 20-21'!OXB30="","",'Employee Input 20-21'!OXB30)</f>
        <v/>
      </c>
      <c r="OXC30" s="14" t="str">
        <f>IF('Employee Input 20-21'!OXC30="","",'Employee Input 20-21'!OXC30)</f>
        <v/>
      </c>
      <c r="OXD30" s="14" t="str">
        <f>IF('Employee Input 20-21'!OXD30="","",'Employee Input 20-21'!OXD30)</f>
        <v/>
      </c>
      <c r="OXE30" s="14" t="str">
        <f>IF('Employee Input 20-21'!OXE30="","",'Employee Input 20-21'!OXE30)</f>
        <v/>
      </c>
      <c r="OXF30" s="14" t="str">
        <f>IF('Employee Input 20-21'!OXF30="","",'Employee Input 20-21'!OXF30)</f>
        <v/>
      </c>
      <c r="OXG30" s="14" t="str">
        <f>IF('Employee Input 20-21'!OXG30="","",'Employee Input 20-21'!OXG30)</f>
        <v/>
      </c>
      <c r="OXH30" s="14" t="str">
        <f>IF('Employee Input 20-21'!OXH30="","",'Employee Input 20-21'!OXH30)</f>
        <v/>
      </c>
      <c r="OXI30" s="14" t="str">
        <f>IF('Employee Input 20-21'!OXI30="","",'Employee Input 20-21'!OXI30)</f>
        <v/>
      </c>
      <c r="OXJ30" s="14" t="str">
        <f>IF('Employee Input 20-21'!OXJ30="","",'Employee Input 20-21'!OXJ30)</f>
        <v/>
      </c>
      <c r="OXK30" s="14" t="str">
        <f>IF('Employee Input 20-21'!OXK30="","",'Employee Input 20-21'!OXK30)</f>
        <v/>
      </c>
      <c r="OXL30" s="14" t="str">
        <f>IF('Employee Input 20-21'!OXL30="","",'Employee Input 20-21'!OXL30)</f>
        <v/>
      </c>
      <c r="OXM30" s="14" t="str">
        <f>IF('Employee Input 20-21'!OXM30="","",'Employee Input 20-21'!OXM30)</f>
        <v/>
      </c>
      <c r="OXN30" s="14" t="str">
        <f>IF('Employee Input 20-21'!OXN30="","",'Employee Input 20-21'!OXN30)</f>
        <v/>
      </c>
      <c r="OXO30" s="14" t="str">
        <f>IF('Employee Input 20-21'!OXO30="","",'Employee Input 20-21'!OXO30)</f>
        <v/>
      </c>
      <c r="OXP30" s="14" t="str">
        <f>IF('Employee Input 20-21'!OXP30="","",'Employee Input 20-21'!OXP30)</f>
        <v/>
      </c>
      <c r="OXQ30" s="14" t="str">
        <f>IF('Employee Input 20-21'!OXQ30="","",'Employee Input 20-21'!OXQ30)</f>
        <v/>
      </c>
      <c r="OXR30" s="14" t="str">
        <f>IF('Employee Input 20-21'!OXR30="","",'Employee Input 20-21'!OXR30)</f>
        <v/>
      </c>
      <c r="OXS30" s="14" t="str">
        <f>IF('Employee Input 20-21'!OXS30="","",'Employee Input 20-21'!OXS30)</f>
        <v/>
      </c>
      <c r="OXT30" s="14" t="str">
        <f>IF('Employee Input 20-21'!OXT30="","",'Employee Input 20-21'!OXT30)</f>
        <v/>
      </c>
      <c r="OXU30" s="14" t="str">
        <f>IF('Employee Input 20-21'!OXU30="","",'Employee Input 20-21'!OXU30)</f>
        <v/>
      </c>
      <c r="OXV30" s="14" t="str">
        <f>IF('Employee Input 20-21'!OXV30="","",'Employee Input 20-21'!OXV30)</f>
        <v/>
      </c>
      <c r="OXW30" s="14" t="str">
        <f>IF('Employee Input 20-21'!OXW30="","",'Employee Input 20-21'!OXW30)</f>
        <v/>
      </c>
      <c r="OXX30" s="14" t="str">
        <f>IF('Employee Input 20-21'!OXX30="","",'Employee Input 20-21'!OXX30)</f>
        <v/>
      </c>
      <c r="OXY30" s="14" t="str">
        <f>IF('Employee Input 20-21'!OXY30="","",'Employee Input 20-21'!OXY30)</f>
        <v/>
      </c>
      <c r="OXZ30" s="14" t="str">
        <f>IF('Employee Input 20-21'!OXZ30="","",'Employee Input 20-21'!OXZ30)</f>
        <v/>
      </c>
      <c r="OYA30" s="14" t="str">
        <f>IF('Employee Input 20-21'!OYA30="","",'Employee Input 20-21'!OYA30)</f>
        <v/>
      </c>
      <c r="OYB30" s="14" t="str">
        <f>IF('Employee Input 20-21'!OYB30="","",'Employee Input 20-21'!OYB30)</f>
        <v/>
      </c>
      <c r="OYC30" s="14" t="str">
        <f>IF('Employee Input 20-21'!OYC30="","",'Employee Input 20-21'!OYC30)</f>
        <v/>
      </c>
      <c r="OYD30" s="14" t="str">
        <f>IF('Employee Input 20-21'!OYD30="","",'Employee Input 20-21'!OYD30)</f>
        <v/>
      </c>
      <c r="OYE30" s="14" t="str">
        <f>IF('Employee Input 20-21'!OYE30="","",'Employee Input 20-21'!OYE30)</f>
        <v/>
      </c>
      <c r="OYF30" s="14" t="str">
        <f>IF('Employee Input 20-21'!OYF30="","",'Employee Input 20-21'!OYF30)</f>
        <v/>
      </c>
      <c r="OYG30" s="14" t="str">
        <f>IF('Employee Input 20-21'!OYG30="","",'Employee Input 20-21'!OYG30)</f>
        <v/>
      </c>
      <c r="OYH30" s="14" t="str">
        <f>IF('Employee Input 20-21'!OYH30="","",'Employee Input 20-21'!OYH30)</f>
        <v/>
      </c>
      <c r="OYI30" s="14" t="str">
        <f>IF('Employee Input 20-21'!OYI30="","",'Employee Input 20-21'!OYI30)</f>
        <v/>
      </c>
      <c r="OYJ30" s="14" t="str">
        <f>IF('Employee Input 20-21'!OYJ30="","",'Employee Input 20-21'!OYJ30)</f>
        <v/>
      </c>
      <c r="OYK30" s="14" t="str">
        <f>IF('Employee Input 20-21'!OYK30="","",'Employee Input 20-21'!OYK30)</f>
        <v/>
      </c>
      <c r="OYL30" s="14" t="str">
        <f>IF('Employee Input 20-21'!OYL30="","",'Employee Input 20-21'!OYL30)</f>
        <v/>
      </c>
      <c r="OYM30" s="14" t="str">
        <f>IF('Employee Input 20-21'!OYM30="","",'Employee Input 20-21'!OYM30)</f>
        <v/>
      </c>
      <c r="OYN30" s="14" t="str">
        <f>IF('Employee Input 20-21'!OYN30="","",'Employee Input 20-21'!OYN30)</f>
        <v/>
      </c>
      <c r="OYO30" s="14" t="str">
        <f>IF('Employee Input 20-21'!OYO30="","",'Employee Input 20-21'!OYO30)</f>
        <v/>
      </c>
      <c r="OYP30" s="14" t="str">
        <f>IF('Employee Input 20-21'!OYP30="","",'Employee Input 20-21'!OYP30)</f>
        <v/>
      </c>
      <c r="OYQ30" s="14" t="str">
        <f>IF('Employee Input 20-21'!OYQ30="","",'Employee Input 20-21'!OYQ30)</f>
        <v/>
      </c>
      <c r="OYR30" s="14" t="str">
        <f>IF('Employee Input 20-21'!OYR30="","",'Employee Input 20-21'!OYR30)</f>
        <v/>
      </c>
      <c r="OYS30" s="14" t="str">
        <f>IF('Employee Input 20-21'!OYS30="","",'Employee Input 20-21'!OYS30)</f>
        <v/>
      </c>
      <c r="OYT30" s="14" t="str">
        <f>IF('Employee Input 20-21'!OYT30="","",'Employee Input 20-21'!OYT30)</f>
        <v/>
      </c>
      <c r="OYU30" s="14" t="str">
        <f>IF('Employee Input 20-21'!OYU30="","",'Employee Input 20-21'!OYU30)</f>
        <v/>
      </c>
      <c r="OYV30" s="14" t="str">
        <f>IF('Employee Input 20-21'!OYV30="","",'Employee Input 20-21'!OYV30)</f>
        <v/>
      </c>
      <c r="OYW30" s="14" t="str">
        <f>IF('Employee Input 20-21'!OYW30="","",'Employee Input 20-21'!OYW30)</f>
        <v/>
      </c>
      <c r="OYX30" s="14" t="str">
        <f>IF('Employee Input 20-21'!OYX30="","",'Employee Input 20-21'!OYX30)</f>
        <v/>
      </c>
      <c r="OYY30" s="14" t="str">
        <f>IF('Employee Input 20-21'!OYY30="","",'Employee Input 20-21'!OYY30)</f>
        <v/>
      </c>
      <c r="OYZ30" s="14" t="str">
        <f>IF('Employee Input 20-21'!OYZ30="","",'Employee Input 20-21'!OYZ30)</f>
        <v/>
      </c>
      <c r="OZA30" s="14" t="str">
        <f>IF('Employee Input 20-21'!OZA30="","",'Employee Input 20-21'!OZA30)</f>
        <v/>
      </c>
      <c r="OZB30" s="14" t="str">
        <f>IF('Employee Input 20-21'!OZB30="","",'Employee Input 20-21'!OZB30)</f>
        <v/>
      </c>
      <c r="OZC30" s="14" t="str">
        <f>IF('Employee Input 20-21'!OZC30="","",'Employee Input 20-21'!OZC30)</f>
        <v/>
      </c>
      <c r="OZD30" s="14" t="str">
        <f>IF('Employee Input 20-21'!OZD30="","",'Employee Input 20-21'!OZD30)</f>
        <v/>
      </c>
      <c r="OZE30" s="14" t="str">
        <f>IF('Employee Input 20-21'!OZE30="","",'Employee Input 20-21'!OZE30)</f>
        <v/>
      </c>
      <c r="OZF30" s="14" t="str">
        <f>IF('Employee Input 20-21'!OZF30="","",'Employee Input 20-21'!OZF30)</f>
        <v/>
      </c>
      <c r="OZG30" s="14" t="str">
        <f>IF('Employee Input 20-21'!OZG30="","",'Employee Input 20-21'!OZG30)</f>
        <v/>
      </c>
      <c r="OZH30" s="14" t="str">
        <f>IF('Employee Input 20-21'!OZH30="","",'Employee Input 20-21'!OZH30)</f>
        <v/>
      </c>
      <c r="OZI30" s="14" t="str">
        <f>IF('Employee Input 20-21'!OZI30="","",'Employee Input 20-21'!OZI30)</f>
        <v/>
      </c>
      <c r="OZJ30" s="14" t="str">
        <f>IF('Employee Input 20-21'!OZJ30="","",'Employee Input 20-21'!OZJ30)</f>
        <v/>
      </c>
      <c r="OZK30" s="14" t="str">
        <f>IF('Employee Input 20-21'!OZK30="","",'Employee Input 20-21'!OZK30)</f>
        <v/>
      </c>
      <c r="OZL30" s="14" t="str">
        <f>IF('Employee Input 20-21'!OZL30="","",'Employee Input 20-21'!OZL30)</f>
        <v/>
      </c>
      <c r="OZM30" s="14" t="str">
        <f>IF('Employee Input 20-21'!OZM30="","",'Employee Input 20-21'!OZM30)</f>
        <v/>
      </c>
      <c r="OZN30" s="14" t="str">
        <f>IF('Employee Input 20-21'!OZN30="","",'Employee Input 20-21'!OZN30)</f>
        <v/>
      </c>
      <c r="OZO30" s="14" t="str">
        <f>IF('Employee Input 20-21'!OZO30="","",'Employee Input 20-21'!OZO30)</f>
        <v/>
      </c>
      <c r="OZP30" s="14" t="str">
        <f>IF('Employee Input 20-21'!OZP30="","",'Employee Input 20-21'!OZP30)</f>
        <v/>
      </c>
      <c r="OZQ30" s="14" t="str">
        <f>IF('Employee Input 20-21'!OZQ30="","",'Employee Input 20-21'!OZQ30)</f>
        <v/>
      </c>
      <c r="OZR30" s="14" t="str">
        <f>IF('Employee Input 20-21'!OZR30="","",'Employee Input 20-21'!OZR30)</f>
        <v/>
      </c>
      <c r="OZS30" s="14" t="str">
        <f>IF('Employee Input 20-21'!OZS30="","",'Employee Input 20-21'!OZS30)</f>
        <v/>
      </c>
      <c r="OZT30" s="14" t="str">
        <f>IF('Employee Input 20-21'!OZT30="","",'Employee Input 20-21'!OZT30)</f>
        <v/>
      </c>
      <c r="OZU30" s="14" t="str">
        <f>IF('Employee Input 20-21'!OZU30="","",'Employee Input 20-21'!OZU30)</f>
        <v/>
      </c>
      <c r="OZV30" s="14" t="str">
        <f>IF('Employee Input 20-21'!OZV30="","",'Employee Input 20-21'!OZV30)</f>
        <v/>
      </c>
      <c r="OZW30" s="14" t="str">
        <f>IF('Employee Input 20-21'!OZW30="","",'Employee Input 20-21'!OZW30)</f>
        <v/>
      </c>
      <c r="OZX30" s="14" t="str">
        <f>IF('Employee Input 20-21'!OZX30="","",'Employee Input 20-21'!OZX30)</f>
        <v/>
      </c>
      <c r="OZY30" s="14" t="str">
        <f>IF('Employee Input 20-21'!OZY30="","",'Employee Input 20-21'!OZY30)</f>
        <v/>
      </c>
      <c r="OZZ30" s="14" t="str">
        <f>IF('Employee Input 20-21'!OZZ30="","",'Employee Input 20-21'!OZZ30)</f>
        <v/>
      </c>
      <c r="PAA30" s="14" t="str">
        <f>IF('Employee Input 20-21'!PAA30="","",'Employee Input 20-21'!PAA30)</f>
        <v/>
      </c>
      <c r="PAB30" s="14" t="str">
        <f>IF('Employee Input 20-21'!PAB30="","",'Employee Input 20-21'!PAB30)</f>
        <v/>
      </c>
      <c r="PAC30" s="14" t="str">
        <f>IF('Employee Input 20-21'!PAC30="","",'Employee Input 20-21'!PAC30)</f>
        <v/>
      </c>
      <c r="PAD30" s="14" t="str">
        <f>IF('Employee Input 20-21'!PAD30="","",'Employee Input 20-21'!PAD30)</f>
        <v/>
      </c>
      <c r="PAE30" s="14" t="str">
        <f>IF('Employee Input 20-21'!PAE30="","",'Employee Input 20-21'!PAE30)</f>
        <v/>
      </c>
      <c r="PAF30" s="14" t="str">
        <f>IF('Employee Input 20-21'!PAF30="","",'Employee Input 20-21'!PAF30)</f>
        <v/>
      </c>
      <c r="PAG30" s="14" t="str">
        <f>IF('Employee Input 20-21'!PAG30="","",'Employee Input 20-21'!PAG30)</f>
        <v/>
      </c>
      <c r="PAH30" s="14" t="str">
        <f>IF('Employee Input 20-21'!PAH30="","",'Employee Input 20-21'!PAH30)</f>
        <v/>
      </c>
      <c r="PAI30" s="14" t="str">
        <f>IF('Employee Input 20-21'!PAI30="","",'Employee Input 20-21'!PAI30)</f>
        <v/>
      </c>
      <c r="PAJ30" s="14" t="str">
        <f>IF('Employee Input 20-21'!PAJ30="","",'Employee Input 20-21'!PAJ30)</f>
        <v/>
      </c>
      <c r="PAK30" s="14" t="str">
        <f>IF('Employee Input 20-21'!PAK30="","",'Employee Input 20-21'!PAK30)</f>
        <v/>
      </c>
      <c r="PAL30" s="14" t="str">
        <f>IF('Employee Input 20-21'!PAL30="","",'Employee Input 20-21'!PAL30)</f>
        <v/>
      </c>
      <c r="PAM30" s="14" t="str">
        <f>IF('Employee Input 20-21'!PAM30="","",'Employee Input 20-21'!PAM30)</f>
        <v/>
      </c>
      <c r="PAN30" s="14" t="str">
        <f>IF('Employee Input 20-21'!PAN30="","",'Employee Input 20-21'!PAN30)</f>
        <v/>
      </c>
      <c r="PAO30" s="14" t="str">
        <f>IF('Employee Input 20-21'!PAO30="","",'Employee Input 20-21'!PAO30)</f>
        <v/>
      </c>
      <c r="PAP30" s="14" t="str">
        <f>IF('Employee Input 20-21'!PAP30="","",'Employee Input 20-21'!PAP30)</f>
        <v/>
      </c>
      <c r="PAQ30" s="14" t="str">
        <f>IF('Employee Input 20-21'!PAQ30="","",'Employee Input 20-21'!PAQ30)</f>
        <v/>
      </c>
      <c r="PAR30" s="14" t="str">
        <f>IF('Employee Input 20-21'!PAR30="","",'Employee Input 20-21'!PAR30)</f>
        <v/>
      </c>
      <c r="PAS30" s="14" t="str">
        <f>IF('Employee Input 20-21'!PAS30="","",'Employee Input 20-21'!PAS30)</f>
        <v/>
      </c>
      <c r="PAT30" s="14" t="str">
        <f>IF('Employee Input 20-21'!PAT30="","",'Employee Input 20-21'!PAT30)</f>
        <v/>
      </c>
      <c r="PAU30" s="14" t="str">
        <f>IF('Employee Input 20-21'!PAU30="","",'Employee Input 20-21'!PAU30)</f>
        <v/>
      </c>
      <c r="PAV30" s="14" t="str">
        <f>IF('Employee Input 20-21'!PAV30="","",'Employee Input 20-21'!PAV30)</f>
        <v/>
      </c>
      <c r="PAW30" s="14" t="str">
        <f>IF('Employee Input 20-21'!PAW30="","",'Employee Input 20-21'!PAW30)</f>
        <v/>
      </c>
      <c r="PAX30" s="14" t="str">
        <f>IF('Employee Input 20-21'!PAX30="","",'Employee Input 20-21'!PAX30)</f>
        <v/>
      </c>
      <c r="PAY30" s="14" t="str">
        <f>IF('Employee Input 20-21'!PAY30="","",'Employee Input 20-21'!PAY30)</f>
        <v/>
      </c>
      <c r="PAZ30" s="14" t="str">
        <f>IF('Employee Input 20-21'!PAZ30="","",'Employee Input 20-21'!PAZ30)</f>
        <v/>
      </c>
      <c r="PBA30" s="14" t="str">
        <f>IF('Employee Input 20-21'!PBA30="","",'Employee Input 20-21'!PBA30)</f>
        <v/>
      </c>
      <c r="PBB30" s="14" t="str">
        <f>IF('Employee Input 20-21'!PBB30="","",'Employee Input 20-21'!PBB30)</f>
        <v/>
      </c>
      <c r="PBC30" s="14" t="str">
        <f>IF('Employee Input 20-21'!PBC30="","",'Employee Input 20-21'!PBC30)</f>
        <v/>
      </c>
      <c r="PBD30" s="14" t="str">
        <f>IF('Employee Input 20-21'!PBD30="","",'Employee Input 20-21'!PBD30)</f>
        <v/>
      </c>
      <c r="PBE30" s="14" t="str">
        <f>IF('Employee Input 20-21'!PBE30="","",'Employee Input 20-21'!PBE30)</f>
        <v/>
      </c>
      <c r="PBF30" s="14" t="str">
        <f>IF('Employee Input 20-21'!PBF30="","",'Employee Input 20-21'!PBF30)</f>
        <v/>
      </c>
      <c r="PBG30" s="14" t="str">
        <f>IF('Employee Input 20-21'!PBG30="","",'Employee Input 20-21'!PBG30)</f>
        <v/>
      </c>
      <c r="PBH30" s="14" t="str">
        <f>IF('Employee Input 20-21'!PBH30="","",'Employee Input 20-21'!PBH30)</f>
        <v/>
      </c>
      <c r="PBI30" s="14" t="str">
        <f>IF('Employee Input 20-21'!PBI30="","",'Employee Input 20-21'!PBI30)</f>
        <v/>
      </c>
      <c r="PBJ30" s="14" t="str">
        <f>IF('Employee Input 20-21'!PBJ30="","",'Employee Input 20-21'!PBJ30)</f>
        <v/>
      </c>
      <c r="PBK30" s="14" t="str">
        <f>IF('Employee Input 20-21'!PBK30="","",'Employee Input 20-21'!PBK30)</f>
        <v/>
      </c>
      <c r="PBL30" s="14" t="str">
        <f>IF('Employee Input 20-21'!PBL30="","",'Employee Input 20-21'!PBL30)</f>
        <v/>
      </c>
      <c r="PBM30" s="14" t="str">
        <f>IF('Employee Input 20-21'!PBM30="","",'Employee Input 20-21'!PBM30)</f>
        <v/>
      </c>
      <c r="PBN30" s="14" t="str">
        <f>IF('Employee Input 20-21'!PBN30="","",'Employee Input 20-21'!PBN30)</f>
        <v/>
      </c>
      <c r="PBO30" s="14" t="str">
        <f>IF('Employee Input 20-21'!PBO30="","",'Employee Input 20-21'!PBO30)</f>
        <v/>
      </c>
      <c r="PBP30" s="14" t="str">
        <f>IF('Employee Input 20-21'!PBP30="","",'Employee Input 20-21'!PBP30)</f>
        <v/>
      </c>
      <c r="PBQ30" s="14" t="str">
        <f>IF('Employee Input 20-21'!PBQ30="","",'Employee Input 20-21'!PBQ30)</f>
        <v/>
      </c>
      <c r="PBR30" s="14" t="str">
        <f>IF('Employee Input 20-21'!PBR30="","",'Employee Input 20-21'!PBR30)</f>
        <v/>
      </c>
      <c r="PBS30" s="14" t="str">
        <f>IF('Employee Input 20-21'!PBS30="","",'Employee Input 20-21'!PBS30)</f>
        <v/>
      </c>
      <c r="PBT30" s="14" t="str">
        <f>IF('Employee Input 20-21'!PBT30="","",'Employee Input 20-21'!PBT30)</f>
        <v/>
      </c>
      <c r="PBU30" s="14" t="str">
        <f>IF('Employee Input 20-21'!PBU30="","",'Employee Input 20-21'!PBU30)</f>
        <v/>
      </c>
      <c r="PBV30" s="14" t="str">
        <f>IF('Employee Input 20-21'!PBV30="","",'Employee Input 20-21'!PBV30)</f>
        <v/>
      </c>
      <c r="PBW30" s="14" t="str">
        <f>IF('Employee Input 20-21'!PBW30="","",'Employee Input 20-21'!PBW30)</f>
        <v/>
      </c>
      <c r="PBX30" s="14" t="str">
        <f>IF('Employee Input 20-21'!PBX30="","",'Employee Input 20-21'!PBX30)</f>
        <v/>
      </c>
      <c r="PBY30" s="14" t="str">
        <f>IF('Employee Input 20-21'!PBY30="","",'Employee Input 20-21'!PBY30)</f>
        <v/>
      </c>
      <c r="PBZ30" s="14" t="str">
        <f>IF('Employee Input 20-21'!PBZ30="","",'Employee Input 20-21'!PBZ30)</f>
        <v/>
      </c>
      <c r="PCA30" s="14" t="str">
        <f>IF('Employee Input 20-21'!PCA30="","",'Employee Input 20-21'!PCA30)</f>
        <v/>
      </c>
      <c r="PCB30" s="14" t="str">
        <f>IF('Employee Input 20-21'!PCB30="","",'Employee Input 20-21'!PCB30)</f>
        <v/>
      </c>
      <c r="PCC30" s="14" t="str">
        <f>IF('Employee Input 20-21'!PCC30="","",'Employee Input 20-21'!PCC30)</f>
        <v/>
      </c>
      <c r="PCD30" s="14" t="str">
        <f>IF('Employee Input 20-21'!PCD30="","",'Employee Input 20-21'!PCD30)</f>
        <v/>
      </c>
      <c r="PCE30" s="14" t="str">
        <f>IF('Employee Input 20-21'!PCE30="","",'Employee Input 20-21'!PCE30)</f>
        <v/>
      </c>
      <c r="PCF30" s="14" t="str">
        <f>IF('Employee Input 20-21'!PCF30="","",'Employee Input 20-21'!PCF30)</f>
        <v/>
      </c>
      <c r="PCG30" s="14" t="str">
        <f>IF('Employee Input 20-21'!PCG30="","",'Employee Input 20-21'!PCG30)</f>
        <v/>
      </c>
      <c r="PCH30" s="14" t="str">
        <f>IF('Employee Input 20-21'!PCH30="","",'Employee Input 20-21'!PCH30)</f>
        <v/>
      </c>
      <c r="PCI30" s="14" t="str">
        <f>IF('Employee Input 20-21'!PCI30="","",'Employee Input 20-21'!PCI30)</f>
        <v/>
      </c>
      <c r="PCJ30" s="14" t="str">
        <f>IF('Employee Input 20-21'!PCJ30="","",'Employee Input 20-21'!PCJ30)</f>
        <v/>
      </c>
      <c r="PCK30" s="14" t="str">
        <f>IF('Employee Input 20-21'!PCK30="","",'Employee Input 20-21'!PCK30)</f>
        <v/>
      </c>
      <c r="PCL30" s="14" t="str">
        <f>IF('Employee Input 20-21'!PCL30="","",'Employee Input 20-21'!PCL30)</f>
        <v/>
      </c>
      <c r="PCM30" s="14" t="str">
        <f>IF('Employee Input 20-21'!PCM30="","",'Employee Input 20-21'!PCM30)</f>
        <v/>
      </c>
      <c r="PCN30" s="14" t="str">
        <f>IF('Employee Input 20-21'!PCN30="","",'Employee Input 20-21'!PCN30)</f>
        <v/>
      </c>
      <c r="PCO30" s="14" t="str">
        <f>IF('Employee Input 20-21'!PCO30="","",'Employee Input 20-21'!PCO30)</f>
        <v/>
      </c>
      <c r="PCP30" s="14" t="str">
        <f>IF('Employee Input 20-21'!PCP30="","",'Employee Input 20-21'!PCP30)</f>
        <v/>
      </c>
      <c r="PCQ30" s="14" t="str">
        <f>IF('Employee Input 20-21'!PCQ30="","",'Employee Input 20-21'!PCQ30)</f>
        <v/>
      </c>
      <c r="PCR30" s="14" t="str">
        <f>IF('Employee Input 20-21'!PCR30="","",'Employee Input 20-21'!PCR30)</f>
        <v/>
      </c>
      <c r="PCS30" s="14" t="str">
        <f>IF('Employee Input 20-21'!PCS30="","",'Employee Input 20-21'!PCS30)</f>
        <v/>
      </c>
      <c r="PCT30" s="14" t="str">
        <f>IF('Employee Input 20-21'!PCT30="","",'Employee Input 20-21'!PCT30)</f>
        <v/>
      </c>
      <c r="PCU30" s="14" t="str">
        <f>IF('Employee Input 20-21'!PCU30="","",'Employee Input 20-21'!PCU30)</f>
        <v/>
      </c>
      <c r="PCV30" s="14" t="str">
        <f>IF('Employee Input 20-21'!PCV30="","",'Employee Input 20-21'!PCV30)</f>
        <v/>
      </c>
      <c r="PCW30" s="14" t="str">
        <f>IF('Employee Input 20-21'!PCW30="","",'Employee Input 20-21'!PCW30)</f>
        <v/>
      </c>
      <c r="PCX30" s="14" t="str">
        <f>IF('Employee Input 20-21'!PCX30="","",'Employee Input 20-21'!PCX30)</f>
        <v/>
      </c>
      <c r="PCY30" s="14" t="str">
        <f>IF('Employee Input 20-21'!PCY30="","",'Employee Input 20-21'!PCY30)</f>
        <v/>
      </c>
      <c r="PCZ30" s="14" t="str">
        <f>IF('Employee Input 20-21'!PCZ30="","",'Employee Input 20-21'!PCZ30)</f>
        <v/>
      </c>
      <c r="PDA30" s="14" t="str">
        <f>IF('Employee Input 20-21'!PDA30="","",'Employee Input 20-21'!PDA30)</f>
        <v/>
      </c>
      <c r="PDB30" s="14" t="str">
        <f>IF('Employee Input 20-21'!PDB30="","",'Employee Input 20-21'!PDB30)</f>
        <v/>
      </c>
      <c r="PDC30" s="14" t="str">
        <f>IF('Employee Input 20-21'!PDC30="","",'Employee Input 20-21'!PDC30)</f>
        <v/>
      </c>
      <c r="PDD30" s="14" t="str">
        <f>IF('Employee Input 20-21'!PDD30="","",'Employee Input 20-21'!PDD30)</f>
        <v/>
      </c>
      <c r="PDE30" s="14" t="str">
        <f>IF('Employee Input 20-21'!PDE30="","",'Employee Input 20-21'!PDE30)</f>
        <v/>
      </c>
      <c r="PDF30" s="14" t="str">
        <f>IF('Employee Input 20-21'!PDF30="","",'Employee Input 20-21'!PDF30)</f>
        <v/>
      </c>
      <c r="PDG30" s="14" t="str">
        <f>IF('Employee Input 20-21'!PDG30="","",'Employee Input 20-21'!PDG30)</f>
        <v/>
      </c>
      <c r="PDH30" s="14" t="str">
        <f>IF('Employee Input 20-21'!PDH30="","",'Employee Input 20-21'!PDH30)</f>
        <v/>
      </c>
      <c r="PDI30" s="14" t="str">
        <f>IF('Employee Input 20-21'!PDI30="","",'Employee Input 20-21'!PDI30)</f>
        <v/>
      </c>
      <c r="PDJ30" s="14" t="str">
        <f>IF('Employee Input 20-21'!PDJ30="","",'Employee Input 20-21'!PDJ30)</f>
        <v/>
      </c>
      <c r="PDK30" s="14" t="str">
        <f>IF('Employee Input 20-21'!PDK30="","",'Employee Input 20-21'!PDK30)</f>
        <v/>
      </c>
      <c r="PDL30" s="14" t="str">
        <f>IF('Employee Input 20-21'!PDL30="","",'Employee Input 20-21'!PDL30)</f>
        <v/>
      </c>
      <c r="PDM30" s="14" t="str">
        <f>IF('Employee Input 20-21'!PDM30="","",'Employee Input 20-21'!PDM30)</f>
        <v/>
      </c>
      <c r="PDN30" s="14" t="str">
        <f>IF('Employee Input 20-21'!PDN30="","",'Employee Input 20-21'!PDN30)</f>
        <v/>
      </c>
      <c r="PDO30" s="14" t="str">
        <f>IF('Employee Input 20-21'!PDO30="","",'Employee Input 20-21'!PDO30)</f>
        <v/>
      </c>
      <c r="PDP30" s="14" t="str">
        <f>IF('Employee Input 20-21'!PDP30="","",'Employee Input 20-21'!PDP30)</f>
        <v/>
      </c>
      <c r="PDQ30" s="14" t="str">
        <f>IF('Employee Input 20-21'!PDQ30="","",'Employee Input 20-21'!PDQ30)</f>
        <v/>
      </c>
      <c r="PDR30" s="14" t="str">
        <f>IF('Employee Input 20-21'!PDR30="","",'Employee Input 20-21'!PDR30)</f>
        <v/>
      </c>
      <c r="PDS30" s="14" t="str">
        <f>IF('Employee Input 20-21'!PDS30="","",'Employee Input 20-21'!PDS30)</f>
        <v/>
      </c>
      <c r="PDT30" s="14" t="str">
        <f>IF('Employee Input 20-21'!PDT30="","",'Employee Input 20-21'!PDT30)</f>
        <v/>
      </c>
      <c r="PDU30" s="14" t="str">
        <f>IF('Employee Input 20-21'!PDU30="","",'Employee Input 20-21'!PDU30)</f>
        <v/>
      </c>
      <c r="PDV30" s="14" t="str">
        <f>IF('Employee Input 20-21'!PDV30="","",'Employee Input 20-21'!PDV30)</f>
        <v/>
      </c>
      <c r="PDW30" s="14" t="str">
        <f>IF('Employee Input 20-21'!PDW30="","",'Employee Input 20-21'!PDW30)</f>
        <v/>
      </c>
      <c r="PDX30" s="14" t="str">
        <f>IF('Employee Input 20-21'!PDX30="","",'Employee Input 20-21'!PDX30)</f>
        <v/>
      </c>
      <c r="PDY30" s="14" t="str">
        <f>IF('Employee Input 20-21'!PDY30="","",'Employee Input 20-21'!PDY30)</f>
        <v/>
      </c>
      <c r="PDZ30" s="14" t="str">
        <f>IF('Employee Input 20-21'!PDZ30="","",'Employee Input 20-21'!PDZ30)</f>
        <v/>
      </c>
      <c r="PEA30" s="14" t="str">
        <f>IF('Employee Input 20-21'!PEA30="","",'Employee Input 20-21'!PEA30)</f>
        <v/>
      </c>
      <c r="PEB30" s="14" t="str">
        <f>IF('Employee Input 20-21'!PEB30="","",'Employee Input 20-21'!PEB30)</f>
        <v/>
      </c>
      <c r="PEC30" s="14" t="str">
        <f>IF('Employee Input 20-21'!PEC30="","",'Employee Input 20-21'!PEC30)</f>
        <v/>
      </c>
      <c r="PED30" s="14" t="str">
        <f>IF('Employee Input 20-21'!PED30="","",'Employee Input 20-21'!PED30)</f>
        <v/>
      </c>
      <c r="PEE30" s="14" t="str">
        <f>IF('Employee Input 20-21'!PEE30="","",'Employee Input 20-21'!PEE30)</f>
        <v/>
      </c>
      <c r="PEF30" s="14" t="str">
        <f>IF('Employee Input 20-21'!PEF30="","",'Employee Input 20-21'!PEF30)</f>
        <v/>
      </c>
      <c r="PEG30" s="14" t="str">
        <f>IF('Employee Input 20-21'!PEG30="","",'Employee Input 20-21'!PEG30)</f>
        <v/>
      </c>
      <c r="PEH30" s="14" t="str">
        <f>IF('Employee Input 20-21'!PEH30="","",'Employee Input 20-21'!PEH30)</f>
        <v/>
      </c>
      <c r="PEI30" s="14" t="str">
        <f>IF('Employee Input 20-21'!PEI30="","",'Employee Input 20-21'!PEI30)</f>
        <v/>
      </c>
      <c r="PEJ30" s="14" t="str">
        <f>IF('Employee Input 20-21'!PEJ30="","",'Employee Input 20-21'!PEJ30)</f>
        <v/>
      </c>
      <c r="PEK30" s="14" t="str">
        <f>IF('Employee Input 20-21'!PEK30="","",'Employee Input 20-21'!PEK30)</f>
        <v/>
      </c>
      <c r="PEL30" s="14" t="str">
        <f>IF('Employee Input 20-21'!PEL30="","",'Employee Input 20-21'!PEL30)</f>
        <v/>
      </c>
      <c r="PEM30" s="14" t="str">
        <f>IF('Employee Input 20-21'!PEM30="","",'Employee Input 20-21'!PEM30)</f>
        <v/>
      </c>
      <c r="PEN30" s="14" t="str">
        <f>IF('Employee Input 20-21'!PEN30="","",'Employee Input 20-21'!PEN30)</f>
        <v/>
      </c>
      <c r="PEO30" s="14" t="str">
        <f>IF('Employee Input 20-21'!PEO30="","",'Employee Input 20-21'!PEO30)</f>
        <v/>
      </c>
      <c r="PEP30" s="14" t="str">
        <f>IF('Employee Input 20-21'!PEP30="","",'Employee Input 20-21'!PEP30)</f>
        <v/>
      </c>
      <c r="PEQ30" s="14" t="str">
        <f>IF('Employee Input 20-21'!PEQ30="","",'Employee Input 20-21'!PEQ30)</f>
        <v/>
      </c>
      <c r="PER30" s="14" t="str">
        <f>IF('Employee Input 20-21'!PER30="","",'Employee Input 20-21'!PER30)</f>
        <v/>
      </c>
      <c r="PES30" s="14" t="str">
        <f>IF('Employee Input 20-21'!PES30="","",'Employee Input 20-21'!PES30)</f>
        <v/>
      </c>
      <c r="PET30" s="14" t="str">
        <f>IF('Employee Input 20-21'!PET30="","",'Employee Input 20-21'!PET30)</f>
        <v/>
      </c>
      <c r="PEU30" s="14" t="str">
        <f>IF('Employee Input 20-21'!PEU30="","",'Employee Input 20-21'!PEU30)</f>
        <v/>
      </c>
      <c r="PEV30" s="14" t="str">
        <f>IF('Employee Input 20-21'!PEV30="","",'Employee Input 20-21'!PEV30)</f>
        <v/>
      </c>
      <c r="PEW30" s="14" t="str">
        <f>IF('Employee Input 20-21'!PEW30="","",'Employee Input 20-21'!PEW30)</f>
        <v/>
      </c>
      <c r="PEX30" s="14" t="str">
        <f>IF('Employee Input 20-21'!PEX30="","",'Employee Input 20-21'!PEX30)</f>
        <v/>
      </c>
      <c r="PEY30" s="14" t="str">
        <f>IF('Employee Input 20-21'!PEY30="","",'Employee Input 20-21'!PEY30)</f>
        <v/>
      </c>
      <c r="PEZ30" s="14" t="str">
        <f>IF('Employee Input 20-21'!PEZ30="","",'Employee Input 20-21'!PEZ30)</f>
        <v/>
      </c>
      <c r="PFA30" s="14" t="str">
        <f>IF('Employee Input 20-21'!PFA30="","",'Employee Input 20-21'!PFA30)</f>
        <v/>
      </c>
      <c r="PFB30" s="14" t="str">
        <f>IF('Employee Input 20-21'!PFB30="","",'Employee Input 20-21'!PFB30)</f>
        <v/>
      </c>
      <c r="PFC30" s="14" t="str">
        <f>IF('Employee Input 20-21'!PFC30="","",'Employee Input 20-21'!PFC30)</f>
        <v/>
      </c>
      <c r="PFD30" s="14" t="str">
        <f>IF('Employee Input 20-21'!PFD30="","",'Employee Input 20-21'!PFD30)</f>
        <v/>
      </c>
      <c r="PFE30" s="14" t="str">
        <f>IF('Employee Input 20-21'!PFE30="","",'Employee Input 20-21'!PFE30)</f>
        <v/>
      </c>
      <c r="PFF30" s="14" t="str">
        <f>IF('Employee Input 20-21'!PFF30="","",'Employee Input 20-21'!PFF30)</f>
        <v/>
      </c>
      <c r="PFG30" s="14" t="str">
        <f>IF('Employee Input 20-21'!PFG30="","",'Employee Input 20-21'!PFG30)</f>
        <v/>
      </c>
      <c r="PFH30" s="14" t="str">
        <f>IF('Employee Input 20-21'!PFH30="","",'Employee Input 20-21'!PFH30)</f>
        <v/>
      </c>
      <c r="PFI30" s="14" t="str">
        <f>IF('Employee Input 20-21'!PFI30="","",'Employee Input 20-21'!PFI30)</f>
        <v/>
      </c>
      <c r="PFJ30" s="14" t="str">
        <f>IF('Employee Input 20-21'!PFJ30="","",'Employee Input 20-21'!PFJ30)</f>
        <v/>
      </c>
      <c r="PFK30" s="14" t="str">
        <f>IF('Employee Input 20-21'!PFK30="","",'Employee Input 20-21'!PFK30)</f>
        <v/>
      </c>
      <c r="PFL30" s="14" t="str">
        <f>IF('Employee Input 20-21'!PFL30="","",'Employee Input 20-21'!PFL30)</f>
        <v/>
      </c>
      <c r="PFM30" s="14" t="str">
        <f>IF('Employee Input 20-21'!PFM30="","",'Employee Input 20-21'!PFM30)</f>
        <v/>
      </c>
      <c r="PFN30" s="14" t="str">
        <f>IF('Employee Input 20-21'!PFN30="","",'Employee Input 20-21'!PFN30)</f>
        <v/>
      </c>
      <c r="PFO30" s="14" t="str">
        <f>IF('Employee Input 20-21'!PFO30="","",'Employee Input 20-21'!PFO30)</f>
        <v/>
      </c>
      <c r="PFP30" s="14" t="str">
        <f>IF('Employee Input 20-21'!PFP30="","",'Employee Input 20-21'!PFP30)</f>
        <v/>
      </c>
      <c r="PFQ30" s="14" t="str">
        <f>IF('Employee Input 20-21'!PFQ30="","",'Employee Input 20-21'!PFQ30)</f>
        <v/>
      </c>
      <c r="PFR30" s="14" t="str">
        <f>IF('Employee Input 20-21'!PFR30="","",'Employee Input 20-21'!PFR30)</f>
        <v/>
      </c>
      <c r="PFS30" s="14" t="str">
        <f>IF('Employee Input 20-21'!PFS30="","",'Employee Input 20-21'!PFS30)</f>
        <v/>
      </c>
      <c r="PFT30" s="14" t="str">
        <f>IF('Employee Input 20-21'!PFT30="","",'Employee Input 20-21'!PFT30)</f>
        <v/>
      </c>
      <c r="PFU30" s="14" t="str">
        <f>IF('Employee Input 20-21'!PFU30="","",'Employee Input 20-21'!PFU30)</f>
        <v/>
      </c>
      <c r="PFV30" s="14" t="str">
        <f>IF('Employee Input 20-21'!PFV30="","",'Employee Input 20-21'!PFV30)</f>
        <v/>
      </c>
      <c r="PFW30" s="14" t="str">
        <f>IF('Employee Input 20-21'!PFW30="","",'Employee Input 20-21'!PFW30)</f>
        <v/>
      </c>
      <c r="PFX30" s="14" t="str">
        <f>IF('Employee Input 20-21'!PFX30="","",'Employee Input 20-21'!PFX30)</f>
        <v/>
      </c>
      <c r="PFY30" s="14" t="str">
        <f>IF('Employee Input 20-21'!PFY30="","",'Employee Input 20-21'!PFY30)</f>
        <v/>
      </c>
      <c r="PFZ30" s="14" t="str">
        <f>IF('Employee Input 20-21'!PFZ30="","",'Employee Input 20-21'!PFZ30)</f>
        <v/>
      </c>
      <c r="PGA30" s="14" t="str">
        <f>IF('Employee Input 20-21'!PGA30="","",'Employee Input 20-21'!PGA30)</f>
        <v/>
      </c>
      <c r="PGB30" s="14" t="str">
        <f>IF('Employee Input 20-21'!PGB30="","",'Employee Input 20-21'!PGB30)</f>
        <v/>
      </c>
      <c r="PGC30" s="14" t="str">
        <f>IF('Employee Input 20-21'!PGC30="","",'Employee Input 20-21'!PGC30)</f>
        <v/>
      </c>
      <c r="PGD30" s="14" t="str">
        <f>IF('Employee Input 20-21'!PGD30="","",'Employee Input 20-21'!PGD30)</f>
        <v/>
      </c>
      <c r="PGE30" s="14" t="str">
        <f>IF('Employee Input 20-21'!PGE30="","",'Employee Input 20-21'!PGE30)</f>
        <v/>
      </c>
      <c r="PGF30" s="14" t="str">
        <f>IF('Employee Input 20-21'!PGF30="","",'Employee Input 20-21'!PGF30)</f>
        <v/>
      </c>
      <c r="PGG30" s="14" t="str">
        <f>IF('Employee Input 20-21'!PGG30="","",'Employee Input 20-21'!PGG30)</f>
        <v/>
      </c>
      <c r="PGH30" s="14" t="str">
        <f>IF('Employee Input 20-21'!PGH30="","",'Employee Input 20-21'!PGH30)</f>
        <v/>
      </c>
      <c r="PGI30" s="14" t="str">
        <f>IF('Employee Input 20-21'!PGI30="","",'Employee Input 20-21'!PGI30)</f>
        <v/>
      </c>
      <c r="PGJ30" s="14" t="str">
        <f>IF('Employee Input 20-21'!PGJ30="","",'Employee Input 20-21'!PGJ30)</f>
        <v/>
      </c>
      <c r="PGK30" s="14" t="str">
        <f>IF('Employee Input 20-21'!PGK30="","",'Employee Input 20-21'!PGK30)</f>
        <v/>
      </c>
      <c r="PGL30" s="14" t="str">
        <f>IF('Employee Input 20-21'!PGL30="","",'Employee Input 20-21'!PGL30)</f>
        <v/>
      </c>
      <c r="PGM30" s="14" t="str">
        <f>IF('Employee Input 20-21'!PGM30="","",'Employee Input 20-21'!PGM30)</f>
        <v/>
      </c>
      <c r="PGN30" s="14" t="str">
        <f>IF('Employee Input 20-21'!PGN30="","",'Employee Input 20-21'!PGN30)</f>
        <v/>
      </c>
      <c r="PGO30" s="14" t="str">
        <f>IF('Employee Input 20-21'!PGO30="","",'Employee Input 20-21'!PGO30)</f>
        <v/>
      </c>
      <c r="PGP30" s="14" t="str">
        <f>IF('Employee Input 20-21'!PGP30="","",'Employee Input 20-21'!PGP30)</f>
        <v/>
      </c>
      <c r="PGQ30" s="14" t="str">
        <f>IF('Employee Input 20-21'!PGQ30="","",'Employee Input 20-21'!PGQ30)</f>
        <v/>
      </c>
      <c r="PGR30" s="14" t="str">
        <f>IF('Employee Input 20-21'!PGR30="","",'Employee Input 20-21'!PGR30)</f>
        <v/>
      </c>
      <c r="PGS30" s="14" t="str">
        <f>IF('Employee Input 20-21'!PGS30="","",'Employee Input 20-21'!PGS30)</f>
        <v/>
      </c>
      <c r="PGT30" s="14" t="str">
        <f>IF('Employee Input 20-21'!PGT30="","",'Employee Input 20-21'!PGT30)</f>
        <v/>
      </c>
      <c r="PGU30" s="14" t="str">
        <f>IF('Employee Input 20-21'!PGU30="","",'Employee Input 20-21'!PGU30)</f>
        <v/>
      </c>
      <c r="PGV30" s="14" t="str">
        <f>IF('Employee Input 20-21'!PGV30="","",'Employee Input 20-21'!PGV30)</f>
        <v/>
      </c>
      <c r="PGW30" s="14" t="str">
        <f>IF('Employee Input 20-21'!PGW30="","",'Employee Input 20-21'!PGW30)</f>
        <v/>
      </c>
      <c r="PGX30" s="14" t="str">
        <f>IF('Employee Input 20-21'!PGX30="","",'Employee Input 20-21'!PGX30)</f>
        <v/>
      </c>
      <c r="PGY30" s="14" t="str">
        <f>IF('Employee Input 20-21'!PGY30="","",'Employee Input 20-21'!PGY30)</f>
        <v/>
      </c>
      <c r="PGZ30" s="14" t="str">
        <f>IF('Employee Input 20-21'!PGZ30="","",'Employee Input 20-21'!PGZ30)</f>
        <v/>
      </c>
      <c r="PHA30" s="14" t="str">
        <f>IF('Employee Input 20-21'!PHA30="","",'Employee Input 20-21'!PHA30)</f>
        <v/>
      </c>
      <c r="PHB30" s="14" t="str">
        <f>IF('Employee Input 20-21'!PHB30="","",'Employee Input 20-21'!PHB30)</f>
        <v/>
      </c>
      <c r="PHC30" s="14" t="str">
        <f>IF('Employee Input 20-21'!PHC30="","",'Employee Input 20-21'!PHC30)</f>
        <v/>
      </c>
      <c r="PHD30" s="14" t="str">
        <f>IF('Employee Input 20-21'!PHD30="","",'Employee Input 20-21'!PHD30)</f>
        <v/>
      </c>
      <c r="PHE30" s="14" t="str">
        <f>IF('Employee Input 20-21'!PHE30="","",'Employee Input 20-21'!PHE30)</f>
        <v/>
      </c>
      <c r="PHF30" s="14" t="str">
        <f>IF('Employee Input 20-21'!PHF30="","",'Employee Input 20-21'!PHF30)</f>
        <v/>
      </c>
      <c r="PHG30" s="14" t="str">
        <f>IF('Employee Input 20-21'!PHG30="","",'Employee Input 20-21'!PHG30)</f>
        <v/>
      </c>
      <c r="PHH30" s="14" t="str">
        <f>IF('Employee Input 20-21'!PHH30="","",'Employee Input 20-21'!PHH30)</f>
        <v/>
      </c>
      <c r="PHI30" s="14" t="str">
        <f>IF('Employee Input 20-21'!PHI30="","",'Employee Input 20-21'!PHI30)</f>
        <v/>
      </c>
      <c r="PHJ30" s="14" t="str">
        <f>IF('Employee Input 20-21'!PHJ30="","",'Employee Input 20-21'!PHJ30)</f>
        <v/>
      </c>
      <c r="PHK30" s="14" t="str">
        <f>IF('Employee Input 20-21'!PHK30="","",'Employee Input 20-21'!PHK30)</f>
        <v/>
      </c>
      <c r="PHL30" s="14" t="str">
        <f>IF('Employee Input 20-21'!PHL30="","",'Employee Input 20-21'!PHL30)</f>
        <v/>
      </c>
      <c r="PHM30" s="14" t="str">
        <f>IF('Employee Input 20-21'!PHM30="","",'Employee Input 20-21'!PHM30)</f>
        <v/>
      </c>
      <c r="PHN30" s="14" t="str">
        <f>IF('Employee Input 20-21'!PHN30="","",'Employee Input 20-21'!PHN30)</f>
        <v/>
      </c>
      <c r="PHO30" s="14" t="str">
        <f>IF('Employee Input 20-21'!PHO30="","",'Employee Input 20-21'!PHO30)</f>
        <v/>
      </c>
      <c r="PHP30" s="14" t="str">
        <f>IF('Employee Input 20-21'!PHP30="","",'Employee Input 20-21'!PHP30)</f>
        <v/>
      </c>
      <c r="PHQ30" s="14" t="str">
        <f>IF('Employee Input 20-21'!PHQ30="","",'Employee Input 20-21'!PHQ30)</f>
        <v/>
      </c>
      <c r="PHR30" s="14" t="str">
        <f>IF('Employee Input 20-21'!PHR30="","",'Employee Input 20-21'!PHR30)</f>
        <v/>
      </c>
      <c r="PHS30" s="14" t="str">
        <f>IF('Employee Input 20-21'!PHS30="","",'Employee Input 20-21'!PHS30)</f>
        <v/>
      </c>
      <c r="PHT30" s="14" t="str">
        <f>IF('Employee Input 20-21'!PHT30="","",'Employee Input 20-21'!PHT30)</f>
        <v/>
      </c>
      <c r="PHU30" s="14" t="str">
        <f>IF('Employee Input 20-21'!PHU30="","",'Employee Input 20-21'!PHU30)</f>
        <v/>
      </c>
      <c r="PHV30" s="14" t="str">
        <f>IF('Employee Input 20-21'!PHV30="","",'Employee Input 20-21'!PHV30)</f>
        <v/>
      </c>
      <c r="PHW30" s="14" t="str">
        <f>IF('Employee Input 20-21'!PHW30="","",'Employee Input 20-21'!PHW30)</f>
        <v/>
      </c>
      <c r="PHX30" s="14" t="str">
        <f>IF('Employee Input 20-21'!PHX30="","",'Employee Input 20-21'!PHX30)</f>
        <v/>
      </c>
      <c r="PHY30" s="14" t="str">
        <f>IF('Employee Input 20-21'!PHY30="","",'Employee Input 20-21'!PHY30)</f>
        <v/>
      </c>
      <c r="PHZ30" s="14" t="str">
        <f>IF('Employee Input 20-21'!PHZ30="","",'Employee Input 20-21'!PHZ30)</f>
        <v/>
      </c>
      <c r="PIA30" s="14" t="str">
        <f>IF('Employee Input 20-21'!PIA30="","",'Employee Input 20-21'!PIA30)</f>
        <v/>
      </c>
      <c r="PIB30" s="14" t="str">
        <f>IF('Employee Input 20-21'!PIB30="","",'Employee Input 20-21'!PIB30)</f>
        <v/>
      </c>
      <c r="PIC30" s="14" t="str">
        <f>IF('Employee Input 20-21'!PIC30="","",'Employee Input 20-21'!PIC30)</f>
        <v/>
      </c>
      <c r="PID30" s="14" t="str">
        <f>IF('Employee Input 20-21'!PID30="","",'Employee Input 20-21'!PID30)</f>
        <v/>
      </c>
      <c r="PIE30" s="14" t="str">
        <f>IF('Employee Input 20-21'!PIE30="","",'Employee Input 20-21'!PIE30)</f>
        <v/>
      </c>
      <c r="PIF30" s="14" t="str">
        <f>IF('Employee Input 20-21'!PIF30="","",'Employee Input 20-21'!PIF30)</f>
        <v/>
      </c>
      <c r="PIG30" s="14" t="str">
        <f>IF('Employee Input 20-21'!PIG30="","",'Employee Input 20-21'!PIG30)</f>
        <v/>
      </c>
      <c r="PIH30" s="14" t="str">
        <f>IF('Employee Input 20-21'!PIH30="","",'Employee Input 20-21'!PIH30)</f>
        <v/>
      </c>
      <c r="PII30" s="14" t="str">
        <f>IF('Employee Input 20-21'!PII30="","",'Employee Input 20-21'!PII30)</f>
        <v/>
      </c>
      <c r="PIJ30" s="14" t="str">
        <f>IF('Employee Input 20-21'!PIJ30="","",'Employee Input 20-21'!PIJ30)</f>
        <v/>
      </c>
      <c r="PIK30" s="14" t="str">
        <f>IF('Employee Input 20-21'!PIK30="","",'Employee Input 20-21'!PIK30)</f>
        <v/>
      </c>
      <c r="PIL30" s="14" t="str">
        <f>IF('Employee Input 20-21'!PIL30="","",'Employee Input 20-21'!PIL30)</f>
        <v/>
      </c>
      <c r="PIM30" s="14" t="str">
        <f>IF('Employee Input 20-21'!PIM30="","",'Employee Input 20-21'!PIM30)</f>
        <v/>
      </c>
      <c r="PIN30" s="14" t="str">
        <f>IF('Employee Input 20-21'!PIN30="","",'Employee Input 20-21'!PIN30)</f>
        <v/>
      </c>
      <c r="PIO30" s="14" t="str">
        <f>IF('Employee Input 20-21'!PIO30="","",'Employee Input 20-21'!PIO30)</f>
        <v/>
      </c>
      <c r="PIP30" s="14" t="str">
        <f>IF('Employee Input 20-21'!PIP30="","",'Employee Input 20-21'!PIP30)</f>
        <v/>
      </c>
      <c r="PIQ30" s="14" t="str">
        <f>IF('Employee Input 20-21'!PIQ30="","",'Employee Input 20-21'!PIQ30)</f>
        <v/>
      </c>
      <c r="PIR30" s="14" t="str">
        <f>IF('Employee Input 20-21'!PIR30="","",'Employee Input 20-21'!PIR30)</f>
        <v/>
      </c>
      <c r="PIS30" s="14" t="str">
        <f>IF('Employee Input 20-21'!PIS30="","",'Employee Input 20-21'!PIS30)</f>
        <v/>
      </c>
      <c r="PIT30" s="14" t="str">
        <f>IF('Employee Input 20-21'!PIT30="","",'Employee Input 20-21'!PIT30)</f>
        <v/>
      </c>
      <c r="PIU30" s="14" t="str">
        <f>IF('Employee Input 20-21'!PIU30="","",'Employee Input 20-21'!PIU30)</f>
        <v/>
      </c>
      <c r="PIV30" s="14" t="str">
        <f>IF('Employee Input 20-21'!PIV30="","",'Employee Input 20-21'!PIV30)</f>
        <v/>
      </c>
      <c r="PIW30" s="14" t="str">
        <f>IF('Employee Input 20-21'!PIW30="","",'Employee Input 20-21'!PIW30)</f>
        <v/>
      </c>
      <c r="PIX30" s="14" t="str">
        <f>IF('Employee Input 20-21'!PIX30="","",'Employee Input 20-21'!PIX30)</f>
        <v/>
      </c>
      <c r="PIY30" s="14" t="str">
        <f>IF('Employee Input 20-21'!PIY30="","",'Employee Input 20-21'!PIY30)</f>
        <v/>
      </c>
      <c r="PIZ30" s="14" t="str">
        <f>IF('Employee Input 20-21'!PIZ30="","",'Employee Input 20-21'!PIZ30)</f>
        <v/>
      </c>
      <c r="PJA30" s="14" t="str">
        <f>IF('Employee Input 20-21'!PJA30="","",'Employee Input 20-21'!PJA30)</f>
        <v/>
      </c>
      <c r="PJB30" s="14" t="str">
        <f>IF('Employee Input 20-21'!PJB30="","",'Employee Input 20-21'!PJB30)</f>
        <v/>
      </c>
      <c r="PJC30" s="14" t="str">
        <f>IF('Employee Input 20-21'!PJC30="","",'Employee Input 20-21'!PJC30)</f>
        <v/>
      </c>
      <c r="PJD30" s="14" t="str">
        <f>IF('Employee Input 20-21'!PJD30="","",'Employee Input 20-21'!PJD30)</f>
        <v/>
      </c>
      <c r="PJE30" s="14" t="str">
        <f>IF('Employee Input 20-21'!PJE30="","",'Employee Input 20-21'!PJE30)</f>
        <v/>
      </c>
      <c r="PJF30" s="14" t="str">
        <f>IF('Employee Input 20-21'!PJF30="","",'Employee Input 20-21'!PJF30)</f>
        <v/>
      </c>
      <c r="PJG30" s="14" t="str">
        <f>IF('Employee Input 20-21'!PJG30="","",'Employee Input 20-21'!PJG30)</f>
        <v/>
      </c>
      <c r="PJH30" s="14" t="str">
        <f>IF('Employee Input 20-21'!PJH30="","",'Employee Input 20-21'!PJH30)</f>
        <v/>
      </c>
      <c r="PJI30" s="14" t="str">
        <f>IF('Employee Input 20-21'!PJI30="","",'Employee Input 20-21'!PJI30)</f>
        <v/>
      </c>
      <c r="PJJ30" s="14" t="str">
        <f>IF('Employee Input 20-21'!PJJ30="","",'Employee Input 20-21'!PJJ30)</f>
        <v/>
      </c>
      <c r="PJK30" s="14" t="str">
        <f>IF('Employee Input 20-21'!PJK30="","",'Employee Input 20-21'!PJK30)</f>
        <v/>
      </c>
      <c r="PJL30" s="14" t="str">
        <f>IF('Employee Input 20-21'!PJL30="","",'Employee Input 20-21'!PJL30)</f>
        <v/>
      </c>
      <c r="PJM30" s="14" t="str">
        <f>IF('Employee Input 20-21'!PJM30="","",'Employee Input 20-21'!PJM30)</f>
        <v/>
      </c>
      <c r="PJN30" s="14" t="str">
        <f>IF('Employee Input 20-21'!PJN30="","",'Employee Input 20-21'!PJN30)</f>
        <v/>
      </c>
      <c r="PJO30" s="14" t="str">
        <f>IF('Employee Input 20-21'!PJO30="","",'Employee Input 20-21'!PJO30)</f>
        <v/>
      </c>
      <c r="PJP30" s="14" t="str">
        <f>IF('Employee Input 20-21'!PJP30="","",'Employee Input 20-21'!PJP30)</f>
        <v/>
      </c>
      <c r="PJQ30" s="14" t="str">
        <f>IF('Employee Input 20-21'!PJQ30="","",'Employee Input 20-21'!PJQ30)</f>
        <v/>
      </c>
      <c r="PJR30" s="14" t="str">
        <f>IF('Employee Input 20-21'!PJR30="","",'Employee Input 20-21'!PJR30)</f>
        <v/>
      </c>
      <c r="PJS30" s="14" t="str">
        <f>IF('Employee Input 20-21'!PJS30="","",'Employee Input 20-21'!PJS30)</f>
        <v/>
      </c>
      <c r="PJT30" s="14" t="str">
        <f>IF('Employee Input 20-21'!PJT30="","",'Employee Input 20-21'!PJT30)</f>
        <v/>
      </c>
      <c r="PJU30" s="14" t="str">
        <f>IF('Employee Input 20-21'!PJU30="","",'Employee Input 20-21'!PJU30)</f>
        <v/>
      </c>
      <c r="PJV30" s="14" t="str">
        <f>IF('Employee Input 20-21'!PJV30="","",'Employee Input 20-21'!PJV30)</f>
        <v/>
      </c>
      <c r="PJW30" s="14" t="str">
        <f>IF('Employee Input 20-21'!PJW30="","",'Employee Input 20-21'!PJW30)</f>
        <v/>
      </c>
      <c r="PJX30" s="14" t="str">
        <f>IF('Employee Input 20-21'!PJX30="","",'Employee Input 20-21'!PJX30)</f>
        <v/>
      </c>
      <c r="PJY30" s="14" t="str">
        <f>IF('Employee Input 20-21'!PJY30="","",'Employee Input 20-21'!PJY30)</f>
        <v/>
      </c>
      <c r="PJZ30" s="14" t="str">
        <f>IF('Employee Input 20-21'!PJZ30="","",'Employee Input 20-21'!PJZ30)</f>
        <v/>
      </c>
      <c r="PKA30" s="14" t="str">
        <f>IF('Employee Input 20-21'!PKA30="","",'Employee Input 20-21'!PKA30)</f>
        <v/>
      </c>
      <c r="PKB30" s="14" t="str">
        <f>IF('Employee Input 20-21'!PKB30="","",'Employee Input 20-21'!PKB30)</f>
        <v/>
      </c>
      <c r="PKC30" s="14" t="str">
        <f>IF('Employee Input 20-21'!PKC30="","",'Employee Input 20-21'!PKC30)</f>
        <v/>
      </c>
      <c r="PKD30" s="14" t="str">
        <f>IF('Employee Input 20-21'!PKD30="","",'Employee Input 20-21'!PKD30)</f>
        <v/>
      </c>
      <c r="PKE30" s="14" t="str">
        <f>IF('Employee Input 20-21'!PKE30="","",'Employee Input 20-21'!PKE30)</f>
        <v/>
      </c>
      <c r="PKF30" s="14" t="str">
        <f>IF('Employee Input 20-21'!PKF30="","",'Employee Input 20-21'!PKF30)</f>
        <v/>
      </c>
      <c r="PKG30" s="14" t="str">
        <f>IF('Employee Input 20-21'!PKG30="","",'Employee Input 20-21'!PKG30)</f>
        <v/>
      </c>
      <c r="PKH30" s="14" t="str">
        <f>IF('Employee Input 20-21'!PKH30="","",'Employee Input 20-21'!PKH30)</f>
        <v/>
      </c>
      <c r="PKI30" s="14" t="str">
        <f>IF('Employee Input 20-21'!PKI30="","",'Employee Input 20-21'!PKI30)</f>
        <v/>
      </c>
      <c r="PKJ30" s="14" t="str">
        <f>IF('Employee Input 20-21'!PKJ30="","",'Employee Input 20-21'!PKJ30)</f>
        <v/>
      </c>
      <c r="PKK30" s="14" t="str">
        <f>IF('Employee Input 20-21'!PKK30="","",'Employee Input 20-21'!PKK30)</f>
        <v/>
      </c>
      <c r="PKL30" s="14" t="str">
        <f>IF('Employee Input 20-21'!PKL30="","",'Employee Input 20-21'!PKL30)</f>
        <v/>
      </c>
      <c r="PKM30" s="14" t="str">
        <f>IF('Employee Input 20-21'!PKM30="","",'Employee Input 20-21'!PKM30)</f>
        <v/>
      </c>
      <c r="PKN30" s="14" t="str">
        <f>IF('Employee Input 20-21'!PKN30="","",'Employee Input 20-21'!PKN30)</f>
        <v/>
      </c>
      <c r="PKO30" s="14" t="str">
        <f>IF('Employee Input 20-21'!PKO30="","",'Employee Input 20-21'!PKO30)</f>
        <v/>
      </c>
      <c r="PKP30" s="14" t="str">
        <f>IF('Employee Input 20-21'!PKP30="","",'Employee Input 20-21'!PKP30)</f>
        <v/>
      </c>
      <c r="PKQ30" s="14" t="str">
        <f>IF('Employee Input 20-21'!PKQ30="","",'Employee Input 20-21'!PKQ30)</f>
        <v/>
      </c>
      <c r="PKR30" s="14" t="str">
        <f>IF('Employee Input 20-21'!PKR30="","",'Employee Input 20-21'!PKR30)</f>
        <v/>
      </c>
      <c r="PKS30" s="14" t="str">
        <f>IF('Employee Input 20-21'!PKS30="","",'Employee Input 20-21'!PKS30)</f>
        <v/>
      </c>
      <c r="PKT30" s="14" t="str">
        <f>IF('Employee Input 20-21'!PKT30="","",'Employee Input 20-21'!PKT30)</f>
        <v/>
      </c>
      <c r="PKU30" s="14" t="str">
        <f>IF('Employee Input 20-21'!PKU30="","",'Employee Input 20-21'!PKU30)</f>
        <v/>
      </c>
      <c r="PKV30" s="14" t="str">
        <f>IF('Employee Input 20-21'!PKV30="","",'Employee Input 20-21'!PKV30)</f>
        <v/>
      </c>
      <c r="PKW30" s="14" t="str">
        <f>IF('Employee Input 20-21'!PKW30="","",'Employee Input 20-21'!PKW30)</f>
        <v/>
      </c>
      <c r="PKX30" s="14" t="str">
        <f>IF('Employee Input 20-21'!PKX30="","",'Employee Input 20-21'!PKX30)</f>
        <v/>
      </c>
      <c r="PKY30" s="14" t="str">
        <f>IF('Employee Input 20-21'!PKY30="","",'Employee Input 20-21'!PKY30)</f>
        <v/>
      </c>
      <c r="PKZ30" s="14" t="str">
        <f>IF('Employee Input 20-21'!PKZ30="","",'Employee Input 20-21'!PKZ30)</f>
        <v/>
      </c>
      <c r="PLA30" s="14" t="str">
        <f>IF('Employee Input 20-21'!PLA30="","",'Employee Input 20-21'!PLA30)</f>
        <v/>
      </c>
      <c r="PLB30" s="14" t="str">
        <f>IF('Employee Input 20-21'!PLB30="","",'Employee Input 20-21'!PLB30)</f>
        <v/>
      </c>
      <c r="PLC30" s="14" t="str">
        <f>IF('Employee Input 20-21'!PLC30="","",'Employee Input 20-21'!PLC30)</f>
        <v/>
      </c>
      <c r="PLD30" s="14" t="str">
        <f>IF('Employee Input 20-21'!PLD30="","",'Employee Input 20-21'!PLD30)</f>
        <v/>
      </c>
      <c r="PLE30" s="14" t="str">
        <f>IF('Employee Input 20-21'!PLE30="","",'Employee Input 20-21'!PLE30)</f>
        <v/>
      </c>
      <c r="PLF30" s="14" t="str">
        <f>IF('Employee Input 20-21'!PLF30="","",'Employee Input 20-21'!PLF30)</f>
        <v/>
      </c>
      <c r="PLG30" s="14" t="str">
        <f>IF('Employee Input 20-21'!PLG30="","",'Employee Input 20-21'!PLG30)</f>
        <v/>
      </c>
      <c r="PLH30" s="14" t="str">
        <f>IF('Employee Input 20-21'!PLH30="","",'Employee Input 20-21'!PLH30)</f>
        <v/>
      </c>
      <c r="PLI30" s="14" t="str">
        <f>IF('Employee Input 20-21'!PLI30="","",'Employee Input 20-21'!PLI30)</f>
        <v/>
      </c>
      <c r="PLJ30" s="14" t="str">
        <f>IF('Employee Input 20-21'!PLJ30="","",'Employee Input 20-21'!PLJ30)</f>
        <v/>
      </c>
      <c r="PLK30" s="14" t="str">
        <f>IF('Employee Input 20-21'!PLK30="","",'Employee Input 20-21'!PLK30)</f>
        <v/>
      </c>
      <c r="PLL30" s="14" t="str">
        <f>IF('Employee Input 20-21'!PLL30="","",'Employee Input 20-21'!PLL30)</f>
        <v/>
      </c>
      <c r="PLM30" s="14" t="str">
        <f>IF('Employee Input 20-21'!PLM30="","",'Employee Input 20-21'!PLM30)</f>
        <v/>
      </c>
      <c r="PLN30" s="14" t="str">
        <f>IF('Employee Input 20-21'!PLN30="","",'Employee Input 20-21'!PLN30)</f>
        <v/>
      </c>
      <c r="PLO30" s="14" t="str">
        <f>IF('Employee Input 20-21'!PLO30="","",'Employee Input 20-21'!PLO30)</f>
        <v/>
      </c>
      <c r="PLP30" s="14" t="str">
        <f>IF('Employee Input 20-21'!PLP30="","",'Employee Input 20-21'!PLP30)</f>
        <v/>
      </c>
      <c r="PLQ30" s="14" t="str">
        <f>IF('Employee Input 20-21'!PLQ30="","",'Employee Input 20-21'!PLQ30)</f>
        <v/>
      </c>
      <c r="PLR30" s="14" t="str">
        <f>IF('Employee Input 20-21'!PLR30="","",'Employee Input 20-21'!PLR30)</f>
        <v/>
      </c>
      <c r="PLS30" s="14" t="str">
        <f>IF('Employee Input 20-21'!PLS30="","",'Employee Input 20-21'!PLS30)</f>
        <v/>
      </c>
      <c r="PLT30" s="14" t="str">
        <f>IF('Employee Input 20-21'!PLT30="","",'Employee Input 20-21'!PLT30)</f>
        <v/>
      </c>
      <c r="PLU30" s="14" t="str">
        <f>IF('Employee Input 20-21'!PLU30="","",'Employee Input 20-21'!PLU30)</f>
        <v/>
      </c>
      <c r="PLV30" s="14" t="str">
        <f>IF('Employee Input 20-21'!PLV30="","",'Employee Input 20-21'!PLV30)</f>
        <v/>
      </c>
      <c r="PLW30" s="14" t="str">
        <f>IF('Employee Input 20-21'!PLW30="","",'Employee Input 20-21'!PLW30)</f>
        <v/>
      </c>
      <c r="PLX30" s="14" t="str">
        <f>IF('Employee Input 20-21'!PLX30="","",'Employee Input 20-21'!PLX30)</f>
        <v/>
      </c>
      <c r="PLY30" s="14" t="str">
        <f>IF('Employee Input 20-21'!PLY30="","",'Employee Input 20-21'!PLY30)</f>
        <v/>
      </c>
      <c r="PLZ30" s="14" t="str">
        <f>IF('Employee Input 20-21'!PLZ30="","",'Employee Input 20-21'!PLZ30)</f>
        <v/>
      </c>
      <c r="PMA30" s="14" t="str">
        <f>IF('Employee Input 20-21'!PMA30="","",'Employee Input 20-21'!PMA30)</f>
        <v/>
      </c>
      <c r="PMB30" s="14" t="str">
        <f>IF('Employee Input 20-21'!PMB30="","",'Employee Input 20-21'!PMB30)</f>
        <v/>
      </c>
      <c r="PMC30" s="14" t="str">
        <f>IF('Employee Input 20-21'!PMC30="","",'Employee Input 20-21'!PMC30)</f>
        <v/>
      </c>
      <c r="PMD30" s="14" t="str">
        <f>IF('Employee Input 20-21'!PMD30="","",'Employee Input 20-21'!PMD30)</f>
        <v/>
      </c>
      <c r="PME30" s="14" t="str">
        <f>IF('Employee Input 20-21'!PME30="","",'Employee Input 20-21'!PME30)</f>
        <v/>
      </c>
      <c r="PMF30" s="14" t="str">
        <f>IF('Employee Input 20-21'!PMF30="","",'Employee Input 20-21'!PMF30)</f>
        <v/>
      </c>
      <c r="PMG30" s="14" t="str">
        <f>IF('Employee Input 20-21'!PMG30="","",'Employee Input 20-21'!PMG30)</f>
        <v/>
      </c>
      <c r="PMH30" s="14" t="str">
        <f>IF('Employee Input 20-21'!PMH30="","",'Employee Input 20-21'!PMH30)</f>
        <v/>
      </c>
      <c r="PMI30" s="14" t="str">
        <f>IF('Employee Input 20-21'!PMI30="","",'Employee Input 20-21'!PMI30)</f>
        <v/>
      </c>
      <c r="PMJ30" s="14" t="str">
        <f>IF('Employee Input 20-21'!PMJ30="","",'Employee Input 20-21'!PMJ30)</f>
        <v/>
      </c>
      <c r="PMK30" s="14" t="str">
        <f>IF('Employee Input 20-21'!PMK30="","",'Employee Input 20-21'!PMK30)</f>
        <v/>
      </c>
      <c r="PML30" s="14" t="str">
        <f>IF('Employee Input 20-21'!PML30="","",'Employee Input 20-21'!PML30)</f>
        <v/>
      </c>
      <c r="PMM30" s="14" t="str">
        <f>IF('Employee Input 20-21'!PMM30="","",'Employee Input 20-21'!PMM30)</f>
        <v/>
      </c>
      <c r="PMN30" s="14" t="str">
        <f>IF('Employee Input 20-21'!PMN30="","",'Employee Input 20-21'!PMN30)</f>
        <v/>
      </c>
      <c r="PMO30" s="14" t="str">
        <f>IF('Employee Input 20-21'!PMO30="","",'Employee Input 20-21'!PMO30)</f>
        <v/>
      </c>
      <c r="PMP30" s="14" t="str">
        <f>IF('Employee Input 20-21'!PMP30="","",'Employee Input 20-21'!PMP30)</f>
        <v/>
      </c>
      <c r="PMQ30" s="14" t="str">
        <f>IF('Employee Input 20-21'!PMQ30="","",'Employee Input 20-21'!PMQ30)</f>
        <v/>
      </c>
      <c r="PMR30" s="14" t="str">
        <f>IF('Employee Input 20-21'!PMR30="","",'Employee Input 20-21'!PMR30)</f>
        <v/>
      </c>
      <c r="PMS30" s="14" t="str">
        <f>IF('Employee Input 20-21'!PMS30="","",'Employee Input 20-21'!PMS30)</f>
        <v/>
      </c>
      <c r="PMT30" s="14" t="str">
        <f>IF('Employee Input 20-21'!PMT30="","",'Employee Input 20-21'!PMT30)</f>
        <v/>
      </c>
      <c r="PMU30" s="14" t="str">
        <f>IF('Employee Input 20-21'!PMU30="","",'Employee Input 20-21'!PMU30)</f>
        <v/>
      </c>
      <c r="PMV30" s="14" t="str">
        <f>IF('Employee Input 20-21'!PMV30="","",'Employee Input 20-21'!PMV30)</f>
        <v/>
      </c>
      <c r="PMW30" s="14" t="str">
        <f>IF('Employee Input 20-21'!PMW30="","",'Employee Input 20-21'!PMW30)</f>
        <v/>
      </c>
      <c r="PMX30" s="14" t="str">
        <f>IF('Employee Input 20-21'!PMX30="","",'Employee Input 20-21'!PMX30)</f>
        <v/>
      </c>
      <c r="PMY30" s="14" t="str">
        <f>IF('Employee Input 20-21'!PMY30="","",'Employee Input 20-21'!PMY30)</f>
        <v/>
      </c>
      <c r="PMZ30" s="14" t="str">
        <f>IF('Employee Input 20-21'!PMZ30="","",'Employee Input 20-21'!PMZ30)</f>
        <v/>
      </c>
      <c r="PNA30" s="14" t="str">
        <f>IF('Employee Input 20-21'!PNA30="","",'Employee Input 20-21'!PNA30)</f>
        <v/>
      </c>
      <c r="PNB30" s="14" t="str">
        <f>IF('Employee Input 20-21'!PNB30="","",'Employee Input 20-21'!PNB30)</f>
        <v/>
      </c>
      <c r="PNC30" s="14" t="str">
        <f>IF('Employee Input 20-21'!PNC30="","",'Employee Input 20-21'!PNC30)</f>
        <v/>
      </c>
      <c r="PND30" s="14" t="str">
        <f>IF('Employee Input 20-21'!PND30="","",'Employee Input 20-21'!PND30)</f>
        <v/>
      </c>
      <c r="PNE30" s="14" t="str">
        <f>IF('Employee Input 20-21'!PNE30="","",'Employee Input 20-21'!PNE30)</f>
        <v/>
      </c>
      <c r="PNF30" s="14" t="str">
        <f>IF('Employee Input 20-21'!PNF30="","",'Employee Input 20-21'!PNF30)</f>
        <v/>
      </c>
      <c r="PNG30" s="14" t="str">
        <f>IF('Employee Input 20-21'!PNG30="","",'Employee Input 20-21'!PNG30)</f>
        <v/>
      </c>
      <c r="PNH30" s="14" t="str">
        <f>IF('Employee Input 20-21'!PNH30="","",'Employee Input 20-21'!PNH30)</f>
        <v/>
      </c>
      <c r="PNI30" s="14" t="str">
        <f>IF('Employee Input 20-21'!PNI30="","",'Employee Input 20-21'!PNI30)</f>
        <v/>
      </c>
      <c r="PNJ30" s="14" t="str">
        <f>IF('Employee Input 20-21'!PNJ30="","",'Employee Input 20-21'!PNJ30)</f>
        <v/>
      </c>
      <c r="PNK30" s="14" t="str">
        <f>IF('Employee Input 20-21'!PNK30="","",'Employee Input 20-21'!PNK30)</f>
        <v/>
      </c>
      <c r="PNL30" s="14" t="str">
        <f>IF('Employee Input 20-21'!PNL30="","",'Employee Input 20-21'!PNL30)</f>
        <v/>
      </c>
      <c r="PNM30" s="14" t="str">
        <f>IF('Employee Input 20-21'!PNM30="","",'Employee Input 20-21'!PNM30)</f>
        <v/>
      </c>
      <c r="PNN30" s="14" t="str">
        <f>IF('Employee Input 20-21'!PNN30="","",'Employee Input 20-21'!PNN30)</f>
        <v/>
      </c>
      <c r="PNO30" s="14" t="str">
        <f>IF('Employee Input 20-21'!PNO30="","",'Employee Input 20-21'!PNO30)</f>
        <v/>
      </c>
      <c r="PNP30" s="14" t="str">
        <f>IF('Employee Input 20-21'!PNP30="","",'Employee Input 20-21'!PNP30)</f>
        <v/>
      </c>
      <c r="PNQ30" s="14" t="str">
        <f>IF('Employee Input 20-21'!PNQ30="","",'Employee Input 20-21'!PNQ30)</f>
        <v/>
      </c>
      <c r="PNR30" s="14" t="str">
        <f>IF('Employee Input 20-21'!PNR30="","",'Employee Input 20-21'!PNR30)</f>
        <v/>
      </c>
      <c r="PNS30" s="14" t="str">
        <f>IF('Employee Input 20-21'!PNS30="","",'Employee Input 20-21'!PNS30)</f>
        <v/>
      </c>
      <c r="PNT30" s="14" t="str">
        <f>IF('Employee Input 20-21'!PNT30="","",'Employee Input 20-21'!PNT30)</f>
        <v/>
      </c>
      <c r="PNU30" s="14" t="str">
        <f>IF('Employee Input 20-21'!PNU30="","",'Employee Input 20-21'!PNU30)</f>
        <v/>
      </c>
      <c r="PNV30" s="14" t="str">
        <f>IF('Employee Input 20-21'!PNV30="","",'Employee Input 20-21'!PNV30)</f>
        <v/>
      </c>
      <c r="PNW30" s="14" t="str">
        <f>IF('Employee Input 20-21'!PNW30="","",'Employee Input 20-21'!PNW30)</f>
        <v/>
      </c>
      <c r="PNX30" s="14" t="str">
        <f>IF('Employee Input 20-21'!PNX30="","",'Employee Input 20-21'!PNX30)</f>
        <v/>
      </c>
      <c r="PNY30" s="14" t="str">
        <f>IF('Employee Input 20-21'!PNY30="","",'Employee Input 20-21'!PNY30)</f>
        <v/>
      </c>
      <c r="PNZ30" s="14" t="str">
        <f>IF('Employee Input 20-21'!PNZ30="","",'Employee Input 20-21'!PNZ30)</f>
        <v/>
      </c>
      <c r="POA30" s="14" t="str">
        <f>IF('Employee Input 20-21'!POA30="","",'Employee Input 20-21'!POA30)</f>
        <v/>
      </c>
      <c r="POB30" s="14" t="str">
        <f>IF('Employee Input 20-21'!POB30="","",'Employee Input 20-21'!POB30)</f>
        <v/>
      </c>
      <c r="POC30" s="14" t="str">
        <f>IF('Employee Input 20-21'!POC30="","",'Employee Input 20-21'!POC30)</f>
        <v/>
      </c>
      <c r="POD30" s="14" t="str">
        <f>IF('Employee Input 20-21'!POD30="","",'Employee Input 20-21'!POD30)</f>
        <v/>
      </c>
      <c r="POE30" s="14" t="str">
        <f>IF('Employee Input 20-21'!POE30="","",'Employee Input 20-21'!POE30)</f>
        <v/>
      </c>
      <c r="POF30" s="14" t="str">
        <f>IF('Employee Input 20-21'!POF30="","",'Employee Input 20-21'!POF30)</f>
        <v/>
      </c>
      <c r="POG30" s="14" t="str">
        <f>IF('Employee Input 20-21'!POG30="","",'Employee Input 20-21'!POG30)</f>
        <v/>
      </c>
      <c r="POH30" s="14" t="str">
        <f>IF('Employee Input 20-21'!POH30="","",'Employee Input 20-21'!POH30)</f>
        <v/>
      </c>
      <c r="POI30" s="14" t="str">
        <f>IF('Employee Input 20-21'!POI30="","",'Employee Input 20-21'!POI30)</f>
        <v/>
      </c>
      <c r="POJ30" s="14" t="str">
        <f>IF('Employee Input 20-21'!POJ30="","",'Employee Input 20-21'!POJ30)</f>
        <v/>
      </c>
      <c r="POK30" s="14" t="str">
        <f>IF('Employee Input 20-21'!POK30="","",'Employee Input 20-21'!POK30)</f>
        <v/>
      </c>
      <c r="POL30" s="14" t="str">
        <f>IF('Employee Input 20-21'!POL30="","",'Employee Input 20-21'!POL30)</f>
        <v/>
      </c>
      <c r="POM30" s="14" t="str">
        <f>IF('Employee Input 20-21'!POM30="","",'Employee Input 20-21'!POM30)</f>
        <v/>
      </c>
      <c r="PON30" s="14" t="str">
        <f>IF('Employee Input 20-21'!PON30="","",'Employee Input 20-21'!PON30)</f>
        <v/>
      </c>
      <c r="POO30" s="14" t="str">
        <f>IF('Employee Input 20-21'!POO30="","",'Employee Input 20-21'!POO30)</f>
        <v/>
      </c>
      <c r="POP30" s="14" t="str">
        <f>IF('Employee Input 20-21'!POP30="","",'Employee Input 20-21'!POP30)</f>
        <v/>
      </c>
      <c r="POQ30" s="14" t="str">
        <f>IF('Employee Input 20-21'!POQ30="","",'Employee Input 20-21'!POQ30)</f>
        <v/>
      </c>
      <c r="POR30" s="14" t="str">
        <f>IF('Employee Input 20-21'!POR30="","",'Employee Input 20-21'!POR30)</f>
        <v/>
      </c>
      <c r="POS30" s="14" t="str">
        <f>IF('Employee Input 20-21'!POS30="","",'Employee Input 20-21'!POS30)</f>
        <v/>
      </c>
      <c r="POT30" s="14" t="str">
        <f>IF('Employee Input 20-21'!POT30="","",'Employee Input 20-21'!POT30)</f>
        <v/>
      </c>
      <c r="POU30" s="14" t="str">
        <f>IF('Employee Input 20-21'!POU30="","",'Employee Input 20-21'!POU30)</f>
        <v/>
      </c>
      <c r="POV30" s="14" t="str">
        <f>IF('Employee Input 20-21'!POV30="","",'Employee Input 20-21'!POV30)</f>
        <v/>
      </c>
      <c r="POW30" s="14" t="str">
        <f>IF('Employee Input 20-21'!POW30="","",'Employee Input 20-21'!POW30)</f>
        <v/>
      </c>
      <c r="POX30" s="14" t="str">
        <f>IF('Employee Input 20-21'!POX30="","",'Employee Input 20-21'!POX30)</f>
        <v/>
      </c>
      <c r="POY30" s="14" t="str">
        <f>IF('Employee Input 20-21'!POY30="","",'Employee Input 20-21'!POY30)</f>
        <v/>
      </c>
      <c r="POZ30" s="14" t="str">
        <f>IF('Employee Input 20-21'!POZ30="","",'Employee Input 20-21'!POZ30)</f>
        <v/>
      </c>
      <c r="PPA30" s="14" t="str">
        <f>IF('Employee Input 20-21'!PPA30="","",'Employee Input 20-21'!PPA30)</f>
        <v/>
      </c>
      <c r="PPB30" s="14" t="str">
        <f>IF('Employee Input 20-21'!PPB30="","",'Employee Input 20-21'!PPB30)</f>
        <v/>
      </c>
      <c r="PPC30" s="14" t="str">
        <f>IF('Employee Input 20-21'!PPC30="","",'Employee Input 20-21'!PPC30)</f>
        <v/>
      </c>
      <c r="PPD30" s="14" t="str">
        <f>IF('Employee Input 20-21'!PPD30="","",'Employee Input 20-21'!PPD30)</f>
        <v/>
      </c>
      <c r="PPE30" s="14" t="str">
        <f>IF('Employee Input 20-21'!PPE30="","",'Employee Input 20-21'!PPE30)</f>
        <v/>
      </c>
      <c r="PPF30" s="14" t="str">
        <f>IF('Employee Input 20-21'!PPF30="","",'Employee Input 20-21'!PPF30)</f>
        <v/>
      </c>
      <c r="PPG30" s="14" t="str">
        <f>IF('Employee Input 20-21'!PPG30="","",'Employee Input 20-21'!PPG30)</f>
        <v/>
      </c>
      <c r="PPH30" s="14" t="str">
        <f>IF('Employee Input 20-21'!PPH30="","",'Employee Input 20-21'!PPH30)</f>
        <v/>
      </c>
      <c r="PPI30" s="14" t="str">
        <f>IF('Employee Input 20-21'!PPI30="","",'Employee Input 20-21'!PPI30)</f>
        <v/>
      </c>
      <c r="PPJ30" s="14" t="str">
        <f>IF('Employee Input 20-21'!PPJ30="","",'Employee Input 20-21'!PPJ30)</f>
        <v/>
      </c>
      <c r="PPK30" s="14" t="str">
        <f>IF('Employee Input 20-21'!PPK30="","",'Employee Input 20-21'!PPK30)</f>
        <v/>
      </c>
      <c r="PPL30" s="14" t="str">
        <f>IF('Employee Input 20-21'!PPL30="","",'Employee Input 20-21'!PPL30)</f>
        <v/>
      </c>
      <c r="PPM30" s="14" t="str">
        <f>IF('Employee Input 20-21'!PPM30="","",'Employee Input 20-21'!PPM30)</f>
        <v/>
      </c>
      <c r="PPN30" s="14" t="str">
        <f>IF('Employee Input 20-21'!PPN30="","",'Employee Input 20-21'!PPN30)</f>
        <v/>
      </c>
      <c r="PPO30" s="14" t="str">
        <f>IF('Employee Input 20-21'!PPO30="","",'Employee Input 20-21'!PPO30)</f>
        <v/>
      </c>
      <c r="PPP30" s="14" t="str">
        <f>IF('Employee Input 20-21'!PPP30="","",'Employee Input 20-21'!PPP30)</f>
        <v/>
      </c>
      <c r="PPQ30" s="14" t="str">
        <f>IF('Employee Input 20-21'!PPQ30="","",'Employee Input 20-21'!PPQ30)</f>
        <v/>
      </c>
      <c r="PPR30" s="14" t="str">
        <f>IF('Employee Input 20-21'!PPR30="","",'Employee Input 20-21'!PPR30)</f>
        <v/>
      </c>
      <c r="PPS30" s="14" t="str">
        <f>IF('Employee Input 20-21'!PPS30="","",'Employee Input 20-21'!PPS30)</f>
        <v/>
      </c>
      <c r="PPT30" s="14" t="str">
        <f>IF('Employee Input 20-21'!PPT30="","",'Employee Input 20-21'!PPT30)</f>
        <v/>
      </c>
      <c r="PPU30" s="14" t="str">
        <f>IF('Employee Input 20-21'!PPU30="","",'Employee Input 20-21'!PPU30)</f>
        <v/>
      </c>
      <c r="PPV30" s="14" t="str">
        <f>IF('Employee Input 20-21'!PPV30="","",'Employee Input 20-21'!PPV30)</f>
        <v/>
      </c>
      <c r="PPW30" s="14" t="str">
        <f>IF('Employee Input 20-21'!PPW30="","",'Employee Input 20-21'!PPW30)</f>
        <v/>
      </c>
      <c r="PPX30" s="14" t="str">
        <f>IF('Employee Input 20-21'!PPX30="","",'Employee Input 20-21'!PPX30)</f>
        <v/>
      </c>
      <c r="PPY30" s="14" t="str">
        <f>IF('Employee Input 20-21'!PPY30="","",'Employee Input 20-21'!PPY30)</f>
        <v/>
      </c>
      <c r="PPZ30" s="14" t="str">
        <f>IF('Employee Input 20-21'!PPZ30="","",'Employee Input 20-21'!PPZ30)</f>
        <v/>
      </c>
      <c r="PQA30" s="14" t="str">
        <f>IF('Employee Input 20-21'!PQA30="","",'Employee Input 20-21'!PQA30)</f>
        <v/>
      </c>
      <c r="PQB30" s="14" t="str">
        <f>IF('Employee Input 20-21'!PQB30="","",'Employee Input 20-21'!PQB30)</f>
        <v/>
      </c>
      <c r="PQC30" s="14" t="str">
        <f>IF('Employee Input 20-21'!PQC30="","",'Employee Input 20-21'!PQC30)</f>
        <v/>
      </c>
      <c r="PQD30" s="14" t="str">
        <f>IF('Employee Input 20-21'!PQD30="","",'Employee Input 20-21'!PQD30)</f>
        <v/>
      </c>
      <c r="PQE30" s="14" t="str">
        <f>IF('Employee Input 20-21'!PQE30="","",'Employee Input 20-21'!PQE30)</f>
        <v/>
      </c>
      <c r="PQF30" s="14" t="str">
        <f>IF('Employee Input 20-21'!PQF30="","",'Employee Input 20-21'!PQF30)</f>
        <v/>
      </c>
      <c r="PQG30" s="14" t="str">
        <f>IF('Employee Input 20-21'!PQG30="","",'Employee Input 20-21'!PQG30)</f>
        <v/>
      </c>
      <c r="PQH30" s="14" t="str">
        <f>IF('Employee Input 20-21'!PQH30="","",'Employee Input 20-21'!PQH30)</f>
        <v/>
      </c>
      <c r="PQI30" s="14" t="str">
        <f>IF('Employee Input 20-21'!PQI30="","",'Employee Input 20-21'!PQI30)</f>
        <v/>
      </c>
      <c r="PQJ30" s="14" t="str">
        <f>IF('Employee Input 20-21'!PQJ30="","",'Employee Input 20-21'!PQJ30)</f>
        <v/>
      </c>
      <c r="PQK30" s="14" t="str">
        <f>IF('Employee Input 20-21'!PQK30="","",'Employee Input 20-21'!PQK30)</f>
        <v/>
      </c>
      <c r="PQL30" s="14" t="str">
        <f>IF('Employee Input 20-21'!PQL30="","",'Employee Input 20-21'!PQL30)</f>
        <v/>
      </c>
      <c r="PQM30" s="14" t="str">
        <f>IF('Employee Input 20-21'!PQM30="","",'Employee Input 20-21'!PQM30)</f>
        <v/>
      </c>
      <c r="PQN30" s="14" t="str">
        <f>IF('Employee Input 20-21'!PQN30="","",'Employee Input 20-21'!PQN30)</f>
        <v/>
      </c>
      <c r="PQO30" s="14" t="str">
        <f>IF('Employee Input 20-21'!PQO30="","",'Employee Input 20-21'!PQO30)</f>
        <v/>
      </c>
      <c r="PQP30" s="14" t="str">
        <f>IF('Employee Input 20-21'!PQP30="","",'Employee Input 20-21'!PQP30)</f>
        <v/>
      </c>
      <c r="PQQ30" s="14" t="str">
        <f>IF('Employee Input 20-21'!PQQ30="","",'Employee Input 20-21'!PQQ30)</f>
        <v/>
      </c>
      <c r="PQR30" s="14" t="str">
        <f>IF('Employee Input 20-21'!PQR30="","",'Employee Input 20-21'!PQR30)</f>
        <v/>
      </c>
      <c r="PQS30" s="14" t="str">
        <f>IF('Employee Input 20-21'!PQS30="","",'Employee Input 20-21'!PQS30)</f>
        <v/>
      </c>
      <c r="PQT30" s="14" t="str">
        <f>IF('Employee Input 20-21'!PQT30="","",'Employee Input 20-21'!PQT30)</f>
        <v/>
      </c>
      <c r="PQU30" s="14" t="str">
        <f>IF('Employee Input 20-21'!PQU30="","",'Employee Input 20-21'!PQU30)</f>
        <v/>
      </c>
      <c r="PQV30" s="14" t="str">
        <f>IF('Employee Input 20-21'!PQV30="","",'Employee Input 20-21'!PQV30)</f>
        <v/>
      </c>
      <c r="PQW30" s="14" t="str">
        <f>IF('Employee Input 20-21'!PQW30="","",'Employee Input 20-21'!PQW30)</f>
        <v/>
      </c>
      <c r="PQX30" s="14" t="str">
        <f>IF('Employee Input 20-21'!PQX30="","",'Employee Input 20-21'!PQX30)</f>
        <v/>
      </c>
      <c r="PQY30" s="14" t="str">
        <f>IF('Employee Input 20-21'!PQY30="","",'Employee Input 20-21'!PQY30)</f>
        <v/>
      </c>
      <c r="PQZ30" s="14" t="str">
        <f>IF('Employee Input 20-21'!PQZ30="","",'Employee Input 20-21'!PQZ30)</f>
        <v/>
      </c>
      <c r="PRA30" s="14" t="str">
        <f>IF('Employee Input 20-21'!PRA30="","",'Employee Input 20-21'!PRA30)</f>
        <v/>
      </c>
      <c r="PRB30" s="14" t="str">
        <f>IF('Employee Input 20-21'!PRB30="","",'Employee Input 20-21'!PRB30)</f>
        <v/>
      </c>
      <c r="PRC30" s="14" t="str">
        <f>IF('Employee Input 20-21'!PRC30="","",'Employee Input 20-21'!PRC30)</f>
        <v/>
      </c>
      <c r="PRD30" s="14" t="str">
        <f>IF('Employee Input 20-21'!PRD30="","",'Employee Input 20-21'!PRD30)</f>
        <v/>
      </c>
      <c r="PRE30" s="14" t="str">
        <f>IF('Employee Input 20-21'!PRE30="","",'Employee Input 20-21'!PRE30)</f>
        <v/>
      </c>
      <c r="PRF30" s="14" t="str">
        <f>IF('Employee Input 20-21'!PRF30="","",'Employee Input 20-21'!PRF30)</f>
        <v/>
      </c>
      <c r="PRG30" s="14" t="str">
        <f>IF('Employee Input 20-21'!PRG30="","",'Employee Input 20-21'!PRG30)</f>
        <v/>
      </c>
      <c r="PRH30" s="14" t="str">
        <f>IF('Employee Input 20-21'!PRH30="","",'Employee Input 20-21'!PRH30)</f>
        <v/>
      </c>
      <c r="PRI30" s="14" t="str">
        <f>IF('Employee Input 20-21'!PRI30="","",'Employee Input 20-21'!PRI30)</f>
        <v/>
      </c>
      <c r="PRJ30" s="14" t="str">
        <f>IF('Employee Input 20-21'!PRJ30="","",'Employee Input 20-21'!PRJ30)</f>
        <v/>
      </c>
      <c r="PRK30" s="14" t="str">
        <f>IF('Employee Input 20-21'!PRK30="","",'Employee Input 20-21'!PRK30)</f>
        <v/>
      </c>
      <c r="PRL30" s="14" t="str">
        <f>IF('Employee Input 20-21'!PRL30="","",'Employee Input 20-21'!PRL30)</f>
        <v/>
      </c>
      <c r="PRM30" s="14" t="str">
        <f>IF('Employee Input 20-21'!PRM30="","",'Employee Input 20-21'!PRM30)</f>
        <v/>
      </c>
      <c r="PRN30" s="14" t="str">
        <f>IF('Employee Input 20-21'!PRN30="","",'Employee Input 20-21'!PRN30)</f>
        <v/>
      </c>
      <c r="PRO30" s="14" t="str">
        <f>IF('Employee Input 20-21'!PRO30="","",'Employee Input 20-21'!PRO30)</f>
        <v/>
      </c>
      <c r="PRP30" s="14" t="str">
        <f>IF('Employee Input 20-21'!PRP30="","",'Employee Input 20-21'!PRP30)</f>
        <v/>
      </c>
      <c r="PRQ30" s="14" t="str">
        <f>IF('Employee Input 20-21'!PRQ30="","",'Employee Input 20-21'!PRQ30)</f>
        <v/>
      </c>
      <c r="PRR30" s="14" t="str">
        <f>IF('Employee Input 20-21'!PRR30="","",'Employee Input 20-21'!PRR30)</f>
        <v/>
      </c>
      <c r="PRS30" s="14" t="str">
        <f>IF('Employee Input 20-21'!PRS30="","",'Employee Input 20-21'!PRS30)</f>
        <v/>
      </c>
      <c r="PRT30" s="14" t="str">
        <f>IF('Employee Input 20-21'!PRT30="","",'Employee Input 20-21'!PRT30)</f>
        <v/>
      </c>
      <c r="PRU30" s="14" t="str">
        <f>IF('Employee Input 20-21'!PRU30="","",'Employee Input 20-21'!PRU30)</f>
        <v/>
      </c>
      <c r="PRV30" s="14" t="str">
        <f>IF('Employee Input 20-21'!PRV30="","",'Employee Input 20-21'!PRV30)</f>
        <v/>
      </c>
      <c r="PRW30" s="14" t="str">
        <f>IF('Employee Input 20-21'!PRW30="","",'Employee Input 20-21'!PRW30)</f>
        <v/>
      </c>
      <c r="PRX30" s="14" t="str">
        <f>IF('Employee Input 20-21'!PRX30="","",'Employee Input 20-21'!PRX30)</f>
        <v/>
      </c>
      <c r="PRY30" s="14" t="str">
        <f>IF('Employee Input 20-21'!PRY30="","",'Employee Input 20-21'!PRY30)</f>
        <v/>
      </c>
      <c r="PRZ30" s="14" t="str">
        <f>IF('Employee Input 20-21'!PRZ30="","",'Employee Input 20-21'!PRZ30)</f>
        <v/>
      </c>
      <c r="PSA30" s="14" t="str">
        <f>IF('Employee Input 20-21'!PSA30="","",'Employee Input 20-21'!PSA30)</f>
        <v/>
      </c>
      <c r="PSB30" s="14" t="str">
        <f>IF('Employee Input 20-21'!PSB30="","",'Employee Input 20-21'!PSB30)</f>
        <v/>
      </c>
      <c r="PSC30" s="14" t="str">
        <f>IF('Employee Input 20-21'!PSC30="","",'Employee Input 20-21'!PSC30)</f>
        <v/>
      </c>
      <c r="PSD30" s="14" t="str">
        <f>IF('Employee Input 20-21'!PSD30="","",'Employee Input 20-21'!PSD30)</f>
        <v/>
      </c>
      <c r="PSE30" s="14" t="str">
        <f>IF('Employee Input 20-21'!PSE30="","",'Employee Input 20-21'!PSE30)</f>
        <v/>
      </c>
      <c r="PSF30" s="14" t="str">
        <f>IF('Employee Input 20-21'!PSF30="","",'Employee Input 20-21'!PSF30)</f>
        <v/>
      </c>
      <c r="PSG30" s="14" t="str">
        <f>IF('Employee Input 20-21'!PSG30="","",'Employee Input 20-21'!PSG30)</f>
        <v/>
      </c>
      <c r="PSH30" s="14" t="str">
        <f>IF('Employee Input 20-21'!PSH30="","",'Employee Input 20-21'!PSH30)</f>
        <v/>
      </c>
      <c r="PSI30" s="14" t="str">
        <f>IF('Employee Input 20-21'!PSI30="","",'Employee Input 20-21'!PSI30)</f>
        <v/>
      </c>
      <c r="PSJ30" s="14" t="str">
        <f>IF('Employee Input 20-21'!PSJ30="","",'Employee Input 20-21'!PSJ30)</f>
        <v/>
      </c>
      <c r="PSK30" s="14" t="str">
        <f>IF('Employee Input 20-21'!PSK30="","",'Employee Input 20-21'!PSK30)</f>
        <v/>
      </c>
      <c r="PSL30" s="14" t="str">
        <f>IF('Employee Input 20-21'!PSL30="","",'Employee Input 20-21'!PSL30)</f>
        <v/>
      </c>
      <c r="PSM30" s="14" t="str">
        <f>IF('Employee Input 20-21'!PSM30="","",'Employee Input 20-21'!PSM30)</f>
        <v/>
      </c>
      <c r="PSN30" s="14" t="str">
        <f>IF('Employee Input 20-21'!PSN30="","",'Employee Input 20-21'!PSN30)</f>
        <v/>
      </c>
      <c r="PSO30" s="14" t="str">
        <f>IF('Employee Input 20-21'!PSO30="","",'Employee Input 20-21'!PSO30)</f>
        <v/>
      </c>
      <c r="PSP30" s="14" t="str">
        <f>IF('Employee Input 20-21'!PSP30="","",'Employee Input 20-21'!PSP30)</f>
        <v/>
      </c>
      <c r="PSQ30" s="14" t="str">
        <f>IF('Employee Input 20-21'!PSQ30="","",'Employee Input 20-21'!PSQ30)</f>
        <v/>
      </c>
      <c r="PSR30" s="14" t="str">
        <f>IF('Employee Input 20-21'!PSR30="","",'Employee Input 20-21'!PSR30)</f>
        <v/>
      </c>
      <c r="PSS30" s="14" t="str">
        <f>IF('Employee Input 20-21'!PSS30="","",'Employee Input 20-21'!PSS30)</f>
        <v/>
      </c>
      <c r="PST30" s="14" t="str">
        <f>IF('Employee Input 20-21'!PST30="","",'Employee Input 20-21'!PST30)</f>
        <v/>
      </c>
      <c r="PSU30" s="14" t="str">
        <f>IF('Employee Input 20-21'!PSU30="","",'Employee Input 20-21'!PSU30)</f>
        <v/>
      </c>
      <c r="PSV30" s="14" t="str">
        <f>IF('Employee Input 20-21'!PSV30="","",'Employee Input 20-21'!PSV30)</f>
        <v/>
      </c>
      <c r="PSW30" s="14" t="str">
        <f>IF('Employee Input 20-21'!PSW30="","",'Employee Input 20-21'!PSW30)</f>
        <v/>
      </c>
      <c r="PSX30" s="14" t="str">
        <f>IF('Employee Input 20-21'!PSX30="","",'Employee Input 20-21'!PSX30)</f>
        <v/>
      </c>
      <c r="PSY30" s="14" t="str">
        <f>IF('Employee Input 20-21'!PSY30="","",'Employee Input 20-21'!PSY30)</f>
        <v/>
      </c>
      <c r="PSZ30" s="14" t="str">
        <f>IF('Employee Input 20-21'!PSZ30="","",'Employee Input 20-21'!PSZ30)</f>
        <v/>
      </c>
      <c r="PTA30" s="14" t="str">
        <f>IF('Employee Input 20-21'!PTA30="","",'Employee Input 20-21'!PTA30)</f>
        <v/>
      </c>
      <c r="PTB30" s="14" t="str">
        <f>IF('Employee Input 20-21'!PTB30="","",'Employee Input 20-21'!PTB30)</f>
        <v/>
      </c>
      <c r="PTC30" s="14" t="str">
        <f>IF('Employee Input 20-21'!PTC30="","",'Employee Input 20-21'!PTC30)</f>
        <v/>
      </c>
      <c r="PTD30" s="14" t="str">
        <f>IF('Employee Input 20-21'!PTD30="","",'Employee Input 20-21'!PTD30)</f>
        <v/>
      </c>
      <c r="PTE30" s="14" t="str">
        <f>IF('Employee Input 20-21'!PTE30="","",'Employee Input 20-21'!PTE30)</f>
        <v/>
      </c>
      <c r="PTF30" s="14" t="str">
        <f>IF('Employee Input 20-21'!PTF30="","",'Employee Input 20-21'!PTF30)</f>
        <v/>
      </c>
      <c r="PTG30" s="14" t="str">
        <f>IF('Employee Input 20-21'!PTG30="","",'Employee Input 20-21'!PTG30)</f>
        <v/>
      </c>
      <c r="PTH30" s="14" t="str">
        <f>IF('Employee Input 20-21'!PTH30="","",'Employee Input 20-21'!PTH30)</f>
        <v/>
      </c>
      <c r="PTI30" s="14" t="str">
        <f>IF('Employee Input 20-21'!PTI30="","",'Employee Input 20-21'!PTI30)</f>
        <v/>
      </c>
      <c r="PTJ30" s="14" t="str">
        <f>IF('Employee Input 20-21'!PTJ30="","",'Employee Input 20-21'!PTJ30)</f>
        <v/>
      </c>
      <c r="PTK30" s="14" t="str">
        <f>IF('Employee Input 20-21'!PTK30="","",'Employee Input 20-21'!PTK30)</f>
        <v/>
      </c>
      <c r="PTL30" s="14" t="str">
        <f>IF('Employee Input 20-21'!PTL30="","",'Employee Input 20-21'!PTL30)</f>
        <v/>
      </c>
      <c r="PTM30" s="14" t="str">
        <f>IF('Employee Input 20-21'!PTM30="","",'Employee Input 20-21'!PTM30)</f>
        <v/>
      </c>
      <c r="PTN30" s="14" t="str">
        <f>IF('Employee Input 20-21'!PTN30="","",'Employee Input 20-21'!PTN30)</f>
        <v/>
      </c>
      <c r="PTO30" s="14" t="str">
        <f>IF('Employee Input 20-21'!PTO30="","",'Employee Input 20-21'!PTO30)</f>
        <v/>
      </c>
      <c r="PTP30" s="14" t="str">
        <f>IF('Employee Input 20-21'!PTP30="","",'Employee Input 20-21'!PTP30)</f>
        <v/>
      </c>
      <c r="PTQ30" s="14" t="str">
        <f>IF('Employee Input 20-21'!PTQ30="","",'Employee Input 20-21'!PTQ30)</f>
        <v/>
      </c>
      <c r="PTR30" s="14" t="str">
        <f>IF('Employee Input 20-21'!PTR30="","",'Employee Input 20-21'!PTR30)</f>
        <v/>
      </c>
      <c r="PTS30" s="14" t="str">
        <f>IF('Employee Input 20-21'!PTS30="","",'Employee Input 20-21'!PTS30)</f>
        <v/>
      </c>
      <c r="PTT30" s="14" t="str">
        <f>IF('Employee Input 20-21'!PTT30="","",'Employee Input 20-21'!PTT30)</f>
        <v/>
      </c>
      <c r="PTU30" s="14" t="str">
        <f>IF('Employee Input 20-21'!PTU30="","",'Employee Input 20-21'!PTU30)</f>
        <v/>
      </c>
      <c r="PTV30" s="14" t="str">
        <f>IF('Employee Input 20-21'!PTV30="","",'Employee Input 20-21'!PTV30)</f>
        <v/>
      </c>
      <c r="PTW30" s="14" t="str">
        <f>IF('Employee Input 20-21'!PTW30="","",'Employee Input 20-21'!PTW30)</f>
        <v/>
      </c>
      <c r="PTX30" s="14" t="str">
        <f>IF('Employee Input 20-21'!PTX30="","",'Employee Input 20-21'!PTX30)</f>
        <v/>
      </c>
      <c r="PTY30" s="14" t="str">
        <f>IF('Employee Input 20-21'!PTY30="","",'Employee Input 20-21'!PTY30)</f>
        <v/>
      </c>
      <c r="PTZ30" s="14" t="str">
        <f>IF('Employee Input 20-21'!PTZ30="","",'Employee Input 20-21'!PTZ30)</f>
        <v/>
      </c>
      <c r="PUA30" s="14" t="str">
        <f>IF('Employee Input 20-21'!PUA30="","",'Employee Input 20-21'!PUA30)</f>
        <v/>
      </c>
      <c r="PUB30" s="14" t="str">
        <f>IF('Employee Input 20-21'!PUB30="","",'Employee Input 20-21'!PUB30)</f>
        <v/>
      </c>
      <c r="PUC30" s="14" t="str">
        <f>IF('Employee Input 20-21'!PUC30="","",'Employee Input 20-21'!PUC30)</f>
        <v/>
      </c>
      <c r="PUD30" s="14" t="str">
        <f>IF('Employee Input 20-21'!PUD30="","",'Employee Input 20-21'!PUD30)</f>
        <v/>
      </c>
      <c r="PUE30" s="14" t="str">
        <f>IF('Employee Input 20-21'!PUE30="","",'Employee Input 20-21'!PUE30)</f>
        <v/>
      </c>
      <c r="PUF30" s="14" t="str">
        <f>IF('Employee Input 20-21'!PUF30="","",'Employee Input 20-21'!PUF30)</f>
        <v/>
      </c>
      <c r="PUG30" s="14" t="str">
        <f>IF('Employee Input 20-21'!PUG30="","",'Employee Input 20-21'!PUG30)</f>
        <v/>
      </c>
      <c r="PUH30" s="14" t="str">
        <f>IF('Employee Input 20-21'!PUH30="","",'Employee Input 20-21'!PUH30)</f>
        <v/>
      </c>
      <c r="PUI30" s="14" t="str">
        <f>IF('Employee Input 20-21'!PUI30="","",'Employee Input 20-21'!PUI30)</f>
        <v/>
      </c>
      <c r="PUJ30" s="14" t="str">
        <f>IF('Employee Input 20-21'!PUJ30="","",'Employee Input 20-21'!PUJ30)</f>
        <v/>
      </c>
      <c r="PUK30" s="14" t="str">
        <f>IF('Employee Input 20-21'!PUK30="","",'Employee Input 20-21'!PUK30)</f>
        <v/>
      </c>
      <c r="PUL30" s="14" t="str">
        <f>IF('Employee Input 20-21'!PUL30="","",'Employee Input 20-21'!PUL30)</f>
        <v/>
      </c>
      <c r="PUM30" s="14" t="str">
        <f>IF('Employee Input 20-21'!PUM30="","",'Employee Input 20-21'!PUM30)</f>
        <v/>
      </c>
      <c r="PUN30" s="14" t="str">
        <f>IF('Employee Input 20-21'!PUN30="","",'Employee Input 20-21'!PUN30)</f>
        <v/>
      </c>
      <c r="PUO30" s="14" t="str">
        <f>IF('Employee Input 20-21'!PUO30="","",'Employee Input 20-21'!PUO30)</f>
        <v/>
      </c>
      <c r="PUP30" s="14" t="str">
        <f>IF('Employee Input 20-21'!PUP30="","",'Employee Input 20-21'!PUP30)</f>
        <v/>
      </c>
      <c r="PUQ30" s="14" t="str">
        <f>IF('Employee Input 20-21'!PUQ30="","",'Employee Input 20-21'!PUQ30)</f>
        <v/>
      </c>
      <c r="PUR30" s="14" t="str">
        <f>IF('Employee Input 20-21'!PUR30="","",'Employee Input 20-21'!PUR30)</f>
        <v/>
      </c>
      <c r="PUS30" s="14" t="str">
        <f>IF('Employee Input 20-21'!PUS30="","",'Employee Input 20-21'!PUS30)</f>
        <v/>
      </c>
      <c r="PUT30" s="14" t="str">
        <f>IF('Employee Input 20-21'!PUT30="","",'Employee Input 20-21'!PUT30)</f>
        <v/>
      </c>
      <c r="PUU30" s="14" t="str">
        <f>IF('Employee Input 20-21'!PUU30="","",'Employee Input 20-21'!PUU30)</f>
        <v/>
      </c>
      <c r="PUV30" s="14" t="str">
        <f>IF('Employee Input 20-21'!PUV30="","",'Employee Input 20-21'!PUV30)</f>
        <v/>
      </c>
      <c r="PUW30" s="14" t="str">
        <f>IF('Employee Input 20-21'!PUW30="","",'Employee Input 20-21'!PUW30)</f>
        <v/>
      </c>
      <c r="PUX30" s="14" t="str">
        <f>IF('Employee Input 20-21'!PUX30="","",'Employee Input 20-21'!PUX30)</f>
        <v/>
      </c>
      <c r="PUY30" s="14" t="str">
        <f>IF('Employee Input 20-21'!PUY30="","",'Employee Input 20-21'!PUY30)</f>
        <v/>
      </c>
      <c r="PUZ30" s="14" t="str">
        <f>IF('Employee Input 20-21'!PUZ30="","",'Employee Input 20-21'!PUZ30)</f>
        <v/>
      </c>
      <c r="PVA30" s="14" t="str">
        <f>IF('Employee Input 20-21'!PVA30="","",'Employee Input 20-21'!PVA30)</f>
        <v/>
      </c>
      <c r="PVB30" s="14" t="str">
        <f>IF('Employee Input 20-21'!PVB30="","",'Employee Input 20-21'!PVB30)</f>
        <v/>
      </c>
      <c r="PVC30" s="14" t="str">
        <f>IF('Employee Input 20-21'!PVC30="","",'Employee Input 20-21'!PVC30)</f>
        <v/>
      </c>
      <c r="PVD30" s="14" t="str">
        <f>IF('Employee Input 20-21'!PVD30="","",'Employee Input 20-21'!PVD30)</f>
        <v/>
      </c>
      <c r="PVE30" s="14" t="str">
        <f>IF('Employee Input 20-21'!PVE30="","",'Employee Input 20-21'!PVE30)</f>
        <v/>
      </c>
      <c r="PVF30" s="14" t="str">
        <f>IF('Employee Input 20-21'!PVF30="","",'Employee Input 20-21'!PVF30)</f>
        <v/>
      </c>
      <c r="PVG30" s="14" t="str">
        <f>IF('Employee Input 20-21'!PVG30="","",'Employee Input 20-21'!PVG30)</f>
        <v/>
      </c>
      <c r="PVH30" s="14" t="str">
        <f>IF('Employee Input 20-21'!PVH30="","",'Employee Input 20-21'!PVH30)</f>
        <v/>
      </c>
      <c r="PVI30" s="14" t="str">
        <f>IF('Employee Input 20-21'!PVI30="","",'Employee Input 20-21'!PVI30)</f>
        <v/>
      </c>
      <c r="PVJ30" s="14" t="str">
        <f>IF('Employee Input 20-21'!PVJ30="","",'Employee Input 20-21'!PVJ30)</f>
        <v/>
      </c>
      <c r="PVK30" s="14" t="str">
        <f>IF('Employee Input 20-21'!PVK30="","",'Employee Input 20-21'!PVK30)</f>
        <v/>
      </c>
      <c r="PVL30" s="14" t="str">
        <f>IF('Employee Input 20-21'!PVL30="","",'Employee Input 20-21'!PVL30)</f>
        <v/>
      </c>
      <c r="PVM30" s="14" t="str">
        <f>IF('Employee Input 20-21'!PVM30="","",'Employee Input 20-21'!PVM30)</f>
        <v/>
      </c>
      <c r="PVN30" s="14" t="str">
        <f>IF('Employee Input 20-21'!PVN30="","",'Employee Input 20-21'!PVN30)</f>
        <v/>
      </c>
      <c r="PVO30" s="14" t="str">
        <f>IF('Employee Input 20-21'!PVO30="","",'Employee Input 20-21'!PVO30)</f>
        <v/>
      </c>
      <c r="PVP30" s="14" t="str">
        <f>IF('Employee Input 20-21'!PVP30="","",'Employee Input 20-21'!PVP30)</f>
        <v/>
      </c>
      <c r="PVQ30" s="14" t="str">
        <f>IF('Employee Input 20-21'!PVQ30="","",'Employee Input 20-21'!PVQ30)</f>
        <v/>
      </c>
      <c r="PVR30" s="14" t="str">
        <f>IF('Employee Input 20-21'!PVR30="","",'Employee Input 20-21'!PVR30)</f>
        <v/>
      </c>
      <c r="PVS30" s="14" t="str">
        <f>IF('Employee Input 20-21'!PVS30="","",'Employee Input 20-21'!PVS30)</f>
        <v/>
      </c>
      <c r="PVT30" s="14" t="str">
        <f>IF('Employee Input 20-21'!PVT30="","",'Employee Input 20-21'!PVT30)</f>
        <v/>
      </c>
      <c r="PVU30" s="14" t="str">
        <f>IF('Employee Input 20-21'!PVU30="","",'Employee Input 20-21'!PVU30)</f>
        <v/>
      </c>
      <c r="PVV30" s="14" t="str">
        <f>IF('Employee Input 20-21'!PVV30="","",'Employee Input 20-21'!PVV30)</f>
        <v/>
      </c>
      <c r="PVW30" s="14" t="str">
        <f>IF('Employee Input 20-21'!PVW30="","",'Employee Input 20-21'!PVW30)</f>
        <v/>
      </c>
      <c r="PVX30" s="14" t="str">
        <f>IF('Employee Input 20-21'!PVX30="","",'Employee Input 20-21'!PVX30)</f>
        <v/>
      </c>
      <c r="PVY30" s="14" t="str">
        <f>IF('Employee Input 20-21'!PVY30="","",'Employee Input 20-21'!PVY30)</f>
        <v/>
      </c>
      <c r="PVZ30" s="14" t="str">
        <f>IF('Employee Input 20-21'!PVZ30="","",'Employee Input 20-21'!PVZ30)</f>
        <v/>
      </c>
      <c r="PWA30" s="14" t="str">
        <f>IF('Employee Input 20-21'!PWA30="","",'Employee Input 20-21'!PWA30)</f>
        <v/>
      </c>
      <c r="PWB30" s="14" t="str">
        <f>IF('Employee Input 20-21'!PWB30="","",'Employee Input 20-21'!PWB30)</f>
        <v/>
      </c>
      <c r="PWC30" s="14" t="str">
        <f>IF('Employee Input 20-21'!PWC30="","",'Employee Input 20-21'!PWC30)</f>
        <v/>
      </c>
      <c r="PWD30" s="14" t="str">
        <f>IF('Employee Input 20-21'!PWD30="","",'Employee Input 20-21'!PWD30)</f>
        <v/>
      </c>
      <c r="PWE30" s="14" t="str">
        <f>IF('Employee Input 20-21'!PWE30="","",'Employee Input 20-21'!PWE30)</f>
        <v/>
      </c>
      <c r="PWF30" s="14" t="str">
        <f>IF('Employee Input 20-21'!PWF30="","",'Employee Input 20-21'!PWF30)</f>
        <v/>
      </c>
      <c r="PWG30" s="14" t="str">
        <f>IF('Employee Input 20-21'!PWG30="","",'Employee Input 20-21'!PWG30)</f>
        <v/>
      </c>
      <c r="PWH30" s="14" t="str">
        <f>IF('Employee Input 20-21'!PWH30="","",'Employee Input 20-21'!PWH30)</f>
        <v/>
      </c>
      <c r="PWI30" s="14" t="str">
        <f>IF('Employee Input 20-21'!PWI30="","",'Employee Input 20-21'!PWI30)</f>
        <v/>
      </c>
      <c r="PWJ30" s="14" t="str">
        <f>IF('Employee Input 20-21'!PWJ30="","",'Employee Input 20-21'!PWJ30)</f>
        <v/>
      </c>
      <c r="PWK30" s="14" t="str">
        <f>IF('Employee Input 20-21'!PWK30="","",'Employee Input 20-21'!PWK30)</f>
        <v/>
      </c>
      <c r="PWL30" s="14" t="str">
        <f>IF('Employee Input 20-21'!PWL30="","",'Employee Input 20-21'!PWL30)</f>
        <v/>
      </c>
      <c r="PWM30" s="14" t="str">
        <f>IF('Employee Input 20-21'!PWM30="","",'Employee Input 20-21'!PWM30)</f>
        <v/>
      </c>
      <c r="PWN30" s="14" t="str">
        <f>IF('Employee Input 20-21'!PWN30="","",'Employee Input 20-21'!PWN30)</f>
        <v/>
      </c>
      <c r="PWO30" s="14" t="str">
        <f>IF('Employee Input 20-21'!PWO30="","",'Employee Input 20-21'!PWO30)</f>
        <v/>
      </c>
      <c r="PWP30" s="14" t="str">
        <f>IF('Employee Input 20-21'!PWP30="","",'Employee Input 20-21'!PWP30)</f>
        <v/>
      </c>
      <c r="PWQ30" s="14" t="str">
        <f>IF('Employee Input 20-21'!PWQ30="","",'Employee Input 20-21'!PWQ30)</f>
        <v/>
      </c>
      <c r="PWR30" s="14" t="str">
        <f>IF('Employee Input 20-21'!PWR30="","",'Employee Input 20-21'!PWR30)</f>
        <v/>
      </c>
      <c r="PWS30" s="14" t="str">
        <f>IF('Employee Input 20-21'!PWS30="","",'Employee Input 20-21'!PWS30)</f>
        <v/>
      </c>
      <c r="PWT30" s="14" t="str">
        <f>IF('Employee Input 20-21'!PWT30="","",'Employee Input 20-21'!PWT30)</f>
        <v/>
      </c>
      <c r="PWU30" s="14" t="str">
        <f>IF('Employee Input 20-21'!PWU30="","",'Employee Input 20-21'!PWU30)</f>
        <v/>
      </c>
      <c r="PWV30" s="14" t="str">
        <f>IF('Employee Input 20-21'!PWV30="","",'Employee Input 20-21'!PWV30)</f>
        <v/>
      </c>
      <c r="PWW30" s="14" t="str">
        <f>IF('Employee Input 20-21'!PWW30="","",'Employee Input 20-21'!PWW30)</f>
        <v/>
      </c>
      <c r="PWX30" s="14" t="str">
        <f>IF('Employee Input 20-21'!PWX30="","",'Employee Input 20-21'!PWX30)</f>
        <v/>
      </c>
      <c r="PWY30" s="14" t="str">
        <f>IF('Employee Input 20-21'!PWY30="","",'Employee Input 20-21'!PWY30)</f>
        <v/>
      </c>
      <c r="PWZ30" s="14" t="str">
        <f>IF('Employee Input 20-21'!PWZ30="","",'Employee Input 20-21'!PWZ30)</f>
        <v/>
      </c>
      <c r="PXA30" s="14" t="str">
        <f>IF('Employee Input 20-21'!PXA30="","",'Employee Input 20-21'!PXA30)</f>
        <v/>
      </c>
      <c r="PXB30" s="14" t="str">
        <f>IF('Employee Input 20-21'!PXB30="","",'Employee Input 20-21'!PXB30)</f>
        <v/>
      </c>
      <c r="PXC30" s="14" t="str">
        <f>IF('Employee Input 20-21'!PXC30="","",'Employee Input 20-21'!PXC30)</f>
        <v/>
      </c>
      <c r="PXD30" s="14" t="str">
        <f>IF('Employee Input 20-21'!PXD30="","",'Employee Input 20-21'!PXD30)</f>
        <v/>
      </c>
      <c r="PXE30" s="14" t="str">
        <f>IF('Employee Input 20-21'!PXE30="","",'Employee Input 20-21'!PXE30)</f>
        <v/>
      </c>
      <c r="PXF30" s="14" t="str">
        <f>IF('Employee Input 20-21'!PXF30="","",'Employee Input 20-21'!PXF30)</f>
        <v/>
      </c>
      <c r="PXG30" s="14" t="str">
        <f>IF('Employee Input 20-21'!PXG30="","",'Employee Input 20-21'!PXG30)</f>
        <v/>
      </c>
      <c r="PXH30" s="14" t="str">
        <f>IF('Employee Input 20-21'!PXH30="","",'Employee Input 20-21'!PXH30)</f>
        <v/>
      </c>
      <c r="PXI30" s="14" t="str">
        <f>IF('Employee Input 20-21'!PXI30="","",'Employee Input 20-21'!PXI30)</f>
        <v/>
      </c>
      <c r="PXJ30" s="14" t="str">
        <f>IF('Employee Input 20-21'!PXJ30="","",'Employee Input 20-21'!PXJ30)</f>
        <v/>
      </c>
      <c r="PXK30" s="14" t="str">
        <f>IF('Employee Input 20-21'!PXK30="","",'Employee Input 20-21'!PXK30)</f>
        <v/>
      </c>
      <c r="PXL30" s="14" t="str">
        <f>IF('Employee Input 20-21'!PXL30="","",'Employee Input 20-21'!PXL30)</f>
        <v/>
      </c>
      <c r="PXM30" s="14" t="str">
        <f>IF('Employee Input 20-21'!PXM30="","",'Employee Input 20-21'!PXM30)</f>
        <v/>
      </c>
      <c r="PXN30" s="14" t="str">
        <f>IF('Employee Input 20-21'!PXN30="","",'Employee Input 20-21'!PXN30)</f>
        <v/>
      </c>
      <c r="PXO30" s="14" t="str">
        <f>IF('Employee Input 20-21'!PXO30="","",'Employee Input 20-21'!PXO30)</f>
        <v/>
      </c>
      <c r="PXP30" s="14" t="str">
        <f>IF('Employee Input 20-21'!PXP30="","",'Employee Input 20-21'!PXP30)</f>
        <v/>
      </c>
      <c r="PXQ30" s="14" t="str">
        <f>IF('Employee Input 20-21'!PXQ30="","",'Employee Input 20-21'!PXQ30)</f>
        <v/>
      </c>
      <c r="PXR30" s="14" t="str">
        <f>IF('Employee Input 20-21'!PXR30="","",'Employee Input 20-21'!PXR30)</f>
        <v/>
      </c>
      <c r="PXS30" s="14" t="str">
        <f>IF('Employee Input 20-21'!PXS30="","",'Employee Input 20-21'!PXS30)</f>
        <v/>
      </c>
      <c r="PXT30" s="14" t="str">
        <f>IF('Employee Input 20-21'!PXT30="","",'Employee Input 20-21'!PXT30)</f>
        <v/>
      </c>
      <c r="PXU30" s="14" t="str">
        <f>IF('Employee Input 20-21'!PXU30="","",'Employee Input 20-21'!PXU30)</f>
        <v/>
      </c>
      <c r="PXV30" s="14" t="str">
        <f>IF('Employee Input 20-21'!PXV30="","",'Employee Input 20-21'!PXV30)</f>
        <v/>
      </c>
      <c r="PXW30" s="14" t="str">
        <f>IF('Employee Input 20-21'!PXW30="","",'Employee Input 20-21'!PXW30)</f>
        <v/>
      </c>
      <c r="PXX30" s="14" t="str">
        <f>IF('Employee Input 20-21'!PXX30="","",'Employee Input 20-21'!PXX30)</f>
        <v/>
      </c>
      <c r="PXY30" s="14" t="str">
        <f>IF('Employee Input 20-21'!PXY30="","",'Employee Input 20-21'!PXY30)</f>
        <v/>
      </c>
      <c r="PXZ30" s="14" t="str">
        <f>IF('Employee Input 20-21'!PXZ30="","",'Employee Input 20-21'!PXZ30)</f>
        <v/>
      </c>
      <c r="PYA30" s="14" t="str">
        <f>IF('Employee Input 20-21'!PYA30="","",'Employee Input 20-21'!PYA30)</f>
        <v/>
      </c>
      <c r="PYB30" s="14" t="str">
        <f>IF('Employee Input 20-21'!PYB30="","",'Employee Input 20-21'!PYB30)</f>
        <v/>
      </c>
      <c r="PYC30" s="14" t="str">
        <f>IF('Employee Input 20-21'!PYC30="","",'Employee Input 20-21'!PYC30)</f>
        <v/>
      </c>
      <c r="PYD30" s="14" t="str">
        <f>IF('Employee Input 20-21'!PYD30="","",'Employee Input 20-21'!PYD30)</f>
        <v/>
      </c>
      <c r="PYE30" s="14" t="str">
        <f>IF('Employee Input 20-21'!PYE30="","",'Employee Input 20-21'!PYE30)</f>
        <v/>
      </c>
      <c r="PYF30" s="14" t="str">
        <f>IF('Employee Input 20-21'!PYF30="","",'Employee Input 20-21'!PYF30)</f>
        <v/>
      </c>
      <c r="PYG30" s="14" t="str">
        <f>IF('Employee Input 20-21'!PYG30="","",'Employee Input 20-21'!PYG30)</f>
        <v/>
      </c>
      <c r="PYH30" s="14" t="str">
        <f>IF('Employee Input 20-21'!PYH30="","",'Employee Input 20-21'!PYH30)</f>
        <v/>
      </c>
      <c r="PYI30" s="14" t="str">
        <f>IF('Employee Input 20-21'!PYI30="","",'Employee Input 20-21'!PYI30)</f>
        <v/>
      </c>
      <c r="PYJ30" s="14" t="str">
        <f>IF('Employee Input 20-21'!PYJ30="","",'Employee Input 20-21'!PYJ30)</f>
        <v/>
      </c>
      <c r="PYK30" s="14" t="str">
        <f>IF('Employee Input 20-21'!PYK30="","",'Employee Input 20-21'!PYK30)</f>
        <v/>
      </c>
      <c r="PYL30" s="14" t="str">
        <f>IF('Employee Input 20-21'!PYL30="","",'Employee Input 20-21'!PYL30)</f>
        <v/>
      </c>
      <c r="PYM30" s="14" t="str">
        <f>IF('Employee Input 20-21'!PYM30="","",'Employee Input 20-21'!PYM30)</f>
        <v/>
      </c>
      <c r="PYN30" s="14" t="str">
        <f>IF('Employee Input 20-21'!PYN30="","",'Employee Input 20-21'!PYN30)</f>
        <v/>
      </c>
      <c r="PYO30" s="14" t="str">
        <f>IF('Employee Input 20-21'!PYO30="","",'Employee Input 20-21'!PYO30)</f>
        <v/>
      </c>
      <c r="PYP30" s="14" t="str">
        <f>IF('Employee Input 20-21'!PYP30="","",'Employee Input 20-21'!PYP30)</f>
        <v/>
      </c>
      <c r="PYQ30" s="14" t="str">
        <f>IF('Employee Input 20-21'!PYQ30="","",'Employee Input 20-21'!PYQ30)</f>
        <v/>
      </c>
      <c r="PYR30" s="14" t="str">
        <f>IF('Employee Input 20-21'!PYR30="","",'Employee Input 20-21'!PYR30)</f>
        <v/>
      </c>
      <c r="PYS30" s="14" t="str">
        <f>IF('Employee Input 20-21'!PYS30="","",'Employee Input 20-21'!PYS30)</f>
        <v/>
      </c>
      <c r="PYT30" s="14" t="str">
        <f>IF('Employee Input 20-21'!PYT30="","",'Employee Input 20-21'!PYT30)</f>
        <v/>
      </c>
      <c r="PYU30" s="14" t="str">
        <f>IF('Employee Input 20-21'!PYU30="","",'Employee Input 20-21'!PYU30)</f>
        <v/>
      </c>
      <c r="PYV30" s="14" t="str">
        <f>IF('Employee Input 20-21'!PYV30="","",'Employee Input 20-21'!PYV30)</f>
        <v/>
      </c>
      <c r="PYW30" s="14" t="str">
        <f>IF('Employee Input 20-21'!PYW30="","",'Employee Input 20-21'!PYW30)</f>
        <v/>
      </c>
      <c r="PYX30" s="14" t="str">
        <f>IF('Employee Input 20-21'!PYX30="","",'Employee Input 20-21'!PYX30)</f>
        <v/>
      </c>
      <c r="PYY30" s="14" t="str">
        <f>IF('Employee Input 20-21'!PYY30="","",'Employee Input 20-21'!PYY30)</f>
        <v/>
      </c>
      <c r="PYZ30" s="14" t="str">
        <f>IF('Employee Input 20-21'!PYZ30="","",'Employee Input 20-21'!PYZ30)</f>
        <v/>
      </c>
      <c r="PZA30" s="14" t="str">
        <f>IF('Employee Input 20-21'!PZA30="","",'Employee Input 20-21'!PZA30)</f>
        <v/>
      </c>
      <c r="PZB30" s="14" t="str">
        <f>IF('Employee Input 20-21'!PZB30="","",'Employee Input 20-21'!PZB30)</f>
        <v/>
      </c>
      <c r="PZC30" s="14" t="str">
        <f>IF('Employee Input 20-21'!PZC30="","",'Employee Input 20-21'!PZC30)</f>
        <v/>
      </c>
      <c r="PZD30" s="14" t="str">
        <f>IF('Employee Input 20-21'!PZD30="","",'Employee Input 20-21'!PZD30)</f>
        <v/>
      </c>
      <c r="PZE30" s="14" t="str">
        <f>IF('Employee Input 20-21'!PZE30="","",'Employee Input 20-21'!PZE30)</f>
        <v/>
      </c>
      <c r="PZF30" s="14" t="str">
        <f>IF('Employee Input 20-21'!PZF30="","",'Employee Input 20-21'!PZF30)</f>
        <v/>
      </c>
      <c r="PZG30" s="14" t="str">
        <f>IF('Employee Input 20-21'!PZG30="","",'Employee Input 20-21'!PZG30)</f>
        <v/>
      </c>
      <c r="PZH30" s="14" t="str">
        <f>IF('Employee Input 20-21'!PZH30="","",'Employee Input 20-21'!PZH30)</f>
        <v/>
      </c>
      <c r="PZI30" s="14" t="str">
        <f>IF('Employee Input 20-21'!PZI30="","",'Employee Input 20-21'!PZI30)</f>
        <v/>
      </c>
      <c r="PZJ30" s="14" t="str">
        <f>IF('Employee Input 20-21'!PZJ30="","",'Employee Input 20-21'!PZJ30)</f>
        <v/>
      </c>
      <c r="PZK30" s="14" t="str">
        <f>IF('Employee Input 20-21'!PZK30="","",'Employee Input 20-21'!PZK30)</f>
        <v/>
      </c>
      <c r="PZL30" s="14" t="str">
        <f>IF('Employee Input 20-21'!PZL30="","",'Employee Input 20-21'!PZL30)</f>
        <v/>
      </c>
      <c r="PZM30" s="14" t="str">
        <f>IF('Employee Input 20-21'!PZM30="","",'Employee Input 20-21'!PZM30)</f>
        <v/>
      </c>
      <c r="PZN30" s="14" t="str">
        <f>IF('Employee Input 20-21'!PZN30="","",'Employee Input 20-21'!PZN30)</f>
        <v/>
      </c>
      <c r="PZO30" s="14" t="str">
        <f>IF('Employee Input 20-21'!PZO30="","",'Employee Input 20-21'!PZO30)</f>
        <v/>
      </c>
      <c r="PZP30" s="14" t="str">
        <f>IF('Employee Input 20-21'!PZP30="","",'Employee Input 20-21'!PZP30)</f>
        <v/>
      </c>
      <c r="PZQ30" s="14" t="str">
        <f>IF('Employee Input 20-21'!PZQ30="","",'Employee Input 20-21'!PZQ30)</f>
        <v/>
      </c>
      <c r="PZR30" s="14" t="str">
        <f>IF('Employee Input 20-21'!PZR30="","",'Employee Input 20-21'!PZR30)</f>
        <v/>
      </c>
      <c r="PZS30" s="14" t="str">
        <f>IF('Employee Input 20-21'!PZS30="","",'Employee Input 20-21'!PZS30)</f>
        <v/>
      </c>
      <c r="PZT30" s="14" t="str">
        <f>IF('Employee Input 20-21'!PZT30="","",'Employee Input 20-21'!PZT30)</f>
        <v/>
      </c>
      <c r="PZU30" s="14" t="str">
        <f>IF('Employee Input 20-21'!PZU30="","",'Employee Input 20-21'!PZU30)</f>
        <v/>
      </c>
      <c r="PZV30" s="14" t="str">
        <f>IF('Employee Input 20-21'!PZV30="","",'Employee Input 20-21'!PZV30)</f>
        <v/>
      </c>
      <c r="PZW30" s="14" t="str">
        <f>IF('Employee Input 20-21'!PZW30="","",'Employee Input 20-21'!PZW30)</f>
        <v/>
      </c>
      <c r="PZX30" s="14" t="str">
        <f>IF('Employee Input 20-21'!PZX30="","",'Employee Input 20-21'!PZX30)</f>
        <v/>
      </c>
      <c r="PZY30" s="14" t="str">
        <f>IF('Employee Input 20-21'!PZY30="","",'Employee Input 20-21'!PZY30)</f>
        <v/>
      </c>
      <c r="PZZ30" s="14" t="str">
        <f>IF('Employee Input 20-21'!PZZ30="","",'Employee Input 20-21'!PZZ30)</f>
        <v/>
      </c>
      <c r="QAA30" s="14" t="str">
        <f>IF('Employee Input 20-21'!QAA30="","",'Employee Input 20-21'!QAA30)</f>
        <v/>
      </c>
      <c r="QAB30" s="14" t="str">
        <f>IF('Employee Input 20-21'!QAB30="","",'Employee Input 20-21'!QAB30)</f>
        <v/>
      </c>
      <c r="QAC30" s="14" t="str">
        <f>IF('Employee Input 20-21'!QAC30="","",'Employee Input 20-21'!QAC30)</f>
        <v/>
      </c>
      <c r="QAD30" s="14" t="str">
        <f>IF('Employee Input 20-21'!QAD30="","",'Employee Input 20-21'!QAD30)</f>
        <v/>
      </c>
      <c r="QAE30" s="14" t="str">
        <f>IF('Employee Input 20-21'!QAE30="","",'Employee Input 20-21'!QAE30)</f>
        <v/>
      </c>
      <c r="QAF30" s="14" t="str">
        <f>IF('Employee Input 20-21'!QAF30="","",'Employee Input 20-21'!QAF30)</f>
        <v/>
      </c>
      <c r="QAG30" s="14" t="str">
        <f>IF('Employee Input 20-21'!QAG30="","",'Employee Input 20-21'!QAG30)</f>
        <v/>
      </c>
      <c r="QAH30" s="14" t="str">
        <f>IF('Employee Input 20-21'!QAH30="","",'Employee Input 20-21'!QAH30)</f>
        <v/>
      </c>
      <c r="QAI30" s="14" t="str">
        <f>IF('Employee Input 20-21'!QAI30="","",'Employee Input 20-21'!QAI30)</f>
        <v/>
      </c>
      <c r="QAJ30" s="14" t="str">
        <f>IF('Employee Input 20-21'!QAJ30="","",'Employee Input 20-21'!QAJ30)</f>
        <v/>
      </c>
      <c r="QAK30" s="14" t="str">
        <f>IF('Employee Input 20-21'!QAK30="","",'Employee Input 20-21'!QAK30)</f>
        <v/>
      </c>
      <c r="QAL30" s="14" t="str">
        <f>IF('Employee Input 20-21'!QAL30="","",'Employee Input 20-21'!QAL30)</f>
        <v/>
      </c>
      <c r="QAM30" s="14" t="str">
        <f>IF('Employee Input 20-21'!QAM30="","",'Employee Input 20-21'!QAM30)</f>
        <v/>
      </c>
      <c r="QAN30" s="14" t="str">
        <f>IF('Employee Input 20-21'!QAN30="","",'Employee Input 20-21'!QAN30)</f>
        <v/>
      </c>
      <c r="QAO30" s="14" t="str">
        <f>IF('Employee Input 20-21'!QAO30="","",'Employee Input 20-21'!QAO30)</f>
        <v/>
      </c>
      <c r="QAP30" s="14" t="str">
        <f>IF('Employee Input 20-21'!QAP30="","",'Employee Input 20-21'!QAP30)</f>
        <v/>
      </c>
      <c r="QAQ30" s="14" t="str">
        <f>IF('Employee Input 20-21'!QAQ30="","",'Employee Input 20-21'!QAQ30)</f>
        <v/>
      </c>
      <c r="QAR30" s="14" t="str">
        <f>IF('Employee Input 20-21'!QAR30="","",'Employee Input 20-21'!QAR30)</f>
        <v/>
      </c>
      <c r="QAS30" s="14" t="str">
        <f>IF('Employee Input 20-21'!QAS30="","",'Employee Input 20-21'!QAS30)</f>
        <v/>
      </c>
      <c r="QAT30" s="14" t="str">
        <f>IF('Employee Input 20-21'!QAT30="","",'Employee Input 20-21'!QAT30)</f>
        <v/>
      </c>
      <c r="QAU30" s="14" t="str">
        <f>IF('Employee Input 20-21'!QAU30="","",'Employee Input 20-21'!QAU30)</f>
        <v/>
      </c>
      <c r="QAV30" s="14" t="str">
        <f>IF('Employee Input 20-21'!QAV30="","",'Employee Input 20-21'!QAV30)</f>
        <v/>
      </c>
      <c r="QAW30" s="14" t="str">
        <f>IF('Employee Input 20-21'!QAW30="","",'Employee Input 20-21'!QAW30)</f>
        <v/>
      </c>
      <c r="QAX30" s="14" t="str">
        <f>IF('Employee Input 20-21'!QAX30="","",'Employee Input 20-21'!QAX30)</f>
        <v/>
      </c>
      <c r="QAY30" s="14" t="str">
        <f>IF('Employee Input 20-21'!QAY30="","",'Employee Input 20-21'!QAY30)</f>
        <v/>
      </c>
      <c r="QAZ30" s="14" t="str">
        <f>IF('Employee Input 20-21'!QAZ30="","",'Employee Input 20-21'!QAZ30)</f>
        <v/>
      </c>
      <c r="QBA30" s="14" t="str">
        <f>IF('Employee Input 20-21'!QBA30="","",'Employee Input 20-21'!QBA30)</f>
        <v/>
      </c>
      <c r="QBB30" s="14" t="str">
        <f>IF('Employee Input 20-21'!QBB30="","",'Employee Input 20-21'!QBB30)</f>
        <v/>
      </c>
      <c r="QBC30" s="14" t="str">
        <f>IF('Employee Input 20-21'!QBC30="","",'Employee Input 20-21'!QBC30)</f>
        <v/>
      </c>
      <c r="QBD30" s="14" t="str">
        <f>IF('Employee Input 20-21'!QBD30="","",'Employee Input 20-21'!QBD30)</f>
        <v/>
      </c>
      <c r="QBE30" s="14" t="str">
        <f>IF('Employee Input 20-21'!QBE30="","",'Employee Input 20-21'!QBE30)</f>
        <v/>
      </c>
      <c r="QBF30" s="14" t="str">
        <f>IF('Employee Input 20-21'!QBF30="","",'Employee Input 20-21'!QBF30)</f>
        <v/>
      </c>
      <c r="QBG30" s="14" t="str">
        <f>IF('Employee Input 20-21'!QBG30="","",'Employee Input 20-21'!QBG30)</f>
        <v/>
      </c>
      <c r="QBH30" s="14" t="str">
        <f>IF('Employee Input 20-21'!QBH30="","",'Employee Input 20-21'!QBH30)</f>
        <v/>
      </c>
      <c r="QBI30" s="14" t="str">
        <f>IF('Employee Input 20-21'!QBI30="","",'Employee Input 20-21'!QBI30)</f>
        <v/>
      </c>
      <c r="QBJ30" s="14" t="str">
        <f>IF('Employee Input 20-21'!QBJ30="","",'Employee Input 20-21'!QBJ30)</f>
        <v/>
      </c>
      <c r="QBK30" s="14" t="str">
        <f>IF('Employee Input 20-21'!QBK30="","",'Employee Input 20-21'!QBK30)</f>
        <v/>
      </c>
      <c r="QBL30" s="14" t="str">
        <f>IF('Employee Input 20-21'!QBL30="","",'Employee Input 20-21'!QBL30)</f>
        <v/>
      </c>
      <c r="QBM30" s="14" t="str">
        <f>IF('Employee Input 20-21'!QBM30="","",'Employee Input 20-21'!QBM30)</f>
        <v/>
      </c>
      <c r="QBN30" s="14" t="str">
        <f>IF('Employee Input 20-21'!QBN30="","",'Employee Input 20-21'!QBN30)</f>
        <v/>
      </c>
      <c r="QBO30" s="14" t="str">
        <f>IF('Employee Input 20-21'!QBO30="","",'Employee Input 20-21'!QBO30)</f>
        <v/>
      </c>
      <c r="QBP30" s="14" t="str">
        <f>IF('Employee Input 20-21'!QBP30="","",'Employee Input 20-21'!QBP30)</f>
        <v/>
      </c>
      <c r="QBQ30" s="14" t="str">
        <f>IF('Employee Input 20-21'!QBQ30="","",'Employee Input 20-21'!QBQ30)</f>
        <v/>
      </c>
      <c r="QBR30" s="14" t="str">
        <f>IF('Employee Input 20-21'!QBR30="","",'Employee Input 20-21'!QBR30)</f>
        <v/>
      </c>
      <c r="QBS30" s="14" t="str">
        <f>IF('Employee Input 20-21'!QBS30="","",'Employee Input 20-21'!QBS30)</f>
        <v/>
      </c>
      <c r="QBT30" s="14" t="str">
        <f>IF('Employee Input 20-21'!QBT30="","",'Employee Input 20-21'!QBT30)</f>
        <v/>
      </c>
      <c r="QBU30" s="14" t="str">
        <f>IF('Employee Input 20-21'!QBU30="","",'Employee Input 20-21'!QBU30)</f>
        <v/>
      </c>
      <c r="QBV30" s="14" t="str">
        <f>IF('Employee Input 20-21'!QBV30="","",'Employee Input 20-21'!QBV30)</f>
        <v/>
      </c>
      <c r="QBW30" s="14" t="str">
        <f>IF('Employee Input 20-21'!QBW30="","",'Employee Input 20-21'!QBW30)</f>
        <v/>
      </c>
      <c r="QBX30" s="14" t="str">
        <f>IF('Employee Input 20-21'!QBX30="","",'Employee Input 20-21'!QBX30)</f>
        <v/>
      </c>
      <c r="QBY30" s="14" t="str">
        <f>IF('Employee Input 20-21'!QBY30="","",'Employee Input 20-21'!QBY30)</f>
        <v/>
      </c>
      <c r="QBZ30" s="14" t="str">
        <f>IF('Employee Input 20-21'!QBZ30="","",'Employee Input 20-21'!QBZ30)</f>
        <v/>
      </c>
      <c r="QCA30" s="14" t="str">
        <f>IF('Employee Input 20-21'!QCA30="","",'Employee Input 20-21'!QCA30)</f>
        <v/>
      </c>
      <c r="QCB30" s="14" t="str">
        <f>IF('Employee Input 20-21'!QCB30="","",'Employee Input 20-21'!QCB30)</f>
        <v/>
      </c>
      <c r="QCC30" s="14" t="str">
        <f>IF('Employee Input 20-21'!QCC30="","",'Employee Input 20-21'!QCC30)</f>
        <v/>
      </c>
      <c r="QCD30" s="14" t="str">
        <f>IF('Employee Input 20-21'!QCD30="","",'Employee Input 20-21'!QCD30)</f>
        <v/>
      </c>
      <c r="QCE30" s="14" t="str">
        <f>IF('Employee Input 20-21'!QCE30="","",'Employee Input 20-21'!QCE30)</f>
        <v/>
      </c>
      <c r="QCF30" s="14" t="str">
        <f>IF('Employee Input 20-21'!QCF30="","",'Employee Input 20-21'!QCF30)</f>
        <v/>
      </c>
      <c r="QCG30" s="14" t="str">
        <f>IF('Employee Input 20-21'!QCG30="","",'Employee Input 20-21'!QCG30)</f>
        <v/>
      </c>
      <c r="QCH30" s="14" t="str">
        <f>IF('Employee Input 20-21'!QCH30="","",'Employee Input 20-21'!QCH30)</f>
        <v/>
      </c>
      <c r="QCI30" s="14" t="str">
        <f>IF('Employee Input 20-21'!QCI30="","",'Employee Input 20-21'!QCI30)</f>
        <v/>
      </c>
      <c r="QCJ30" s="14" t="str">
        <f>IF('Employee Input 20-21'!QCJ30="","",'Employee Input 20-21'!QCJ30)</f>
        <v/>
      </c>
      <c r="QCK30" s="14" t="str">
        <f>IF('Employee Input 20-21'!QCK30="","",'Employee Input 20-21'!QCK30)</f>
        <v/>
      </c>
      <c r="QCL30" s="14" t="str">
        <f>IF('Employee Input 20-21'!QCL30="","",'Employee Input 20-21'!QCL30)</f>
        <v/>
      </c>
      <c r="QCM30" s="14" t="str">
        <f>IF('Employee Input 20-21'!QCM30="","",'Employee Input 20-21'!QCM30)</f>
        <v/>
      </c>
      <c r="QCN30" s="14" t="str">
        <f>IF('Employee Input 20-21'!QCN30="","",'Employee Input 20-21'!QCN30)</f>
        <v/>
      </c>
      <c r="QCO30" s="14" t="str">
        <f>IF('Employee Input 20-21'!QCO30="","",'Employee Input 20-21'!QCO30)</f>
        <v/>
      </c>
      <c r="QCP30" s="14" t="str">
        <f>IF('Employee Input 20-21'!QCP30="","",'Employee Input 20-21'!QCP30)</f>
        <v/>
      </c>
      <c r="QCQ30" s="14" t="str">
        <f>IF('Employee Input 20-21'!QCQ30="","",'Employee Input 20-21'!QCQ30)</f>
        <v/>
      </c>
      <c r="QCR30" s="14" t="str">
        <f>IF('Employee Input 20-21'!QCR30="","",'Employee Input 20-21'!QCR30)</f>
        <v/>
      </c>
      <c r="QCS30" s="14" t="str">
        <f>IF('Employee Input 20-21'!QCS30="","",'Employee Input 20-21'!QCS30)</f>
        <v/>
      </c>
      <c r="QCT30" s="14" t="str">
        <f>IF('Employee Input 20-21'!QCT30="","",'Employee Input 20-21'!QCT30)</f>
        <v/>
      </c>
      <c r="QCU30" s="14" t="str">
        <f>IF('Employee Input 20-21'!QCU30="","",'Employee Input 20-21'!QCU30)</f>
        <v/>
      </c>
      <c r="QCV30" s="14" t="str">
        <f>IF('Employee Input 20-21'!QCV30="","",'Employee Input 20-21'!QCV30)</f>
        <v/>
      </c>
      <c r="QCW30" s="14" t="str">
        <f>IF('Employee Input 20-21'!QCW30="","",'Employee Input 20-21'!QCW30)</f>
        <v/>
      </c>
      <c r="QCX30" s="14" t="str">
        <f>IF('Employee Input 20-21'!QCX30="","",'Employee Input 20-21'!QCX30)</f>
        <v/>
      </c>
      <c r="QCY30" s="14" t="str">
        <f>IF('Employee Input 20-21'!QCY30="","",'Employee Input 20-21'!QCY30)</f>
        <v/>
      </c>
      <c r="QCZ30" s="14" t="str">
        <f>IF('Employee Input 20-21'!QCZ30="","",'Employee Input 20-21'!QCZ30)</f>
        <v/>
      </c>
      <c r="QDA30" s="14" t="str">
        <f>IF('Employee Input 20-21'!QDA30="","",'Employee Input 20-21'!QDA30)</f>
        <v/>
      </c>
      <c r="QDB30" s="14" t="str">
        <f>IF('Employee Input 20-21'!QDB30="","",'Employee Input 20-21'!QDB30)</f>
        <v/>
      </c>
      <c r="QDC30" s="14" t="str">
        <f>IF('Employee Input 20-21'!QDC30="","",'Employee Input 20-21'!QDC30)</f>
        <v/>
      </c>
      <c r="QDD30" s="14" t="str">
        <f>IF('Employee Input 20-21'!QDD30="","",'Employee Input 20-21'!QDD30)</f>
        <v/>
      </c>
      <c r="QDE30" s="14" t="str">
        <f>IF('Employee Input 20-21'!QDE30="","",'Employee Input 20-21'!QDE30)</f>
        <v/>
      </c>
      <c r="QDF30" s="14" t="str">
        <f>IF('Employee Input 20-21'!QDF30="","",'Employee Input 20-21'!QDF30)</f>
        <v/>
      </c>
      <c r="QDG30" s="14" t="str">
        <f>IF('Employee Input 20-21'!QDG30="","",'Employee Input 20-21'!QDG30)</f>
        <v/>
      </c>
      <c r="QDH30" s="14" t="str">
        <f>IF('Employee Input 20-21'!QDH30="","",'Employee Input 20-21'!QDH30)</f>
        <v/>
      </c>
      <c r="QDI30" s="14" t="str">
        <f>IF('Employee Input 20-21'!QDI30="","",'Employee Input 20-21'!QDI30)</f>
        <v/>
      </c>
      <c r="QDJ30" s="14" t="str">
        <f>IF('Employee Input 20-21'!QDJ30="","",'Employee Input 20-21'!QDJ30)</f>
        <v/>
      </c>
      <c r="QDK30" s="14" t="str">
        <f>IF('Employee Input 20-21'!QDK30="","",'Employee Input 20-21'!QDK30)</f>
        <v/>
      </c>
      <c r="QDL30" s="14" t="str">
        <f>IF('Employee Input 20-21'!QDL30="","",'Employee Input 20-21'!QDL30)</f>
        <v/>
      </c>
      <c r="QDM30" s="14" t="str">
        <f>IF('Employee Input 20-21'!QDM30="","",'Employee Input 20-21'!QDM30)</f>
        <v/>
      </c>
      <c r="QDN30" s="14" t="str">
        <f>IF('Employee Input 20-21'!QDN30="","",'Employee Input 20-21'!QDN30)</f>
        <v/>
      </c>
      <c r="QDO30" s="14" t="str">
        <f>IF('Employee Input 20-21'!QDO30="","",'Employee Input 20-21'!QDO30)</f>
        <v/>
      </c>
      <c r="QDP30" s="14" t="str">
        <f>IF('Employee Input 20-21'!QDP30="","",'Employee Input 20-21'!QDP30)</f>
        <v/>
      </c>
      <c r="QDQ30" s="14" t="str">
        <f>IF('Employee Input 20-21'!QDQ30="","",'Employee Input 20-21'!QDQ30)</f>
        <v/>
      </c>
      <c r="QDR30" s="14" t="str">
        <f>IF('Employee Input 20-21'!QDR30="","",'Employee Input 20-21'!QDR30)</f>
        <v/>
      </c>
      <c r="QDS30" s="14" t="str">
        <f>IF('Employee Input 20-21'!QDS30="","",'Employee Input 20-21'!QDS30)</f>
        <v/>
      </c>
      <c r="QDT30" s="14" t="str">
        <f>IF('Employee Input 20-21'!QDT30="","",'Employee Input 20-21'!QDT30)</f>
        <v/>
      </c>
      <c r="QDU30" s="14" t="str">
        <f>IF('Employee Input 20-21'!QDU30="","",'Employee Input 20-21'!QDU30)</f>
        <v/>
      </c>
      <c r="QDV30" s="14" t="str">
        <f>IF('Employee Input 20-21'!QDV30="","",'Employee Input 20-21'!QDV30)</f>
        <v/>
      </c>
      <c r="QDW30" s="14" t="str">
        <f>IF('Employee Input 20-21'!QDW30="","",'Employee Input 20-21'!QDW30)</f>
        <v/>
      </c>
      <c r="QDX30" s="14" t="str">
        <f>IF('Employee Input 20-21'!QDX30="","",'Employee Input 20-21'!QDX30)</f>
        <v/>
      </c>
      <c r="QDY30" s="14" t="str">
        <f>IF('Employee Input 20-21'!QDY30="","",'Employee Input 20-21'!QDY30)</f>
        <v/>
      </c>
      <c r="QDZ30" s="14" t="str">
        <f>IF('Employee Input 20-21'!QDZ30="","",'Employee Input 20-21'!QDZ30)</f>
        <v/>
      </c>
      <c r="QEA30" s="14" t="str">
        <f>IF('Employee Input 20-21'!QEA30="","",'Employee Input 20-21'!QEA30)</f>
        <v/>
      </c>
      <c r="QEB30" s="14" t="str">
        <f>IF('Employee Input 20-21'!QEB30="","",'Employee Input 20-21'!QEB30)</f>
        <v/>
      </c>
      <c r="QEC30" s="14" t="str">
        <f>IF('Employee Input 20-21'!QEC30="","",'Employee Input 20-21'!QEC30)</f>
        <v/>
      </c>
      <c r="QED30" s="14" t="str">
        <f>IF('Employee Input 20-21'!QED30="","",'Employee Input 20-21'!QED30)</f>
        <v/>
      </c>
      <c r="QEE30" s="14" t="str">
        <f>IF('Employee Input 20-21'!QEE30="","",'Employee Input 20-21'!QEE30)</f>
        <v/>
      </c>
      <c r="QEF30" s="14" t="str">
        <f>IF('Employee Input 20-21'!QEF30="","",'Employee Input 20-21'!QEF30)</f>
        <v/>
      </c>
      <c r="QEG30" s="14" t="str">
        <f>IF('Employee Input 20-21'!QEG30="","",'Employee Input 20-21'!QEG30)</f>
        <v/>
      </c>
      <c r="QEH30" s="14" t="str">
        <f>IF('Employee Input 20-21'!QEH30="","",'Employee Input 20-21'!QEH30)</f>
        <v/>
      </c>
      <c r="QEI30" s="14" t="str">
        <f>IF('Employee Input 20-21'!QEI30="","",'Employee Input 20-21'!QEI30)</f>
        <v/>
      </c>
      <c r="QEJ30" s="14" t="str">
        <f>IF('Employee Input 20-21'!QEJ30="","",'Employee Input 20-21'!QEJ30)</f>
        <v/>
      </c>
      <c r="QEK30" s="14" t="str">
        <f>IF('Employee Input 20-21'!QEK30="","",'Employee Input 20-21'!QEK30)</f>
        <v/>
      </c>
      <c r="QEL30" s="14" t="str">
        <f>IF('Employee Input 20-21'!QEL30="","",'Employee Input 20-21'!QEL30)</f>
        <v/>
      </c>
      <c r="QEM30" s="14" t="str">
        <f>IF('Employee Input 20-21'!QEM30="","",'Employee Input 20-21'!QEM30)</f>
        <v/>
      </c>
      <c r="QEN30" s="14" t="str">
        <f>IF('Employee Input 20-21'!QEN30="","",'Employee Input 20-21'!QEN30)</f>
        <v/>
      </c>
      <c r="QEO30" s="14" t="str">
        <f>IF('Employee Input 20-21'!QEO30="","",'Employee Input 20-21'!QEO30)</f>
        <v/>
      </c>
      <c r="QEP30" s="14" t="str">
        <f>IF('Employee Input 20-21'!QEP30="","",'Employee Input 20-21'!QEP30)</f>
        <v/>
      </c>
      <c r="QEQ30" s="14" t="str">
        <f>IF('Employee Input 20-21'!QEQ30="","",'Employee Input 20-21'!QEQ30)</f>
        <v/>
      </c>
      <c r="QER30" s="14" t="str">
        <f>IF('Employee Input 20-21'!QER30="","",'Employee Input 20-21'!QER30)</f>
        <v/>
      </c>
      <c r="QES30" s="14" t="str">
        <f>IF('Employee Input 20-21'!QES30="","",'Employee Input 20-21'!QES30)</f>
        <v/>
      </c>
      <c r="QET30" s="14" t="str">
        <f>IF('Employee Input 20-21'!QET30="","",'Employee Input 20-21'!QET30)</f>
        <v/>
      </c>
      <c r="QEU30" s="14" t="str">
        <f>IF('Employee Input 20-21'!QEU30="","",'Employee Input 20-21'!QEU30)</f>
        <v/>
      </c>
      <c r="QEV30" s="14" t="str">
        <f>IF('Employee Input 20-21'!QEV30="","",'Employee Input 20-21'!QEV30)</f>
        <v/>
      </c>
      <c r="QEW30" s="14" t="str">
        <f>IF('Employee Input 20-21'!QEW30="","",'Employee Input 20-21'!QEW30)</f>
        <v/>
      </c>
      <c r="QEX30" s="14" t="str">
        <f>IF('Employee Input 20-21'!QEX30="","",'Employee Input 20-21'!QEX30)</f>
        <v/>
      </c>
      <c r="QEY30" s="14" t="str">
        <f>IF('Employee Input 20-21'!QEY30="","",'Employee Input 20-21'!QEY30)</f>
        <v/>
      </c>
      <c r="QEZ30" s="14" t="str">
        <f>IF('Employee Input 20-21'!QEZ30="","",'Employee Input 20-21'!QEZ30)</f>
        <v/>
      </c>
      <c r="QFA30" s="14" t="str">
        <f>IF('Employee Input 20-21'!QFA30="","",'Employee Input 20-21'!QFA30)</f>
        <v/>
      </c>
      <c r="QFB30" s="14" t="str">
        <f>IF('Employee Input 20-21'!QFB30="","",'Employee Input 20-21'!QFB30)</f>
        <v/>
      </c>
      <c r="QFC30" s="14" t="str">
        <f>IF('Employee Input 20-21'!QFC30="","",'Employee Input 20-21'!QFC30)</f>
        <v/>
      </c>
      <c r="QFD30" s="14" t="str">
        <f>IF('Employee Input 20-21'!QFD30="","",'Employee Input 20-21'!QFD30)</f>
        <v/>
      </c>
      <c r="QFE30" s="14" t="str">
        <f>IF('Employee Input 20-21'!QFE30="","",'Employee Input 20-21'!QFE30)</f>
        <v/>
      </c>
      <c r="QFF30" s="14" t="str">
        <f>IF('Employee Input 20-21'!QFF30="","",'Employee Input 20-21'!QFF30)</f>
        <v/>
      </c>
      <c r="QFG30" s="14" t="str">
        <f>IF('Employee Input 20-21'!QFG30="","",'Employee Input 20-21'!QFG30)</f>
        <v/>
      </c>
      <c r="QFH30" s="14" t="str">
        <f>IF('Employee Input 20-21'!QFH30="","",'Employee Input 20-21'!QFH30)</f>
        <v/>
      </c>
      <c r="QFI30" s="14" t="str">
        <f>IF('Employee Input 20-21'!QFI30="","",'Employee Input 20-21'!QFI30)</f>
        <v/>
      </c>
      <c r="QFJ30" s="14" t="str">
        <f>IF('Employee Input 20-21'!QFJ30="","",'Employee Input 20-21'!QFJ30)</f>
        <v/>
      </c>
      <c r="QFK30" s="14" t="str">
        <f>IF('Employee Input 20-21'!QFK30="","",'Employee Input 20-21'!QFK30)</f>
        <v/>
      </c>
      <c r="QFL30" s="14" t="str">
        <f>IF('Employee Input 20-21'!QFL30="","",'Employee Input 20-21'!QFL30)</f>
        <v/>
      </c>
      <c r="QFM30" s="14" t="str">
        <f>IF('Employee Input 20-21'!QFM30="","",'Employee Input 20-21'!QFM30)</f>
        <v/>
      </c>
      <c r="QFN30" s="14" t="str">
        <f>IF('Employee Input 20-21'!QFN30="","",'Employee Input 20-21'!QFN30)</f>
        <v/>
      </c>
      <c r="QFO30" s="14" t="str">
        <f>IF('Employee Input 20-21'!QFO30="","",'Employee Input 20-21'!QFO30)</f>
        <v/>
      </c>
      <c r="QFP30" s="14" t="str">
        <f>IF('Employee Input 20-21'!QFP30="","",'Employee Input 20-21'!QFP30)</f>
        <v/>
      </c>
      <c r="QFQ30" s="14" t="str">
        <f>IF('Employee Input 20-21'!QFQ30="","",'Employee Input 20-21'!QFQ30)</f>
        <v/>
      </c>
      <c r="QFR30" s="14" t="str">
        <f>IF('Employee Input 20-21'!QFR30="","",'Employee Input 20-21'!QFR30)</f>
        <v/>
      </c>
      <c r="QFS30" s="14" t="str">
        <f>IF('Employee Input 20-21'!QFS30="","",'Employee Input 20-21'!QFS30)</f>
        <v/>
      </c>
      <c r="QFT30" s="14" t="str">
        <f>IF('Employee Input 20-21'!QFT30="","",'Employee Input 20-21'!QFT30)</f>
        <v/>
      </c>
      <c r="QFU30" s="14" t="str">
        <f>IF('Employee Input 20-21'!QFU30="","",'Employee Input 20-21'!QFU30)</f>
        <v/>
      </c>
      <c r="QFV30" s="14" t="str">
        <f>IF('Employee Input 20-21'!QFV30="","",'Employee Input 20-21'!QFV30)</f>
        <v/>
      </c>
      <c r="QFW30" s="14" t="str">
        <f>IF('Employee Input 20-21'!QFW30="","",'Employee Input 20-21'!QFW30)</f>
        <v/>
      </c>
      <c r="QFX30" s="14" t="str">
        <f>IF('Employee Input 20-21'!QFX30="","",'Employee Input 20-21'!QFX30)</f>
        <v/>
      </c>
      <c r="QFY30" s="14" t="str">
        <f>IF('Employee Input 20-21'!QFY30="","",'Employee Input 20-21'!QFY30)</f>
        <v/>
      </c>
      <c r="QFZ30" s="14" t="str">
        <f>IF('Employee Input 20-21'!QFZ30="","",'Employee Input 20-21'!QFZ30)</f>
        <v/>
      </c>
      <c r="QGA30" s="14" t="str">
        <f>IF('Employee Input 20-21'!QGA30="","",'Employee Input 20-21'!QGA30)</f>
        <v/>
      </c>
      <c r="QGB30" s="14" t="str">
        <f>IF('Employee Input 20-21'!QGB30="","",'Employee Input 20-21'!QGB30)</f>
        <v/>
      </c>
      <c r="QGC30" s="14" t="str">
        <f>IF('Employee Input 20-21'!QGC30="","",'Employee Input 20-21'!QGC30)</f>
        <v/>
      </c>
      <c r="QGD30" s="14" t="str">
        <f>IF('Employee Input 20-21'!QGD30="","",'Employee Input 20-21'!QGD30)</f>
        <v/>
      </c>
      <c r="QGE30" s="14" t="str">
        <f>IF('Employee Input 20-21'!QGE30="","",'Employee Input 20-21'!QGE30)</f>
        <v/>
      </c>
      <c r="QGF30" s="14" t="str">
        <f>IF('Employee Input 20-21'!QGF30="","",'Employee Input 20-21'!QGF30)</f>
        <v/>
      </c>
      <c r="QGG30" s="14" t="str">
        <f>IF('Employee Input 20-21'!QGG30="","",'Employee Input 20-21'!QGG30)</f>
        <v/>
      </c>
      <c r="QGH30" s="14" t="str">
        <f>IF('Employee Input 20-21'!QGH30="","",'Employee Input 20-21'!QGH30)</f>
        <v/>
      </c>
      <c r="QGI30" s="14" t="str">
        <f>IF('Employee Input 20-21'!QGI30="","",'Employee Input 20-21'!QGI30)</f>
        <v/>
      </c>
      <c r="QGJ30" s="14" t="str">
        <f>IF('Employee Input 20-21'!QGJ30="","",'Employee Input 20-21'!QGJ30)</f>
        <v/>
      </c>
      <c r="QGK30" s="14" t="str">
        <f>IF('Employee Input 20-21'!QGK30="","",'Employee Input 20-21'!QGK30)</f>
        <v/>
      </c>
      <c r="QGL30" s="14" t="str">
        <f>IF('Employee Input 20-21'!QGL30="","",'Employee Input 20-21'!QGL30)</f>
        <v/>
      </c>
      <c r="QGM30" s="14" t="str">
        <f>IF('Employee Input 20-21'!QGM30="","",'Employee Input 20-21'!QGM30)</f>
        <v/>
      </c>
      <c r="QGN30" s="14" t="str">
        <f>IF('Employee Input 20-21'!QGN30="","",'Employee Input 20-21'!QGN30)</f>
        <v/>
      </c>
      <c r="QGO30" s="14" t="str">
        <f>IF('Employee Input 20-21'!QGO30="","",'Employee Input 20-21'!QGO30)</f>
        <v/>
      </c>
      <c r="QGP30" s="14" t="str">
        <f>IF('Employee Input 20-21'!QGP30="","",'Employee Input 20-21'!QGP30)</f>
        <v/>
      </c>
      <c r="QGQ30" s="14" t="str">
        <f>IF('Employee Input 20-21'!QGQ30="","",'Employee Input 20-21'!QGQ30)</f>
        <v/>
      </c>
      <c r="QGR30" s="14" t="str">
        <f>IF('Employee Input 20-21'!QGR30="","",'Employee Input 20-21'!QGR30)</f>
        <v/>
      </c>
      <c r="QGS30" s="14" t="str">
        <f>IF('Employee Input 20-21'!QGS30="","",'Employee Input 20-21'!QGS30)</f>
        <v/>
      </c>
      <c r="QGT30" s="14" t="str">
        <f>IF('Employee Input 20-21'!QGT30="","",'Employee Input 20-21'!QGT30)</f>
        <v/>
      </c>
      <c r="QGU30" s="14" t="str">
        <f>IF('Employee Input 20-21'!QGU30="","",'Employee Input 20-21'!QGU30)</f>
        <v/>
      </c>
      <c r="QGV30" s="14" t="str">
        <f>IF('Employee Input 20-21'!QGV30="","",'Employee Input 20-21'!QGV30)</f>
        <v/>
      </c>
      <c r="QGW30" s="14" t="str">
        <f>IF('Employee Input 20-21'!QGW30="","",'Employee Input 20-21'!QGW30)</f>
        <v/>
      </c>
      <c r="QGX30" s="14" t="str">
        <f>IF('Employee Input 20-21'!QGX30="","",'Employee Input 20-21'!QGX30)</f>
        <v/>
      </c>
      <c r="QGY30" s="14" t="str">
        <f>IF('Employee Input 20-21'!QGY30="","",'Employee Input 20-21'!QGY30)</f>
        <v/>
      </c>
      <c r="QGZ30" s="14" t="str">
        <f>IF('Employee Input 20-21'!QGZ30="","",'Employee Input 20-21'!QGZ30)</f>
        <v/>
      </c>
      <c r="QHA30" s="14" t="str">
        <f>IF('Employee Input 20-21'!QHA30="","",'Employee Input 20-21'!QHA30)</f>
        <v/>
      </c>
      <c r="QHB30" s="14" t="str">
        <f>IF('Employee Input 20-21'!QHB30="","",'Employee Input 20-21'!QHB30)</f>
        <v/>
      </c>
      <c r="QHC30" s="14" t="str">
        <f>IF('Employee Input 20-21'!QHC30="","",'Employee Input 20-21'!QHC30)</f>
        <v/>
      </c>
      <c r="QHD30" s="14" t="str">
        <f>IF('Employee Input 20-21'!QHD30="","",'Employee Input 20-21'!QHD30)</f>
        <v/>
      </c>
      <c r="QHE30" s="14" t="str">
        <f>IF('Employee Input 20-21'!QHE30="","",'Employee Input 20-21'!QHE30)</f>
        <v/>
      </c>
      <c r="QHF30" s="14" t="str">
        <f>IF('Employee Input 20-21'!QHF30="","",'Employee Input 20-21'!QHF30)</f>
        <v/>
      </c>
      <c r="QHG30" s="14" t="str">
        <f>IF('Employee Input 20-21'!QHG30="","",'Employee Input 20-21'!QHG30)</f>
        <v/>
      </c>
      <c r="QHH30" s="14" t="str">
        <f>IF('Employee Input 20-21'!QHH30="","",'Employee Input 20-21'!QHH30)</f>
        <v/>
      </c>
      <c r="QHI30" s="14" t="str">
        <f>IF('Employee Input 20-21'!QHI30="","",'Employee Input 20-21'!QHI30)</f>
        <v/>
      </c>
      <c r="QHJ30" s="14" t="str">
        <f>IF('Employee Input 20-21'!QHJ30="","",'Employee Input 20-21'!QHJ30)</f>
        <v/>
      </c>
      <c r="QHK30" s="14" t="str">
        <f>IF('Employee Input 20-21'!QHK30="","",'Employee Input 20-21'!QHK30)</f>
        <v/>
      </c>
      <c r="QHL30" s="14" t="str">
        <f>IF('Employee Input 20-21'!QHL30="","",'Employee Input 20-21'!QHL30)</f>
        <v/>
      </c>
      <c r="QHM30" s="14" t="str">
        <f>IF('Employee Input 20-21'!QHM30="","",'Employee Input 20-21'!QHM30)</f>
        <v/>
      </c>
      <c r="QHN30" s="14" t="str">
        <f>IF('Employee Input 20-21'!QHN30="","",'Employee Input 20-21'!QHN30)</f>
        <v/>
      </c>
      <c r="QHO30" s="14" t="str">
        <f>IF('Employee Input 20-21'!QHO30="","",'Employee Input 20-21'!QHO30)</f>
        <v/>
      </c>
      <c r="QHP30" s="14" t="str">
        <f>IF('Employee Input 20-21'!QHP30="","",'Employee Input 20-21'!QHP30)</f>
        <v/>
      </c>
      <c r="QHQ30" s="14" t="str">
        <f>IF('Employee Input 20-21'!QHQ30="","",'Employee Input 20-21'!QHQ30)</f>
        <v/>
      </c>
      <c r="QHR30" s="14" t="str">
        <f>IF('Employee Input 20-21'!QHR30="","",'Employee Input 20-21'!QHR30)</f>
        <v/>
      </c>
      <c r="QHS30" s="14" t="str">
        <f>IF('Employee Input 20-21'!QHS30="","",'Employee Input 20-21'!QHS30)</f>
        <v/>
      </c>
      <c r="QHT30" s="14" t="str">
        <f>IF('Employee Input 20-21'!QHT30="","",'Employee Input 20-21'!QHT30)</f>
        <v/>
      </c>
      <c r="QHU30" s="14" t="str">
        <f>IF('Employee Input 20-21'!QHU30="","",'Employee Input 20-21'!QHU30)</f>
        <v/>
      </c>
      <c r="QHV30" s="14" t="str">
        <f>IF('Employee Input 20-21'!QHV30="","",'Employee Input 20-21'!QHV30)</f>
        <v/>
      </c>
      <c r="QHW30" s="14" t="str">
        <f>IF('Employee Input 20-21'!QHW30="","",'Employee Input 20-21'!QHW30)</f>
        <v/>
      </c>
      <c r="QHX30" s="14" t="str">
        <f>IF('Employee Input 20-21'!QHX30="","",'Employee Input 20-21'!QHX30)</f>
        <v/>
      </c>
      <c r="QHY30" s="14" t="str">
        <f>IF('Employee Input 20-21'!QHY30="","",'Employee Input 20-21'!QHY30)</f>
        <v/>
      </c>
      <c r="QHZ30" s="14" t="str">
        <f>IF('Employee Input 20-21'!QHZ30="","",'Employee Input 20-21'!QHZ30)</f>
        <v/>
      </c>
      <c r="QIA30" s="14" t="str">
        <f>IF('Employee Input 20-21'!QIA30="","",'Employee Input 20-21'!QIA30)</f>
        <v/>
      </c>
      <c r="QIB30" s="14" t="str">
        <f>IF('Employee Input 20-21'!QIB30="","",'Employee Input 20-21'!QIB30)</f>
        <v/>
      </c>
      <c r="QIC30" s="14" t="str">
        <f>IF('Employee Input 20-21'!QIC30="","",'Employee Input 20-21'!QIC30)</f>
        <v/>
      </c>
      <c r="QID30" s="14" t="str">
        <f>IF('Employee Input 20-21'!QID30="","",'Employee Input 20-21'!QID30)</f>
        <v/>
      </c>
      <c r="QIE30" s="14" t="str">
        <f>IF('Employee Input 20-21'!QIE30="","",'Employee Input 20-21'!QIE30)</f>
        <v/>
      </c>
      <c r="QIF30" s="14" t="str">
        <f>IF('Employee Input 20-21'!QIF30="","",'Employee Input 20-21'!QIF30)</f>
        <v/>
      </c>
      <c r="QIG30" s="14" t="str">
        <f>IF('Employee Input 20-21'!QIG30="","",'Employee Input 20-21'!QIG30)</f>
        <v/>
      </c>
      <c r="QIH30" s="14" t="str">
        <f>IF('Employee Input 20-21'!QIH30="","",'Employee Input 20-21'!QIH30)</f>
        <v/>
      </c>
      <c r="QII30" s="14" t="str">
        <f>IF('Employee Input 20-21'!QII30="","",'Employee Input 20-21'!QII30)</f>
        <v/>
      </c>
      <c r="QIJ30" s="14" t="str">
        <f>IF('Employee Input 20-21'!QIJ30="","",'Employee Input 20-21'!QIJ30)</f>
        <v/>
      </c>
      <c r="QIK30" s="14" t="str">
        <f>IF('Employee Input 20-21'!QIK30="","",'Employee Input 20-21'!QIK30)</f>
        <v/>
      </c>
      <c r="QIL30" s="14" t="str">
        <f>IF('Employee Input 20-21'!QIL30="","",'Employee Input 20-21'!QIL30)</f>
        <v/>
      </c>
      <c r="QIM30" s="14" t="str">
        <f>IF('Employee Input 20-21'!QIM30="","",'Employee Input 20-21'!QIM30)</f>
        <v/>
      </c>
      <c r="QIN30" s="14" t="str">
        <f>IF('Employee Input 20-21'!QIN30="","",'Employee Input 20-21'!QIN30)</f>
        <v/>
      </c>
      <c r="QIO30" s="14" t="str">
        <f>IF('Employee Input 20-21'!QIO30="","",'Employee Input 20-21'!QIO30)</f>
        <v/>
      </c>
      <c r="QIP30" s="14" t="str">
        <f>IF('Employee Input 20-21'!QIP30="","",'Employee Input 20-21'!QIP30)</f>
        <v/>
      </c>
      <c r="QIQ30" s="14" t="str">
        <f>IF('Employee Input 20-21'!QIQ30="","",'Employee Input 20-21'!QIQ30)</f>
        <v/>
      </c>
      <c r="QIR30" s="14" t="str">
        <f>IF('Employee Input 20-21'!QIR30="","",'Employee Input 20-21'!QIR30)</f>
        <v/>
      </c>
      <c r="QIS30" s="14" t="str">
        <f>IF('Employee Input 20-21'!QIS30="","",'Employee Input 20-21'!QIS30)</f>
        <v/>
      </c>
      <c r="QIT30" s="14" t="str">
        <f>IF('Employee Input 20-21'!QIT30="","",'Employee Input 20-21'!QIT30)</f>
        <v/>
      </c>
      <c r="QIU30" s="14" t="str">
        <f>IF('Employee Input 20-21'!QIU30="","",'Employee Input 20-21'!QIU30)</f>
        <v/>
      </c>
      <c r="QIV30" s="14" t="str">
        <f>IF('Employee Input 20-21'!QIV30="","",'Employee Input 20-21'!QIV30)</f>
        <v/>
      </c>
      <c r="QIW30" s="14" t="str">
        <f>IF('Employee Input 20-21'!QIW30="","",'Employee Input 20-21'!QIW30)</f>
        <v/>
      </c>
      <c r="QIX30" s="14" t="str">
        <f>IF('Employee Input 20-21'!QIX30="","",'Employee Input 20-21'!QIX30)</f>
        <v/>
      </c>
      <c r="QIY30" s="14" t="str">
        <f>IF('Employee Input 20-21'!QIY30="","",'Employee Input 20-21'!QIY30)</f>
        <v/>
      </c>
      <c r="QIZ30" s="14" t="str">
        <f>IF('Employee Input 20-21'!QIZ30="","",'Employee Input 20-21'!QIZ30)</f>
        <v/>
      </c>
      <c r="QJA30" s="14" t="str">
        <f>IF('Employee Input 20-21'!QJA30="","",'Employee Input 20-21'!QJA30)</f>
        <v/>
      </c>
      <c r="QJB30" s="14" t="str">
        <f>IF('Employee Input 20-21'!QJB30="","",'Employee Input 20-21'!QJB30)</f>
        <v/>
      </c>
      <c r="QJC30" s="14" t="str">
        <f>IF('Employee Input 20-21'!QJC30="","",'Employee Input 20-21'!QJC30)</f>
        <v/>
      </c>
      <c r="QJD30" s="14" t="str">
        <f>IF('Employee Input 20-21'!QJD30="","",'Employee Input 20-21'!QJD30)</f>
        <v/>
      </c>
      <c r="QJE30" s="14" t="str">
        <f>IF('Employee Input 20-21'!QJE30="","",'Employee Input 20-21'!QJE30)</f>
        <v/>
      </c>
      <c r="QJF30" s="14" t="str">
        <f>IF('Employee Input 20-21'!QJF30="","",'Employee Input 20-21'!QJF30)</f>
        <v/>
      </c>
      <c r="QJG30" s="14" t="str">
        <f>IF('Employee Input 20-21'!QJG30="","",'Employee Input 20-21'!QJG30)</f>
        <v/>
      </c>
      <c r="QJH30" s="14" t="str">
        <f>IF('Employee Input 20-21'!QJH30="","",'Employee Input 20-21'!QJH30)</f>
        <v/>
      </c>
      <c r="QJI30" s="14" t="str">
        <f>IF('Employee Input 20-21'!QJI30="","",'Employee Input 20-21'!QJI30)</f>
        <v/>
      </c>
      <c r="QJJ30" s="14" t="str">
        <f>IF('Employee Input 20-21'!QJJ30="","",'Employee Input 20-21'!QJJ30)</f>
        <v/>
      </c>
      <c r="QJK30" s="14" t="str">
        <f>IF('Employee Input 20-21'!QJK30="","",'Employee Input 20-21'!QJK30)</f>
        <v/>
      </c>
      <c r="QJL30" s="14" t="str">
        <f>IF('Employee Input 20-21'!QJL30="","",'Employee Input 20-21'!QJL30)</f>
        <v/>
      </c>
      <c r="QJM30" s="14" t="str">
        <f>IF('Employee Input 20-21'!QJM30="","",'Employee Input 20-21'!QJM30)</f>
        <v/>
      </c>
      <c r="QJN30" s="14" t="str">
        <f>IF('Employee Input 20-21'!QJN30="","",'Employee Input 20-21'!QJN30)</f>
        <v/>
      </c>
      <c r="QJO30" s="14" t="str">
        <f>IF('Employee Input 20-21'!QJO30="","",'Employee Input 20-21'!QJO30)</f>
        <v/>
      </c>
      <c r="QJP30" s="14" t="str">
        <f>IF('Employee Input 20-21'!QJP30="","",'Employee Input 20-21'!QJP30)</f>
        <v/>
      </c>
      <c r="QJQ30" s="14" t="str">
        <f>IF('Employee Input 20-21'!QJQ30="","",'Employee Input 20-21'!QJQ30)</f>
        <v/>
      </c>
      <c r="QJR30" s="14" t="str">
        <f>IF('Employee Input 20-21'!QJR30="","",'Employee Input 20-21'!QJR30)</f>
        <v/>
      </c>
      <c r="QJS30" s="14" t="str">
        <f>IF('Employee Input 20-21'!QJS30="","",'Employee Input 20-21'!QJS30)</f>
        <v/>
      </c>
      <c r="QJT30" s="14" t="str">
        <f>IF('Employee Input 20-21'!QJT30="","",'Employee Input 20-21'!QJT30)</f>
        <v/>
      </c>
      <c r="QJU30" s="14" t="str">
        <f>IF('Employee Input 20-21'!QJU30="","",'Employee Input 20-21'!QJU30)</f>
        <v/>
      </c>
      <c r="QJV30" s="14" t="str">
        <f>IF('Employee Input 20-21'!QJV30="","",'Employee Input 20-21'!QJV30)</f>
        <v/>
      </c>
      <c r="QJW30" s="14" t="str">
        <f>IF('Employee Input 20-21'!QJW30="","",'Employee Input 20-21'!QJW30)</f>
        <v/>
      </c>
      <c r="QJX30" s="14" t="str">
        <f>IF('Employee Input 20-21'!QJX30="","",'Employee Input 20-21'!QJX30)</f>
        <v/>
      </c>
      <c r="QJY30" s="14" t="str">
        <f>IF('Employee Input 20-21'!QJY30="","",'Employee Input 20-21'!QJY30)</f>
        <v/>
      </c>
      <c r="QJZ30" s="14" t="str">
        <f>IF('Employee Input 20-21'!QJZ30="","",'Employee Input 20-21'!QJZ30)</f>
        <v/>
      </c>
      <c r="QKA30" s="14" t="str">
        <f>IF('Employee Input 20-21'!QKA30="","",'Employee Input 20-21'!QKA30)</f>
        <v/>
      </c>
      <c r="QKB30" s="14" t="str">
        <f>IF('Employee Input 20-21'!QKB30="","",'Employee Input 20-21'!QKB30)</f>
        <v/>
      </c>
      <c r="QKC30" s="14" t="str">
        <f>IF('Employee Input 20-21'!QKC30="","",'Employee Input 20-21'!QKC30)</f>
        <v/>
      </c>
      <c r="QKD30" s="14" t="str">
        <f>IF('Employee Input 20-21'!QKD30="","",'Employee Input 20-21'!QKD30)</f>
        <v/>
      </c>
      <c r="QKE30" s="14" t="str">
        <f>IF('Employee Input 20-21'!QKE30="","",'Employee Input 20-21'!QKE30)</f>
        <v/>
      </c>
      <c r="QKF30" s="14" t="str">
        <f>IF('Employee Input 20-21'!QKF30="","",'Employee Input 20-21'!QKF30)</f>
        <v/>
      </c>
      <c r="QKG30" s="14" t="str">
        <f>IF('Employee Input 20-21'!QKG30="","",'Employee Input 20-21'!QKG30)</f>
        <v/>
      </c>
      <c r="QKH30" s="14" t="str">
        <f>IF('Employee Input 20-21'!QKH30="","",'Employee Input 20-21'!QKH30)</f>
        <v/>
      </c>
      <c r="QKI30" s="14" t="str">
        <f>IF('Employee Input 20-21'!QKI30="","",'Employee Input 20-21'!QKI30)</f>
        <v/>
      </c>
      <c r="QKJ30" s="14" t="str">
        <f>IF('Employee Input 20-21'!QKJ30="","",'Employee Input 20-21'!QKJ30)</f>
        <v/>
      </c>
      <c r="QKK30" s="14" t="str">
        <f>IF('Employee Input 20-21'!QKK30="","",'Employee Input 20-21'!QKK30)</f>
        <v/>
      </c>
      <c r="QKL30" s="14" t="str">
        <f>IF('Employee Input 20-21'!QKL30="","",'Employee Input 20-21'!QKL30)</f>
        <v/>
      </c>
      <c r="QKM30" s="14" t="str">
        <f>IF('Employee Input 20-21'!QKM30="","",'Employee Input 20-21'!QKM30)</f>
        <v/>
      </c>
      <c r="QKN30" s="14" t="str">
        <f>IF('Employee Input 20-21'!QKN30="","",'Employee Input 20-21'!QKN30)</f>
        <v/>
      </c>
      <c r="QKO30" s="14" t="str">
        <f>IF('Employee Input 20-21'!QKO30="","",'Employee Input 20-21'!QKO30)</f>
        <v/>
      </c>
      <c r="QKP30" s="14" t="str">
        <f>IF('Employee Input 20-21'!QKP30="","",'Employee Input 20-21'!QKP30)</f>
        <v/>
      </c>
      <c r="QKQ30" s="14" t="str">
        <f>IF('Employee Input 20-21'!QKQ30="","",'Employee Input 20-21'!QKQ30)</f>
        <v/>
      </c>
      <c r="QKR30" s="14" t="str">
        <f>IF('Employee Input 20-21'!QKR30="","",'Employee Input 20-21'!QKR30)</f>
        <v/>
      </c>
      <c r="QKS30" s="14" t="str">
        <f>IF('Employee Input 20-21'!QKS30="","",'Employee Input 20-21'!QKS30)</f>
        <v/>
      </c>
      <c r="QKT30" s="14" t="str">
        <f>IF('Employee Input 20-21'!QKT30="","",'Employee Input 20-21'!QKT30)</f>
        <v/>
      </c>
      <c r="QKU30" s="14" t="str">
        <f>IF('Employee Input 20-21'!QKU30="","",'Employee Input 20-21'!QKU30)</f>
        <v/>
      </c>
      <c r="QKV30" s="14" t="str">
        <f>IF('Employee Input 20-21'!QKV30="","",'Employee Input 20-21'!QKV30)</f>
        <v/>
      </c>
      <c r="QKW30" s="14" t="str">
        <f>IF('Employee Input 20-21'!QKW30="","",'Employee Input 20-21'!QKW30)</f>
        <v/>
      </c>
      <c r="QKX30" s="14" t="str">
        <f>IF('Employee Input 20-21'!QKX30="","",'Employee Input 20-21'!QKX30)</f>
        <v/>
      </c>
      <c r="QKY30" s="14" t="str">
        <f>IF('Employee Input 20-21'!QKY30="","",'Employee Input 20-21'!QKY30)</f>
        <v/>
      </c>
      <c r="QKZ30" s="14" t="str">
        <f>IF('Employee Input 20-21'!QKZ30="","",'Employee Input 20-21'!QKZ30)</f>
        <v/>
      </c>
      <c r="QLA30" s="14" t="str">
        <f>IF('Employee Input 20-21'!QLA30="","",'Employee Input 20-21'!QLA30)</f>
        <v/>
      </c>
      <c r="QLB30" s="14" t="str">
        <f>IF('Employee Input 20-21'!QLB30="","",'Employee Input 20-21'!QLB30)</f>
        <v/>
      </c>
      <c r="QLC30" s="14" t="str">
        <f>IF('Employee Input 20-21'!QLC30="","",'Employee Input 20-21'!QLC30)</f>
        <v/>
      </c>
      <c r="QLD30" s="14" t="str">
        <f>IF('Employee Input 20-21'!QLD30="","",'Employee Input 20-21'!QLD30)</f>
        <v/>
      </c>
      <c r="QLE30" s="14" t="str">
        <f>IF('Employee Input 20-21'!QLE30="","",'Employee Input 20-21'!QLE30)</f>
        <v/>
      </c>
      <c r="QLF30" s="14" t="str">
        <f>IF('Employee Input 20-21'!QLF30="","",'Employee Input 20-21'!QLF30)</f>
        <v/>
      </c>
      <c r="QLG30" s="14" t="str">
        <f>IF('Employee Input 20-21'!QLG30="","",'Employee Input 20-21'!QLG30)</f>
        <v/>
      </c>
      <c r="QLH30" s="14" t="str">
        <f>IF('Employee Input 20-21'!QLH30="","",'Employee Input 20-21'!QLH30)</f>
        <v/>
      </c>
      <c r="QLI30" s="14" t="str">
        <f>IF('Employee Input 20-21'!QLI30="","",'Employee Input 20-21'!QLI30)</f>
        <v/>
      </c>
      <c r="QLJ30" s="14" t="str">
        <f>IF('Employee Input 20-21'!QLJ30="","",'Employee Input 20-21'!QLJ30)</f>
        <v/>
      </c>
      <c r="QLK30" s="14" t="str">
        <f>IF('Employee Input 20-21'!QLK30="","",'Employee Input 20-21'!QLK30)</f>
        <v/>
      </c>
      <c r="QLL30" s="14" t="str">
        <f>IF('Employee Input 20-21'!QLL30="","",'Employee Input 20-21'!QLL30)</f>
        <v/>
      </c>
      <c r="QLM30" s="14" t="str">
        <f>IF('Employee Input 20-21'!QLM30="","",'Employee Input 20-21'!QLM30)</f>
        <v/>
      </c>
      <c r="QLN30" s="14" t="str">
        <f>IF('Employee Input 20-21'!QLN30="","",'Employee Input 20-21'!QLN30)</f>
        <v/>
      </c>
      <c r="QLO30" s="14" t="str">
        <f>IF('Employee Input 20-21'!QLO30="","",'Employee Input 20-21'!QLO30)</f>
        <v/>
      </c>
      <c r="QLP30" s="14" t="str">
        <f>IF('Employee Input 20-21'!QLP30="","",'Employee Input 20-21'!QLP30)</f>
        <v/>
      </c>
      <c r="QLQ30" s="14" t="str">
        <f>IF('Employee Input 20-21'!QLQ30="","",'Employee Input 20-21'!QLQ30)</f>
        <v/>
      </c>
      <c r="QLR30" s="14" t="str">
        <f>IF('Employee Input 20-21'!QLR30="","",'Employee Input 20-21'!QLR30)</f>
        <v/>
      </c>
      <c r="QLS30" s="14" t="str">
        <f>IF('Employee Input 20-21'!QLS30="","",'Employee Input 20-21'!QLS30)</f>
        <v/>
      </c>
      <c r="QLT30" s="14" t="str">
        <f>IF('Employee Input 20-21'!QLT30="","",'Employee Input 20-21'!QLT30)</f>
        <v/>
      </c>
      <c r="QLU30" s="14" t="str">
        <f>IF('Employee Input 20-21'!QLU30="","",'Employee Input 20-21'!QLU30)</f>
        <v/>
      </c>
      <c r="QLV30" s="14" t="str">
        <f>IF('Employee Input 20-21'!QLV30="","",'Employee Input 20-21'!QLV30)</f>
        <v/>
      </c>
      <c r="QLW30" s="14" t="str">
        <f>IF('Employee Input 20-21'!QLW30="","",'Employee Input 20-21'!QLW30)</f>
        <v/>
      </c>
      <c r="QLX30" s="14" t="str">
        <f>IF('Employee Input 20-21'!QLX30="","",'Employee Input 20-21'!QLX30)</f>
        <v/>
      </c>
      <c r="QLY30" s="14" t="str">
        <f>IF('Employee Input 20-21'!QLY30="","",'Employee Input 20-21'!QLY30)</f>
        <v/>
      </c>
      <c r="QLZ30" s="14" t="str">
        <f>IF('Employee Input 20-21'!QLZ30="","",'Employee Input 20-21'!QLZ30)</f>
        <v/>
      </c>
      <c r="QMA30" s="14" t="str">
        <f>IF('Employee Input 20-21'!QMA30="","",'Employee Input 20-21'!QMA30)</f>
        <v/>
      </c>
      <c r="QMB30" s="14" t="str">
        <f>IF('Employee Input 20-21'!QMB30="","",'Employee Input 20-21'!QMB30)</f>
        <v/>
      </c>
      <c r="QMC30" s="14" t="str">
        <f>IF('Employee Input 20-21'!QMC30="","",'Employee Input 20-21'!QMC30)</f>
        <v/>
      </c>
      <c r="QMD30" s="14" t="str">
        <f>IF('Employee Input 20-21'!QMD30="","",'Employee Input 20-21'!QMD30)</f>
        <v/>
      </c>
      <c r="QME30" s="14" t="str">
        <f>IF('Employee Input 20-21'!QME30="","",'Employee Input 20-21'!QME30)</f>
        <v/>
      </c>
      <c r="QMF30" s="14" t="str">
        <f>IF('Employee Input 20-21'!QMF30="","",'Employee Input 20-21'!QMF30)</f>
        <v/>
      </c>
      <c r="QMG30" s="14" t="str">
        <f>IF('Employee Input 20-21'!QMG30="","",'Employee Input 20-21'!QMG30)</f>
        <v/>
      </c>
      <c r="QMH30" s="14" t="str">
        <f>IF('Employee Input 20-21'!QMH30="","",'Employee Input 20-21'!QMH30)</f>
        <v/>
      </c>
      <c r="QMI30" s="14" t="str">
        <f>IF('Employee Input 20-21'!QMI30="","",'Employee Input 20-21'!QMI30)</f>
        <v/>
      </c>
      <c r="QMJ30" s="14" t="str">
        <f>IF('Employee Input 20-21'!QMJ30="","",'Employee Input 20-21'!QMJ30)</f>
        <v/>
      </c>
      <c r="QMK30" s="14" t="str">
        <f>IF('Employee Input 20-21'!QMK30="","",'Employee Input 20-21'!QMK30)</f>
        <v/>
      </c>
      <c r="QML30" s="14" t="str">
        <f>IF('Employee Input 20-21'!QML30="","",'Employee Input 20-21'!QML30)</f>
        <v/>
      </c>
      <c r="QMM30" s="14" t="str">
        <f>IF('Employee Input 20-21'!QMM30="","",'Employee Input 20-21'!QMM30)</f>
        <v/>
      </c>
      <c r="QMN30" s="14" t="str">
        <f>IF('Employee Input 20-21'!QMN30="","",'Employee Input 20-21'!QMN30)</f>
        <v/>
      </c>
      <c r="QMO30" s="14" t="str">
        <f>IF('Employee Input 20-21'!QMO30="","",'Employee Input 20-21'!QMO30)</f>
        <v/>
      </c>
      <c r="QMP30" s="14" t="str">
        <f>IF('Employee Input 20-21'!QMP30="","",'Employee Input 20-21'!QMP30)</f>
        <v/>
      </c>
      <c r="QMQ30" s="14" t="str">
        <f>IF('Employee Input 20-21'!QMQ30="","",'Employee Input 20-21'!QMQ30)</f>
        <v/>
      </c>
      <c r="QMR30" s="14" t="str">
        <f>IF('Employee Input 20-21'!QMR30="","",'Employee Input 20-21'!QMR30)</f>
        <v/>
      </c>
      <c r="QMS30" s="14" t="str">
        <f>IF('Employee Input 20-21'!QMS30="","",'Employee Input 20-21'!QMS30)</f>
        <v/>
      </c>
      <c r="QMT30" s="14" t="str">
        <f>IF('Employee Input 20-21'!QMT30="","",'Employee Input 20-21'!QMT30)</f>
        <v/>
      </c>
      <c r="QMU30" s="14" t="str">
        <f>IF('Employee Input 20-21'!QMU30="","",'Employee Input 20-21'!QMU30)</f>
        <v/>
      </c>
      <c r="QMV30" s="14" t="str">
        <f>IF('Employee Input 20-21'!QMV30="","",'Employee Input 20-21'!QMV30)</f>
        <v/>
      </c>
      <c r="QMW30" s="14" t="str">
        <f>IF('Employee Input 20-21'!QMW30="","",'Employee Input 20-21'!QMW30)</f>
        <v/>
      </c>
      <c r="QMX30" s="14" t="str">
        <f>IF('Employee Input 20-21'!QMX30="","",'Employee Input 20-21'!QMX30)</f>
        <v/>
      </c>
      <c r="QMY30" s="14" t="str">
        <f>IF('Employee Input 20-21'!QMY30="","",'Employee Input 20-21'!QMY30)</f>
        <v/>
      </c>
      <c r="QMZ30" s="14" t="str">
        <f>IF('Employee Input 20-21'!QMZ30="","",'Employee Input 20-21'!QMZ30)</f>
        <v/>
      </c>
      <c r="QNA30" s="14" t="str">
        <f>IF('Employee Input 20-21'!QNA30="","",'Employee Input 20-21'!QNA30)</f>
        <v/>
      </c>
      <c r="QNB30" s="14" t="str">
        <f>IF('Employee Input 20-21'!QNB30="","",'Employee Input 20-21'!QNB30)</f>
        <v/>
      </c>
      <c r="QNC30" s="14" t="str">
        <f>IF('Employee Input 20-21'!QNC30="","",'Employee Input 20-21'!QNC30)</f>
        <v/>
      </c>
      <c r="QND30" s="14" t="str">
        <f>IF('Employee Input 20-21'!QND30="","",'Employee Input 20-21'!QND30)</f>
        <v/>
      </c>
      <c r="QNE30" s="14" t="str">
        <f>IF('Employee Input 20-21'!QNE30="","",'Employee Input 20-21'!QNE30)</f>
        <v/>
      </c>
      <c r="QNF30" s="14" t="str">
        <f>IF('Employee Input 20-21'!QNF30="","",'Employee Input 20-21'!QNF30)</f>
        <v/>
      </c>
      <c r="QNG30" s="14" t="str">
        <f>IF('Employee Input 20-21'!QNG30="","",'Employee Input 20-21'!QNG30)</f>
        <v/>
      </c>
      <c r="QNH30" s="14" t="str">
        <f>IF('Employee Input 20-21'!QNH30="","",'Employee Input 20-21'!QNH30)</f>
        <v/>
      </c>
      <c r="QNI30" s="14" t="str">
        <f>IF('Employee Input 20-21'!QNI30="","",'Employee Input 20-21'!QNI30)</f>
        <v/>
      </c>
      <c r="QNJ30" s="14" t="str">
        <f>IF('Employee Input 20-21'!QNJ30="","",'Employee Input 20-21'!QNJ30)</f>
        <v/>
      </c>
      <c r="QNK30" s="14" t="str">
        <f>IF('Employee Input 20-21'!QNK30="","",'Employee Input 20-21'!QNK30)</f>
        <v/>
      </c>
      <c r="QNL30" s="14" t="str">
        <f>IF('Employee Input 20-21'!QNL30="","",'Employee Input 20-21'!QNL30)</f>
        <v/>
      </c>
      <c r="QNM30" s="14" t="str">
        <f>IF('Employee Input 20-21'!QNM30="","",'Employee Input 20-21'!QNM30)</f>
        <v/>
      </c>
      <c r="QNN30" s="14" t="str">
        <f>IF('Employee Input 20-21'!QNN30="","",'Employee Input 20-21'!QNN30)</f>
        <v/>
      </c>
      <c r="QNO30" s="14" t="str">
        <f>IF('Employee Input 20-21'!QNO30="","",'Employee Input 20-21'!QNO30)</f>
        <v/>
      </c>
      <c r="QNP30" s="14" t="str">
        <f>IF('Employee Input 20-21'!QNP30="","",'Employee Input 20-21'!QNP30)</f>
        <v/>
      </c>
      <c r="QNQ30" s="14" t="str">
        <f>IF('Employee Input 20-21'!QNQ30="","",'Employee Input 20-21'!QNQ30)</f>
        <v/>
      </c>
      <c r="QNR30" s="14" t="str">
        <f>IF('Employee Input 20-21'!QNR30="","",'Employee Input 20-21'!QNR30)</f>
        <v/>
      </c>
      <c r="QNS30" s="14" t="str">
        <f>IF('Employee Input 20-21'!QNS30="","",'Employee Input 20-21'!QNS30)</f>
        <v/>
      </c>
      <c r="QNT30" s="14" t="str">
        <f>IF('Employee Input 20-21'!QNT30="","",'Employee Input 20-21'!QNT30)</f>
        <v/>
      </c>
      <c r="QNU30" s="14" t="str">
        <f>IF('Employee Input 20-21'!QNU30="","",'Employee Input 20-21'!QNU30)</f>
        <v/>
      </c>
      <c r="QNV30" s="14" t="str">
        <f>IF('Employee Input 20-21'!QNV30="","",'Employee Input 20-21'!QNV30)</f>
        <v/>
      </c>
      <c r="QNW30" s="14" t="str">
        <f>IF('Employee Input 20-21'!QNW30="","",'Employee Input 20-21'!QNW30)</f>
        <v/>
      </c>
      <c r="QNX30" s="14" t="str">
        <f>IF('Employee Input 20-21'!QNX30="","",'Employee Input 20-21'!QNX30)</f>
        <v/>
      </c>
      <c r="QNY30" s="14" t="str">
        <f>IF('Employee Input 20-21'!QNY30="","",'Employee Input 20-21'!QNY30)</f>
        <v/>
      </c>
      <c r="QNZ30" s="14" t="str">
        <f>IF('Employee Input 20-21'!QNZ30="","",'Employee Input 20-21'!QNZ30)</f>
        <v/>
      </c>
      <c r="QOA30" s="14" t="str">
        <f>IF('Employee Input 20-21'!QOA30="","",'Employee Input 20-21'!QOA30)</f>
        <v/>
      </c>
      <c r="QOB30" s="14" t="str">
        <f>IF('Employee Input 20-21'!QOB30="","",'Employee Input 20-21'!QOB30)</f>
        <v/>
      </c>
      <c r="QOC30" s="14" t="str">
        <f>IF('Employee Input 20-21'!QOC30="","",'Employee Input 20-21'!QOC30)</f>
        <v/>
      </c>
      <c r="QOD30" s="14" t="str">
        <f>IF('Employee Input 20-21'!QOD30="","",'Employee Input 20-21'!QOD30)</f>
        <v/>
      </c>
      <c r="QOE30" s="14" t="str">
        <f>IF('Employee Input 20-21'!QOE30="","",'Employee Input 20-21'!QOE30)</f>
        <v/>
      </c>
      <c r="QOF30" s="14" t="str">
        <f>IF('Employee Input 20-21'!QOF30="","",'Employee Input 20-21'!QOF30)</f>
        <v/>
      </c>
      <c r="QOG30" s="14" t="str">
        <f>IF('Employee Input 20-21'!QOG30="","",'Employee Input 20-21'!QOG30)</f>
        <v/>
      </c>
      <c r="QOH30" s="14" t="str">
        <f>IF('Employee Input 20-21'!QOH30="","",'Employee Input 20-21'!QOH30)</f>
        <v/>
      </c>
      <c r="QOI30" s="14" t="str">
        <f>IF('Employee Input 20-21'!QOI30="","",'Employee Input 20-21'!QOI30)</f>
        <v/>
      </c>
      <c r="QOJ30" s="14" t="str">
        <f>IF('Employee Input 20-21'!QOJ30="","",'Employee Input 20-21'!QOJ30)</f>
        <v/>
      </c>
      <c r="QOK30" s="14" t="str">
        <f>IF('Employee Input 20-21'!QOK30="","",'Employee Input 20-21'!QOK30)</f>
        <v/>
      </c>
      <c r="QOL30" s="14" t="str">
        <f>IF('Employee Input 20-21'!QOL30="","",'Employee Input 20-21'!QOL30)</f>
        <v/>
      </c>
      <c r="QOM30" s="14" t="str">
        <f>IF('Employee Input 20-21'!QOM30="","",'Employee Input 20-21'!QOM30)</f>
        <v/>
      </c>
      <c r="QON30" s="14" t="str">
        <f>IF('Employee Input 20-21'!QON30="","",'Employee Input 20-21'!QON30)</f>
        <v/>
      </c>
      <c r="QOO30" s="14" t="str">
        <f>IF('Employee Input 20-21'!QOO30="","",'Employee Input 20-21'!QOO30)</f>
        <v/>
      </c>
      <c r="QOP30" s="14" t="str">
        <f>IF('Employee Input 20-21'!QOP30="","",'Employee Input 20-21'!QOP30)</f>
        <v/>
      </c>
      <c r="QOQ30" s="14" t="str">
        <f>IF('Employee Input 20-21'!QOQ30="","",'Employee Input 20-21'!QOQ30)</f>
        <v/>
      </c>
      <c r="QOR30" s="14" t="str">
        <f>IF('Employee Input 20-21'!QOR30="","",'Employee Input 20-21'!QOR30)</f>
        <v/>
      </c>
      <c r="QOS30" s="14" t="str">
        <f>IF('Employee Input 20-21'!QOS30="","",'Employee Input 20-21'!QOS30)</f>
        <v/>
      </c>
      <c r="QOT30" s="14" t="str">
        <f>IF('Employee Input 20-21'!QOT30="","",'Employee Input 20-21'!QOT30)</f>
        <v/>
      </c>
      <c r="QOU30" s="14" t="str">
        <f>IF('Employee Input 20-21'!QOU30="","",'Employee Input 20-21'!QOU30)</f>
        <v/>
      </c>
      <c r="QOV30" s="14" t="str">
        <f>IF('Employee Input 20-21'!QOV30="","",'Employee Input 20-21'!QOV30)</f>
        <v/>
      </c>
      <c r="QOW30" s="14" t="str">
        <f>IF('Employee Input 20-21'!QOW30="","",'Employee Input 20-21'!QOW30)</f>
        <v/>
      </c>
      <c r="QOX30" s="14" t="str">
        <f>IF('Employee Input 20-21'!QOX30="","",'Employee Input 20-21'!QOX30)</f>
        <v/>
      </c>
      <c r="QOY30" s="14" t="str">
        <f>IF('Employee Input 20-21'!QOY30="","",'Employee Input 20-21'!QOY30)</f>
        <v/>
      </c>
      <c r="QOZ30" s="14" t="str">
        <f>IF('Employee Input 20-21'!QOZ30="","",'Employee Input 20-21'!QOZ30)</f>
        <v/>
      </c>
      <c r="QPA30" s="14" t="str">
        <f>IF('Employee Input 20-21'!QPA30="","",'Employee Input 20-21'!QPA30)</f>
        <v/>
      </c>
      <c r="QPB30" s="14" t="str">
        <f>IF('Employee Input 20-21'!QPB30="","",'Employee Input 20-21'!QPB30)</f>
        <v/>
      </c>
      <c r="QPC30" s="14" t="str">
        <f>IF('Employee Input 20-21'!QPC30="","",'Employee Input 20-21'!QPC30)</f>
        <v/>
      </c>
      <c r="QPD30" s="14" t="str">
        <f>IF('Employee Input 20-21'!QPD30="","",'Employee Input 20-21'!QPD30)</f>
        <v/>
      </c>
      <c r="QPE30" s="14" t="str">
        <f>IF('Employee Input 20-21'!QPE30="","",'Employee Input 20-21'!QPE30)</f>
        <v/>
      </c>
      <c r="QPF30" s="14" t="str">
        <f>IF('Employee Input 20-21'!QPF30="","",'Employee Input 20-21'!QPF30)</f>
        <v/>
      </c>
      <c r="QPG30" s="14" t="str">
        <f>IF('Employee Input 20-21'!QPG30="","",'Employee Input 20-21'!QPG30)</f>
        <v/>
      </c>
      <c r="QPH30" s="14" t="str">
        <f>IF('Employee Input 20-21'!QPH30="","",'Employee Input 20-21'!QPH30)</f>
        <v/>
      </c>
      <c r="QPI30" s="14" t="str">
        <f>IF('Employee Input 20-21'!QPI30="","",'Employee Input 20-21'!QPI30)</f>
        <v/>
      </c>
      <c r="QPJ30" s="14" t="str">
        <f>IF('Employee Input 20-21'!QPJ30="","",'Employee Input 20-21'!QPJ30)</f>
        <v/>
      </c>
      <c r="QPK30" s="14" t="str">
        <f>IF('Employee Input 20-21'!QPK30="","",'Employee Input 20-21'!QPK30)</f>
        <v/>
      </c>
      <c r="QPL30" s="14" t="str">
        <f>IF('Employee Input 20-21'!QPL30="","",'Employee Input 20-21'!QPL30)</f>
        <v/>
      </c>
      <c r="QPM30" s="14" t="str">
        <f>IF('Employee Input 20-21'!QPM30="","",'Employee Input 20-21'!QPM30)</f>
        <v/>
      </c>
      <c r="QPN30" s="14" t="str">
        <f>IF('Employee Input 20-21'!QPN30="","",'Employee Input 20-21'!QPN30)</f>
        <v/>
      </c>
      <c r="QPO30" s="14" t="str">
        <f>IF('Employee Input 20-21'!QPO30="","",'Employee Input 20-21'!QPO30)</f>
        <v/>
      </c>
      <c r="QPP30" s="14" t="str">
        <f>IF('Employee Input 20-21'!QPP30="","",'Employee Input 20-21'!QPP30)</f>
        <v/>
      </c>
      <c r="QPQ30" s="14" t="str">
        <f>IF('Employee Input 20-21'!QPQ30="","",'Employee Input 20-21'!QPQ30)</f>
        <v/>
      </c>
      <c r="QPR30" s="14" t="str">
        <f>IF('Employee Input 20-21'!QPR30="","",'Employee Input 20-21'!QPR30)</f>
        <v/>
      </c>
      <c r="QPS30" s="14" t="str">
        <f>IF('Employee Input 20-21'!QPS30="","",'Employee Input 20-21'!QPS30)</f>
        <v/>
      </c>
      <c r="QPT30" s="14" t="str">
        <f>IF('Employee Input 20-21'!QPT30="","",'Employee Input 20-21'!QPT30)</f>
        <v/>
      </c>
      <c r="QPU30" s="14" t="str">
        <f>IF('Employee Input 20-21'!QPU30="","",'Employee Input 20-21'!QPU30)</f>
        <v/>
      </c>
      <c r="QPV30" s="14" t="str">
        <f>IF('Employee Input 20-21'!QPV30="","",'Employee Input 20-21'!QPV30)</f>
        <v/>
      </c>
      <c r="QPW30" s="14" t="str">
        <f>IF('Employee Input 20-21'!QPW30="","",'Employee Input 20-21'!QPW30)</f>
        <v/>
      </c>
      <c r="QPX30" s="14" t="str">
        <f>IF('Employee Input 20-21'!QPX30="","",'Employee Input 20-21'!QPX30)</f>
        <v/>
      </c>
      <c r="QPY30" s="14" t="str">
        <f>IF('Employee Input 20-21'!QPY30="","",'Employee Input 20-21'!QPY30)</f>
        <v/>
      </c>
      <c r="QPZ30" s="14" t="str">
        <f>IF('Employee Input 20-21'!QPZ30="","",'Employee Input 20-21'!QPZ30)</f>
        <v/>
      </c>
      <c r="QQA30" s="14" t="str">
        <f>IF('Employee Input 20-21'!QQA30="","",'Employee Input 20-21'!QQA30)</f>
        <v/>
      </c>
      <c r="QQB30" s="14" t="str">
        <f>IF('Employee Input 20-21'!QQB30="","",'Employee Input 20-21'!QQB30)</f>
        <v/>
      </c>
      <c r="QQC30" s="14" t="str">
        <f>IF('Employee Input 20-21'!QQC30="","",'Employee Input 20-21'!QQC30)</f>
        <v/>
      </c>
      <c r="QQD30" s="14" t="str">
        <f>IF('Employee Input 20-21'!QQD30="","",'Employee Input 20-21'!QQD30)</f>
        <v/>
      </c>
      <c r="QQE30" s="14" t="str">
        <f>IF('Employee Input 20-21'!QQE30="","",'Employee Input 20-21'!QQE30)</f>
        <v/>
      </c>
      <c r="QQF30" s="14" t="str">
        <f>IF('Employee Input 20-21'!QQF30="","",'Employee Input 20-21'!QQF30)</f>
        <v/>
      </c>
      <c r="QQG30" s="14" t="str">
        <f>IF('Employee Input 20-21'!QQG30="","",'Employee Input 20-21'!QQG30)</f>
        <v/>
      </c>
      <c r="QQH30" s="14" t="str">
        <f>IF('Employee Input 20-21'!QQH30="","",'Employee Input 20-21'!QQH30)</f>
        <v/>
      </c>
      <c r="QQI30" s="14" t="str">
        <f>IF('Employee Input 20-21'!QQI30="","",'Employee Input 20-21'!QQI30)</f>
        <v/>
      </c>
      <c r="QQJ30" s="14" t="str">
        <f>IF('Employee Input 20-21'!QQJ30="","",'Employee Input 20-21'!QQJ30)</f>
        <v/>
      </c>
      <c r="QQK30" s="14" t="str">
        <f>IF('Employee Input 20-21'!QQK30="","",'Employee Input 20-21'!QQK30)</f>
        <v/>
      </c>
      <c r="QQL30" s="14" t="str">
        <f>IF('Employee Input 20-21'!QQL30="","",'Employee Input 20-21'!QQL30)</f>
        <v/>
      </c>
      <c r="QQM30" s="14" t="str">
        <f>IF('Employee Input 20-21'!QQM30="","",'Employee Input 20-21'!QQM30)</f>
        <v/>
      </c>
      <c r="QQN30" s="14" t="str">
        <f>IF('Employee Input 20-21'!QQN30="","",'Employee Input 20-21'!QQN30)</f>
        <v/>
      </c>
      <c r="QQO30" s="14" t="str">
        <f>IF('Employee Input 20-21'!QQO30="","",'Employee Input 20-21'!QQO30)</f>
        <v/>
      </c>
      <c r="QQP30" s="14" t="str">
        <f>IF('Employee Input 20-21'!QQP30="","",'Employee Input 20-21'!QQP30)</f>
        <v/>
      </c>
      <c r="QQQ30" s="14" t="str">
        <f>IF('Employee Input 20-21'!QQQ30="","",'Employee Input 20-21'!QQQ30)</f>
        <v/>
      </c>
      <c r="QQR30" s="14" t="str">
        <f>IF('Employee Input 20-21'!QQR30="","",'Employee Input 20-21'!QQR30)</f>
        <v/>
      </c>
      <c r="QQS30" s="14" t="str">
        <f>IF('Employee Input 20-21'!QQS30="","",'Employee Input 20-21'!QQS30)</f>
        <v/>
      </c>
      <c r="QQT30" s="14" t="str">
        <f>IF('Employee Input 20-21'!QQT30="","",'Employee Input 20-21'!QQT30)</f>
        <v/>
      </c>
      <c r="QQU30" s="14" t="str">
        <f>IF('Employee Input 20-21'!QQU30="","",'Employee Input 20-21'!QQU30)</f>
        <v/>
      </c>
      <c r="QQV30" s="14" t="str">
        <f>IF('Employee Input 20-21'!QQV30="","",'Employee Input 20-21'!QQV30)</f>
        <v/>
      </c>
      <c r="QQW30" s="14" t="str">
        <f>IF('Employee Input 20-21'!QQW30="","",'Employee Input 20-21'!QQW30)</f>
        <v/>
      </c>
      <c r="QQX30" s="14" t="str">
        <f>IF('Employee Input 20-21'!QQX30="","",'Employee Input 20-21'!QQX30)</f>
        <v/>
      </c>
      <c r="QQY30" s="14" t="str">
        <f>IF('Employee Input 20-21'!QQY30="","",'Employee Input 20-21'!QQY30)</f>
        <v/>
      </c>
      <c r="QQZ30" s="14" t="str">
        <f>IF('Employee Input 20-21'!QQZ30="","",'Employee Input 20-21'!QQZ30)</f>
        <v/>
      </c>
      <c r="QRA30" s="14" t="str">
        <f>IF('Employee Input 20-21'!QRA30="","",'Employee Input 20-21'!QRA30)</f>
        <v/>
      </c>
      <c r="QRB30" s="14" t="str">
        <f>IF('Employee Input 20-21'!QRB30="","",'Employee Input 20-21'!QRB30)</f>
        <v/>
      </c>
      <c r="QRC30" s="14" t="str">
        <f>IF('Employee Input 20-21'!QRC30="","",'Employee Input 20-21'!QRC30)</f>
        <v/>
      </c>
      <c r="QRD30" s="14" t="str">
        <f>IF('Employee Input 20-21'!QRD30="","",'Employee Input 20-21'!QRD30)</f>
        <v/>
      </c>
      <c r="QRE30" s="14" t="str">
        <f>IF('Employee Input 20-21'!QRE30="","",'Employee Input 20-21'!QRE30)</f>
        <v/>
      </c>
      <c r="QRF30" s="14" t="str">
        <f>IF('Employee Input 20-21'!QRF30="","",'Employee Input 20-21'!QRF30)</f>
        <v/>
      </c>
      <c r="QRG30" s="14" t="str">
        <f>IF('Employee Input 20-21'!QRG30="","",'Employee Input 20-21'!QRG30)</f>
        <v/>
      </c>
      <c r="QRH30" s="14" t="str">
        <f>IF('Employee Input 20-21'!QRH30="","",'Employee Input 20-21'!QRH30)</f>
        <v/>
      </c>
      <c r="QRI30" s="14" t="str">
        <f>IF('Employee Input 20-21'!QRI30="","",'Employee Input 20-21'!QRI30)</f>
        <v/>
      </c>
      <c r="QRJ30" s="14" t="str">
        <f>IF('Employee Input 20-21'!QRJ30="","",'Employee Input 20-21'!QRJ30)</f>
        <v/>
      </c>
      <c r="QRK30" s="14" t="str">
        <f>IF('Employee Input 20-21'!QRK30="","",'Employee Input 20-21'!QRK30)</f>
        <v/>
      </c>
      <c r="QRL30" s="14" t="str">
        <f>IF('Employee Input 20-21'!QRL30="","",'Employee Input 20-21'!QRL30)</f>
        <v/>
      </c>
      <c r="QRM30" s="14" t="str">
        <f>IF('Employee Input 20-21'!QRM30="","",'Employee Input 20-21'!QRM30)</f>
        <v/>
      </c>
      <c r="QRN30" s="14" t="str">
        <f>IF('Employee Input 20-21'!QRN30="","",'Employee Input 20-21'!QRN30)</f>
        <v/>
      </c>
      <c r="QRO30" s="14" t="str">
        <f>IF('Employee Input 20-21'!QRO30="","",'Employee Input 20-21'!QRO30)</f>
        <v/>
      </c>
      <c r="QRP30" s="14" t="str">
        <f>IF('Employee Input 20-21'!QRP30="","",'Employee Input 20-21'!QRP30)</f>
        <v/>
      </c>
      <c r="QRQ30" s="14" t="str">
        <f>IF('Employee Input 20-21'!QRQ30="","",'Employee Input 20-21'!QRQ30)</f>
        <v/>
      </c>
      <c r="QRR30" s="14" t="str">
        <f>IF('Employee Input 20-21'!QRR30="","",'Employee Input 20-21'!QRR30)</f>
        <v/>
      </c>
      <c r="QRS30" s="14" t="str">
        <f>IF('Employee Input 20-21'!QRS30="","",'Employee Input 20-21'!QRS30)</f>
        <v/>
      </c>
      <c r="QRT30" s="14" t="str">
        <f>IF('Employee Input 20-21'!QRT30="","",'Employee Input 20-21'!QRT30)</f>
        <v/>
      </c>
      <c r="QRU30" s="14" t="str">
        <f>IF('Employee Input 20-21'!QRU30="","",'Employee Input 20-21'!QRU30)</f>
        <v/>
      </c>
      <c r="QRV30" s="14" t="str">
        <f>IF('Employee Input 20-21'!QRV30="","",'Employee Input 20-21'!QRV30)</f>
        <v/>
      </c>
      <c r="QRW30" s="14" t="str">
        <f>IF('Employee Input 20-21'!QRW30="","",'Employee Input 20-21'!QRW30)</f>
        <v/>
      </c>
      <c r="QRX30" s="14" t="str">
        <f>IF('Employee Input 20-21'!QRX30="","",'Employee Input 20-21'!QRX30)</f>
        <v/>
      </c>
      <c r="QRY30" s="14" t="str">
        <f>IF('Employee Input 20-21'!QRY30="","",'Employee Input 20-21'!QRY30)</f>
        <v/>
      </c>
      <c r="QRZ30" s="14" t="str">
        <f>IF('Employee Input 20-21'!QRZ30="","",'Employee Input 20-21'!QRZ30)</f>
        <v/>
      </c>
      <c r="QSA30" s="14" t="str">
        <f>IF('Employee Input 20-21'!QSA30="","",'Employee Input 20-21'!QSA30)</f>
        <v/>
      </c>
      <c r="QSB30" s="14" t="str">
        <f>IF('Employee Input 20-21'!QSB30="","",'Employee Input 20-21'!QSB30)</f>
        <v/>
      </c>
      <c r="QSC30" s="14" t="str">
        <f>IF('Employee Input 20-21'!QSC30="","",'Employee Input 20-21'!QSC30)</f>
        <v/>
      </c>
      <c r="QSD30" s="14" t="str">
        <f>IF('Employee Input 20-21'!QSD30="","",'Employee Input 20-21'!QSD30)</f>
        <v/>
      </c>
      <c r="QSE30" s="14" t="str">
        <f>IF('Employee Input 20-21'!QSE30="","",'Employee Input 20-21'!QSE30)</f>
        <v/>
      </c>
      <c r="QSF30" s="14" t="str">
        <f>IF('Employee Input 20-21'!QSF30="","",'Employee Input 20-21'!QSF30)</f>
        <v/>
      </c>
      <c r="QSG30" s="14" t="str">
        <f>IF('Employee Input 20-21'!QSG30="","",'Employee Input 20-21'!QSG30)</f>
        <v/>
      </c>
      <c r="QSH30" s="14" t="str">
        <f>IF('Employee Input 20-21'!QSH30="","",'Employee Input 20-21'!QSH30)</f>
        <v/>
      </c>
      <c r="QSI30" s="14" t="str">
        <f>IF('Employee Input 20-21'!QSI30="","",'Employee Input 20-21'!QSI30)</f>
        <v/>
      </c>
      <c r="QSJ30" s="14" t="str">
        <f>IF('Employee Input 20-21'!QSJ30="","",'Employee Input 20-21'!QSJ30)</f>
        <v/>
      </c>
      <c r="QSK30" s="14" t="str">
        <f>IF('Employee Input 20-21'!QSK30="","",'Employee Input 20-21'!QSK30)</f>
        <v/>
      </c>
      <c r="QSL30" s="14" t="str">
        <f>IF('Employee Input 20-21'!QSL30="","",'Employee Input 20-21'!QSL30)</f>
        <v/>
      </c>
      <c r="QSM30" s="14" t="str">
        <f>IF('Employee Input 20-21'!QSM30="","",'Employee Input 20-21'!QSM30)</f>
        <v/>
      </c>
      <c r="QSN30" s="14" t="str">
        <f>IF('Employee Input 20-21'!QSN30="","",'Employee Input 20-21'!QSN30)</f>
        <v/>
      </c>
      <c r="QSO30" s="14" t="str">
        <f>IF('Employee Input 20-21'!QSO30="","",'Employee Input 20-21'!QSO30)</f>
        <v/>
      </c>
      <c r="QSP30" s="14" t="str">
        <f>IF('Employee Input 20-21'!QSP30="","",'Employee Input 20-21'!QSP30)</f>
        <v/>
      </c>
      <c r="QSQ30" s="14" t="str">
        <f>IF('Employee Input 20-21'!QSQ30="","",'Employee Input 20-21'!QSQ30)</f>
        <v/>
      </c>
      <c r="QSR30" s="14" t="str">
        <f>IF('Employee Input 20-21'!QSR30="","",'Employee Input 20-21'!QSR30)</f>
        <v/>
      </c>
      <c r="QSS30" s="14" t="str">
        <f>IF('Employee Input 20-21'!QSS30="","",'Employee Input 20-21'!QSS30)</f>
        <v/>
      </c>
      <c r="QST30" s="14" t="str">
        <f>IF('Employee Input 20-21'!QST30="","",'Employee Input 20-21'!QST30)</f>
        <v/>
      </c>
      <c r="QSU30" s="14" t="str">
        <f>IF('Employee Input 20-21'!QSU30="","",'Employee Input 20-21'!QSU30)</f>
        <v/>
      </c>
      <c r="QSV30" s="14" t="str">
        <f>IF('Employee Input 20-21'!QSV30="","",'Employee Input 20-21'!QSV30)</f>
        <v/>
      </c>
      <c r="QSW30" s="14" t="str">
        <f>IF('Employee Input 20-21'!QSW30="","",'Employee Input 20-21'!QSW30)</f>
        <v/>
      </c>
      <c r="QSX30" s="14" t="str">
        <f>IF('Employee Input 20-21'!QSX30="","",'Employee Input 20-21'!QSX30)</f>
        <v/>
      </c>
      <c r="QSY30" s="14" t="str">
        <f>IF('Employee Input 20-21'!QSY30="","",'Employee Input 20-21'!QSY30)</f>
        <v/>
      </c>
      <c r="QSZ30" s="14" t="str">
        <f>IF('Employee Input 20-21'!QSZ30="","",'Employee Input 20-21'!QSZ30)</f>
        <v/>
      </c>
      <c r="QTA30" s="14" t="str">
        <f>IF('Employee Input 20-21'!QTA30="","",'Employee Input 20-21'!QTA30)</f>
        <v/>
      </c>
      <c r="QTB30" s="14" t="str">
        <f>IF('Employee Input 20-21'!QTB30="","",'Employee Input 20-21'!QTB30)</f>
        <v/>
      </c>
      <c r="QTC30" s="14" t="str">
        <f>IF('Employee Input 20-21'!QTC30="","",'Employee Input 20-21'!QTC30)</f>
        <v/>
      </c>
      <c r="QTD30" s="14" t="str">
        <f>IF('Employee Input 20-21'!QTD30="","",'Employee Input 20-21'!QTD30)</f>
        <v/>
      </c>
      <c r="QTE30" s="14" t="str">
        <f>IF('Employee Input 20-21'!QTE30="","",'Employee Input 20-21'!QTE30)</f>
        <v/>
      </c>
      <c r="QTF30" s="14" t="str">
        <f>IF('Employee Input 20-21'!QTF30="","",'Employee Input 20-21'!QTF30)</f>
        <v/>
      </c>
      <c r="QTG30" s="14" t="str">
        <f>IF('Employee Input 20-21'!QTG30="","",'Employee Input 20-21'!QTG30)</f>
        <v/>
      </c>
      <c r="QTH30" s="14" t="str">
        <f>IF('Employee Input 20-21'!QTH30="","",'Employee Input 20-21'!QTH30)</f>
        <v/>
      </c>
      <c r="QTI30" s="14" t="str">
        <f>IF('Employee Input 20-21'!QTI30="","",'Employee Input 20-21'!QTI30)</f>
        <v/>
      </c>
      <c r="QTJ30" s="14" t="str">
        <f>IF('Employee Input 20-21'!QTJ30="","",'Employee Input 20-21'!QTJ30)</f>
        <v/>
      </c>
      <c r="QTK30" s="14" t="str">
        <f>IF('Employee Input 20-21'!QTK30="","",'Employee Input 20-21'!QTK30)</f>
        <v/>
      </c>
      <c r="QTL30" s="14" t="str">
        <f>IF('Employee Input 20-21'!QTL30="","",'Employee Input 20-21'!QTL30)</f>
        <v/>
      </c>
      <c r="QTM30" s="14" t="str">
        <f>IF('Employee Input 20-21'!QTM30="","",'Employee Input 20-21'!QTM30)</f>
        <v/>
      </c>
      <c r="QTN30" s="14" t="str">
        <f>IF('Employee Input 20-21'!QTN30="","",'Employee Input 20-21'!QTN30)</f>
        <v/>
      </c>
      <c r="QTO30" s="14" t="str">
        <f>IF('Employee Input 20-21'!QTO30="","",'Employee Input 20-21'!QTO30)</f>
        <v/>
      </c>
      <c r="QTP30" s="14" t="str">
        <f>IF('Employee Input 20-21'!QTP30="","",'Employee Input 20-21'!QTP30)</f>
        <v/>
      </c>
      <c r="QTQ30" s="14" t="str">
        <f>IF('Employee Input 20-21'!QTQ30="","",'Employee Input 20-21'!QTQ30)</f>
        <v/>
      </c>
      <c r="QTR30" s="14" t="str">
        <f>IF('Employee Input 20-21'!QTR30="","",'Employee Input 20-21'!QTR30)</f>
        <v/>
      </c>
      <c r="QTS30" s="14" t="str">
        <f>IF('Employee Input 20-21'!QTS30="","",'Employee Input 20-21'!QTS30)</f>
        <v/>
      </c>
      <c r="QTT30" s="14" t="str">
        <f>IF('Employee Input 20-21'!QTT30="","",'Employee Input 20-21'!QTT30)</f>
        <v/>
      </c>
      <c r="QTU30" s="14" t="str">
        <f>IF('Employee Input 20-21'!QTU30="","",'Employee Input 20-21'!QTU30)</f>
        <v/>
      </c>
      <c r="QTV30" s="14" t="str">
        <f>IF('Employee Input 20-21'!QTV30="","",'Employee Input 20-21'!QTV30)</f>
        <v/>
      </c>
      <c r="QTW30" s="14" t="str">
        <f>IF('Employee Input 20-21'!QTW30="","",'Employee Input 20-21'!QTW30)</f>
        <v/>
      </c>
      <c r="QTX30" s="14" t="str">
        <f>IF('Employee Input 20-21'!QTX30="","",'Employee Input 20-21'!QTX30)</f>
        <v/>
      </c>
      <c r="QTY30" s="14" t="str">
        <f>IF('Employee Input 20-21'!QTY30="","",'Employee Input 20-21'!QTY30)</f>
        <v/>
      </c>
      <c r="QTZ30" s="14" t="str">
        <f>IF('Employee Input 20-21'!QTZ30="","",'Employee Input 20-21'!QTZ30)</f>
        <v/>
      </c>
      <c r="QUA30" s="14" t="str">
        <f>IF('Employee Input 20-21'!QUA30="","",'Employee Input 20-21'!QUA30)</f>
        <v/>
      </c>
      <c r="QUB30" s="14" t="str">
        <f>IF('Employee Input 20-21'!QUB30="","",'Employee Input 20-21'!QUB30)</f>
        <v/>
      </c>
      <c r="QUC30" s="14" t="str">
        <f>IF('Employee Input 20-21'!QUC30="","",'Employee Input 20-21'!QUC30)</f>
        <v/>
      </c>
      <c r="QUD30" s="14" t="str">
        <f>IF('Employee Input 20-21'!QUD30="","",'Employee Input 20-21'!QUD30)</f>
        <v/>
      </c>
      <c r="QUE30" s="14" t="str">
        <f>IF('Employee Input 20-21'!QUE30="","",'Employee Input 20-21'!QUE30)</f>
        <v/>
      </c>
      <c r="QUF30" s="14" t="str">
        <f>IF('Employee Input 20-21'!QUF30="","",'Employee Input 20-21'!QUF30)</f>
        <v/>
      </c>
      <c r="QUG30" s="14" t="str">
        <f>IF('Employee Input 20-21'!QUG30="","",'Employee Input 20-21'!QUG30)</f>
        <v/>
      </c>
      <c r="QUH30" s="14" t="str">
        <f>IF('Employee Input 20-21'!QUH30="","",'Employee Input 20-21'!QUH30)</f>
        <v/>
      </c>
      <c r="QUI30" s="14" t="str">
        <f>IF('Employee Input 20-21'!QUI30="","",'Employee Input 20-21'!QUI30)</f>
        <v/>
      </c>
      <c r="QUJ30" s="14" t="str">
        <f>IF('Employee Input 20-21'!QUJ30="","",'Employee Input 20-21'!QUJ30)</f>
        <v/>
      </c>
      <c r="QUK30" s="14" t="str">
        <f>IF('Employee Input 20-21'!QUK30="","",'Employee Input 20-21'!QUK30)</f>
        <v/>
      </c>
      <c r="QUL30" s="14" t="str">
        <f>IF('Employee Input 20-21'!QUL30="","",'Employee Input 20-21'!QUL30)</f>
        <v/>
      </c>
      <c r="QUM30" s="14" t="str">
        <f>IF('Employee Input 20-21'!QUM30="","",'Employee Input 20-21'!QUM30)</f>
        <v/>
      </c>
      <c r="QUN30" s="14" t="str">
        <f>IF('Employee Input 20-21'!QUN30="","",'Employee Input 20-21'!QUN30)</f>
        <v/>
      </c>
      <c r="QUO30" s="14" t="str">
        <f>IF('Employee Input 20-21'!QUO30="","",'Employee Input 20-21'!QUO30)</f>
        <v/>
      </c>
      <c r="QUP30" s="14" t="str">
        <f>IF('Employee Input 20-21'!QUP30="","",'Employee Input 20-21'!QUP30)</f>
        <v/>
      </c>
      <c r="QUQ30" s="14" t="str">
        <f>IF('Employee Input 20-21'!QUQ30="","",'Employee Input 20-21'!QUQ30)</f>
        <v/>
      </c>
      <c r="QUR30" s="14" t="str">
        <f>IF('Employee Input 20-21'!QUR30="","",'Employee Input 20-21'!QUR30)</f>
        <v/>
      </c>
      <c r="QUS30" s="14" t="str">
        <f>IF('Employee Input 20-21'!QUS30="","",'Employee Input 20-21'!QUS30)</f>
        <v/>
      </c>
      <c r="QUT30" s="14" t="str">
        <f>IF('Employee Input 20-21'!QUT30="","",'Employee Input 20-21'!QUT30)</f>
        <v/>
      </c>
      <c r="QUU30" s="14" t="str">
        <f>IF('Employee Input 20-21'!QUU30="","",'Employee Input 20-21'!QUU30)</f>
        <v/>
      </c>
      <c r="QUV30" s="14" t="str">
        <f>IF('Employee Input 20-21'!QUV30="","",'Employee Input 20-21'!QUV30)</f>
        <v/>
      </c>
      <c r="QUW30" s="14" t="str">
        <f>IF('Employee Input 20-21'!QUW30="","",'Employee Input 20-21'!QUW30)</f>
        <v/>
      </c>
      <c r="QUX30" s="14" t="str">
        <f>IF('Employee Input 20-21'!QUX30="","",'Employee Input 20-21'!QUX30)</f>
        <v/>
      </c>
      <c r="QUY30" s="14" t="str">
        <f>IF('Employee Input 20-21'!QUY30="","",'Employee Input 20-21'!QUY30)</f>
        <v/>
      </c>
      <c r="QUZ30" s="14" t="str">
        <f>IF('Employee Input 20-21'!QUZ30="","",'Employee Input 20-21'!QUZ30)</f>
        <v/>
      </c>
      <c r="QVA30" s="14" t="str">
        <f>IF('Employee Input 20-21'!QVA30="","",'Employee Input 20-21'!QVA30)</f>
        <v/>
      </c>
      <c r="QVB30" s="14" t="str">
        <f>IF('Employee Input 20-21'!QVB30="","",'Employee Input 20-21'!QVB30)</f>
        <v/>
      </c>
      <c r="QVC30" s="14" t="str">
        <f>IF('Employee Input 20-21'!QVC30="","",'Employee Input 20-21'!QVC30)</f>
        <v/>
      </c>
      <c r="QVD30" s="14" t="str">
        <f>IF('Employee Input 20-21'!QVD30="","",'Employee Input 20-21'!QVD30)</f>
        <v/>
      </c>
      <c r="QVE30" s="14" t="str">
        <f>IF('Employee Input 20-21'!QVE30="","",'Employee Input 20-21'!QVE30)</f>
        <v/>
      </c>
      <c r="QVF30" s="14" t="str">
        <f>IF('Employee Input 20-21'!QVF30="","",'Employee Input 20-21'!QVF30)</f>
        <v/>
      </c>
      <c r="QVG30" s="14" t="str">
        <f>IF('Employee Input 20-21'!QVG30="","",'Employee Input 20-21'!QVG30)</f>
        <v/>
      </c>
      <c r="QVH30" s="14" t="str">
        <f>IF('Employee Input 20-21'!QVH30="","",'Employee Input 20-21'!QVH30)</f>
        <v/>
      </c>
      <c r="QVI30" s="14" t="str">
        <f>IF('Employee Input 20-21'!QVI30="","",'Employee Input 20-21'!QVI30)</f>
        <v/>
      </c>
      <c r="QVJ30" s="14" t="str">
        <f>IF('Employee Input 20-21'!QVJ30="","",'Employee Input 20-21'!QVJ30)</f>
        <v/>
      </c>
      <c r="QVK30" s="14" t="str">
        <f>IF('Employee Input 20-21'!QVK30="","",'Employee Input 20-21'!QVK30)</f>
        <v/>
      </c>
      <c r="QVL30" s="14" t="str">
        <f>IF('Employee Input 20-21'!QVL30="","",'Employee Input 20-21'!QVL30)</f>
        <v/>
      </c>
      <c r="QVM30" s="14" t="str">
        <f>IF('Employee Input 20-21'!QVM30="","",'Employee Input 20-21'!QVM30)</f>
        <v/>
      </c>
      <c r="QVN30" s="14" t="str">
        <f>IF('Employee Input 20-21'!QVN30="","",'Employee Input 20-21'!QVN30)</f>
        <v/>
      </c>
      <c r="QVO30" s="14" t="str">
        <f>IF('Employee Input 20-21'!QVO30="","",'Employee Input 20-21'!QVO30)</f>
        <v/>
      </c>
      <c r="QVP30" s="14" t="str">
        <f>IF('Employee Input 20-21'!QVP30="","",'Employee Input 20-21'!QVP30)</f>
        <v/>
      </c>
      <c r="QVQ30" s="14" t="str">
        <f>IF('Employee Input 20-21'!QVQ30="","",'Employee Input 20-21'!QVQ30)</f>
        <v/>
      </c>
      <c r="QVR30" s="14" t="str">
        <f>IF('Employee Input 20-21'!QVR30="","",'Employee Input 20-21'!QVR30)</f>
        <v/>
      </c>
      <c r="QVS30" s="14" t="str">
        <f>IF('Employee Input 20-21'!QVS30="","",'Employee Input 20-21'!QVS30)</f>
        <v/>
      </c>
      <c r="QVT30" s="14" t="str">
        <f>IF('Employee Input 20-21'!QVT30="","",'Employee Input 20-21'!QVT30)</f>
        <v/>
      </c>
      <c r="QVU30" s="14" t="str">
        <f>IF('Employee Input 20-21'!QVU30="","",'Employee Input 20-21'!QVU30)</f>
        <v/>
      </c>
      <c r="QVV30" s="14" t="str">
        <f>IF('Employee Input 20-21'!QVV30="","",'Employee Input 20-21'!QVV30)</f>
        <v/>
      </c>
      <c r="QVW30" s="14" t="str">
        <f>IF('Employee Input 20-21'!QVW30="","",'Employee Input 20-21'!QVW30)</f>
        <v/>
      </c>
      <c r="QVX30" s="14" t="str">
        <f>IF('Employee Input 20-21'!QVX30="","",'Employee Input 20-21'!QVX30)</f>
        <v/>
      </c>
      <c r="QVY30" s="14" t="str">
        <f>IF('Employee Input 20-21'!QVY30="","",'Employee Input 20-21'!QVY30)</f>
        <v/>
      </c>
      <c r="QVZ30" s="14" t="str">
        <f>IF('Employee Input 20-21'!QVZ30="","",'Employee Input 20-21'!QVZ30)</f>
        <v/>
      </c>
      <c r="QWA30" s="14" t="str">
        <f>IF('Employee Input 20-21'!QWA30="","",'Employee Input 20-21'!QWA30)</f>
        <v/>
      </c>
      <c r="QWB30" s="14" t="str">
        <f>IF('Employee Input 20-21'!QWB30="","",'Employee Input 20-21'!QWB30)</f>
        <v/>
      </c>
      <c r="QWC30" s="14" t="str">
        <f>IF('Employee Input 20-21'!QWC30="","",'Employee Input 20-21'!QWC30)</f>
        <v/>
      </c>
      <c r="QWD30" s="14" t="str">
        <f>IF('Employee Input 20-21'!QWD30="","",'Employee Input 20-21'!QWD30)</f>
        <v/>
      </c>
      <c r="QWE30" s="14" t="str">
        <f>IF('Employee Input 20-21'!QWE30="","",'Employee Input 20-21'!QWE30)</f>
        <v/>
      </c>
      <c r="QWF30" s="14" t="str">
        <f>IF('Employee Input 20-21'!QWF30="","",'Employee Input 20-21'!QWF30)</f>
        <v/>
      </c>
      <c r="QWG30" s="14" t="str">
        <f>IF('Employee Input 20-21'!QWG30="","",'Employee Input 20-21'!QWG30)</f>
        <v/>
      </c>
      <c r="QWH30" s="14" t="str">
        <f>IF('Employee Input 20-21'!QWH30="","",'Employee Input 20-21'!QWH30)</f>
        <v/>
      </c>
      <c r="QWI30" s="14" t="str">
        <f>IF('Employee Input 20-21'!QWI30="","",'Employee Input 20-21'!QWI30)</f>
        <v/>
      </c>
      <c r="QWJ30" s="14" t="str">
        <f>IF('Employee Input 20-21'!QWJ30="","",'Employee Input 20-21'!QWJ30)</f>
        <v/>
      </c>
      <c r="QWK30" s="14" t="str">
        <f>IF('Employee Input 20-21'!QWK30="","",'Employee Input 20-21'!QWK30)</f>
        <v/>
      </c>
      <c r="QWL30" s="14" t="str">
        <f>IF('Employee Input 20-21'!QWL30="","",'Employee Input 20-21'!QWL30)</f>
        <v/>
      </c>
      <c r="QWM30" s="14" t="str">
        <f>IF('Employee Input 20-21'!QWM30="","",'Employee Input 20-21'!QWM30)</f>
        <v/>
      </c>
      <c r="QWN30" s="14" t="str">
        <f>IF('Employee Input 20-21'!QWN30="","",'Employee Input 20-21'!QWN30)</f>
        <v/>
      </c>
      <c r="QWO30" s="14" t="str">
        <f>IF('Employee Input 20-21'!QWO30="","",'Employee Input 20-21'!QWO30)</f>
        <v/>
      </c>
      <c r="QWP30" s="14" t="str">
        <f>IF('Employee Input 20-21'!QWP30="","",'Employee Input 20-21'!QWP30)</f>
        <v/>
      </c>
      <c r="QWQ30" s="14" t="str">
        <f>IF('Employee Input 20-21'!QWQ30="","",'Employee Input 20-21'!QWQ30)</f>
        <v/>
      </c>
      <c r="QWR30" s="14" t="str">
        <f>IF('Employee Input 20-21'!QWR30="","",'Employee Input 20-21'!QWR30)</f>
        <v/>
      </c>
      <c r="QWS30" s="14" t="str">
        <f>IF('Employee Input 20-21'!QWS30="","",'Employee Input 20-21'!QWS30)</f>
        <v/>
      </c>
      <c r="QWT30" s="14" t="str">
        <f>IF('Employee Input 20-21'!QWT30="","",'Employee Input 20-21'!QWT30)</f>
        <v/>
      </c>
      <c r="QWU30" s="14" t="str">
        <f>IF('Employee Input 20-21'!QWU30="","",'Employee Input 20-21'!QWU30)</f>
        <v/>
      </c>
      <c r="QWV30" s="14" t="str">
        <f>IF('Employee Input 20-21'!QWV30="","",'Employee Input 20-21'!QWV30)</f>
        <v/>
      </c>
      <c r="QWW30" s="14" t="str">
        <f>IF('Employee Input 20-21'!QWW30="","",'Employee Input 20-21'!QWW30)</f>
        <v/>
      </c>
      <c r="QWX30" s="14" t="str">
        <f>IF('Employee Input 20-21'!QWX30="","",'Employee Input 20-21'!QWX30)</f>
        <v/>
      </c>
      <c r="QWY30" s="14" t="str">
        <f>IF('Employee Input 20-21'!QWY30="","",'Employee Input 20-21'!QWY30)</f>
        <v/>
      </c>
      <c r="QWZ30" s="14" t="str">
        <f>IF('Employee Input 20-21'!QWZ30="","",'Employee Input 20-21'!QWZ30)</f>
        <v/>
      </c>
      <c r="QXA30" s="14" t="str">
        <f>IF('Employee Input 20-21'!QXA30="","",'Employee Input 20-21'!QXA30)</f>
        <v/>
      </c>
      <c r="QXB30" s="14" t="str">
        <f>IF('Employee Input 20-21'!QXB30="","",'Employee Input 20-21'!QXB30)</f>
        <v/>
      </c>
      <c r="QXC30" s="14" t="str">
        <f>IF('Employee Input 20-21'!QXC30="","",'Employee Input 20-21'!QXC30)</f>
        <v/>
      </c>
      <c r="QXD30" s="14" t="str">
        <f>IF('Employee Input 20-21'!QXD30="","",'Employee Input 20-21'!QXD30)</f>
        <v/>
      </c>
      <c r="QXE30" s="14" t="str">
        <f>IF('Employee Input 20-21'!QXE30="","",'Employee Input 20-21'!QXE30)</f>
        <v/>
      </c>
      <c r="QXF30" s="14" t="str">
        <f>IF('Employee Input 20-21'!QXF30="","",'Employee Input 20-21'!QXF30)</f>
        <v/>
      </c>
      <c r="QXG30" s="14" t="str">
        <f>IF('Employee Input 20-21'!QXG30="","",'Employee Input 20-21'!QXG30)</f>
        <v/>
      </c>
      <c r="QXH30" s="14" t="str">
        <f>IF('Employee Input 20-21'!QXH30="","",'Employee Input 20-21'!QXH30)</f>
        <v/>
      </c>
      <c r="QXI30" s="14" t="str">
        <f>IF('Employee Input 20-21'!QXI30="","",'Employee Input 20-21'!QXI30)</f>
        <v/>
      </c>
      <c r="QXJ30" s="14" t="str">
        <f>IF('Employee Input 20-21'!QXJ30="","",'Employee Input 20-21'!QXJ30)</f>
        <v/>
      </c>
      <c r="QXK30" s="14" t="str">
        <f>IF('Employee Input 20-21'!QXK30="","",'Employee Input 20-21'!QXK30)</f>
        <v/>
      </c>
      <c r="QXL30" s="14" t="str">
        <f>IF('Employee Input 20-21'!QXL30="","",'Employee Input 20-21'!QXL30)</f>
        <v/>
      </c>
      <c r="QXM30" s="14" t="str">
        <f>IF('Employee Input 20-21'!QXM30="","",'Employee Input 20-21'!QXM30)</f>
        <v/>
      </c>
      <c r="QXN30" s="14" t="str">
        <f>IF('Employee Input 20-21'!QXN30="","",'Employee Input 20-21'!QXN30)</f>
        <v/>
      </c>
      <c r="QXO30" s="14" t="str">
        <f>IF('Employee Input 20-21'!QXO30="","",'Employee Input 20-21'!QXO30)</f>
        <v/>
      </c>
      <c r="QXP30" s="14" t="str">
        <f>IF('Employee Input 20-21'!QXP30="","",'Employee Input 20-21'!QXP30)</f>
        <v/>
      </c>
      <c r="QXQ30" s="14" t="str">
        <f>IF('Employee Input 20-21'!QXQ30="","",'Employee Input 20-21'!QXQ30)</f>
        <v/>
      </c>
      <c r="QXR30" s="14" t="str">
        <f>IF('Employee Input 20-21'!QXR30="","",'Employee Input 20-21'!QXR30)</f>
        <v/>
      </c>
      <c r="QXS30" s="14" t="str">
        <f>IF('Employee Input 20-21'!QXS30="","",'Employee Input 20-21'!QXS30)</f>
        <v/>
      </c>
      <c r="QXT30" s="14" t="str">
        <f>IF('Employee Input 20-21'!QXT30="","",'Employee Input 20-21'!QXT30)</f>
        <v/>
      </c>
      <c r="QXU30" s="14" t="str">
        <f>IF('Employee Input 20-21'!QXU30="","",'Employee Input 20-21'!QXU30)</f>
        <v/>
      </c>
      <c r="QXV30" s="14" t="str">
        <f>IF('Employee Input 20-21'!QXV30="","",'Employee Input 20-21'!QXV30)</f>
        <v/>
      </c>
      <c r="QXW30" s="14" t="str">
        <f>IF('Employee Input 20-21'!QXW30="","",'Employee Input 20-21'!QXW30)</f>
        <v/>
      </c>
      <c r="QXX30" s="14" t="str">
        <f>IF('Employee Input 20-21'!QXX30="","",'Employee Input 20-21'!QXX30)</f>
        <v/>
      </c>
      <c r="QXY30" s="14" t="str">
        <f>IF('Employee Input 20-21'!QXY30="","",'Employee Input 20-21'!QXY30)</f>
        <v/>
      </c>
      <c r="QXZ30" s="14" t="str">
        <f>IF('Employee Input 20-21'!QXZ30="","",'Employee Input 20-21'!QXZ30)</f>
        <v/>
      </c>
      <c r="QYA30" s="14" t="str">
        <f>IF('Employee Input 20-21'!QYA30="","",'Employee Input 20-21'!QYA30)</f>
        <v/>
      </c>
      <c r="QYB30" s="14" t="str">
        <f>IF('Employee Input 20-21'!QYB30="","",'Employee Input 20-21'!QYB30)</f>
        <v/>
      </c>
      <c r="QYC30" s="14" t="str">
        <f>IF('Employee Input 20-21'!QYC30="","",'Employee Input 20-21'!QYC30)</f>
        <v/>
      </c>
      <c r="QYD30" s="14" t="str">
        <f>IF('Employee Input 20-21'!QYD30="","",'Employee Input 20-21'!QYD30)</f>
        <v/>
      </c>
      <c r="QYE30" s="14" t="str">
        <f>IF('Employee Input 20-21'!QYE30="","",'Employee Input 20-21'!QYE30)</f>
        <v/>
      </c>
      <c r="QYF30" s="14" t="str">
        <f>IF('Employee Input 20-21'!QYF30="","",'Employee Input 20-21'!QYF30)</f>
        <v/>
      </c>
      <c r="QYG30" s="14" t="str">
        <f>IF('Employee Input 20-21'!QYG30="","",'Employee Input 20-21'!QYG30)</f>
        <v/>
      </c>
      <c r="QYH30" s="14" t="str">
        <f>IF('Employee Input 20-21'!QYH30="","",'Employee Input 20-21'!QYH30)</f>
        <v/>
      </c>
      <c r="QYI30" s="14" t="str">
        <f>IF('Employee Input 20-21'!QYI30="","",'Employee Input 20-21'!QYI30)</f>
        <v/>
      </c>
      <c r="QYJ30" s="14" t="str">
        <f>IF('Employee Input 20-21'!QYJ30="","",'Employee Input 20-21'!QYJ30)</f>
        <v/>
      </c>
      <c r="QYK30" s="14" t="str">
        <f>IF('Employee Input 20-21'!QYK30="","",'Employee Input 20-21'!QYK30)</f>
        <v/>
      </c>
      <c r="QYL30" s="14" t="str">
        <f>IF('Employee Input 20-21'!QYL30="","",'Employee Input 20-21'!QYL30)</f>
        <v/>
      </c>
      <c r="QYM30" s="14" t="str">
        <f>IF('Employee Input 20-21'!QYM30="","",'Employee Input 20-21'!QYM30)</f>
        <v/>
      </c>
      <c r="QYN30" s="14" t="str">
        <f>IF('Employee Input 20-21'!QYN30="","",'Employee Input 20-21'!QYN30)</f>
        <v/>
      </c>
      <c r="QYO30" s="14" t="str">
        <f>IF('Employee Input 20-21'!QYO30="","",'Employee Input 20-21'!QYO30)</f>
        <v/>
      </c>
      <c r="QYP30" s="14" t="str">
        <f>IF('Employee Input 20-21'!QYP30="","",'Employee Input 20-21'!QYP30)</f>
        <v/>
      </c>
      <c r="QYQ30" s="14" t="str">
        <f>IF('Employee Input 20-21'!QYQ30="","",'Employee Input 20-21'!QYQ30)</f>
        <v/>
      </c>
      <c r="QYR30" s="14" t="str">
        <f>IF('Employee Input 20-21'!QYR30="","",'Employee Input 20-21'!QYR30)</f>
        <v/>
      </c>
      <c r="QYS30" s="14" t="str">
        <f>IF('Employee Input 20-21'!QYS30="","",'Employee Input 20-21'!QYS30)</f>
        <v/>
      </c>
      <c r="QYT30" s="14" t="str">
        <f>IF('Employee Input 20-21'!QYT30="","",'Employee Input 20-21'!QYT30)</f>
        <v/>
      </c>
      <c r="QYU30" s="14" t="str">
        <f>IF('Employee Input 20-21'!QYU30="","",'Employee Input 20-21'!QYU30)</f>
        <v/>
      </c>
      <c r="QYV30" s="14" t="str">
        <f>IF('Employee Input 20-21'!QYV30="","",'Employee Input 20-21'!QYV30)</f>
        <v/>
      </c>
      <c r="QYW30" s="14" t="str">
        <f>IF('Employee Input 20-21'!QYW30="","",'Employee Input 20-21'!QYW30)</f>
        <v/>
      </c>
      <c r="QYX30" s="14" t="str">
        <f>IF('Employee Input 20-21'!QYX30="","",'Employee Input 20-21'!QYX30)</f>
        <v/>
      </c>
      <c r="QYY30" s="14" t="str">
        <f>IF('Employee Input 20-21'!QYY30="","",'Employee Input 20-21'!QYY30)</f>
        <v/>
      </c>
      <c r="QYZ30" s="14" t="str">
        <f>IF('Employee Input 20-21'!QYZ30="","",'Employee Input 20-21'!QYZ30)</f>
        <v/>
      </c>
      <c r="QZA30" s="14" t="str">
        <f>IF('Employee Input 20-21'!QZA30="","",'Employee Input 20-21'!QZA30)</f>
        <v/>
      </c>
      <c r="QZB30" s="14" t="str">
        <f>IF('Employee Input 20-21'!QZB30="","",'Employee Input 20-21'!QZB30)</f>
        <v/>
      </c>
      <c r="QZC30" s="14" t="str">
        <f>IF('Employee Input 20-21'!QZC30="","",'Employee Input 20-21'!QZC30)</f>
        <v/>
      </c>
      <c r="QZD30" s="14" t="str">
        <f>IF('Employee Input 20-21'!QZD30="","",'Employee Input 20-21'!QZD30)</f>
        <v/>
      </c>
      <c r="QZE30" s="14" t="str">
        <f>IF('Employee Input 20-21'!QZE30="","",'Employee Input 20-21'!QZE30)</f>
        <v/>
      </c>
      <c r="QZF30" s="14" t="str">
        <f>IF('Employee Input 20-21'!QZF30="","",'Employee Input 20-21'!QZF30)</f>
        <v/>
      </c>
      <c r="QZG30" s="14" t="str">
        <f>IF('Employee Input 20-21'!QZG30="","",'Employee Input 20-21'!QZG30)</f>
        <v/>
      </c>
      <c r="QZH30" s="14" t="str">
        <f>IF('Employee Input 20-21'!QZH30="","",'Employee Input 20-21'!QZH30)</f>
        <v/>
      </c>
      <c r="QZI30" s="14" t="str">
        <f>IF('Employee Input 20-21'!QZI30="","",'Employee Input 20-21'!QZI30)</f>
        <v/>
      </c>
      <c r="QZJ30" s="14" t="str">
        <f>IF('Employee Input 20-21'!QZJ30="","",'Employee Input 20-21'!QZJ30)</f>
        <v/>
      </c>
      <c r="QZK30" s="14" t="str">
        <f>IF('Employee Input 20-21'!QZK30="","",'Employee Input 20-21'!QZK30)</f>
        <v/>
      </c>
      <c r="QZL30" s="14" t="str">
        <f>IF('Employee Input 20-21'!QZL30="","",'Employee Input 20-21'!QZL30)</f>
        <v/>
      </c>
      <c r="QZM30" s="14" t="str">
        <f>IF('Employee Input 20-21'!QZM30="","",'Employee Input 20-21'!QZM30)</f>
        <v/>
      </c>
      <c r="QZN30" s="14" t="str">
        <f>IF('Employee Input 20-21'!QZN30="","",'Employee Input 20-21'!QZN30)</f>
        <v/>
      </c>
      <c r="QZO30" s="14" t="str">
        <f>IF('Employee Input 20-21'!QZO30="","",'Employee Input 20-21'!QZO30)</f>
        <v/>
      </c>
      <c r="QZP30" s="14" t="str">
        <f>IF('Employee Input 20-21'!QZP30="","",'Employee Input 20-21'!QZP30)</f>
        <v/>
      </c>
      <c r="QZQ30" s="14" t="str">
        <f>IF('Employee Input 20-21'!QZQ30="","",'Employee Input 20-21'!QZQ30)</f>
        <v/>
      </c>
      <c r="QZR30" s="14" t="str">
        <f>IF('Employee Input 20-21'!QZR30="","",'Employee Input 20-21'!QZR30)</f>
        <v/>
      </c>
      <c r="QZS30" s="14" t="str">
        <f>IF('Employee Input 20-21'!QZS30="","",'Employee Input 20-21'!QZS30)</f>
        <v/>
      </c>
      <c r="QZT30" s="14" t="str">
        <f>IF('Employee Input 20-21'!QZT30="","",'Employee Input 20-21'!QZT30)</f>
        <v/>
      </c>
      <c r="QZU30" s="14" t="str">
        <f>IF('Employee Input 20-21'!QZU30="","",'Employee Input 20-21'!QZU30)</f>
        <v/>
      </c>
      <c r="QZV30" s="14" t="str">
        <f>IF('Employee Input 20-21'!QZV30="","",'Employee Input 20-21'!QZV30)</f>
        <v/>
      </c>
      <c r="QZW30" s="14" t="str">
        <f>IF('Employee Input 20-21'!QZW30="","",'Employee Input 20-21'!QZW30)</f>
        <v/>
      </c>
      <c r="QZX30" s="14" t="str">
        <f>IF('Employee Input 20-21'!QZX30="","",'Employee Input 20-21'!QZX30)</f>
        <v/>
      </c>
      <c r="QZY30" s="14" t="str">
        <f>IF('Employee Input 20-21'!QZY30="","",'Employee Input 20-21'!QZY30)</f>
        <v/>
      </c>
      <c r="QZZ30" s="14" t="str">
        <f>IF('Employee Input 20-21'!QZZ30="","",'Employee Input 20-21'!QZZ30)</f>
        <v/>
      </c>
      <c r="RAA30" s="14" t="str">
        <f>IF('Employee Input 20-21'!RAA30="","",'Employee Input 20-21'!RAA30)</f>
        <v/>
      </c>
      <c r="RAB30" s="14" t="str">
        <f>IF('Employee Input 20-21'!RAB30="","",'Employee Input 20-21'!RAB30)</f>
        <v/>
      </c>
      <c r="RAC30" s="14" t="str">
        <f>IF('Employee Input 20-21'!RAC30="","",'Employee Input 20-21'!RAC30)</f>
        <v/>
      </c>
      <c r="RAD30" s="14" t="str">
        <f>IF('Employee Input 20-21'!RAD30="","",'Employee Input 20-21'!RAD30)</f>
        <v/>
      </c>
      <c r="RAE30" s="14" t="str">
        <f>IF('Employee Input 20-21'!RAE30="","",'Employee Input 20-21'!RAE30)</f>
        <v/>
      </c>
      <c r="RAF30" s="14" t="str">
        <f>IF('Employee Input 20-21'!RAF30="","",'Employee Input 20-21'!RAF30)</f>
        <v/>
      </c>
      <c r="RAG30" s="14" t="str">
        <f>IF('Employee Input 20-21'!RAG30="","",'Employee Input 20-21'!RAG30)</f>
        <v/>
      </c>
      <c r="RAH30" s="14" t="str">
        <f>IF('Employee Input 20-21'!RAH30="","",'Employee Input 20-21'!RAH30)</f>
        <v/>
      </c>
      <c r="RAI30" s="14" t="str">
        <f>IF('Employee Input 20-21'!RAI30="","",'Employee Input 20-21'!RAI30)</f>
        <v/>
      </c>
      <c r="RAJ30" s="14" t="str">
        <f>IF('Employee Input 20-21'!RAJ30="","",'Employee Input 20-21'!RAJ30)</f>
        <v/>
      </c>
      <c r="RAK30" s="14" t="str">
        <f>IF('Employee Input 20-21'!RAK30="","",'Employee Input 20-21'!RAK30)</f>
        <v/>
      </c>
      <c r="RAL30" s="14" t="str">
        <f>IF('Employee Input 20-21'!RAL30="","",'Employee Input 20-21'!RAL30)</f>
        <v/>
      </c>
      <c r="RAM30" s="14" t="str">
        <f>IF('Employee Input 20-21'!RAM30="","",'Employee Input 20-21'!RAM30)</f>
        <v/>
      </c>
      <c r="RAN30" s="14" t="str">
        <f>IF('Employee Input 20-21'!RAN30="","",'Employee Input 20-21'!RAN30)</f>
        <v/>
      </c>
      <c r="RAO30" s="14" t="str">
        <f>IF('Employee Input 20-21'!RAO30="","",'Employee Input 20-21'!RAO30)</f>
        <v/>
      </c>
      <c r="RAP30" s="14" t="str">
        <f>IF('Employee Input 20-21'!RAP30="","",'Employee Input 20-21'!RAP30)</f>
        <v/>
      </c>
      <c r="RAQ30" s="14" t="str">
        <f>IF('Employee Input 20-21'!RAQ30="","",'Employee Input 20-21'!RAQ30)</f>
        <v/>
      </c>
      <c r="RAR30" s="14" t="str">
        <f>IF('Employee Input 20-21'!RAR30="","",'Employee Input 20-21'!RAR30)</f>
        <v/>
      </c>
      <c r="RAS30" s="14" t="str">
        <f>IF('Employee Input 20-21'!RAS30="","",'Employee Input 20-21'!RAS30)</f>
        <v/>
      </c>
      <c r="RAT30" s="14" t="str">
        <f>IF('Employee Input 20-21'!RAT30="","",'Employee Input 20-21'!RAT30)</f>
        <v/>
      </c>
      <c r="RAU30" s="14" t="str">
        <f>IF('Employee Input 20-21'!RAU30="","",'Employee Input 20-21'!RAU30)</f>
        <v/>
      </c>
      <c r="RAV30" s="14" t="str">
        <f>IF('Employee Input 20-21'!RAV30="","",'Employee Input 20-21'!RAV30)</f>
        <v/>
      </c>
      <c r="RAW30" s="14" t="str">
        <f>IF('Employee Input 20-21'!RAW30="","",'Employee Input 20-21'!RAW30)</f>
        <v/>
      </c>
      <c r="RAX30" s="14" t="str">
        <f>IF('Employee Input 20-21'!RAX30="","",'Employee Input 20-21'!RAX30)</f>
        <v/>
      </c>
      <c r="RAY30" s="14" t="str">
        <f>IF('Employee Input 20-21'!RAY30="","",'Employee Input 20-21'!RAY30)</f>
        <v/>
      </c>
      <c r="RAZ30" s="14" t="str">
        <f>IF('Employee Input 20-21'!RAZ30="","",'Employee Input 20-21'!RAZ30)</f>
        <v/>
      </c>
      <c r="RBA30" s="14" t="str">
        <f>IF('Employee Input 20-21'!RBA30="","",'Employee Input 20-21'!RBA30)</f>
        <v/>
      </c>
      <c r="RBB30" s="14" t="str">
        <f>IF('Employee Input 20-21'!RBB30="","",'Employee Input 20-21'!RBB30)</f>
        <v/>
      </c>
      <c r="RBC30" s="14" t="str">
        <f>IF('Employee Input 20-21'!RBC30="","",'Employee Input 20-21'!RBC30)</f>
        <v/>
      </c>
      <c r="RBD30" s="14" t="str">
        <f>IF('Employee Input 20-21'!RBD30="","",'Employee Input 20-21'!RBD30)</f>
        <v/>
      </c>
      <c r="RBE30" s="14" t="str">
        <f>IF('Employee Input 20-21'!RBE30="","",'Employee Input 20-21'!RBE30)</f>
        <v/>
      </c>
      <c r="RBF30" s="14" t="str">
        <f>IF('Employee Input 20-21'!RBF30="","",'Employee Input 20-21'!RBF30)</f>
        <v/>
      </c>
      <c r="RBG30" s="14" t="str">
        <f>IF('Employee Input 20-21'!RBG30="","",'Employee Input 20-21'!RBG30)</f>
        <v/>
      </c>
      <c r="RBH30" s="14" t="str">
        <f>IF('Employee Input 20-21'!RBH30="","",'Employee Input 20-21'!RBH30)</f>
        <v/>
      </c>
      <c r="RBI30" s="14" t="str">
        <f>IF('Employee Input 20-21'!RBI30="","",'Employee Input 20-21'!RBI30)</f>
        <v/>
      </c>
      <c r="RBJ30" s="14" t="str">
        <f>IF('Employee Input 20-21'!RBJ30="","",'Employee Input 20-21'!RBJ30)</f>
        <v/>
      </c>
      <c r="RBK30" s="14" t="str">
        <f>IF('Employee Input 20-21'!RBK30="","",'Employee Input 20-21'!RBK30)</f>
        <v/>
      </c>
      <c r="RBL30" s="14" t="str">
        <f>IF('Employee Input 20-21'!RBL30="","",'Employee Input 20-21'!RBL30)</f>
        <v/>
      </c>
      <c r="RBM30" s="14" t="str">
        <f>IF('Employee Input 20-21'!RBM30="","",'Employee Input 20-21'!RBM30)</f>
        <v/>
      </c>
      <c r="RBN30" s="14" t="str">
        <f>IF('Employee Input 20-21'!RBN30="","",'Employee Input 20-21'!RBN30)</f>
        <v/>
      </c>
      <c r="RBO30" s="14" t="str">
        <f>IF('Employee Input 20-21'!RBO30="","",'Employee Input 20-21'!RBO30)</f>
        <v/>
      </c>
      <c r="RBP30" s="14" t="str">
        <f>IF('Employee Input 20-21'!RBP30="","",'Employee Input 20-21'!RBP30)</f>
        <v/>
      </c>
      <c r="RBQ30" s="14" t="str">
        <f>IF('Employee Input 20-21'!RBQ30="","",'Employee Input 20-21'!RBQ30)</f>
        <v/>
      </c>
      <c r="RBR30" s="14" t="str">
        <f>IF('Employee Input 20-21'!RBR30="","",'Employee Input 20-21'!RBR30)</f>
        <v/>
      </c>
      <c r="RBS30" s="14" t="str">
        <f>IF('Employee Input 20-21'!RBS30="","",'Employee Input 20-21'!RBS30)</f>
        <v/>
      </c>
      <c r="RBT30" s="14" t="str">
        <f>IF('Employee Input 20-21'!RBT30="","",'Employee Input 20-21'!RBT30)</f>
        <v/>
      </c>
      <c r="RBU30" s="14" t="str">
        <f>IF('Employee Input 20-21'!RBU30="","",'Employee Input 20-21'!RBU30)</f>
        <v/>
      </c>
      <c r="RBV30" s="14" t="str">
        <f>IF('Employee Input 20-21'!RBV30="","",'Employee Input 20-21'!RBV30)</f>
        <v/>
      </c>
      <c r="RBW30" s="14" t="str">
        <f>IF('Employee Input 20-21'!RBW30="","",'Employee Input 20-21'!RBW30)</f>
        <v/>
      </c>
      <c r="RBX30" s="14" t="str">
        <f>IF('Employee Input 20-21'!RBX30="","",'Employee Input 20-21'!RBX30)</f>
        <v/>
      </c>
      <c r="RBY30" s="14" t="str">
        <f>IF('Employee Input 20-21'!RBY30="","",'Employee Input 20-21'!RBY30)</f>
        <v/>
      </c>
      <c r="RBZ30" s="14" t="str">
        <f>IF('Employee Input 20-21'!RBZ30="","",'Employee Input 20-21'!RBZ30)</f>
        <v/>
      </c>
      <c r="RCA30" s="14" t="str">
        <f>IF('Employee Input 20-21'!RCA30="","",'Employee Input 20-21'!RCA30)</f>
        <v/>
      </c>
      <c r="RCB30" s="14" t="str">
        <f>IF('Employee Input 20-21'!RCB30="","",'Employee Input 20-21'!RCB30)</f>
        <v/>
      </c>
      <c r="RCC30" s="14" t="str">
        <f>IF('Employee Input 20-21'!RCC30="","",'Employee Input 20-21'!RCC30)</f>
        <v/>
      </c>
      <c r="RCD30" s="14" t="str">
        <f>IF('Employee Input 20-21'!RCD30="","",'Employee Input 20-21'!RCD30)</f>
        <v/>
      </c>
      <c r="RCE30" s="14" t="str">
        <f>IF('Employee Input 20-21'!RCE30="","",'Employee Input 20-21'!RCE30)</f>
        <v/>
      </c>
      <c r="RCF30" s="14" t="str">
        <f>IF('Employee Input 20-21'!RCF30="","",'Employee Input 20-21'!RCF30)</f>
        <v/>
      </c>
      <c r="RCG30" s="14" t="str">
        <f>IF('Employee Input 20-21'!RCG30="","",'Employee Input 20-21'!RCG30)</f>
        <v/>
      </c>
      <c r="RCH30" s="14" t="str">
        <f>IF('Employee Input 20-21'!RCH30="","",'Employee Input 20-21'!RCH30)</f>
        <v/>
      </c>
      <c r="RCI30" s="14" t="str">
        <f>IF('Employee Input 20-21'!RCI30="","",'Employee Input 20-21'!RCI30)</f>
        <v/>
      </c>
      <c r="RCJ30" s="14" t="str">
        <f>IF('Employee Input 20-21'!RCJ30="","",'Employee Input 20-21'!RCJ30)</f>
        <v/>
      </c>
      <c r="RCK30" s="14" t="str">
        <f>IF('Employee Input 20-21'!RCK30="","",'Employee Input 20-21'!RCK30)</f>
        <v/>
      </c>
      <c r="RCL30" s="14" t="str">
        <f>IF('Employee Input 20-21'!RCL30="","",'Employee Input 20-21'!RCL30)</f>
        <v/>
      </c>
      <c r="RCM30" s="14" t="str">
        <f>IF('Employee Input 20-21'!RCM30="","",'Employee Input 20-21'!RCM30)</f>
        <v/>
      </c>
      <c r="RCN30" s="14" t="str">
        <f>IF('Employee Input 20-21'!RCN30="","",'Employee Input 20-21'!RCN30)</f>
        <v/>
      </c>
      <c r="RCO30" s="14" t="str">
        <f>IF('Employee Input 20-21'!RCO30="","",'Employee Input 20-21'!RCO30)</f>
        <v/>
      </c>
      <c r="RCP30" s="14" t="str">
        <f>IF('Employee Input 20-21'!RCP30="","",'Employee Input 20-21'!RCP30)</f>
        <v/>
      </c>
      <c r="RCQ30" s="14" t="str">
        <f>IF('Employee Input 20-21'!RCQ30="","",'Employee Input 20-21'!RCQ30)</f>
        <v/>
      </c>
      <c r="RCR30" s="14" t="str">
        <f>IF('Employee Input 20-21'!RCR30="","",'Employee Input 20-21'!RCR30)</f>
        <v/>
      </c>
      <c r="RCS30" s="14" t="str">
        <f>IF('Employee Input 20-21'!RCS30="","",'Employee Input 20-21'!RCS30)</f>
        <v/>
      </c>
      <c r="RCT30" s="14" t="str">
        <f>IF('Employee Input 20-21'!RCT30="","",'Employee Input 20-21'!RCT30)</f>
        <v/>
      </c>
      <c r="RCU30" s="14" t="str">
        <f>IF('Employee Input 20-21'!RCU30="","",'Employee Input 20-21'!RCU30)</f>
        <v/>
      </c>
      <c r="RCV30" s="14" t="str">
        <f>IF('Employee Input 20-21'!RCV30="","",'Employee Input 20-21'!RCV30)</f>
        <v/>
      </c>
      <c r="RCW30" s="14" t="str">
        <f>IF('Employee Input 20-21'!RCW30="","",'Employee Input 20-21'!RCW30)</f>
        <v/>
      </c>
      <c r="RCX30" s="14" t="str">
        <f>IF('Employee Input 20-21'!RCX30="","",'Employee Input 20-21'!RCX30)</f>
        <v/>
      </c>
      <c r="RCY30" s="14" t="str">
        <f>IF('Employee Input 20-21'!RCY30="","",'Employee Input 20-21'!RCY30)</f>
        <v/>
      </c>
      <c r="RCZ30" s="14" t="str">
        <f>IF('Employee Input 20-21'!RCZ30="","",'Employee Input 20-21'!RCZ30)</f>
        <v/>
      </c>
      <c r="RDA30" s="14" t="str">
        <f>IF('Employee Input 20-21'!RDA30="","",'Employee Input 20-21'!RDA30)</f>
        <v/>
      </c>
      <c r="RDB30" s="14" t="str">
        <f>IF('Employee Input 20-21'!RDB30="","",'Employee Input 20-21'!RDB30)</f>
        <v/>
      </c>
      <c r="RDC30" s="14" t="str">
        <f>IF('Employee Input 20-21'!RDC30="","",'Employee Input 20-21'!RDC30)</f>
        <v/>
      </c>
      <c r="RDD30" s="14" t="str">
        <f>IF('Employee Input 20-21'!RDD30="","",'Employee Input 20-21'!RDD30)</f>
        <v/>
      </c>
      <c r="RDE30" s="14" t="str">
        <f>IF('Employee Input 20-21'!RDE30="","",'Employee Input 20-21'!RDE30)</f>
        <v/>
      </c>
      <c r="RDF30" s="14" t="str">
        <f>IF('Employee Input 20-21'!RDF30="","",'Employee Input 20-21'!RDF30)</f>
        <v/>
      </c>
      <c r="RDG30" s="14" t="str">
        <f>IF('Employee Input 20-21'!RDG30="","",'Employee Input 20-21'!RDG30)</f>
        <v/>
      </c>
      <c r="RDH30" s="14" t="str">
        <f>IF('Employee Input 20-21'!RDH30="","",'Employee Input 20-21'!RDH30)</f>
        <v/>
      </c>
      <c r="RDI30" s="14" t="str">
        <f>IF('Employee Input 20-21'!RDI30="","",'Employee Input 20-21'!RDI30)</f>
        <v/>
      </c>
      <c r="RDJ30" s="14" t="str">
        <f>IF('Employee Input 20-21'!RDJ30="","",'Employee Input 20-21'!RDJ30)</f>
        <v/>
      </c>
      <c r="RDK30" s="14" t="str">
        <f>IF('Employee Input 20-21'!RDK30="","",'Employee Input 20-21'!RDK30)</f>
        <v/>
      </c>
      <c r="RDL30" s="14" t="str">
        <f>IF('Employee Input 20-21'!RDL30="","",'Employee Input 20-21'!RDL30)</f>
        <v/>
      </c>
      <c r="RDM30" s="14" t="str">
        <f>IF('Employee Input 20-21'!RDM30="","",'Employee Input 20-21'!RDM30)</f>
        <v/>
      </c>
      <c r="RDN30" s="14" t="str">
        <f>IF('Employee Input 20-21'!RDN30="","",'Employee Input 20-21'!RDN30)</f>
        <v/>
      </c>
      <c r="RDO30" s="14" t="str">
        <f>IF('Employee Input 20-21'!RDO30="","",'Employee Input 20-21'!RDO30)</f>
        <v/>
      </c>
      <c r="RDP30" s="14" t="str">
        <f>IF('Employee Input 20-21'!RDP30="","",'Employee Input 20-21'!RDP30)</f>
        <v/>
      </c>
      <c r="RDQ30" s="14" t="str">
        <f>IF('Employee Input 20-21'!RDQ30="","",'Employee Input 20-21'!RDQ30)</f>
        <v/>
      </c>
      <c r="RDR30" s="14" t="str">
        <f>IF('Employee Input 20-21'!RDR30="","",'Employee Input 20-21'!RDR30)</f>
        <v/>
      </c>
      <c r="RDS30" s="14" t="str">
        <f>IF('Employee Input 20-21'!RDS30="","",'Employee Input 20-21'!RDS30)</f>
        <v/>
      </c>
      <c r="RDT30" s="14" t="str">
        <f>IF('Employee Input 20-21'!RDT30="","",'Employee Input 20-21'!RDT30)</f>
        <v/>
      </c>
      <c r="RDU30" s="14" t="str">
        <f>IF('Employee Input 20-21'!RDU30="","",'Employee Input 20-21'!RDU30)</f>
        <v/>
      </c>
      <c r="RDV30" s="14" t="str">
        <f>IF('Employee Input 20-21'!RDV30="","",'Employee Input 20-21'!RDV30)</f>
        <v/>
      </c>
      <c r="RDW30" s="14" t="str">
        <f>IF('Employee Input 20-21'!RDW30="","",'Employee Input 20-21'!RDW30)</f>
        <v/>
      </c>
      <c r="RDX30" s="14" t="str">
        <f>IF('Employee Input 20-21'!RDX30="","",'Employee Input 20-21'!RDX30)</f>
        <v/>
      </c>
      <c r="RDY30" s="14" t="str">
        <f>IF('Employee Input 20-21'!RDY30="","",'Employee Input 20-21'!RDY30)</f>
        <v/>
      </c>
      <c r="RDZ30" s="14" t="str">
        <f>IF('Employee Input 20-21'!RDZ30="","",'Employee Input 20-21'!RDZ30)</f>
        <v/>
      </c>
      <c r="REA30" s="14" t="str">
        <f>IF('Employee Input 20-21'!REA30="","",'Employee Input 20-21'!REA30)</f>
        <v/>
      </c>
      <c r="REB30" s="14" t="str">
        <f>IF('Employee Input 20-21'!REB30="","",'Employee Input 20-21'!REB30)</f>
        <v/>
      </c>
      <c r="REC30" s="14" t="str">
        <f>IF('Employee Input 20-21'!REC30="","",'Employee Input 20-21'!REC30)</f>
        <v/>
      </c>
      <c r="RED30" s="14" t="str">
        <f>IF('Employee Input 20-21'!RED30="","",'Employee Input 20-21'!RED30)</f>
        <v/>
      </c>
      <c r="REE30" s="14" t="str">
        <f>IF('Employee Input 20-21'!REE30="","",'Employee Input 20-21'!REE30)</f>
        <v/>
      </c>
      <c r="REF30" s="14" t="str">
        <f>IF('Employee Input 20-21'!REF30="","",'Employee Input 20-21'!REF30)</f>
        <v/>
      </c>
      <c r="REG30" s="14" t="str">
        <f>IF('Employee Input 20-21'!REG30="","",'Employee Input 20-21'!REG30)</f>
        <v/>
      </c>
      <c r="REH30" s="14" t="str">
        <f>IF('Employee Input 20-21'!REH30="","",'Employee Input 20-21'!REH30)</f>
        <v/>
      </c>
      <c r="REI30" s="14" t="str">
        <f>IF('Employee Input 20-21'!REI30="","",'Employee Input 20-21'!REI30)</f>
        <v/>
      </c>
      <c r="REJ30" s="14" t="str">
        <f>IF('Employee Input 20-21'!REJ30="","",'Employee Input 20-21'!REJ30)</f>
        <v/>
      </c>
      <c r="REK30" s="14" t="str">
        <f>IF('Employee Input 20-21'!REK30="","",'Employee Input 20-21'!REK30)</f>
        <v/>
      </c>
      <c r="REL30" s="14" t="str">
        <f>IF('Employee Input 20-21'!REL30="","",'Employee Input 20-21'!REL30)</f>
        <v/>
      </c>
      <c r="REM30" s="14" t="str">
        <f>IF('Employee Input 20-21'!REM30="","",'Employee Input 20-21'!REM30)</f>
        <v/>
      </c>
      <c r="REN30" s="14" t="str">
        <f>IF('Employee Input 20-21'!REN30="","",'Employee Input 20-21'!REN30)</f>
        <v/>
      </c>
      <c r="REO30" s="14" t="str">
        <f>IF('Employee Input 20-21'!REO30="","",'Employee Input 20-21'!REO30)</f>
        <v/>
      </c>
      <c r="REP30" s="14" t="str">
        <f>IF('Employee Input 20-21'!REP30="","",'Employee Input 20-21'!REP30)</f>
        <v/>
      </c>
      <c r="REQ30" s="14" t="str">
        <f>IF('Employee Input 20-21'!REQ30="","",'Employee Input 20-21'!REQ30)</f>
        <v/>
      </c>
      <c r="RER30" s="14" t="str">
        <f>IF('Employee Input 20-21'!RER30="","",'Employee Input 20-21'!RER30)</f>
        <v/>
      </c>
      <c r="RES30" s="14" t="str">
        <f>IF('Employee Input 20-21'!RES30="","",'Employee Input 20-21'!RES30)</f>
        <v/>
      </c>
      <c r="RET30" s="14" t="str">
        <f>IF('Employee Input 20-21'!RET30="","",'Employee Input 20-21'!RET30)</f>
        <v/>
      </c>
      <c r="REU30" s="14" t="str">
        <f>IF('Employee Input 20-21'!REU30="","",'Employee Input 20-21'!REU30)</f>
        <v/>
      </c>
      <c r="REV30" s="14" t="str">
        <f>IF('Employee Input 20-21'!REV30="","",'Employee Input 20-21'!REV30)</f>
        <v/>
      </c>
      <c r="REW30" s="14" t="str">
        <f>IF('Employee Input 20-21'!REW30="","",'Employee Input 20-21'!REW30)</f>
        <v/>
      </c>
      <c r="REX30" s="14" t="str">
        <f>IF('Employee Input 20-21'!REX30="","",'Employee Input 20-21'!REX30)</f>
        <v/>
      </c>
      <c r="REY30" s="14" t="str">
        <f>IF('Employee Input 20-21'!REY30="","",'Employee Input 20-21'!REY30)</f>
        <v/>
      </c>
      <c r="REZ30" s="14" t="str">
        <f>IF('Employee Input 20-21'!REZ30="","",'Employee Input 20-21'!REZ30)</f>
        <v/>
      </c>
      <c r="RFA30" s="14" t="str">
        <f>IF('Employee Input 20-21'!RFA30="","",'Employee Input 20-21'!RFA30)</f>
        <v/>
      </c>
      <c r="RFB30" s="14" t="str">
        <f>IF('Employee Input 20-21'!RFB30="","",'Employee Input 20-21'!RFB30)</f>
        <v/>
      </c>
      <c r="RFC30" s="14" t="str">
        <f>IF('Employee Input 20-21'!RFC30="","",'Employee Input 20-21'!RFC30)</f>
        <v/>
      </c>
      <c r="RFD30" s="14" t="str">
        <f>IF('Employee Input 20-21'!RFD30="","",'Employee Input 20-21'!RFD30)</f>
        <v/>
      </c>
      <c r="RFE30" s="14" t="str">
        <f>IF('Employee Input 20-21'!RFE30="","",'Employee Input 20-21'!RFE30)</f>
        <v/>
      </c>
      <c r="RFF30" s="14" t="str">
        <f>IF('Employee Input 20-21'!RFF30="","",'Employee Input 20-21'!RFF30)</f>
        <v/>
      </c>
      <c r="RFG30" s="14" t="str">
        <f>IF('Employee Input 20-21'!RFG30="","",'Employee Input 20-21'!RFG30)</f>
        <v/>
      </c>
      <c r="RFH30" s="14" t="str">
        <f>IF('Employee Input 20-21'!RFH30="","",'Employee Input 20-21'!RFH30)</f>
        <v/>
      </c>
      <c r="RFI30" s="14" t="str">
        <f>IF('Employee Input 20-21'!RFI30="","",'Employee Input 20-21'!RFI30)</f>
        <v/>
      </c>
      <c r="RFJ30" s="14" t="str">
        <f>IF('Employee Input 20-21'!RFJ30="","",'Employee Input 20-21'!RFJ30)</f>
        <v/>
      </c>
      <c r="RFK30" s="14" t="str">
        <f>IF('Employee Input 20-21'!RFK30="","",'Employee Input 20-21'!RFK30)</f>
        <v/>
      </c>
      <c r="RFL30" s="14" t="str">
        <f>IF('Employee Input 20-21'!RFL30="","",'Employee Input 20-21'!RFL30)</f>
        <v/>
      </c>
      <c r="RFM30" s="14" t="str">
        <f>IF('Employee Input 20-21'!RFM30="","",'Employee Input 20-21'!RFM30)</f>
        <v/>
      </c>
      <c r="RFN30" s="14" t="str">
        <f>IF('Employee Input 20-21'!RFN30="","",'Employee Input 20-21'!RFN30)</f>
        <v/>
      </c>
      <c r="RFO30" s="14" t="str">
        <f>IF('Employee Input 20-21'!RFO30="","",'Employee Input 20-21'!RFO30)</f>
        <v/>
      </c>
      <c r="RFP30" s="14" t="str">
        <f>IF('Employee Input 20-21'!RFP30="","",'Employee Input 20-21'!RFP30)</f>
        <v/>
      </c>
      <c r="RFQ30" s="14" t="str">
        <f>IF('Employee Input 20-21'!RFQ30="","",'Employee Input 20-21'!RFQ30)</f>
        <v/>
      </c>
      <c r="RFR30" s="14" t="str">
        <f>IF('Employee Input 20-21'!RFR30="","",'Employee Input 20-21'!RFR30)</f>
        <v/>
      </c>
      <c r="RFS30" s="14" t="str">
        <f>IF('Employee Input 20-21'!RFS30="","",'Employee Input 20-21'!RFS30)</f>
        <v/>
      </c>
      <c r="RFT30" s="14" t="str">
        <f>IF('Employee Input 20-21'!RFT30="","",'Employee Input 20-21'!RFT30)</f>
        <v/>
      </c>
      <c r="RFU30" s="14" t="str">
        <f>IF('Employee Input 20-21'!RFU30="","",'Employee Input 20-21'!RFU30)</f>
        <v/>
      </c>
      <c r="RFV30" s="14" t="str">
        <f>IF('Employee Input 20-21'!RFV30="","",'Employee Input 20-21'!RFV30)</f>
        <v/>
      </c>
      <c r="RFW30" s="14" t="str">
        <f>IF('Employee Input 20-21'!RFW30="","",'Employee Input 20-21'!RFW30)</f>
        <v/>
      </c>
      <c r="RFX30" s="14" t="str">
        <f>IF('Employee Input 20-21'!RFX30="","",'Employee Input 20-21'!RFX30)</f>
        <v/>
      </c>
      <c r="RFY30" s="14" t="str">
        <f>IF('Employee Input 20-21'!RFY30="","",'Employee Input 20-21'!RFY30)</f>
        <v/>
      </c>
      <c r="RFZ30" s="14" t="str">
        <f>IF('Employee Input 20-21'!RFZ30="","",'Employee Input 20-21'!RFZ30)</f>
        <v/>
      </c>
      <c r="RGA30" s="14" t="str">
        <f>IF('Employee Input 20-21'!RGA30="","",'Employee Input 20-21'!RGA30)</f>
        <v/>
      </c>
      <c r="RGB30" s="14" t="str">
        <f>IF('Employee Input 20-21'!RGB30="","",'Employee Input 20-21'!RGB30)</f>
        <v/>
      </c>
      <c r="RGC30" s="14" t="str">
        <f>IF('Employee Input 20-21'!RGC30="","",'Employee Input 20-21'!RGC30)</f>
        <v/>
      </c>
      <c r="RGD30" s="14" t="str">
        <f>IF('Employee Input 20-21'!RGD30="","",'Employee Input 20-21'!RGD30)</f>
        <v/>
      </c>
      <c r="RGE30" s="14" t="str">
        <f>IF('Employee Input 20-21'!RGE30="","",'Employee Input 20-21'!RGE30)</f>
        <v/>
      </c>
      <c r="RGF30" s="14" t="str">
        <f>IF('Employee Input 20-21'!RGF30="","",'Employee Input 20-21'!RGF30)</f>
        <v/>
      </c>
      <c r="RGG30" s="14" t="str">
        <f>IF('Employee Input 20-21'!RGG30="","",'Employee Input 20-21'!RGG30)</f>
        <v/>
      </c>
      <c r="RGH30" s="14" t="str">
        <f>IF('Employee Input 20-21'!RGH30="","",'Employee Input 20-21'!RGH30)</f>
        <v/>
      </c>
      <c r="RGI30" s="14" t="str">
        <f>IF('Employee Input 20-21'!RGI30="","",'Employee Input 20-21'!RGI30)</f>
        <v/>
      </c>
      <c r="RGJ30" s="14" t="str">
        <f>IF('Employee Input 20-21'!RGJ30="","",'Employee Input 20-21'!RGJ30)</f>
        <v/>
      </c>
      <c r="RGK30" s="14" t="str">
        <f>IF('Employee Input 20-21'!RGK30="","",'Employee Input 20-21'!RGK30)</f>
        <v/>
      </c>
      <c r="RGL30" s="14" t="str">
        <f>IF('Employee Input 20-21'!RGL30="","",'Employee Input 20-21'!RGL30)</f>
        <v/>
      </c>
      <c r="RGM30" s="14" t="str">
        <f>IF('Employee Input 20-21'!RGM30="","",'Employee Input 20-21'!RGM30)</f>
        <v/>
      </c>
      <c r="RGN30" s="14" t="str">
        <f>IF('Employee Input 20-21'!RGN30="","",'Employee Input 20-21'!RGN30)</f>
        <v/>
      </c>
      <c r="RGO30" s="14" t="str">
        <f>IF('Employee Input 20-21'!RGO30="","",'Employee Input 20-21'!RGO30)</f>
        <v/>
      </c>
      <c r="RGP30" s="14" t="str">
        <f>IF('Employee Input 20-21'!RGP30="","",'Employee Input 20-21'!RGP30)</f>
        <v/>
      </c>
      <c r="RGQ30" s="14" t="str">
        <f>IF('Employee Input 20-21'!RGQ30="","",'Employee Input 20-21'!RGQ30)</f>
        <v/>
      </c>
      <c r="RGR30" s="14" t="str">
        <f>IF('Employee Input 20-21'!RGR30="","",'Employee Input 20-21'!RGR30)</f>
        <v/>
      </c>
      <c r="RGS30" s="14" t="str">
        <f>IF('Employee Input 20-21'!RGS30="","",'Employee Input 20-21'!RGS30)</f>
        <v/>
      </c>
      <c r="RGT30" s="14" t="str">
        <f>IF('Employee Input 20-21'!RGT30="","",'Employee Input 20-21'!RGT30)</f>
        <v/>
      </c>
      <c r="RGU30" s="14" t="str">
        <f>IF('Employee Input 20-21'!RGU30="","",'Employee Input 20-21'!RGU30)</f>
        <v/>
      </c>
      <c r="RGV30" s="14" t="str">
        <f>IF('Employee Input 20-21'!RGV30="","",'Employee Input 20-21'!RGV30)</f>
        <v/>
      </c>
      <c r="RGW30" s="14" t="str">
        <f>IF('Employee Input 20-21'!RGW30="","",'Employee Input 20-21'!RGW30)</f>
        <v/>
      </c>
      <c r="RGX30" s="14" t="str">
        <f>IF('Employee Input 20-21'!RGX30="","",'Employee Input 20-21'!RGX30)</f>
        <v/>
      </c>
      <c r="RGY30" s="14" t="str">
        <f>IF('Employee Input 20-21'!RGY30="","",'Employee Input 20-21'!RGY30)</f>
        <v/>
      </c>
      <c r="RGZ30" s="14" t="str">
        <f>IF('Employee Input 20-21'!RGZ30="","",'Employee Input 20-21'!RGZ30)</f>
        <v/>
      </c>
      <c r="RHA30" s="14" t="str">
        <f>IF('Employee Input 20-21'!RHA30="","",'Employee Input 20-21'!RHA30)</f>
        <v/>
      </c>
      <c r="RHB30" s="14" t="str">
        <f>IF('Employee Input 20-21'!RHB30="","",'Employee Input 20-21'!RHB30)</f>
        <v/>
      </c>
      <c r="RHC30" s="14" t="str">
        <f>IF('Employee Input 20-21'!RHC30="","",'Employee Input 20-21'!RHC30)</f>
        <v/>
      </c>
      <c r="RHD30" s="14" t="str">
        <f>IF('Employee Input 20-21'!RHD30="","",'Employee Input 20-21'!RHD30)</f>
        <v/>
      </c>
      <c r="RHE30" s="14" t="str">
        <f>IF('Employee Input 20-21'!RHE30="","",'Employee Input 20-21'!RHE30)</f>
        <v/>
      </c>
      <c r="RHF30" s="14" t="str">
        <f>IF('Employee Input 20-21'!RHF30="","",'Employee Input 20-21'!RHF30)</f>
        <v/>
      </c>
      <c r="RHG30" s="14" t="str">
        <f>IF('Employee Input 20-21'!RHG30="","",'Employee Input 20-21'!RHG30)</f>
        <v/>
      </c>
      <c r="RHH30" s="14" t="str">
        <f>IF('Employee Input 20-21'!RHH30="","",'Employee Input 20-21'!RHH30)</f>
        <v/>
      </c>
      <c r="RHI30" s="14" t="str">
        <f>IF('Employee Input 20-21'!RHI30="","",'Employee Input 20-21'!RHI30)</f>
        <v/>
      </c>
      <c r="RHJ30" s="14" t="str">
        <f>IF('Employee Input 20-21'!RHJ30="","",'Employee Input 20-21'!RHJ30)</f>
        <v/>
      </c>
      <c r="RHK30" s="14" t="str">
        <f>IF('Employee Input 20-21'!RHK30="","",'Employee Input 20-21'!RHK30)</f>
        <v/>
      </c>
      <c r="RHL30" s="14" t="str">
        <f>IF('Employee Input 20-21'!RHL30="","",'Employee Input 20-21'!RHL30)</f>
        <v/>
      </c>
      <c r="RHM30" s="14" t="str">
        <f>IF('Employee Input 20-21'!RHM30="","",'Employee Input 20-21'!RHM30)</f>
        <v/>
      </c>
      <c r="RHN30" s="14" t="str">
        <f>IF('Employee Input 20-21'!RHN30="","",'Employee Input 20-21'!RHN30)</f>
        <v/>
      </c>
      <c r="RHO30" s="14" t="str">
        <f>IF('Employee Input 20-21'!RHO30="","",'Employee Input 20-21'!RHO30)</f>
        <v/>
      </c>
      <c r="RHP30" s="14" t="str">
        <f>IF('Employee Input 20-21'!RHP30="","",'Employee Input 20-21'!RHP30)</f>
        <v/>
      </c>
      <c r="RHQ30" s="14" t="str">
        <f>IF('Employee Input 20-21'!RHQ30="","",'Employee Input 20-21'!RHQ30)</f>
        <v/>
      </c>
      <c r="RHR30" s="14" t="str">
        <f>IF('Employee Input 20-21'!RHR30="","",'Employee Input 20-21'!RHR30)</f>
        <v/>
      </c>
      <c r="RHS30" s="14" t="str">
        <f>IF('Employee Input 20-21'!RHS30="","",'Employee Input 20-21'!RHS30)</f>
        <v/>
      </c>
      <c r="RHT30" s="14" t="str">
        <f>IF('Employee Input 20-21'!RHT30="","",'Employee Input 20-21'!RHT30)</f>
        <v/>
      </c>
      <c r="RHU30" s="14" t="str">
        <f>IF('Employee Input 20-21'!RHU30="","",'Employee Input 20-21'!RHU30)</f>
        <v/>
      </c>
      <c r="RHV30" s="14" t="str">
        <f>IF('Employee Input 20-21'!RHV30="","",'Employee Input 20-21'!RHV30)</f>
        <v/>
      </c>
      <c r="RHW30" s="14" t="str">
        <f>IF('Employee Input 20-21'!RHW30="","",'Employee Input 20-21'!RHW30)</f>
        <v/>
      </c>
      <c r="RHX30" s="14" t="str">
        <f>IF('Employee Input 20-21'!RHX30="","",'Employee Input 20-21'!RHX30)</f>
        <v/>
      </c>
      <c r="RHY30" s="14" t="str">
        <f>IF('Employee Input 20-21'!RHY30="","",'Employee Input 20-21'!RHY30)</f>
        <v/>
      </c>
      <c r="RHZ30" s="14" t="str">
        <f>IF('Employee Input 20-21'!RHZ30="","",'Employee Input 20-21'!RHZ30)</f>
        <v/>
      </c>
      <c r="RIA30" s="14" t="str">
        <f>IF('Employee Input 20-21'!RIA30="","",'Employee Input 20-21'!RIA30)</f>
        <v/>
      </c>
      <c r="RIB30" s="14" t="str">
        <f>IF('Employee Input 20-21'!RIB30="","",'Employee Input 20-21'!RIB30)</f>
        <v/>
      </c>
      <c r="RIC30" s="14" t="str">
        <f>IF('Employee Input 20-21'!RIC30="","",'Employee Input 20-21'!RIC30)</f>
        <v/>
      </c>
      <c r="RID30" s="14" t="str">
        <f>IF('Employee Input 20-21'!RID30="","",'Employee Input 20-21'!RID30)</f>
        <v/>
      </c>
      <c r="RIE30" s="14" t="str">
        <f>IF('Employee Input 20-21'!RIE30="","",'Employee Input 20-21'!RIE30)</f>
        <v/>
      </c>
      <c r="RIF30" s="14" t="str">
        <f>IF('Employee Input 20-21'!RIF30="","",'Employee Input 20-21'!RIF30)</f>
        <v/>
      </c>
      <c r="RIG30" s="14" t="str">
        <f>IF('Employee Input 20-21'!RIG30="","",'Employee Input 20-21'!RIG30)</f>
        <v/>
      </c>
      <c r="RIH30" s="14" t="str">
        <f>IF('Employee Input 20-21'!RIH30="","",'Employee Input 20-21'!RIH30)</f>
        <v/>
      </c>
      <c r="RII30" s="14" t="str">
        <f>IF('Employee Input 20-21'!RII30="","",'Employee Input 20-21'!RII30)</f>
        <v/>
      </c>
      <c r="RIJ30" s="14" t="str">
        <f>IF('Employee Input 20-21'!RIJ30="","",'Employee Input 20-21'!RIJ30)</f>
        <v/>
      </c>
      <c r="RIK30" s="14" t="str">
        <f>IF('Employee Input 20-21'!RIK30="","",'Employee Input 20-21'!RIK30)</f>
        <v/>
      </c>
      <c r="RIL30" s="14" t="str">
        <f>IF('Employee Input 20-21'!RIL30="","",'Employee Input 20-21'!RIL30)</f>
        <v/>
      </c>
      <c r="RIM30" s="14" t="str">
        <f>IF('Employee Input 20-21'!RIM30="","",'Employee Input 20-21'!RIM30)</f>
        <v/>
      </c>
      <c r="RIN30" s="14" t="str">
        <f>IF('Employee Input 20-21'!RIN30="","",'Employee Input 20-21'!RIN30)</f>
        <v/>
      </c>
      <c r="RIO30" s="14" t="str">
        <f>IF('Employee Input 20-21'!RIO30="","",'Employee Input 20-21'!RIO30)</f>
        <v/>
      </c>
      <c r="RIP30" s="14" t="str">
        <f>IF('Employee Input 20-21'!RIP30="","",'Employee Input 20-21'!RIP30)</f>
        <v/>
      </c>
      <c r="RIQ30" s="14" t="str">
        <f>IF('Employee Input 20-21'!RIQ30="","",'Employee Input 20-21'!RIQ30)</f>
        <v/>
      </c>
      <c r="RIR30" s="14" t="str">
        <f>IF('Employee Input 20-21'!RIR30="","",'Employee Input 20-21'!RIR30)</f>
        <v/>
      </c>
      <c r="RIS30" s="14" t="str">
        <f>IF('Employee Input 20-21'!RIS30="","",'Employee Input 20-21'!RIS30)</f>
        <v/>
      </c>
      <c r="RIT30" s="14" t="str">
        <f>IF('Employee Input 20-21'!RIT30="","",'Employee Input 20-21'!RIT30)</f>
        <v/>
      </c>
      <c r="RIU30" s="14" t="str">
        <f>IF('Employee Input 20-21'!RIU30="","",'Employee Input 20-21'!RIU30)</f>
        <v/>
      </c>
      <c r="RIV30" s="14" t="str">
        <f>IF('Employee Input 20-21'!RIV30="","",'Employee Input 20-21'!RIV30)</f>
        <v/>
      </c>
      <c r="RIW30" s="14" t="str">
        <f>IF('Employee Input 20-21'!RIW30="","",'Employee Input 20-21'!RIW30)</f>
        <v/>
      </c>
      <c r="RIX30" s="14" t="str">
        <f>IF('Employee Input 20-21'!RIX30="","",'Employee Input 20-21'!RIX30)</f>
        <v/>
      </c>
      <c r="RIY30" s="14" t="str">
        <f>IF('Employee Input 20-21'!RIY30="","",'Employee Input 20-21'!RIY30)</f>
        <v/>
      </c>
      <c r="RIZ30" s="14" t="str">
        <f>IF('Employee Input 20-21'!RIZ30="","",'Employee Input 20-21'!RIZ30)</f>
        <v/>
      </c>
      <c r="RJA30" s="14" t="str">
        <f>IF('Employee Input 20-21'!RJA30="","",'Employee Input 20-21'!RJA30)</f>
        <v/>
      </c>
      <c r="RJB30" s="14" t="str">
        <f>IF('Employee Input 20-21'!RJB30="","",'Employee Input 20-21'!RJB30)</f>
        <v/>
      </c>
      <c r="RJC30" s="14" t="str">
        <f>IF('Employee Input 20-21'!RJC30="","",'Employee Input 20-21'!RJC30)</f>
        <v/>
      </c>
      <c r="RJD30" s="14" t="str">
        <f>IF('Employee Input 20-21'!RJD30="","",'Employee Input 20-21'!RJD30)</f>
        <v/>
      </c>
      <c r="RJE30" s="14" t="str">
        <f>IF('Employee Input 20-21'!RJE30="","",'Employee Input 20-21'!RJE30)</f>
        <v/>
      </c>
      <c r="RJF30" s="14" t="str">
        <f>IF('Employee Input 20-21'!RJF30="","",'Employee Input 20-21'!RJF30)</f>
        <v/>
      </c>
      <c r="RJG30" s="14" t="str">
        <f>IF('Employee Input 20-21'!RJG30="","",'Employee Input 20-21'!RJG30)</f>
        <v/>
      </c>
      <c r="RJH30" s="14" t="str">
        <f>IF('Employee Input 20-21'!RJH30="","",'Employee Input 20-21'!RJH30)</f>
        <v/>
      </c>
      <c r="RJI30" s="14" t="str">
        <f>IF('Employee Input 20-21'!RJI30="","",'Employee Input 20-21'!RJI30)</f>
        <v/>
      </c>
      <c r="RJJ30" s="14" t="str">
        <f>IF('Employee Input 20-21'!RJJ30="","",'Employee Input 20-21'!RJJ30)</f>
        <v/>
      </c>
      <c r="RJK30" s="14" t="str">
        <f>IF('Employee Input 20-21'!RJK30="","",'Employee Input 20-21'!RJK30)</f>
        <v/>
      </c>
      <c r="RJL30" s="14" t="str">
        <f>IF('Employee Input 20-21'!RJL30="","",'Employee Input 20-21'!RJL30)</f>
        <v/>
      </c>
      <c r="RJM30" s="14" t="str">
        <f>IF('Employee Input 20-21'!RJM30="","",'Employee Input 20-21'!RJM30)</f>
        <v/>
      </c>
      <c r="RJN30" s="14" t="str">
        <f>IF('Employee Input 20-21'!RJN30="","",'Employee Input 20-21'!RJN30)</f>
        <v/>
      </c>
      <c r="RJO30" s="14" t="str">
        <f>IF('Employee Input 20-21'!RJO30="","",'Employee Input 20-21'!RJO30)</f>
        <v/>
      </c>
      <c r="RJP30" s="14" t="str">
        <f>IF('Employee Input 20-21'!RJP30="","",'Employee Input 20-21'!RJP30)</f>
        <v/>
      </c>
      <c r="RJQ30" s="14" t="str">
        <f>IF('Employee Input 20-21'!RJQ30="","",'Employee Input 20-21'!RJQ30)</f>
        <v/>
      </c>
      <c r="RJR30" s="14" t="str">
        <f>IF('Employee Input 20-21'!RJR30="","",'Employee Input 20-21'!RJR30)</f>
        <v/>
      </c>
      <c r="RJS30" s="14" t="str">
        <f>IF('Employee Input 20-21'!RJS30="","",'Employee Input 20-21'!RJS30)</f>
        <v/>
      </c>
      <c r="RJT30" s="14" t="str">
        <f>IF('Employee Input 20-21'!RJT30="","",'Employee Input 20-21'!RJT30)</f>
        <v/>
      </c>
      <c r="RJU30" s="14" t="str">
        <f>IF('Employee Input 20-21'!RJU30="","",'Employee Input 20-21'!RJU30)</f>
        <v/>
      </c>
      <c r="RJV30" s="14" t="str">
        <f>IF('Employee Input 20-21'!RJV30="","",'Employee Input 20-21'!RJV30)</f>
        <v/>
      </c>
      <c r="RJW30" s="14" t="str">
        <f>IF('Employee Input 20-21'!RJW30="","",'Employee Input 20-21'!RJW30)</f>
        <v/>
      </c>
      <c r="RJX30" s="14" t="str">
        <f>IF('Employee Input 20-21'!RJX30="","",'Employee Input 20-21'!RJX30)</f>
        <v/>
      </c>
      <c r="RJY30" s="14" t="str">
        <f>IF('Employee Input 20-21'!RJY30="","",'Employee Input 20-21'!RJY30)</f>
        <v/>
      </c>
      <c r="RJZ30" s="14" t="str">
        <f>IF('Employee Input 20-21'!RJZ30="","",'Employee Input 20-21'!RJZ30)</f>
        <v/>
      </c>
      <c r="RKA30" s="14" t="str">
        <f>IF('Employee Input 20-21'!RKA30="","",'Employee Input 20-21'!RKA30)</f>
        <v/>
      </c>
      <c r="RKB30" s="14" t="str">
        <f>IF('Employee Input 20-21'!RKB30="","",'Employee Input 20-21'!RKB30)</f>
        <v/>
      </c>
      <c r="RKC30" s="14" t="str">
        <f>IF('Employee Input 20-21'!RKC30="","",'Employee Input 20-21'!RKC30)</f>
        <v/>
      </c>
      <c r="RKD30" s="14" t="str">
        <f>IF('Employee Input 20-21'!RKD30="","",'Employee Input 20-21'!RKD30)</f>
        <v/>
      </c>
      <c r="RKE30" s="14" t="str">
        <f>IF('Employee Input 20-21'!RKE30="","",'Employee Input 20-21'!RKE30)</f>
        <v/>
      </c>
      <c r="RKF30" s="14" t="str">
        <f>IF('Employee Input 20-21'!RKF30="","",'Employee Input 20-21'!RKF30)</f>
        <v/>
      </c>
      <c r="RKG30" s="14" t="str">
        <f>IF('Employee Input 20-21'!RKG30="","",'Employee Input 20-21'!RKG30)</f>
        <v/>
      </c>
      <c r="RKH30" s="14" t="str">
        <f>IF('Employee Input 20-21'!RKH30="","",'Employee Input 20-21'!RKH30)</f>
        <v/>
      </c>
      <c r="RKI30" s="14" t="str">
        <f>IF('Employee Input 20-21'!RKI30="","",'Employee Input 20-21'!RKI30)</f>
        <v/>
      </c>
      <c r="RKJ30" s="14" t="str">
        <f>IF('Employee Input 20-21'!RKJ30="","",'Employee Input 20-21'!RKJ30)</f>
        <v/>
      </c>
      <c r="RKK30" s="14" t="str">
        <f>IF('Employee Input 20-21'!RKK30="","",'Employee Input 20-21'!RKK30)</f>
        <v/>
      </c>
      <c r="RKL30" s="14" t="str">
        <f>IF('Employee Input 20-21'!RKL30="","",'Employee Input 20-21'!RKL30)</f>
        <v/>
      </c>
      <c r="RKM30" s="14" t="str">
        <f>IF('Employee Input 20-21'!RKM30="","",'Employee Input 20-21'!RKM30)</f>
        <v/>
      </c>
      <c r="RKN30" s="14" t="str">
        <f>IF('Employee Input 20-21'!RKN30="","",'Employee Input 20-21'!RKN30)</f>
        <v/>
      </c>
      <c r="RKO30" s="14" t="str">
        <f>IF('Employee Input 20-21'!RKO30="","",'Employee Input 20-21'!RKO30)</f>
        <v/>
      </c>
      <c r="RKP30" s="14" t="str">
        <f>IF('Employee Input 20-21'!RKP30="","",'Employee Input 20-21'!RKP30)</f>
        <v/>
      </c>
      <c r="RKQ30" s="14" t="str">
        <f>IF('Employee Input 20-21'!RKQ30="","",'Employee Input 20-21'!RKQ30)</f>
        <v/>
      </c>
      <c r="RKR30" s="14" t="str">
        <f>IF('Employee Input 20-21'!RKR30="","",'Employee Input 20-21'!RKR30)</f>
        <v/>
      </c>
      <c r="RKS30" s="14" t="str">
        <f>IF('Employee Input 20-21'!RKS30="","",'Employee Input 20-21'!RKS30)</f>
        <v/>
      </c>
      <c r="RKT30" s="14" t="str">
        <f>IF('Employee Input 20-21'!RKT30="","",'Employee Input 20-21'!RKT30)</f>
        <v/>
      </c>
      <c r="RKU30" s="14" t="str">
        <f>IF('Employee Input 20-21'!RKU30="","",'Employee Input 20-21'!RKU30)</f>
        <v/>
      </c>
      <c r="RKV30" s="14" t="str">
        <f>IF('Employee Input 20-21'!RKV30="","",'Employee Input 20-21'!RKV30)</f>
        <v/>
      </c>
      <c r="RKW30" s="14" t="str">
        <f>IF('Employee Input 20-21'!RKW30="","",'Employee Input 20-21'!RKW30)</f>
        <v/>
      </c>
      <c r="RKX30" s="14" t="str">
        <f>IF('Employee Input 20-21'!RKX30="","",'Employee Input 20-21'!RKX30)</f>
        <v/>
      </c>
      <c r="RKY30" s="14" t="str">
        <f>IF('Employee Input 20-21'!RKY30="","",'Employee Input 20-21'!RKY30)</f>
        <v/>
      </c>
      <c r="RKZ30" s="14" t="str">
        <f>IF('Employee Input 20-21'!RKZ30="","",'Employee Input 20-21'!RKZ30)</f>
        <v/>
      </c>
      <c r="RLA30" s="14" t="str">
        <f>IF('Employee Input 20-21'!RLA30="","",'Employee Input 20-21'!RLA30)</f>
        <v/>
      </c>
      <c r="RLB30" s="14" t="str">
        <f>IF('Employee Input 20-21'!RLB30="","",'Employee Input 20-21'!RLB30)</f>
        <v/>
      </c>
      <c r="RLC30" s="14" t="str">
        <f>IF('Employee Input 20-21'!RLC30="","",'Employee Input 20-21'!RLC30)</f>
        <v/>
      </c>
      <c r="RLD30" s="14" t="str">
        <f>IF('Employee Input 20-21'!RLD30="","",'Employee Input 20-21'!RLD30)</f>
        <v/>
      </c>
      <c r="RLE30" s="14" t="str">
        <f>IF('Employee Input 20-21'!RLE30="","",'Employee Input 20-21'!RLE30)</f>
        <v/>
      </c>
      <c r="RLF30" s="14" t="str">
        <f>IF('Employee Input 20-21'!RLF30="","",'Employee Input 20-21'!RLF30)</f>
        <v/>
      </c>
      <c r="RLG30" s="14" t="str">
        <f>IF('Employee Input 20-21'!RLG30="","",'Employee Input 20-21'!RLG30)</f>
        <v/>
      </c>
      <c r="RLH30" s="14" t="str">
        <f>IF('Employee Input 20-21'!RLH30="","",'Employee Input 20-21'!RLH30)</f>
        <v/>
      </c>
      <c r="RLI30" s="14" t="str">
        <f>IF('Employee Input 20-21'!RLI30="","",'Employee Input 20-21'!RLI30)</f>
        <v/>
      </c>
      <c r="RLJ30" s="14" t="str">
        <f>IF('Employee Input 20-21'!RLJ30="","",'Employee Input 20-21'!RLJ30)</f>
        <v/>
      </c>
      <c r="RLK30" s="14" t="str">
        <f>IF('Employee Input 20-21'!RLK30="","",'Employee Input 20-21'!RLK30)</f>
        <v/>
      </c>
      <c r="RLL30" s="14" t="str">
        <f>IF('Employee Input 20-21'!RLL30="","",'Employee Input 20-21'!RLL30)</f>
        <v/>
      </c>
      <c r="RLM30" s="14" t="str">
        <f>IF('Employee Input 20-21'!RLM30="","",'Employee Input 20-21'!RLM30)</f>
        <v/>
      </c>
      <c r="RLN30" s="14" t="str">
        <f>IF('Employee Input 20-21'!RLN30="","",'Employee Input 20-21'!RLN30)</f>
        <v/>
      </c>
      <c r="RLO30" s="14" t="str">
        <f>IF('Employee Input 20-21'!RLO30="","",'Employee Input 20-21'!RLO30)</f>
        <v/>
      </c>
      <c r="RLP30" s="14" t="str">
        <f>IF('Employee Input 20-21'!RLP30="","",'Employee Input 20-21'!RLP30)</f>
        <v/>
      </c>
      <c r="RLQ30" s="14" t="str">
        <f>IF('Employee Input 20-21'!RLQ30="","",'Employee Input 20-21'!RLQ30)</f>
        <v/>
      </c>
      <c r="RLR30" s="14" t="str">
        <f>IF('Employee Input 20-21'!RLR30="","",'Employee Input 20-21'!RLR30)</f>
        <v/>
      </c>
      <c r="RLS30" s="14" t="str">
        <f>IF('Employee Input 20-21'!RLS30="","",'Employee Input 20-21'!RLS30)</f>
        <v/>
      </c>
      <c r="RLT30" s="14" t="str">
        <f>IF('Employee Input 20-21'!RLT30="","",'Employee Input 20-21'!RLT30)</f>
        <v/>
      </c>
      <c r="RLU30" s="14" t="str">
        <f>IF('Employee Input 20-21'!RLU30="","",'Employee Input 20-21'!RLU30)</f>
        <v/>
      </c>
      <c r="RLV30" s="14" t="str">
        <f>IF('Employee Input 20-21'!RLV30="","",'Employee Input 20-21'!RLV30)</f>
        <v/>
      </c>
      <c r="RLW30" s="14" t="str">
        <f>IF('Employee Input 20-21'!RLW30="","",'Employee Input 20-21'!RLW30)</f>
        <v/>
      </c>
      <c r="RLX30" s="14" t="str">
        <f>IF('Employee Input 20-21'!RLX30="","",'Employee Input 20-21'!RLX30)</f>
        <v/>
      </c>
      <c r="RLY30" s="14" t="str">
        <f>IF('Employee Input 20-21'!RLY30="","",'Employee Input 20-21'!RLY30)</f>
        <v/>
      </c>
      <c r="RLZ30" s="14" t="str">
        <f>IF('Employee Input 20-21'!RLZ30="","",'Employee Input 20-21'!RLZ30)</f>
        <v/>
      </c>
      <c r="RMA30" s="14" t="str">
        <f>IF('Employee Input 20-21'!RMA30="","",'Employee Input 20-21'!RMA30)</f>
        <v/>
      </c>
      <c r="RMB30" s="14" t="str">
        <f>IF('Employee Input 20-21'!RMB30="","",'Employee Input 20-21'!RMB30)</f>
        <v/>
      </c>
      <c r="RMC30" s="14" t="str">
        <f>IF('Employee Input 20-21'!RMC30="","",'Employee Input 20-21'!RMC30)</f>
        <v/>
      </c>
      <c r="RMD30" s="14" t="str">
        <f>IF('Employee Input 20-21'!RMD30="","",'Employee Input 20-21'!RMD30)</f>
        <v/>
      </c>
      <c r="RME30" s="14" t="str">
        <f>IF('Employee Input 20-21'!RME30="","",'Employee Input 20-21'!RME30)</f>
        <v/>
      </c>
      <c r="RMF30" s="14" t="str">
        <f>IF('Employee Input 20-21'!RMF30="","",'Employee Input 20-21'!RMF30)</f>
        <v/>
      </c>
      <c r="RMG30" s="14" t="str">
        <f>IF('Employee Input 20-21'!RMG30="","",'Employee Input 20-21'!RMG30)</f>
        <v/>
      </c>
      <c r="RMH30" s="14" t="str">
        <f>IF('Employee Input 20-21'!RMH30="","",'Employee Input 20-21'!RMH30)</f>
        <v/>
      </c>
      <c r="RMI30" s="14" t="str">
        <f>IF('Employee Input 20-21'!RMI30="","",'Employee Input 20-21'!RMI30)</f>
        <v/>
      </c>
      <c r="RMJ30" s="14" t="str">
        <f>IF('Employee Input 20-21'!RMJ30="","",'Employee Input 20-21'!RMJ30)</f>
        <v/>
      </c>
      <c r="RMK30" s="14" t="str">
        <f>IF('Employee Input 20-21'!RMK30="","",'Employee Input 20-21'!RMK30)</f>
        <v/>
      </c>
      <c r="RML30" s="14" t="str">
        <f>IF('Employee Input 20-21'!RML30="","",'Employee Input 20-21'!RML30)</f>
        <v/>
      </c>
      <c r="RMM30" s="14" t="str">
        <f>IF('Employee Input 20-21'!RMM30="","",'Employee Input 20-21'!RMM30)</f>
        <v/>
      </c>
      <c r="RMN30" s="14" t="str">
        <f>IF('Employee Input 20-21'!RMN30="","",'Employee Input 20-21'!RMN30)</f>
        <v/>
      </c>
      <c r="RMO30" s="14" t="str">
        <f>IF('Employee Input 20-21'!RMO30="","",'Employee Input 20-21'!RMO30)</f>
        <v/>
      </c>
      <c r="RMP30" s="14" t="str">
        <f>IF('Employee Input 20-21'!RMP30="","",'Employee Input 20-21'!RMP30)</f>
        <v/>
      </c>
      <c r="RMQ30" s="14" t="str">
        <f>IF('Employee Input 20-21'!RMQ30="","",'Employee Input 20-21'!RMQ30)</f>
        <v/>
      </c>
      <c r="RMR30" s="14" t="str">
        <f>IF('Employee Input 20-21'!RMR30="","",'Employee Input 20-21'!RMR30)</f>
        <v/>
      </c>
      <c r="RMS30" s="14" t="str">
        <f>IF('Employee Input 20-21'!RMS30="","",'Employee Input 20-21'!RMS30)</f>
        <v/>
      </c>
      <c r="RMT30" s="14" t="str">
        <f>IF('Employee Input 20-21'!RMT30="","",'Employee Input 20-21'!RMT30)</f>
        <v/>
      </c>
      <c r="RMU30" s="14" t="str">
        <f>IF('Employee Input 20-21'!RMU30="","",'Employee Input 20-21'!RMU30)</f>
        <v/>
      </c>
      <c r="RMV30" s="14" t="str">
        <f>IF('Employee Input 20-21'!RMV30="","",'Employee Input 20-21'!RMV30)</f>
        <v/>
      </c>
      <c r="RMW30" s="14" t="str">
        <f>IF('Employee Input 20-21'!RMW30="","",'Employee Input 20-21'!RMW30)</f>
        <v/>
      </c>
      <c r="RMX30" s="14" t="str">
        <f>IF('Employee Input 20-21'!RMX30="","",'Employee Input 20-21'!RMX30)</f>
        <v/>
      </c>
      <c r="RMY30" s="14" t="str">
        <f>IF('Employee Input 20-21'!RMY30="","",'Employee Input 20-21'!RMY30)</f>
        <v/>
      </c>
      <c r="RMZ30" s="14" t="str">
        <f>IF('Employee Input 20-21'!RMZ30="","",'Employee Input 20-21'!RMZ30)</f>
        <v/>
      </c>
      <c r="RNA30" s="14" t="str">
        <f>IF('Employee Input 20-21'!RNA30="","",'Employee Input 20-21'!RNA30)</f>
        <v/>
      </c>
      <c r="RNB30" s="14" t="str">
        <f>IF('Employee Input 20-21'!RNB30="","",'Employee Input 20-21'!RNB30)</f>
        <v/>
      </c>
      <c r="RNC30" s="14" t="str">
        <f>IF('Employee Input 20-21'!RNC30="","",'Employee Input 20-21'!RNC30)</f>
        <v/>
      </c>
      <c r="RND30" s="14" t="str">
        <f>IF('Employee Input 20-21'!RND30="","",'Employee Input 20-21'!RND30)</f>
        <v/>
      </c>
      <c r="RNE30" s="14" t="str">
        <f>IF('Employee Input 20-21'!RNE30="","",'Employee Input 20-21'!RNE30)</f>
        <v/>
      </c>
      <c r="RNF30" s="14" t="str">
        <f>IF('Employee Input 20-21'!RNF30="","",'Employee Input 20-21'!RNF30)</f>
        <v/>
      </c>
      <c r="RNG30" s="14" t="str">
        <f>IF('Employee Input 20-21'!RNG30="","",'Employee Input 20-21'!RNG30)</f>
        <v/>
      </c>
      <c r="RNH30" s="14" t="str">
        <f>IF('Employee Input 20-21'!RNH30="","",'Employee Input 20-21'!RNH30)</f>
        <v/>
      </c>
      <c r="RNI30" s="14" t="str">
        <f>IF('Employee Input 20-21'!RNI30="","",'Employee Input 20-21'!RNI30)</f>
        <v/>
      </c>
      <c r="RNJ30" s="14" t="str">
        <f>IF('Employee Input 20-21'!RNJ30="","",'Employee Input 20-21'!RNJ30)</f>
        <v/>
      </c>
      <c r="RNK30" s="14" t="str">
        <f>IF('Employee Input 20-21'!RNK30="","",'Employee Input 20-21'!RNK30)</f>
        <v/>
      </c>
      <c r="RNL30" s="14" t="str">
        <f>IF('Employee Input 20-21'!RNL30="","",'Employee Input 20-21'!RNL30)</f>
        <v/>
      </c>
      <c r="RNM30" s="14" t="str">
        <f>IF('Employee Input 20-21'!RNM30="","",'Employee Input 20-21'!RNM30)</f>
        <v/>
      </c>
      <c r="RNN30" s="14" t="str">
        <f>IF('Employee Input 20-21'!RNN30="","",'Employee Input 20-21'!RNN30)</f>
        <v/>
      </c>
      <c r="RNO30" s="14" t="str">
        <f>IF('Employee Input 20-21'!RNO30="","",'Employee Input 20-21'!RNO30)</f>
        <v/>
      </c>
      <c r="RNP30" s="14" t="str">
        <f>IF('Employee Input 20-21'!RNP30="","",'Employee Input 20-21'!RNP30)</f>
        <v/>
      </c>
      <c r="RNQ30" s="14" t="str">
        <f>IF('Employee Input 20-21'!RNQ30="","",'Employee Input 20-21'!RNQ30)</f>
        <v/>
      </c>
      <c r="RNR30" s="14" t="str">
        <f>IF('Employee Input 20-21'!RNR30="","",'Employee Input 20-21'!RNR30)</f>
        <v/>
      </c>
      <c r="RNS30" s="14" t="str">
        <f>IF('Employee Input 20-21'!RNS30="","",'Employee Input 20-21'!RNS30)</f>
        <v/>
      </c>
      <c r="RNT30" s="14" t="str">
        <f>IF('Employee Input 20-21'!RNT30="","",'Employee Input 20-21'!RNT30)</f>
        <v/>
      </c>
      <c r="RNU30" s="14" t="str">
        <f>IF('Employee Input 20-21'!RNU30="","",'Employee Input 20-21'!RNU30)</f>
        <v/>
      </c>
      <c r="RNV30" s="14" t="str">
        <f>IF('Employee Input 20-21'!RNV30="","",'Employee Input 20-21'!RNV30)</f>
        <v/>
      </c>
      <c r="RNW30" s="14" t="str">
        <f>IF('Employee Input 20-21'!RNW30="","",'Employee Input 20-21'!RNW30)</f>
        <v/>
      </c>
      <c r="RNX30" s="14" t="str">
        <f>IF('Employee Input 20-21'!RNX30="","",'Employee Input 20-21'!RNX30)</f>
        <v/>
      </c>
      <c r="RNY30" s="14" t="str">
        <f>IF('Employee Input 20-21'!RNY30="","",'Employee Input 20-21'!RNY30)</f>
        <v/>
      </c>
      <c r="RNZ30" s="14" t="str">
        <f>IF('Employee Input 20-21'!RNZ30="","",'Employee Input 20-21'!RNZ30)</f>
        <v/>
      </c>
      <c r="ROA30" s="14" t="str">
        <f>IF('Employee Input 20-21'!ROA30="","",'Employee Input 20-21'!ROA30)</f>
        <v/>
      </c>
      <c r="ROB30" s="14" t="str">
        <f>IF('Employee Input 20-21'!ROB30="","",'Employee Input 20-21'!ROB30)</f>
        <v/>
      </c>
      <c r="ROC30" s="14" t="str">
        <f>IF('Employee Input 20-21'!ROC30="","",'Employee Input 20-21'!ROC30)</f>
        <v/>
      </c>
      <c r="ROD30" s="14" t="str">
        <f>IF('Employee Input 20-21'!ROD30="","",'Employee Input 20-21'!ROD30)</f>
        <v/>
      </c>
      <c r="ROE30" s="14" t="str">
        <f>IF('Employee Input 20-21'!ROE30="","",'Employee Input 20-21'!ROE30)</f>
        <v/>
      </c>
      <c r="ROF30" s="14" t="str">
        <f>IF('Employee Input 20-21'!ROF30="","",'Employee Input 20-21'!ROF30)</f>
        <v/>
      </c>
      <c r="ROG30" s="14" t="str">
        <f>IF('Employee Input 20-21'!ROG30="","",'Employee Input 20-21'!ROG30)</f>
        <v/>
      </c>
      <c r="ROH30" s="14" t="str">
        <f>IF('Employee Input 20-21'!ROH30="","",'Employee Input 20-21'!ROH30)</f>
        <v/>
      </c>
      <c r="ROI30" s="14" t="str">
        <f>IF('Employee Input 20-21'!ROI30="","",'Employee Input 20-21'!ROI30)</f>
        <v/>
      </c>
      <c r="ROJ30" s="14" t="str">
        <f>IF('Employee Input 20-21'!ROJ30="","",'Employee Input 20-21'!ROJ30)</f>
        <v/>
      </c>
      <c r="ROK30" s="14" t="str">
        <f>IF('Employee Input 20-21'!ROK30="","",'Employee Input 20-21'!ROK30)</f>
        <v/>
      </c>
      <c r="ROL30" s="14" t="str">
        <f>IF('Employee Input 20-21'!ROL30="","",'Employee Input 20-21'!ROL30)</f>
        <v/>
      </c>
      <c r="ROM30" s="14" t="str">
        <f>IF('Employee Input 20-21'!ROM30="","",'Employee Input 20-21'!ROM30)</f>
        <v/>
      </c>
      <c r="RON30" s="14" t="str">
        <f>IF('Employee Input 20-21'!RON30="","",'Employee Input 20-21'!RON30)</f>
        <v/>
      </c>
      <c r="ROO30" s="14" t="str">
        <f>IF('Employee Input 20-21'!ROO30="","",'Employee Input 20-21'!ROO30)</f>
        <v/>
      </c>
      <c r="ROP30" s="14" t="str">
        <f>IF('Employee Input 20-21'!ROP30="","",'Employee Input 20-21'!ROP30)</f>
        <v/>
      </c>
      <c r="ROQ30" s="14" t="str">
        <f>IF('Employee Input 20-21'!ROQ30="","",'Employee Input 20-21'!ROQ30)</f>
        <v/>
      </c>
      <c r="ROR30" s="14" t="str">
        <f>IF('Employee Input 20-21'!ROR30="","",'Employee Input 20-21'!ROR30)</f>
        <v/>
      </c>
      <c r="ROS30" s="14" t="str">
        <f>IF('Employee Input 20-21'!ROS30="","",'Employee Input 20-21'!ROS30)</f>
        <v/>
      </c>
      <c r="ROT30" s="14" t="str">
        <f>IF('Employee Input 20-21'!ROT30="","",'Employee Input 20-21'!ROT30)</f>
        <v/>
      </c>
      <c r="ROU30" s="14" t="str">
        <f>IF('Employee Input 20-21'!ROU30="","",'Employee Input 20-21'!ROU30)</f>
        <v/>
      </c>
      <c r="ROV30" s="14" t="str">
        <f>IF('Employee Input 20-21'!ROV30="","",'Employee Input 20-21'!ROV30)</f>
        <v/>
      </c>
      <c r="ROW30" s="14" t="str">
        <f>IF('Employee Input 20-21'!ROW30="","",'Employee Input 20-21'!ROW30)</f>
        <v/>
      </c>
      <c r="ROX30" s="14" t="str">
        <f>IF('Employee Input 20-21'!ROX30="","",'Employee Input 20-21'!ROX30)</f>
        <v/>
      </c>
      <c r="ROY30" s="14" t="str">
        <f>IF('Employee Input 20-21'!ROY30="","",'Employee Input 20-21'!ROY30)</f>
        <v/>
      </c>
      <c r="ROZ30" s="14" t="str">
        <f>IF('Employee Input 20-21'!ROZ30="","",'Employee Input 20-21'!ROZ30)</f>
        <v/>
      </c>
      <c r="RPA30" s="14" t="str">
        <f>IF('Employee Input 20-21'!RPA30="","",'Employee Input 20-21'!RPA30)</f>
        <v/>
      </c>
      <c r="RPB30" s="14" t="str">
        <f>IF('Employee Input 20-21'!RPB30="","",'Employee Input 20-21'!RPB30)</f>
        <v/>
      </c>
      <c r="RPC30" s="14" t="str">
        <f>IF('Employee Input 20-21'!RPC30="","",'Employee Input 20-21'!RPC30)</f>
        <v/>
      </c>
      <c r="RPD30" s="14" t="str">
        <f>IF('Employee Input 20-21'!RPD30="","",'Employee Input 20-21'!RPD30)</f>
        <v/>
      </c>
      <c r="RPE30" s="14" t="str">
        <f>IF('Employee Input 20-21'!RPE30="","",'Employee Input 20-21'!RPE30)</f>
        <v/>
      </c>
      <c r="RPF30" s="14" t="str">
        <f>IF('Employee Input 20-21'!RPF30="","",'Employee Input 20-21'!RPF30)</f>
        <v/>
      </c>
      <c r="RPG30" s="14" t="str">
        <f>IF('Employee Input 20-21'!RPG30="","",'Employee Input 20-21'!RPG30)</f>
        <v/>
      </c>
      <c r="RPH30" s="14" t="str">
        <f>IF('Employee Input 20-21'!RPH30="","",'Employee Input 20-21'!RPH30)</f>
        <v/>
      </c>
      <c r="RPI30" s="14" t="str">
        <f>IF('Employee Input 20-21'!RPI30="","",'Employee Input 20-21'!RPI30)</f>
        <v/>
      </c>
      <c r="RPJ30" s="14" t="str">
        <f>IF('Employee Input 20-21'!RPJ30="","",'Employee Input 20-21'!RPJ30)</f>
        <v/>
      </c>
      <c r="RPK30" s="14" t="str">
        <f>IF('Employee Input 20-21'!RPK30="","",'Employee Input 20-21'!RPK30)</f>
        <v/>
      </c>
      <c r="RPL30" s="14" t="str">
        <f>IF('Employee Input 20-21'!RPL30="","",'Employee Input 20-21'!RPL30)</f>
        <v/>
      </c>
      <c r="RPM30" s="14" t="str">
        <f>IF('Employee Input 20-21'!RPM30="","",'Employee Input 20-21'!RPM30)</f>
        <v/>
      </c>
      <c r="RPN30" s="14" t="str">
        <f>IF('Employee Input 20-21'!RPN30="","",'Employee Input 20-21'!RPN30)</f>
        <v/>
      </c>
      <c r="RPO30" s="14" t="str">
        <f>IF('Employee Input 20-21'!RPO30="","",'Employee Input 20-21'!RPO30)</f>
        <v/>
      </c>
      <c r="RPP30" s="14" t="str">
        <f>IF('Employee Input 20-21'!RPP30="","",'Employee Input 20-21'!RPP30)</f>
        <v/>
      </c>
      <c r="RPQ30" s="14" t="str">
        <f>IF('Employee Input 20-21'!RPQ30="","",'Employee Input 20-21'!RPQ30)</f>
        <v/>
      </c>
      <c r="RPR30" s="14" t="str">
        <f>IF('Employee Input 20-21'!RPR30="","",'Employee Input 20-21'!RPR30)</f>
        <v/>
      </c>
      <c r="RPS30" s="14" t="str">
        <f>IF('Employee Input 20-21'!RPS30="","",'Employee Input 20-21'!RPS30)</f>
        <v/>
      </c>
      <c r="RPT30" s="14" t="str">
        <f>IF('Employee Input 20-21'!RPT30="","",'Employee Input 20-21'!RPT30)</f>
        <v/>
      </c>
      <c r="RPU30" s="14" t="str">
        <f>IF('Employee Input 20-21'!RPU30="","",'Employee Input 20-21'!RPU30)</f>
        <v/>
      </c>
      <c r="RPV30" s="14" t="str">
        <f>IF('Employee Input 20-21'!RPV30="","",'Employee Input 20-21'!RPV30)</f>
        <v/>
      </c>
      <c r="RPW30" s="14" t="str">
        <f>IF('Employee Input 20-21'!RPW30="","",'Employee Input 20-21'!RPW30)</f>
        <v/>
      </c>
      <c r="RPX30" s="14" t="str">
        <f>IF('Employee Input 20-21'!RPX30="","",'Employee Input 20-21'!RPX30)</f>
        <v/>
      </c>
      <c r="RPY30" s="14" t="str">
        <f>IF('Employee Input 20-21'!RPY30="","",'Employee Input 20-21'!RPY30)</f>
        <v/>
      </c>
      <c r="RPZ30" s="14" t="str">
        <f>IF('Employee Input 20-21'!RPZ30="","",'Employee Input 20-21'!RPZ30)</f>
        <v/>
      </c>
      <c r="RQA30" s="14" t="str">
        <f>IF('Employee Input 20-21'!RQA30="","",'Employee Input 20-21'!RQA30)</f>
        <v/>
      </c>
      <c r="RQB30" s="14" t="str">
        <f>IF('Employee Input 20-21'!RQB30="","",'Employee Input 20-21'!RQB30)</f>
        <v/>
      </c>
      <c r="RQC30" s="14" t="str">
        <f>IF('Employee Input 20-21'!RQC30="","",'Employee Input 20-21'!RQC30)</f>
        <v/>
      </c>
      <c r="RQD30" s="14" t="str">
        <f>IF('Employee Input 20-21'!RQD30="","",'Employee Input 20-21'!RQD30)</f>
        <v/>
      </c>
      <c r="RQE30" s="14" t="str">
        <f>IF('Employee Input 20-21'!RQE30="","",'Employee Input 20-21'!RQE30)</f>
        <v/>
      </c>
      <c r="RQF30" s="14" t="str">
        <f>IF('Employee Input 20-21'!RQF30="","",'Employee Input 20-21'!RQF30)</f>
        <v/>
      </c>
      <c r="RQG30" s="14" t="str">
        <f>IF('Employee Input 20-21'!RQG30="","",'Employee Input 20-21'!RQG30)</f>
        <v/>
      </c>
      <c r="RQH30" s="14" t="str">
        <f>IF('Employee Input 20-21'!RQH30="","",'Employee Input 20-21'!RQH30)</f>
        <v/>
      </c>
      <c r="RQI30" s="14" t="str">
        <f>IF('Employee Input 20-21'!RQI30="","",'Employee Input 20-21'!RQI30)</f>
        <v/>
      </c>
      <c r="RQJ30" s="14" t="str">
        <f>IF('Employee Input 20-21'!RQJ30="","",'Employee Input 20-21'!RQJ30)</f>
        <v/>
      </c>
      <c r="RQK30" s="14" t="str">
        <f>IF('Employee Input 20-21'!RQK30="","",'Employee Input 20-21'!RQK30)</f>
        <v/>
      </c>
      <c r="RQL30" s="14" t="str">
        <f>IF('Employee Input 20-21'!RQL30="","",'Employee Input 20-21'!RQL30)</f>
        <v/>
      </c>
      <c r="RQM30" s="14" t="str">
        <f>IF('Employee Input 20-21'!RQM30="","",'Employee Input 20-21'!RQM30)</f>
        <v/>
      </c>
      <c r="RQN30" s="14" t="str">
        <f>IF('Employee Input 20-21'!RQN30="","",'Employee Input 20-21'!RQN30)</f>
        <v/>
      </c>
      <c r="RQO30" s="14" t="str">
        <f>IF('Employee Input 20-21'!RQO30="","",'Employee Input 20-21'!RQO30)</f>
        <v/>
      </c>
      <c r="RQP30" s="14" t="str">
        <f>IF('Employee Input 20-21'!RQP30="","",'Employee Input 20-21'!RQP30)</f>
        <v/>
      </c>
      <c r="RQQ30" s="14" t="str">
        <f>IF('Employee Input 20-21'!RQQ30="","",'Employee Input 20-21'!RQQ30)</f>
        <v/>
      </c>
      <c r="RQR30" s="14" t="str">
        <f>IF('Employee Input 20-21'!RQR30="","",'Employee Input 20-21'!RQR30)</f>
        <v/>
      </c>
      <c r="RQS30" s="14" t="str">
        <f>IF('Employee Input 20-21'!RQS30="","",'Employee Input 20-21'!RQS30)</f>
        <v/>
      </c>
      <c r="RQT30" s="14" t="str">
        <f>IF('Employee Input 20-21'!RQT30="","",'Employee Input 20-21'!RQT30)</f>
        <v/>
      </c>
      <c r="RQU30" s="14" t="str">
        <f>IF('Employee Input 20-21'!RQU30="","",'Employee Input 20-21'!RQU30)</f>
        <v/>
      </c>
      <c r="RQV30" s="14" t="str">
        <f>IF('Employee Input 20-21'!RQV30="","",'Employee Input 20-21'!RQV30)</f>
        <v/>
      </c>
      <c r="RQW30" s="14" t="str">
        <f>IF('Employee Input 20-21'!RQW30="","",'Employee Input 20-21'!RQW30)</f>
        <v/>
      </c>
      <c r="RQX30" s="14" t="str">
        <f>IF('Employee Input 20-21'!RQX30="","",'Employee Input 20-21'!RQX30)</f>
        <v/>
      </c>
      <c r="RQY30" s="14" t="str">
        <f>IF('Employee Input 20-21'!RQY30="","",'Employee Input 20-21'!RQY30)</f>
        <v/>
      </c>
      <c r="RQZ30" s="14" t="str">
        <f>IF('Employee Input 20-21'!RQZ30="","",'Employee Input 20-21'!RQZ30)</f>
        <v/>
      </c>
      <c r="RRA30" s="14" t="str">
        <f>IF('Employee Input 20-21'!RRA30="","",'Employee Input 20-21'!RRA30)</f>
        <v/>
      </c>
      <c r="RRB30" s="14" t="str">
        <f>IF('Employee Input 20-21'!RRB30="","",'Employee Input 20-21'!RRB30)</f>
        <v/>
      </c>
      <c r="RRC30" s="14" t="str">
        <f>IF('Employee Input 20-21'!RRC30="","",'Employee Input 20-21'!RRC30)</f>
        <v/>
      </c>
      <c r="RRD30" s="14" t="str">
        <f>IF('Employee Input 20-21'!RRD30="","",'Employee Input 20-21'!RRD30)</f>
        <v/>
      </c>
      <c r="RRE30" s="14" t="str">
        <f>IF('Employee Input 20-21'!RRE30="","",'Employee Input 20-21'!RRE30)</f>
        <v/>
      </c>
      <c r="RRF30" s="14" t="str">
        <f>IF('Employee Input 20-21'!RRF30="","",'Employee Input 20-21'!RRF30)</f>
        <v/>
      </c>
      <c r="RRG30" s="14" t="str">
        <f>IF('Employee Input 20-21'!RRG30="","",'Employee Input 20-21'!RRG30)</f>
        <v/>
      </c>
      <c r="RRH30" s="14" t="str">
        <f>IF('Employee Input 20-21'!RRH30="","",'Employee Input 20-21'!RRH30)</f>
        <v/>
      </c>
      <c r="RRI30" s="14" t="str">
        <f>IF('Employee Input 20-21'!RRI30="","",'Employee Input 20-21'!RRI30)</f>
        <v/>
      </c>
      <c r="RRJ30" s="14" t="str">
        <f>IF('Employee Input 20-21'!RRJ30="","",'Employee Input 20-21'!RRJ30)</f>
        <v/>
      </c>
      <c r="RRK30" s="14" t="str">
        <f>IF('Employee Input 20-21'!RRK30="","",'Employee Input 20-21'!RRK30)</f>
        <v/>
      </c>
      <c r="RRL30" s="14" t="str">
        <f>IF('Employee Input 20-21'!RRL30="","",'Employee Input 20-21'!RRL30)</f>
        <v/>
      </c>
      <c r="RRM30" s="14" t="str">
        <f>IF('Employee Input 20-21'!RRM30="","",'Employee Input 20-21'!RRM30)</f>
        <v/>
      </c>
      <c r="RRN30" s="14" t="str">
        <f>IF('Employee Input 20-21'!RRN30="","",'Employee Input 20-21'!RRN30)</f>
        <v/>
      </c>
      <c r="RRO30" s="14" t="str">
        <f>IF('Employee Input 20-21'!RRO30="","",'Employee Input 20-21'!RRO30)</f>
        <v/>
      </c>
      <c r="RRP30" s="14" t="str">
        <f>IF('Employee Input 20-21'!RRP30="","",'Employee Input 20-21'!RRP30)</f>
        <v/>
      </c>
      <c r="RRQ30" s="14" t="str">
        <f>IF('Employee Input 20-21'!RRQ30="","",'Employee Input 20-21'!RRQ30)</f>
        <v/>
      </c>
      <c r="RRR30" s="14" t="str">
        <f>IF('Employee Input 20-21'!RRR30="","",'Employee Input 20-21'!RRR30)</f>
        <v/>
      </c>
      <c r="RRS30" s="14" t="str">
        <f>IF('Employee Input 20-21'!RRS30="","",'Employee Input 20-21'!RRS30)</f>
        <v/>
      </c>
      <c r="RRT30" s="14" t="str">
        <f>IF('Employee Input 20-21'!RRT30="","",'Employee Input 20-21'!RRT30)</f>
        <v/>
      </c>
      <c r="RRU30" s="14" t="str">
        <f>IF('Employee Input 20-21'!RRU30="","",'Employee Input 20-21'!RRU30)</f>
        <v/>
      </c>
      <c r="RRV30" s="14" t="str">
        <f>IF('Employee Input 20-21'!RRV30="","",'Employee Input 20-21'!RRV30)</f>
        <v/>
      </c>
      <c r="RRW30" s="14" t="str">
        <f>IF('Employee Input 20-21'!RRW30="","",'Employee Input 20-21'!RRW30)</f>
        <v/>
      </c>
      <c r="RRX30" s="14" t="str">
        <f>IF('Employee Input 20-21'!RRX30="","",'Employee Input 20-21'!RRX30)</f>
        <v/>
      </c>
      <c r="RRY30" s="14" t="str">
        <f>IF('Employee Input 20-21'!RRY30="","",'Employee Input 20-21'!RRY30)</f>
        <v/>
      </c>
      <c r="RRZ30" s="14" t="str">
        <f>IF('Employee Input 20-21'!RRZ30="","",'Employee Input 20-21'!RRZ30)</f>
        <v/>
      </c>
      <c r="RSA30" s="14" t="str">
        <f>IF('Employee Input 20-21'!RSA30="","",'Employee Input 20-21'!RSA30)</f>
        <v/>
      </c>
      <c r="RSB30" s="14" t="str">
        <f>IF('Employee Input 20-21'!RSB30="","",'Employee Input 20-21'!RSB30)</f>
        <v/>
      </c>
      <c r="RSC30" s="14" t="str">
        <f>IF('Employee Input 20-21'!RSC30="","",'Employee Input 20-21'!RSC30)</f>
        <v/>
      </c>
      <c r="RSD30" s="14" t="str">
        <f>IF('Employee Input 20-21'!RSD30="","",'Employee Input 20-21'!RSD30)</f>
        <v/>
      </c>
      <c r="RSE30" s="14" t="str">
        <f>IF('Employee Input 20-21'!RSE30="","",'Employee Input 20-21'!RSE30)</f>
        <v/>
      </c>
      <c r="RSF30" s="14" t="str">
        <f>IF('Employee Input 20-21'!RSF30="","",'Employee Input 20-21'!RSF30)</f>
        <v/>
      </c>
      <c r="RSG30" s="14" t="str">
        <f>IF('Employee Input 20-21'!RSG30="","",'Employee Input 20-21'!RSG30)</f>
        <v/>
      </c>
      <c r="RSH30" s="14" t="str">
        <f>IF('Employee Input 20-21'!RSH30="","",'Employee Input 20-21'!RSH30)</f>
        <v/>
      </c>
      <c r="RSI30" s="14" t="str">
        <f>IF('Employee Input 20-21'!RSI30="","",'Employee Input 20-21'!RSI30)</f>
        <v/>
      </c>
      <c r="RSJ30" s="14" t="str">
        <f>IF('Employee Input 20-21'!RSJ30="","",'Employee Input 20-21'!RSJ30)</f>
        <v/>
      </c>
      <c r="RSK30" s="14" t="str">
        <f>IF('Employee Input 20-21'!RSK30="","",'Employee Input 20-21'!RSK30)</f>
        <v/>
      </c>
      <c r="RSL30" s="14" t="str">
        <f>IF('Employee Input 20-21'!RSL30="","",'Employee Input 20-21'!RSL30)</f>
        <v/>
      </c>
      <c r="RSM30" s="14" t="str">
        <f>IF('Employee Input 20-21'!RSM30="","",'Employee Input 20-21'!RSM30)</f>
        <v/>
      </c>
      <c r="RSN30" s="14" t="str">
        <f>IF('Employee Input 20-21'!RSN30="","",'Employee Input 20-21'!RSN30)</f>
        <v/>
      </c>
      <c r="RSO30" s="14" t="str">
        <f>IF('Employee Input 20-21'!RSO30="","",'Employee Input 20-21'!RSO30)</f>
        <v/>
      </c>
      <c r="RSP30" s="14" t="str">
        <f>IF('Employee Input 20-21'!RSP30="","",'Employee Input 20-21'!RSP30)</f>
        <v/>
      </c>
      <c r="RSQ30" s="14" t="str">
        <f>IF('Employee Input 20-21'!RSQ30="","",'Employee Input 20-21'!RSQ30)</f>
        <v/>
      </c>
      <c r="RSR30" s="14" t="str">
        <f>IF('Employee Input 20-21'!RSR30="","",'Employee Input 20-21'!RSR30)</f>
        <v/>
      </c>
      <c r="RSS30" s="14" t="str">
        <f>IF('Employee Input 20-21'!RSS30="","",'Employee Input 20-21'!RSS30)</f>
        <v/>
      </c>
      <c r="RST30" s="14" t="str">
        <f>IF('Employee Input 20-21'!RST30="","",'Employee Input 20-21'!RST30)</f>
        <v/>
      </c>
      <c r="RSU30" s="14" t="str">
        <f>IF('Employee Input 20-21'!RSU30="","",'Employee Input 20-21'!RSU30)</f>
        <v/>
      </c>
      <c r="RSV30" s="14" t="str">
        <f>IF('Employee Input 20-21'!RSV30="","",'Employee Input 20-21'!RSV30)</f>
        <v/>
      </c>
      <c r="RSW30" s="14" t="str">
        <f>IF('Employee Input 20-21'!RSW30="","",'Employee Input 20-21'!RSW30)</f>
        <v/>
      </c>
      <c r="RSX30" s="14" t="str">
        <f>IF('Employee Input 20-21'!RSX30="","",'Employee Input 20-21'!RSX30)</f>
        <v/>
      </c>
      <c r="RSY30" s="14" t="str">
        <f>IF('Employee Input 20-21'!RSY30="","",'Employee Input 20-21'!RSY30)</f>
        <v/>
      </c>
      <c r="RSZ30" s="14" t="str">
        <f>IF('Employee Input 20-21'!RSZ30="","",'Employee Input 20-21'!RSZ30)</f>
        <v/>
      </c>
      <c r="RTA30" s="14" t="str">
        <f>IF('Employee Input 20-21'!RTA30="","",'Employee Input 20-21'!RTA30)</f>
        <v/>
      </c>
      <c r="RTB30" s="14" t="str">
        <f>IF('Employee Input 20-21'!RTB30="","",'Employee Input 20-21'!RTB30)</f>
        <v/>
      </c>
      <c r="RTC30" s="14" t="str">
        <f>IF('Employee Input 20-21'!RTC30="","",'Employee Input 20-21'!RTC30)</f>
        <v/>
      </c>
      <c r="RTD30" s="14" t="str">
        <f>IF('Employee Input 20-21'!RTD30="","",'Employee Input 20-21'!RTD30)</f>
        <v/>
      </c>
      <c r="RTE30" s="14" t="str">
        <f>IF('Employee Input 20-21'!RTE30="","",'Employee Input 20-21'!RTE30)</f>
        <v/>
      </c>
      <c r="RTF30" s="14" t="str">
        <f>IF('Employee Input 20-21'!RTF30="","",'Employee Input 20-21'!RTF30)</f>
        <v/>
      </c>
      <c r="RTG30" s="14" t="str">
        <f>IF('Employee Input 20-21'!RTG30="","",'Employee Input 20-21'!RTG30)</f>
        <v/>
      </c>
      <c r="RTH30" s="14" t="str">
        <f>IF('Employee Input 20-21'!RTH30="","",'Employee Input 20-21'!RTH30)</f>
        <v/>
      </c>
      <c r="RTI30" s="14" t="str">
        <f>IF('Employee Input 20-21'!RTI30="","",'Employee Input 20-21'!RTI30)</f>
        <v/>
      </c>
      <c r="RTJ30" s="14" t="str">
        <f>IF('Employee Input 20-21'!RTJ30="","",'Employee Input 20-21'!RTJ30)</f>
        <v/>
      </c>
      <c r="RTK30" s="14" t="str">
        <f>IF('Employee Input 20-21'!RTK30="","",'Employee Input 20-21'!RTK30)</f>
        <v/>
      </c>
      <c r="RTL30" s="14" t="str">
        <f>IF('Employee Input 20-21'!RTL30="","",'Employee Input 20-21'!RTL30)</f>
        <v/>
      </c>
      <c r="RTM30" s="14" t="str">
        <f>IF('Employee Input 20-21'!RTM30="","",'Employee Input 20-21'!RTM30)</f>
        <v/>
      </c>
      <c r="RTN30" s="14" t="str">
        <f>IF('Employee Input 20-21'!RTN30="","",'Employee Input 20-21'!RTN30)</f>
        <v/>
      </c>
      <c r="RTO30" s="14" t="str">
        <f>IF('Employee Input 20-21'!RTO30="","",'Employee Input 20-21'!RTO30)</f>
        <v/>
      </c>
      <c r="RTP30" s="14" t="str">
        <f>IF('Employee Input 20-21'!RTP30="","",'Employee Input 20-21'!RTP30)</f>
        <v/>
      </c>
      <c r="RTQ30" s="14" t="str">
        <f>IF('Employee Input 20-21'!RTQ30="","",'Employee Input 20-21'!RTQ30)</f>
        <v/>
      </c>
      <c r="RTR30" s="14" t="str">
        <f>IF('Employee Input 20-21'!RTR30="","",'Employee Input 20-21'!RTR30)</f>
        <v/>
      </c>
      <c r="RTS30" s="14" t="str">
        <f>IF('Employee Input 20-21'!RTS30="","",'Employee Input 20-21'!RTS30)</f>
        <v/>
      </c>
      <c r="RTT30" s="14" t="str">
        <f>IF('Employee Input 20-21'!RTT30="","",'Employee Input 20-21'!RTT30)</f>
        <v/>
      </c>
      <c r="RTU30" s="14" t="str">
        <f>IF('Employee Input 20-21'!RTU30="","",'Employee Input 20-21'!RTU30)</f>
        <v/>
      </c>
      <c r="RTV30" s="14" t="str">
        <f>IF('Employee Input 20-21'!RTV30="","",'Employee Input 20-21'!RTV30)</f>
        <v/>
      </c>
      <c r="RTW30" s="14" t="str">
        <f>IF('Employee Input 20-21'!RTW30="","",'Employee Input 20-21'!RTW30)</f>
        <v/>
      </c>
      <c r="RTX30" s="14" t="str">
        <f>IF('Employee Input 20-21'!RTX30="","",'Employee Input 20-21'!RTX30)</f>
        <v/>
      </c>
      <c r="RTY30" s="14" t="str">
        <f>IF('Employee Input 20-21'!RTY30="","",'Employee Input 20-21'!RTY30)</f>
        <v/>
      </c>
      <c r="RTZ30" s="14" t="str">
        <f>IF('Employee Input 20-21'!RTZ30="","",'Employee Input 20-21'!RTZ30)</f>
        <v/>
      </c>
      <c r="RUA30" s="14" t="str">
        <f>IF('Employee Input 20-21'!RUA30="","",'Employee Input 20-21'!RUA30)</f>
        <v/>
      </c>
      <c r="RUB30" s="14" t="str">
        <f>IF('Employee Input 20-21'!RUB30="","",'Employee Input 20-21'!RUB30)</f>
        <v/>
      </c>
      <c r="RUC30" s="14" t="str">
        <f>IF('Employee Input 20-21'!RUC30="","",'Employee Input 20-21'!RUC30)</f>
        <v/>
      </c>
      <c r="RUD30" s="14" t="str">
        <f>IF('Employee Input 20-21'!RUD30="","",'Employee Input 20-21'!RUD30)</f>
        <v/>
      </c>
      <c r="RUE30" s="14" t="str">
        <f>IF('Employee Input 20-21'!RUE30="","",'Employee Input 20-21'!RUE30)</f>
        <v/>
      </c>
      <c r="RUF30" s="14" t="str">
        <f>IF('Employee Input 20-21'!RUF30="","",'Employee Input 20-21'!RUF30)</f>
        <v/>
      </c>
      <c r="RUG30" s="14" t="str">
        <f>IF('Employee Input 20-21'!RUG30="","",'Employee Input 20-21'!RUG30)</f>
        <v/>
      </c>
      <c r="RUH30" s="14" t="str">
        <f>IF('Employee Input 20-21'!RUH30="","",'Employee Input 20-21'!RUH30)</f>
        <v/>
      </c>
      <c r="RUI30" s="14" t="str">
        <f>IF('Employee Input 20-21'!RUI30="","",'Employee Input 20-21'!RUI30)</f>
        <v/>
      </c>
      <c r="RUJ30" s="14" t="str">
        <f>IF('Employee Input 20-21'!RUJ30="","",'Employee Input 20-21'!RUJ30)</f>
        <v/>
      </c>
      <c r="RUK30" s="14" t="str">
        <f>IF('Employee Input 20-21'!RUK30="","",'Employee Input 20-21'!RUK30)</f>
        <v/>
      </c>
      <c r="RUL30" s="14" t="str">
        <f>IF('Employee Input 20-21'!RUL30="","",'Employee Input 20-21'!RUL30)</f>
        <v/>
      </c>
      <c r="RUM30" s="14" t="str">
        <f>IF('Employee Input 20-21'!RUM30="","",'Employee Input 20-21'!RUM30)</f>
        <v/>
      </c>
      <c r="RUN30" s="14" t="str">
        <f>IF('Employee Input 20-21'!RUN30="","",'Employee Input 20-21'!RUN30)</f>
        <v/>
      </c>
      <c r="RUO30" s="14" t="str">
        <f>IF('Employee Input 20-21'!RUO30="","",'Employee Input 20-21'!RUO30)</f>
        <v/>
      </c>
      <c r="RUP30" s="14" t="str">
        <f>IF('Employee Input 20-21'!RUP30="","",'Employee Input 20-21'!RUP30)</f>
        <v/>
      </c>
      <c r="RUQ30" s="14" t="str">
        <f>IF('Employee Input 20-21'!RUQ30="","",'Employee Input 20-21'!RUQ30)</f>
        <v/>
      </c>
      <c r="RUR30" s="14" t="str">
        <f>IF('Employee Input 20-21'!RUR30="","",'Employee Input 20-21'!RUR30)</f>
        <v/>
      </c>
      <c r="RUS30" s="14" t="str">
        <f>IF('Employee Input 20-21'!RUS30="","",'Employee Input 20-21'!RUS30)</f>
        <v/>
      </c>
      <c r="RUT30" s="14" t="str">
        <f>IF('Employee Input 20-21'!RUT30="","",'Employee Input 20-21'!RUT30)</f>
        <v/>
      </c>
      <c r="RUU30" s="14" t="str">
        <f>IF('Employee Input 20-21'!RUU30="","",'Employee Input 20-21'!RUU30)</f>
        <v/>
      </c>
      <c r="RUV30" s="14" t="str">
        <f>IF('Employee Input 20-21'!RUV30="","",'Employee Input 20-21'!RUV30)</f>
        <v/>
      </c>
      <c r="RUW30" s="14" t="str">
        <f>IF('Employee Input 20-21'!RUW30="","",'Employee Input 20-21'!RUW30)</f>
        <v/>
      </c>
      <c r="RUX30" s="14" t="str">
        <f>IF('Employee Input 20-21'!RUX30="","",'Employee Input 20-21'!RUX30)</f>
        <v/>
      </c>
      <c r="RUY30" s="14" t="str">
        <f>IF('Employee Input 20-21'!RUY30="","",'Employee Input 20-21'!RUY30)</f>
        <v/>
      </c>
      <c r="RUZ30" s="14" t="str">
        <f>IF('Employee Input 20-21'!RUZ30="","",'Employee Input 20-21'!RUZ30)</f>
        <v/>
      </c>
      <c r="RVA30" s="14" t="str">
        <f>IF('Employee Input 20-21'!RVA30="","",'Employee Input 20-21'!RVA30)</f>
        <v/>
      </c>
      <c r="RVB30" s="14" t="str">
        <f>IF('Employee Input 20-21'!RVB30="","",'Employee Input 20-21'!RVB30)</f>
        <v/>
      </c>
      <c r="RVC30" s="14" t="str">
        <f>IF('Employee Input 20-21'!RVC30="","",'Employee Input 20-21'!RVC30)</f>
        <v/>
      </c>
      <c r="RVD30" s="14" t="str">
        <f>IF('Employee Input 20-21'!RVD30="","",'Employee Input 20-21'!RVD30)</f>
        <v/>
      </c>
      <c r="RVE30" s="14" t="str">
        <f>IF('Employee Input 20-21'!RVE30="","",'Employee Input 20-21'!RVE30)</f>
        <v/>
      </c>
      <c r="RVF30" s="14" t="str">
        <f>IF('Employee Input 20-21'!RVF30="","",'Employee Input 20-21'!RVF30)</f>
        <v/>
      </c>
      <c r="RVG30" s="14" t="str">
        <f>IF('Employee Input 20-21'!RVG30="","",'Employee Input 20-21'!RVG30)</f>
        <v/>
      </c>
      <c r="RVH30" s="14" t="str">
        <f>IF('Employee Input 20-21'!RVH30="","",'Employee Input 20-21'!RVH30)</f>
        <v/>
      </c>
      <c r="RVI30" s="14" t="str">
        <f>IF('Employee Input 20-21'!RVI30="","",'Employee Input 20-21'!RVI30)</f>
        <v/>
      </c>
      <c r="RVJ30" s="14" t="str">
        <f>IF('Employee Input 20-21'!RVJ30="","",'Employee Input 20-21'!RVJ30)</f>
        <v/>
      </c>
      <c r="RVK30" s="14" t="str">
        <f>IF('Employee Input 20-21'!RVK30="","",'Employee Input 20-21'!RVK30)</f>
        <v/>
      </c>
      <c r="RVL30" s="14" t="str">
        <f>IF('Employee Input 20-21'!RVL30="","",'Employee Input 20-21'!RVL30)</f>
        <v/>
      </c>
      <c r="RVM30" s="14" t="str">
        <f>IF('Employee Input 20-21'!RVM30="","",'Employee Input 20-21'!RVM30)</f>
        <v/>
      </c>
      <c r="RVN30" s="14" t="str">
        <f>IF('Employee Input 20-21'!RVN30="","",'Employee Input 20-21'!RVN30)</f>
        <v/>
      </c>
      <c r="RVO30" s="14" t="str">
        <f>IF('Employee Input 20-21'!RVO30="","",'Employee Input 20-21'!RVO30)</f>
        <v/>
      </c>
      <c r="RVP30" s="14" t="str">
        <f>IF('Employee Input 20-21'!RVP30="","",'Employee Input 20-21'!RVP30)</f>
        <v/>
      </c>
      <c r="RVQ30" s="14" t="str">
        <f>IF('Employee Input 20-21'!RVQ30="","",'Employee Input 20-21'!RVQ30)</f>
        <v/>
      </c>
      <c r="RVR30" s="14" t="str">
        <f>IF('Employee Input 20-21'!RVR30="","",'Employee Input 20-21'!RVR30)</f>
        <v/>
      </c>
      <c r="RVS30" s="14" t="str">
        <f>IF('Employee Input 20-21'!RVS30="","",'Employee Input 20-21'!RVS30)</f>
        <v/>
      </c>
      <c r="RVT30" s="14" t="str">
        <f>IF('Employee Input 20-21'!RVT30="","",'Employee Input 20-21'!RVT30)</f>
        <v/>
      </c>
      <c r="RVU30" s="14" t="str">
        <f>IF('Employee Input 20-21'!RVU30="","",'Employee Input 20-21'!RVU30)</f>
        <v/>
      </c>
      <c r="RVV30" s="14" t="str">
        <f>IF('Employee Input 20-21'!RVV30="","",'Employee Input 20-21'!RVV30)</f>
        <v/>
      </c>
      <c r="RVW30" s="14" t="str">
        <f>IF('Employee Input 20-21'!RVW30="","",'Employee Input 20-21'!RVW30)</f>
        <v/>
      </c>
      <c r="RVX30" s="14" t="str">
        <f>IF('Employee Input 20-21'!RVX30="","",'Employee Input 20-21'!RVX30)</f>
        <v/>
      </c>
      <c r="RVY30" s="14" t="str">
        <f>IF('Employee Input 20-21'!RVY30="","",'Employee Input 20-21'!RVY30)</f>
        <v/>
      </c>
      <c r="RVZ30" s="14" t="str">
        <f>IF('Employee Input 20-21'!RVZ30="","",'Employee Input 20-21'!RVZ30)</f>
        <v/>
      </c>
      <c r="RWA30" s="14" t="str">
        <f>IF('Employee Input 20-21'!RWA30="","",'Employee Input 20-21'!RWA30)</f>
        <v/>
      </c>
      <c r="RWB30" s="14" t="str">
        <f>IF('Employee Input 20-21'!RWB30="","",'Employee Input 20-21'!RWB30)</f>
        <v/>
      </c>
      <c r="RWC30" s="14" t="str">
        <f>IF('Employee Input 20-21'!RWC30="","",'Employee Input 20-21'!RWC30)</f>
        <v/>
      </c>
      <c r="RWD30" s="14" t="str">
        <f>IF('Employee Input 20-21'!RWD30="","",'Employee Input 20-21'!RWD30)</f>
        <v/>
      </c>
      <c r="RWE30" s="14" t="str">
        <f>IF('Employee Input 20-21'!RWE30="","",'Employee Input 20-21'!RWE30)</f>
        <v/>
      </c>
      <c r="RWF30" s="14" t="str">
        <f>IF('Employee Input 20-21'!RWF30="","",'Employee Input 20-21'!RWF30)</f>
        <v/>
      </c>
      <c r="RWG30" s="14" t="str">
        <f>IF('Employee Input 20-21'!RWG30="","",'Employee Input 20-21'!RWG30)</f>
        <v/>
      </c>
      <c r="RWH30" s="14" t="str">
        <f>IF('Employee Input 20-21'!RWH30="","",'Employee Input 20-21'!RWH30)</f>
        <v/>
      </c>
      <c r="RWI30" s="14" t="str">
        <f>IF('Employee Input 20-21'!RWI30="","",'Employee Input 20-21'!RWI30)</f>
        <v/>
      </c>
      <c r="RWJ30" s="14" t="str">
        <f>IF('Employee Input 20-21'!RWJ30="","",'Employee Input 20-21'!RWJ30)</f>
        <v/>
      </c>
      <c r="RWK30" s="14" t="str">
        <f>IF('Employee Input 20-21'!RWK30="","",'Employee Input 20-21'!RWK30)</f>
        <v/>
      </c>
      <c r="RWL30" s="14" t="str">
        <f>IF('Employee Input 20-21'!RWL30="","",'Employee Input 20-21'!RWL30)</f>
        <v/>
      </c>
      <c r="RWM30" s="14" t="str">
        <f>IF('Employee Input 20-21'!RWM30="","",'Employee Input 20-21'!RWM30)</f>
        <v/>
      </c>
      <c r="RWN30" s="14" t="str">
        <f>IF('Employee Input 20-21'!RWN30="","",'Employee Input 20-21'!RWN30)</f>
        <v/>
      </c>
      <c r="RWO30" s="14" t="str">
        <f>IF('Employee Input 20-21'!RWO30="","",'Employee Input 20-21'!RWO30)</f>
        <v/>
      </c>
      <c r="RWP30" s="14" t="str">
        <f>IF('Employee Input 20-21'!RWP30="","",'Employee Input 20-21'!RWP30)</f>
        <v/>
      </c>
      <c r="RWQ30" s="14" t="str">
        <f>IF('Employee Input 20-21'!RWQ30="","",'Employee Input 20-21'!RWQ30)</f>
        <v/>
      </c>
      <c r="RWR30" s="14" t="str">
        <f>IF('Employee Input 20-21'!RWR30="","",'Employee Input 20-21'!RWR30)</f>
        <v/>
      </c>
      <c r="RWS30" s="14" t="str">
        <f>IF('Employee Input 20-21'!RWS30="","",'Employee Input 20-21'!RWS30)</f>
        <v/>
      </c>
      <c r="RWT30" s="14" t="str">
        <f>IF('Employee Input 20-21'!RWT30="","",'Employee Input 20-21'!RWT30)</f>
        <v/>
      </c>
      <c r="RWU30" s="14" t="str">
        <f>IF('Employee Input 20-21'!RWU30="","",'Employee Input 20-21'!RWU30)</f>
        <v/>
      </c>
      <c r="RWV30" s="14" t="str">
        <f>IF('Employee Input 20-21'!RWV30="","",'Employee Input 20-21'!RWV30)</f>
        <v/>
      </c>
      <c r="RWW30" s="14" t="str">
        <f>IF('Employee Input 20-21'!RWW30="","",'Employee Input 20-21'!RWW30)</f>
        <v/>
      </c>
      <c r="RWX30" s="14" t="str">
        <f>IF('Employee Input 20-21'!RWX30="","",'Employee Input 20-21'!RWX30)</f>
        <v/>
      </c>
      <c r="RWY30" s="14" t="str">
        <f>IF('Employee Input 20-21'!RWY30="","",'Employee Input 20-21'!RWY30)</f>
        <v/>
      </c>
      <c r="RWZ30" s="14" t="str">
        <f>IF('Employee Input 20-21'!RWZ30="","",'Employee Input 20-21'!RWZ30)</f>
        <v/>
      </c>
      <c r="RXA30" s="14" t="str">
        <f>IF('Employee Input 20-21'!RXA30="","",'Employee Input 20-21'!RXA30)</f>
        <v/>
      </c>
      <c r="RXB30" s="14" t="str">
        <f>IF('Employee Input 20-21'!RXB30="","",'Employee Input 20-21'!RXB30)</f>
        <v/>
      </c>
      <c r="RXC30" s="14" t="str">
        <f>IF('Employee Input 20-21'!RXC30="","",'Employee Input 20-21'!RXC30)</f>
        <v/>
      </c>
      <c r="RXD30" s="14" t="str">
        <f>IF('Employee Input 20-21'!RXD30="","",'Employee Input 20-21'!RXD30)</f>
        <v/>
      </c>
      <c r="RXE30" s="14" t="str">
        <f>IF('Employee Input 20-21'!RXE30="","",'Employee Input 20-21'!RXE30)</f>
        <v/>
      </c>
      <c r="RXF30" s="14" t="str">
        <f>IF('Employee Input 20-21'!RXF30="","",'Employee Input 20-21'!RXF30)</f>
        <v/>
      </c>
      <c r="RXG30" s="14" t="str">
        <f>IF('Employee Input 20-21'!RXG30="","",'Employee Input 20-21'!RXG30)</f>
        <v/>
      </c>
      <c r="RXH30" s="14" t="str">
        <f>IF('Employee Input 20-21'!RXH30="","",'Employee Input 20-21'!RXH30)</f>
        <v/>
      </c>
      <c r="RXI30" s="14" t="str">
        <f>IF('Employee Input 20-21'!RXI30="","",'Employee Input 20-21'!RXI30)</f>
        <v/>
      </c>
      <c r="RXJ30" s="14" t="str">
        <f>IF('Employee Input 20-21'!RXJ30="","",'Employee Input 20-21'!RXJ30)</f>
        <v/>
      </c>
      <c r="RXK30" s="14" t="str">
        <f>IF('Employee Input 20-21'!RXK30="","",'Employee Input 20-21'!RXK30)</f>
        <v/>
      </c>
      <c r="RXL30" s="14" t="str">
        <f>IF('Employee Input 20-21'!RXL30="","",'Employee Input 20-21'!RXL30)</f>
        <v/>
      </c>
      <c r="RXM30" s="14" t="str">
        <f>IF('Employee Input 20-21'!RXM30="","",'Employee Input 20-21'!RXM30)</f>
        <v/>
      </c>
      <c r="RXN30" s="14" t="str">
        <f>IF('Employee Input 20-21'!RXN30="","",'Employee Input 20-21'!RXN30)</f>
        <v/>
      </c>
      <c r="RXO30" s="14" t="str">
        <f>IF('Employee Input 20-21'!RXO30="","",'Employee Input 20-21'!RXO30)</f>
        <v/>
      </c>
      <c r="RXP30" s="14" t="str">
        <f>IF('Employee Input 20-21'!RXP30="","",'Employee Input 20-21'!RXP30)</f>
        <v/>
      </c>
      <c r="RXQ30" s="14" t="str">
        <f>IF('Employee Input 20-21'!RXQ30="","",'Employee Input 20-21'!RXQ30)</f>
        <v/>
      </c>
      <c r="RXR30" s="14" t="str">
        <f>IF('Employee Input 20-21'!RXR30="","",'Employee Input 20-21'!RXR30)</f>
        <v/>
      </c>
      <c r="RXS30" s="14" t="str">
        <f>IF('Employee Input 20-21'!RXS30="","",'Employee Input 20-21'!RXS30)</f>
        <v/>
      </c>
      <c r="RXT30" s="14" t="str">
        <f>IF('Employee Input 20-21'!RXT30="","",'Employee Input 20-21'!RXT30)</f>
        <v/>
      </c>
      <c r="RXU30" s="14" t="str">
        <f>IF('Employee Input 20-21'!RXU30="","",'Employee Input 20-21'!RXU30)</f>
        <v/>
      </c>
      <c r="RXV30" s="14" t="str">
        <f>IF('Employee Input 20-21'!RXV30="","",'Employee Input 20-21'!RXV30)</f>
        <v/>
      </c>
      <c r="RXW30" s="14" t="str">
        <f>IF('Employee Input 20-21'!RXW30="","",'Employee Input 20-21'!RXW30)</f>
        <v/>
      </c>
      <c r="RXX30" s="14" t="str">
        <f>IF('Employee Input 20-21'!RXX30="","",'Employee Input 20-21'!RXX30)</f>
        <v/>
      </c>
      <c r="RXY30" s="14" t="str">
        <f>IF('Employee Input 20-21'!RXY30="","",'Employee Input 20-21'!RXY30)</f>
        <v/>
      </c>
      <c r="RXZ30" s="14" t="str">
        <f>IF('Employee Input 20-21'!RXZ30="","",'Employee Input 20-21'!RXZ30)</f>
        <v/>
      </c>
      <c r="RYA30" s="14" t="str">
        <f>IF('Employee Input 20-21'!RYA30="","",'Employee Input 20-21'!RYA30)</f>
        <v/>
      </c>
      <c r="RYB30" s="14" t="str">
        <f>IF('Employee Input 20-21'!RYB30="","",'Employee Input 20-21'!RYB30)</f>
        <v/>
      </c>
      <c r="RYC30" s="14" t="str">
        <f>IF('Employee Input 20-21'!RYC30="","",'Employee Input 20-21'!RYC30)</f>
        <v/>
      </c>
      <c r="RYD30" s="14" t="str">
        <f>IF('Employee Input 20-21'!RYD30="","",'Employee Input 20-21'!RYD30)</f>
        <v/>
      </c>
      <c r="RYE30" s="14" t="str">
        <f>IF('Employee Input 20-21'!RYE30="","",'Employee Input 20-21'!RYE30)</f>
        <v/>
      </c>
      <c r="RYF30" s="14" t="str">
        <f>IF('Employee Input 20-21'!RYF30="","",'Employee Input 20-21'!RYF30)</f>
        <v/>
      </c>
      <c r="RYG30" s="14" t="str">
        <f>IF('Employee Input 20-21'!RYG30="","",'Employee Input 20-21'!RYG30)</f>
        <v/>
      </c>
      <c r="RYH30" s="14" t="str">
        <f>IF('Employee Input 20-21'!RYH30="","",'Employee Input 20-21'!RYH30)</f>
        <v/>
      </c>
      <c r="RYI30" s="14" t="str">
        <f>IF('Employee Input 20-21'!RYI30="","",'Employee Input 20-21'!RYI30)</f>
        <v/>
      </c>
      <c r="RYJ30" s="14" t="str">
        <f>IF('Employee Input 20-21'!RYJ30="","",'Employee Input 20-21'!RYJ30)</f>
        <v/>
      </c>
      <c r="RYK30" s="14" t="str">
        <f>IF('Employee Input 20-21'!RYK30="","",'Employee Input 20-21'!RYK30)</f>
        <v/>
      </c>
      <c r="RYL30" s="14" t="str">
        <f>IF('Employee Input 20-21'!RYL30="","",'Employee Input 20-21'!RYL30)</f>
        <v/>
      </c>
      <c r="RYM30" s="14" t="str">
        <f>IF('Employee Input 20-21'!RYM30="","",'Employee Input 20-21'!RYM30)</f>
        <v/>
      </c>
      <c r="RYN30" s="14" t="str">
        <f>IF('Employee Input 20-21'!RYN30="","",'Employee Input 20-21'!RYN30)</f>
        <v/>
      </c>
      <c r="RYO30" s="14" t="str">
        <f>IF('Employee Input 20-21'!RYO30="","",'Employee Input 20-21'!RYO30)</f>
        <v/>
      </c>
      <c r="RYP30" s="14" t="str">
        <f>IF('Employee Input 20-21'!RYP30="","",'Employee Input 20-21'!RYP30)</f>
        <v/>
      </c>
      <c r="RYQ30" s="14" t="str">
        <f>IF('Employee Input 20-21'!RYQ30="","",'Employee Input 20-21'!RYQ30)</f>
        <v/>
      </c>
      <c r="RYR30" s="14" t="str">
        <f>IF('Employee Input 20-21'!RYR30="","",'Employee Input 20-21'!RYR30)</f>
        <v/>
      </c>
      <c r="RYS30" s="14" t="str">
        <f>IF('Employee Input 20-21'!RYS30="","",'Employee Input 20-21'!RYS30)</f>
        <v/>
      </c>
      <c r="RYT30" s="14" t="str">
        <f>IF('Employee Input 20-21'!RYT30="","",'Employee Input 20-21'!RYT30)</f>
        <v/>
      </c>
      <c r="RYU30" s="14" t="str">
        <f>IF('Employee Input 20-21'!RYU30="","",'Employee Input 20-21'!RYU30)</f>
        <v/>
      </c>
      <c r="RYV30" s="14" t="str">
        <f>IF('Employee Input 20-21'!RYV30="","",'Employee Input 20-21'!RYV30)</f>
        <v/>
      </c>
      <c r="RYW30" s="14" t="str">
        <f>IF('Employee Input 20-21'!RYW30="","",'Employee Input 20-21'!RYW30)</f>
        <v/>
      </c>
      <c r="RYX30" s="14" t="str">
        <f>IF('Employee Input 20-21'!RYX30="","",'Employee Input 20-21'!RYX30)</f>
        <v/>
      </c>
      <c r="RYY30" s="14" t="str">
        <f>IF('Employee Input 20-21'!RYY30="","",'Employee Input 20-21'!RYY30)</f>
        <v/>
      </c>
      <c r="RYZ30" s="14" t="str">
        <f>IF('Employee Input 20-21'!RYZ30="","",'Employee Input 20-21'!RYZ30)</f>
        <v/>
      </c>
      <c r="RZA30" s="14" t="str">
        <f>IF('Employee Input 20-21'!RZA30="","",'Employee Input 20-21'!RZA30)</f>
        <v/>
      </c>
      <c r="RZB30" s="14" t="str">
        <f>IF('Employee Input 20-21'!RZB30="","",'Employee Input 20-21'!RZB30)</f>
        <v/>
      </c>
      <c r="RZC30" s="14" t="str">
        <f>IF('Employee Input 20-21'!RZC30="","",'Employee Input 20-21'!RZC30)</f>
        <v/>
      </c>
      <c r="RZD30" s="14" t="str">
        <f>IF('Employee Input 20-21'!RZD30="","",'Employee Input 20-21'!RZD30)</f>
        <v/>
      </c>
      <c r="RZE30" s="14" t="str">
        <f>IF('Employee Input 20-21'!RZE30="","",'Employee Input 20-21'!RZE30)</f>
        <v/>
      </c>
      <c r="RZF30" s="14" t="str">
        <f>IF('Employee Input 20-21'!RZF30="","",'Employee Input 20-21'!RZF30)</f>
        <v/>
      </c>
      <c r="RZG30" s="14" t="str">
        <f>IF('Employee Input 20-21'!RZG30="","",'Employee Input 20-21'!RZG30)</f>
        <v/>
      </c>
      <c r="RZH30" s="14" t="str">
        <f>IF('Employee Input 20-21'!RZH30="","",'Employee Input 20-21'!RZH30)</f>
        <v/>
      </c>
      <c r="RZI30" s="14" t="str">
        <f>IF('Employee Input 20-21'!RZI30="","",'Employee Input 20-21'!RZI30)</f>
        <v/>
      </c>
      <c r="RZJ30" s="14" t="str">
        <f>IF('Employee Input 20-21'!RZJ30="","",'Employee Input 20-21'!RZJ30)</f>
        <v/>
      </c>
      <c r="RZK30" s="14" t="str">
        <f>IF('Employee Input 20-21'!RZK30="","",'Employee Input 20-21'!RZK30)</f>
        <v/>
      </c>
      <c r="RZL30" s="14" t="str">
        <f>IF('Employee Input 20-21'!RZL30="","",'Employee Input 20-21'!RZL30)</f>
        <v/>
      </c>
      <c r="RZM30" s="14" t="str">
        <f>IF('Employee Input 20-21'!RZM30="","",'Employee Input 20-21'!RZM30)</f>
        <v/>
      </c>
      <c r="RZN30" s="14" t="str">
        <f>IF('Employee Input 20-21'!RZN30="","",'Employee Input 20-21'!RZN30)</f>
        <v/>
      </c>
      <c r="RZO30" s="14" t="str">
        <f>IF('Employee Input 20-21'!RZO30="","",'Employee Input 20-21'!RZO30)</f>
        <v/>
      </c>
      <c r="RZP30" s="14" t="str">
        <f>IF('Employee Input 20-21'!RZP30="","",'Employee Input 20-21'!RZP30)</f>
        <v/>
      </c>
      <c r="RZQ30" s="14" t="str">
        <f>IF('Employee Input 20-21'!RZQ30="","",'Employee Input 20-21'!RZQ30)</f>
        <v/>
      </c>
      <c r="RZR30" s="14" t="str">
        <f>IF('Employee Input 20-21'!RZR30="","",'Employee Input 20-21'!RZR30)</f>
        <v/>
      </c>
      <c r="RZS30" s="14" t="str">
        <f>IF('Employee Input 20-21'!RZS30="","",'Employee Input 20-21'!RZS30)</f>
        <v/>
      </c>
      <c r="RZT30" s="14" t="str">
        <f>IF('Employee Input 20-21'!RZT30="","",'Employee Input 20-21'!RZT30)</f>
        <v/>
      </c>
      <c r="RZU30" s="14" t="str">
        <f>IF('Employee Input 20-21'!RZU30="","",'Employee Input 20-21'!RZU30)</f>
        <v/>
      </c>
      <c r="RZV30" s="14" t="str">
        <f>IF('Employee Input 20-21'!RZV30="","",'Employee Input 20-21'!RZV30)</f>
        <v/>
      </c>
      <c r="RZW30" s="14" t="str">
        <f>IF('Employee Input 20-21'!RZW30="","",'Employee Input 20-21'!RZW30)</f>
        <v/>
      </c>
      <c r="RZX30" s="14" t="str">
        <f>IF('Employee Input 20-21'!RZX30="","",'Employee Input 20-21'!RZX30)</f>
        <v/>
      </c>
      <c r="RZY30" s="14" t="str">
        <f>IF('Employee Input 20-21'!RZY30="","",'Employee Input 20-21'!RZY30)</f>
        <v/>
      </c>
      <c r="RZZ30" s="14" t="str">
        <f>IF('Employee Input 20-21'!RZZ30="","",'Employee Input 20-21'!RZZ30)</f>
        <v/>
      </c>
      <c r="SAA30" s="14" t="str">
        <f>IF('Employee Input 20-21'!SAA30="","",'Employee Input 20-21'!SAA30)</f>
        <v/>
      </c>
      <c r="SAB30" s="14" t="str">
        <f>IF('Employee Input 20-21'!SAB30="","",'Employee Input 20-21'!SAB30)</f>
        <v/>
      </c>
      <c r="SAC30" s="14" t="str">
        <f>IF('Employee Input 20-21'!SAC30="","",'Employee Input 20-21'!SAC30)</f>
        <v/>
      </c>
      <c r="SAD30" s="14" t="str">
        <f>IF('Employee Input 20-21'!SAD30="","",'Employee Input 20-21'!SAD30)</f>
        <v/>
      </c>
      <c r="SAE30" s="14" t="str">
        <f>IF('Employee Input 20-21'!SAE30="","",'Employee Input 20-21'!SAE30)</f>
        <v/>
      </c>
      <c r="SAF30" s="14" t="str">
        <f>IF('Employee Input 20-21'!SAF30="","",'Employee Input 20-21'!SAF30)</f>
        <v/>
      </c>
      <c r="SAG30" s="14" t="str">
        <f>IF('Employee Input 20-21'!SAG30="","",'Employee Input 20-21'!SAG30)</f>
        <v/>
      </c>
      <c r="SAH30" s="14" t="str">
        <f>IF('Employee Input 20-21'!SAH30="","",'Employee Input 20-21'!SAH30)</f>
        <v/>
      </c>
      <c r="SAI30" s="14" t="str">
        <f>IF('Employee Input 20-21'!SAI30="","",'Employee Input 20-21'!SAI30)</f>
        <v/>
      </c>
      <c r="SAJ30" s="14" t="str">
        <f>IF('Employee Input 20-21'!SAJ30="","",'Employee Input 20-21'!SAJ30)</f>
        <v/>
      </c>
      <c r="SAK30" s="14" t="str">
        <f>IF('Employee Input 20-21'!SAK30="","",'Employee Input 20-21'!SAK30)</f>
        <v/>
      </c>
      <c r="SAL30" s="14" t="str">
        <f>IF('Employee Input 20-21'!SAL30="","",'Employee Input 20-21'!SAL30)</f>
        <v/>
      </c>
      <c r="SAM30" s="14" t="str">
        <f>IF('Employee Input 20-21'!SAM30="","",'Employee Input 20-21'!SAM30)</f>
        <v/>
      </c>
      <c r="SAN30" s="14" t="str">
        <f>IF('Employee Input 20-21'!SAN30="","",'Employee Input 20-21'!SAN30)</f>
        <v/>
      </c>
      <c r="SAO30" s="14" t="str">
        <f>IF('Employee Input 20-21'!SAO30="","",'Employee Input 20-21'!SAO30)</f>
        <v/>
      </c>
      <c r="SAP30" s="14" t="str">
        <f>IF('Employee Input 20-21'!SAP30="","",'Employee Input 20-21'!SAP30)</f>
        <v/>
      </c>
      <c r="SAQ30" s="14" t="str">
        <f>IF('Employee Input 20-21'!SAQ30="","",'Employee Input 20-21'!SAQ30)</f>
        <v/>
      </c>
      <c r="SAR30" s="14" t="str">
        <f>IF('Employee Input 20-21'!SAR30="","",'Employee Input 20-21'!SAR30)</f>
        <v/>
      </c>
      <c r="SAS30" s="14" t="str">
        <f>IF('Employee Input 20-21'!SAS30="","",'Employee Input 20-21'!SAS30)</f>
        <v/>
      </c>
      <c r="SAT30" s="14" t="str">
        <f>IF('Employee Input 20-21'!SAT30="","",'Employee Input 20-21'!SAT30)</f>
        <v/>
      </c>
      <c r="SAU30" s="14" t="str">
        <f>IF('Employee Input 20-21'!SAU30="","",'Employee Input 20-21'!SAU30)</f>
        <v/>
      </c>
      <c r="SAV30" s="14" t="str">
        <f>IF('Employee Input 20-21'!SAV30="","",'Employee Input 20-21'!SAV30)</f>
        <v/>
      </c>
      <c r="SAW30" s="14" t="str">
        <f>IF('Employee Input 20-21'!SAW30="","",'Employee Input 20-21'!SAW30)</f>
        <v/>
      </c>
      <c r="SAX30" s="14" t="str">
        <f>IF('Employee Input 20-21'!SAX30="","",'Employee Input 20-21'!SAX30)</f>
        <v/>
      </c>
      <c r="SAY30" s="14" t="str">
        <f>IF('Employee Input 20-21'!SAY30="","",'Employee Input 20-21'!SAY30)</f>
        <v/>
      </c>
      <c r="SAZ30" s="14" t="str">
        <f>IF('Employee Input 20-21'!SAZ30="","",'Employee Input 20-21'!SAZ30)</f>
        <v/>
      </c>
      <c r="SBA30" s="14" t="str">
        <f>IF('Employee Input 20-21'!SBA30="","",'Employee Input 20-21'!SBA30)</f>
        <v/>
      </c>
      <c r="SBB30" s="14" t="str">
        <f>IF('Employee Input 20-21'!SBB30="","",'Employee Input 20-21'!SBB30)</f>
        <v/>
      </c>
      <c r="SBC30" s="14" t="str">
        <f>IF('Employee Input 20-21'!SBC30="","",'Employee Input 20-21'!SBC30)</f>
        <v/>
      </c>
      <c r="SBD30" s="14" t="str">
        <f>IF('Employee Input 20-21'!SBD30="","",'Employee Input 20-21'!SBD30)</f>
        <v/>
      </c>
      <c r="SBE30" s="14" t="str">
        <f>IF('Employee Input 20-21'!SBE30="","",'Employee Input 20-21'!SBE30)</f>
        <v/>
      </c>
      <c r="SBF30" s="14" t="str">
        <f>IF('Employee Input 20-21'!SBF30="","",'Employee Input 20-21'!SBF30)</f>
        <v/>
      </c>
      <c r="SBG30" s="14" t="str">
        <f>IF('Employee Input 20-21'!SBG30="","",'Employee Input 20-21'!SBG30)</f>
        <v/>
      </c>
      <c r="SBH30" s="14" t="str">
        <f>IF('Employee Input 20-21'!SBH30="","",'Employee Input 20-21'!SBH30)</f>
        <v/>
      </c>
      <c r="SBI30" s="14" t="str">
        <f>IF('Employee Input 20-21'!SBI30="","",'Employee Input 20-21'!SBI30)</f>
        <v/>
      </c>
      <c r="SBJ30" s="14" t="str">
        <f>IF('Employee Input 20-21'!SBJ30="","",'Employee Input 20-21'!SBJ30)</f>
        <v/>
      </c>
      <c r="SBK30" s="14" t="str">
        <f>IF('Employee Input 20-21'!SBK30="","",'Employee Input 20-21'!SBK30)</f>
        <v/>
      </c>
      <c r="SBL30" s="14" t="str">
        <f>IF('Employee Input 20-21'!SBL30="","",'Employee Input 20-21'!SBL30)</f>
        <v/>
      </c>
      <c r="SBM30" s="14" t="str">
        <f>IF('Employee Input 20-21'!SBM30="","",'Employee Input 20-21'!SBM30)</f>
        <v/>
      </c>
      <c r="SBN30" s="14" t="str">
        <f>IF('Employee Input 20-21'!SBN30="","",'Employee Input 20-21'!SBN30)</f>
        <v/>
      </c>
      <c r="SBO30" s="14" t="str">
        <f>IF('Employee Input 20-21'!SBO30="","",'Employee Input 20-21'!SBO30)</f>
        <v/>
      </c>
      <c r="SBP30" s="14" t="str">
        <f>IF('Employee Input 20-21'!SBP30="","",'Employee Input 20-21'!SBP30)</f>
        <v/>
      </c>
      <c r="SBQ30" s="14" t="str">
        <f>IF('Employee Input 20-21'!SBQ30="","",'Employee Input 20-21'!SBQ30)</f>
        <v/>
      </c>
      <c r="SBR30" s="14" t="str">
        <f>IF('Employee Input 20-21'!SBR30="","",'Employee Input 20-21'!SBR30)</f>
        <v/>
      </c>
      <c r="SBS30" s="14" t="str">
        <f>IF('Employee Input 20-21'!SBS30="","",'Employee Input 20-21'!SBS30)</f>
        <v/>
      </c>
      <c r="SBT30" s="14" t="str">
        <f>IF('Employee Input 20-21'!SBT30="","",'Employee Input 20-21'!SBT30)</f>
        <v/>
      </c>
      <c r="SBU30" s="14" t="str">
        <f>IF('Employee Input 20-21'!SBU30="","",'Employee Input 20-21'!SBU30)</f>
        <v/>
      </c>
      <c r="SBV30" s="14" t="str">
        <f>IF('Employee Input 20-21'!SBV30="","",'Employee Input 20-21'!SBV30)</f>
        <v/>
      </c>
      <c r="SBW30" s="14" t="str">
        <f>IF('Employee Input 20-21'!SBW30="","",'Employee Input 20-21'!SBW30)</f>
        <v/>
      </c>
      <c r="SBX30" s="14" t="str">
        <f>IF('Employee Input 20-21'!SBX30="","",'Employee Input 20-21'!SBX30)</f>
        <v/>
      </c>
      <c r="SBY30" s="14" t="str">
        <f>IF('Employee Input 20-21'!SBY30="","",'Employee Input 20-21'!SBY30)</f>
        <v/>
      </c>
      <c r="SBZ30" s="14" t="str">
        <f>IF('Employee Input 20-21'!SBZ30="","",'Employee Input 20-21'!SBZ30)</f>
        <v/>
      </c>
      <c r="SCA30" s="14" t="str">
        <f>IF('Employee Input 20-21'!SCA30="","",'Employee Input 20-21'!SCA30)</f>
        <v/>
      </c>
      <c r="SCB30" s="14" t="str">
        <f>IF('Employee Input 20-21'!SCB30="","",'Employee Input 20-21'!SCB30)</f>
        <v/>
      </c>
      <c r="SCC30" s="14" t="str">
        <f>IF('Employee Input 20-21'!SCC30="","",'Employee Input 20-21'!SCC30)</f>
        <v/>
      </c>
      <c r="SCD30" s="14" t="str">
        <f>IF('Employee Input 20-21'!SCD30="","",'Employee Input 20-21'!SCD30)</f>
        <v/>
      </c>
      <c r="SCE30" s="14" t="str">
        <f>IF('Employee Input 20-21'!SCE30="","",'Employee Input 20-21'!SCE30)</f>
        <v/>
      </c>
      <c r="SCF30" s="14" t="str">
        <f>IF('Employee Input 20-21'!SCF30="","",'Employee Input 20-21'!SCF30)</f>
        <v/>
      </c>
      <c r="SCG30" s="14" t="str">
        <f>IF('Employee Input 20-21'!SCG30="","",'Employee Input 20-21'!SCG30)</f>
        <v/>
      </c>
      <c r="SCH30" s="14" t="str">
        <f>IF('Employee Input 20-21'!SCH30="","",'Employee Input 20-21'!SCH30)</f>
        <v/>
      </c>
      <c r="SCI30" s="14" t="str">
        <f>IF('Employee Input 20-21'!SCI30="","",'Employee Input 20-21'!SCI30)</f>
        <v/>
      </c>
      <c r="SCJ30" s="14" t="str">
        <f>IF('Employee Input 20-21'!SCJ30="","",'Employee Input 20-21'!SCJ30)</f>
        <v/>
      </c>
      <c r="SCK30" s="14" t="str">
        <f>IF('Employee Input 20-21'!SCK30="","",'Employee Input 20-21'!SCK30)</f>
        <v/>
      </c>
      <c r="SCL30" s="14" t="str">
        <f>IF('Employee Input 20-21'!SCL30="","",'Employee Input 20-21'!SCL30)</f>
        <v/>
      </c>
      <c r="SCM30" s="14" t="str">
        <f>IF('Employee Input 20-21'!SCM30="","",'Employee Input 20-21'!SCM30)</f>
        <v/>
      </c>
      <c r="SCN30" s="14" t="str">
        <f>IF('Employee Input 20-21'!SCN30="","",'Employee Input 20-21'!SCN30)</f>
        <v/>
      </c>
      <c r="SCO30" s="14" t="str">
        <f>IF('Employee Input 20-21'!SCO30="","",'Employee Input 20-21'!SCO30)</f>
        <v/>
      </c>
      <c r="SCP30" s="14" t="str">
        <f>IF('Employee Input 20-21'!SCP30="","",'Employee Input 20-21'!SCP30)</f>
        <v/>
      </c>
      <c r="SCQ30" s="14" t="str">
        <f>IF('Employee Input 20-21'!SCQ30="","",'Employee Input 20-21'!SCQ30)</f>
        <v/>
      </c>
      <c r="SCR30" s="14" t="str">
        <f>IF('Employee Input 20-21'!SCR30="","",'Employee Input 20-21'!SCR30)</f>
        <v/>
      </c>
      <c r="SCS30" s="14" t="str">
        <f>IF('Employee Input 20-21'!SCS30="","",'Employee Input 20-21'!SCS30)</f>
        <v/>
      </c>
      <c r="SCT30" s="14" t="str">
        <f>IF('Employee Input 20-21'!SCT30="","",'Employee Input 20-21'!SCT30)</f>
        <v/>
      </c>
      <c r="SCU30" s="14" t="str">
        <f>IF('Employee Input 20-21'!SCU30="","",'Employee Input 20-21'!SCU30)</f>
        <v/>
      </c>
      <c r="SCV30" s="14" t="str">
        <f>IF('Employee Input 20-21'!SCV30="","",'Employee Input 20-21'!SCV30)</f>
        <v/>
      </c>
      <c r="SCW30" s="14" t="str">
        <f>IF('Employee Input 20-21'!SCW30="","",'Employee Input 20-21'!SCW30)</f>
        <v/>
      </c>
      <c r="SCX30" s="14" t="str">
        <f>IF('Employee Input 20-21'!SCX30="","",'Employee Input 20-21'!SCX30)</f>
        <v/>
      </c>
      <c r="SCY30" s="14" t="str">
        <f>IF('Employee Input 20-21'!SCY30="","",'Employee Input 20-21'!SCY30)</f>
        <v/>
      </c>
      <c r="SCZ30" s="14" t="str">
        <f>IF('Employee Input 20-21'!SCZ30="","",'Employee Input 20-21'!SCZ30)</f>
        <v/>
      </c>
      <c r="SDA30" s="14" t="str">
        <f>IF('Employee Input 20-21'!SDA30="","",'Employee Input 20-21'!SDA30)</f>
        <v/>
      </c>
      <c r="SDB30" s="14" t="str">
        <f>IF('Employee Input 20-21'!SDB30="","",'Employee Input 20-21'!SDB30)</f>
        <v/>
      </c>
      <c r="SDC30" s="14" t="str">
        <f>IF('Employee Input 20-21'!SDC30="","",'Employee Input 20-21'!SDC30)</f>
        <v/>
      </c>
      <c r="SDD30" s="14" t="str">
        <f>IF('Employee Input 20-21'!SDD30="","",'Employee Input 20-21'!SDD30)</f>
        <v/>
      </c>
      <c r="SDE30" s="14" t="str">
        <f>IF('Employee Input 20-21'!SDE30="","",'Employee Input 20-21'!SDE30)</f>
        <v/>
      </c>
      <c r="SDF30" s="14" t="str">
        <f>IF('Employee Input 20-21'!SDF30="","",'Employee Input 20-21'!SDF30)</f>
        <v/>
      </c>
      <c r="SDG30" s="14" t="str">
        <f>IF('Employee Input 20-21'!SDG30="","",'Employee Input 20-21'!SDG30)</f>
        <v/>
      </c>
      <c r="SDH30" s="14" t="str">
        <f>IF('Employee Input 20-21'!SDH30="","",'Employee Input 20-21'!SDH30)</f>
        <v/>
      </c>
      <c r="SDI30" s="14" t="str">
        <f>IF('Employee Input 20-21'!SDI30="","",'Employee Input 20-21'!SDI30)</f>
        <v/>
      </c>
      <c r="SDJ30" s="14" t="str">
        <f>IF('Employee Input 20-21'!SDJ30="","",'Employee Input 20-21'!SDJ30)</f>
        <v/>
      </c>
      <c r="SDK30" s="14" t="str">
        <f>IF('Employee Input 20-21'!SDK30="","",'Employee Input 20-21'!SDK30)</f>
        <v/>
      </c>
      <c r="SDL30" s="14" t="str">
        <f>IF('Employee Input 20-21'!SDL30="","",'Employee Input 20-21'!SDL30)</f>
        <v/>
      </c>
      <c r="SDM30" s="14" t="str">
        <f>IF('Employee Input 20-21'!SDM30="","",'Employee Input 20-21'!SDM30)</f>
        <v/>
      </c>
      <c r="SDN30" s="14" t="str">
        <f>IF('Employee Input 20-21'!SDN30="","",'Employee Input 20-21'!SDN30)</f>
        <v/>
      </c>
      <c r="SDO30" s="14" t="str">
        <f>IF('Employee Input 20-21'!SDO30="","",'Employee Input 20-21'!SDO30)</f>
        <v/>
      </c>
      <c r="SDP30" s="14" t="str">
        <f>IF('Employee Input 20-21'!SDP30="","",'Employee Input 20-21'!SDP30)</f>
        <v/>
      </c>
      <c r="SDQ30" s="14" t="str">
        <f>IF('Employee Input 20-21'!SDQ30="","",'Employee Input 20-21'!SDQ30)</f>
        <v/>
      </c>
      <c r="SDR30" s="14" t="str">
        <f>IF('Employee Input 20-21'!SDR30="","",'Employee Input 20-21'!SDR30)</f>
        <v/>
      </c>
      <c r="SDS30" s="14" t="str">
        <f>IF('Employee Input 20-21'!SDS30="","",'Employee Input 20-21'!SDS30)</f>
        <v/>
      </c>
      <c r="SDT30" s="14" t="str">
        <f>IF('Employee Input 20-21'!SDT30="","",'Employee Input 20-21'!SDT30)</f>
        <v/>
      </c>
      <c r="SDU30" s="14" t="str">
        <f>IF('Employee Input 20-21'!SDU30="","",'Employee Input 20-21'!SDU30)</f>
        <v/>
      </c>
      <c r="SDV30" s="14" t="str">
        <f>IF('Employee Input 20-21'!SDV30="","",'Employee Input 20-21'!SDV30)</f>
        <v/>
      </c>
      <c r="SDW30" s="14" t="str">
        <f>IF('Employee Input 20-21'!SDW30="","",'Employee Input 20-21'!SDW30)</f>
        <v/>
      </c>
      <c r="SDX30" s="14" t="str">
        <f>IF('Employee Input 20-21'!SDX30="","",'Employee Input 20-21'!SDX30)</f>
        <v/>
      </c>
      <c r="SDY30" s="14" t="str">
        <f>IF('Employee Input 20-21'!SDY30="","",'Employee Input 20-21'!SDY30)</f>
        <v/>
      </c>
      <c r="SDZ30" s="14" t="str">
        <f>IF('Employee Input 20-21'!SDZ30="","",'Employee Input 20-21'!SDZ30)</f>
        <v/>
      </c>
      <c r="SEA30" s="14" t="str">
        <f>IF('Employee Input 20-21'!SEA30="","",'Employee Input 20-21'!SEA30)</f>
        <v/>
      </c>
      <c r="SEB30" s="14" t="str">
        <f>IF('Employee Input 20-21'!SEB30="","",'Employee Input 20-21'!SEB30)</f>
        <v/>
      </c>
      <c r="SEC30" s="14" t="str">
        <f>IF('Employee Input 20-21'!SEC30="","",'Employee Input 20-21'!SEC30)</f>
        <v/>
      </c>
      <c r="SED30" s="14" t="str">
        <f>IF('Employee Input 20-21'!SED30="","",'Employee Input 20-21'!SED30)</f>
        <v/>
      </c>
      <c r="SEE30" s="14" t="str">
        <f>IF('Employee Input 20-21'!SEE30="","",'Employee Input 20-21'!SEE30)</f>
        <v/>
      </c>
      <c r="SEF30" s="14" t="str">
        <f>IF('Employee Input 20-21'!SEF30="","",'Employee Input 20-21'!SEF30)</f>
        <v/>
      </c>
      <c r="SEG30" s="14" t="str">
        <f>IF('Employee Input 20-21'!SEG30="","",'Employee Input 20-21'!SEG30)</f>
        <v/>
      </c>
      <c r="SEH30" s="14" t="str">
        <f>IF('Employee Input 20-21'!SEH30="","",'Employee Input 20-21'!SEH30)</f>
        <v/>
      </c>
      <c r="SEI30" s="14" t="str">
        <f>IF('Employee Input 20-21'!SEI30="","",'Employee Input 20-21'!SEI30)</f>
        <v/>
      </c>
      <c r="SEJ30" s="14" t="str">
        <f>IF('Employee Input 20-21'!SEJ30="","",'Employee Input 20-21'!SEJ30)</f>
        <v/>
      </c>
      <c r="SEK30" s="14" t="str">
        <f>IF('Employee Input 20-21'!SEK30="","",'Employee Input 20-21'!SEK30)</f>
        <v/>
      </c>
      <c r="SEL30" s="14" t="str">
        <f>IF('Employee Input 20-21'!SEL30="","",'Employee Input 20-21'!SEL30)</f>
        <v/>
      </c>
      <c r="SEM30" s="14" t="str">
        <f>IF('Employee Input 20-21'!SEM30="","",'Employee Input 20-21'!SEM30)</f>
        <v/>
      </c>
      <c r="SEN30" s="14" t="str">
        <f>IF('Employee Input 20-21'!SEN30="","",'Employee Input 20-21'!SEN30)</f>
        <v/>
      </c>
      <c r="SEO30" s="14" t="str">
        <f>IF('Employee Input 20-21'!SEO30="","",'Employee Input 20-21'!SEO30)</f>
        <v/>
      </c>
      <c r="SEP30" s="14" t="str">
        <f>IF('Employee Input 20-21'!SEP30="","",'Employee Input 20-21'!SEP30)</f>
        <v/>
      </c>
      <c r="SEQ30" s="14" t="str">
        <f>IF('Employee Input 20-21'!SEQ30="","",'Employee Input 20-21'!SEQ30)</f>
        <v/>
      </c>
      <c r="SER30" s="14" t="str">
        <f>IF('Employee Input 20-21'!SER30="","",'Employee Input 20-21'!SER30)</f>
        <v/>
      </c>
      <c r="SES30" s="14" t="str">
        <f>IF('Employee Input 20-21'!SES30="","",'Employee Input 20-21'!SES30)</f>
        <v/>
      </c>
      <c r="SET30" s="14" t="str">
        <f>IF('Employee Input 20-21'!SET30="","",'Employee Input 20-21'!SET30)</f>
        <v/>
      </c>
      <c r="SEU30" s="14" t="str">
        <f>IF('Employee Input 20-21'!SEU30="","",'Employee Input 20-21'!SEU30)</f>
        <v/>
      </c>
      <c r="SEV30" s="14" t="str">
        <f>IF('Employee Input 20-21'!SEV30="","",'Employee Input 20-21'!SEV30)</f>
        <v/>
      </c>
      <c r="SEW30" s="14" t="str">
        <f>IF('Employee Input 20-21'!SEW30="","",'Employee Input 20-21'!SEW30)</f>
        <v/>
      </c>
      <c r="SEX30" s="14" t="str">
        <f>IF('Employee Input 20-21'!SEX30="","",'Employee Input 20-21'!SEX30)</f>
        <v/>
      </c>
      <c r="SEY30" s="14" t="str">
        <f>IF('Employee Input 20-21'!SEY30="","",'Employee Input 20-21'!SEY30)</f>
        <v/>
      </c>
      <c r="SEZ30" s="14" t="str">
        <f>IF('Employee Input 20-21'!SEZ30="","",'Employee Input 20-21'!SEZ30)</f>
        <v/>
      </c>
      <c r="SFA30" s="14" t="str">
        <f>IF('Employee Input 20-21'!SFA30="","",'Employee Input 20-21'!SFA30)</f>
        <v/>
      </c>
      <c r="SFB30" s="14" t="str">
        <f>IF('Employee Input 20-21'!SFB30="","",'Employee Input 20-21'!SFB30)</f>
        <v/>
      </c>
      <c r="SFC30" s="14" t="str">
        <f>IF('Employee Input 20-21'!SFC30="","",'Employee Input 20-21'!SFC30)</f>
        <v/>
      </c>
      <c r="SFD30" s="14" t="str">
        <f>IF('Employee Input 20-21'!SFD30="","",'Employee Input 20-21'!SFD30)</f>
        <v/>
      </c>
      <c r="SFE30" s="14" t="str">
        <f>IF('Employee Input 20-21'!SFE30="","",'Employee Input 20-21'!SFE30)</f>
        <v/>
      </c>
      <c r="SFF30" s="14" t="str">
        <f>IF('Employee Input 20-21'!SFF30="","",'Employee Input 20-21'!SFF30)</f>
        <v/>
      </c>
      <c r="SFG30" s="14" t="str">
        <f>IF('Employee Input 20-21'!SFG30="","",'Employee Input 20-21'!SFG30)</f>
        <v/>
      </c>
      <c r="SFH30" s="14" t="str">
        <f>IF('Employee Input 20-21'!SFH30="","",'Employee Input 20-21'!SFH30)</f>
        <v/>
      </c>
      <c r="SFI30" s="14" t="str">
        <f>IF('Employee Input 20-21'!SFI30="","",'Employee Input 20-21'!SFI30)</f>
        <v/>
      </c>
      <c r="SFJ30" s="14" t="str">
        <f>IF('Employee Input 20-21'!SFJ30="","",'Employee Input 20-21'!SFJ30)</f>
        <v/>
      </c>
      <c r="SFK30" s="14" t="str">
        <f>IF('Employee Input 20-21'!SFK30="","",'Employee Input 20-21'!SFK30)</f>
        <v/>
      </c>
      <c r="SFL30" s="14" t="str">
        <f>IF('Employee Input 20-21'!SFL30="","",'Employee Input 20-21'!SFL30)</f>
        <v/>
      </c>
      <c r="SFM30" s="14" t="str">
        <f>IF('Employee Input 20-21'!SFM30="","",'Employee Input 20-21'!SFM30)</f>
        <v/>
      </c>
      <c r="SFN30" s="14" t="str">
        <f>IF('Employee Input 20-21'!SFN30="","",'Employee Input 20-21'!SFN30)</f>
        <v/>
      </c>
      <c r="SFO30" s="14" t="str">
        <f>IF('Employee Input 20-21'!SFO30="","",'Employee Input 20-21'!SFO30)</f>
        <v/>
      </c>
      <c r="SFP30" s="14" t="str">
        <f>IF('Employee Input 20-21'!SFP30="","",'Employee Input 20-21'!SFP30)</f>
        <v/>
      </c>
      <c r="SFQ30" s="14" t="str">
        <f>IF('Employee Input 20-21'!SFQ30="","",'Employee Input 20-21'!SFQ30)</f>
        <v/>
      </c>
      <c r="SFR30" s="14" t="str">
        <f>IF('Employee Input 20-21'!SFR30="","",'Employee Input 20-21'!SFR30)</f>
        <v/>
      </c>
      <c r="SFS30" s="14" t="str">
        <f>IF('Employee Input 20-21'!SFS30="","",'Employee Input 20-21'!SFS30)</f>
        <v/>
      </c>
      <c r="SFT30" s="14" t="str">
        <f>IF('Employee Input 20-21'!SFT30="","",'Employee Input 20-21'!SFT30)</f>
        <v/>
      </c>
      <c r="SFU30" s="14" t="str">
        <f>IF('Employee Input 20-21'!SFU30="","",'Employee Input 20-21'!SFU30)</f>
        <v/>
      </c>
      <c r="SFV30" s="14" t="str">
        <f>IF('Employee Input 20-21'!SFV30="","",'Employee Input 20-21'!SFV30)</f>
        <v/>
      </c>
      <c r="SFW30" s="14" t="str">
        <f>IF('Employee Input 20-21'!SFW30="","",'Employee Input 20-21'!SFW30)</f>
        <v/>
      </c>
      <c r="SFX30" s="14" t="str">
        <f>IF('Employee Input 20-21'!SFX30="","",'Employee Input 20-21'!SFX30)</f>
        <v/>
      </c>
      <c r="SFY30" s="14" t="str">
        <f>IF('Employee Input 20-21'!SFY30="","",'Employee Input 20-21'!SFY30)</f>
        <v/>
      </c>
      <c r="SFZ30" s="14" t="str">
        <f>IF('Employee Input 20-21'!SFZ30="","",'Employee Input 20-21'!SFZ30)</f>
        <v/>
      </c>
      <c r="SGA30" s="14" t="str">
        <f>IF('Employee Input 20-21'!SGA30="","",'Employee Input 20-21'!SGA30)</f>
        <v/>
      </c>
      <c r="SGB30" s="14" t="str">
        <f>IF('Employee Input 20-21'!SGB30="","",'Employee Input 20-21'!SGB30)</f>
        <v/>
      </c>
      <c r="SGC30" s="14" t="str">
        <f>IF('Employee Input 20-21'!SGC30="","",'Employee Input 20-21'!SGC30)</f>
        <v/>
      </c>
      <c r="SGD30" s="14" t="str">
        <f>IF('Employee Input 20-21'!SGD30="","",'Employee Input 20-21'!SGD30)</f>
        <v/>
      </c>
      <c r="SGE30" s="14" t="str">
        <f>IF('Employee Input 20-21'!SGE30="","",'Employee Input 20-21'!SGE30)</f>
        <v/>
      </c>
      <c r="SGF30" s="14" t="str">
        <f>IF('Employee Input 20-21'!SGF30="","",'Employee Input 20-21'!SGF30)</f>
        <v/>
      </c>
      <c r="SGG30" s="14" t="str">
        <f>IF('Employee Input 20-21'!SGG30="","",'Employee Input 20-21'!SGG30)</f>
        <v/>
      </c>
      <c r="SGH30" s="14" t="str">
        <f>IF('Employee Input 20-21'!SGH30="","",'Employee Input 20-21'!SGH30)</f>
        <v/>
      </c>
      <c r="SGI30" s="14" t="str">
        <f>IF('Employee Input 20-21'!SGI30="","",'Employee Input 20-21'!SGI30)</f>
        <v/>
      </c>
      <c r="SGJ30" s="14" t="str">
        <f>IF('Employee Input 20-21'!SGJ30="","",'Employee Input 20-21'!SGJ30)</f>
        <v/>
      </c>
      <c r="SGK30" s="14" t="str">
        <f>IF('Employee Input 20-21'!SGK30="","",'Employee Input 20-21'!SGK30)</f>
        <v/>
      </c>
      <c r="SGL30" s="14" t="str">
        <f>IF('Employee Input 20-21'!SGL30="","",'Employee Input 20-21'!SGL30)</f>
        <v/>
      </c>
      <c r="SGM30" s="14" t="str">
        <f>IF('Employee Input 20-21'!SGM30="","",'Employee Input 20-21'!SGM30)</f>
        <v/>
      </c>
      <c r="SGN30" s="14" t="str">
        <f>IF('Employee Input 20-21'!SGN30="","",'Employee Input 20-21'!SGN30)</f>
        <v/>
      </c>
      <c r="SGO30" s="14" t="str">
        <f>IF('Employee Input 20-21'!SGO30="","",'Employee Input 20-21'!SGO30)</f>
        <v/>
      </c>
      <c r="SGP30" s="14" t="str">
        <f>IF('Employee Input 20-21'!SGP30="","",'Employee Input 20-21'!SGP30)</f>
        <v/>
      </c>
      <c r="SGQ30" s="14" t="str">
        <f>IF('Employee Input 20-21'!SGQ30="","",'Employee Input 20-21'!SGQ30)</f>
        <v/>
      </c>
      <c r="SGR30" s="14" t="str">
        <f>IF('Employee Input 20-21'!SGR30="","",'Employee Input 20-21'!SGR30)</f>
        <v/>
      </c>
      <c r="SGS30" s="14" t="str">
        <f>IF('Employee Input 20-21'!SGS30="","",'Employee Input 20-21'!SGS30)</f>
        <v/>
      </c>
      <c r="SGT30" s="14" t="str">
        <f>IF('Employee Input 20-21'!SGT30="","",'Employee Input 20-21'!SGT30)</f>
        <v/>
      </c>
      <c r="SGU30" s="14" t="str">
        <f>IF('Employee Input 20-21'!SGU30="","",'Employee Input 20-21'!SGU30)</f>
        <v/>
      </c>
      <c r="SGV30" s="14" t="str">
        <f>IF('Employee Input 20-21'!SGV30="","",'Employee Input 20-21'!SGV30)</f>
        <v/>
      </c>
      <c r="SGW30" s="14" t="str">
        <f>IF('Employee Input 20-21'!SGW30="","",'Employee Input 20-21'!SGW30)</f>
        <v/>
      </c>
      <c r="SGX30" s="14" t="str">
        <f>IF('Employee Input 20-21'!SGX30="","",'Employee Input 20-21'!SGX30)</f>
        <v/>
      </c>
      <c r="SGY30" s="14" t="str">
        <f>IF('Employee Input 20-21'!SGY30="","",'Employee Input 20-21'!SGY30)</f>
        <v/>
      </c>
      <c r="SGZ30" s="14" t="str">
        <f>IF('Employee Input 20-21'!SGZ30="","",'Employee Input 20-21'!SGZ30)</f>
        <v/>
      </c>
      <c r="SHA30" s="14" t="str">
        <f>IF('Employee Input 20-21'!SHA30="","",'Employee Input 20-21'!SHA30)</f>
        <v/>
      </c>
      <c r="SHB30" s="14" t="str">
        <f>IF('Employee Input 20-21'!SHB30="","",'Employee Input 20-21'!SHB30)</f>
        <v/>
      </c>
      <c r="SHC30" s="14" t="str">
        <f>IF('Employee Input 20-21'!SHC30="","",'Employee Input 20-21'!SHC30)</f>
        <v/>
      </c>
      <c r="SHD30" s="14" t="str">
        <f>IF('Employee Input 20-21'!SHD30="","",'Employee Input 20-21'!SHD30)</f>
        <v/>
      </c>
      <c r="SHE30" s="14" t="str">
        <f>IF('Employee Input 20-21'!SHE30="","",'Employee Input 20-21'!SHE30)</f>
        <v/>
      </c>
      <c r="SHF30" s="14" t="str">
        <f>IF('Employee Input 20-21'!SHF30="","",'Employee Input 20-21'!SHF30)</f>
        <v/>
      </c>
      <c r="SHG30" s="14" t="str">
        <f>IF('Employee Input 20-21'!SHG30="","",'Employee Input 20-21'!SHG30)</f>
        <v/>
      </c>
      <c r="SHH30" s="14" t="str">
        <f>IF('Employee Input 20-21'!SHH30="","",'Employee Input 20-21'!SHH30)</f>
        <v/>
      </c>
      <c r="SHI30" s="14" t="str">
        <f>IF('Employee Input 20-21'!SHI30="","",'Employee Input 20-21'!SHI30)</f>
        <v/>
      </c>
      <c r="SHJ30" s="14" t="str">
        <f>IF('Employee Input 20-21'!SHJ30="","",'Employee Input 20-21'!SHJ30)</f>
        <v/>
      </c>
      <c r="SHK30" s="14" t="str">
        <f>IF('Employee Input 20-21'!SHK30="","",'Employee Input 20-21'!SHK30)</f>
        <v/>
      </c>
      <c r="SHL30" s="14" t="str">
        <f>IF('Employee Input 20-21'!SHL30="","",'Employee Input 20-21'!SHL30)</f>
        <v/>
      </c>
      <c r="SHM30" s="14" t="str">
        <f>IF('Employee Input 20-21'!SHM30="","",'Employee Input 20-21'!SHM30)</f>
        <v/>
      </c>
      <c r="SHN30" s="14" t="str">
        <f>IF('Employee Input 20-21'!SHN30="","",'Employee Input 20-21'!SHN30)</f>
        <v/>
      </c>
      <c r="SHO30" s="14" t="str">
        <f>IF('Employee Input 20-21'!SHO30="","",'Employee Input 20-21'!SHO30)</f>
        <v/>
      </c>
      <c r="SHP30" s="14" t="str">
        <f>IF('Employee Input 20-21'!SHP30="","",'Employee Input 20-21'!SHP30)</f>
        <v/>
      </c>
      <c r="SHQ30" s="14" t="str">
        <f>IF('Employee Input 20-21'!SHQ30="","",'Employee Input 20-21'!SHQ30)</f>
        <v/>
      </c>
      <c r="SHR30" s="14" t="str">
        <f>IF('Employee Input 20-21'!SHR30="","",'Employee Input 20-21'!SHR30)</f>
        <v/>
      </c>
      <c r="SHS30" s="14" t="str">
        <f>IF('Employee Input 20-21'!SHS30="","",'Employee Input 20-21'!SHS30)</f>
        <v/>
      </c>
      <c r="SHT30" s="14" t="str">
        <f>IF('Employee Input 20-21'!SHT30="","",'Employee Input 20-21'!SHT30)</f>
        <v/>
      </c>
      <c r="SHU30" s="14" t="str">
        <f>IF('Employee Input 20-21'!SHU30="","",'Employee Input 20-21'!SHU30)</f>
        <v/>
      </c>
      <c r="SHV30" s="14" t="str">
        <f>IF('Employee Input 20-21'!SHV30="","",'Employee Input 20-21'!SHV30)</f>
        <v/>
      </c>
      <c r="SHW30" s="14" t="str">
        <f>IF('Employee Input 20-21'!SHW30="","",'Employee Input 20-21'!SHW30)</f>
        <v/>
      </c>
      <c r="SHX30" s="14" t="str">
        <f>IF('Employee Input 20-21'!SHX30="","",'Employee Input 20-21'!SHX30)</f>
        <v/>
      </c>
      <c r="SHY30" s="14" t="str">
        <f>IF('Employee Input 20-21'!SHY30="","",'Employee Input 20-21'!SHY30)</f>
        <v/>
      </c>
      <c r="SHZ30" s="14" t="str">
        <f>IF('Employee Input 20-21'!SHZ30="","",'Employee Input 20-21'!SHZ30)</f>
        <v/>
      </c>
      <c r="SIA30" s="14" t="str">
        <f>IF('Employee Input 20-21'!SIA30="","",'Employee Input 20-21'!SIA30)</f>
        <v/>
      </c>
      <c r="SIB30" s="14" t="str">
        <f>IF('Employee Input 20-21'!SIB30="","",'Employee Input 20-21'!SIB30)</f>
        <v/>
      </c>
      <c r="SIC30" s="14" t="str">
        <f>IF('Employee Input 20-21'!SIC30="","",'Employee Input 20-21'!SIC30)</f>
        <v/>
      </c>
      <c r="SID30" s="14" t="str">
        <f>IF('Employee Input 20-21'!SID30="","",'Employee Input 20-21'!SID30)</f>
        <v/>
      </c>
      <c r="SIE30" s="14" t="str">
        <f>IF('Employee Input 20-21'!SIE30="","",'Employee Input 20-21'!SIE30)</f>
        <v/>
      </c>
      <c r="SIF30" s="14" t="str">
        <f>IF('Employee Input 20-21'!SIF30="","",'Employee Input 20-21'!SIF30)</f>
        <v/>
      </c>
      <c r="SIG30" s="14" t="str">
        <f>IF('Employee Input 20-21'!SIG30="","",'Employee Input 20-21'!SIG30)</f>
        <v/>
      </c>
      <c r="SIH30" s="14" t="str">
        <f>IF('Employee Input 20-21'!SIH30="","",'Employee Input 20-21'!SIH30)</f>
        <v/>
      </c>
      <c r="SII30" s="14" t="str">
        <f>IF('Employee Input 20-21'!SII30="","",'Employee Input 20-21'!SII30)</f>
        <v/>
      </c>
      <c r="SIJ30" s="14" t="str">
        <f>IF('Employee Input 20-21'!SIJ30="","",'Employee Input 20-21'!SIJ30)</f>
        <v/>
      </c>
      <c r="SIK30" s="14" t="str">
        <f>IF('Employee Input 20-21'!SIK30="","",'Employee Input 20-21'!SIK30)</f>
        <v/>
      </c>
      <c r="SIL30" s="14" t="str">
        <f>IF('Employee Input 20-21'!SIL30="","",'Employee Input 20-21'!SIL30)</f>
        <v/>
      </c>
      <c r="SIM30" s="14" t="str">
        <f>IF('Employee Input 20-21'!SIM30="","",'Employee Input 20-21'!SIM30)</f>
        <v/>
      </c>
      <c r="SIN30" s="14" t="str">
        <f>IF('Employee Input 20-21'!SIN30="","",'Employee Input 20-21'!SIN30)</f>
        <v/>
      </c>
      <c r="SIO30" s="14" t="str">
        <f>IF('Employee Input 20-21'!SIO30="","",'Employee Input 20-21'!SIO30)</f>
        <v/>
      </c>
      <c r="SIP30" s="14" t="str">
        <f>IF('Employee Input 20-21'!SIP30="","",'Employee Input 20-21'!SIP30)</f>
        <v/>
      </c>
      <c r="SIQ30" s="14" t="str">
        <f>IF('Employee Input 20-21'!SIQ30="","",'Employee Input 20-21'!SIQ30)</f>
        <v/>
      </c>
      <c r="SIR30" s="14" t="str">
        <f>IF('Employee Input 20-21'!SIR30="","",'Employee Input 20-21'!SIR30)</f>
        <v/>
      </c>
      <c r="SIS30" s="14" t="str">
        <f>IF('Employee Input 20-21'!SIS30="","",'Employee Input 20-21'!SIS30)</f>
        <v/>
      </c>
      <c r="SIT30" s="14" t="str">
        <f>IF('Employee Input 20-21'!SIT30="","",'Employee Input 20-21'!SIT30)</f>
        <v/>
      </c>
      <c r="SIU30" s="14" t="str">
        <f>IF('Employee Input 20-21'!SIU30="","",'Employee Input 20-21'!SIU30)</f>
        <v/>
      </c>
      <c r="SIV30" s="14" t="str">
        <f>IF('Employee Input 20-21'!SIV30="","",'Employee Input 20-21'!SIV30)</f>
        <v/>
      </c>
      <c r="SIW30" s="14" t="str">
        <f>IF('Employee Input 20-21'!SIW30="","",'Employee Input 20-21'!SIW30)</f>
        <v/>
      </c>
      <c r="SIX30" s="14" t="str">
        <f>IF('Employee Input 20-21'!SIX30="","",'Employee Input 20-21'!SIX30)</f>
        <v/>
      </c>
      <c r="SIY30" s="14" t="str">
        <f>IF('Employee Input 20-21'!SIY30="","",'Employee Input 20-21'!SIY30)</f>
        <v/>
      </c>
      <c r="SIZ30" s="14" t="str">
        <f>IF('Employee Input 20-21'!SIZ30="","",'Employee Input 20-21'!SIZ30)</f>
        <v/>
      </c>
      <c r="SJA30" s="14" t="str">
        <f>IF('Employee Input 20-21'!SJA30="","",'Employee Input 20-21'!SJA30)</f>
        <v/>
      </c>
      <c r="SJB30" s="14" t="str">
        <f>IF('Employee Input 20-21'!SJB30="","",'Employee Input 20-21'!SJB30)</f>
        <v/>
      </c>
      <c r="SJC30" s="14" t="str">
        <f>IF('Employee Input 20-21'!SJC30="","",'Employee Input 20-21'!SJC30)</f>
        <v/>
      </c>
      <c r="SJD30" s="14" t="str">
        <f>IF('Employee Input 20-21'!SJD30="","",'Employee Input 20-21'!SJD30)</f>
        <v/>
      </c>
      <c r="SJE30" s="14" t="str">
        <f>IF('Employee Input 20-21'!SJE30="","",'Employee Input 20-21'!SJE30)</f>
        <v/>
      </c>
      <c r="SJF30" s="14" t="str">
        <f>IF('Employee Input 20-21'!SJF30="","",'Employee Input 20-21'!SJF30)</f>
        <v/>
      </c>
      <c r="SJG30" s="14" t="str">
        <f>IF('Employee Input 20-21'!SJG30="","",'Employee Input 20-21'!SJG30)</f>
        <v/>
      </c>
      <c r="SJH30" s="14" t="str">
        <f>IF('Employee Input 20-21'!SJH30="","",'Employee Input 20-21'!SJH30)</f>
        <v/>
      </c>
      <c r="SJI30" s="14" t="str">
        <f>IF('Employee Input 20-21'!SJI30="","",'Employee Input 20-21'!SJI30)</f>
        <v/>
      </c>
      <c r="SJJ30" s="14" t="str">
        <f>IF('Employee Input 20-21'!SJJ30="","",'Employee Input 20-21'!SJJ30)</f>
        <v/>
      </c>
      <c r="SJK30" s="14" t="str">
        <f>IF('Employee Input 20-21'!SJK30="","",'Employee Input 20-21'!SJK30)</f>
        <v/>
      </c>
      <c r="SJL30" s="14" t="str">
        <f>IF('Employee Input 20-21'!SJL30="","",'Employee Input 20-21'!SJL30)</f>
        <v/>
      </c>
      <c r="SJM30" s="14" t="str">
        <f>IF('Employee Input 20-21'!SJM30="","",'Employee Input 20-21'!SJM30)</f>
        <v/>
      </c>
      <c r="SJN30" s="14" t="str">
        <f>IF('Employee Input 20-21'!SJN30="","",'Employee Input 20-21'!SJN30)</f>
        <v/>
      </c>
      <c r="SJO30" s="14" t="str">
        <f>IF('Employee Input 20-21'!SJO30="","",'Employee Input 20-21'!SJO30)</f>
        <v/>
      </c>
      <c r="SJP30" s="14" t="str">
        <f>IF('Employee Input 20-21'!SJP30="","",'Employee Input 20-21'!SJP30)</f>
        <v/>
      </c>
      <c r="SJQ30" s="14" t="str">
        <f>IF('Employee Input 20-21'!SJQ30="","",'Employee Input 20-21'!SJQ30)</f>
        <v/>
      </c>
      <c r="SJR30" s="14" t="str">
        <f>IF('Employee Input 20-21'!SJR30="","",'Employee Input 20-21'!SJR30)</f>
        <v/>
      </c>
      <c r="SJS30" s="14" t="str">
        <f>IF('Employee Input 20-21'!SJS30="","",'Employee Input 20-21'!SJS30)</f>
        <v/>
      </c>
      <c r="SJT30" s="14" t="str">
        <f>IF('Employee Input 20-21'!SJT30="","",'Employee Input 20-21'!SJT30)</f>
        <v/>
      </c>
      <c r="SJU30" s="14" t="str">
        <f>IF('Employee Input 20-21'!SJU30="","",'Employee Input 20-21'!SJU30)</f>
        <v/>
      </c>
      <c r="SJV30" s="14" t="str">
        <f>IF('Employee Input 20-21'!SJV30="","",'Employee Input 20-21'!SJV30)</f>
        <v/>
      </c>
      <c r="SJW30" s="14" t="str">
        <f>IF('Employee Input 20-21'!SJW30="","",'Employee Input 20-21'!SJW30)</f>
        <v/>
      </c>
      <c r="SJX30" s="14" t="str">
        <f>IF('Employee Input 20-21'!SJX30="","",'Employee Input 20-21'!SJX30)</f>
        <v/>
      </c>
      <c r="SJY30" s="14" t="str">
        <f>IF('Employee Input 20-21'!SJY30="","",'Employee Input 20-21'!SJY30)</f>
        <v/>
      </c>
      <c r="SJZ30" s="14" t="str">
        <f>IF('Employee Input 20-21'!SJZ30="","",'Employee Input 20-21'!SJZ30)</f>
        <v/>
      </c>
      <c r="SKA30" s="14" t="str">
        <f>IF('Employee Input 20-21'!SKA30="","",'Employee Input 20-21'!SKA30)</f>
        <v/>
      </c>
      <c r="SKB30" s="14" t="str">
        <f>IF('Employee Input 20-21'!SKB30="","",'Employee Input 20-21'!SKB30)</f>
        <v/>
      </c>
      <c r="SKC30" s="14" t="str">
        <f>IF('Employee Input 20-21'!SKC30="","",'Employee Input 20-21'!SKC30)</f>
        <v/>
      </c>
      <c r="SKD30" s="14" t="str">
        <f>IF('Employee Input 20-21'!SKD30="","",'Employee Input 20-21'!SKD30)</f>
        <v/>
      </c>
      <c r="SKE30" s="14" t="str">
        <f>IF('Employee Input 20-21'!SKE30="","",'Employee Input 20-21'!SKE30)</f>
        <v/>
      </c>
      <c r="SKF30" s="14" t="str">
        <f>IF('Employee Input 20-21'!SKF30="","",'Employee Input 20-21'!SKF30)</f>
        <v/>
      </c>
      <c r="SKG30" s="14" t="str">
        <f>IF('Employee Input 20-21'!SKG30="","",'Employee Input 20-21'!SKG30)</f>
        <v/>
      </c>
      <c r="SKH30" s="14" t="str">
        <f>IF('Employee Input 20-21'!SKH30="","",'Employee Input 20-21'!SKH30)</f>
        <v/>
      </c>
      <c r="SKI30" s="14" t="str">
        <f>IF('Employee Input 20-21'!SKI30="","",'Employee Input 20-21'!SKI30)</f>
        <v/>
      </c>
      <c r="SKJ30" s="14" t="str">
        <f>IF('Employee Input 20-21'!SKJ30="","",'Employee Input 20-21'!SKJ30)</f>
        <v/>
      </c>
      <c r="SKK30" s="14" t="str">
        <f>IF('Employee Input 20-21'!SKK30="","",'Employee Input 20-21'!SKK30)</f>
        <v/>
      </c>
      <c r="SKL30" s="14" t="str">
        <f>IF('Employee Input 20-21'!SKL30="","",'Employee Input 20-21'!SKL30)</f>
        <v/>
      </c>
      <c r="SKM30" s="14" t="str">
        <f>IF('Employee Input 20-21'!SKM30="","",'Employee Input 20-21'!SKM30)</f>
        <v/>
      </c>
      <c r="SKN30" s="14" t="str">
        <f>IF('Employee Input 20-21'!SKN30="","",'Employee Input 20-21'!SKN30)</f>
        <v/>
      </c>
      <c r="SKO30" s="14" t="str">
        <f>IF('Employee Input 20-21'!SKO30="","",'Employee Input 20-21'!SKO30)</f>
        <v/>
      </c>
      <c r="SKP30" s="14" t="str">
        <f>IF('Employee Input 20-21'!SKP30="","",'Employee Input 20-21'!SKP30)</f>
        <v/>
      </c>
      <c r="SKQ30" s="14" t="str">
        <f>IF('Employee Input 20-21'!SKQ30="","",'Employee Input 20-21'!SKQ30)</f>
        <v/>
      </c>
      <c r="SKR30" s="14" t="str">
        <f>IF('Employee Input 20-21'!SKR30="","",'Employee Input 20-21'!SKR30)</f>
        <v/>
      </c>
      <c r="SKS30" s="14" t="str">
        <f>IF('Employee Input 20-21'!SKS30="","",'Employee Input 20-21'!SKS30)</f>
        <v/>
      </c>
      <c r="SKT30" s="14" t="str">
        <f>IF('Employee Input 20-21'!SKT30="","",'Employee Input 20-21'!SKT30)</f>
        <v/>
      </c>
      <c r="SKU30" s="14" t="str">
        <f>IF('Employee Input 20-21'!SKU30="","",'Employee Input 20-21'!SKU30)</f>
        <v/>
      </c>
      <c r="SKV30" s="14" t="str">
        <f>IF('Employee Input 20-21'!SKV30="","",'Employee Input 20-21'!SKV30)</f>
        <v/>
      </c>
      <c r="SKW30" s="14" t="str">
        <f>IF('Employee Input 20-21'!SKW30="","",'Employee Input 20-21'!SKW30)</f>
        <v/>
      </c>
      <c r="SKX30" s="14" t="str">
        <f>IF('Employee Input 20-21'!SKX30="","",'Employee Input 20-21'!SKX30)</f>
        <v/>
      </c>
      <c r="SKY30" s="14" t="str">
        <f>IF('Employee Input 20-21'!SKY30="","",'Employee Input 20-21'!SKY30)</f>
        <v/>
      </c>
      <c r="SKZ30" s="14" t="str">
        <f>IF('Employee Input 20-21'!SKZ30="","",'Employee Input 20-21'!SKZ30)</f>
        <v/>
      </c>
      <c r="SLA30" s="14" t="str">
        <f>IF('Employee Input 20-21'!SLA30="","",'Employee Input 20-21'!SLA30)</f>
        <v/>
      </c>
      <c r="SLB30" s="14" t="str">
        <f>IF('Employee Input 20-21'!SLB30="","",'Employee Input 20-21'!SLB30)</f>
        <v/>
      </c>
      <c r="SLC30" s="14" t="str">
        <f>IF('Employee Input 20-21'!SLC30="","",'Employee Input 20-21'!SLC30)</f>
        <v/>
      </c>
      <c r="SLD30" s="14" t="str">
        <f>IF('Employee Input 20-21'!SLD30="","",'Employee Input 20-21'!SLD30)</f>
        <v/>
      </c>
      <c r="SLE30" s="14" t="str">
        <f>IF('Employee Input 20-21'!SLE30="","",'Employee Input 20-21'!SLE30)</f>
        <v/>
      </c>
      <c r="SLF30" s="14" t="str">
        <f>IF('Employee Input 20-21'!SLF30="","",'Employee Input 20-21'!SLF30)</f>
        <v/>
      </c>
      <c r="SLG30" s="14" t="str">
        <f>IF('Employee Input 20-21'!SLG30="","",'Employee Input 20-21'!SLG30)</f>
        <v/>
      </c>
      <c r="SLH30" s="14" t="str">
        <f>IF('Employee Input 20-21'!SLH30="","",'Employee Input 20-21'!SLH30)</f>
        <v/>
      </c>
      <c r="SLI30" s="14" t="str">
        <f>IF('Employee Input 20-21'!SLI30="","",'Employee Input 20-21'!SLI30)</f>
        <v/>
      </c>
      <c r="SLJ30" s="14" t="str">
        <f>IF('Employee Input 20-21'!SLJ30="","",'Employee Input 20-21'!SLJ30)</f>
        <v/>
      </c>
      <c r="SLK30" s="14" t="str">
        <f>IF('Employee Input 20-21'!SLK30="","",'Employee Input 20-21'!SLK30)</f>
        <v/>
      </c>
      <c r="SLL30" s="14" t="str">
        <f>IF('Employee Input 20-21'!SLL30="","",'Employee Input 20-21'!SLL30)</f>
        <v/>
      </c>
      <c r="SLM30" s="14" t="str">
        <f>IF('Employee Input 20-21'!SLM30="","",'Employee Input 20-21'!SLM30)</f>
        <v/>
      </c>
      <c r="SLN30" s="14" t="str">
        <f>IF('Employee Input 20-21'!SLN30="","",'Employee Input 20-21'!SLN30)</f>
        <v/>
      </c>
      <c r="SLO30" s="14" t="str">
        <f>IF('Employee Input 20-21'!SLO30="","",'Employee Input 20-21'!SLO30)</f>
        <v/>
      </c>
      <c r="SLP30" s="14" t="str">
        <f>IF('Employee Input 20-21'!SLP30="","",'Employee Input 20-21'!SLP30)</f>
        <v/>
      </c>
      <c r="SLQ30" s="14" t="str">
        <f>IF('Employee Input 20-21'!SLQ30="","",'Employee Input 20-21'!SLQ30)</f>
        <v/>
      </c>
      <c r="SLR30" s="14" t="str">
        <f>IF('Employee Input 20-21'!SLR30="","",'Employee Input 20-21'!SLR30)</f>
        <v/>
      </c>
      <c r="SLS30" s="14" t="str">
        <f>IF('Employee Input 20-21'!SLS30="","",'Employee Input 20-21'!SLS30)</f>
        <v/>
      </c>
      <c r="SLT30" s="14" t="str">
        <f>IF('Employee Input 20-21'!SLT30="","",'Employee Input 20-21'!SLT30)</f>
        <v/>
      </c>
      <c r="SLU30" s="14" t="str">
        <f>IF('Employee Input 20-21'!SLU30="","",'Employee Input 20-21'!SLU30)</f>
        <v/>
      </c>
      <c r="SLV30" s="14" t="str">
        <f>IF('Employee Input 20-21'!SLV30="","",'Employee Input 20-21'!SLV30)</f>
        <v/>
      </c>
      <c r="SLW30" s="14" t="str">
        <f>IF('Employee Input 20-21'!SLW30="","",'Employee Input 20-21'!SLW30)</f>
        <v/>
      </c>
      <c r="SLX30" s="14" t="str">
        <f>IF('Employee Input 20-21'!SLX30="","",'Employee Input 20-21'!SLX30)</f>
        <v/>
      </c>
      <c r="SLY30" s="14" t="str">
        <f>IF('Employee Input 20-21'!SLY30="","",'Employee Input 20-21'!SLY30)</f>
        <v/>
      </c>
      <c r="SLZ30" s="14" t="str">
        <f>IF('Employee Input 20-21'!SLZ30="","",'Employee Input 20-21'!SLZ30)</f>
        <v/>
      </c>
      <c r="SMA30" s="14" t="str">
        <f>IF('Employee Input 20-21'!SMA30="","",'Employee Input 20-21'!SMA30)</f>
        <v/>
      </c>
      <c r="SMB30" s="14" t="str">
        <f>IF('Employee Input 20-21'!SMB30="","",'Employee Input 20-21'!SMB30)</f>
        <v/>
      </c>
      <c r="SMC30" s="14" t="str">
        <f>IF('Employee Input 20-21'!SMC30="","",'Employee Input 20-21'!SMC30)</f>
        <v/>
      </c>
      <c r="SMD30" s="14" t="str">
        <f>IF('Employee Input 20-21'!SMD30="","",'Employee Input 20-21'!SMD30)</f>
        <v/>
      </c>
      <c r="SME30" s="14" t="str">
        <f>IF('Employee Input 20-21'!SME30="","",'Employee Input 20-21'!SME30)</f>
        <v/>
      </c>
      <c r="SMF30" s="14" t="str">
        <f>IF('Employee Input 20-21'!SMF30="","",'Employee Input 20-21'!SMF30)</f>
        <v/>
      </c>
      <c r="SMG30" s="14" t="str">
        <f>IF('Employee Input 20-21'!SMG30="","",'Employee Input 20-21'!SMG30)</f>
        <v/>
      </c>
      <c r="SMH30" s="14" t="str">
        <f>IF('Employee Input 20-21'!SMH30="","",'Employee Input 20-21'!SMH30)</f>
        <v/>
      </c>
      <c r="SMI30" s="14" t="str">
        <f>IF('Employee Input 20-21'!SMI30="","",'Employee Input 20-21'!SMI30)</f>
        <v/>
      </c>
      <c r="SMJ30" s="14" t="str">
        <f>IF('Employee Input 20-21'!SMJ30="","",'Employee Input 20-21'!SMJ30)</f>
        <v/>
      </c>
      <c r="SMK30" s="14" t="str">
        <f>IF('Employee Input 20-21'!SMK30="","",'Employee Input 20-21'!SMK30)</f>
        <v/>
      </c>
      <c r="SML30" s="14" t="str">
        <f>IF('Employee Input 20-21'!SML30="","",'Employee Input 20-21'!SML30)</f>
        <v/>
      </c>
      <c r="SMM30" s="14" t="str">
        <f>IF('Employee Input 20-21'!SMM30="","",'Employee Input 20-21'!SMM30)</f>
        <v/>
      </c>
      <c r="SMN30" s="14" t="str">
        <f>IF('Employee Input 20-21'!SMN30="","",'Employee Input 20-21'!SMN30)</f>
        <v/>
      </c>
      <c r="SMO30" s="14" t="str">
        <f>IF('Employee Input 20-21'!SMO30="","",'Employee Input 20-21'!SMO30)</f>
        <v/>
      </c>
      <c r="SMP30" s="14" t="str">
        <f>IF('Employee Input 20-21'!SMP30="","",'Employee Input 20-21'!SMP30)</f>
        <v/>
      </c>
      <c r="SMQ30" s="14" t="str">
        <f>IF('Employee Input 20-21'!SMQ30="","",'Employee Input 20-21'!SMQ30)</f>
        <v/>
      </c>
      <c r="SMR30" s="14" t="str">
        <f>IF('Employee Input 20-21'!SMR30="","",'Employee Input 20-21'!SMR30)</f>
        <v/>
      </c>
      <c r="SMS30" s="14" t="str">
        <f>IF('Employee Input 20-21'!SMS30="","",'Employee Input 20-21'!SMS30)</f>
        <v/>
      </c>
      <c r="SMT30" s="14" t="str">
        <f>IF('Employee Input 20-21'!SMT30="","",'Employee Input 20-21'!SMT30)</f>
        <v/>
      </c>
      <c r="SMU30" s="14" t="str">
        <f>IF('Employee Input 20-21'!SMU30="","",'Employee Input 20-21'!SMU30)</f>
        <v/>
      </c>
      <c r="SMV30" s="14" t="str">
        <f>IF('Employee Input 20-21'!SMV30="","",'Employee Input 20-21'!SMV30)</f>
        <v/>
      </c>
      <c r="SMW30" s="14" t="str">
        <f>IF('Employee Input 20-21'!SMW30="","",'Employee Input 20-21'!SMW30)</f>
        <v/>
      </c>
      <c r="SMX30" s="14" t="str">
        <f>IF('Employee Input 20-21'!SMX30="","",'Employee Input 20-21'!SMX30)</f>
        <v/>
      </c>
      <c r="SMY30" s="14" t="str">
        <f>IF('Employee Input 20-21'!SMY30="","",'Employee Input 20-21'!SMY30)</f>
        <v/>
      </c>
      <c r="SMZ30" s="14" t="str">
        <f>IF('Employee Input 20-21'!SMZ30="","",'Employee Input 20-21'!SMZ30)</f>
        <v/>
      </c>
      <c r="SNA30" s="14" t="str">
        <f>IF('Employee Input 20-21'!SNA30="","",'Employee Input 20-21'!SNA30)</f>
        <v/>
      </c>
      <c r="SNB30" s="14" t="str">
        <f>IF('Employee Input 20-21'!SNB30="","",'Employee Input 20-21'!SNB30)</f>
        <v/>
      </c>
      <c r="SNC30" s="14" t="str">
        <f>IF('Employee Input 20-21'!SNC30="","",'Employee Input 20-21'!SNC30)</f>
        <v/>
      </c>
      <c r="SND30" s="14" t="str">
        <f>IF('Employee Input 20-21'!SND30="","",'Employee Input 20-21'!SND30)</f>
        <v/>
      </c>
      <c r="SNE30" s="14" t="str">
        <f>IF('Employee Input 20-21'!SNE30="","",'Employee Input 20-21'!SNE30)</f>
        <v/>
      </c>
      <c r="SNF30" s="14" t="str">
        <f>IF('Employee Input 20-21'!SNF30="","",'Employee Input 20-21'!SNF30)</f>
        <v/>
      </c>
      <c r="SNG30" s="14" t="str">
        <f>IF('Employee Input 20-21'!SNG30="","",'Employee Input 20-21'!SNG30)</f>
        <v/>
      </c>
      <c r="SNH30" s="14" t="str">
        <f>IF('Employee Input 20-21'!SNH30="","",'Employee Input 20-21'!SNH30)</f>
        <v/>
      </c>
      <c r="SNI30" s="14" t="str">
        <f>IF('Employee Input 20-21'!SNI30="","",'Employee Input 20-21'!SNI30)</f>
        <v/>
      </c>
      <c r="SNJ30" s="14" t="str">
        <f>IF('Employee Input 20-21'!SNJ30="","",'Employee Input 20-21'!SNJ30)</f>
        <v/>
      </c>
      <c r="SNK30" s="14" t="str">
        <f>IF('Employee Input 20-21'!SNK30="","",'Employee Input 20-21'!SNK30)</f>
        <v/>
      </c>
      <c r="SNL30" s="14" t="str">
        <f>IF('Employee Input 20-21'!SNL30="","",'Employee Input 20-21'!SNL30)</f>
        <v/>
      </c>
      <c r="SNM30" s="14" t="str">
        <f>IF('Employee Input 20-21'!SNM30="","",'Employee Input 20-21'!SNM30)</f>
        <v/>
      </c>
      <c r="SNN30" s="14" t="str">
        <f>IF('Employee Input 20-21'!SNN30="","",'Employee Input 20-21'!SNN30)</f>
        <v/>
      </c>
      <c r="SNO30" s="14" t="str">
        <f>IF('Employee Input 20-21'!SNO30="","",'Employee Input 20-21'!SNO30)</f>
        <v/>
      </c>
      <c r="SNP30" s="14" t="str">
        <f>IF('Employee Input 20-21'!SNP30="","",'Employee Input 20-21'!SNP30)</f>
        <v/>
      </c>
      <c r="SNQ30" s="14" t="str">
        <f>IF('Employee Input 20-21'!SNQ30="","",'Employee Input 20-21'!SNQ30)</f>
        <v/>
      </c>
      <c r="SNR30" s="14" t="str">
        <f>IF('Employee Input 20-21'!SNR30="","",'Employee Input 20-21'!SNR30)</f>
        <v/>
      </c>
      <c r="SNS30" s="14" t="str">
        <f>IF('Employee Input 20-21'!SNS30="","",'Employee Input 20-21'!SNS30)</f>
        <v/>
      </c>
      <c r="SNT30" s="14" t="str">
        <f>IF('Employee Input 20-21'!SNT30="","",'Employee Input 20-21'!SNT30)</f>
        <v/>
      </c>
      <c r="SNU30" s="14" t="str">
        <f>IF('Employee Input 20-21'!SNU30="","",'Employee Input 20-21'!SNU30)</f>
        <v/>
      </c>
      <c r="SNV30" s="14" t="str">
        <f>IF('Employee Input 20-21'!SNV30="","",'Employee Input 20-21'!SNV30)</f>
        <v/>
      </c>
      <c r="SNW30" s="14" t="str">
        <f>IF('Employee Input 20-21'!SNW30="","",'Employee Input 20-21'!SNW30)</f>
        <v/>
      </c>
      <c r="SNX30" s="14" t="str">
        <f>IF('Employee Input 20-21'!SNX30="","",'Employee Input 20-21'!SNX30)</f>
        <v/>
      </c>
      <c r="SNY30" s="14" t="str">
        <f>IF('Employee Input 20-21'!SNY30="","",'Employee Input 20-21'!SNY30)</f>
        <v/>
      </c>
      <c r="SNZ30" s="14" t="str">
        <f>IF('Employee Input 20-21'!SNZ30="","",'Employee Input 20-21'!SNZ30)</f>
        <v/>
      </c>
      <c r="SOA30" s="14" t="str">
        <f>IF('Employee Input 20-21'!SOA30="","",'Employee Input 20-21'!SOA30)</f>
        <v/>
      </c>
      <c r="SOB30" s="14" t="str">
        <f>IF('Employee Input 20-21'!SOB30="","",'Employee Input 20-21'!SOB30)</f>
        <v/>
      </c>
      <c r="SOC30" s="14" t="str">
        <f>IF('Employee Input 20-21'!SOC30="","",'Employee Input 20-21'!SOC30)</f>
        <v/>
      </c>
      <c r="SOD30" s="14" t="str">
        <f>IF('Employee Input 20-21'!SOD30="","",'Employee Input 20-21'!SOD30)</f>
        <v/>
      </c>
      <c r="SOE30" s="14" t="str">
        <f>IF('Employee Input 20-21'!SOE30="","",'Employee Input 20-21'!SOE30)</f>
        <v/>
      </c>
      <c r="SOF30" s="14" t="str">
        <f>IF('Employee Input 20-21'!SOF30="","",'Employee Input 20-21'!SOF30)</f>
        <v/>
      </c>
      <c r="SOG30" s="14" t="str">
        <f>IF('Employee Input 20-21'!SOG30="","",'Employee Input 20-21'!SOG30)</f>
        <v/>
      </c>
      <c r="SOH30" s="14" t="str">
        <f>IF('Employee Input 20-21'!SOH30="","",'Employee Input 20-21'!SOH30)</f>
        <v/>
      </c>
      <c r="SOI30" s="14" t="str">
        <f>IF('Employee Input 20-21'!SOI30="","",'Employee Input 20-21'!SOI30)</f>
        <v/>
      </c>
      <c r="SOJ30" s="14" t="str">
        <f>IF('Employee Input 20-21'!SOJ30="","",'Employee Input 20-21'!SOJ30)</f>
        <v/>
      </c>
      <c r="SOK30" s="14" t="str">
        <f>IF('Employee Input 20-21'!SOK30="","",'Employee Input 20-21'!SOK30)</f>
        <v/>
      </c>
      <c r="SOL30" s="14" t="str">
        <f>IF('Employee Input 20-21'!SOL30="","",'Employee Input 20-21'!SOL30)</f>
        <v/>
      </c>
      <c r="SOM30" s="14" t="str">
        <f>IF('Employee Input 20-21'!SOM30="","",'Employee Input 20-21'!SOM30)</f>
        <v/>
      </c>
      <c r="SON30" s="14" t="str">
        <f>IF('Employee Input 20-21'!SON30="","",'Employee Input 20-21'!SON30)</f>
        <v/>
      </c>
      <c r="SOO30" s="14" t="str">
        <f>IF('Employee Input 20-21'!SOO30="","",'Employee Input 20-21'!SOO30)</f>
        <v/>
      </c>
      <c r="SOP30" s="14" t="str">
        <f>IF('Employee Input 20-21'!SOP30="","",'Employee Input 20-21'!SOP30)</f>
        <v/>
      </c>
      <c r="SOQ30" s="14" t="str">
        <f>IF('Employee Input 20-21'!SOQ30="","",'Employee Input 20-21'!SOQ30)</f>
        <v/>
      </c>
      <c r="SOR30" s="14" t="str">
        <f>IF('Employee Input 20-21'!SOR30="","",'Employee Input 20-21'!SOR30)</f>
        <v/>
      </c>
      <c r="SOS30" s="14" t="str">
        <f>IF('Employee Input 20-21'!SOS30="","",'Employee Input 20-21'!SOS30)</f>
        <v/>
      </c>
      <c r="SOT30" s="14" t="str">
        <f>IF('Employee Input 20-21'!SOT30="","",'Employee Input 20-21'!SOT30)</f>
        <v/>
      </c>
      <c r="SOU30" s="14" t="str">
        <f>IF('Employee Input 20-21'!SOU30="","",'Employee Input 20-21'!SOU30)</f>
        <v/>
      </c>
      <c r="SOV30" s="14" t="str">
        <f>IF('Employee Input 20-21'!SOV30="","",'Employee Input 20-21'!SOV30)</f>
        <v/>
      </c>
      <c r="SOW30" s="14" t="str">
        <f>IF('Employee Input 20-21'!SOW30="","",'Employee Input 20-21'!SOW30)</f>
        <v/>
      </c>
      <c r="SOX30" s="14" t="str">
        <f>IF('Employee Input 20-21'!SOX30="","",'Employee Input 20-21'!SOX30)</f>
        <v/>
      </c>
      <c r="SOY30" s="14" t="str">
        <f>IF('Employee Input 20-21'!SOY30="","",'Employee Input 20-21'!SOY30)</f>
        <v/>
      </c>
      <c r="SOZ30" s="14" t="str">
        <f>IF('Employee Input 20-21'!SOZ30="","",'Employee Input 20-21'!SOZ30)</f>
        <v/>
      </c>
      <c r="SPA30" s="14" t="str">
        <f>IF('Employee Input 20-21'!SPA30="","",'Employee Input 20-21'!SPA30)</f>
        <v/>
      </c>
      <c r="SPB30" s="14" t="str">
        <f>IF('Employee Input 20-21'!SPB30="","",'Employee Input 20-21'!SPB30)</f>
        <v/>
      </c>
      <c r="SPC30" s="14" t="str">
        <f>IF('Employee Input 20-21'!SPC30="","",'Employee Input 20-21'!SPC30)</f>
        <v/>
      </c>
      <c r="SPD30" s="14" t="str">
        <f>IF('Employee Input 20-21'!SPD30="","",'Employee Input 20-21'!SPD30)</f>
        <v/>
      </c>
      <c r="SPE30" s="14" t="str">
        <f>IF('Employee Input 20-21'!SPE30="","",'Employee Input 20-21'!SPE30)</f>
        <v/>
      </c>
      <c r="SPF30" s="14" t="str">
        <f>IF('Employee Input 20-21'!SPF30="","",'Employee Input 20-21'!SPF30)</f>
        <v/>
      </c>
      <c r="SPG30" s="14" t="str">
        <f>IF('Employee Input 20-21'!SPG30="","",'Employee Input 20-21'!SPG30)</f>
        <v/>
      </c>
      <c r="SPH30" s="14" t="str">
        <f>IF('Employee Input 20-21'!SPH30="","",'Employee Input 20-21'!SPH30)</f>
        <v/>
      </c>
      <c r="SPI30" s="14" t="str">
        <f>IF('Employee Input 20-21'!SPI30="","",'Employee Input 20-21'!SPI30)</f>
        <v/>
      </c>
      <c r="SPJ30" s="14" t="str">
        <f>IF('Employee Input 20-21'!SPJ30="","",'Employee Input 20-21'!SPJ30)</f>
        <v/>
      </c>
      <c r="SPK30" s="14" t="str">
        <f>IF('Employee Input 20-21'!SPK30="","",'Employee Input 20-21'!SPK30)</f>
        <v/>
      </c>
      <c r="SPL30" s="14" t="str">
        <f>IF('Employee Input 20-21'!SPL30="","",'Employee Input 20-21'!SPL30)</f>
        <v/>
      </c>
      <c r="SPM30" s="14" t="str">
        <f>IF('Employee Input 20-21'!SPM30="","",'Employee Input 20-21'!SPM30)</f>
        <v/>
      </c>
      <c r="SPN30" s="14" t="str">
        <f>IF('Employee Input 20-21'!SPN30="","",'Employee Input 20-21'!SPN30)</f>
        <v/>
      </c>
      <c r="SPO30" s="14" t="str">
        <f>IF('Employee Input 20-21'!SPO30="","",'Employee Input 20-21'!SPO30)</f>
        <v/>
      </c>
      <c r="SPP30" s="14" t="str">
        <f>IF('Employee Input 20-21'!SPP30="","",'Employee Input 20-21'!SPP30)</f>
        <v/>
      </c>
      <c r="SPQ30" s="14" t="str">
        <f>IF('Employee Input 20-21'!SPQ30="","",'Employee Input 20-21'!SPQ30)</f>
        <v/>
      </c>
      <c r="SPR30" s="14" t="str">
        <f>IF('Employee Input 20-21'!SPR30="","",'Employee Input 20-21'!SPR30)</f>
        <v/>
      </c>
      <c r="SPS30" s="14" t="str">
        <f>IF('Employee Input 20-21'!SPS30="","",'Employee Input 20-21'!SPS30)</f>
        <v/>
      </c>
      <c r="SPT30" s="14" t="str">
        <f>IF('Employee Input 20-21'!SPT30="","",'Employee Input 20-21'!SPT30)</f>
        <v/>
      </c>
      <c r="SPU30" s="14" t="str">
        <f>IF('Employee Input 20-21'!SPU30="","",'Employee Input 20-21'!SPU30)</f>
        <v/>
      </c>
      <c r="SPV30" s="14" t="str">
        <f>IF('Employee Input 20-21'!SPV30="","",'Employee Input 20-21'!SPV30)</f>
        <v/>
      </c>
      <c r="SPW30" s="14" t="str">
        <f>IF('Employee Input 20-21'!SPW30="","",'Employee Input 20-21'!SPW30)</f>
        <v/>
      </c>
      <c r="SPX30" s="14" t="str">
        <f>IF('Employee Input 20-21'!SPX30="","",'Employee Input 20-21'!SPX30)</f>
        <v/>
      </c>
      <c r="SPY30" s="14" t="str">
        <f>IF('Employee Input 20-21'!SPY30="","",'Employee Input 20-21'!SPY30)</f>
        <v/>
      </c>
      <c r="SPZ30" s="14" t="str">
        <f>IF('Employee Input 20-21'!SPZ30="","",'Employee Input 20-21'!SPZ30)</f>
        <v/>
      </c>
      <c r="SQA30" s="14" t="str">
        <f>IF('Employee Input 20-21'!SQA30="","",'Employee Input 20-21'!SQA30)</f>
        <v/>
      </c>
      <c r="SQB30" s="14" t="str">
        <f>IF('Employee Input 20-21'!SQB30="","",'Employee Input 20-21'!SQB30)</f>
        <v/>
      </c>
      <c r="SQC30" s="14" t="str">
        <f>IF('Employee Input 20-21'!SQC30="","",'Employee Input 20-21'!SQC30)</f>
        <v/>
      </c>
      <c r="SQD30" s="14" t="str">
        <f>IF('Employee Input 20-21'!SQD30="","",'Employee Input 20-21'!SQD30)</f>
        <v/>
      </c>
      <c r="SQE30" s="14" t="str">
        <f>IF('Employee Input 20-21'!SQE30="","",'Employee Input 20-21'!SQE30)</f>
        <v/>
      </c>
      <c r="SQF30" s="14" t="str">
        <f>IF('Employee Input 20-21'!SQF30="","",'Employee Input 20-21'!SQF30)</f>
        <v/>
      </c>
      <c r="SQG30" s="14" t="str">
        <f>IF('Employee Input 20-21'!SQG30="","",'Employee Input 20-21'!SQG30)</f>
        <v/>
      </c>
      <c r="SQH30" s="14" t="str">
        <f>IF('Employee Input 20-21'!SQH30="","",'Employee Input 20-21'!SQH30)</f>
        <v/>
      </c>
      <c r="SQI30" s="14" t="str">
        <f>IF('Employee Input 20-21'!SQI30="","",'Employee Input 20-21'!SQI30)</f>
        <v/>
      </c>
      <c r="SQJ30" s="14" t="str">
        <f>IF('Employee Input 20-21'!SQJ30="","",'Employee Input 20-21'!SQJ30)</f>
        <v/>
      </c>
      <c r="SQK30" s="14" t="str">
        <f>IF('Employee Input 20-21'!SQK30="","",'Employee Input 20-21'!SQK30)</f>
        <v/>
      </c>
      <c r="SQL30" s="14" t="str">
        <f>IF('Employee Input 20-21'!SQL30="","",'Employee Input 20-21'!SQL30)</f>
        <v/>
      </c>
      <c r="SQM30" s="14" t="str">
        <f>IF('Employee Input 20-21'!SQM30="","",'Employee Input 20-21'!SQM30)</f>
        <v/>
      </c>
      <c r="SQN30" s="14" t="str">
        <f>IF('Employee Input 20-21'!SQN30="","",'Employee Input 20-21'!SQN30)</f>
        <v/>
      </c>
      <c r="SQO30" s="14" t="str">
        <f>IF('Employee Input 20-21'!SQO30="","",'Employee Input 20-21'!SQO30)</f>
        <v/>
      </c>
      <c r="SQP30" s="14" t="str">
        <f>IF('Employee Input 20-21'!SQP30="","",'Employee Input 20-21'!SQP30)</f>
        <v/>
      </c>
      <c r="SQQ30" s="14" t="str">
        <f>IF('Employee Input 20-21'!SQQ30="","",'Employee Input 20-21'!SQQ30)</f>
        <v/>
      </c>
      <c r="SQR30" s="14" t="str">
        <f>IF('Employee Input 20-21'!SQR30="","",'Employee Input 20-21'!SQR30)</f>
        <v/>
      </c>
      <c r="SQS30" s="14" t="str">
        <f>IF('Employee Input 20-21'!SQS30="","",'Employee Input 20-21'!SQS30)</f>
        <v/>
      </c>
      <c r="SQT30" s="14" t="str">
        <f>IF('Employee Input 20-21'!SQT30="","",'Employee Input 20-21'!SQT30)</f>
        <v/>
      </c>
      <c r="SQU30" s="14" t="str">
        <f>IF('Employee Input 20-21'!SQU30="","",'Employee Input 20-21'!SQU30)</f>
        <v/>
      </c>
      <c r="SQV30" s="14" t="str">
        <f>IF('Employee Input 20-21'!SQV30="","",'Employee Input 20-21'!SQV30)</f>
        <v/>
      </c>
      <c r="SQW30" s="14" t="str">
        <f>IF('Employee Input 20-21'!SQW30="","",'Employee Input 20-21'!SQW30)</f>
        <v/>
      </c>
      <c r="SQX30" s="14" t="str">
        <f>IF('Employee Input 20-21'!SQX30="","",'Employee Input 20-21'!SQX30)</f>
        <v/>
      </c>
      <c r="SQY30" s="14" t="str">
        <f>IF('Employee Input 20-21'!SQY30="","",'Employee Input 20-21'!SQY30)</f>
        <v/>
      </c>
      <c r="SQZ30" s="14" t="str">
        <f>IF('Employee Input 20-21'!SQZ30="","",'Employee Input 20-21'!SQZ30)</f>
        <v/>
      </c>
      <c r="SRA30" s="14" t="str">
        <f>IF('Employee Input 20-21'!SRA30="","",'Employee Input 20-21'!SRA30)</f>
        <v/>
      </c>
      <c r="SRB30" s="14" t="str">
        <f>IF('Employee Input 20-21'!SRB30="","",'Employee Input 20-21'!SRB30)</f>
        <v/>
      </c>
      <c r="SRC30" s="14" t="str">
        <f>IF('Employee Input 20-21'!SRC30="","",'Employee Input 20-21'!SRC30)</f>
        <v/>
      </c>
      <c r="SRD30" s="14" t="str">
        <f>IF('Employee Input 20-21'!SRD30="","",'Employee Input 20-21'!SRD30)</f>
        <v/>
      </c>
      <c r="SRE30" s="14" t="str">
        <f>IF('Employee Input 20-21'!SRE30="","",'Employee Input 20-21'!SRE30)</f>
        <v/>
      </c>
      <c r="SRF30" s="14" t="str">
        <f>IF('Employee Input 20-21'!SRF30="","",'Employee Input 20-21'!SRF30)</f>
        <v/>
      </c>
      <c r="SRG30" s="14" t="str">
        <f>IF('Employee Input 20-21'!SRG30="","",'Employee Input 20-21'!SRG30)</f>
        <v/>
      </c>
      <c r="SRH30" s="14" t="str">
        <f>IF('Employee Input 20-21'!SRH30="","",'Employee Input 20-21'!SRH30)</f>
        <v/>
      </c>
      <c r="SRI30" s="14" t="str">
        <f>IF('Employee Input 20-21'!SRI30="","",'Employee Input 20-21'!SRI30)</f>
        <v/>
      </c>
      <c r="SRJ30" s="14" t="str">
        <f>IF('Employee Input 20-21'!SRJ30="","",'Employee Input 20-21'!SRJ30)</f>
        <v/>
      </c>
      <c r="SRK30" s="14" t="str">
        <f>IF('Employee Input 20-21'!SRK30="","",'Employee Input 20-21'!SRK30)</f>
        <v/>
      </c>
      <c r="SRL30" s="14" t="str">
        <f>IF('Employee Input 20-21'!SRL30="","",'Employee Input 20-21'!SRL30)</f>
        <v/>
      </c>
      <c r="SRM30" s="14" t="str">
        <f>IF('Employee Input 20-21'!SRM30="","",'Employee Input 20-21'!SRM30)</f>
        <v/>
      </c>
      <c r="SRN30" s="14" t="str">
        <f>IF('Employee Input 20-21'!SRN30="","",'Employee Input 20-21'!SRN30)</f>
        <v/>
      </c>
      <c r="SRO30" s="14" t="str">
        <f>IF('Employee Input 20-21'!SRO30="","",'Employee Input 20-21'!SRO30)</f>
        <v/>
      </c>
      <c r="SRP30" s="14" t="str">
        <f>IF('Employee Input 20-21'!SRP30="","",'Employee Input 20-21'!SRP30)</f>
        <v/>
      </c>
      <c r="SRQ30" s="14" t="str">
        <f>IF('Employee Input 20-21'!SRQ30="","",'Employee Input 20-21'!SRQ30)</f>
        <v/>
      </c>
      <c r="SRR30" s="14" t="str">
        <f>IF('Employee Input 20-21'!SRR30="","",'Employee Input 20-21'!SRR30)</f>
        <v/>
      </c>
      <c r="SRS30" s="14" t="str">
        <f>IF('Employee Input 20-21'!SRS30="","",'Employee Input 20-21'!SRS30)</f>
        <v/>
      </c>
      <c r="SRT30" s="14" t="str">
        <f>IF('Employee Input 20-21'!SRT30="","",'Employee Input 20-21'!SRT30)</f>
        <v/>
      </c>
      <c r="SRU30" s="14" t="str">
        <f>IF('Employee Input 20-21'!SRU30="","",'Employee Input 20-21'!SRU30)</f>
        <v/>
      </c>
      <c r="SRV30" s="14" t="str">
        <f>IF('Employee Input 20-21'!SRV30="","",'Employee Input 20-21'!SRV30)</f>
        <v/>
      </c>
      <c r="SRW30" s="14" t="str">
        <f>IF('Employee Input 20-21'!SRW30="","",'Employee Input 20-21'!SRW30)</f>
        <v/>
      </c>
      <c r="SRX30" s="14" t="str">
        <f>IF('Employee Input 20-21'!SRX30="","",'Employee Input 20-21'!SRX30)</f>
        <v/>
      </c>
      <c r="SRY30" s="14" t="str">
        <f>IF('Employee Input 20-21'!SRY30="","",'Employee Input 20-21'!SRY30)</f>
        <v/>
      </c>
      <c r="SRZ30" s="14" t="str">
        <f>IF('Employee Input 20-21'!SRZ30="","",'Employee Input 20-21'!SRZ30)</f>
        <v/>
      </c>
      <c r="SSA30" s="14" t="str">
        <f>IF('Employee Input 20-21'!SSA30="","",'Employee Input 20-21'!SSA30)</f>
        <v/>
      </c>
      <c r="SSB30" s="14" t="str">
        <f>IF('Employee Input 20-21'!SSB30="","",'Employee Input 20-21'!SSB30)</f>
        <v/>
      </c>
      <c r="SSC30" s="14" t="str">
        <f>IF('Employee Input 20-21'!SSC30="","",'Employee Input 20-21'!SSC30)</f>
        <v/>
      </c>
      <c r="SSD30" s="14" t="str">
        <f>IF('Employee Input 20-21'!SSD30="","",'Employee Input 20-21'!SSD30)</f>
        <v/>
      </c>
      <c r="SSE30" s="14" t="str">
        <f>IF('Employee Input 20-21'!SSE30="","",'Employee Input 20-21'!SSE30)</f>
        <v/>
      </c>
      <c r="SSF30" s="14" t="str">
        <f>IF('Employee Input 20-21'!SSF30="","",'Employee Input 20-21'!SSF30)</f>
        <v/>
      </c>
      <c r="SSG30" s="14" t="str">
        <f>IF('Employee Input 20-21'!SSG30="","",'Employee Input 20-21'!SSG30)</f>
        <v/>
      </c>
      <c r="SSH30" s="14" t="str">
        <f>IF('Employee Input 20-21'!SSH30="","",'Employee Input 20-21'!SSH30)</f>
        <v/>
      </c>
      <c r="SSI30" s="14" t="str">
        <f>IF('Employee Input 20-21'!SSI30="","",'Employee Input 20-21'!SSI30)</f>
        <v/>
      </c>
      <c r="SSJ30" s="14" t="str">
        <f>IF('Employee Input 20-21'!SSJ30="","",'Employee Input 20-21'!SSJ30)</f>
        <v/>
      </c>
      <c r="SSK30" s="14" t="str">
        <f>IF('Employee Input 20-21'!SSK30="","",'Employee Input 20-21'!SSK30)</f>
        <v/>
      </c>
      <c r="SSL30" s="14" t="str">
        <f>IF('Employee Input 20-21'!SSL30="","",'Employee Input 20-21'!SSL30)</f>
        <v/>
      </c>
      <c r="SSM30" s="14" t="str">
        <f>IF('Employee Input 20-21'!SSM30="","",'Employee Input 20-21'!SSM30)</f>
        <v/>
      </c>
      <c r="SSN30" s="14" t="str">
        <f>IF('Employee Input 20-21'!SSN30="","",'Employee Input 20-21'!SSN30)</f>
        <v/>
      </c>
      <c r="SSO30" s="14" t="str">
        <f>IF('Employee Input 20-21'!SSO30="","",'Employee Input 20-21'!SSO30)</f>
        <v/>
      </c>
      <c r="SSP30" s="14" t="str">
        <f>IF('Employee Input 20-21'!SSP30="","",'Employee Input 20-21'!SSP30)</f>
        <v/>
      </c>
      <c r="SSQ30" s="14" t="str">
        <f>IF('Employee Input 20-21'!SSQ30="","",'Employee Input 20-21'!SSQ30)</f>
        <v/>
      </c>
      <c r="SSR30" s="14" t="str">
        <f>IF('Employee Input 20-21'!SSR30="","",'Employee Input 20-21'!SSR30)</f>
        <v/>
      </c>
      <c r="SSS30" s="14" t="str">
        <f>IF('Employee Input 20-21'!SSS30="","",'Employee Input 20-21'!SSS30)</f>
        <v/>
      </c>
      <c r="SST30" s="14" t="str">
        <f>IF('Employee Input 20-21'!SST30="","",'Employee Input 20-21'!SST30)</f>
        <v/>
      </c>
      <c r="SSU30" s="14" t="str">
        <f>IF('Employee Input 20-21'!SSU30="","",'Employee Input 20-21'!SSU30)</f>
        <v/>
      </c>
      <c r="SSV30" s="14" t="str">
        <f>IF('Employee Input 20-21'!SSV30="","",'Employee Input 20-21'!SSV30)</f>
        <v/>
      </c>
      <c r="SSW30" s="14" t="str">
        <f>IF('Employee Input 20-21'!SSW30="","",'Employee Input 20-21'!SSW30)</f>
        <v/>
      </c>
      <c r="SSX30" s="14" t="str">
        <f>IF('Employee Input 20-21'!SSX30="","",'Employee Input 20-21'!SSX30)</f>
        <v/>
      </c>
      <c r="SSY30" s="14" t="str">
        <f>IF('Employee Input 20-21'!SSY30="","",'Employee Input 20-21'!SSY30)</f>
        <v/>
      </c>
      <c r="SSZ30" s="14" t="str">
        <f>IF('Employee Input 20-21'!SSZ30="","",'Employee Input 20-21'!SSZ30)</f>
        <v/>
      </c>
      <c r="STA30" s="14" t="str">
        <f>IF('Employee Input 20-21'!STA30="","",'Employee Input 20-21'!STA30)</f>
        <v/>
      </c>
      <c r="STB30" s="14" t="str">
        <f>IF('Employee Input 20-21'!STB30="","",'Employee Input 20-21'!STB30)</f>
        <v/>
      </c>
      <c r="STC30" s="14" t="str">
        <f>IF('Employee Input 20-21'!STC30="","",'Employee Input 20-21'!STC30)</f>
        <v/>
      </c>
      <c r="STD30" s="14" t="str">
        <f>IF('Employee Input 20-21'!STD30="","",'Employee Input 20-21'!STD30)</f>
        <v/>
      </c>
      <c r="STE30" s="14" t="str">
        <f>IF('Employee Input 20-21'!STE30="","",'Employee Input 20-21'!STE30)</f>
        <v/>
      </c>
      <c r="STF30" s="14" t="str">
        <f>IF('Employee Input 20-21'!STF30="","",'Employee Input 20-21'!STF30)</f>
        <v/>
      </c>
      <c r="STG30" s="14" t="str">
        <f>IF('Employee Input 20-21'!STG30="","",'Employee Input 20-21'!STG30)</f>
        <v/>
      </c>
      <c r="STH30" s="14" t="str">
        <f>IF('Employee Input 20-21'!STH30="","",'Employee Input 20-21'!STH30)</f>
        <v/>
      </c>
      <c r="STI30" s="14" t="str">
        <f>IF('Employee Input 20-21'!STI30="","",'Employee Input 20-21'!STI30)</f>
        <v/>
      </c>
      <c r="STJ30" s="14" t="str">
        <f>IF('Employee Input 20-21'!STJ30="","",'Employee Input 20-21'!STJ30)</f>
        <v/>
      </c>
      <c r="STK30" s="14" t="str">
        <f>IF('Employee Input 20-21'!STK30="","",'Employee Input 20-21'!STK30)</f>
        <v/>
      </c>
      <c r="STL30" s="14" t="str">
        <f>IF('Employee Input 20-21'!STL30="","",'Employee Input 20-21'!STL30)</f>
        <v/>
      </c>
      <c r="STM30" s="14" t="str">
        <f>IF('Employee Input 20-21'!STM30="","",'Employee Input 20-21'!STM30)</f>
        <v/>
      </c>
      <c r="STN30" s="14" t="str">
        <f>IF('Employee Input 20-21'!STN30="","",'Employee Input 20-21'!STN30)</f>
        <v/>
      </c>
      <c r="STO30" s="14" t="str">
        <f>IF('Employee Input 20-21'!STO30="","",'Employee Input 20-21'!STO30)</f>
        <v/>
      </c>
      <c r="STP30" s="14" t="str">
        <f>IF('Employee Input 20-21'!STP30="","",'Employee Input 20-21'!STP30)</f>
        <v/>
      </c>
      <c r="STQ30" s="14" t="str">
        <f>IF('Employee Input 20-21'!STQ30="","",'Employee Input 20-21'!STQ30)</f>
        <v/>
      </c>
      <c r="STR30" s="14" t="str">
        <f>IF('Employee Input 20-21'!STR30="","",'Employee Input 20-21'!STR30)</f>
        <v/>
      </c>
      <c r="STS30" s="14" t="str">
        <f>IF('Employee Input 20-21'!STS30="","",'Employee Input 20-21'!STS30)</f>
        <v/>
      </c>
      <c r="STT30" s="14" t="str">
        <f>IF('Employee Input 20-21'!STT30="","",'Employee Input 20-21'!STT30)</f>
        <v/>
      </c>
      <c r="STU30" s="14" t="str">
        <f>IF('Employee Input 20-21'!STU30="","",'Employee Input 20-21'!STU30)</f>
        <v/>
      </c>
      <c r="STV30" s="14" t="str">
        <f>IF('Employee Input 20-21'!STV30="","",'Employee Input 20-21'!STV30)</f>
        <v/>
      </c>
      <c r="STW30" s="14" t="str">
        <f>IF('Employee Input 20-21'!STW30="","",'Employee Input 20-21'!STW30)</f>
        <v/>
      </c>
      <c r="STX30" s="14" t="str">
        <f>IF('Employee Input 20-21'!STX30="","",'Employee Input 20-21'!STX30)</f>
        <v/>
      </c>
      <c r="STY30" s="14" t="str">
        <f>IF('Employee Input 20-21'!STY30="","",'Employee Input 20-21'!STY30)</f>
        <v/>
      </c>
      <c r="STZ30" s="14" t="str">
        <f>IF('Employee Input 20-21'!STZ30="","",'Employee Input 20-21'!STZ30)</f>
        <v/>
      </c>
      <c r="SUA30" s="14" t="str">
        <f>IF('Employee Input 20-21'!SUA30="","",'Employee Input 20-21'!SUA30)</f>
        <v/>
      </c>
      <c r="SUB30" s="14" t="str">
        <f>IF('Employee Input 20-21'!SUB30="","",'Employee Input 20-21'!SUB30)</f>
        <v/>
      </c>
      <c r="SUC30" s="14" t="str">
        <f>IF('Employee Input 20-21'!SUC30="","",'Employee Input 20-21'!SUC30)</f>
        <v/>
      </c>
      <c r="SUD30" s="14" t="str">
        <f>IF('Employee Input 20-21'!SUD30="","",'Employee Input 20-21'!SUD30)</f>
        <v/>
      </c>
      <c r="SUE30" s="14" t="str">
        <f>IF('Employee Input 20-21'!SUE30="","",'Employee Input 20-21'!SUE30)</f>
        <v/>
      </c>
      <c r="SUF30" s="14" t="str">
        <f>IF('Employee Input 20-21'!SUF30="","",'Employee Input 20-21'!SUF30)</f>
        <v/>
      </c>
      <c r="SUG30" s="14" t="str">
        <f>IF('Employee Input 20-21'!SUG30="","",'Employee Input 20-21'!SUG30)</f>
        <v/>
      </c>
      <c r="SUH30" s="14" t="str">
        <f>IF('Employee Input 20-21'!SUH30="","",'Employee Input 20-21'!SUH30)</f>
        <v/>
      </c>
      <c r="SUI30" s="14" t="str">
        <f>IF('Employee Input 20-21'!SUI30="","",'Employee Input 20-21'!SUI30)</f>
        <v/>
      </c>
      <c r="SUJ30" s="14" t="str">
        <f>IF('Employee Input 20-21'!SUJ30="","",'Employee Input 20-21'!SUJ30)</f>
        <v/>
      </c>
      <c r="SUK30" s="14" t="str">
        <f>IF('Employee Input 20-21'!SUK30="","",'Employee Input 20-21'!SUK30)</f>
        <v/>
      </c>
      <c r="SUL30" s="14" t="str">
        <f>IF('Employee Input 20-21'!SUL30="","",'Employee Input 20-21'!SUL30)</f>
        <v/>
      </c>
      <c r="SUM30" s="14" t="str">
        <f>IF('Employee Input 20-21'!SUM30="","",'Employee Input 20-21'!SUM30)</f>
        <v/>
      </c>
      <c r="SUN30" s="14" t="str">
        <f>IF('Employee Input 20-21'!SUN30="","",'Employee Input 20-21'!SUN30)</f>
        <v/>
      </c>
      <c r="SUO30" s="14" t="str">
        <f>IF('Employee Input 20-21'!SUO30="","",'Employee Input 20-21'!SUO30)</f>
        <v/>
      </c>
      <c r="SUP30" s="14" t="str">
        <f>IF('Employee Input 20-21'!SUP30="","",'Employee Input 20-21'!SUP30)</f>
        <v/>
      </c>
      <c r="SUQ30" s="14" t="str">
        <f>IF('Employee Input 20-21'!SUQ30="","",'Employee Input 20-21'!SUQ30)</f>
        <v/>
      </c>
      <c r="SUR30" s="14" t="str">
        <f>IF('Employee Input 20-21'!SUR30="","",'Employee Input 20-21'!SUR30)</f>
        <v/>
      </c>
      <c r="SUS30" s="14" t="str">
        <f>IF('Employee Input 20-21'!SUS30="","",'Employee Input 20-21'!SUS30)</f>
        <v/>
      </c>
      <c r="SUT30" s="14" t="str">
        <f>IF('Employee Input 20-21'!SUT30="","",'Employee Input 20-21'!SUT30)</f>
        <v/>
      </c>
      <c r="SUU30" s="14" t="str">
        <f>IF('Employee Input 20-21'!SUU30="","",'Employee Input 20-21'!SUU30)</f>
        <v/>
      </c>
      <c r="SUV30" s="14" t="str">
        <f>IF('Employee Input 20-21'!SUV30="","",'Employee Input 20-21'!SUV30)</f>
        <v/>
      </c>
      <c r="SUW30" s="14" t="str">
        <f>IF('Employee Input 20-21'!SUW30="","",'Employee Input 20-21'!SUW30)</f>
        <v/>
      </c>
      <c r="SUX30" s="14" t="str">
        <f>IF('Employee Input 20-21'!SUX30="","",'Employee Input 20-21'!SUX30)</f>
        <v/>
      </c>
      <c r="SUY30" s="14" t="str">
        <f>IF('Employee Input 20-21'!SUY30="","",'Employee Input 20-21'!SUY30)</f>
        <v/>
      </c>
      <c r="SUZ30" s="14" t="str">
        <f>IF('Employee Input 20-21'!SUZ30="","",'Employee Input 20-21'!SUZ30)</f>
        <v/>
      </c>
      <c r="SVA30" s="14" t="str">
        <f>IF('Employee Input 20-21'!SVA30="","",'Employee Input 20-21'!SVA30)</f>
        <v/>
      </c>
      <c r="SVB30" s="14" t="str">
        <f>IF('Employee Input 20-21'!SVB30="","",'Employee Input 20-21'!SVB30)</f>
        <v/>
      </c>
      <c r="SVC30" s="14" t="str">
        <f>IF('Employee Input 20-21'!SVC30="","",'Employee Input 20-21'!SVC30)</f>
        <v/>
      </c>
      <c r="SVD30" s="14" t="str">
        <f>IF('Employee Input 20-21'!SVD30="","",'Employee Input 20-21'!SVD30)</f>
        <v/>
      </c>
      <c r="SVE30" s="14" t="str">
        <f>IF('Employee Input 20-21'!SVE30="","",'Employee Input 20-21'!SVE30)</f>
        <v/>
      </c>
      <c r="SVF30" s="14" t="str">
        <f>IF('Employee Input 20-21'!SVF30="","",'Employee Input 20-21'!SVF30)</f>
        <v/>
      </c>
      <c r="SVG30" s="14" t="str">
        <f>IF('Employee Input 20-21'!SVG30="","",'Employee Input 20-21'!SVG30)</f>
        <v/>
      </c>
      <c r="SVH30" s="14" t="str">
        <f>IF('Employee Input 20-21'!SVH30="","",'Employee Input 20-21'!SVH30)</f>
        <v/>
      </c>
      <c r="SVI30" s="14" t="str">
        <f>IF('Employee Input 20-21'!SVI30="","",'Employee Input 20-21'!SVI30)</f>
        <v/>
      </c>
      <c r="SVJ30" s="14" t="str">
        <f>IF('Employee Input 20-21'!SVJ30="","",'Employee Input 20-21'!SVJ30)</f>
        <v/>
      </c>
      <c r="SVK30" s="14" t="str">
        <f>IF('Employee Input 20-21'!SVK30="","",'Employee Input 20-21'!SVK30)</f>
        <v/>
      </c>
      <c r="SVL30" s="14" t="str">
        <f>IF('Employee Input 20-21'!SVL30="","",'Employee Input 20-21'!SVL30)</f>
        <v/>
      </c>
      <c r="SVM30" s="14" t="str">
        <f>IF('Employee Input 20-21'!SVM30="","",'Employee Input 20-21'!SVM30)</f>
        <v/>
      </c>
      <c r="SVN30" s="14" t="str">
        <f>IF('Employee Input 20-21'!SVN30="","",'Employee Input 20-21'!SVN30)</f>
        <v/>
      </c>
      <c r="SVO30" s="14" t="str">
        <f>IF('Employee Input 20-21'!SVO30="","",'Employee Input 20-21'!SVO30)</f>
        <v/>
      </c>
      <c r="SVP30" s="14" t="str">
        <f>IF('Employee Input 20-21'!SVP30="","",'Employee Input 20-21'!SVP30)</f>
        <v/>
      </c>
      <c r="SVQ30" s="14" t="str">
        <f>IF('Employee Input 20-21'!SVQ30="","",'Employee Input 20-21'!SVQ30)</f>
        <v/>
      </c>
      <c r="SVR30" s="14" t="str">
        <f>IF('Employee Input 20-21'!SVR30="","",'Employee Input 20-21'!SVR30)</f>
        <v/>
      </c>
      <c r="SVS30" s="14" t="str">
        <f>IF('Employee Input 20-21'!SVS30="","",'Employee Input 20-21'!SVS30)</f>
        <v/>
      </c>
      <c r="SVT30" s="14" t="str">
        <f>IF('Employee Input 20-21'!SVT30="","",'Employee Input 20-21'!SVT30)</f>
        <v/>
      </c>
      <c r="SVU30" s="14" t="str">
        <f>IF('Employee Input 20-21'!SVU30="","",'Employee Input 20-21'!SVU30)</f>
        <v/>
      </c>
      <c r="SVV30" s="14" t="str">
        <f>IF('Employee Input 20-21'!SVV30="","",'Employee Input 20-21'!SVV30)</f>
        <v/>
      </c>
      <c r="SVW30" s="14" t="str">
        <f>IF('Employee Input 20-21'!SVW30="","",'Employee Input 20-21'!SVW30)</f>
        <v/>
      </c>
      <c r="SVX30" s="14" t="str">
        <f>IF('Employee Input 20-21'!SVX30="","",'Employee Input 20-21'!SVX30)</f>
        <v/>
      </c>
      <c r="SVY30" s="14" t="str">
        <f>IF('Employee Input 20-21'!SVY30="","",'Employee Input 20-21'!SVY30)</f>
        <v/>
      </c>
      <c r="SVZ30" s="14" t="str">
        <f>IF('Employee Input 20-21'!SVZ30="","",'Employee Input 20-21'!SVZ30)</f>
        <v/>
      </c>
      <c r="SWA30" s="14" t="str">
        <f>IF('Employee Input 20-21'!SWA30="","",'Employee Input 20-21'!SWA30)</f>
        <v/>
      </c>
      <c r="SWB30" s="14" t="str">
        <f>IF('Employee Input 20-21'!SWB30="","",'Employee Input 20-21'!SWB30)</f>
        <v/>
      </c>
      <c r="SWC30" s="14" t="str">
        <f>IF('Employee Input 20-21'!SWC30="","",'Employee Input 20-21'!SWC30)</f>
        <v/>
      </c>
      <c r="SWD30" s="14" t="str">
        <f>IF('Employee Input 20-21'!SWD30="","",'Employee Input 20-21'!SWD30)</f>
        <v/>
      </c>
      <c r="SWE30" s="14" t="str">
        <f>IF('Employee Input 20-21'!SWE30="","",'Employee Input 20-21'!SWE30)</f>
        <v/>
      </c>
      <c r="SWF30" s="14" t="str">
        <f>IF('Employee Input 20-21'!SWF30="","",'Employee Input 20-21'!SWF30)</f>
        <v/>
      </c>
      <c r="SWG30" s="14" t="str">
        <f>IF('Employee Input 20-21'!SWG30="","",'Employee Input 20-21'!SWG30)</f>
        <v/>
      </c>
      <c r="SWH30" s="14" t="str">
        <f>IF('Employee Input 20-21'!SWH30="","",'Employee Input 20-21'!SWH30)</f>
        <v/>
      </c>
      <c r="SWI30" s="14" t="str">
        <f>IF('Employee Input 20-21'!SWI30="","",'Employee Input 20-21'!SWI30)</f>
        <v/>
      </c>
      <c r="SWJ30" s="14" t="str">
        <f>IF('Employee Input 20-21'!SWJ30="","",'Employee Input 20-21'!SWJ30)</f>
        <v/>
      </c>
      <c r="SWK30" s="14" t="str">
        <f>IF('Employee Input 20-21'!SWK30="","",'Employee Input 20-21'!SWK30)</f>
        <v/>
      </c>
      <c r="SWL30" s="14" t="str">
        <f>IF('Employee Input 20-21'!SWL30="","",'Employee Input 20-21'!SWL30)</f>
        <v/>
      </c>
      <c r="SWM30" s="14" t="str">
        <f>IF('Employee Input 20-21'!SWM30="","",'Employee Input 20-21'!SWM30)</f>
        <v/>
      </c>
      <c r="SWN30" s="14" t="str">
        <f>IF('Employee Input 20-21'!SWN30="","",'Employee Input 20-21'!SWN30)</f>
        <v/>
      </c>
      <c r="SWO30" s="14" t="str">
        <f>IF('Employee Input 20-21'!SWO30="","",'Employee Input 20-21'!SWO30)</f>
        <v/>
      </c>
      <c r="SWP30" s="14" t="str">
        <f>IF('Employee Input 20-21'!SWP30="","",'Employee Input 20-21'!SWP30)</f>
        <v/>
      </c>
      <c r="SWQ30" s="14" t="str">
        <f>IF('Employee Input 20-21'!SWQ30="","",'Employee Input 20-21'!SWQ30)</f>
        <v/>
      </c>
      <c r="SWR30" s="14" t="str">
        <f>IF('Employee Input 20-21'!SWR30="","",'Employee Input 20-21'!SWR30)</f>
        <v/>
      </c>
      <c r="SWS30" s="14" t="str">
        <f>IF('Employee Input 20-21'!SWS30="","",'Employee Input 20-21'!SWS30)</f>
        <v/>
      </c>
      <c r="SWT30" s="14" t="str">
        <f>IF('Employee Input 20-21'!SWT30="","",'Employee Input 20-21'!SWT30)</f>
        <v/>
      </c>
      <c r="SWU30" s="14" t="str">
        <f>IF('Employee Input 20-21'!SWU30="","",'Employee Input 20-21'!SWU30)</f>
        <v/>
      </c>
      <c r="SWV30" s="14" t="str">
        <f>IF('Employee Input 20-21'!SWV30="","",'Employee Input 20-21'!SWV30)</f>
        <v/>
      </c>
      <c r="SWW30" s="14" t="str">
        <f>IF('Employee Input 20-21'!SWW30="","",'Employee Input 20-21'!SWW30)</f>
        <v/>
      </c>
      <c r="SWX30" s="14" t="str">
        <f>IF('Employee Input 20-21'!SWX30="","",'Employee Input 20-21'!SWX30)</f>
        <v/>
      </c>
      <c r="SWY30" s="14" t="str">
        <f>IF('Employee Input 20-21'!SWY30="","",'Employee Input 20-21'!SWY30)</f>
        <v/>
      </c>
      <c r="SWZ30" s="14" t="str">
        <f>IF('Employee Input 20-21'!SWZ30="","",'Employee Input 20-21'!SWZ30)</f>
        <v/>
      </c>
      <c r="SXA30" s="14" t="str">
        <f>IF('Employee Input 20-21'!SXA30="","",'Employee Input 20-21'!SXA30)</f>
        <v/>
      </c>
      <c r="SXB30" s="14" t="str">
        <f>IF('Employee Input 20-21'!SXB30="","",'Employee Input 20-21'!SXB30)</f>
        <v/>
      </c>
      <c r="SXC30" s="14" t="str">
        <f>IF('Employee Input 20-21'!SXC30="","",'Employee Input 20-21'!SXC30)</f>
        <v/>
      </c>
      <c r="SXD30" s="14" t="str">
        <f>IF('Employee Input 20-21'!SXD30="","",'Employee Input 20-21'!SXD30)</f>
        <v/>
      </c>
      <c r="SXE30" s="14" t="str">
        <f>IF('Employee Input 20-21'!SXE30="","",'Employee Input 20-21'!SXE30)</f>
        <v/>
      </c>
      <c r="SXF30" s="14" t="str">
        <f>IF('Employee Input 20-21'!SXF30="","",'Employee Input 20-21'!SXF30)</f>
        <v/>
      </c>
      <c r="SXG30" s="14" t="str">
        <f>IF('Employee Input 20-21'!SXG30="","",'Employee Input 20-21'!SXG30)</f>
        <v/>
      </c>
      <c r="SXH30" s="14" t="str">
        <f>IF('Employee Input 20-21'!SXH30="","",'Employee Input 20-21'!SXH30)</f>
        <v/>
      </c>
      <c r="SXI30" s="14" t="str">
        <f>IF('Employee Input 20-21'!SXI30="","",'Employee Input 20-21'!SXI30)</f>
        <v/>
      </c>
      <c r="SXJ30" s="14" t="str">
        <f>IF('Employee Input 20-21'!SXJ30="","",'Employee Input 20-21'!SXJ30)</f>
        <v/>
      </c>
      <c r="SXK30" s="14" t="str">
        <f>IF('Employee Input 20-21'!SXK30="","",'Employee Input 20-21'!SXK30)</f>
        <v/>
      </c>
      <c r="SXL30" s="14" t="str">
        <f>IF('Employee Input 20-21'!SXL30="","",'Employee Input 20-21'!SXL30)</f>
        <v/>
      </c>
      <c r="SXM30" s="14" t="str">
        <f>IF('Employee Input 20-21'!SXM30="","",'Employee Input 20-21'!SXM30)</f>
        <v/>
      </c>
      <c r="SXN30" s="14" t="str">
        <f>IF('Employee Input 20-21'!SXN30="","",'Employee Input 20-21'!SXN30)</f>
        <v/>
      </c>
      <c r="SXO30" s="14" t="str">
        <f>IF('Employee Input 20-21'!SXO30="","",'Employee Input 20-21'!SXO30)</f>
        <v/>
      </c>
      <c r="SXP30" s="14" t="str">
        <f>IF('Employee Input 20-21'!SXP30="","",'Employee Input 20-21'!SXP30)</f>
        <v/>
      </c>
      <c r="SXQ30" s="14" t="str">
        <f>IF('Employee Input 20-21'!SXQ30="","",'Employee Input 20-21'!SXQ30)</f>
        <v/>
      </c>
      <c r="SXR30" s="14" t="str">
        <f>IF('Employee Input 20-21'!SXR30="","",'Employee Input 20-21'!SXR30)</f>
        <v/>
      </c>
      <c r="SXS30" s="14" t="str">
        <f>IF('Employee Input 20-21'!SXS30="","",'Employee Input 20-21'!SXS30)</f>
        <v/>
      </c>
      <c r="SXT30" s="14" t="str">
        <f>IF('Employee Input 20-21'!SXT30="","",'Employee Input 20-21'!SXT30)</f>
        <v/>
      </c>
      <c r="SXU30" s="14" t="str">
        <f>IF('Employee Input 20-21'!SXU30="","",'Employee Input 20-21'!SXU30)</f>
        <v/>
      </c>
      <c r="SXV30" s="14" t="str">
        <f>IF('Employee Input 20-21'!SXV30="","",'Employee Input 20-21'!SXV30)</f>
        <v/>
      </c>
      <c r="SXW30" s="14" t="str">
        <f>IF('Employee Input 20-21'!SXW30="","",'Employee Input 20-21'!SXW30)</f>
        <v/>
      </c>
      <c r="SXX30" s="14" t="str">
        <f>IF('Employee Input 20-21'!SXX30="","",'Employee Input 20-21'!SXX30)</f>
        <v/>
      </c>
      <c r="SXY30" s="14" t="str">
        <f>IF('Employee Input 20-21'!SXY30="","",'Employee Input 20-21'!SXY30)</f>
        <v/>
      </c>
      <c r="SXZ30" s="14" t="str">
        <f>IF('Employee Input 20-21'!SXZ30="","",'Employee Input 20-21'!SXZ30)</f>
        <v/>
      </c>
      <c r="SYA30" s="14" t="str">
        <f>IF('Employee Input 20-21'!SYA30="","",'Employee Input 20-21'!SYA30)</f>
        <v/>
      </c>
      <c r="SYB30" s="14" t="str">
        <f>IF('Employee Input 20-21'!SYB30="","",'Employee Input 20-21'!SYB30)</f>
        <v/>
      </c>
      <c r="SYC30" s="14" t="str">
        <f>IF('Employee Input 20-21'!SYC30="","",'Employee Input 20-21'!SYC30)</f>
        <v/>
      </c>
      <c r="SYD30" s="14" t="str">
        <f>IF('Employee Input 20-21'!SYD30="","",'Employee Input 20-21'!SYD30)</f>
        <v/>
      </c>
      <c r="SYE30" s="14" t="str">
        <f>IF('Employee Input 20-21'!SYE30="","",'Employee Input 20-21'!SYE30)</f>
        <v/>
      </c>
      <c r="SYF30" s="14" t="str">
        <f>IF('Employee Input 20-21'!SYF30="","",'Employee Input 20-21'!SYF30)</f>
        <v/>
      </c>
      <c r="SYG30" s="14" t="str">
        <f>IF('Employee Input 20-21'!SYG30="","",'Employee Input 20-21'!SYG30)</f>
        <v/>
      </c>
      <c r="SYH30" s="14" t="str">
        <f>IF('Employee Input 20-21'!SYH30="","",'Employee Input 20-21'!SYH30)</f>
        <v/>
      </c>
      <c r="SYI30" s="14" t="str">
        <f>IF('Employee Input 20-21'!SYI30="","",'Employee Input 20-21'!SYI30)</f>
        <v/>
      </c>
      <c r="SYJ30" s="14" t="str">
        <f>IF('Employee Input 20-21'!SYJ30="","",'Employee Input 20-21'!SYJ30)</f>
        <v/>
      </c>
      <c r="SYK30" s="14" t="str">
        <f>IF('Employee Input 20-21'!SYK30="","",'Employee Input 20-21'!SYK30)</f>
        <v/>
      </c>
      <c r="SYL30" s="14" t="str">
        <f>IF('Employee Input 20-21'!SYL30="","",'Employee Input 20-21'!SYL30)</f>
        <v/>
      </c>
      <c r="SYM30" s="14" t="str">
        <f>IF('Employee Input 20-21'!SYM30="","",'Employee Input 20-21'!SYM30)</f>
        <v/>
      </c>
      <c r="SYN30" s="14" t="str">
        <f>IF('Employee Input 20-21'!SYN30="","",'Employee Input 20-21'!SYN30)</f>
        <v/>
      </c>
      <c r="SYO30" s="14" t="str">
        <f>IF('Employee Input 20-21'!SYO30="","",'Employee Input 20-21'!SYO30)</f>
        <v/>
      </c>
      <c r="SYP30" s="14" t="str">
        <f>IF('Employee Input 20-21'!SYP30="","",'Employee Input 20-21'!SYP30)</f>
        <v/>
      </c>
      <c r="SYQ30" s="14" t="str">
        <f>IF('Employee Input 20-21'!SYQ30="","",'Employee Input 20-21'!SYQ30)</f>
        <v/>
      </c>
      <c r="SYR30" s="14" t="str">
        <f>IF('Employee Input 20-21'!SYR30="","",'Employee Input 20-21'!SYR30)</f>
        <v/>
      </c>
      <c r="SYS30" s="14" t="str">
        <f>IF('Employee Input 20-21'!SYS30="","",'Employee Input 20-21'!SYS30)</f>
        <v/>
      </c>
      <c r="SYT30" s="14" t="str">
        <f>IF('Employee Input 20-21'!SYT30="","",'Employee Input 20-21'!SYT30)</f>
        <v/>
      </c>
      <c r="SYU30" s="14" t="str">
        <f>IF('Employee Input 20-21'!SYU30="","",'Employee Input 20-21'!SYU30)</f>
        <v/>
      </c>
      <c r="SYV30" s="14" t="str">
        <f>IF('Employee Input 20-21'!SYV30="","",'Employee Input 20-21'!SYV30)</f>
        <v/>
      </c>
      <c r="SYW30" s="14" t="str">
        <f>IF('Employee Input 20-21'!SYW30="","",'Employee Input 20-21'!SYW30)</f>
        <v/>
      </c>
      <c r="SYX30" s="14" t="str">
        <f>IF('Employee Input 20-21'!SYX30="","",'Employee Input 20-21'!SYX30)</f>
        <v/>
      </c>
      <c r="SYY30" s="14" t="str">
        <f>IF('Employee Input 20-21'!SYY30="","",'Employee Input 20-21'!SYY30)</f>
        <v/>
      </c>
      <c r="SYZ30" s="14" t="str">
        <f>IF('Employee Input 20-21'!SYZ30="","",'Employee Input 20-21'!SYZ30)</f>
        <v/>
      </c>
      <c r="SZA30" s="14" t="str">
        <f>IF('Employee Input 20-21'!SZA30="","",'Employee Input 20-21'!SZA30)</f>
        <v/>
      </c>
      <c r="SZB30" s="14" t="str">
        <f>IF('Employee Input 20-21'!SZB30="","",'Employee Input 20-21'!SZB30)</f>
        <v/>
      </c>
      <c r="SZC30" s="14" t="str">
        <f>IF('Employee Input 20-21'!SZC30="","",'Employee Input 20-21'!SZC30)</f>
        <v/>
      </c>
      <c r="SZD30" s="14" t="str">
        <f>IF('Employee Input 20-21'!SZD30="","",'Employee Input 20-21'!SZD30)</f>
        <v/>
      </c>
      <c r="SZE30" s="14" t="str">
        <f>IF('Employee Input 20-21'!SZE30="","",'Employee Input 20-21'!SZE30)</f>
        <v/>
      </c>
      <c r="SZF30" s="14" t="str">
        <f>IF('Employee Input 20-21'!SZF30="","",'Employee Input 20-21'!SZF30)</f>
        <v/>
      </c>
      <c r="SZG30" s="14" t="str">
        <f>IF('Employee Input 20-21'!SZG30="","",'Employee Input 20-21'!SZG30)</f>
        <v/>
      </c>
      <c r="SZH30" s="14" t="str">
        <f>IF('Employee Input 20-21'!SZH30="","",'Employee Input 20-21'!SZH30)</f>
        <v/>
      </c>
      <c r="SZI30" s="14" t="str">
        <f>IF('Employee Input 20-21'!SZI30="","",'Employee Input 20-21'!SZI30)</f>
        <v/>
      </c>
      <c r="SZJ30" s="14" t="str">
        <f>IF('Employee Input 20-21'!SZJ30="","",'Employee Input 20-21'!SZJ30)</f>
        <v/>
      </c>
      <c r="SZK30" s="14" t="str">
        <f>IF('Employee Input 20-21'!SZK30="","",'Employee Input 20-21'!SZK30)</f>
        <v/>
      </c>
      <c r="SZL30" s="14" t="str">
        <f>IF('Employee Input 20-21'!SZL30="","",'Employee Input 20-21'!SZL30)</f>
        <v/>
      </c>
      <c r="SZM30" s="14" t="str">
        <f>IF('Employee Input 20-21'!SZM30="","",'Employee Input 20-21'!SZM30)</f>
        <v/>
      </c>
      <c r="SZN30" s="14" t="str">
        <f>IF('Employee Input 20-21'!SZN30="","",'Employee Input 20-21'!SZN30)</f>
        <v/>
      </c>
      <c r="SZO30" s="14" t="str">
        <f>IF('Employee Input 20-21'!SZO30="","",'Employee Input 20-21'!SZO30)</f>
        <v/>
      </c>
      <c r="SZP30" s="14" t="str">
        <f>IF('Employee Input 20-21'!SZP30="","",'Employee Input 20-21'!SZP30)</f>
        <v/>
      </c>
      <c r="SZQ30" s="14" t="str">
        <f>IF('Employee Input 20-21'!SZQ30="","",'Employee Input 20-21'!SZQ30)</f>
        <v/>
      </c>
      <c r="SZR30" s="14" t="str">
        <f>IF('Employee Input 20-21'!SZR30="","",'Employee Input 20-21'!SZR30)</f>
        <v/>
      </c>
      <c r="SZS30" s="14" t="str">
        <f>IF('Employee Input 20-21'!SZS30="","",'Employee Input 20-21'!SZS30)</f>
        <v/>
      </c>
      <c r="SZT30" s="14" t="str">
        <f>IF('Employee Input 20-21'!SZT30="","",'Employee Input 20-21'!SZT30)</f>
        <v/>
      </c>
      <c r="SZU30" s="14" t="str">
        <f>IF('Employee Input 20-21'!SZU30="","",'Employee Input 20-21'!SZU30)</f>
        <v/>
      </c>
      <c r="SZV30" s="14" t="str">
        <f>IF('Employee Input 20-21'!SZV30="","",'Employee Input 20-21'!SZV30)</f>
        <v/>
      </c>
      <c r="SZW30" s="14" t="str">
        <f>IF('Employee Input 20-21'!SZW30="","",'Employee Input 20-21'!SZW30)</f>
        <v/>
      </c>
      <c r="SZX30" s="14" t="str">
        <f>IF('Employee Input 20-21'!SZX30="","",'Employee Input 20-21'!SZX30)</f>
        <v/>
      </c>
      <c r="SZY30" s="14" t="str">
        <f>IF('Employee Input 20-21'!SZY30="","",'Employee Input 20-21'!SZY30)</f>
        <v/>
      </c>
      <c r="SZZ30" s="14" t="str">
        <f>IF('Employee Input 20-21'!SZZ30="","",'Employee Input 20-21'!SZZ30)</f>
        <v/>
      </c>
      <c r="TAA30" s="14" t="str">
        <f>IF('Employee Input 20-21'!TAA30="","",'Employee Input 20-21'!TAA30)</f>
        <v/>
      </c>
      <c r="TAB30" s="14" t="str">
        <f>IF('Employee Input 20-21'!TAB30="","",'Employee Input 20-21'!TAB30)</f>
        <v/>
      </c>
      <c r="TAC30" s="14" t="str">
        <f>IF('Employee Input 20-21'!TAC30="","",'Employee Input 20-21'!TAC30)</f>
        <v/>
      </c>
      <c r="TAD30" s="14" t="str">
        <f>IF('Employee Input 20-21'!TAD30="","",'Employee Input 20-21'!TAD30)</f>
        <v/>
      </c>
      <c r="TAE30" s="14" t="str">
        <f>IF('Employee Input 20-21'!TAE30="","",'Employee Input 20-21'!TAE30)</f>
        <v/>
      </c>
      <c r="TAF30" s="14" t="str">
        <f>IF('Employee Input 20-21'!TAF30="","",'Employee Input 20-21'!TAF30)</f>
        <v/>
      </c>
      <c r="TAG30" s="14" t="str">
        <f>IF('Employee Input 20-21'!TAG30="","",'Employee Input 20-21'!TAG30)</f>
        <v/>
      </c>
      <c r="TAH30" s="14" t="str">
        <f>IF('Employee Input 20-21'!TAH30="","",'Employee Input 20-21'!TAH30)</f>
        <v/>
      </c>
      <c r="TAI30" s="14" t="str">
        <f>IF('Employee Input 20-21'!TAI30="","",'Employee Input 20-21'!TAI30)</f>
        <v/>
      </c>
      <c r="TAJ30" s="14" t="str">
        <f>IF('Employee Input 20-21'!TAJ30="","",'Employee Input 20-21'!TAJ30)</f>
        <v/>
      </c>
      <c r="TAK30" s="14" t="str">
        <f>IF('Employee Input 20-21'!TAK30="","",'Employee Input 20-21'!TAK30)</f>
        <v/>
      </c>
      <c r="TAL30" s="14" t="str">
        <f>IF('Employee Input 20-21'!TAL30="","",'Employee Input 20-21'!TAL30)</f>
        <v/>
      </c>
      <c r="TAM30" s="14" t="str">
        <f>IF('Employee Input 20-21'!TAM30="","",'Employee Input 20-21'!TAM30)</f>
        <v/>
      </c>
      <c r="TAN30" s="14" t="str">
        <f>IF('Employee Input 20-21'!TAN30="","",'Employee Input 20-21'!TAN30)</f>
        <v/>
      </c>
      <c r="TAO30" s="14" t="str">
        <f>IF('Employee Input 20-21'!TAO30="","",'Employee Input 20-21'!TAO30)</f>
        <v/>
      </c>
      <c r="TAP30" s="14" t="str">
        <f>IF('Employee Input 20-21'!TAP30="","",'Employee Input 20-21'!TAP30)</f>
        <v/>
      </c>
      <c r="TAQ30" s="14" t="str">
        <f>IF('Employee Input 20-21'!TAQ30="","",'Employee Input 20-21'!TAQ30)</f>
        <v/>
      </c>
      <c r="TAR30" s="14" t="str">
        <f>IF('Employee Input 20-21'!TAR30="","",'Employee Input 20-21'!TAR30)</f>
        <v/>
      </c>
      <c r="TAS30" s="14" t="str">
        <f>IF('Employee Input 20-21'!TAS30="","",'Employee Input 20-21'!TAS30)</f>
        <v/>
      </c>
      <c r="TAT30" s="14" t="str">
        <f>IF('Employee Input 20-21'!TAT30="","",'Employee Input 20-21'!TAT30)</f>
        <v/>
      </c>
      <c r="TAU30" s="14" t="str">
        <f>IF('Employee Input 20-21'!TAU30="","",'Employee Input 20-21'!TAU30)</f>
        <v/>
      </c>
      <c r="TAV30" s="14" t="str">
        <f>IF('Employee Input 20-21'!TAV30="","",'Employee Input 20-21'!TAV30)</f>
        <v/>
      </c>
      <c r="TAW30" s="14" t="str">
        <f>IF('Employee Input 20-21'!TAW30="","",'Employee Input 20-21'!TAW30)</f>
        <v/>
      </c>
      <c r="TAX30" s="14" t="str">
        <f>IF('Employee Input 20-21'!TAX30="","",'Employee Input 20-21'!TAX30)</f>
        <v/>
      </c>
      <c r="TAY30" s="14" t="str">
        <f>IF('Employee Input 20-21'!TAY30="","",'Employee Input 20-21'!TAY30)</f>
        <v/>
      </c>
      <c r="TAZ30" s="14" t="str">
        <f>IF('Employee Input 20-21'!TAZ30="","",'Employee Input 20-21'!TAZ30)</f>
        <v/>
      </c>
      <c r="TBA30" s="14" t="str">
        <f>IF('Employee Input 20-21'!TBA30="","",'Employee Input 20-21'!TBA30)</f>
        <v/>
      </c>
      <c r="TBB30" s="14" t="str">
        <f>IF('Employee Input 20-21'!TBB30="","",'Employee Input 20-21'!TBB30)</f>
        <v/>
      </c>
      <c r="TBC30" s="14" t="str">
        <f>IF('Employee Input 20-21'!TBC30="","",'Employee Input 20-21'!TBC30)</f>
        <v/>
      </c>
      <c r="TBD30" s="14" t="str">
        <f>IF('Employee Input 20-21'!TBD30="","",'Employee Input 20-21'!TBD30)</f>
        <v/>
      </c>
      <c r="TBE30" s="14" t="str">
        <f>IF('Employee Input 20-21'!TBE30="","",'Employee Input 20-21'!TBE30)</f>
        <v/>
      </c>
      <c r="TBF30" s="14" t="str">
        <f>IF('Employee Input 20-21'!TBF30="","",'Employee Input 20-21'!TBF30)</f>
        <v/>
      </c>
      <c r="TBG30" s="14" t="str">
        <f>IF('Employee Input 20-21'!TBG30="","",'Employee Input 20-21'!TBG30)</f>
        <v/>
      </c>
      <c r="TBH30" s="14" t="str">
        <f>IF('Employee Input 20-21'!TBH30="","",'Employee Input 20-21'!TBH30)</f>
        <v/>
      </c>
      <c r="TBI30" s="14" t="str">
        <f>IF('Employee Input 20-21'!TBI30="","",'Employee Input 20-21'!TBI30)</f>
        <v/>
      </c>
      <c r="TBJ30" s="14" t="str">
        <f>IF('Employee Input 20-21'!TBJ30="","",'Employee Input 20-21'!TBJ30)</f>
        <v/>
      </c>
      <c r="TBK30" s="14" t="str">
        <f>IF('Employee Input 20-21'!TBK30="","",'Employee Input 20-21'!TBK30)</f>
        <v/>
      </c>
      <c r="TBL30" s="14" t="str">
        <f>IF('Employee Input 20-21'!TBL30="","",'Employee Input 20-21'!TBL30)</f>
        <v/>
      </c>
      <c r="TBM30" s="14" t="str">
        <f>IF('Employee Input 20-21'!TBM30="","",'Employee Input 20-21'!TBM30)</f>
        <v/>
      </c>
      <c r="TBN30" s="14" t="str">
        <f>IF('Employee Input 20-21'!TBN30="","",'Employee Input 20-21'!TBN30)</f>
        <v/>
      </c>
      <c r="TBO30" s="14" t="str">
        <f>IF('Employee Input 20-21'!TBO30="","",'Employee Input 20-21'!TBO30)</f>
        <v/>
      </c>
      <c r="TBP30" s="14" t="str">
        <f>IF('Employee Input 20-21'!TBP30="","",'Employee Input 20-21'!TBP30)</f>
        <v/>
      </c>
      <c r="TBQ30" s="14" t="str">
        <f>IF('Employee Input 20-21'!TBQ30="","",'Employee Input 20-21'!TBQ30)</f>
        <v/>
      </c>
      <c r="TBR30" s="14" t="str">
        <f>IF('Employee Input 20-21'!TBR30="","",'Employee Input 20-21'!TBR30)</f>
        <v/>
      </c>
      <c r="TBS30" s="14" t="str">
        <f>IF('Employee Input 20-21'!TBS30="","",'Employee Input 20-21'!TBS30)</f>
        <v/>
      </c>
      <c r="TBT30" s="14" t="str">
        <f>IF('Employee Input 20-21'!TBT30="","",'Employee Input 20-21'!TBT30)</f>
        <v/>
      </c>
      <c r="TBU30" s="14" t="str">
        <f>IF('Employee Input 20-21'!TBU30="","",'Employee Input 20-21'!TBU30)</f>
        <v/>
      </c>
      <c r="TBV30" s="14" t="str">
        <f>IF('Employee Input 20-21'!TBV30="","",'Employee Input 20-21'!TBV30)</f>
        <v/>
      </c>
      <c r="TBW30" s="14" t="str">
        <f>IF('Employee Input 20-21'!TBW30="","",'Employee Input 20-21'!TBW30)</f>
        <v/>
      </c>
      <c r="TBX30" s="14" t="str">
        <f>IF('Employee Input 20-21'!TBX30="","",'Employee Input 20-21'!TBX30)</f>
        <v/>
      </c>
      <c r="TBY30" s="14" t="str">
        <f>IF('Employee Input 20-21'!TBY30="","",'Employee Input 20-21'!TBY30)</f>
        <v/>
      </c>
      <c r="TBZ30" s="14" t="str">
        <f>IF('Employee Input 20-21'!TBZ30="","",'Employee Input 20-21'!TBZ30)</f>
        <v/>
      </c>
      <c r="TCA30" s="14" t="str">
        <f>IF('Employee Input 20-21'!TCA30="","",'Employee Input 20-21'!TCA30)</f>
        <v/>
      </c>
      <c r="TCB30" s="14" t="str">
        <f>IF('Employee Input 20-21'!TCB30="","",'Employee Input 20-21'!TCB30)</f>
        <v/>
      </c>
      <c r="TCC30" s="14" t="str">
        <f>IF('Employee Input 20-21'!TCC30="","",'Employee Input 20-21'!TCC30)</f>
        <v/>
      </c>
      <c r="TCD30" s="14" t="str">
        <f>IF('Employee Input 20-21'!TCD30="","",'Employee Input 20-21'!TCD30)</f>
        <v/>
      </c>
      <c r="TCE30" s="14" t="str">
        <f>IF('Employee Input 20-21'!TCE30="","",'Employee Input 20-21'!TCE30)</f>
        <v/>
      </c>
      <c r="TCF30" s="14" t="str">
        <f>IF('Employee Input 20-21'!TCF30="","",'Employee Input 20-21'!TCF30)</f>
        <v/>
      </c>
      <c r="TCG30" s="14" t="str">
        <f>IF('Employee Input 20-21'!TCG30="","",'Employee Input 20-21'!TCG30)</f>
        <v/>
      </c>
      <c r="TCH30" s="14" t="str">
        <f>IF('Employee Input 20-21'!TCH30="","",'Employee Input 20-21'!TCH30)</f>
        <v/>
      </c>
      <c r="TCI30" s="14" t="str">
        <f>IF('Employee Input 20-21'!TCI30="","",'Employee Input 20-21'!TCI30)</f>
        <v/>
      </c>
      <c r="TCJ30" s="14" t="str">
        <f>IF('Employee Input 20-21'!TCJ30="","",'Employee Input 20-21'!TCJ30)</f>
        <v/>
      </c>
      <c r="TCK30" s="14" t="str">
        <f>IF('Employee Input 20-21'!TCK30="","",'Employee Input 20-21'!TCK30)</f>
        <v/>
      </c>
      <c r="TCL30" s="14" t="str">
        <f>IF('Employee Input 20-21'!TCL30="","",'Employee Input 20-21'!TCL30)</f>
        <v/>
      </c>
      <c r="TCM30" s="14" t="str">
        <f>IF('Employee Input 20-21'!TCM30="","",'Employee Input 20-21'!TCM30)</f>
        <v/>
      </c>
      <c r="TCN30" s="14" t="str">
        <f>IF('Employee Input 20-21'!TCN30="","",'Employee Input 20-21'!TCN30)</f>
        <v/>
      </c>
      <c r="TCO30" s="14" t="str">
        <f>IF('Employee Input 20-21'!TCO30="","",'Employee Input 20-21'!TCO30)</f>
        <v/>
      </c>
      <c r="TCP30" s="14" t="str">
        <f>IF('Employee Input 20-21'!TCP30="","",'Employee Input 20-21'!TCP30)</f>
        <v/>
      </c>
      <c r="TCQ30" s="14" t="str">
        <f>IF('Employee Input 20-21'!TCQ30="","",'Employee Input 20-21'!TCQ30)</f>
        <v/>
      </c>
      <c r="TCR30" s="14" t="str">
        <f>IF('Employee Input 20-21'!TCR30="","",'Employee Input 20-21'!TCR30)</f>
        <v/>
      </c>
      <c r="TCS30" s="14" t="str">
        <f>IF('Employee Input 20-21'!TCS30="","",'Employee Input 20-21'!TCS30)</f>
        <v/>
      </c>
      <c r="TCT30" s="14" t="str">
        <f>IF('Employee Input 20-21'!TCT30="","",'Employee Input 20-21'!TCT30)</f>
        <v/>
      </c>
      <c r="TCU30" s="14" t="str">
        <f>IF('Employee Input 20-21'!TCU30="","",'Employee Input 20-21'!TCU30)</f>
        <v/>
      </c>
      <c r="TCV30" s="14" t="str">
        <f>IF('Employee Input 20-21'!TCV30="","",'Employee Input 20-21'!TCV30)</f>
        <v/>
      </c>
      <c r="TCW30" s="14" t="str">
        <f>IF('Employee Input 20-21'!TCW30="","",'Employee Input 20-21'!TCW30)</f>
        <v/>
      </c>
      <c r="TCX30" s="14" t="str">
        <f>IF('Employee Input 20-21'!TCX30="","",'Employee Input 20-21'!TCX30)</f>
        <v/>
      </c>
      <c r="TCY30" s="14" t="str">
        <f>IF('Employee Input 20-21'!TCY30="","",'Employee Input 20-21'!TCY30)</f>
        <v/>
      </c>
      <c r="TCZ30" s="14" t="str">
        <f>IF('Employee Input 20-21'!TCZ30="","",'Employee Input 20-21'!TCZ30)</f>
        <v/>
      </c>
      <c r="TDA30" s="14" t="str">
        <f>IF('Employee Input 20-21'!TDA30="","",'Employee Input 20-21'!TDA30)</f>
        <v/>
      </c>
      <c r="TDB30" s="14" t="str">
        <f>IF('Employee Input 20-21'!TDB30="","",'Employee Input 20-21'!TDB30)</f>
        <v/>
      </c>
      <c r="TDC30" s="14" t="str">
        <f>IF('Employee Input 20-21'!TDC30="","",'Employee Input 20-21'!TDC30)</f>
        <v/>
      </c>
      <c r="TDD30" s="14" t="str">
        <f>IF('Employee Input 20-21'!TDD30="","",'Employee Input 20-21'!TDD30)</f>
        <v/>
      </c>
      <c r="TDE30" s="14" t="str">
        <f>IF('Employee Input 20-21'!TDE30="","",'Employee Input 20-21'!TDE30)</f>
        <v/>
      </c>
      <c r="TDF30" s="14" t="str">
        <f>IF('Employee Input 20-21'!TDF30="","",'Employee Input 20-21'!TDF30)</f>
        <v/>
      </c>
      <c r="TDG30" s="14" t="str">
        <f>IF('Employee Input 20-21'!TDG30="","",'Employee Input 20-21'!TDG30)</f>
        <v/>
      </c>
      <c r="TDH30" s="14" t="str">
        <f>IF('Employee Input 20-21'!TDH30="","",'Employee Input 20-21'!TDH30)</f>
        <v/>
      </c>
      <c r="TDI30" s="14" t="str">
        <f>IF('Employee Input 20-21'!TDI30="","",'Employee Input 20-21'!TDI30)</f>
        <v/>
      </c>
      <c r="TDJ30" s="14" t="str">
        <f>IF('Employee Input 20-21'!TDJ30="","",'Employee Input 20-21'!TDJ30)</f>
        <v/>
      </c>
      <c r="TDK30" s="14" t="str">
        <f>IF('Employee Input 20-21'!TDK30="","",'Employee Input 20-21'!TDK30)</f>
        <v/>
      </c>
      <c r="TDL30" s="14" t="str">
        <f>IF('Employee Input 20-21'!TDL30="","",'Employee Input 20-21'!TDL30)</f>
        <v/>
      </c>
      <c r="TDM30" s="14" t="str">
        <f>IF('Employee Input 20-21'!TDM30="","",'Employee Input 20-21'!TDM30)</f>
        <v/>
      </c>
      <c r="TDN30" s="14" t="str">
        <f>IF('Employee Input 20-21'!TDN30="","",'Employee Input 20-21'!TDN30)</f>
        <v/>
      </c>
      <c r="TDO30" s="14" t="str">
        <f>IF('Employee Input 20-21'!TDO30="","",'Employee Input 20-21'!TDO30)</f>
        <v/>
      </c>
      <c r="TDP30" s="14" t="str">
        <f>IF('Employee Input 20-21'!TDP30="","",'Employee Input 20-21'!TDP30)</f>
        <v/>
      </c>
      <c r="TDQ30" s="14" t="str">
        <f>IF('Employee Input 20-21'!TDQ30="","",'Employee Input 20-21'!TDQ30)</f>
        <v/>
      </c>
      <c r="TDR30" s="14" t="str">
        <f>IF('Employee Input 20-21'!TDR30="","",'Employee Input 20-21'!TDR30)</f>
        <v/>
      </c>
      <c r="TDS30" s="14" t="str">
        <f>IF('Employee Input 20-21'!TDS30="","",'Employee Input 20-21'!TDS30)</f>
        <v/>
      </c>
      <c r="TDT30" s="14" t="str">
        <f>IF('Employee Input 20-21'!TDT30="","",'Employee Input 20-21'!TDT30)</f>
        <v/>
      </c>
      <c r="TDU30" s="14" t="str">
        <f>IF('Employee Input 20-21'!TDU30="","",'Employee Input 20-21'!TDU30)</f>
        <v/>
      </c>
      <c r="TDV30" s="14" t="str">
        <f>IF('Employee Input 20-21'!TDV30="","",'Employee Input 20-21'!TDV30)</f>
        <v/>
      </c>
      <c r="TDW30" s="14" t="str">
        <f>IF('Employee Input 20-21'!TDW30="","",'Employee Input 20-21'!TDW30)</f>
        <v/>
      </c>
      <c r="TDX30" s="14" t="str">
        <f>IF('Employee Input 20-21'!TDX30="","",'Employee Input 20-21'!TDX30)</f>
        <v/>
      </c>
      <c r="TDY30" s="14" t="str">
        <f>IF('Employee Input 20-21'!TDY30="","",'Employee Input 20-21'!TDY30)</f>
        <v/>
      </c>
      <c r="TDZ30" s="14" t="str">
        <f>IF('Employee Input 20-21'!TDZ30="","",'Employee Input 20-21'!TDZ30)</f>
        <v/>
      </c>
      <c r="TEA30" s="14" t="str">
        <f>IF('Employee Input 20-21'!TEA30="","",'Employee Input 20-21'!TEA30)</f>
        <v/>
      </c>
      <c r="TEB30" s="14" t="str">
        <f>IF('Employee Input 20-21'!TEB30="","",'Employee Input 20-21'!TEB30)</f>
        <v/>
      </c>
      <c r="TEC30" s="14" t="str">
        <f>IF('Employee Input 20-21'!TEC30="","",'Employee Input 20-21'!TEC30)</f>
        <v/>
      </c>
      <c r="TED30" s="14" t="str">
        <f>IF('Employee Input 20-21'!TED30="","",'Employee Input 20-21'!TED30)</f>
        <v/>
      </c>
      <c r="TEE30" s="14" t="str">
        <f>IF('Employee Input 20-21'!TEE30="","",'Employee Input 20-21'!TEE30)</f>
        <v/>
      </c>
      <c r="TEF30" s="14" t="str">
        <f>IF('Employee Input 20-21'!TEF30="","",'Employee Input 20-21'!TEF30)</f>
        <v/>
      </c>
      <c r="TEG30" s="14" t="str">
        <f>IF('Employee Input 20-21'!TEG30="","",'Employee Input 20-21'!TEG30)</f>
        <v/>
      </c>
      <c r="TEH30" s="14" t="str">
        <f>IF('Employee Input 20-21'!TEH30="","",'Employee Input 20-21'!TEH30)</f>
        <v/>
      </c>
      <c r="TEI30" s="14" t="str">
        <f>IF('Employee Input 20-21'!TEI30="","",'Employee Input 20-21'!TEI30)</f>
        <v/>
      </c>
      <c r="TEJ30" s="14" t="str">
        <f>IF('Employee Input 20-21'!TEJ30="","",'Employee Input 20-21'!TEJ30)</f>
        <v/>
      </c>
      <c r="TEK30" s="14" t="str">
        <f>IF('Employee Input 20-21'!TEK30="","",'Employee Input 20-21'!TEK30)</f>
        <v/>
      </c>
      <c r="TEL30" s="14" t="str">
        <f>IF('Employee Input 20-21'!TEL30="","",'Employee Input 20-21'!TEL30)</f>
        <v/>
      </c>
      <c r="TEM30" s="14" t="str">
        <f>IF('Employee Input 20-21'!TEM30="","",'Employee Input 20-21'!TEM30)</f>
        <v/>
      </c>
      <c r="TEN30" s="14" t="str">
        <f>IF('Employee Input 20-21'!TEN30="","",'Employee Input 20-21'!TEN30)</f>
        <v/>
      </c>
      <c r="TEO30" s="14" t="str">
        <f>IF('Employee Input 20-21'!TEO30="","",'Employee Input 20-21'!TEO30)</f>
        <v/>
      </c>
      <c r="TEP30" s="14" t="str">
        <f>IF('Employee Input 20-21'!TEP30="","",'Employee Input 20-21'!TEP30)</f>
        <v/>
      </c>
      <c r="TEQ30" s="14" t="str">
        <f>IF('Employee Input 20-21'!TEQ30="","",'Employee Input 20-21'!TEQ30)</f>
        <v/>
      </c>
      <c r="TER30" s="14" t="str">
        <f>IF('Employee Input 20-21'!TER30="","",'Employee Input 20-21'!TER30)</f>
        <v/>
      </c>
      <c r="TES30" s="14" t="str">
        <f>IF('Employee Input 20-21'!TES30="","",'Employee Input 20-21'!TES30)</f>
        <v/>
      </c>
      <c r="TET30" s="14" t="str">
        <f>IF('Employee Input 20-21'!TET30="","",'Employee Input 20-21'!TET30)</f>
        <v/>
      </c>
      <c r="TEU30" s="14" t="str">
        <f>IF('Employee Input 20-21'!TEU30="","",'Employee Input 20-21'!TEU30)</f>
        <v/>
      </c>
      <c r="TEV30" s="14" t="str">
        <f>IF('Employee Input 20-21'!TEV30="","",'Employee Input 20-21'!TEV30)</f>
        <v/>
      </c>
      <c r="TEW30" s="14" t="str">
        <f>IF('Employee Input 20-21'!TEW30="","",'Employee Input 20-21'!TEW30)</f>
        <v/>
      </c>
      <c r="TEX30" s="14" t="str">
        <f>IF('Employee Input 20-21'!TEX30="","",'Employee Input 20-21'!TEX30)</f>
        <v/>
      </c>
      <c r="TEY30" s="14" t="str">
        <f>IF('Employee Input 20-21'!TEY30="","",'Employee Input 20-21'!TEY30)</f>
        <v/>
      </c>
      <c r="TEZ30" s="14" t="str">
        <f>IF('Employee Input 20-21'!TEZ30="","",'Employee Input 20-21'!TEZ30)</f>
        <v/>
      </c>
      <c r="TFA30" s="14" t="str">
        <f>IF('Employee Input 20-21'!TFA30="","",'Employee Input 20-21'!TFA30)</f>
        <v/>
      </c>
      <c r="TFB30" s="14" t="str">
        <f>IF('Employee Input 20-21'!TFB30="","",'Employee Input 20-21'!TFB30)</f>
        <v/>
      </c>
      <c r="TFC30" s="14" t="str">
        <f>IF('Employee Input 20-21'!TFC30="","",'Employee Input 20-21'!TFC30)</f>
        <v/>
      </c>
      <c r="TFD30" s="14" t="str">
        <f>IF('Employee Input 20-21'!TFD30="","",'Employee Input 20-21'!TFD30)</f>
        <v/>
      </c>
      <c r="TFE30" s="14" t="str">
        <f>IF('Employee Input 20-21'!TFE30="","",'Employee Input 20-21'!TFE30)</f>
        <v/>
      </c>
      <c r="TFF30" s="14" t="str">
        <f>IF('Employee Input 20-21'!TFF30="","",'Employee Input 20-21'!TFF30)</f>
        <v/>
      </c>
      <c r="TFG30" s="14" t="str">
        <f>IF('Employee Input 20-21'!TFG30="","",'Employee Input 20-21'!TFG30)</f>
        <v/>
      </c>
      <c r="TFH30" s="14" t="str">
        <f>IF('Employee Input 20-21'!TFH30="","",'Employee Input 20-21'!TFH30)</f>
        <v/>
      </c>
      <c r="TFI30" s="14" t="str">
        <f>IF('Employee Input 20-21'!TFI30="","",'Employee Input 20-21'!TFI30)</f>
        <v/>
      </c>
      <c r="TFJ30" s="14" t="str">
        <f>IF('Employee Input 20-21'!TFJ30="","",'Employee Input 20-21'!TFJ30)</f>
        <v/>
      </c>
      <c r="TFK30" s="14" t="str">
        <f>IF('Employee Input 20-21'!TFK30="","",'Employee Input 20-21'!TFK30)</f>
        <v/>
      </c>
      <c r="TFL30" s="14" t="str">
        <f>IF('Employee Input 20-21'!TFL30="","",'Employee Input 20-21'!TFL30)</f>
        <v/>
      </c>
      <c r="TFM30" s="14" t="str">
        <f>IF('Employee Input 20-21'!TFM30="","",'Employee Input 20-21'!TFM30)</f>
        <v/>
      </c>
      <c r="TFN30" s="14" t="str">
        <f>IF('Employee Input 20-21'!TFN30="","",'Employee Input 20-21'!TFN30)</f>
        <v/>
      </c>
      <c r="TFO30" s="14" t="str">
        <f>IF('Employee Input 20-21'!TFO30="","",'Employee Input 20-21'!TFO30)</f>
        <v/>
      </c>
      <c r="TFP30" s="14" t="str">
        <f>IF('Employee Input 20-21'!TFP30="","",'Employee Input 20-21'!TFP30)</f>
        <v/>
      </c>
      <c r="TFQ30" s="14" t="str">
        <f>IF('Employee Input 20-21'!TFQ30="","",'Employee Input 20-21'!TFQ30)</f>
        <v/>
      </c>
      <c r="TFR30" s="14" t="str">
        <f>IF('Employee Input 20-21'!TFR30="","",'Employee Input 20-21'!TFR30)</f>
        <v/>
      </c>
      <c r="TFS30" s="14" t="str">
        <f>IF('Employee Input 20-21'!TFS30="","",'Employee Input 20-21'!TFS30)</f>
        <v/>
      </c>
      <c r="TFT30" s="14" t="str">
        <f>IF('Employee Input 20-21'!TFT30="","",'Employee Input 20-21'!TFT30)</f>
        <v/>
      </c>
      <c r="TFU30" s="14" t="str">
        <f>IF('Employee Input 20-21'!TFU30="","",'Employee Input 20-21'!TFU30)</f>
        <v/>
      </c>
      <c r="TFV30" s="14" t="str">
        <f>IF('Employee Input 20-21'!TFV30="","",'Employee Input 20-21'!TFV30)</f>
        <v/>
      </c>
      <c r="TFW30" s="14" t="str">
        <f>IF('Employee Input 20-21'!TFW30="","",'Employee Input 20-21'!TFW30)</f>
        <v/>
      </c>
      <c r="TFX30" s="14" t="str">
        <f>IF('Employee Input 20-21'!TFX30="","",'Employee Input 20-21'!TFX30)</f>
        <v/>
      </c>
      <c r="TFY30" s="14" t="str">
        <f>IF('Employee Input 20-21'!TFY30="","",'Employee Input 20-21'!TFY30)</f>
        <v/>
      </c>
      <c r="TFZ30" s="14" t="str">
        <f>IF('Employee Input 20-21'!TFZ30="","",'Employee Input 20-21'!TFZ30)</f>
        <v/>
      </c>
      <c r="TGA30" s="14" t="str">
        <f>IF('Employee Input 20-21'!TGA30="","",'Employee Input 20-21'!TGA30)</f>
        <v/>
      </c>
      <c r="TGB30" s="14" t="str">
        <f>IF('Employee Input 20-21'!TGB30="","",'Employee Input 20-21'!TGB30)</f>
        <v/>
      </c>
      <c r="TGC30" s="14" t="str">
        <f>IF('Employee Input 20-21'!TGC30="","",'Employee Input 20-21'!TGC30)</f>
        <v/>
      </c>
      <c r="TGD30" s="14" t="str">
        <f>IF('Employee Input 20-21'!TGD30="","",'Employee Input 20-21'!TGD30)</f>
        <v/>
      </c>
      <c r="TGE30" s="14" t="str">
        <f>IF('Employee Input 20-21'!TGE30="","",'Employee Input 20-21'!TGE30)</f>
        <v/>
      </c>
      <c r="TGF30" s="14" t="str">
        <f>IF('Employee Input 20-21'!TGF30="","",'Employee Input 20-21'!TGF30)</f>
        <v/>
      </c>
      <c r="TGG30" s="14" t="str">
        <f>IF('Employee Input 20-21'!TGG30="","",'Employee Input 20-21'!TGG30)</f>
        <v/>
      </c>
      <c r="TGH30" s="14" t="str">
        <f>IF('Employee Input 20-21'!TGH30="","",'Employee Input 20-21'!TGH30)</f>
        <v/>
      </c>
      <c r="TGI30" s="14" t="str">
        <f>IF('Employee Input 20-21'!TGI30="","",'Employee Input 20-21'!TGI30)</f>
        <v/>
      </c>
      <c r="TGJ30" s="14" t="str">
        <f>IF('Employee Input 20-21'!TGJ30="","",'Employee Input 20-21'!TGJ30)</f>
        <v/>
      </c>
      <c r="TGK30" s="14" t="str">
        <f>IF('Employee Input 20-21'!TGK30="","",'Employee Input 20-21'!TGK30)</f>
        <v/>
      </c>
      <c r="TGL30" s="14" t="str">
        <f>IF('Employee Input 20-21'!TGL30="","",'Employee Input 20-21'!TGL30)</f>
        <v/>
      </c>
      <c r="TGM30" s="14" t="str">
        <f>IF('Employee Input 20-21'!TGM30="","",'Employee Input 20-21'!TGM30)</f>
        <v/>
      </c>
      <c r="TGN30" s="14" t="str">
        <f>IF('Employee Input 20-21'!TGN30="","",'Employee Input 20-21'!TGN30)</f>
        <v/>
      </c>
      <c r="TGO30" s="14" t="str">
        <f>IF('Employee Input 20-21'!TGO30="","",'Employee Input 20-21'!TGO30)</f>
        <v/>
      </c>
      <c r="TGP30" s="14" t="str">
        <f>IF('Employee Input 20-21'!TGP30="","",'Employee Input 20-21'!TGP30)</f>
        <v/>
      </c>
      <c r="TGQ30" s="14" t="str">
        <f>IF('Employee Input 20-21'!TGQ30="","",'Employee Input 20-21'!TGQ30)</f>
        <v/>
      </c>
      <c r="TGR30" s="14" t="str">
        <f>IF('Employee Input 20-21'!TGR30="","",'Employee Input 20-21'!TGR30)</f>
        <v/>
      </c>
      <c r="TGS30" s="14" t="str">
        <f>IF('Employee Input 20-21'!TGS30="","",'Employee Input 20-21'!TGS30)</f>
        <v/>
      </c>
      <c r="TGT30" s="14" t="str">
        <f>IF('Employee Input 20-21'!TGT30="","",'Employee Input 20-21'!TGT30)</f>
        <v/>
      </c>
      <c r="TGU30" s="14" t="str">
        <f>IF('Employee Input 20-21'!TGU30="","",'Employee Input 20-21'!TGU30)</f>
        <v/>
      </c>
      <c r="TGV30" s="14" t="str">
        <f>IF('Employee Input 20-21'!TGV30="","",'Employee Input 20-21'!TGV30)</f>
        <v/>
      </c>
      <c r="TGW30" s="14" t="str">
        <f>IF('Employee Input 20-21'!TGW30="","",'Employee Input 20-21'!TGW30)</f>
        <v/>
      </c>
      <c r="TGX30" s="14" t="str">
        <f>IF('Employee Input 20-21'!TGX30="","",'Employee Input 20-21'!TGX30)</f>
        <v/>
      </c>
      <c r="TGY30" s="14" t="str">
        <f>IF('Employee Input 20-21'!TGY30="","",'Employee Input 20-21'!TGY30)</f>
        <v/>
      </c>
      <c r="TGZ30" s="14" t="str">
        <f>IF('Employee Input 20-21'!TGZ30="","",'Employee Input 20-21'!TGZ30)</f>
        <v/>
      </c>
      <c r="THA30" s="14" t="str">
        <f>IF('Employee Input 20-21'!THA30="","",'Employee Input 20-21'!THA30)</f>
        <v/>
      </c>
      <c r="THB30" s="14" t="str">
        <f>IF('Employee Input 20-21'!THB30="","",'Employee Input 20-21'!THB30)</f>
        <v/>
      </c>
      <c r="THC30" s="14" t="str">
        <f>IF('Employee Input 20-21'!THC30="","",'Employee Input 20-21'!THC30)</f>
        <v/>
      </c>
      <c r="THD30" s="14" t="str">
        <f>IF('Employee Input 20-21'!THD30="","",'Employee Input 20-21'!THD30)</f>
        <v/>
      </c>
      <c r="THE30" s="14" t="str">
        <f>IF('Employee Input 20-21'!THE30="","",'Employee Input 20-21'!THE30)</f>
        <v/>
      </c>
      <c r="THF30" s="14" t="str">
        <f>IF('Employee Input 20-21'!THF30="","",'Employee Input 20-21'!THF30)</f>
        <v/>
      </c>
      <c r="THG30" s="14" t="str">
        <f>IF('Employee Input 20-21'!THG30="","",'Employee Input 20-21'!THG30)</f>
        <v/>
      </c>
      <c r="THH30" s="14" t="str">
        <f>IF('Employee Input 20-21'!THH30="","",'Employee Input 20-21'!THH30)</f>
        <v/>
      </c>
      <c r="THI30" s="14" t="str">
        <f>IF('Employee Input 20-21'!THI30="","",'Employee Input 20-21'!THI30)</f>
        <v/>
      </c>
      <c r="THJ30" s="14" t="str">
        <f>IF('Employee Input 20-21'!THJ30="","",'Employee Input 20-21'!THJ30)</f>
        <v/>
      </c>
      <c r="THK30" s="14" t="str">
        <f>IF('Employee Input 20-21'!THK30="","",'Employee Input 20-21'!THK30)</f>
        <v/>
      </c>
      <c r="THL30" s="14" t="str">
        <f>IF('Employee Input 20-21'!THL30="","",'Employee Input 20-21'!THL30)</f>
        <v/>
      </c>
      <c r="THM30" s="14" t="str">
        <f>IF('Employee Input 20-21'!THM30="","",'Employee Input 20-21'!THM30)</f>
        <v/>
      </c>
      <c r="THN30" s="14" t="str">
        <f>IF('Employee Input 20-21'!THN30="","",'Employee Input 20-21'!THN30)</f>
        <v/>
      </c>
      <c r="THO30" s="14" t="str">
        <f>IF('Employee Input 20-21'!THO30="","",'Employee Input 20-21'!THO30)</f>
        <v/>
      </c>
      <c r="THP30" s="14" t="str">
        <f>IF('Employee Input 20-21'!THP30="","",'Employee Input 20-21'!THP30)</f>
        <v/>
      </c>
      <c r="THQ30" s="14" t="str">
        <f>IF('Employee Input 20-21'!THQ30="","",'Employee Input 20-21'!THQ30)</f>
        <v/>
      </c>
      <c r="THR30" s="14" t="str">
        <f>IF('Employee Input 20-21'!THR30="","",'Employee Input 20-21'!THR30)</f>
        <v/>
      </c>
      <c r="THS30" s="14" t="str">
        <f>IF('Employee Input 20-21'!THS30="","",'Employee Input 20-21'!THS30)</f>
        <v/>
      </c>
      <c r="THT30" s="14" t="str">
        <f>IF('Employee Input 20-21'!THT30="","",'Employee Input 20-21'!THT30)</f>
        <v/>
      </c>
      <c r="THU30" s="14" t="str">
        <f>IF('Employee Input 20-21'!THU30="","",'Employee Input 20-21'!THU30)</f>
        <v/>
      </c>
      <c r="THV30" s="14" t="str">
        <f>IF('Employee Input 20-21'!THV30="","",'Employee Input 20-21'!THV30)</f>
        <v/>
      </c>
      <c r="THW30" s="14" t="str">
        <f>IF('Employee Input 20-21'!THW30="","",'Employee Input 20-21'!THW30)</f>
        <v/>
      </c>
      <c r="THX30" s="14" t="str">
        <f>IF('Employee Input 20-21'!THX30="","",'Employee Input 20-21'!THX30)</f>
        <v/>
      </c>
      <c r="THY30" s="14" t="str">
        <f>IF('Employee Input 20-21'!THY30="","",'Employee Input 20-21'!THY30)</f>
        <v/>
      </c>
      <c r="THZ30" s="14" t="str">
        <f>IF('Employee Input 20-21'!THZ30="","",'Employee Input 20-21'!THZ30)</f>
        <v/>
      </c>
      <c r="TIA30" s="14" t="str">
        <f>IF('Employee Input 20-21'!TIA30="","",'Employee Input 20-21'!TIA30)</f>
        <v/>
      </c>
      <c r="TIB30" s="14" t="str">
        <f>IF('Employee Input 20-21'!TIB30="","",'Employee Input 20-21'!TIB30)</f>
        <v/>
      </c>
      <c r="TIC30" s="14" t="str">
        <f>IF('Employee Input 20-21'!TIC30="","",'Employee Input 20-21'!TIC30)</f>
        <v/>
      </c>
      <c r="TID30" s="14" t="str">
        <f>IF('Employee Input 20-21'!TID30="","",'Employee Input 20-21'!TID30)</f>
        <v/>
      </c>
      <c r="TIE30" s="14" t="str">
        <f>IF('Employee Input 20-21'!TIE30="","",'Employee Input 20-21'!TIE30)</f>
        <v/>
      </c>
      <c r="TIF30" s="14" t="str">
        <f>IF('Employee Input 20-21'!TIF30="","",'Employee Input 20-21'!TIF30)</f>
        <v/>
      </c>
      <c r="TIG30" s="14" t="str">
        <f>IF('Employee Input 20-21'!TIG30="","",'Employee Input 20-21'!TIG30)</f>
        <v/>
      </c>
      <c r="TIH30" s="14" t="str">
        <f>IF('Employee Input 20-21'!TIH30="","",'Employee Input 20-21'!TIH30)</f>
        <v/>
      </c>
      <c r="TII30" s="14" t="str">
        <f>IF('Employee Input 20-21'!TII30="","",'Employee Input 20-21'!TII30)</f>
        <v/>
      </c>
      <c r="TIJ30" s="14" t="str">
        <f>IF('Employee Input 20-21'!TIJ30="","",'Employee Input 20-21'!TIJ30)</f>
        <v/>
      </c>
      <c r="TIK30" s="14" t="str">
        <f>IF('Employee Input 20-21'!TIK30="","",'Employee Input 20-21'!TIK30)</f>
        <v/>
      </c>
      <c r="TIL30" s="14" t="str">
        <f>IF('Employee Input 20-21'!TIL30="","",'Employee Input 20-21'!TIL30)</f>
        <v/>
      </c>
      <c r="TIM30" s="14" t="str">
        <f>IF('Employee Input 20-21'!TIM30="","",'Employee Input 20-21'!TIM30)</f>
        <v/>
      </c>
      <c r="TIN30" s="14" t="str">
        <f>IF('Employee Input 20-21'!TIN30="","",'Employee Input 20-21'!TIN30)</f>
        <v/>
      </c>
      <c r="TIO30" s="14" t="str">
        <f>IF('Employee Input 20-21'!TIO30="","",'Employee Input 20-21'!TIO30)</f>
        <v/>
      </c>
      <c r="TIP30" s="14" t="str">
        <f>IF('Employee Input 20-21'!TIP30="","",'Employee Input 20-21'!TIP30)</f>
        <v/>
      </c>
      <c r="TIQ30" s="14" t="str">
        <f>IF('Employee Input 20-21'!TIQ30="","",'Employee Input 20-21'!TIQ30)</f>
        <v/>
      </c>
      <c r="TIR30" s="14" t="str">
        <f>IF('Employee Input 20-21'!TIR30="","",'Employee Input 20-21'!TIR30)</f>
        <v/>
      </c>
      <c r="TIS30" s="14" t="str">
        <f>IF('Employee Input 20-21'!TIS30="","",'Employee Input 20-21'!TIS30)</f>
        <v/>
      </c>
      <c r="TIT30" s="14" t="str">
        <f>IF('Employee Input 20-21'!TIT30="","",'Employee Input 20-21'!TIT30)</f>
        <v/>
      </c>
      <c r="TIU30" s="14" t="str">
        <f>IF('Employee Input 20-21'!TIU30="","",'Employee Input 20-21'!TIU30)</f>
        <v/>
      </c>
      <c r="TIV30" s="14" t="str">
        <f>IF('Employee Input 20-21'!TIV30="","",'Employee Input 20-21'!TIV30)</f>
        <v/>
      </c>
      <c r="TIW30" s="14" t="str">
        <f>IF('Employee Input 20-21'!TIW30="","",'Employee Input 20-21'!TIW30)</f>
        <v/>
      </c>
      <c r="TIX30" s="14" t="str">
        <f>IF('Employee Input 20-21'!TIX30="","",'Employee Input 20-21'!TIX30)</f>
        <v/>
      </c>
      <c r="TIY30" s="14" t="str">
        <f>IF('Employee Input 20-21'!TIY30="","",'Employee Input 20-21'!TIY30)</f>
        <v/>
      </c>
      <c r="TIZ30" s="14" t="str">
        <f>IF('Employee Input 20-21'!TIZ30="","",'Employee Input 20-21'!TIZ30)</f>
        <v/>
      </c>
      <c r="TJA30" s="14" t="str">
        <f>IF('Employee Input 20-21'!TJA30="","",'Employee Input 20-21'!TJA30)</f>
        <v/>
      </c>
      <c r="TJB30" s="14" t="str">
        <f>IF('Employee Input 20-21'!TJB30="","",'Employee Input 20-21'!TJB30)</f>
        <v/>
      </c>
      <c r="TJC30" s="14" t="str">
        <f>IF('Employee Input 20-21'!TJC30="","",'Employee Input 20-21'!TJC30)</f>
        <v/>
      </c>
      <c r="TJD30" s="14" t="str">
        <f>IF('Employee Input 20-21'!TJD30="","",'Employee Input 20-21'!TJD30)</f>
        <v/>
      </c>
      <c r="TJE30" s="14" t="str">
        <f>IF('Employee Input 20-21'!TJE30="","",'Employee Input 20-21'!TJE30)</f>
        <v/>
      </c>
      <c r="TJF30" s="14" t="str">
        <f>IF('Employee Input 20-21'!TJF30="","",'Employee Input 20-21'!TJF30)</f>
        <v/>
      </c>
      <c r="TJG30" s="14" t="str">
        <f>IF('Employee Input 20-21'!TJG30="","",'Employee Input 20-21'!TJG30)</f>
        <v/>
      </c>
      <c r="TJH30" s="14" t="str">
        <f>IF('Employee Input 20-21'!TJH30="","",'Employee Input 20-21'!TJH30)</f>
        <v/>
      </c>
      <c r="TJI30" s="14" t="str">
        <f>IF('Employee Input 20-21'!TJI30="","",'Employee Input 20-21'!TJI30)</f>
        <v/>
      </c>
      <c r="TJJ30" s="14" t="str">
        <f>IF('Employee Input 20-21'!TJJ30="","",'Employee Input 20-21'!TJJ30)</f>
        <v/>
      </c>
      <c r="TJK30" s="14" t="str">
        <f>IF('Employee Input 20-21'!TJK30="","",'Employee Input 20-21'!TJK30)</f>
        <v/>
      </c>
      <c r="TJL30" s="14" t="str">
        <f>IF('Employee Input 20-21'!TJL30="","",'Employee Input 20-21'!TJL30)</f>
        <v/>
      </c>
      <c r="TJM30" s="14" t="str">
        <f>IF('Employee Input 20-21'!TJM30="","",'Employee Input 20-21'!TJM30)</f>
        <v/>
      </c>
      <c r="TJN30" s="14" t="str">
        <f>IF('Employee Input 20-21'!TJN30="","",'Employee Input 20-21'!TJN30)</f>
        <v/>
      </c>
      <c r="TJO30" s="14" t="str">
        <f>IF('Employee Input 20-21'!TJO30="","",'Employee Input 20-21'!TJO30)</f>
        <v/>
      </c>
      <c r="TJP30" s="14" t="str">
        <f>IF('Employee Input 20-21'!TJP30="","",'Employee Input 20-21'!TJP30)</f>
        <v/>
      </c>
      <c r="TJQ30" s="14" t="str">
        <f>IF('Employee Input 20-21'!TJQ30="","",'Employee Input 20-21'!TJQ30)</f>
        <v/>
      </c>
      <c r="TJR30" s="14" t="str">
        <f>IF('Employee Input 20-21'!TJR30="","",'Employee Input 20-21'!TJR30)</f>
        <v/>
      </c>
      <c r="TJS30" s="14" t="str">
        <f>IF('Employee Input 20-21'!TJS30="","",'Employee Input 20-21'!TJS30)</f>
        <v/>
      </c>
      <c r="TJT30" s="14" t="str">
        <f>IF('Employee Input 20-21'!TJT30="","",'Employee Input 20-21'!TJT30)</f>
        <v/>
      </c>
      <c r="TJU30" s="14" t="str">
        <f>IF('Employee Input 20-21'!TJU30="","",'Employee Input 20-21'!TJU30)</f>
        <v/>
      </c>
      <c r="TJV30" s="14" t="str">
        <f>IF('Employee Input 20-21'!TJV30="","",'Employee Input 20-21'!TJV30)</f>
        <v/>
      </c>
      <c r="TJW30" s="14" t="str">
        <f>IF('Employee Input 20-21'!TJW30="","",'Employee Input 20-21'!TJW30)</f>
        <v/>
      </c>
      <c r="TJX30" s="14" t="str">
        <f>IF('Employee Input 20-21'!TJX30="","",'Employee Input 20-21'!TJX30)</f>
        <v/>
      </c>
      <c r="TJY30" s="14" t="str">
        <f>IF('Employee Input 20-21'!TJY30="","",'Employee Input 20-21'!TJY30)</f>
        <v/>
      </c>
      <c r="TJZ30" s="14" t="str">
        <f>IF('Employee Input 20-21'!TJZ30="","",'Employee Input 20-21'!TJZ30)</f>
        <v/>
      </c>
      <c r="TKA30" s="14" t="str">
        <f>IF('Employee Input 20-21'!TKA30="","",'Employee Input 20-21'!TKA30)</f>
        <v/>
      </c>
      <c r="TKB30" s="14" t="str">
        <f>IF('Employee Input 20-21'!TKB30="","",'Employee Input 20-21'!TKB30)</f>
        <v/>
      </c>
      <c r="TKC30" s="14" t="str">
        <f>IF('Employee Input 20-21'!TKC30="","",'Employee Input 20-21'!TKC30)</f>
        <v/>
      </c>
      <c r="TKD30" s="14" t="str">
        <f>IF('Employee Input 20-21'!TKD30="","",'Employee Input 20-21'!TKD30)</f>
        <v/>
      </c>
      <c r="TKE30" s="14" t="str">
        <f>IF('Employee Input 20-21'!TKE30="","",'Employee Input 20-21'!TKE30)</f>
        <v/>
      </c>
      <c r="TKF30" s="14" t="str">
        <f>IF('Employee Input 20-21'!TKF30="","",'Employee Input 20-21'!TKF30)</f>
        <v/>
      </c>
      <c r="TKG30" s="14" t="str">
        <f>IF('Employee Input 20-21'!TKG30="","",'Employee Input 20-21'!TKG30)</f>
        <v/>
      </c>
      <c r="TKH30" s="14" t="str">
        <f>IF('Employee Input 20-21'!TKH30="","",'Employee Input 20-21'!TKH30)</f>
        <v/>
      </c>
      <c r="TKI30" s="14" t="str">
        <f>IF('Employee Input 20-21'!TKI30="","",'Employee Input 20-21'!TKI30)</f>
        <v/>
      </c>
      <c r="TKJ30" s="14" t="str">
        <f>IF('Employee Input 20-21'!TKJ30="","",'Employee Input 20-21'!TKJ30)</f>
        <v/>
      </c>
      <c r="TKK30" s="14" t="str">
        <f>IF('Employee Input 20-21'!TKK30="","",'Employee Input 20-21'!TKK30)</f>
        <v/>
      </c>
      <c r="TKL30" s="14" t="str">
        <f>IF('Employee Input 20-21'!TKL30="","",'Employee Input 20-21'!TKL30)</f>
        <v/>
      </c>
      <c r="TKM30" s="14" t="str">
        <f>IF('Employee Input 20-21'!TKM30="","",'Employee Input 20-21'!TKM30)</f>
        <v/>
      </c>
      <c r="TKN30" s="14" t="str">
        <f>IF('Employee Input 20-21'!TKN30="","",'Employee Input 20-21'!TKN30)</f>
        <v/>
      </c>
      <c r="TKO30" s="14" t="str">
        <f>IF('Employee Input 20-21'!TKO30="","",'Employee Input 20-21'!TKO30)</f>
        <v/>
      </c>
      <c r="TKP30" s="14" t="str">
        <f>IF('Employee Input 20-21'!TKP30="","",'Employee Input 20-21'!TKP30)</f>
        <v/>
      </c>
      <c r="TKQ30" s="14" t="str">
        <f>IF('Employee Input 20-21'!TKQ30="","",'Employee Input 20-21'!TKQ30)</f>
        <v/>
      </c>
      <c r="TKR30" s="14" t="str">
        <f>IF('Employee Input 20-21'!TKR30="","",'Employee Input 20-21'!TKR30)</f>
        <v/>
      </c>
      <c r="TKS30" s="14" t="str">
        <f>IF('Employee Input 20-21'!TKS30="","",'Employee Input 20-21'!TKS30)</f>
        <v/>
      </c>
      <c r="TKT30" s="14" t="str">
        <f>IF('Employee Input 20-21'!TKT30="","",'Employee Input 20-21'!TKT30)</f>
        <v/>
      </c>
      <c r="TKU30" s="14" t="str">
        <f>IF('Employee Input 20-21'!TKU30="","",'Employee Input 20-21'!TKU30)</f>
        <v/>
      </c>
      <c r="TKV30" s="14" t="str">
        <f>IF('Employee Input 20-21'!TKV30="","",'Employee Input 20-21'!TKV30)</f>
        <v/>
      </c>
      <c r="TKW30" s="14" t="str">
        <f>IF('Employee Input 20-21'!TKW30="","",'Employee Input 20-21'!TKW30)</f>
        <v/>
      </c>
      <c r="TKX30" s="14" t="str">
        <f>IF('Employee Input 20-21'!TKX30="","",'Employee Input 20-21'!TKX30)</f>
        <v/>
      </c>
      <c r="TKY30" s="14" t="str">
        <f>IF('Employee Input 20-21'!TKY30="","",'Employee Input 20-21'!TKY30)</f>
        <v/>
      </c>
      <c r="TKZ30" s="14" t="str">
        <f>IF('Employee Input 20-21'!TKZ30="","",'Employee Input 20-21'!TKZ30)</f>
        <v/>
      </c>
      <c r="TLA30" s="14" t="str">
        <f>IF('Employee Input 20-21'!TLA30="","",'Employee Input 20-21'!TLA30)</f>
        <v/>
      </c>
      <c r="TLB30" s="14" t="str">
        <f>IF('Employee Input 20-21'!TLB30="","",'Employee Input 20-21'!TLB30)</f>
        <v/>
      </c>
      <c r="TLC30" s="14" t="str">
        <f>IF('Employee Input 20-21'!TLC30="","",'Employee Input 20-21'!TLC30)</f>
        <v/>
      </c>
      <c r="TLD30" s="14" t="str">
        <f>IF('Employee Input 20-21'!TLD30="","",'Employee Input 20-21'!TLD30)</f>
        <v/>
      </c>
      <c r="TLE30" s="14" t="str">
        <f>IF('Employee Input 20-21'!TLE30="","",'Employee Input 20-21'!TLE30)</f>
        <v/>
      </c>
      <c r="TLF30" s="14" t="str">
        <f>IF('Employee Input 20-21'!TLF30="","",'Employee Input 20-21'!TLF30)</f>
        <v/>
      </c>
      <c r="TLG30" s="14" t="str">
        <f>IF('Employee Input 20-21'!TLG30="","",'Employee Input 20-21'!TLG30)</f>
        <v/>
      </c>
      <c r="TLH30" s="14" t="str">
        <f>IF('Employee Input 20-21'!TLH30="","",'Employee Input 20-21'!TLH30)</f>
        <v/>
      </c>
      <c r="TLI30" s="14" t="str">
        <f>IF('Employee Input 20-21'!TLI30="","",'Employee Input 20-21'!TLI30)</f>
        <v/>
      </c>
      <c r="TLJ30" s="14" t="str">
        <f>IF('Employee Input 20-21'!TLJ30="","",'Employee Input 20-21'!TLJ30)</f>
        <v/>
      </c>
      <c r="TLK30" s="14" t="str">
        <f>IF('Employee Input 20-21'!TLK30="","",'Employee Input 20-21'!TLK30)</f>
        <v/>
      </c>
      <c r="TLL30" s="14" t="str">
        <f>IF('Employee Input 20-21'!TLL30="","",'Employee Input 20-21'!TLL30)</f>
        <v/>
      </c>
      <c r="TLM30" s="14" t="str">
        <f>IF('Employee Input 20-21'!TLM30="","",'Employee Input 20-21'!TLM30)</f>
        <v/>
      </c>
      <c r="TLN30" s="14" t="str">
        <f>IF('Employee Input 20-21'!TLN30="","",'Employee Input 20-21'!TLN30)</f>
        <v/>
      </c>
      <c r="TLO30" s="14" t="str">
        <f>IF('Employee Input 20-21'!TLO30="","",'Employee Input 20-21'!TLO30)</f>
        <v/>
      </c>
      <c r="TLP30" s="14" t="str">
        <f>IF('Employee Input 20-21'!TLP30="","",'Employee Input 20-21'!TLP30)</f>
        <v/>
      </c>
      <c r="TLQ30" s="14" t="str">
        <f>IF('Employee Input 20-21'!TLQ30="","",'Employee Input 20-21'!TLQ30)</f>
        <v/>
      </c>
      <c r="TLR30" s="14" t="str">
        <f>IF('Employee Input 20-21'!TLR30="","",'Employee Input 20-21'!TLR30)</f>
        <v/>
      </c>
      <c r="TLS30" s="14" t="str">
        <f>IF('Employee Input 20-21'!TLS30="","",'Employee Input 20-21'!TLS30)</f>
        <v/>
      </c>
      <c r="TLT30" s="14" t="str">
        <f>IF('Employee Input 20-21'!TLT30="","",'Employee Input 20-21'!TLT30)</f>
        <v/>
      </c>
      <c r="TLU30" s="14" t="str">
        <f>IF('Employee Input 20-21'!TLU30="","",'Employee Input 20-21'!TLU30)</f>
        <v/>
      </c>
      <c r="TLV30" s="14" t="str">
        <f>IF('Employee Input 20-21'!TLV30="","",'Employee Input 20-21'!TLV30)</f>
        <v/>
      </c>
      <c r="TLW30" s="14" t="str">
        <f>IF('Employee Input 20-21'!TLW30="","",'Employee Input 20-21'!TLW30)</f>
        <v/>
      </c>
      <c r="TLX30" s="14" t="str">
        <f>IF('Employee Input 20-21'!TLX30="","",'Employee Input 20-21'!TLX30)</f>
        <v/>
      </c>
      <c r="TLY30" s="14" t="str">
        <f>IF('Employee Input 20-21'!TLY30="","",'Employee Input 20-21'!TLY30)</f>
        <v/>
      </c>
      <c r="TLZ30" s="14" t="str">
        <f>IF('Employee Input 20-21'!TLZ30="","",'Employee Input 20-21'!TLZ30)</f>
        <v/>
      </c>
      <c r="TMA30" s="14" t="str">
        <f>IF('Employee Input 20-21'!TMA30="","",'Employee Input 20-21'!TMA30)</f>
        <v/>
      </c>
      <c r="TMB30" s="14" t="str">
        <f>IF('Employee Input 20-21'!TMB30="","",'Employee Input 20-21'!TMB30)</f>
        <v/>
      </c>
      <c r="TMC30" s="14" t="str">
        <f>IF('Employee Input 20-21'!TMC30="","",'Employee Input 20-21'!TMC30)</f>
        <v/>
      </c>
      <c r="TMD30" s="14" t="str">
        <f>IF('Employee Input 20-21'!TMD30="","",'Employee Input 20-21'!TMD30)</f>
        <v/>
      </c>
      <c r="TME30" s="14" t="str">
        <f>IF('Employee Input 20-21'!TME30="","",'Employee Input 20-21'!TME30)</f>
        <v/>
      </c>
      <c r="TMF30" s="14" t="str">
        <f>IF('Employee Input 20-21'!TMF30="","",'Employee Input 20-21'!TMF30)</f>
        <v/>
      </c>
      <c r="TMG30" s="14" t="str">
        <f>IF('Employee Input 20-21'!TMG30="","",'Employee Input 20-21'!TMG30)</f>
        <v/>
      </c>
      <c r="TMH30" s="14" t="str">
        <f>IF('Employee Input 20-21'!TMH30="","",'Employee Input 20-21'!TMH30)</f>
        <v/>
      </c>
      <c r="TMI30" s="14" t="str">
        <f>IF('Employee Input 20-21'!TMI30="","",'Employee Input 20-21'!TMI30)</f>
        <v/>
      </c>
      <c r="TMJ30" s="14" t="str">
        <f>IF('Employee Input 20-21'!TMJ30="","",'Employee Input 20-21'!TMJ30)</f>
        <v/>
      </c>
      <c r="TMK30" s="14" t="str">
        <f>IF('Employee Input 20-21'!TMK30="","",'Employee Input 20-21'!TMK30)</f>
        <v/>
      </c>
      <c r="TML30" s="14" t="str">
        <f>IF('Employee Input 20-21'!TML30="","",'Employee Input 20-21'!TML30)</f>
        <v/>
      </c>
      <c r="TMM30" s="14" t="str">
        <f>IF('Employee Input 20-21'!TMM30="","",'Employee Input 20-21'!TMM30)</f>
        <v/>
      </c>
      <c r="TMN30" s="14" t="str">
        <f>IF('Employee Input 20-21'!TMN30="","",'Employee Input 20-21'!TMN30)</f>
        <v/>
      </c>
      <c r="TMO30" s="14" t="str">
        <f>IF('Employee Input 20-21'!TMO30="","",'Employee Input 20-21'!TMO30)</f>
        <v/>
      </c>
      <c r="TMP30" s="14" t="str">
        <f>IF('Employee Input 20-21'!TMP30="","",'Employee Input 20-21'!TMP30)</f>
        <v/>
      </c>
      <c r="TMQ30" s="14" t="str">
        <f>IF('Employee Input 20-21'!TMQ30="","",'Employee Input 20-21'!TMQ30)</f>
        <v/>
      </c>
      <c r="TMR30" s="14" t="str">
        <f>IF('Employee Input 20-21'!TMR30="","",'Employee Input 20-21'!TMR30)</f>
        <v/>
      </c>
      <c r="TMS30" s="14" t="str">
        <f>IF('Employee Input 20-21'!TMS30="","",'Employee Input 20-21'!TMS30)</f>
        <v/>
      </c>
      <c r="TMT30" s="14" t="str">
        <f>IF('Employee Input 20-21'!TMT30="","",'Employee Input 20-21'!TMT30)</f>
        <v/>
      </c>
      <c r="TMU30" s="14" t="str">
        <f>IF('Employee Input 20-21'!TMU30="","",'Employee Input 20-21'!TMU30)</f>
        <v/>
      </c>
      <c r="TMV30" s="14" t="str">
        <f>IF('Employee Input 20-21'!TMV30="","",'Employee Input 20-21'!TMV30)</f>
        <v/>
      </c>
      <c r="TMW30" s="14" t="str">
        <f>IF('Employee Input 20-21'!TMW30="","",'Employee Input 20-21'!TMW30)</f>
        <v/>
      </c>
      <c r="TMX30" s="14" t="str">
        <f>IF('Employee Input 20-21'!TMX30="","",'Employee Input 20-21'!TMX30)</f>
        <v/>
      </c>
      <c r="TMY30" s="14" t="str">
        <f>IF('Employee Input 20-21'!TMY30="","",'Employee Input 20-21'!TMY30)</f>
        <v/>
      </c>
      <c r="TMZ30" s="14" t="str">
        <f>IF('Employee Input 20-21'!TMZ30="","",'Employee Input 20-21'!TMZ30)</f>
        <v/>
      </c>
      <c r="TNA30" s="14" t="str">
        <f>IF('Employee Input 20-21'!TNA30="","",'Employee Input 20-21'!TNA30)</f>
        <v/>
      </c>
      <c r="TNB30" s="14" t="str">
        <f>IF('Employee Input 20-21'!TNB30="","",'Employee Input 20-21'!TNB30)</f>
        <v/>
      </c>
      <c r="TNC30" s="14" t="str">
        <f>IF('Employee Input 20-21'!TNC30="","",'Employee Input 20-21'!TNC30)</f>
        <v/>
      </c>
      <c r="TND30" s="14" t="str">
        <f>IF('Employee Input 20-21'!TND30="","",'Employee Input 20-21'!TND30)</f>
        <v/>
      </c>
      <c r="TNE30" s="14" t="str">
        <f>IF('Employee Input 20-21'!TNE30="","",'Employee Input 20-21'!TNE30)</f>
        <v/>
      </c>
      <c r="TNF30" s="14" t="str">
        <f>IF('Employee Input 20-21'!TNF30="","",'Employee Input 20-21'!TNF30)</f>
        <v/>
      </c>
      <c r="TNG30" s="14" t="str">
        <f>IF('Employee Input 20-21'!TNG30="","",'Employee Input 20-21'!TNG30)</f>
        <v/>
      </c>
      <c r="TNH30" s="14" t="str">
        <f>IF('Employee Input 20-21'!TNH30="","",'Employee Input 20-21'!TNH30)</f>
        <v/>
      </c>
      <c r="TNI30" s="14" t="str">
        <f>IF('Employee Input 20-21'!TNI30="","",'Employee Input 20-21'!TNI30)</f>
        <v/>
      </c>
      <c r="TNJ30" s="14" t="str">
        <f>IF('Employee Input 20-21'!TNJ30="","",'Employee Input 20-21'!TNJ30)</f>
        <v/>
      </c>
      <c r="TNK30" s="14" t="str">
        <f>IF('Employee Input 20-21'!TNK30="","",'Employee Input 20-21'!TNK30)</f>
        <v/>
      </c>
      <c r="TNL30" s="14" t="str">
        <f>IF('Employee Input 20-21'!TNL30="","",'Employee Input 20-21'!TNL30)</f>
        <v/>
      </c>
      <c r="TNM30" s="14" t="str">
        <f>IF('Employee Input 20-21'!TNM30="","",'Employee Input 20-21'!TNM30)</f>
        <v/>
      </c>
      <c r="TNN30" s="14" t="str">
        <f>IF('Employee Input 20-21'!TNN30="","",'Employee Input 20-21'!TNN30)</f>
        <v/>
      </c>
      <c r="TNO30" s="14" t="str">
        <f>IF('Employee Input 20-21'!TNO30="","",'Employee Input 20-21'!TNO30)</f>
        <v/>
      </c>
      <c r="TNP30" s="14" t="str">
        <f>IF('Employee Input 20-21'!TNP30="","",'Employee Input 20-21'!TNP30)</f>
        <v/>
      </c>
      <c r="TNQ30" s="14" t="str">
        <f>IF('Employee Input 20-21'!TNQ30="","",'Employee Input 20-21'!TNQ30)</f>
        <v/>
      </c>
      <c r="TNR30" s="14" t="str">
        <f>IF('Employee Input 20-21'!TNR30="","",'Employee Input 20-21'!TNR30)</f>
        <v/>
      </c>
      <c r="TNS30" s="14" t="str">
        <f>IF('Employee Input 20-21'!TNS30="","",'Employee Input 20-21'!TNS30)</f>
        <v/>
      </c>
      <c r="TNT30" s="14" t="str">
        <f>IF('Employee Input 20-21'!TNT30="","",'Employee Input 20-21'!TNT30)</f>
        <v/>
      </c>
      <c r="TNU30" s="14" t="str">
        <f>IF('Employee Input 20-21'!TNU30="","",'Employee Input 20-21'!TNU30)</f>
        <v/>
      </c>
      <c r="TNV30" s="14" t="str">
        <f>IF('Employee Input 20-21'!TNV30="","",'Employee Input 20-21'!TNV30)</f>
        <v/>
      </c>
      <c r="TNW30" s="14" t="str">
        <f>IF('Employee Input 20-21'!TNW30="","",'Employee Input 20-21'!TNW30)</f>
        <v/>
      </c>
      <c r="TNX30" s="14" t="str">
        <f>IF('Employee Input 20-21'!TNX30="","",'Employee Input 20-21'!TNX30)</f>
        <v/>
      </c>
      <c r="TNY30" s="14" t="str">
        <f>IF('Employee Input 20-21'!TNY30="","",'Employee Input 20-21'!TNY30)</f>
        <v/>
      </c>
      <c r="TNZ30" s="14" t="str">
        <f>IF('Employee Input 20-21'!TNZ30="","",'Employee Input 20-21'!TNZ30)</f>
        <v/>
      </c>
      <c r="TOA30" s="14" t="str">
        <f>IF('Employee Input 20-21'!TOA30="","",'Employee Input 20-21'!TOA30)</f>
        <v/>
      </c>
      <c r="TOB30" s="14" t="str">
        <f>IF('Employee Input 20-21'!TOB30="","",'Employee Input 20-21'!TOB30)</f>
        <v/>
      </c>
      <c r="TOC30" s="14" t="str">
        <f>IF('Employee Input 20-21'!TOC30="","",'Employee Input 20-21'!TOC30)</f>
        <v/>
      </c>
      <c r="TOD30" s="14" t="str">
        <f>IF('Employee Input 20-21'!TOD30="","",'Employee Input 20-21'!TOD30)</f>
        <v/>
      </c>
      <c r="TOE30" s="14" t="str">
        <f>IF('Employee Input 20-21'!TOE30="","",'Employee Input 20-21'!TOE30)</f>
        <v/>
      </c>
      <c r="TOF30" s="14" t="str">
        <f>IF('Employee Input 20-21'!TOF30="","",'Employee Input 20-21'!TOF30)</f>
        <v/>
      </c>
      <c r="TOG30" s="14" t="str">
        <f>IF('Employee Input 20-21'!TOG30="","",'Employee Input 20-21'!TOG30)</f>
        <v/>
      </c>
      <c r="TOH30" s="14" t="str">
        <f>IF('Employee Input 20-21'!TOH30="","",'Employee Input 20-21'!TOH30)</f>
        <v/>
      </c>
      <c r="TOI30" s="14" t="str">
        <f>IF('Employee Input 20-21'!TOI30="","",'Employee Input 20-21'!TOI30)</f>
        <v/>
      </c>
      <c r="TOJ30" s="14" t="str">
        <f>IF('Employee Input 20-21'!TOJ30="","",'Employee Input 20-21'!TOJ30)</f>
        <v/>
      </c>
      <c r="TOK30" s="14" t="str">
        <f>IF('Employee Input 20-21'!TOK30="","",'Employee Input 20-21'!TOK30)</f>
        <v/>
      </c>
      <c r="TOL30" s="14" t="str">
        <f>IF('Employee Input 20-21'!TOL30="","",'Employee Input 20-21'!TOL30)</f>
        <v/>
      </c>
      <c r="TOM30" s="14" t="str">
        <f>IF('Employee Input 20-21'!TOM30="","",'Employee Input 20-21'!TOM30)</f>
        <v/>
      </c>
      <c r="TON30" s="14" t="str">
        <f>IF('Employee Input 20-21'!TON30="","",'Employee Input 20-21'!TON30)</f>
        <v/>
      </c>
      <c r="TOO30" s="14" t="str">
        <f>IF('Employee Input 20-21'!TOO30="","",'Employee Input 20-21'!TOO30)</f>
        <v/>
      </c>
      <c r="TOP30" s="14" t="str">
        <f>IF('Employee Input 20-21'!TOP30="","",'Employee Input 20-21'!TOP30)</f>
        <v/>
      </c>
      <c r="TOQ30" s="14" t="str">
        <f>IF('Employee Input 20-21'!TOQ30="","",'Employee Input 20-21'!TOQ30)</f>
        <v/>
      </c>
      <c r="TOR30" s="14" t="str">
        <f>IF('Employee Input 20-21'!TOR30="","",'Employee Input 20-21'!TOR30)</f>
        <v/>
      </c>
      <c r="TOS30" s="14" t="str">
        <f>IF('Employee Input 20-21'!TOS30="","",'Employee Input 20-21'!TOS30)</f>
        <v/>
      </c>
      <c r="TOT30" s="14" t="str">
        <f>IF('Employee Input 20-21'!TOT30="","",'Employee Input 20-21'!TOT30)</f>
        <v/>
      </c>
      <c r="TOU30" s="14" t="str">
        <f>IF('Employee Input 20-21'!TOU30="","",'Employee Input 20-21'!TOU30)</f>
        <v/>
      </c>
      <c r="TOV30" s="14" t="str">
        <f>IF('Employee Input 20-21'!TOV30="","",'Employee Input 20-21'!TOV30)</f>
        <v/>
      </c>
      <c r="TOW30" s="14" t="str">
        <f>IF('Employee Input 20-21'!TOW30="","",'Employee Input 20-21'!TOW30)</f>
        <v/>
      </c>
      <c r="TOX30" s="14" t="str">
        <f>IF('Employee Input 20-21'!TOX30="","",'Employee Input 20-21'!TOX30)</f>
        <v/>
      </c>
      <c r="TOY30" s="14" t="str">
        <f>IF('Employee Input 20-21'!TOY30="","",'Employee Input 20-21'!TOY30)</f>
        <v/>
      </c>
      <c r="TOZ30" s="14" t="str">
        <f>IF('Employee Input 20-21'!TOZ30="","",'Employee Input 20-21'!TOZ30)</f>
        <v/>
      </c>
      <c r="TPA30" s="14" t="str">
        <f>IF('Employee Input 20-21'!TPA30="","",'Employee Input 20-21'!TPA30)</f>
        <v/>
      </c>
      <c r="TPB30" s="14" t="str">
        <f>IF('Employee Input 20-21'!TPB30="","",'Employee Input 20-21'!TPB30)</f>
        <v/>
      </c>
      <c r="TPC30" s="14" t="str">
        <f>IF('Employee Input 20-21'!TPC30="","",'Employee Input 20-21'!TPC30)</f>
        <v/>
      </c>
      <c r="TPD30" s="14" t="str">
        <f>IF('Employee Input 20-21'!TPD30="","",'Employee Input 20-21'!TPD30)</f>
        <v/>
      </c>
      <c r="TPE30" s="14" t="str">
        <f>IF('Employee Input 20-21'!TPE30="","",'Employee Input 20-21'!TPE30)</f>
        <v/>
      </c>
      <c r="TPF30" s="14" t="str">
        <f>IF('Employee Input 20-21'!TPF30="","",'Employee Input 20-21'!TPF30)</f>
        <v/>
      </c>
      <c r="TPG30" s="14" t="str">
        <f>IF('Employee Input 20-21'!TPG30="","",'Employee Input 20-21'!TPG30)</f>
        <v/>
      </c>
      <c r="TPH30" s="14" t="str">
        <f>IF('Employee Input 20-21'!TPH30="","",'Employee Input 20-21'!TPH30)</f>
        <v/>
      </c>
      <c r="TPI30" s="14" t="str">
        <f>IF('Employee Input 20-21'!TPI30="","",'Employee Input 20-21'!TPI30)</f>
        <v/>
      </c>
      <c r="TPJ30" s="14" t="str">
        <f>IF('Employee Input 20-21'!TPJ30="","",'Employee Input 20-21'!TPJ30)</f>
        <v/>
      </c>
      <c r="TPK30" s="14" t="str">
        <f>IF('Employee Input 20-21'!TPK30="","",'Employee Input 20-21'!TPK30)</f>
        <v/>
      </c>
      <c r="TPL30" s="14" t="str">
        <f>IF('Employee Input 20-21'!TPL30="","",'Employee Input 20-21'!TPL30)</f>
        <v/>
      </c>
      <c r="TPM30" s="14" t="str">
        <f>IF('Employee Input 20-21'!TPM30="","",'Employee Input 20-21'!TPM30)</f>
        <v/>
      </c>
      <c r="TPN30" s="14" t="str">
        <f>IF('Employee Input 20-21'!TPN30="","",'Employee Input 20-21'!TPN30)</f>
        <v/>
      </c>
      <c r="TPO30" s="14" t="str">
        <f>IF('Employee Input 20-21'!TPO30="","",'Employee Input 20-21'!TPO30)</f>
        <v/>
      </c>
      <c r="TPP30" s="14" t="str">
        <f>IF('Employee Input 20-21'!TPP30="","",'Employee Input 20-21'!TPP30)</f>
        <v/>
      </c>
      <c r="TPQ30" s="14" t="str">
        <f>IF('Employee Input 20-21'!TPQ30="","",'Employee Input 20-21'!TPQ30)</f>
        <v/>
      </c>
      <c r="TPR30" s="14" t="str">
        <f>IF('Employee Input 20-21'!TPR30="","",'Employee Input 20-21'!TPR30)</f>
        <v/>
      </c>
      <c r="TPS30" s="14" t="str">
        <f>IF('Employee Input 20-21'!TPS30="","",'Employee Input 20-21'!TPS30)</f>
        <v/>
      </c>
      <c r="TPT30" s="14" t="str">
        <f>IF('Employee Input 20-21'!TPT30="","",'Employee Input 20-21'!TPT30)</f>
        <v/>
      </c>
      <c r="TPU30" s="14" t="str">
        <f>IF('Employee Input 20-21'!TPU30="","",'Employee Input 20-21'!TPU30)</f>
        <v/>
      </c>
      <c r="TPV30" s="14" t="str">
        <f>IF('Employee Input 20-21'!TPV30="","",'Employee Input 20-21'!TPV30)</f>
        <v/>
      </c>
      <c r="TPW30" s="14" t="str">
        <f>IF('Employee Input 20-21'!TPW30="","",'Employee Input 20-21'!TPW30)</f>
        <v/>
      </c>
      <c r="TPX30" s="14" t="str">
        <f>IF('Employee Input 20-21'!TPX30="","",'Employee Input 20-21'!TPX30)</f>
        <v/>
      </c>
      <c r="TPY30" s="14" t="str">
        <f>IF('Employee Input 20-21'!TPY30="","",'Employee Input 20-21'!TPY30)</f>
        <v/>
      </c>
      <c r="TPZ30" s="14" t="str">
        <f>IF('Employee Input 20-21'!TPZ30="","",'Employee Input 20-21'!TPZ30)</f>
        <v/>
      </c>
      <c r="TQA30" s="14" t="str">
        <f>IF('Employee Input 20-21'!TQA30="","",'Employee Input 20-21'!TQA30)</f>
        <v/>
      </c>
      <c r="TQB30" s="14" t="str">
        <f>IF('Employee Input 20-21'!TQB30="","",'Employee Input 20-21'!TQB30)</f>
        <v/>
      </c>
      <c r="TQC30" s="14" t="str">
        <f>IF('Employee Input 20-21'!TQC30="","",'Employee Input 20-21'!TQC30)</f>
        <v/>
      </c>
      <c r="TQD30" s="14" t="str">
        <f>IF('Employee Input 20-21'!TQD30="","",'Employee Input 20-21'!TQD30)</f>
        <v/>
      </c>
      <c r="TQE30" s="14" t="str">
        <f>IF('Employee Input 20-21'!TQE30="","",'Employee Input 20-21'!TQE30)</f>
        <v/>
      </c>
      <c r="TQF30" s="14" t="str">
        <f>IF('Employee Input 20-21'!TQF30="","",'Employee Input 20-21'!TQF30)</f>
        <v/>
      </c>
      <c r="TQG30" s="14" t="str">
        <f>IF('Employee Input 20-21'!TQG30="","",'Employee Input 20-21'!TQG30)</f>
        <v/>
      </c>
      <c r="TQH30" s="14" t="str">
        <f>IF('Employee Input 20-21'!TQH30="","",'Employee Input 20-21'!TQH30)</f>
        <v/>
      </c>
      <c r="TQI30" s="14" t="str">
        <f>IF('Employee Input 20-21'!TQI30="","",'Employee Input 20-21'!TQI30)</f>
        <v/>
      </c>
      <c r="TQJ30" s="14" t="str">
        <f>IF('Employee Input 20-21'!TQJ30="","",'Employee Input 20-21'!TQJ30)</f>
        <v/>
      </c>
      <c r="TQK30" s="14" t="str">
        <f>IF('Employee Input 20-21'!TQK30="","",'Employee Input 20-21'!TQK30)</f>
        <v/>
      </c>
      <c r="TQL30" s="14" t="str">
        <f>IF('Employee Input 20-21'!TQL30="","",'Employee Input 20-21'!TQL30)</f>
        <v/>
      </c>
      <c r="TQM30" s="14" t="str">
        <f>IF('Employee Input 20-21'!TQM30="","",'Employee Input 20-21'!TQM30)</f>
        <v/>
      </c>
      <c r="TQN30" s="14" t="str">
        <f>IF('Employee Input 20-21'!TQN30="","",'Employee Input 20-21'!TQN30)</f>
        <v/>
      </c>
      <c r="TQO30" s="14" t="str">
        <f>IF('Employee Input 20-21'!TQO30="","",'Employee Input 20-21'!TQO30)</f>
        <v/>
      </c>
      <c r="TQP30" s="14" t="str">
        <f>IF('Employee Input 20-21'!TQP30="","",'Employee Input 20-21'!TQP30)</f>
        <v/>
      </c>
      <c r="TQQ30" s="14" t="str">
        <f>IF('Employee Input 20-21'!TQQ30="","",'Employee Input 20-21'!TQQ30)</f>
        <v/>
      </c>
      <c r="TQR30" s="14" t="str">
        <f>IF('Employee Input 20-21'!TQR30="","",'Employee Input 20-21'!TQR30)</f>
        <v/>
      </c>
      <c r="TQS30" s="14" t="str">
        <f>IF('Employee Input 20-21'!TQS30="","",'Employee Input 20-21'!TQS30)</f>
        <v/>
      </c>
      <c r="TQT30" s="14" t="str">
        <f>IF('Employee Input 20-21'!TQT30="","",'Employee Input 20-21'!TQT30)</f>
        <v/>
      </c>
      <c r="TQU30" s="14" t="str">
        <f>IF('Employee Input 20-21'!TQU30="","",'Employee Input 20-21'!TQU30)</f>
        <v/>
      </c>
      <c r="TQV30" s="14" t="str">
        <f>IF('Employee Input 20-21'!TQV30="","",'Employee Input 20-21'!TQV30)</f>
        <v/>
      </c>
      <c r="TQW30" s="14" t="str">
        <f>IF('Employee Input 20-21'!TQW30="","",'Employee Input 20-21'!TQW30)</f>
        <v/>
      </c>
      <c r="TQX30" s="14" t="str">
        <f>IF('Employee Input 20-21'!TQX30="","",'Employee Input 20-21'!TQX30)</f>
        <v/>
      </c>
      <c r="TQY30" s="14" t="str">
        <f>IF('Employee Input 20-21'!TQY30="","",'Employee Input 20-21'!TQY30)</f>
        <v/>
      </c>
      <c r="TQZ30" s="14" t="str">
        <f>IF('Employee Input 20-21'!TQZ30="","",'Employee Input 20-21'!TQZ30)</f>
        <v/>
      </c>
      <c r="TRA30" s="14" t="str">
        <f>IF('Employee Input 20-21'!TRA30="","",'Employee Input 20-21'!TRA30)</f>
        <v/>
      </c>
      <c r="TRB30" s="14" t="str">
        <f>IF('Employee Input 20-21'!TRB30="","",'Employee Input 20-21'!TRB30)</f>
        <v/>
      </c>
      <c r="TRC30" s="14" t="str">
        <f>IF('Employee Input 20-21'!TRC30="","",'Employee Input 20-21'!TRC30)</f>
        <v/>
      </c>
      <c r="TRD30" s="14" t="str">
        <f>IF('Employee Input 20-21'!TRD30="","",'Employee Input 20-21'!TRD30)</f>
        <v/>
      </c>
      <c r="TRE30" s="14" t="str">
        <f>IF('Employee Input 20-21'!TRE30="","",'Employee Input 20-21'!TRE30)</f>
        <v/>
      </c>
      <c r="TRF30" s="14" t="str">
        <f>IF('Employee Input 20-21'!TRF30="","",'Employee Input 20-21'!TRF30)</f>
        <v/>
      </c>
      <c r="TRG30" s="14" t="str">
        <f>IF('Employee Input 20-21'!TRG30="","",'Employee Input 20-21'!TRG30)</f>
        <v/>
      </c>
      <c r="TRH30" s="14" t="str">
        <f>IF('Employee Input 20-21'!TRH30="","",'Employee Input 20-21'!TRH30)</f>
        <v/>
      </c>
      <c r="TRI30" s="14" t="str">
        <f>IF('Employee Input 20-21'!TRI30="","",'Employee Input 20-21'!TRI30)</f>
        <v/>
      </c>
      <c r="TRJ30" s="14" t="str">
        <f>IF('Employee Input 20-21'!TRJ30="","",'Employee Input 20-21'!TRJ30)</f>
        <v/>
      </c>
      <c r="TRK30" s="14" t="str">
        <f>IF('Employee Input 20-21'!TRK30="","",'Employee Input 20-21'!TRK30)</f>
        <v/>
      </c>
      <c r="TRL30" s="14" t="str">
        <f>IF('Employee Input 20-21'!TRL30="","",'Employee Input 20-21'!TRL30)</f>
        <v/>
      </c>
      <c r="TRM30" s="14" t="str">
        <f>IF('Employee Input 20-21'!TRM30="","",'Employee Input 20-21'!TRM30)</f>
        <v/>
      </c>
      <c r="TRN30" s="14" t="str">
        <f>IF('Employee Input 20-21'!TRN30="","",'Employee Input 20-21'!TRN30)</f>
        <v/>
      </c>
      <c r="TRO30" s="14" t="str">
        <f>IF('Employee Input 20-21'!TRO30="","",'Employee Input 20-21'!TRO30)</f>
        <v/>
      </c>
      <c r="TRP30" s="14" t="str">
        <f>IF('Employee Input 20-21'!TRP30="","",'Employee Input 20-21'!TRP30)</f>
        <v/>
      </c>
      <c r="TRQ30" s="14" t="str">
        <f>IF('Employee Input 20-21'!TRQ30="","",'Employee Input 20-21'!TRQ30)</f>
        <v/>
      </c>
      <c r="TRR30" s="14" t="str">
        <f>IF('Employee Input 20-21'!TRR30="","",'Employee Input 20-21'!TRR30)</f>
        <v/>
      </c>
      <c r="TRS30" s="14" t="str">
        <f>IF('Employee Input 20-21'!TRS30="","",'Employee Input 20-21'!TRS30)</f>
        <v/>
      </c>
      <c r="TRT30" s="14" t="str">
        <f>IF('Employee Input 20-21'!TRT30="","",'Employee Input 20-21'!TRT30)</f>
        <v/>
      </c>
      <c r="TRU30" s="14" t="str">
        <f>IF('Employee Input 20-21'!TRU30="","",'Employee Input 20-21'!TRU30)</f>
        <v/>
      </c>
      <c r="TRV30" s="14" t="str">
        <f>IF('Employee Input 20-21'!TRV30="","",'Employee Input 20-21'!TRV30)</f>
        <v/>
      </c>
      <c r="TRW30" s="14" t="str">
        <f>IF('Employee Input 20-21'!TRW30="","",'Employee Input 20-21'!TRW30)</f>
        <v/>
      </c>
      <c r="TRX30" s="14" t="str">
        <f>IF('Employee Input 20-21'!TRX30="","",'Employee Input 20-21'!TRX30)</f>
        <v/>
      </c>
      <c r="TRY30" s="14" t="str">
        <f>IF('Employee Input 20-21'!TRY30="","",'Employee Input 20-21'!TRY30)</f>
        <v/>
      </c>
      <c r="TRZ30" s="14" t="str">
        <f>IF('Employee Input 20-21'!TRZ30="","",'Employee Input 20-21'!TRZ30)</f>
        <v/>
      </c>
      <c r="TSA30" s="14" t="str">
        <f>IF('Employee Input 20-21'!TSA30="","",'Employee Input 20-21'!TSA30)</f>
        <v/>
      </c>
      <c r="TSB30" s="14" t="str">
        <f>IF('Employee Input 20-21'!TSB30="","",'Employee Input 20-21'!TSB30)</f>
        <v/>
      </c>
      <c r="TSC30" s="14" t="str">
        <f>IF('Employee Input 20-21'!TSC30="","",'Employee Input 20-21'!TSC30)</f>
        <v/>
      </c>
      <c r="TSD30" s="14" t="str">
        <f>IF('Employee Input 20-21'!TSD30="","",'Employee Input 20-21'!TSD30)</f>
        <v/>
      </c>
      <c r="TSE30" s="14" t="str">
        <f>IF('Employee Input 20-21'!TSE30="","",'Employee Input 20-21'!TSE30)</f>
        <v/>
      </c>
      <c r="TSF30" s="14" t="str">
        <f>IF('Employee Input 20-21'!TSF30="","",'Employee Input 20-21'!TSF30)</f>
        <v/>
      </c>
      <c r="TSG30" s="14" t="str">
        <f>IF('Employee Input 20-21'!TSG30="","",'Employee Input 20-21'!TSG30)</f>
        <v/>
      </c>
      <c r="TSH30" s="14" t="str">
        <f>IF('Employee Input 20-21'!TSH30="","",'Employee Input 20-21'!TSH30)</f>
        <v/>
      </c>
      <c r="TSI30" s="14" t="str">
        <f>IF('Employee Input 20-21'!TSI30="","",'Employee Input 20-21'!TSI30)</f>
        <v/>
      </c>
      <c r="TSJ30" s="14" t="str">
        <f>IF('Employee Input 20-21'!TSJ30="","",'Employee Input 20-21'!TSJ30)</f>
        <v/>
      </c>
      <c r="TSK30" s="14" t="str">
        <f>IF('Employee Input 20-21'!TSK30="","",'Employee Input 20-21'!TSK30)</f>
        <v/>
      </c>
      <c r="TSL30" s="14" t="str">
        <f>IF('Employee Input 20-21'!TSL30="","",'Employee Input 20-21'!TSL30)</f>
        <v/>
      </c>
      <c r="TSM30" s="14" t="str">
        <f>IF('Employee Input 20-21'!TSM30="","",'Employee Input 20-21'!TSM30)</f>
        <v/>
      </c>
      <c r="TSN30" s="14" t="str">
        <f>IF('Employee Input 20-21'!TSN30="","",'Employee Input 20-21'!TSN30)</f>
        <v/>
      </c>
      <c r="TSO30" s="14" t="str">
        <f>IF('Employee Input 20-21'!TSO30="","",'Employee Input 20-21'!TSO30)</f>
        <v/>
      </c>
      <c r="TSP30" s="14" t="str">
        <f>IF('Employee Input 20-21'!TSP30="","",'Employee Input 20-21'!TSP30)</f>
        <v/>
      </c>
      <c r="TSQ30" s="14" t="str">
        <f>IF('Employee Input 20-21'!TSQ30="","",'Employee Input 20-21'!TSQ30)</f>
        <v/>
      </c>
      <c r="TSR30" s="14" t="str">
        <f>IF('Employee Input 20-21'!TSR30="","",'Employee Input 20-21'!TSR30)</f>
        <v/>
      </c>
      <c r="TSS30" s="14" t="str">
        <f>IF('Employee Input 20-21'!TSS30="","",'Employee Input 20-21'!TSS30)</f>
        <v/>
      </c>
      <c r="TST30" s="14" t="str">
        <f>IF('Employee Input 20-21'!TST30="","",'Employee Input 20-21'!TST30)</f>
        <v/>
      </c>
      <c r="TSU30" s="14" t="str">
        <f>IF('Employee Input 20-21'!TSU30="","",'Employee Input 20-21'!TSU30)</f>
        <v/>
      </c>
      <c r="TSV30" s="14" t="str">
        <f>IF('Employee Input 20-21'!TSV30="","",'Employee Input 20-21'!TSV30)</f>
        <v/>
      </c>
      <c r="TSW30" s="14" t="str">
        <f>IF('Employee Input 20-21'!TSW30="","",'Employee Input 20-21'!TSW30)</f>
        <v/>
      </c>
      <c r="TSX30" s="14" t="str">
        <f>IF('Employee Input 20-21'!TSX30="","",'Employee Input 20-21'!TSX30)</f>
        <v/>
      </c>
      <c r="TSY30" s="14" t="str">
        <f>IF('Employee Input 20-21'!TSY30="","",'Employee Input 20-21'!TSY30)</f>
        <v/>
      </c>
      <c r="TSZ30" s="14" t="str">
        <f>IF('Employee Input 20-21'!TSZ30="","",'Employee Input 20-21'!TSZ30)</f>
        <v/>
      </c>
      <c r="TTA30" s="14" t="str">
        <f>IF('Employee Input 20-21'!TTA30="","",'Employee Input 20-21'!TTA30)</f>
        <v/>
      </c>
      <c r="TTB30" s="14" t="str">
        <f>IF('Employee Input 20-21'!TTB30="","",'Employee Input 20-21'!TTB30)</f>
        <v/>
      </c>
      <c r="TTC30" s="14" t="str">
        <f>IF('Employee Input 20-21'!TTC30="","",'Employee Input 20-21'!TTC30)</f>
        <v/>
      </c>
      <c r="TTD30" s="14" t="str">
        <f>IF('Employee Input 20-21'!TTD30="","",'Employee Input 20-21'!TTD30)</f>
        <v/>
      </c>
      <c r="TTE30" s="14" t="str">
        <f>IF('Employee Input 20-21'!TTE30="","",'Employee Input 20-21'!TTE30)</f>
        <v/>
      </c>
      <c r="TTF30" s="14" t="str">
        <f>IF('Employee Input 20-21'!TTF30="","",'Employee Input 20-21'!TTF30)</f>
        <v/>
      </c>
      <c r="TTG30" s="14" t="str">
        <f>IF('Employee Input 20-21'!TTG30="","",'Employee Input 20-21'!TTG30)</f>
        <v/>
      </c>
      <c r="TTH30" s="14" t="str">
        <f>IF('Employee Input 20-21'!TTH30="","",'Employee Input 20-21'!TTH30)</f>
        <v/>
      </c>
      <c r="TTI30" s="14" t="str">
        <f>IF('Employee Input 20-21'!TTI30="","",'Employee Input 20-21'!TTI30)</f>
        <v/>
      </c>
      <c r="TTJ30" s="14" t="str">
        <f>IF('Employee Input 20-21'!TTJ30="","",'Employee Input 20-21'!TTJ30)</f>
        <v/>
      </c>
      <c r="TTK30" s="14" t="str">
        <f>IF('Employee Input 20-21'!TTK30="","",'Employee Input 20-21'!TTK30)</f>
        <v/>
      </c>
      <c r="TTL30" s="14" t="str">
        <f>IF('Employee Input 20-21'!TTL30="","",'Employee Input 20-21'!TTL30)</f>
        <v/>
      </c>
      <c r="TTM30" s="14" t="str">
        <f>IF('Employee Input 20-21'!TTM30="","",'Employee Input 20-21'!TTM30)</f>
        <v/>
      </c>
      <c r="TTN30" s="14" t="str">
        <f>IF('Employee Input 20-21'!TTN30="","",'Employee Input 20-21'!TTN30)</f>
        <v/>
      </c>
      <c r="TTO30" s="14" t="str">
        <f>IF('Employee Input 20-21'!TTO30="","",'Employee Input 20-21'!TTO30)</f>
        <v/>
      </c>
      <c r="TTP30" s="14" t="str">
        <f>IF('Employee Input 20-21'!TTP30="","",'Employee Input 20-21'!TTP30)</f>
        <v/>
      </c>
      <c r="TTQ30" s="14" t="str">
        <f>IF('Employee Input 20-21'!TTQ30="","",'Employee Input 20-21'!TTQ30)</f>
        <v/>
      </c>
      <c r="TTR30" s="14" t="str">
        <f>IF('Employee Input 20-21'!TTR30="","",'Employee Input 20-21'!TTR30)</f>
        <v/>
      </c>
      <c r="TTS30" s="14" t="str">
        <f>IF('Employee Input 20-21'!TTS30="","",'Employee Input 20-21'!TTS30)</f>
        <v/>
      </c>
      <c r="TTT30" s="14" t="str">
        <f>IF('Employee Input 20-21'!TTT30="","",'Employee Input 20-21'!TTT30)</f>
        <v/>
      </c>
      <c r="TTU30" s="14" t="str">
        <f>IF('Employee Input 20-21'!TTU30="","",'Employee Input 20-21'!TTU30)</f>
        <v/>
      </c>
      <c r="TTV30" s="14" t="str">
        <f>IF('Employee Input 20-21'!TTV30="","",'Employee Input 20-21'!TTV30)</f>
        <v/>
      </c>
      <c r="TTW30" s="14" t="str">
        <f>IF('Employee Input 20-21'!TTW30="","",'Employee Input 20-21'!TTW30)</f>
        <v/>
      </c>
      <c r="TTX30" s="14" t="str">
        <f>IF('Employee Input 20-21'!TTX30="","",'Employee Input 20-21'!TTX30)</f>
        <v/>
      </c>
      <c r="TTY30" s="14" t="str">
        <f>IF('Employee Input 20-21'!TTY30="","",'Employee Input 20-21'!TTY30)</f>
        <v/>
      </c>
      <c r="TTZ30" s="14" t="str">
        <f>IF('Employee Input 20-21'!TTZ30="","",'Employee Input 20-21'!TTZ30)</f>
        <v/>
      </c>
      <c r="TUA30" s="14" t="str">
        <f>IF('Employee Input 20-21'!TUA30="","",'Employee Input 20-21'!TUA30)</f>
        <v/>
      </c>
      <c r="TUB30" s="14" t="str">
        <f>IF('Employee Input 20-21'!TUB30="","",'Employee Input 20-21'!TUB30)</f>
        <v/>
      </c>
      <c r="TUC30" s="14" t="str">
        <f>IF('Employee Input 20-21'!TUC30="","",'Employee Input 20-21'!TUC30)</f>
        <v/>
      </c>
      <c r="TUD30" s="14" t="str">
        <f>IF('Employee Input 20-21'!TUD30="","",'Employee Input 20-21'!TUD30)</f>
        <v/>
      </c>
      <c r="TUE30" s="14" t="str">
        <f>IF('Employee Input 20-21'!TUE30="","",'Employee Input 20-21'!TUE30)</f>
        <v/>
      </c>
      <c r="TUF30" s="14" t="str">
        <f>IF('Employee Input 20-21'!TUF30="","",'Employee Input 20-21'!TUF30)</f>
        <v/>
      </c>
      <c r="TUG30" s="14" t="str">
        <f>IF('Employee Input 20-21'!TUG30="","",'Employee Input 20-21'!TUG30)</f>
        <v/>
      </c>
      <c r="TUH30" s="14" t="str">
        <f>IF('Employee Input 20-21'!TUH30="","",'Employee Input 20-21'!TUH30)</f>
        <v/>
      </c>
      <c r="TUI30" s="14" t="str">
        <f>IF('Employee Input 20-21'!TUI30="","",'Employee Input 20-21'!TUI30)</f>
        <v/>
      </c>
      <c r="TUJ30" s="14" t="str">
        <f>IF('Employee Input 20-21'!TUJ30="","",'Employee Input 20-21'!TUJ30)</f>
        <v/>
      </c>
      <c r="TUK30" s="14" t="str">
        <f>IF('Employee Input 20-21'!TUK30="","",'Employee Input 20-21'!TUK30)</f>
        <v/>
      </c>
      <c r="TUL30" s="14" t="str">
        <f>IF('Employee Input 20-21'!TUL30="","",'Employee Input 20-21'!TUL30)</f>
        <v/>
      </c>
      <c r="TUM30" s="14" t="str">
        <f>IF('Employee Input 20-21'!TUM30="","",'Employee Input 20-21'!TUM30)</f>
        <v/>
      </c>
      <c r="TUN30" s="14" t="str">
        <f>IF('Employee Input 20-21'!TUN30="","",'Employee Input 20-21'!TUN30)</f>
        <v/>
      </c>
      <c r="TUO30" s="14" t="str">
        <f>IF('Employee Input 20-21'!TUO30="","",'Employee Input 20-21'!TUO30)</f>
        <v/>
      </c>
      <c r="TUP30" s="14" t="str">
        <f>IF('Employee Input 20-21'!TUP30="","",'Employee Input 20-21'!TUP30)</f>
        <v/>
      </c>
      <c r="TUQ30" s="14" t="str">
        <f>IF('Employee Input 20-21'!TUQ30="","",'Employee Input 20-21'!TUQ30)</f>
        <v/>
      </c>
      <c r="TUR30" s="14" t="str">
        <f>IF('Employee Input 20-21'!TUR30="","",'Employee Input 20-21'!TUR30)</f>
        <v/>
      </c>
      <c r="TUS30" s="14" t="str">
        <f>IF('Employee Input 20-21'!TUS30="","",'Employee Input 20-21'!TUS30)</f>
        <v/>
      </c>
      <c r="TUT30" s="14" t="str">
        <f>IF('Employee Input 20-21'!TUT30="","",'Employee Input 20-21'!TUT30)</f>
        <v/>
      </c>
      <c r="TUU30" s="14" t="str">
        <f>IF('Employee Input 20-21'!TUU30="","",'Employee Input 20-21'!TUU30)</f>
        <v/>
      </c>
      <c r="TUV30" s="14" t="str">
        <f>IF('Employee Input 20-21'!TUV30="","",'Employee Input 20-21'!TUV30)</f>
        <v/>
      </c>
      <c r="TUW30" s="14" t="str">
        <f>IF('Employee Input 20-21'!TUW30="","",'Employee Input 20-21'!TUW30)</f>
        <v/>
      </c>
      <c r="TUX30" s="14" t="str">
        <f>IF('Employee Input 20-21'!TUX30="","",'Employee Input 20-21'!TUX30)</f>
        <v/>
      </c>
      <c r="TUY30" s="14" t="str">
        <f>IF('Employee Input 20-21'!TUY30="","",'Employee Input 20-21'!TUY30)</f>
        <v/>
      </c>
      <c r="TUZ30" s="14" t="str">
        <f>IF('Employee Input 20-21'!TUZ30="","",'Employee Input 20-21'!TUZ30)</f>
        <v/>
      </c>
      <c r="TVA30" s="14" t="str">
        <f>IF('Employee Input 20-21'!TVA30="","",'Employee Input 20-21'!TVA30)</f>
        <v/>
      </c>
      <c r="TVB30" s="14" t="str">
        <f>IF('Employee Input 20-21'!TVB30="","",'Employee Input 20-21'!TVB30)</f>
        <v/>
      </c>
      <c r="TVC30" s="14" t="str">
        <f>IF('Employee Input 20-21'!TVC30="","",'Employee Input 20-21'!TVC30)</f>
        <v/>
      </c>
      <c r="TVD30" s="14" t="str">
        <f>IF('Employee Input 20-21'!TVD30="","",'Employee Input 20-21'!TVD30)</f>
        <v/>
      </c>
      <c r="TVE30" s="14" t="str">
        <f>IF('Employee Input 20-21'!TVE30="","",'Employee Input 20-21'!TVE30)</f>
        <v/>
      </c>
      <c r="TVF30" s="14" t="str">
        <f>IF('Employee Input 20-21'!TVF30="","",'Employee Input 20-21'!TVF30)</f>
        <v/>
      </c>
      <c r="TVG30" s="14" t="str">
        <f>IF('Employee Input 20-21'!TVG30="","",'Employee Input 20-21'!TVG30)</f>
        <v/>
      </c>
      <c r="TVH30" s="14" t="str">
        <f>IF('Employee Input 20-21'!TVH30="","",'Employee Input 20-21'!TVH30)</f>
        <v/>
      </c>
      <c r="TVI30" s="14" t="str">
        <f>IF('Employee Input 20-21'!TVI30="","",'Employee Input 20-21'!TVI30)</f>
        <v/>
      </c>
      <c r="TVJ30" s="14" t="str">
        <f>IF('Employee Input 20-21'!TVJ30="","",'Employee Input 20-21'!TVJ30)</f>
        <v/>
      </c>
      <c r="TVK30" s="14" t="str">
        <f>IF('Employee Input 20-21'!TVK30="","",'Employee Input 20-21'!TVK30)</f>
        <v/>
      </c>
      <c r="TVL30" s="14" t="str">
        <f>IF('Employee Input 20-21'!TVL30="","",'Employee Input 20-21'!TVL30)</f>
        <v/>
      </c>
      <c r="TVM30" s="14" t="str">
        <f>IF('Employee Input 20-21'!TVM30="","",'Employee Input 20-21'!TVM30)</f>
        <v/>
      </c>
      <c r="TVN30" s="14" t="str">
        <f>IF('Employee Input 20-21'!TVN30="","",'Employee Input 20-21'!TVN30)</f>
        <v/>
      </c>
      <c r="TVO30" s="14" t="str">
        <f>IF('Employee Input 20-21'!TVO30="","",'Employee Input 20-21'!TVO30)</f>
        <v/>
      </c>
      <c r="TVP30" s="14" t="str">
        <f>IF('Employee Input 20-21'!TVP30="","",'Employee Input 20-21'!TVP30)</f>
        <v/>
      </c>
      <c r="TVQ30" s="14" t="str">
        <f>IF('Employee Input 20-21'!TVQ30="","",'Employee Input 20-21'!TVQ30)</f>
        <v/>
      </c>
      <c r="TVR30" s="14" t="str">
        <f>IF('Employee Input 20-21'!TVR30="","",'Employee Input 20-21'!TVR30)</f>
        <v/>
      </c>
      <c r="TVS30" s="14" t="str">
        <f>IF('Employee Input 20-21'!TVS30="","",'Employee Input 20-21'!TVS30)</f>
        <v/>
      </c>
      <c r="TVT30" s="14" t="str">
        <f>IF('Employee Input 20-21'!TVT30="","",'Employee Input 20-21'!TVT30)</f>
        <v/>
      </c>
      <c r="TVU30" s="14" t="str">
        <f>IF('Employee Input 20-21'!TVU30="","",'Employee Input 20-21'!TVU30)</f>
        <v/>
      </c>
      <c r="TVV30" s="14" t="str">
        <f>IF('Employee Input 20-21'!TVV30="","",'Employee Input 20-21'!TVV30)</f>
        <v/>
      </c>
      <c r="TVW30" s="14" t="str">
        <f>IF('Employee Input 20-21'!TVW30="","",'Employee Input 20-21'!TVW30)</f>
        <v/>
      </c>
      <c r="TVX30" s="14" t="str">
        <f>IF('Employee Input 20-21'!TVX30="","",'Employee Input 20-21'!TVX30)</f>
        <v/>
      </c>
      <c r="TVY30" s="14" t="str">
        <f>IF('Employee Input 20-21'!TVY30="","",'Employee Input 20-21'!TVY30)</f>
        <v/>
      </c>
      <c r="TVZ30" s="14" t="str">
        <f>IF('Employee Input 20-21'!TVZ30="","",'Employee Input 20-21'!TVZ30)</f>
        <v/>
      </c>
      <c r="TWA30" s="14" t="str">
        <f>IF('Employee Input 20-21'!TWA30="","",'Employee Input 20-21'!TWA30)</f>
        <v/>
      </c>
      <c r="TWB30" s="14" t="str">
        <f>IF('Employee Input 20-21'!TWB30="","",'Employee Input 20-21'!TWB30)</f>
        <v/>
      </c>
      <c r="TWC30" s="14" t="str">
        <f>IF('Employee Input 20-21'!TWC30="","",'Employee Input 20-21'!TWC30)</f>
        <v/>
      </c>
      <c r="TWD30" s="14" t="str">
        <f>IF('Employee Input 20-21'!TWD30="","",'Employee Input 20-21'!TWD30)</f>
        <v/>
      </c>
      <c r="TWE30" s="14" t="str">
        <f>IF('Employee Input 20-21'!TWE30="","",'Employee Input 20-21'!TWE30)</f>
        <v/>
      </c>
      <c r="TWF30" s="14" t="str">
        <f>IF('Employee Input 20-21'!TWF30="","",'Employee Input 20-21'!TWF30)</f>
        <v/>
      </c>
      <c r="TWG30" s="14" t="str">
        <f>IF('Employee Input 20-21'!TWG30="","",'Employee Input 20-21'!TWG30)</f>
        <v/>
      </c>
      <c r="TWH30" s="14" t="str">
        <f>IF('Employee Input 20-21'!TWH30="","",'Employee Input 20-21'!TWH30)</f>
        <v/>
      </c>
      <c r="TWI30" s="14" t="str">
        <f>IF('Employee Input 20-21'!TWI30="","",'Employee Input 20-21'!TWI30)</f>
        <v/>
      </c>
      <c r="TWJ30" s="14" t="str">
        <f>IF('Employee Input 20-21'!TWJ30="","",'Employee Input 20-21'!TWJ30)</f>
        <v/>
      </c>
      <c r="TWK30" s="14" t="str">
        <f>IF('Employee Input 20-21'!TWK30="","",'Employee Input 20-21'!TWK30)</f>
        <v/>
      </c>
      <c r="TWL30" s="14" t="str">
        <f>IF('Employee Input 20-21'!TWL30="","",'Employee Input 20-21'!TWL30)</f>
        <v/>
      </c>
      <c r="TWM30" s="14" t="str">
        <f>IF('Employee Input 20-21'!TWM30="","",'Employee Input 20-21'!TWM30)</f>
        <v/>
      </c>
      <c r="TWN30" s="14" t="str">
        <f>IF('Employee Input 20-21'!TWN30="","",'Employee Input 20-21'!TWN30)</f>
        <v/>
      </c>
      <c r="TWO30" s="14" t="str">
        <f>IF('Employee Input 20-21'!TWO30="","",'Employee Input 20-21'!TWO30)</f>
        <v/>
      </c>
      <c r="TWP30" s="14" t="str">
        <f>IF('Employee Input 20-21'!TWP30="","",'Employee Input 20-21'!TWP30)</f>
        <v/>
      </c>
      <c r="TWQ30" s="14" t="str">
        <f>IF('Employee Input 20-21'!TWQ30="","",'Employee Input 20-21'!TWQ30)</f>
        <v/>
      </c>
      <c r="TWR30" s="14" t="str">
        <f>IF('Employee Input 20-21'!TWR30="","",'Employee Input 20-21'!TWR30)</f>
        <v/>
      </c>
      <c r="TWS30" s="14" t="str">
        <f>IF('Employee Input 20-21'!TWS30="","",'Employee Input 20-21'!TWS30)</f>
        <v/>
      </c>
      <c r="TWT30" s="14" t="str">
        <f>IF('Employee Input 20-21'!TWT30="","",'Employee Input 20-21'!TWT30)</f>
        <v/>
      </c>
      <c r="TWU30" s="14" t="str">
        <f>IF('Employee Input 20-21'!TWU30="","",'Employee Input 20-21'!TWU30)</f>
        <v/>
      </c>
      <c r="TWV30" s="14" t="str">
        <f>IF('Employee Input 20-21'!TWV30="","",'Employee Input 20-21'!TWV30)</f>
        <v/>
      </c>
      <c r="TWW30" s="14" t="str">
        <f>IF('Employee Input 20-21'!TWW30="","",'Employee Input 20-21'!TWW30)</f>
        <v/>
      </c>
      <c r="TWX30" s="14" t="str">
        <f>IF('Employee Input 20-21'!TWX30="","",'Employee Input 20-21'!TWX30)</f>
        <v/>
      </c>
      <c r="TWY30" s="14" t="str">
        <f>IF('Employee Input 20-21'!TWY30="","",'Employee Input 20-21'!TWY30)</f>
        <v/>
      </c>
      <c r="TWZ30" s="14" t="str">
        <f>IF('Employee Input 20-21'!TWZ30="","",'Employee Input 20-21'!TWZ30)</f>
        <v/>
      </c>
      <c r="TXA30" s="14" t="str">
        <f>IF('Employee Input 20-21'!TXA30="","",'Employee Input 20-21'!TXA30)</f>
        <v/>
      </c>
      <c r="TXB30" s="14" t="str">
        <f>IF('Employee Input 20-21'!TXB30="","",'Employee Input 20-21'!TXB30)</f>
        <v/>
      </c>
      <c r="TXC30" s="14" t="str">
        <f>IF('Employee Input 20-21'!TXC30="","",'Employee Input 20-21'!TXC30)</f>
        <v/>
      </c>
      <c r="TXD30" s="14" t="str">
        <f>IF('Employee Input 20-21'!TXD30="","",'Employee Input 20-21'!TXD30)</f>
        <v/>
      </c>
      <c r="TXE30" s="14" t="str">
        <f>IF('Employee Input 20-21'!TXE30="","",'Employee Input 20-21'!TXE30)</f>
        <v/>
      </c>
      <c r="TXF30" s="14" t="str">
        <f>IF('Employee Input 20-21'!TXF30="","",'Employee Input 20-21'!TXF30)</f>
        <v/>
      </c>
      <c r="TXG30" s="14" t="str">
        <f>IF('Employee Input 20-21'!TXG30="","",'Employee Input 20-21'!TXG30)</f>
        <v/>
      </c>
      <c r="TXH30" s="14" t="str">
        <f>IF('Employee Input 20-21'!TXH30="","",'Employee Input 20-21'!TXH30)</f>
        <v/>
      </c>
      <c r="TXI30" s="14" t="str">
        <f>IF('Employee Input 20-21'!TXI30="","",'Employee Input 20-21'!TXI30)</f>
        <v/>
      </c>
      <c r="TXJ30" s="14" t="str">
        <f>IF('Employee Input 20-21'!TXJ30="","",'Employee Input 20-21'!TXJ30)</f>
        <v/>
      </c>
      <c r="TXK30" s="14" t="str">
        <f>IF('Employee Input 20-21'!TXK30="","",'Employee Input 20-21'!TXK30)</f>
        <v/>
      </c>
      <c r="TXL30" s="14" t="str">
        <f>IF('Employee Input 20-21'!TXL30="","",'Employee Input 20-21'!TXL30)</f>
        <v/>
      </c>
      <c r="TXM30" s="14" t="str">
        <f>IF('Employee Input 20-21'!TXM30="","",'Employee Input 20-21'!TXM30)</f>
        <v/>
      </c>
      <c r="TXN30" s="14" t="str">
        <f>IF('Employee Input 20-21'!TXN30="","",'Employee Input 20-21'!TXN30)</f>
        <v/>
      </c>
      <c r="TXO30" s="14" t="str">
        <f>IF('Employee Input 20-21'!TXO30="","",'Employee Input 20-21'!TXO30)</f>
        <v/>
      </c>
      <c r="TXP30" s="14" t="str">
        <f>IF('Employee Input 20-21'!TXP30="","",'Employee Input 20-21'!TXP30)</f>
        <v/>
      </c>
      <c r="TXQ30" s="14" t="str">
        <f>IF('Employee Input 20-21'!TXQ30="","",'Employee Input 20-21'!TXQ30)</f>
        <v/>
      </c>
      <c r="TXR30" s="14" t="str">
        <f>IF('Employee Input 20-21'!TXR30="","",'Employee Input 20-21'!TXR30)</f>
        <v/>
      </c>
      <c r="TXS30" s="14" t="str">
        <f>IF('Employee Input 20-21'!TXS30="","",'Employee Input 20-21'!TXS30)</f>
        <v/>
      </c>
      <c r="TXT30" s="14" t="str">
        <f>IF('Employee Input 20-21'!TXT30="","",'Employee Input 20-21'!TXT30)</f>
        <v/>
      </c>
      <c r="TXU30" s="14" t="str">
        <f>IF('Employee Input 20-21'!TXU30="","",'Employee Input 20-21'!TXU30)</f>
        <v/>
      </c>
      <c r="TXV30" s="14" t="str">
        <f>IF('Employee Input 20-21'!TXV30="","",'Employee Input 20-21'!TXV30)</f>
        <v/>
      </c>
      <c r="TXW30" s="14" t="str">
        <f>IF('Employee Input 20-21'!TXW30="","",'Employee Input 20-21'!TXW30)</f>
        <v/>
      </c>
      <c r="TXX30" s="14" t="str">
        <f>IF('Employee Input 20-21'!TXX30="","",'Employee Input 20-21'!TXX30)</f>
        <v/>
      </c>
      <c r="TXY30" s="14" t="str">
        <f>IF('Employee Input 20-21'!TXY30="","",'Employee Input 20-21'!TXY30)</f>
        <v/>
      </c>
      <c r="TXZ30" s="14" t="str">
        <f>IF('Employee Input 20-21'!TXZ30="","",'Employee Input 20-21'!TXZ30)</f>
        <v/>
      </c>
      <c r="TYA30" s="14" t="str">
        <f>IF('Employee Input 20-21'!TYA30="","",'Employee Input 20-21'!TYA30)</f>
        <v/>
      </c>
      <c r="TYB30" s="14" t="str">
        <f>IF('Employee Input 20-21'!TYB30="","",'Employee Input 20-21'!TYB30)</f>
        <v/>
      </c>
      <c r="TYC30" s="14" t="str">
        <f>IF('Employee Input 20-21'!TYC30="","",'Employee Input 20-21'!TYC30)</f>
        <v/>
      </c>
      <c r="TYD30" s="14" t="str">
        <f>IF('Employee Input 20-21'!TYD30="","",'Employee Input 20-21'!TYD30)</f>
        <v/>
      </c>
      <c r="TYE30" s="14" t="str">
        <f>IF('Employee Input 20-21'!TYE30="","",'Employee Input 20-21'!TYE30)</f>
        <v/>
      </c>
      <c r="TYF30" s="14" t="str">
        <f>IF('Employee Input 20-21'!TYF30="","",'Employee Input 20-21'!TYF30)</f>
        <v/>
      </c>
      <c r="TYG30" s="14" t="str">
        <f>IF('Employee Input 20-21'!TYG30="","",'Employee Input 20-21'!TYG30)</f>
        <v/>
      </c>
      <c r="TYH30" s="14" t="str">
        <f>IF('Employee Input 20-21'!TYH30="","",'Employee Input 20-21'!TYH30)</f>
        <v/>
      </c>
      <c r="TYI30" s="14" t="str">
        <f>IF('Employee Input 20-21'!TYI30="","",'Employee Input 20-21'!TYI30)</f>
        <v/>
      </c>
      <c r="TYJ30" s="14" t="str">
        <f>IF('Employee Input 20-21'!TYJ30="","",'Employee Input 20-21'!TYJ30)</f>
        <v/>
      </c>
      <c r="TYK30" s="14" t="str">
        <f>IF('Employee Input 20-21'!TYK30="","",'Employee Input 20-21'!TYK30)</f>
        <v/>
      </c>
      <c r="TYL30" s="14" t="str">
        <f>IF('Employee Input 20-21'!TYL30="","",'Employee Input 20-21'!TYL30)</f>
        <v/>
      </c>
      <c r="TYM30" s="14" t="str">
        <f>IF('Employee Input 20-21'!TYM30="","",'Employee Input 20-21'!TYM30)</f>
        <v/>
      </c>
      <c r="TYN30" s="14" t="str">
        <f>IF('Employee Input 20-21'!TYN30="","",'Employee Input 20-21'!TYN30)</f>
        <v/>
      </c>
      <c r="TYO30" s="14" t="str">
        <f>IF('Employee Input 20-21'!TYO30="","",'Employee Input 20-21'!TYO30)</f>
        <v/>
      </c>
      <c r="TYP30" s="14" t="str">
        <f>IF('Employee Input 20-21'!TYP30="","",'Employee Input 20-21'!TYP30)</f>
        <v/>
      </c>
      <c r="TYQ30" s="14" t="str">
        <f>IF('Employee Input 20-21'!TYQ30="","",'Employee Input 20-21'!TYQ30)</f>
        <v/>
      </c>
      <c r="TYR30" s="14" t="str">
        <f>IF('Employee Input 20-21'!TYR30="","",'Employee Input 20-21'!TYR30)</f>
        <v/>
      </c>
      <c r="TYS30" s="14" t="str">
        <f>IF('Employee Input 20-21'!TYS30="","",'Employee Input 20-21'!TYS30)</f>
        <v/>
      </c>
      <c r="TYT30" s="14" t="str">
        <f>IF('Employee Input 20-21'!TYT30="","",'Employee Input 20-21'!TYT30)</f>
        <v/>
      </c>
      <c r="TYU30" s="14" t="str">
        <f>IF('Employee Input 20-21'!TYU30="","",'Employee Input 20-21'!TYU30)</f>
        <v/>
      </c>
      <c r="TYV30" s="14" t="str">
        <f>IF('Employee Input 20-21'!TYV30="","",'Employee Input 20-21'!TYV30)</f>
        <v/>
      </c>
      <c r="TYW30" s="14" t="str">
        <f>IF('Employee Input 20-21'!TYW30="","",'Employee Input 20-21'!TYW30)</f>
        <v/>
      </c>
      <c r="TYX30" s="14" t="str">
        <f>IF('Employee Input 20-21'!TYX30="","",'Employee Input 20-21'!TYX30)</f>
        <v/>
      </c>
      <c r="TYY30" s="14" t="str">
        <f>IF('Employee Input 20-21'!TYY30="","",'Employee Input 20-21'!TYY30)</f>
        <v/>
      </c>
      <c r="TYZ30" s="14" t="str">
        <f>IF('Employee Input 20-21'!TYZ30="","",'Employee Input 20-21'!TYZ30)</f>
        <v/>
      </c>
      <c r="TZA30" s="14" t="str">
        <f>IF('Employee Input 20-21'!TZA30="","",'Employee Input 20-21'!TZA30)</f>
        <v/>
      </c>
      <c r="TZB30" s="14" t="str">
        <f>IF('Employee Input 20-21'!TZB30="","",'Employee Input 20-21'!TZB30)</f>
        <v/>
      </c>
      <c r="TZC30" s="14" t="str">
        <f>IF('Employee Input 20-21'!TZC30="","",'Employee Input 20-21'!TZC30)</f>
        <v/>
      </c>
      <c r="TZD30" s="14" t="str">
        <f>IF('Employee Input 20-21'!TZD30="","",'Employee Input 20-21'!TZD30)</f>
        <v/>
      </c>
      <c r="TZE30" s="14" t="str">
        <f>IF('Employee Input 20-21'!TZE30="","",'Employee Input 20-21'!TZE30)</f>
        <v/>
      </c>
      <c r="TZF30" s="14" t="str">
        <f>IF('Employee Input 20-21'!TZF30="","",'Employee Input 20-21'!TZF30)</f>
        <v/>
      </c>
      <c r="TZG30" s="14" t="str">
        <f>IF('Employee Input 20-21'!TZG30="","",'Employee Input 20-21'!TZG30)</f>
        <v/>
      </c>
      <c r="TZH30" s="14" t="str">
        <f>IF('Employee Input 20-21'!TZH30="","",'Employee Input 20-21'!TZH30)</f>
        <v/>
      </c>
      <c r="TZI30" s="14" t="str">
        <f>IF('Employee Input 20-21'!TZI30="","",'Employee Input 20-21'!TZI30)</f>
        <v/>
      </c>
      <c r="TZJ30" s="14" t="str">
        <f>IF('Employee Input 20-21'!TZJ30="","",'Employee Input 20-21'!TZJ30)</f>
        <v/>
      </c>
      <c r="TZK30" s="14" t="str">
        <f>IF('Employee Input 20-21'!TZK30="","",'Employee Input 20-21'!TZK30)</f>
        <v/>
      </c>
      <c r="TZL30" s="14" t="str">
        <f>IF('Employee Input 20-21'!TZL30="","",'Employee Input 20-21'!TZL30)</f>
        <v/>
      </c>
      <c r="TZM30" s="14" t="str">
        <f>IF('Employee Input 20-21'!TZM30="","",'Employee Input 20-21'!TZM30)</f>
        <v/>
      </c>
      <c r="TZN30" s="14" t="str">
        <f>IF('Employee Input 20-21'!TZN30="","",'Employee Input 20-21'!TZN30)</f>
        <v/>
      </c>
      <c r="TZO30" s="14" t="str">
        <f>IF('Employee Input 20-21'!TZO30="","",'Employee Input 20-21'!TZO30)</f>
        <v/>
      </c>
      <c r="TZP30" s="14" t="str">
        <f>IF('Employee Input 20-21'!TZP30="","",'Employee Input 20-21'!TZP30)</f>
        <v/>
      </c>
      <c r="TZQ30" s="14" t="str">
        <f>IF('Employee Input 20-21'!TZQ30="","",'Employee Input 20-21'!TZQ30)</f>
        <v/>
      </c>
      <c r="TZR30" s="14" t="str">
        <f>IF('Employee Input 20-21'!TZR30="","",'Employee Input 20-21'!TZR30)</f>
        <v/>
      </c>
      <c r="TZS30" s="14" t="str">
        <f>IF('Employee Input 20-21'!TZS30="","",'Employee Input 20-21'!TZS30)</f>
        <v/>
      </c>
      <c r="TZT30" s="14" t="str">
        <f>IF('Employee Input 20-21'!TZT30="","",'Employee Input 20-21'!TZT30)</f>
        <v/>
      </c>
      <c r="TZU30" s="14" t="str">
        <f>IF('Employee Input 20-21'!TZU30="","",'Employee Input 20-21'!TZU30)</f>
        <v/>
      </c>
      <c r="TZV30" s="14" t="str">
        <f>IF('Employee Input 20-21'!TZV30="","",'Employee Input 20-21'!TZV30)</f>
        <v/>
      </c>
      <c r="TZW30" s="14" t="str">
        <f>IF('Employee Input 20-21'!TZW30="","",'Employee Input 20-21'!TZW30)</f>
        <v/>
      </c>
      <c r="TZX30" s="14" t="str">
        <f>IF('Employee Input 20-21'!TZX30="","",'Employee Input 20-21'!TZX30)</f>
        <v/>
      </c>
      <c r="TZY30" s="14" t="str">
        <f>IF('Employee Input 20-21'!TZY30="","",'Employee Input 20-21'!TZY30)</f>
        <v/>
      </c>
      <c r="TZZ30" s="14" t="str">
        <f>IF('Employee Input 20-21'!TZZ30="","",'Employee Input 20-21'!TZZ30)</f>
        <v/>
      </c>
      <c r="UAA30" s="14" t="str">
        <f>IF('Employee Input 20-21'!UAA30="","",'Employee Input 20-21'!UAA30)</f>
        <v/>
      </c>
      <c r="UAB30" s="14" t="str">
        <f>IF('Employee Input 20-21'!UAB30="","",'Employee Input 20-21'!UAB30)</f>
        <v/>
      </c>
      <c r="UAC30" s="14" t="str">
        <f>IF('Employee Input 20-21'!UAC30="","",'Employee Input 20-21'!UAC30)</f>
        <v/>
      </c>
      <c r="UAD30" s="14" t="str">
        <f>IF('Employee Input 20-21'!UAD30="","",'Employee Input 20-21'!UAD30)</f>
        <v/>
      </c>
      <c r="UAE30" s="14" t="str">
        <f>IF('Employee Input 20-21'!UAE30="","",'Employee Input 20-21'!UAE30)</f>
        <v/>
      </c>
      <c r="UAF30" s="14" t="str">
        <f>IF('Employee Input 20-21'!UAF30="","",'Employee Input 20-21'!UAF30)</f>
        <v/>
      </c>
      <c r="UAG30" s="14" t="str">
        <f>IF('Employee Input 20-21'!UAG30="","",'Employee Input 20-21'!UAG30)</f>
        <v/>
      </c>
      <c r="UAH30" s="14" t="str">
        <f>IF('Employee Input 20-21'!UAH30="","",'Employee Input 20-21'!UAH30)</f>
        <v/>
      </c>
      <c r="UAI30" s="14" t="str">
        <f>IF('Employee Input 20-21'!UAI30="","",'Employee Input 20-21'!UAI30)</f>
        <v/>
      </c>
      <c r="UAJ30" s="14" t="str">
        <f>IF('Employee Input 20-21'!UAJ30="","",'Employee Input 20-21'!UAJ30)</f>
        <v/>
      </c>
      <c r="UAK30" s="14" t="str">
        <f>IF('Employee Input 20-21'!UAK30="","",'Employee Input 20-21'!UAK30)</f>
        <v/>
      </c>
      <c r="UAL30" s="14" t="str">
        <f>IF('Employee Input 20-21'!UAL30="","",'Employee Input 20-21'!UAL30)</f>
        <v/>
      </c>
      <c r="UAM30" s="14" t="str">
        <f>IF('Employee Input 20-21'!UAM30="","",'Employee Input 20-21'!UAM30)</f>
        <v/>
      </c>
      <c r="UAN30" s="14" t="str">
        <f>IF('Employee Input 20-21'!UAN30="","",'Employee Input 20-21'!UAN30)</f>
        <v/>
      </c>
      <c r="UAO30" s="14" t="str">
        <f>IF('Employee Input 20-21'!UAO30="","",'Employee Input 20-21'!UAO30)</f>
        <v/>
      </c>
      <c r="UAP30" s="14" t="str">
        <f>IF('Employee Input 20-21'!UAP30="","",'Employee Input 20-21'!UAP30)</f>
        <v/>
      </c>
      <c r="UAQ30" s="14" t="str">
        <f>IF('Employee Input 20-21'!UAQ30="","",'Employee Input 20-21'!UAQ30)</f>
        <v/>
      </c>
      <c r="UAR30" s="14" t="str">
        <f>IF('Employee Input 20-21'!UAR30="","",'Employee Input 20-21'!UAR30)</f>
        <v/>
      </c>
      <c r="UAS30" s="14" t="str">
        <f>IF('Employee Input 20-21'!UAS30="","",'Employee Input 20-21'!UAS30)</f>
        <v/>
      </c>
      <c r="UAT30" s="14" t="str">
        <f>IF('Employee Input 20-21'!UAT30="","",'Employee Input 20-21'!UAT30)</f>
        <v/>
      </c>
      <c r="UAU30" s="14" t="str">
        <f>IF('Employee Input 20-21'!UAU30="","",'Employee Input 20-21'!UAU30)</f>
        <v/>
      </c>
      <c r="UAV30" s="14" t="str">
        <f>IF('Employee Input 20-21'!UAV30="","",'Employee Input 20-21'!UAV30)</f>
        <v/>
      </c>
      <c r="UAW30" s="14" t="str">
        <f>IF('Employee Input 20-21'!UAW30="","",'Employee Input 20-21'!UAW30)</f>
        <v/>
      </c>
      <c r="UAX30" s="14" t="str">
        <f>IF('Employee Input 20-21'!UAX30="","",'Employee Input 20-21'!UAX30)</f>
        <v/>
      </c>
      <c r="UAY30" s="14" t="str">
        <f>IF('Employee Input 20-21'!UAY30="","",'Employee Input 20-21'!UAY30)</f>
        <v/>
      </c>
      <c r="UAZ30" s="14" t="str">
        <f>IF('Employee Input 20-21'!UAZ30="","",'Employee Input 20-21'!UAZ30)</f>
        <v/>
      </c>
      <c r="UBA30" s="14" t="str">
        <f>IF('Employee Input 20-21'!UBA30="","",'Employee Input 20-21'!UBA30)</f>
        <v/>
      </c>
      <c r="UBB30" s="14" t="str">
        <f>IF('Employee Input 20-21'!UBB30="","",'Employee Input 20-21'!UBB30)</f>
        <v/>
      </c>
      <c r="UBC30" s="14" t="str">
        <f>IF('Employee Input 20-21'!UBC30="","",'Employee Input 20-21'!UBC30)</f>
        <v/>
      </c>
      <c r="UBD30" s="14" t="str">
        <f>IF('Employee Input 20-21'!UBD30="","",'Employee Input 20-21'!UBD30)</f>
        <v/>
      </c>
      <c r="UBE30" s="14" t="str">
        <f>IF('Employee Input 20-21'!UBE30="","",'Employee Input 20-21'!UBE30)</f>
        <v/>
      </c>
      <c r="UBF30" s="14" t="str">
        <f>IF('Employee Input 20-21'!UBF30="","",'Employee Input 20-21'!UBF30)</f>
        <v/>
      </c>
      <c r="UBG30" s="14" t="str">
        <f>IF('Employee Input 20-21'!UBG30="","",'Employee Input 20-21'!UBG30)</f>
        <v/>
      </c>
      <c r="UBH30" s="14" t="str">
        <f>IF('Employee Input 20-21'!UBH30="","",'Employee Input 20-21'!UBH30)</f>
        <v/>
      </c>
      <c r="UBI30" s="14" t="str">
        <f>IF('Employee Input 20-21'!UBI30="","",'Employee Input 20-21'!UBI30)</f>
        <v/>
      </c>
      <c r="UBJ30" s="14" t="str">
        <f>IF('Employee Input 20-21'!UBJ30="","",'Employee Input 20-21'!UBJ30)</f>
        <v/>
      </c>
      <c r="UBK30" s="14" t="str">
        <f>IF('Employee Input 20-21'!UBK30="","",'Employee Input 20-21'!UBK30)</f>
        <v/>
      </c>
      <c r="UBL30" s="14" t="str">
        <f>IF('Employee Input 20-21'!UBL30="","",'Employee Input 20-21'!UBL30)</f>
        <v/>
      </c>
      <c r="UBM30" s="14" t="str">
        <f>IF('Employee Input 20-21'!UBM30="","",'Employee Input 20-21'!UBM30)</f>
        <v/>
      </c>
      <c r="UBN30" s="14" t="str">
        <f>IF('Employee Input 20-21'!UBN30="","",'Employee Input 20-21'!UBN30)</f>
        <v/>
      </c>
      <c r="UBO30" s="14" t="str">
        <f>IF('Employee Input 20-21'!UBO30="","",'Employee Input 20-21'!UBO30)</f>
        <v/>
      </c>
      <c r="UBP30" s="14" t="str">
        <f>IF('Employee Input 20-21'!UBP30="","",'Employee Input 20-21'!UBP30)</f>
        <v/>
      </c>
      <c r="UBQ30" s="14" t="str">
        <f>IF('Employee Input 20-21'!UBQ30="","",'Employee Input 20-21'!UBQ30)</f>
        <v/>
      </c>
      <c r="UBR30" s="14" t="str">
        <f>IF('Employee Input 20-21'!UBR30="","",'Employee Input 20-21'!UBR30)</f>
        <v/>
      </c>
      <c r="UBS30" s="14" t="str">
        <f>IF('Employee Input 20-21'!UBS30="","",'Employee Input 20-21'!UBS30)</f>
        <v/>
      </c>
      <c r="UBT30" s="14" t="str">
        <f>IF('Employee Input 20-21'!UBT30="","",'Employee Input 20-21'!UBT30)</f>
        <v/>
      </c>
      <c r="UBU30" s="14" t="str">
        <f>IF('Employee Input 20-21'!UBU30="","",'Employee Input 20-21'!UBU30)</f>
        <v/>
      </c>
      <c r="UBV30" s="14" t="str">
        <f>IF('Employee Input 20-21'!UBV30="","",'Employee Input 20-21'!UBV30)</f>
        <v/>
      </c>
      <c r="UBW30" s="14" t="str">
        <f>IF('Employee Input 20-21'!UBW30="","",'Employee Input 20-21'!UBW30)</f>
        <v/>
      </c>
      <c r="UBX30" s="14" t="str">
        <f>IF('Employee Input 20-21'!UBX30="","",'Employee Input 20-21'!UBX30)</f>
        <v/>
      </c>
      <c r="UBY30" s="14" t="str">
        <f>IF('Employee Input 20-21'!UBY30="","",'Employee Input 20-21'!UBY30)</f>
        <v/>
      </c>
      <c r="UBZ30" s="14" t="str">
        <f>IF('Employee Input 20-21'!UBZ30="","",'Employee Input 20-21'!UBZ30)</f>
        <v/>
      </c>
      <c r="UCA30" s="14" t="str">
        <f>IF('Employee Input 20-21'!UCA30="","",'Employee Input 20-21'!UCA30)</f>
        <v/>
      </c>
      <c r="UCB30" s="14" t="str">
        <f>IF('Employee Input 20-21'!UCB30="","",'Employee Input 20-21'!UCB30)</f>
        <v/>
      </c>
      <c r="UCC30" s="14" t="str">
        <f>IF('Employee Input 20-21'!UCC30="","",'Employee Input 20-21'!UCC30)</f>
        <v/>
      </c>
      <c r="UCD30" s="14" t="str">
        <f>IF('Employee Input 20-21'!UCD30="","",'Employee Input 20-21'!UCD30)</f>
        <v/>
      </c>
      <c r="UCE30" s="14" t="str">
        <f>IF('Employee Input 20-21'!UCE30="","",'Employee Input 20-21'!UCE30)</f>
        <v/>
      </c>
      <c r="UCF30" s="14" t="str">
        <f>IF('Employee Input 20-21'!UCF30="","",'Employee Input 20-21'!UCF30)</f>
        <v/>
      </c>
      <c r="UCG30" s="14" t="str">
        <f>IF('Employee Input 20-21'!UCG30="","",'Employee Input 20-21'!UCG30)</f>
        <v/>
      </c>
      <c r="UCH30" s="14" t="str">
        <f>IF('Employee Input 20-21'!UCH30="","",'Employee Input 20-21'!UCH30)</f>
        <v/>
      </c>
      <c r="UCI30" s="14" t="str">
        <f>IF('Employee Input 20-21'!UCI30="","",'Employee Input 20-21'!UCI30)</f>
        <v/>
      </c>
      <c r="UCJ30" s="14" t="str">
        <f>IF('Employee Input 20-21'!UCJ30="","",'Employee Input 20-21'!UCJ30)</f>
        <v/>
      </c>
      <c r="UCK30" s="14" t="str">
        <f>IF('Employee Input 20-21'!UCK30="","",'Employee Input 20-21'!UCK30)</f>
        <v/>
      </c>
      <c r="UCL30" s="14" t="str">
        <f>IF('Employee Input 20-21'!UCL30="","",'Employee Input 20-21'!UCL30)</f>
        <v/>
      </c>
      <c r="UCM30" s="14" t="str">
        <f>IF('Employee Input 20-21'!UCM30="","",'Employee Input 20-21'!UCM30)</f>
        <v/>
      </c>
      <c r="UCN30" s="14" t="str">
        <f>IF('Employee Input 20-21'!UCN30="","",'Employee Input 20-21'!UCN30)</f>
        <v/>
      </c>
      <c r="UCO30" s="14" t="str">
        <f>IF('Employee Input 20-21'!UCO30="","",'Employee Input 20-21'!UCO30)</f>
        <v/>
      </c>
      <c r="UCP30" s="14" t="str">
        <f>IF('Employee Input 20-21'!UCP30="","",'Employee Input 20-21'!UCP30)</f>
        <v/>
      </c>
      <c r="UCQ30" s="14" t="str">
        <f>IF('Employee Input 20-21'!UCQ30="","",'Employee Input 20-21'!UCQ30)</f>
        <v/>
      </c>
      <c r="UCR30" s="14" t="str">
        <f>IF('Employee Input 20-21'!UCR30="","",'Employee Input 20-21'!UCR30)</f>
        <v/>
      </c>
      <c r="UCS30" s="14" t="str">
        <f>IF('Employee Input 20-21'!UCS30="","",'Employee Input 20-21'!UCS30)</f>
        <v/>
      </c>
      <c r="UCT30" s="14" t="str">
        <f>IF('Employee Input 20-21'!UCT30="","",'Employee Input 20-21'!UCT30)</f>
        <v/>
      </c>
      <c r="UCU30" s="14" t="str">
        <f>IF('Employee Input 20-21'!UCU30="","",'Employee Input 20-21'!UCU30)</f>
        <v/>
      </c>
      <c r="UCV30" s="14" t="str">
        <f>IF('Employee Input 20-21'!UCV30="","",'Employee Input 20-21'!UCV30)</f>
        <v/>
      </c>
      <c r="UCW30" s="14" t="str">
        <f>IF('Employee Input 20-21'!UCW30="","",'Employee Input 20-21'!UCW30)</f>
        <v/>
      </c>
      <c r="UCX30" s="14" t="str">
        <f>IF('Employee Input 20-21'!UCX30="","",'Employee Input 20-21'!UCX30)</f>
        <v/>
      </c>
      <c r="UCY30" s="14" t="str">
        <f>IF('Employee Input 20-21'!UCY30="","",'Employee Input 20-21'!UCY30)</f>
        <v/>
      </c>
      <c r="UCZ30" s="14" t="str">
        <f>IF('Employee Input 20-21'!UCZ30="","",'Employee Input 20-21'!UCZ30)</f>
        <v/>
      </c>
      <c r="UDA30" s="14" t="str">
        <f>IF('Employee Input 20-21'!UDA30="","",'Employee Input 20-21'!UDA30)</f>
        <v/>
      </c>
      <c r="UDB30" s="14" t="str">
        <f>IF('Employee Input 20-21'!UDB30="","",'Employee Input 20-21'!UDB30)</f>
        <v/>
      </c>
      <c r="UDC30" s="14" t="str">
        <f>IF('Employee Input 20-21'!UDC30="","",'Employee Input 20-21'!UDC30)</f>
        <v/>
      </c>
      <c r="UDD30" s="14" t="str">
        <f>IF('Employee Input 20-21'!UDD30="","",'Employee Input 20-21'!UDD30)</f>
        <v/>
      </c>
      <c r="UDE30" s="14" t="str">
        <f>IF('Employee Input 20-21'!UDE30="","",'Employee Input 20-21'!UDE30)</f>
        <v/>
      </c>
      <c r="UDF30" s="14" t="str">
        <f>IF('Employee Input 20-21'!UDF30="","",'Employee Input 20-21'!UDF30)</f>
        <v/>
      </c>
      <c r="UDG30" s="14" t="str">
        <f>IF('Employee Input 20-21'!UDG30="","",'Employee Input 20-21'!UDG30)</f>
        <v/>
      </c>
      <c r="UDH30" s="14" t="str">
        <f>IF('Employee Input 20-21'!UDH30="","",'Employee Input 20-21'!UDH30)</f>
        <v/>
      </c>
      <c r="UDI30" s="14" t="str">
        <f>IF('Employee Input 20-21'!UDI30="","",'Employee Input 20-21'!UDI30)</f>
        <v/>
      </c>
      <c r="UDJ30" s="14" t="str">
        <f>IF('Employee Input 20-21'!UDJ30="","",'Employee Input 20-21'!UDJ30)</f>
        <v/>
      </c>
      <c r="UDK30" s="14" t="str">
        <f>IF('Employee Input 20-21'!UDK30="","",'Employee Input 20-21'!UDK30)</f>
        <v/>
      </c>
      <c r="UDL30" s="14" t="str">
        <f>IF('Employee Input 20-21'!UDL30="","",'Employee Input 20-21'!UDL30)</f>
        <v/>
      </c>
      <c r="UDM30" s="14" t="str">
        <f>IF('Employee Input 20-21'!UDM30="","",'Employee Input 20-21'!UDM30)</f>
        <v/>
      </c>
      <c r="UDN30" s="14" t="str">
        <f>IF('Employee Input 20-21'!UDN30="","",'Employee Input 20-21'!UDN30)</f>
        <v/>
      </c>
      <c r="UDO30" s="14" t="str">
        <f>IF('Employee Input 20-21'!UDO30="","",'Employee Input 20-21'!UDO30)</f>
        <v/>
      </c>
      <c r="UDP30" s="14" t="str">
        <f>IF('Employee Input 20-21'!UDP30="","",'Employee Input 20-21'!UDP30)</f>
        <v/>
      </c>
      <c r="UDQ30" s="14" t="str">
        <f>IF('Employee Input 20-21'!UDQ30="","",'Employee Input 20-21'!UDQ30)</f>
        <v/>
      </c>
      <c r="UDR30" s="14" t="str">
        <f>IF('Employee Input 20-21'!UDR30="","",'Employee Input 20-21'!UDR30)</f>
        <v/>
      </c>
      <c r="UDS30" s="14" t="str">
        <f>IF('Employee Input 20-21'!UDS30="","",'Employee Input 20-21'!UDS30)</f>
        <v/>
      </c>
      <c r="UDT30" s="14" t="str">
        <f>IF('Employee Input 20-21'!UDT30="","",'Employee Input 20-21'!UDT30)</f>
        <v/>
      </c>
      <c r="UDU30" s="14" t="str">
        <f>IF('Employee Input 20-21'!UDU30="","",'Employee Input 20-21'!UDU30)</f>
        <v/>
      </c>
      <c r="UDV30" s="14" t="str">
        <f>IF('Employee Input 20-21'!UDV30="","",'Employee Input 20-21'!UDV30)</f>
        <v/>
      </c>
      <c r="UDW30" s="14" t="str">
        <f>IF('Employee Input 20-21'!UDW30="","",'Employee Input 20-21'!UDW30)</f>
        <v/>
      </c>
      <c r="UDX30" s="14" t="str">
        <f>IF('Employee Input 20-21'!UDX30="","",'Employee Input 20-21'!UDX30)</f>
        <v/>
      </c>
      <c r="UDY30" s="14" t="str">
        <f>IF('Employee Input 20-21'!UDY30="","",'Employee Input 20-21'!UDY30)</f>
        <v/>
      </c>
      <c r="UDZ30" s="14" t="str">
        <f>IF('Employee Input 20-21'!UDZ30="","",'Employee Input 20-21'!UDZ30)</f>
        <v/>
      </c>
      <c r="UEA30" s="14" t="str">
        <f>IF('Employee Input 20-21'!UEA30="","",'Employee Input 20-21'!UEA30)</f>
        <v/>
      </c>
      <c r="UEB30" s="14" t="str">
        <f>IF('Employee Input 20-21'!UEB30="","",'Employee Input 20-21'!UEB30)</f>
        <v/>
      </c>
      <c r="UEC30" s="14" t="str">
        <f>IF('Employee Input 20-21'!UEC30="","",'Employee Input 20-21'!UEC30)</f>
        <v/>
      </c>
      <c r="UED30" s="14" t="str">
        <f>IF('Employee Input 20-21'!UED30="","",'Employee Input 20-21'!UED30)</f>
        <v/>
      </c>
      <c r="UEE30" s="14" t="str">
        <f>IF('Employee Input 20-21'!UEE30="","",'Employee Input 20-21'!UEE30)</f>
        <v/>
      </c>
      <c r="UEF30" s="14" t="str">
        <f>IF('Employee Input 20-21'!UEF30="","",'Employee Input 20-21'!UEF30)</f>
        <v/>
      </c>
      <c r="UEG30" s="14" t="str">
        <f>IF('Employee Input 20-21'!UEG30="","",'Employee Input 20-21'!UEG30)</f>
        <v/>
      </c>
      <c r="UEH30" s="14" t="str">
        <f>IF('Employee Input 20-21'!UEH30="","",'Employee Input 20-21'!UEH30)</f>
        <v/>
      </c>
      <c r="UEI30" s="14" t="str">
        <f>IF('Employee Input 20-21'!UEI30="","",'Employee Input 20-21'!UEI30)</f>
        <v/>
      </c>
      <c r="UEJ30" s="14" t="str">
        <f>IF('Employee Input 20-21'!UEJ30="","",'Employee Input 20-21'!UEJ30)</f>
        <v/>
      </c>
      <c r="UEK30" s="14" t="str">
        <f>IF('Employee Input 20-21'!UEK30="","",'Employee Input 20-21'!UEK30)</f>
        <v/>
      </c>
      <c r="UEL30" s="14" t="str">
        <f>IF('Employee Input 20-21'!UEL30="","",'Employee Input 20-21'!UEL30)</f>
        <v/>
      </c>
      <c r="UEM30" s="14" t="str">
        <f>IF('Employee Input 20-21'!UEM30="","",'Employee Input 20-21'!UEM30)</f>
        <v/>
      </c>
      <c r="UEN30" s="14" t="str">
        <f>IF('Employee Input 20-21'!UEN30="","",'Employee Input 20-21'!UEN30)</f>
        <v/>
      </c>
      <c r="UEO30" s="14" t="str">
        <f>IF('Employee Input 20-21'!UEO30="","",'Employee Input 20-21'!UEO30)</f>
        <v/>
      </c>
      <c r="UEP30" s="14" t="str">
        <f>IF('Employee Input 20-21'!UEP30="","",'Employee Input 20-21'!UEP30)</f>
        <v/>
      </c>
      <c r="UEQ30" s="14" t="str">
        <f>IF('Employee Input 20-21'!UEQ30="","",'Employee Input 20-21'!UEQ30)</f>
        <v/>
      </c>
      <c r="UER30" s="14" t="str">
        <f>IF('Employee Input 20-21'!UER30="","",'Employee Input 20-21'!UER30)</f>
        <v/>
      </c>
      <c r="UES30" s="14" t="str">
        <f>IF('Employee Input 20-21'!UES30="","",'Employee Input 20-21'!UES30)</f>
        <v/>
      </c>
      <c r="UET30" s="14" t="str">
        <f>IF('Employee Input 20-21'!UET30="","",'Employee Input 20-21'!UET30)</f>
        <v/>
      </c>
      <c r="UEU30" s="14" t="str">
        <f>IF('Employee Input 20-21'!UEU30="","",'Employee Input 20-21'!UEU30)</f>
        <v/>
      </c>
      <c r="UEV30" s="14" t="str">
        <f>IF('Employee Input 20-21'!UEV30="","",'Employee Input 20-21'!UEV30)</f>
        <v/>
      </c>
      <c r="UEW30" s="14" t="str">
        <f>IF('Employee Input 20-21'!UEW30="","",'Employee Input 20-21'!UEW30)</f>
        <v/>
      </c>
      <c r="UEX30" s="14" t="str">
        <f>IF('Employee Input 20-21'!UEX30="","",'Employee Input 20-21'!UEX30)</f>
        <v/>
      </c>
      <c r="UEY30" s="14" t="str">
        <f>IF('Employee Input 20-21'!UEY30="","",'Employee Input 20-21'!UEY30)</f>
        <v/>
      </c>
      <c r="UEZ30" s="14" t="str">
        <f>IF('Employee Input 20-21'!UEZ30="","",'Employee Input 20-21'!UEZ30)</f>
        <v/>
      </c>
      <c r="UFA30" s="14" t="str">
        <f>IF('Employee Input 20-21'!UFA30="","",'Employee Input 20-21'!UFA30)</f>
        <v/>
      </c>
      <c r="UFB30" s="14" t="str">
        <f>IF('Employee Input 20-21'!UFB30="","",'Employee Input 20-21'!UFB30)</f>
        <v/>
      </c>
      <c r="UFC30" s="14" t="str">
        <f>IF('Employee Input 20-21'!UFC30="","",'Employee Input 20-21'!UFC30)</f>
        <v/>
      </c>
      <c r="UFD30" s="14" t="str">
        <f>IF('Employee Input 20-21'!UFD30="","",'Employee Input 20-21'!UFD30)</f>
        <v/>
      </c>
      <c r="UFE30" s="14" t="str">
        <f>IF('Employee Input 20-21'!UFE30="","",'Employee Input 20-21'!UFE30)</f>
        <v/>
      </c>
      <c r="UFF30" s="14" t="str">
        <f>IF('Employee Input 20-21'!UFF30="","",'Employee Input 20-21'!UFF30)</f>
        <v/>
      </c>
      <c r="UFG30" s="14" t="str">
        <f>IF('Employee Input 20-21'!UFG30="","",'Employee Input 20-21'!UFG30)</f>
        <v/>
      </c>
      <c r="UFH30" s="14" t="str">
        <f>IF('Employee Input 20-21'!UFH30="","",'Employee Input 20-21'!UFH30)</f>
        <v/>
      </c>
      <c r="UFI30" s="14" t="str">
        <f>IF('Employee Input 20-21'!UFI30="","",'Employee Input 20-21'!UFI30)</f>
        <v/>
      </c>
      <c r="UFJ30" s="14" t="str">
        <f>IF('Employee Input 20-21'!UFJ30="","",'Employee Input 20-21'!UFJ30)</f>
        <v/>
      </c>
      <c r="UFK30" s="14" t="str">
        <f>IF('Employee Input 20-21'!UFK30="","",'Employee Input 20-21'!UFK30)</f>
        <v/>
      </c>
      <c r="UFL30" s="14" t="str">
        <f>IF('Employee Input 20-21'!UFL30="","",'Employee Input 20-21'!UFL30)</f>
        <v/>
      </c>
      <c r="UFM30" s="14" t="str">
        <f>IF('Employee Input 20-21'!UFM30="","",'Employee Input 20-21'!UFM30)</f>
        <v/>
      </c>
      <c r="UFN30" s="14" t="str">
        <f>IF('Employee Input 20-21'!UFN30="","",'Employee Input 20-21'!UFN30)</f>
        <v/>
      </c>
      <c r="UFO30" s="14" t="str">
        <f>IF('Employee Input 20-21'!UFO30="","",'Employee Input 20-21'!UFO30)</f>
        <v/>
      </c>
      <c r="UFP30" s="14" t="str">
        <f>IF('Employee Input 20-21'!UFP30="","",'Employee Input 20-21'!UFP30)</f>
        <v/>
      </c>
      <c r="UFQ30" s="14" t="str">
        <f>IF('Employee Input 20-21'!UFQ30="","",'Employee Input 20-21'!UFQ30)</f>
        <v/>
      </c>
      <c r="UFR30" s="14" t="str">
        <f>IF('Employee Input 20-21'!UFR30="","",'Employee Input 20-21'!UFR30)</f>
        <v/>
      </c>
      <c r="UFS30" s="14" t="str">
        <f>IF('Employee Input 20-21'!UFS30="","",'Employee Input 20-21'!UFS30)</f>
        <v/>
      </c>
      <c r="UFT30" s="14" t="str">
        <f>IF('Employee Input 20-21'!UFT30="","",'Employee Input 20-21'!UFT30)</f>
        <v/>
      </c>
      <c r="UFU30" s="14" t="str">
        <f>IF('Employee Input 20-21'!UFU30="","",'Employee Input 20-21'!UFU30)</f>
        <v/>
      </c>
      <c r="UFV30" s="14" t="str">
        <f>IF('Employee Input 20-21'!UFV30="","",'Employee Input 20-21'!UFV30)</f>
        <v/>
      </c>
      <c r="UFW30" s="14" t="str">
        <f>IF('Employee Input 20-21'!UFW30="","",'Employee Input 20-21'!UFW30)</f>
        <v/>
      </c>
      <c r="UFX30" s="14" t="str">
        <f>IF('Employee Input 20-21'!UFX30="","",'Employee Input 20-21'!UFX30)</f>
        <v/>
      </c>
      <c r="UFY30" s="14" t="str">
        <f>IF('Employee Input 20-21'!UFY30="","",'Employee Input 20-21'!UFY30)</f>
        <v/>
      </c>
      <c r="UFZ30" s="14" t="str">
        <f>IF('Employee Input 20-21'!UFZ30="","",'Employee Input 20-21'!UFZ30)</f>
        <v/>
      </c>
      <c r="UGA30" s="14" t="str">
        <f>IF('Employee Input 20-21'!UGA30="","",'Employee Input 20-21'!UGA30)</f>
        <v/>
      </c>
      <c r="UGB30" s="14" t="str">
        <f>IF('Employee Input 20-21'!UGB30="","",'Employee Input 20-21'!UGB30)</f>
        <v/>
      </c>
      <c r="UGC30" s="14" t="str">
        <f>IF('Employee Input 20-21'!UGC30="","",'Employee Input 20-21'!UGC30)</f>
        <v/>
      </c>
      <c r="UGD30" s="14" t="str">
        <f>IF('Employee Input 20-21'!UGD30="","",'Employee Input 20-21'!UGD30)</f>
        <v/>
      </c>
      <c r="UGE30" s="14" t="str">
        <f>IF('Employee Input 20-21'!UGE30="","",'Employee Input 20-21'!UGE30)</f>
        <v/>
      </c>
      <c r="UGF30" s="14" t="str">
        <f>IF('Employee Input 20-21'!UGF30="","",'Employee Input 20-21'!UGF30)</f>
        <v/>
      </c>
      <c r="UGG30" s="14" t="str">
        <f>IF('Employee Input 20-21'!UGG30="","",'Employee Input 20-21'!UGG30)</f>
        <v/>
      </c>
      <c r="UGH30" s="14" t="str">
        <f>IF('Employee Input 20-21'!UGH30="","",'Employee Input 20-21'!UGH30)</f>
        <v/>
      </c>
      <c r="UGI30" s="14" t="str">
        <f>IF('Employee Input 20-21'!UGI30="","",'Employee Input 20-21'!UGI30)</f>
        <v/>
      </c>
      <c r="UGJ30" s="14" t="str">
        <f>IF('Employee Input 20-21'!UGJ30="","",'Employee Input 20-21'!UGJ30)</f>
        <v/>
      </c>
      <c r="UGK30" s="14" t="str">
        <f>IF('Employee Input 20-21'!UGK30="","",'Employee Input 20-21'!UGK30)</f>
        <v/>
      </c>
      <c r="UGL30" s="14" t="str">
        <f>IF('Employee Input 20-21'!UGL30="","",'Employee Input 20-21'!UGL30)</f>
        <v/>
      </c>
      <c r="UGM30" s="14" t="str">
        <f>IF('Employee Input 20-21'!UGM30="","",'Employee Input 20-21'!UGM30)</f>
        <v/>
      </c>
      <c r="UGN30" s="14" t="str">
        <f>IF('Employee Input 20-21'!UGN30="","",'Employee Input 20-21'!UGN30)</f>
        <v/>
      </c>
      <c r="UGO30" s="14" t="str">
        <f>IF('Employee Input 20-21'!UGO30="","",'Employee Input 20-21'!UGO30)</f>
        <v/>
      </c>
      <c r="UGP30" s="14" t="str">
        <f>IF('Employee Input 20-21'!UGP30="","",'Employee Input 20-21'!UGP30)</f>
        <v/>
      </c>
      <c r="UGQ30" s="14" t="str">
        <f>IF('Employee Input 20-21'!UGQ30="","",'Employee Input 20-21'!UGQ30)</f>
        <v/>
      </c>
      <c r="UGR30" s="14" t="str">
        <f>IF('Employee Input 20-21'!UGR30="","",'Employee Input 20-21'!UGR30)</f>
        <v/>
      </c>
      <c r="UGS30" s="14" t="str">
        <f>IF('Employee Input 20-21'!UGS30="","",'Employee Input 20-21'!UGS30)</f>
        <v/>
      </c>
      <c r="UGT30" s="14" t="str">
        <f>IF('Employee Input 20-21'!UGT30="","",'Employee Input 20-21'!UGT30)</f>
        <v/>
      </c>
      <c r="UGU30" s="14" t="str">
        <f>IF('Employee Input 20-21'!UGU30="","",'Employee Input 20-21'!UGU30)</f>
        <v/>
      </c>
      <c r="UGV30" s="14" t="str">
        <f>IF('Employee Input 20-21'!UGV30="","",'Employee Input 20-21'!UGV30)</f>
        <v/>
      </c>
      <c r="UGW30" s="14" t="str">
        <f>IF('Employee Input 20-21'!UGW30="","",'Employee Input 20-21'!UGW30)</f>
        <v/>
      </c>
      <c r="UGX30" s="14" t="str">
        <f>IF('Employee Input 20-21'!UGX30="","",'Employee Input 20-21'!UGX30)</f>
        <v/>
      </c>
      <c r="UGY30" s="14" t="str">
        <f>IF('Employee Input 20-21'!UGY30="","",'Employee Input 20-21'!UGY30)</f>
        <v/>
      </c>
      <c r="UGZ30" s="14" t="str">
        <f>IF('Employee Input 20-21'!UGZ30="","",'Employee Input 20-21'!UGZ30)</f>
        <v/>
      </c>
      <c r="UHA30" s="14" t="str">
        <f>IF('Employee Input 20-21'!UHA30="","",'Employee Input 20-21'!UHA30)</f>
        <v/>
      </c>
      <c r="UHB30" s="14" t="str">
        <f>IF('Employee Input 20-21'!UHB30="","",'Employee Input 20-21'!UHB30)</f>
        <v/>
      </c>
      <c r="UHC30" s="14" t="str">
        <f>IF('Employee Input 20-21'!UHC30="","",'Employee Input 20-21'!UHC30)</f>
        <v/>
      </c>
      <c r="UHD30" s="14" t="str">
        <f>IF('Employee Input 20-21'!UHD30="","",'Employee Input 20-21'!UHD30)</f>
        <v/>
      </c>
      <c r="UHE30" s="14" t="str">
        <f>IF('Employee Input 20-21'!UHE30="","",'Employee Input 20-21'!UHE30)</f>
        <v/>
      </c>
      <c r="UHF30" s="14" t="str">
        <f>IF('Employee Input 20-21'!UHF30="","",'Employee Input 20-21'!UHF30)</f>
        <v/>
      </c>
      <c r="UHG30" s="14" t="str">
        <f>IF('Employee Input 20-21'!UHG30="","",'Employee Input 20-21'!UHG30)</f>
        <v/>
      </c>
      <c r="UHH30" s="14" t="str">
        <f>IF('Employee Input 20-21'!UHH30="","",'Employee Input 20-21'!UHH30)</f>
        <v/>
      </c>
      <c r="UHI30" s="14" t="str">
        <f>IF('Employee Input 20-21'!UHI30="","",'Employee Input 20-21'!UHI30)</f>
        <v/>
      </c>
      <c r="UHJ30" s="14" t="str">
        <f>IF('Employee Input 20-21'!UHJ30="","",'Employee Input 20-21'!UHJ30)</f>
        <v/>
      </c>
      <c r="UHK30" s="14" t="str">
        <f>IF('Employee Input 20-21'!UHK30="","",'Employee Input 20-21'!UHK30)</f>
        <v/>
      </c>
      <c r="UHL30" s="14" t="str">
        <f>IF('Employee Input 20-21'!UHL30="","",'Employee Input 20-21'!UHL30)</f>
        <v/>
      </c>
      <c r="UHM30" s="14" t="str">
        <f>IF('Employee Input 20-21'!UHM30="","",'Employee Input 20-21'!UHM30)</f>
        <v/>
      </c>
      <c r="UHN30" s="14" t="str">
        <f>IF('Employee Input 20-21'!UHN30="","",'Employee Input 20-21'!UHN30)</f>
        <v/>
      </c>
      <c r="UHO30" s="14" t="str">
        <f>IF('Employee Input 20-21'!UHO30="","",'Employee Input 20-21'!UHO30)</f>
        <v/>
      </c>
      <c r="UHP30" s="14" t="str">
        <f>IF('Employee Input 20-21'!UHP30="","",'Employee Input 20-21'!UHP30)</f>
        <v/>
      </c>
      <c r="UHQ30" s="14" t="str">
        <f>IF('Employee Input 20-21'!UHQ30="","",'Employee Input 20-21'!UHQ30)</f>
        <v/>
      </c>
      <c r="UHR30" s="14" t="str">
        <f>IF('Employee Input 20-21'!UHR30="","",'Employee Input 20-21'!UHR30)</f>
        <v/>
      </c>
      <c r="UHS30" s="14" t="str">
        <f>IF('Employee Input 20-21'!UHS30="","",'Employee Input 20-21'!UHS30)</f>
        <v/>
      </c>
      <c r="UHT30" s="14" t="str">
        <f>IF('Employee Input 20-21'!UHT30="","",'Employee Input 20-21'!UHT30)</f>
        <v/>
      </c>
      <c r="UHU30" s="14" t="str">
        <f>IF('Employee Input 20-21'!UHU30="","",'Employee Input 20-21'!UHU30)</f>
        <v/>
      </c>
      <c r="UHV30" s="14" t="str">
        <f>IF('Employee Input 20-21'!UHV30="","",'Employee Input 20-21'!UHV30)</f>
        <v/>
      </c>
      <c r="UHW30" s="14" t="str">
        <f>IF('Employee Input 20-21'!UHW30="","",'Employee Input 20-21'!UHW30)</f>
        <v/>
      </c>
      <c r="UHX30" s="14" t="str">
        <f>IF('Employee Input 20-21'!UHX30="","",'Employee Input 20-21'!UHX30)</f>
        <v/>
      </c>
      <c r="UHY30" s="14" t="str">
        <f>IF('Employee Input 20-21'!UHY30="","",'Employee Input 20-21'!UHY30)</f>
        <v/>
      </c>
      <c r="UHZ30" s="14" t="str">
        <f>IF('Employee Input 20-21'!UHZ30="","",'Employee Input 20-21'!UHZ30)</f>
        <v/>
      </c>
      <c r="UIA30" s="14" t="str">
        <f>IF('Employee Input 20-21'!UIA30="","",'Employee Input 20-21'!UIA30)</f>
        <v/>
      </c>
      <c r="UIB30" s="14" t="str">
        <f>IF('Employee Input 20-21'!UIB30="","",'Employee Input 20-21'!UIB30)</f>
        <v/>
      </c>
      <c r="UIC30" s="14" t="str">
        <f>IF('Employee Input 20-21'!UIC30="","",'Employee Input 20-21'!UIC30)</f>
        <v/>
      </c>
      <c r="UID30" s="14" t="str">
        <f>IF('Employee Input 20-21'!UID30="","",'Employee Input 20-21'!UID30)</f>
        <v/>
      </c>
      <c r="UIE30" s="14" t="str">
        <f>IF('Employee Input 20-21'!UIE30="","",'Employee Input 20-21'!UIE30)</f>
        <v/>
      </c>
      <c r="UIF30" s="14" t="str">
        <f>IF('Employee Input 20-21'!UIF30="","",'Employee Input 20-21'!UIF30)</f>
        <v/>
      </c>
      <c r="UIG30" s="14" t="str">
        <f>IF('Employee Input 20-21'!UIG30="","",'Employee Input 20-21'!UIG30)</f>
        <v/>
      </c>
      <c r="UIH30" s="14" t="str">
        <f>IF('Employee Input 20-21'!UIH30="","",'Employee Input 20-21'!UIH30)</f>
        <v/>
      </c>
      <c r="UII30" s="14" t="str">
        <f>IF('Employee Input 20-21'!UII30="","",'Employee Input 20-21'!UII30)</f>
        <v/>
      </c>
      <c r="UIJ30" s="14" t="str">
        <f>IF('Employee Input 20-21'!UIJ30="","",'Employee Input 20-21'!UIJ30)</f>
        <v/>
      </c>
      <c r="UIK30" s="14" t="str">
        <f>IF('Employee Input 20-21'!UIK30="","",'Employee Input 20-21'!UIK30)</f>
        <v/>
      </c>
      <c r="UIL30" s="14" t="str">
        <f>IF('Employee Input 20-21'!UIL30="","",'Employee Input 20-21'!UIL30)</f>
        <v/>
      </c>
      <c r="UIM30" s="14" t="str">
        <f>IF('Employee Input 20-21'!UIM30="","",'Employee Input 20-21'!UIM30)</f>
        <v/>
      </c>
      <c r="UIN30" s="14" t="str">
        <f>IF('Employee Input 20-21'!UIN30="","",'Employee Input 20-21'!UIN30)</f>
        <v/>
      </c>
      <c r="UIO30" s="14" t="str">
        <f>IF('Employee Input 20-21'!UIO30="","",'Employee Input 20-21'!UIO30)</f>
        <v/>
      </c>
      <c r="UIP30" s="14" t="str">
        <f>IF('Employee Input 20-21'!UIP30="","",'Employee Input 20-21'!UIP30)</f>
        <v/>
      </c>
      <c r="UIQ30" s="14" t="str">
        <f>IF('Employee Input 20-21'!UIQ30="","",'Employee Input 20-21'!UIQ30)</f>
        <v/>
      </c>
      <c r="UIR30" s="14" t="str">
        <f>IF('Employee Input 20-21'!UIR30="","",'Employee Input 20-21'!UIR30)</f>
        <v/>
      </c>
      <c r="UIS30" s="14" t="str">
        <f>IF('Employee Input 20-21'!UIS30="","",'Employee Input 20-21'!UIS30)</f>
        <v/>
      </c>
      <c r="UIT30" s="14" t="str">
        <f>IF('Employee Input 20-21'!UIT30="","",'Employee Input 20-21'!UIT30)</f>
        <v/>
      </c>
      <c r="UIU30" s="14" t="str">
        <f>IF('Employee Input 20-21'!UIU30="","",'Employee Input 20-21'!UIU30)</f>
        <v/>
      </c>
      <c r="UIV30" s="14" t="str">
        <f>IF('Employee Input 20-21'!UIV30="","",'Employee Input 20-21'!UIV30)</f>
        <v/>
      </c>
      <c r="UIW30" s="14" t="str">
        <f>IF('Employee Input 20-21'!UIW30="","",'Employee Input 20-21'!UIW30)</f>
        <v/>
      </c>
      <c r="UIX30" s="14" t="str">
        <f>IF('Employee Input 20-21'!UIX30="","",'Employee Input 20-21'!UIX30)</f>
        <v/>
      </c>
      <c r="UIY30" s="14" t="str">
        <f>IF('Employee Input 20-21'!UIY30="","",'Employee Input 20-21'!UIY30)</f>
        <v/>
      </c>
      <c r="UIZ30" s="14" t="str">
        <f>IF('Employee Input 20-21'!UIZ30="","",'Employee Input 20-21'!UIZ30)</f>
        <v/>
      </c>
      <c r="UJA30" s="14" t="str">
        <f>IF('Employee Input 20-21'!UJA30="","",'Employee Input 20-21'!UJA30)</f>
        <v/>
      </c>
      <c r="UJB30" s="14" t="str">
        <f>IF('Employee Input 20-21'!UJB30="","",'Employee Input 20-21'!UJB30)</f>
        <v/>
      </c>
      <c r="UJC30" s="14" t="str">
        <f>IF('Employee Input 20-21'!UJC30="","",'Employee Input 20-21'!UJC30)</f>
        <v/>
      </c>
      <c r="UJD30" s="14" t="str">
        <f>IF('Employee Input 20-21'!UJD30="","",'Employee Input 20-21'!UJD30)</f>
        <v/>
      </c>
      <c r="UJE30" s="14" t="str">
        <f>IF('Employee Input 20-21'!UJE30="","",'Employee Input 20-21'!UJE30)</f>
        <v/>
      </c>
      <c r="UJF30" s="14" t="str">
        <f>IF('Employee Input 20-21'!UJF30="","",'Employee Input 20-21'!UJF30)</f>
        <v/>
      </c>
      <c r="UJG30" s="14" t="str">
        <f>IF('Employee Input 20-21'!UJG30="","",'Employee Input 20-21'!UJG30)</f>
        <v/>
      </c>
      <c r="UJH30" s="14" t="str">
        <f>IF('Employee Input 20-21'!UJH30="","",'Employee Input 20-21'!UJH30)</f>
        <v/>
      </c>
      <c r="UJI30" s="14" t="str">
        <f>IF('Employee Input 20-21'!UJI30="","",'Employee Input 20-21'!UJI30)</f>
        <v/>
      </c>
      <c r="UJJ30" s="14" t="str">
        <f>IF('Employee Input 20-21'!UJJ30="","",'Employee Input 20-21'!UJJ30)</f>
        <v/>
      </c>
      <c r="UJK30" s="14" t="str">
        <f>IF('Employee Input 20-21'!UJK30="","",'Employee Input 20-21'!UJK30)</f>
        <v/>
      </c>
      <c r="UJL30" s="14" t="str">
        <f>IF('Employee Input 20-21'!UJL30="","",'Employee Input 20-21'!UJL30)</f>
        <v/>
      </c>
      <c r="UJM30" s="14" t="str">
        <f>IF('Employee Input 20-21'!UJM30="","",'Employee Input 20-21'!UJM30)</f>
        <v/>
      </c>
      <c r="UJN30" s="14" t="str">
        <f>IF('Employee Input 20-21'!UJN30="","",'Employee Input 20-21'!UJN30)</f>
        <v/>
      </c>
      <c r="UJO30" s="14" t="str">
        <f>IF('Employee Input 20-21'!UJO30="","",'Employee Input 20-21'!UJO30)</f>
        <v/>
      </c>
      <c r="UJP30" s="14" t="str">
        <f>IF('Employee Input 20-21'!UJP30="","",'Employee Input 20-21'!UJP30)</f>
        <v/>
      </c>
      <c r="UJQ30" s="14" t="str">
        <f>IF('Employee Input 20-21'!UJQ30="","",'Employee Input 20-21'!UJQ30)</f>
        <v/>
      </c>
      <c r="UJR30" s="14" t="str">
        <f>IF('Employee Input 20-21'!UJR30="","",'Employee Input 20-21'!UJR30)</f>
        <v/>
      </c>
      <c r="UJS30" s="14" t="str">
        <f>IF('Employee Input 20-21'!UJS30="","",'Employee Input 20-21'!UJS30)</f>
        <v/>
      </c>
      <c r="UJT30" s="14" t="str">
        <f>IF('Employee Input 20-21'!UJT30="","",'Employee Input 20-21'!UJT30)</f>
        <v/>
      </c>
      <c r="UJU30" s="14" t="str">
        <f>IF('Employee Input 20-21'!UJU30="","",'Employee Input 20-21'!UJU30)</f>
        <v/>
      </c>
      <c r="UJV30" s="14" t="str">
        <f>IF('Employee Input 20-21'!UJV30="","",'Employee Input 20-21'!UJV30)</f>
        <v/>
      </c>
      <c r="UJW30" s="14" t="str">
        <f>IF('Employee Input 20-21'!UJW30="","",'Employee Input 20-21'!UJW30)</f>
        <v/>
      </c>
      <c r="UJX30" s="14" t="str">
        <f>IF('Employee Input 20-21'!UJX30="","",'Employee Input 20-21'!UJX30)</f>
        <v/>
      </c>
      <c r="UJY30" s="14" t="str">
        <f>IF('Employee Input 20-21'!UJY30="","",'Employee Input 20-21'!UJY30)</f>
        <v/>
      </c>
      <c r="UJZ30" s="14" t="str">
        <f>IF('Employee Input 20-21'!UJZ30="","",'Employee Input 20-21'!UJZ30)</f>
        <v/>
      </c>
      <c r="UKA30" s="14" t="str">
        <f>IF('Employee Input 20-21'!UKA30="","",'Employee Input 20-21'!UKA30)</f>
        <v/>
      </c>
      <c r="UKB30" s="14" t="str">
        <f>IF('Employee Input 20-21'!UKB30="","",'Employee Input 20-21'!UKB30)</f>
        <v/>
      </c>
      <c r="UKC30" s="14" t="str">
        <f>IF('Employee Input 20-21'!UKC30="","",'Employee Input 20-21'!UKC30)</f>
        <v/>
      </c>
      <c r="UKD30" s="14" t="str">
        <f>IF('Employee Input 20-21'!UKD30="","",'Employee Input 20-21'!UKD30)</f>
        <v/>
      </c>
      <c r="UKE30" s="14" t="str">
        <f>IF('Employee Input 20-21'!UKE30="","",'Employee Input 20-21'!UKE30)</f>
        <v/>
      </c>
      <c r="UKF30" s="14" t="str">
        <f>IF('Employee Input 20-21'!UKF30="","",'Employee Input 20-21'!UKF30)</f>
        <v/>
      </c>
      <c r="UKG30" s="14" t="str">
        <f>IF('Employee Input 20-21'!UKG30="","",'Employee Input 20-21'!UKG30)</f>
        <v/>
      </c>
      <c r="UKH30" s="14" t="str">
        <f>IF('Employee Input 20-21'!UKH30="","",'Employee Input 20-21'!UKH30)</f>
        <v/>
      </c>
      <c r="UKI30" s="14" t="str">
        <f>IF('Employee Input 20-21'!UKI30="","",'Employee Input 20-21'!UKI30)</f>
        <v/>
      </c>
      <c r="UKJ30" s="14" t="str">
        <f>IF('Employee Input 20-21'!UKJ30="","",'Employee Input 20-21'!UKJ30)</f>
        <v/>
      </c>
      <c r="UKK30" s="14" t="str">
        <f>IF('Employee Input 20-21'!UKK30="","",'Employee Input 20-21'!UKK30)</f>
        <v/>
      </c>
      <c r="UKL30" s="14" t="str">
        <f>IF('Employee Input 20-21'!UKL30="","",'Employee Input 20-21'!UKL30)</f>
        <v/>
      </c>
      <c r="UKM30" s="14" t="str">
        <f>IF('Employee Input 20-21'!UKM30="","",'Employee Input 20-21'!UKM30)</f>
        <v/>
      </c>
      <c r="UKN30" s="14" t="str">
        <f>IF('Employee Input 20-21'!UKN30="","",'Employee Input 20-21'!UKN30)</f>
        <v/>
      </c>
      <c r="UKO30" s="14" t="str">
        <f>IF('Employee Input 20-21'!UKO30="","",'Employee Input 20-21'!UKO30)</f>
        <v/>
      </c>
      <c r="UKP30" s="14" t="str">
        <f>IF('Employee Input 20-21'!UKP30="","",'Employee Input 20-21'!UKP30)</f>
        <v/>
      </c>
      <c r="UKQ30" s="14" t="str">
        <f>IF('Employee Input 20-21'!UKQ30="","",'Employee Input 20-21'!UKQ30)</f>
        <v/>
      </c>
      <c r="UKR30" s="14" t="str">
        <f>IF('Employee Input 20-21'!UKR30="","",'Employee Input 20-21'!UKR30)</f>
        <v/>
      </c>
      <c r="UKS30" s="14" t="str">
        <f>IF('Employee Input 20-21'!UKS30="","",'Employee Input 20-21'!UKS30)</f>
        <v/>
      </c>
      <c r="UKT30" s="14" t="str">
        <f>IF('Employee Input 20-21'!UKT30="","",'Employee Input 20-21'!UKT30)</f>
        <v/>
      </c>
      <c r="UKU30" s="14" t="str">
        <f>IF('Employee Input 20-21'!UKU30="","",'Employee Input 20-21'!UKU30)</f>
        <v/>
      </c>
      <c r="UKV30" s="14" t="str">
        <f>IF('Employee Input 20-21'!UKV30="","",'Employee Input 20-21'!UKV30)</f>
        <v/>
      </c>
      <c r="UKW30" s="14" t="str">
        <f>IF('Employee Input 20-21'!UKW30="","",'Employee Input 20-21'!UKW30)</f>
        <v/>
      </c>
      <c r="UKX30" s="14" t="str">
        <f>IF('Employee Input 20-21'!UKX30="","",'Employee Input 20-21'!UKX30)</f>
        <v/>
      </c>
      <c r="UKY30" s="14" t="str">
        <f>IF('Employee Input 20-21'!UKY30="","",'Employee Input 20-21'!UKY30)</f>
        <v/>
      </c>
      <c r="UKZ30" s="14" t="str">
        <f>IF('Employee Input 20-21'!UKZ30="","",'Employee Input 20-21'!UKZ30)</f>
        <v/>
      </c>
      <c r="ULA30" s="14" t="str">
        <f>IF('Employee Input 20-21'!ULA30="","",'Employee Input 20-21'!ULA30)</f>
        <v/>
      </c>
      <c r="ULB30" s="14" t="str">
        <f>IF('Employee Input 20-21'!ULB30="","",'Employee Input 20-21'!ULB30)</f>
        <v/>
      </c>
      <c r="ULC30" s="14" t="str">
        <f>IF('Employee Input 20-21'!ULC30="","",'Employee Input 20-21'!ULC30)</f>
        <v/>
      </c>
      <c r="ULD30" s="14" t="str">
        <f>IF('Employee Input 20-21'!ULD30="","",'Employee Input 20-21'!ULD30)</f>
        <v/>
      </c>
      <c r="ULE30" s="14" t="str">
        <f>IF('Employee Input 20-21'!ULE30="","",'Employee Input 20-21'!ULE30)</f>
        <v/>
      </c>
      <c r="ULF30" s="14" t="str">
        <f>IF('Employee Input 20-21'!ULF30="","",'Employee Input 20-21'!ULF30)</f>
        <v/>
      </c>
      <c r="ULG30" s="14" t="str">
        <f>IF('Employee Input 20-21'!ULG30="","",'Employee Input 20-21'!ULG30)</f>
        <v/>
      </c>
      <c r="ULH30" s="14" t="str">
        <f>IF('Employee Input 20-21'!ULH30="","",'Employee Input 20-21'!ULH30)</f>
        <v/>
      </c>
      <c r="ULI30" s="14" t="str">
        <f>IF('Employee Input 20-21'!ULI30="","",'Employee Input 20-21'!ULI30)</f>
        <v/>
      </c>
      <c r="ULJ30" s="14" t="str">
        <f>IF('Employee Input 20-21'!ULJ30="","",'Employee Input 20-21'!ULJ30)</f>
        <v/>
      </c>
      <c r="ULK30" s="14" t="str">
        <f>IF('Employee Input 20-21'!ULK30="","",'Employee Input 20-21'!ULK30)</f>
        <v/>
      </c>
      <c r="ULL30" s="14" t="str">
        <f>IF('Employee Input 20-21'!ULL30="","",'Employee Input 20-21'!ULL30)</f>
        <v/>
      </c>
      <c r="ULM30" s="14" t="str">
        <f>IF('Employee Input 20-21'!ULM30="","",'Employee Input 20-21'!ULM30)</f>
        <v/>
      </c>
      <c r="ULN30" s="14" t="str">
        <f>IF('Employee Input 20-21'!ULN30="","",'Employee Input 20-21'!ULN30)</f>
        <v/>
      </c>
      <c r="ULO30" s="14" t="str">
        <f>IF('Employee Input 20-21'!ULO30="","",'Employee Input 20-21'!ULO30)</f>
        <v/>
      </c>
      <c r="ULP30" s="14" t="str">
        <f>IF('Employee Input 20-21'!ULP30="","",'Employee Input 20-21'!ULP30)</f>
        <v/>
      </c>
      <c r="ULQ30" s="14" t="str">
        <f>IF('Employee Input 20-21'!ULQ30="","",'Employee Input 20-21'!ULQ30)</f>
        <v/>
      </c>
      <c r="ULR30" s="14" t="str">
        <f>IF('Employee Input 20-21'!ULR30="","",'Employee Input 20-21'!ULR30)</f>
        <v/>
      </c>
      <c r="ULS30" s="14" t="str">
        <f>IF('Employee Input 20-21'!ULS30="","",'Employee Input 20-21'!ULS30)</f>
        <v/>
      </c>
      <c r="ULT30" s="14" t="str">
        <f>IF('Employee Input 20-21'!ULT30="","",'Employee Input 20-21'!ULT30)</f>
        <v/>
      </c>
      <c r="ULU30" s="14" t="str">
        <f>IF('Employee Input 20-21'!ULU30="","",'Employee Input 20-21'!ULU30)</f>
        <v/>
      </c>
      <c r="ULV30" s="14" t="str">
        <f>IF('Employee Input 20-21'!ULV30="","",'Employee Input 20-21'!ULV30)</f>
        <v/>
      </c>
      <c r="ULW30" s="14" t="str">
        <f>IF('Employee Input 20-21'!ULW30="","",'Employee Input 20-21'!ULW30)</f>
        <v/>
      </c>
      <c r="ULX30" s="14" t="str">
        <f>IF('Employee Input 20-21'!ULX30="","",'Employee Input 20-21'!ULX30)</f>
        <v/>
      </c>
      <c r="ULY30" s="14" t="str">
        <f>IF('Employee Input 20-21'!ULY30="","",'Employee Input 20-21'!ULY30)</f>
        <v/>
      </c>
      <c r="ULZ30" s="14" t="str">
        <f>IF('Employee Input 20-21'!ULZ30="","",'Employee Input 20-21'!ULZ30)</f>
        <v/>
      </c>
      <c r="UMA30" s="14" t="str">
        <f>IF('Employee Input 20-21'!UMA30="","",'Employee Input 20-21'!UMA30)</f>
        <v/>
      </c>
      <c r="UMB30" s="14" t="str">
        <f>IF('Employee Input 20-21'!UMB30="","",'Employee Input 20-21'!UMB30)</f>
        <v/>
      </c>
      <c r="UMC30" s="14" t="str">
        <f>IF('Employee Input 20-21'!UMC30="","",'Employee Input 20-21'!UMC30)</f>
        <v/>
      </c>
      <c r="UMD30" s="14" t="str">
        <f>IF('Employee Input 20-21'!UMD30="","",'Employee Input 20-21'!UMD30)</f>
        <v/>
      </c>
      <c r="UME30" s="14" t="str">
        <f>IF('Employee Input 20-21'!UME30="","",'Employee Input 20-21'!UME30)</f>
        <v/>
      </c>
      <c r="UMF30" s="14" t="str">
        <f>IF('Employee Input 20-21'!UMF30="","",'Employee Input 20-21'!UMF30)</f>
        <v/>
      </c>
      <c r="UMG30" s="14" t="str">
        <f>IF('Employee Input 20-21'!UMG30="","",'Employee Input 20-21'!UMG30)</f>
        <v/>
      </c>
      <c r="UMH30" s="14" t="str">
        <f>IF('Employee Input 20-21'!UMH30="","",'Employee Input 20-21'!UMH30)</f>
        <v/>
      </c>
      <c r="UMI30" s="14" t="str">
        <f>IF('Employee Input 20-21'!UMI30="","",'Employee Input 20-21'!UMI30)</f>
        <v/>
      </c>
      <c r="UMJ30" s="14" t="str">
        <f>IF('Employee Input 20-21'!UMJ30="","",'Employee Input 20-21'!UMJ30)</f>
        <v/>
      </c>
      <c r="UMK30" s="14" t="str">
        <f>IF('Employee Input 20-21'!UMK30="","",'Employee Input 20-21'!UMK30)</f>
        <v/>
      </c>
      <c r="UML30" s="14" t="str">
        <f>IF('Employee Input 20-21'!UML30="","",'Employee Input 20-21'!UML30)</f>
        <v/>
      </c>
      <c r="UMM30" s="14" t="str">
        <f>IF('Employee Input 20-21'!UMM30="","",'Employee Input 20-21'!UMM30)</f>
        <v/>
      </c>
      <c r="UMN30" s="14" t="str">
        <f>IF('Employee Input 20-21'!UMN30="","",'Employee Input 20-21'!UMN30)</f>
        <v/>
      </c>
      <c r="UMO30" s="14" t="str">
        <f>IF('Employee Input 20-21'!UMO30="","",'Employee Input 20-21'!UMO30)</f>
        <v/>
      </c>
      <c r="UMP30" s="14" t="str">
        <f>IF('Employee Input 20-21'!UMP30="","",'Employee Input 20-21'!UMP30)</f>
        <v/>
      </c>
      <c r="UMQ30" s="14" t="str">
        <f>IF('Employee Input 20-21'!UMQ30="","",'Employee Input 20-21'!UMQ30)</f>
        <v/>
      </c>
      <c r="UMR30" s="14" t="str">
        <f>IF('Employee Input 20-21'!UMR30="","",'Employee Input 20-21'!UMR30)</f>
        <v/>
      </c>
      <c r="UMS30" s="14" t="str">
        <f>IF('Employee Input 20-21'!UMS30="","",'Employee Input 20-21'!UMS30)</f>
        <v/>
      </c>
      <c r="UMT30" s="14" t="str">
        <f>IF('Employee Input 20-21'!UMT30="","",'Employee Input 20-21'!UMT30)</f>
        <v/>
      </c>
      <c r="UMU30" s="14" t="str">
        <f>IF('Employee Input 20-21'!UMU30="","",'Employee Input 20-21'!UMU30)</f>
        <v/>
      </c>
      <c r="UMV30" s="14" t="str">
        <f>IF('Employee Input 20-21'!UMV30="","",'Employee Input 20-21'!UMV30)</f>
        <v/>
      </c>
      <c r="UMW30" s="14" t="str">
        <f>IF('Employee Input 20-21'!UMW30="","",'Employee Input 20-21'!UMW30)</f>
        <v/>
      </c>
      <c r="UMX30" s="14" t="str">
        <f>IF('Employee Input 20-21'!UMX30="","",'Employee Input 20-21'!UMX30)</f>
        <v/>
      </c>
      <c r="UMY30" s="14" t="str">
        <f>IF('Employee Input 20-21'!UMY30="","",'Employee Input 20-21'!UMY30)</f>
        <v/>
      </c>
      <c r="UMZ30" s="14" t="str">
        <f>IF('Employee Input 20-21'!UMZ30="","",'Employee Input 20-21'!UMZ30)</f>
        <v/>
      </c>
      <c r="UNA30" s="14" t="str">
        <f>IF('Employee Input 20-21'!UNA30="","",'Employee Input 20-21'!UNA30)</f>
        <v/>
      </c>
      <c r="UNB30" s="14" t="str">
        <f>IF('Employee Input 20-21'!UNB30="","",'Employee Input 20-21'!UNB30)</f>
        <v/>
      </c>
      <c r="UNC30" s="14" t="str">
        <f>IF('Employee Input 20-21'!UNC30="","",'Employee Input 20-21'!UNC30)</f>
        <v/>
      </c>
      <c r="UND30" s="14" t="str">
        <f>IF('Employee Input 20-21'!UND30="","",'Employee Input 20-21'!UND30)</f>
        <v/>
      </c>
      <c r="UNE30" s="14" t="str">
        <f>IF('Employee Input 20-21'!UNE30="","",'Employee Input 20-21'!UNE30)</f>
        <v/>
      </c>
      <c r="UNF30" s="14" t="str">
        <f>IF('Employee Input 20-21'!UNF30="","",'Employee Input 20-21'!UNF30)</f>
        <v/>
      </c>
      <c r="UNG30" s="14" t="str">
        <f>IF('Employee Input 20-21'!UNG30="","",'Employee Input 20-21'!UNG30)</f>
        <v/>
      </c>
      <c r="UNH30" s="14" t="str">
        <f>IF('Employee Input 20-21'!UNH30="","",'Employee Input 20-21'!UNH30)</f>
        <v/>
      </c>
      <c r="UNI30" s="14" t="str">
        <f>IF('Employee Input 20-21'!UNI30="","",'Employee Input 20-21'!UNI30)</f>
        <v/>
      </c>
      <c r="UNJ30" s="14" t="str">
        <f>IF('Employee Input 20-21'!UNJ30="","",'Employee Input 20-21'!UNJ30)</f>
        <v/>
      </c>
      <c r="UNK30" s="14" t="str">
        <f>IF('Employee Input 20-21'!UNK30="","",'Employee Input 20-21'!UNK30)</f>
        <v/>
      </c>
      <c r="UNL30" s="14" t="str">
        <f>IF('Employee Input 20-21'!UNL30="","",'Employee Input 20-21'!UNL30)</f>
        <v/>
      </c>
      <c r="UNM30" s="14" t="str">
        <f>IF('Employee Input 20-21'!UNM30="","",'Employee Input 20-21'!UNM30)</f>
        <v/>
      </c>
      <c r="UNN30" s="14" t="str">
        <f>IF('Employee Input 20-21'!UNN30="","",'Employee Input 20-21'!UNN30)</f>
        <v/>
      </c>
      <c r="UNO30" s="14" t="str">
        <f>IF('Employee Input 20-21'!UNO30="","",'Employee Input 20-21'!UNO30)</f>
        <v/>
      </c>
      <c r="UNP30" s="14" t="str">
        <f>IF('Employee Input 20-21'!UNP30="","",'Employee Input 20-21'!UNP30)</f>
        <v/>
      </c>
      <c r="UNQ30" s="14" t="str">
        <f>IF('Employee Input 20-21'!UNQ30="","",'Employee Input 20-21'!UNQ30)</f>
        <v/>
      </c>
      <c r="UNR30" s="14" t="str">
        <f>IF('Employee Input 20-21'!UNR30="","",'Employee Input 20-21'!UNR30)</f>
        <v/>
      </c>
      <c r="UNS30" s="14" t="str">
        <f>IF('Employee Input 20-21'!UNS30="","",'Employee Input 20-21'!UNS30)</f>
        <v/>
      </c>
      <c r="UNT30" s="14" t="str">
        <f>IF('Employee Input 20-21'!UNT30="","",'Employee Input 20-21'!UNT30)</f>
        <v/>
      </c>
      <c r="UNU30" s="14" t="str">
        <f>IF('Employee Input 20-21'!UNU30="","",'Employee Input 20-21'!UNU30)</f>
        <v/>
      </c>
      <c r="UNV30" s="14" t="str">
        <f>IF('Employee Input 20-21'!UNV30="","",'Employee Input 20-21'!UNV30)</f>
        <v/>
      </c>
      <c r="UNW30" s="14" t="str">
        <f>IF('Employee Input 20-21'!UNW30="","",'Employee Input 20-21'!UNW30)</f>
        <v/>
      </c>
      <c r="UNX30" s="14" t="str">
        <f>IF('Employee Input 20-21'!UNX30="","",'Employee Input 20-21'!UNX30)</f>
        <v/>
      </c>
      <c r="UNY30" s="14" t="str">
        <f>IF('Employee Input 20-21'!UNY30="","",'Employee Input 20-21'!UNY30)</f>
        <v/>
      </c>
      <c r="UNZ30" s="14" t="str">
        <f>IF('Employee Input 20-21'!UNZ30="","",'Employee Input 20-21'!UNZ30)</f>
        <v/>
      </c>
      <c r="UOA30" s="14" t="str">
        <f>IF('Employee Input 20-21'!UOA30="","",'Employee Input 20-21'!UOA30)</f>
        <v/>
      </c>
      <c r="UOB30" s="14" t="str">
        <f>IF('Employee Input 20-21'!UOB30="","",'Employee Input 20-21'!UOB30)</f>
        <v/>
      </c>
      <c r="UOC30" s="14" t="str">
        <f>IF('Employee Input 20-21'!UOC30="","",'Employee Input 20-21'!UOC30)</f>
        <v/>
      </c>
      <c r="UOD30" s="14" t="str">
        <f>IF('Employee Input 20-21'!UOD30="","",'Employee Input 20-21'!UOD30)</f>
        <v/>
      </c>
      <c r="UOE30" s="14" t="str">
        <f>IF('Employee Input 20-21'!UOE30="","",'Employee Input 20-21'!UOE30)</f>
        <v/>
      </c>
      <c r="UOF30" s="14" t="str">
        <f>IF('Employee Input 20-21'!UOF30="","",'Employee Input 20-21'!UOF30)</f>
        <v/>
      </c>
      <c r="UOG30" s="14" t="str">
        <f>IF('Employee Input 20-21'!UOG30="","",'Employee Input 20-21'!UOG30)</f>
        <v/>
      </c>
      <c r="UOH30" s="14" t="str">
        <f>IF('Employee Input 20-21'!UOH30="","",'Employee Input 20-21'!UOH30)</f>
        <v/>
      </c>
      <c r="UOI30" s="14" t="str">
        <f>IF('Employee Input 20-21'!UOI30="","",'Employee Input 20-21'!UOI30)</f>
        <v/>
      </c>
      <c r="UOJ30" s="14" t="str">
        <f>IF('Employee Input 20-21'!UOJ30="","",'Employee Input 20-21'!UOJ30)</f>
        <v/>
      </c>
      <c r="UOK30" s="14" t="str">
        <f>IF('Employee Input 20-21'!UOK30="","",'Employee Input 20-21'!UOK30)</f>
        <v/>
      </c>
      <c r="UOL30" s="14" t="str">
        <f>IF('Employee Input 20-21'!UOL30="","",'Employee Input 20-21'!UOL30)</f>
        <v/>
      </c>
      <c r="UOM30" s="14" t="str">
        <f>IF('Employee Input 20-21'!UOM30="","",'Employee Input 20-21'!UOM30)</f>
        <v/>
      </c>
      <c r="UON30" s="14" t="str">
        <f>IF('Employee Input 20-21'!UON30="","",'Employee Input 20-21'!UON30)</f>
        <v/>
      </c>
      <c r="UOO30" s="14" t="str">
        <f>IF('Employee Input 20-21'!UOO30="","",'Employee Input 20-21'!UOO30)</f>
        <v/>
      </c>
      <c r="UOP30" s="14" t="str">
        <f>IF('Employee Input 20-21'!UOP30="","",'Employee Input 20-21'!UOP30)</f>
        <v/>
      </c>
      <c r="UOQ30" s="14" t="str">
        <f>IF('Employee Input 20-21'!UOQ30="","",'Employee Input 20-21'!UOQ30)</f>
        <v/>
      </c>
      <c r="UOR30" s="14" t="str">
        <f>IF('Employee Input 20-21'!UOR30="","",'Employee Input 20-21'!UOR30)</f>
        <v/>
      </c>
      <c r="UOS30" s="14" t="str">
        <f>IF('Employee Input 20-21'!UOS30="","",'Employee Input 20-21'!UOS30)</f>
        <v/>
      </c>
      <c r="UOT30" s="14" t="str">
        <f>IF('Employee Input 20-21'!UOT30="","",'Employee Input 20-21'!UOT30)</f>
        <v/>
      </c>
      <c r="UOU30" s="14" t="str">
        <f>IF('Employee Input 20-21'!UOU30="","",'Employee Input 20-21'!UOU30)</f>
        <v/>
      </c>
      <c r="UOV30" s="14" t="str">
        <f>IF('Employee Input 20-21'!UOV30="","",'Employee Input 20-21'!UOV30)</f>
        <v/>
      </c>
      <c r="UOW30" s="14" t="str">
        <f>IF('Employee Input 20-21'!UOW30="","",'Employee Input 20-21'!UOW30)</f>
        <v/>
      </c>
      <c r="UOX30" s="14" t="str">
        <f>IF('Employee Input 20-21'!UOX30="","",'Employee Input 20-21'!UOX30)</f>
        <v/>
      </c>
      <c r="UOY30" s="14" t="str">
        <f>IF('Employee Input 20-21'!UOY30="","",'Employee Input 20-21'!UOY30)</f>
        <v/>
      </c>
      <c r="UOZ30" s="14" t="str">
        <f>IF('Employee Input 20-21'!UOZ30="","",'Employee Input 20-21'!UOZ30)</f>
        <v/>
      </c>
      <c r="UPA30" s="14" t="str">
        <f>IF('Employee Input 20-21'!UPA30="","",'Employee Input 20-21'!UPA30)</f>
        <v/>
      </c>
      <c r="UPB30" s="14" t="str">
        <f>IF('Employee Input 20-21'!UPB30="","",'Employee Input 20-21'!UPB30)</f>
        <v/>
      </c>
      <c r="UPC30" s="14" t="str">
        <f>IF('Employee Input 20-21'!UPC30="","",'Employee Input 20-21'!UPC30)</f>
        <v/>
      </c>
      <c r="UPD30" s="14" t="str">
        <f>IF('Employee Input 20-21'!UPD30="","",'Employee Input 20-21'!UPD30)</f>
        <v/>
      </c>
      <c r="UPE30" s="14" t="str">
        <f>IF('Employee Input 20-21'!UPE30="","",'Employee Input 20-21'!UPE30)</f>
        <v/>
      </c>
      <c r="UPF30" s="14" t="str">
        <f>IF('Employee Input 20-21'!UPF30="","",'Employee Input 20-21'!UPF30)</f>
        <v/>
      </c>
      <c r="UPG30" s="14" t="str">
        <f>IF('Employee Input 20-21'!UPG30="","",'Employee Input 20-21'!UPG30)</f>
        <v/>
      </c>
      <c r="UPH30" s="14" t="str">
        <f>IF('Employee Input 20-21'!UPH30="","",'Employee Input 20-21'!UPH30)</f>
        <v/>
      </c>
      <c r="UPI30" s="14" t="str">
        <f>IF('Employee Input 20-21'!UPI30="","",'Employee Input 20-21'!UPI30)</f>
        <v/>
      </c>
      <c r="UPJ30" s="14" t="str">
        <f>IF('Employee Input 20-21'!UPJ30="","",'Employee Input 20-21'!UPJ30)</f>
        <v/>
      </c>
      <c r="UPK30" s="14" t="str">
        <f>IF('Employee Input 20-21'!UPK30="","",'Employee Input 20-21'!UPK30)</f>
        <v/>
      </c>
      <c r="UPL30" s="14" t="str">
        <f>IF('Employee Input 20-21'!UPL30="","",'Employee Input 20-21'!UPL30)</f>
        <v/>
      </c>
      <c r="UPM30" s="14" t="str">
        <f>IF('Employee Input 20-21'!UPM30="","",'Employee Input 20-21'!UPM30)</f>
        <v/>
      </c>
      <c r="UPN30" s="14" t="str">
        <f>IF('Employee Input 20-21'!UPN30="","",'Employee Input 20-21'!UPN30)</f>
        <v/>
      </c>
      <c r="UPO30" s="14" t="str">
        <f>IF('Employee Input 20-21'!UPO30="","",'Employee Input 20-21'!UPO30)</f>
        <v/>
      </c>
      <c r="UPP30" s="14" t="str">
        <f>IF('Employee Input 20-21'!UPP30="","",'Employee Input 20-21'!UPP30)</f>
        <v/>
      </c>
      <c r="UPQ30" s="14" t="str">
        <f>IF('Employee Input 20-21'!UPQ30="","",'Employee Input 20-21'!UPQ30)</f>
        <v/>
      </c>
      <c r="UPR30" s="14" t="str">
        <f>IF('Employee Input 20-21'!UPR30="","",'Employee Input 20-21'!UPR30)</f>
        <v/>
      </c>
      <c r="UPS30" s="14" t="str">
        <f>IF('Employee Input 20-21'!UPS30="","",'Employee Input 20-21'!UPS30)</f>
        <v/>
      </c>
      <c r="UPT30" s="14" t="str">
        <f>IF('Employee Input 20-21'!UPT30="","",'Employee Input 20-21'!UPT30)</f>
        <v/>
      </c>
      <c r="UPU30" s="14" t="str">
        <f>IF('Employee Input 20-21'!UPU30="","",'Employee Input 20-21'!UPU30)</f>
        <v/>
      </c>
      <c r="UPV30" s="14" t="str">
        <f>IF('Employee Input 20-21'!UPV30="","",'Employee Input 20-21'!UPV30)</f>
        <v/>
      </c>
      <c r="UPW30" s="14" t="str">
        <f>IF('Employee Input 20-21'!UPW30="","",'Employee Input 20-21'!UPW30)</f>
        <v/>
      </c>
      <c r="UPX30" s="14" t="str">
        <f>IF('Employee Input 20-21'!UPX30="","",'Employee Input 20-21'!UPX30)</f>
        <v/>
      </c>
      <c r="UPY30" s="14" t="str">
        <f>IF('Employee Input 20-21'!UPY30="","",'Employee Input 20-21'!UPY30)</f>
        <v/>
      </c>
      <c r="UPZ30" s="14" t="str">
        <f>IF('Employee Input 20-21'!UPZ30="","",'Employee Input 20-21'!UPZ30)</f>
        <v/>
      </c>
      <c r="UQA30" s="14" t="str">
        <f>IF('Employee Input 20-21'!UQA30="","",'Employee Input 20-21'!UQA30)</f>
        <v/>
      </c>
      <c r="UQB30" s="14" t="str">
        <f>IF('Employee Input 20-21'!UQB30="","",'Employee Input 20-21'!UQB30)</f>
        <v/>
      </c>
      <c r="UQC30" s="14" t="str">
        <f>IF('Employee Input 20-21'!UQC30="","",'Employee Input 20-21'!UQC30)</f>
        <v/>
      </c>
      <c r="UQD30" s="14" t="str">
        <f>IF('Employee Input 20-21'!UQD30="","",'Employee Input 20-21'!UQD30)</f>
        <v/>
      </c>
      <c r="UQE30" s="14" t="str">
        <f>IF('Employee Input 20-21'!UQE30="","",'Employee Input 20-21'!UQE30)</f>
        <v/>
      </c>
      <c r="UQF30" s="14" t="str">
        <f>IF('Employee Input 20-21'!UQF30="","",'Employee Input 20-21'!UQF30)</f>
        <v/>
      </c>
      <c r="UQG30" s="14" t="str">
        <f>IF('Employee Input 20-21'!UQG30="","",'Employee Input 20-21'!UQG30)</f>
        <v/>
      </c>
      <c r="UQH30" s="14" t="str">
        <f>IF('Employee Input 20-21'!UQH30="","",'Employee Input 20-21'!UQH30)</f>
        <v/>
      </c>
      <c r="UQI30" s="14" t="str">
        <f>IF('Employee Input 20-21'!UQI30="","",'Employee Input 20-21'!UQI30)</f>
        <v/>
      </c>
      <c r="UQJ30" s="14" t="str">
        <f>IF('Employee Input 20-21'!UQJ30="","",'Employee Input 20-21'!UQJ30)</f>
        <v/>
      </c>
      <c r="UQK30" s="14" t="str">
        <f>IF('Employee Input 20-21'!UQK30="","",'Employee Input 20-21'!UQK30)</f>
        <v/>
      </c>
      <c r="UQL30" s="14" t="str">
        <f>IF('Employee Input 20-21'!UQL30="","",'Employee Input 20-21'!UQL30)</f>
        <v/>
      </c>
      <c r="UQM30" s="14" t="str">
        <f>IF('Employee Input 20-21'!UQM30="","",'Employee Input 20-21'!UQM30)</f>
        <v/>
      </c>
      <c r="UQN30" s="14" t="str">
        <f>IF('Employee Input 20-21'!UQN30="","",'Employee Input 20-21'!UQN30)</f>
        <v/>
      </c>
      <c r="UQO30" s="14" t="str">
        <f>IF('Employee Input 20-21'!UQO30="","",'Employee Input 20-21'!UQO30)</f>
        <v/>
      </c>
      <c r="UQP30" s="14" t="str">
        <f>IF('Employee Input 20-21'!UQP30="","",'Employee Input 20-21'!UQP30)</f>
        <v/>
      </c>
      <c r="UQQ30" s="14" t="str">
        <f>IF('Employee Input 20-21'!UQQ30="","",'Employee Input 20-21'!UQQ30)</f>
        <v/>
      </c>
      <c r="UQR30" s="14" t="str">
        <f>IF('Employee Input 20-21'!UQR30="","",'Employee Input 20-21'!UQR30)</f>
        <v/>
      </c>
      <c r="UQS30" s="14" t="str">
        <f>IF('Employee Input 20-21'!UQS30="","",'Employee Input 20-21'!UQS30)</f>
        <v/>
      </c>
      <c r="UQT30" s="14" t="str">
        <f>IF('Employee Input 20-21'!UQT30="","",'Employee Input 20-21'!UQT30)</f>
        <v/>
      </c>
      <c r="UQU30" s="14" t="str">
        <f>IF('Employee Input 20-21'!UQU30="","",'Employee Input 20-21'!UQU30)</f>
        <v/>
      </c>
      <c r="UQV30" s="14" t="str">
        <f>IF('Employee Input 20-21'!UQV30="","",'Employee Input 20-21'!UQV30)</f>
        <v/>
      </c>
      <c r="UQW30" s="14" t="str">
        <f>IF('Employee Input 20-21'!UQW30="","",'Employee Input 20-21'!UQW30)</f>
        <v/>
      </c>
      <c r="UQX30" s="14" t="str">
        <f>IF('Employee Input 20-21'!UQX30="","",'Employee Input 20-21'!UQX30)</f>
        <v/>
      </c>
      <c r="UQY30" s="14" t="str">
        <f>IF('Employee Input 20-21'!UQY30="","",'Employee Input 20-21'!UQY30)</f>
        <v/>
      </c>
      <c r="UQZ30" s="14" t="str">
        <f>IF('Employee Input 20-21'!UQZ30="","",'Employee Input 20-21'!UQZ30)</f>
        <v/>
      </c>
      <c r="URA30" s="14" t="str">
        <f>IF('Employee Input 20-21'!URA30="","",'Employee Input 20-21'!URA30)</f>
        <v/>
      </c>
      <c r="URB30" s="14" t="str">
        <f>IF('Employee Input 20-21'!URB30="","",'Employee Input 20-21'!URB30)</f>
        <v/>
      </c>
      <c r="URC30" s="14" t="str">
        <f>IF('Employee Input 20-21'!URC30="","",'Employee Input 20-21'!URC30)</f>
        <v/>
      </c>
      <c r="URD30" s="14" t="str">
        <f>IF('Employee Input 20-21'!URD30="","",'Employee Input 20-21'!URD30)</f>
        <v/>
      </c>
      <c r="URE30" s="14" t="str">
        <f>IF('Employee Input 20-21'!URE30="","",'Employee Input 20-21'!URE30)</f>
        <v/>
      </c>
      <c r="URF30" s="14" t="str">
        <f>IF('Employee Input 20-21'!URF30="","",'Employee Input 20-21'!URF30)</f>
        <v/>
      </c>
      <c r="URG30" s="14" t="str">
        <f>IF('Employee Input 20-21'!URG30="","",'Employee Input 20-21'!URG30)</f>
        <v/>
      </c>
      <c r="URH30" s="14" t="str">
        <f>IF('Employee Input 20-21'!URH30="","",'Employee Input 20-21'!URH30)</f>
        <v/>
      </c>
      <c r="URI30" s="14" t="str">
        <f>IF('Employee Input 20-21'!URI30="","",'Employee Input 20-21'!URI30)</f>
        <v/>
      </c>
      <c r="URJ30" s="14" t="str">
        <f>IF('Employee Input 20-21'!URJ30="","",'Employee Input 20-21'!URJ30)</f>
        <v/>
      </c>
      <c r="URK30" s="14" t="str">
        <f>IF('Employee Input 20-21'!URK30="","",'Employee Input 20-21'!URK30)</f>
        <v/>
      </c>
      <c r="URL30" s="14" t="str">
        <f>IF('Employee Input 20-21'!URL30="","",'Employee Input 20-21'!URL30)</f>
        <v/>
      </c>
      <c r="URM30" s="14" t="str">
        <f>IF('Employee Input 20-21'!URM30="","",'Employee Input 20-21'!URM30)</f>
        <v/>
      </c>
      <c r="URN30" s="14" t="str">
        <f>IF('Employee Input 20-21'!URN30="","",'Employee Input 20-21'!URN30)</f>
        <v/>
      </c>
      <c r="URO30" s="14" t="str">
        <f>IF('Employee Input 20-21'!URO30="","",'Employee Input 20-21'!URO30)</f>
        <v/>
      </c>
      <c r="URP30" s="14" t="str">
        <f>IF('Employee Input 20-21'!URP30="","",'Employee Input 20-21'!URP30)</f>
        <v/>
      </c>
      <c r="URQ30" s="14" t="str">
        <f>IF('Employee Input 20-21'!URQ30="","",'Employee Input 20-21'!URQ30)</f>
        <v/>
      </c>
      <c r="URR30" s="14" t="str">
        <f>IF('Employee Input 20-21'!URR30="","",'Employee Input 20-21'!URR30)</f>
        <v/>
      </c>
      <c r="URS30" s="14" t="str">
        <f>IF('Employee Input 20-21'!URS30="","",'Employee Input 20-21'!URS30)</f>
        <v/>
      </c>
      <c r="URT30" s="14" t="str">
        <f>IF('Employee Input 20-21'!URT30="","",'Employee Input 20-21'!URT30)</f>
        <v/>
      </c>
      <c r="URU30" s="14" t="str">
        <f>IF('Employee Input 20-21'!URU30="","",'Employee Input 20-21'!URU30)</f>
        <v/>
      </c>
      <c r="URV30" s="14" t="str">
        <f>IF('Employee Input 20-21'!URV30="","",'Employee Input 20-21'!URV30)</f>
        <v/>
      </c>
      <c r="URW30" s="14" t="str">
        <f>IF('Employee Input 20-21'!URW30="","",'Employee Input 20-21'!URW30)</f>
        <v/>
      </c>
      <c r="URX30" s="14" t="str">
        <f>IF('Employee Input 20-21'!URX30="","",'Employee Input 20-21'!URX30)</f>
        <v/>
      </c>
      <c r="URY30" s="14" t="str">
        <f>IF('Employee Input 20-21'!URY30="","",'Employee Input 20-21'!URY30)</f>
        <v/>
      </c>
      <c r="URZ30" s="14" t="str">
        <f>IF('Employee Input 20-21'!URZ30="","",'Employee Input 20-21'!URZ30)</f>
        <v/>
      </c>
      <c r="USA30" s="14" t="str">
        <f>IF('Employee Input 20-21'!USA30="","",'Employee Input 20-21'!USA30)</f>
        <v/>
      </c>
      <c r="USB30" s="14" t="str">
        <f>IF('Employee Input 20-21'!USB30="","",'Employee Input 20-21'!USB30)</f>
        <v/>
      </c>
      <c r="USC30" s="14" t="str">
        <f>IF('Employee Input 20-21'!USC30="","",'Employee Input 20-21'!USC30)</f>
        <v/>
      </c>
      <c r="USD30" s="14" t="str">
        <f>IF('Employee Input 20-21'!USD30="","",'Employee Input 20-21'!USD30)</f>
        <v/>
      </c>
      <c r="USE30" s="14" t="str">
        <f>IF('Employee Input 20-21'!USE30="","",'Employee Input 20-21'!USE30)</f>
        <v/>
      </c>
      <c r="USF30" s="14" t="str">
        <f>IF('Employee Input 20-21'!USF30="","",'Employee Input 20-21'!USF30)</f>
        <v/>
      </c>
      <c r="USG30" s="14" t="str">
        <f>IF('Employee Input 20-21'!USG30="","",'Employee Input 20-21'!USG30)</f>
        <v/>
      </c>
      <c r="USH30" s="14" t="str">
        <f>IF('Employee Input 20-21'!USH30="","",'Employee Input 20-21'!USH30)</f>
        <v/>
      </c>
      <c r="USI30" s="14" t="str">
        <f>IF('Employee Input 20-21'!USI30="","",'Employee Input 20-21'!USI30)</f>
        <v/>
      </c>
      <c r="USJ30" s="14" t="str">
        <f>IF('Employee Input 20-21'!USJ30="","",'Employee Input 20-21'!USJ30)</f>
        <v/>
      </c>
      <c r="USK30" s="14" t="str">
        <f>IF('Employee Input 20-21'!USK30="","",'Employee Input 20-21'!USK30)</f>
        <v/>
      </c>
      <c r="USL30" s="14" t="str">
        <f>IF('Employee Input 20-21'!USL30="","",'Employee Input 20-21'!USL30)</f>
        <v/>
      </c>
      <c r="USM30" s="14" t="str">
        <f>IF('Employee Input 20-21'!USM30="","",'Employee Input 20-21'!USM30)</f>
        <v/>
      </c>
      <c r="USN30" s="14" t="str">
        <f>IF('Employee Input 20-21'!USN30="","",'Employee Input 20-21'!USN30)</f>
        <v/>
      </c>
      <c r="USO30" s="14" t="str">
        <f>IF('Employee Input 20-21'!USO30="","",'Employee Input 20-21'!USO30)</f>
        <v/>
      </c>
      <c r="USP30" s="14" t="str">
        <f>IF('Employee Input 20-21'!USP30="","",'Employee Input 20-21'!USP30)</f>
        <v/>
      </c>
      <c r="USQ30" s="14" t="str">
        <f>IF('Employee Input 20-21'!USQ30="","",'Employee Input 20-21'!USQ30)</f>
        <v/>
      </c>
      <c r="USR30" s="14" t="str">
        <f>IF('Employee Input 20-21'!USR30="","",'Employee Input 20-21'!USR30)</f>
        <v/>
      </c>
      <c r="USS30" s="14" t="str">
        <f>IF('Employee Input 20-21'!USS30="","",'Employee Input 20-21'!USS30)</f>
        <v/>
      </c>
      <c r="UST30" s="14" t="str">
        <f>IF('Employee Input 20-21'!UST30="","",'Employee Input 20-21'!UST30)</f>
        <v/>
      </c>
      <c r="USU30" s="14" t="str">
        <f>IF('Employee Input 20-21'!USU30="","",'Employee Input 20-21'!USU30)</f>
        <v/>
      </c>
      <c r="USV30" s="14" t="str">
        <f>IF('Employee Input 20-21'!USV30="","",'Employee Input 20-21'!USV30)</f>
        <v/>
      </c>
      <c r="USW30" s="14" t="str">
        <f>IF('Employee Input 20-21'!USW30="","",'Employee Input 20-21'!USW30)</f>
        <v/>
      </c>
      <c r="USX30" s="14" t="str">
        <f>IF('Employee Input 20-21'!USX30="","",'Employee Input 20-21'!USX30)</f>
        <v/>
      </c>
      <c r="USY30" s="14" t="str">
        <f>IF('Employee Input 20-21'!USY30="","",'Employee Input 20-21'!USY30)</f>
        <v/>
      </c>
      <c r="USZ30" s="14" t="str">
        <f>IF('Employee Input 20-21'!USZ30="","",'Employee Input 20-21'!USZ30)</f>
        <v/>
      </c>
      <c r="UTA30" s="14" t="str">
        <f>IF('Employee Input 20-21'!UTA30="","",'Employee Input 20-21'!UTA30)</f>
        <v/>
      </c>
      <c r="UTB30" s="14" t="str">
        <f>IF('Employee Input 20-21'!UTB30="","",'Employee Input 20-21'!UTB30)</f>
        <v/>
      </c>
      <c r="UTC30" s="14" t="str">
        <f>IF('Employee Input 20-21'!UTC30="","",'Employee Input 20-21'!UTC30)</f>
        <v/>
      </c>
      <c r="UTD30" s="14" t="str">
        <f>IF('Employee Input 20-21'!UTD30="","",'Employee Input 20-21'!UTD30)</f>
        <v/>
      </c>
      <c r="UTE30" s="14" t="str">
        <f>IF('Employee Input 20-21'!UTE30="","",'Employee Input 20-21'!UTE30)</f>
        <v/>
      </c>
      <c r="UTF30" s="14" t="str">
        <f>IF('Employee Input 20-21'!UTF30="","",'Employee Input 20-21'!UTF30)</f>
        <v/>
      </c>
      <c r="UTG30" s="14" t="str">
        <f>IF('Employee Input 20-21'!UTG30="","",'Employee Input 20-21'!UTG30)</f>
        <v/>
      </c>
      <c r="UTH30" s="14" t="str">
        <f>IF('Employee Input 20-21'!UTH30="","",'Employee Input 20-21'!UTH30)</f>
        <v/>
      </c>
      <c r="UTI30" s="14" t="str">
        <f>IF('Employee Input 20-21'!UTI30="","",'Employee Input 20-21'!UTI30)</f>
        <v/>
      </c>
      <c r="UTJ30" s="14" t="str">
        <f>IF('Employee Input 20-21'!UTJ30="","",'Employee Input 20-21'!UTJ30)</f>
        <v/>
      </c>
      <c r="UTK30" s="14" t="str">
        <f>IF('Employee Input 20-21'!UTK30="","",'Employee Input 20-21'!UTK30)</f>
        <v/>
      </c>
      <c r="UTL30" s="14" t="str">
        <f>IF('Employee Input 20-21'!UTL30="","",'Employee Input 20-21'!UTL30)</f>
        <v/>
      </c>
      <c r="UTM30" s="14" t="str">
        <f>IF('Employee Input 20-21'!UTM30="","",'Employee Input 20-21'!UTM30)</f>
        <v/>
      </c>
      <c r="UTN30" s="14" t="str">
        <f>IF('Employee Input 20-21'!UTN30="","",'Employee Input 20-21'!UTN30)</f>
        <v/>
      </c>
      <c r="UTO30" s="14" t="str">
        <f>IF('Employee Input 20-21'!UTO30="","",'Employee Input 20-21'!UTO30)</f>
        <v/>
      </c>
      <c r="UTP30" s="14" t="str">
        <f>IF('Employee Input 20-21'!UTP30="","",'Employee Input 20-21'!UTP30)</f>
        <v/>
      </c>
      <c r="UTQ30" s="14" t="str">
        <f>IF('Employee Input 20-21'!UTQ30="","",'Employee Input 20-21'!UTQ30)</f>
        <v/>
      </c>
      <c r="UTR30" s="14" t="str">
        <f>IF('Employee Input 20-21'!UTR30="","",'Employee Input 20-21'!UTR30)</f>
        <v/>
      </c>
      <c r="UTS30" s="14" t="str">
        <f>IF('Employee Input 20-21'!UTS30="","",'Employee Input 20-21'!UTS30)</f>
        <v/>
      </c>
      <c r="UTT30" s="14" t="str">
        <f>IF('Employee Input 20-21'!UTT30="","",'Employee Input 20-21'!UTT30)</f>
        <v/>
      </c>
      <c r="UTU30" s="14" t="str">
        <f>IF('Employee Input 20-21'!UTU30="","",'Employee Input 20-21'!UTU30)</f>
        <v/>
      </c>
      <c r="UTV30" s="14" t="str">
        <f>IF('Employee Input 20-21'!UTV30="","",'Employee Input 20-21'!UTV30)</f>
        <v/>
      </c>
      <c r="UTW30" s="14" t="str">
        <f>IF('Employee Input 20-21'!UTW30="","",'Employee Input 20-21'!UTW30)</f>
        <v/>
      </c>
      <c r="UTX30" s="14" t="str">
        <f>IF('Employee Input 20-21'!UTX30="","",'Employee Input 20-21'!UTX30)</f>
        <v/>
      </c>
      <c r="UTY30" s="14" t="str">
        <f>IF('Employee Input 20-21'!UTY30="","",'Employee Input 20-21'!UTY30)</f>
        <v/>
      </c>
      <c r="UTZ30" s="14" t="str">
        <f>IF('Employee Input 20-21'!UTZ30="","",'Employee Input 20-21'!UTZ30)</f>
        <v/>
      </c>
      <c r="UUA30" s="14" t="str">
        <f>IF('Employee Input 20-21'!UUA30="","",'Employee Input 20-21'!UUA30)</f>
        <v/>
      </c>
      <c r="UUB30" s="14" t="str">
        <f>IF('Employee Input 20-21'!UUB30="","",'Employee Input 20-21'!UUB30)</f>
        <v/>
      </c>
      <c r="UUC30" s="14" t="str">
        <f>IF('Employee Input 20-21'!UUC30="","",'Employee Input 20-21'!UUC30)</f>
        <v/>
      </c>
      <c r="UUD30" s="14" t="str">
        <f>IF('Employee Input 20-21'!UUD30="","",'Employee Input 20-21'!UUD30)</f>
        <v/>
      </c>
      <c r="UUE30" s="14" t="str">
        <f>IF('Employee Input 20-21'!UUE30="","",'Employee Input 20-21'!UUE30)</f>
        <v/>
      </c>
      <c r="UUF30" s="14" t="str">
        <f>IF('Employee Input 20-21'!UUF30="","",'Employee Input 20-21'!UUF30)</f>
        <v/>
      </c>
      <c r="UUG30" s="14" t="str">
        <f>IF('Employee Input 20-21'!UUG30="","",'Employee Input 20-21'!UUG30)</f>
        <v/>
      </c>
      <c r="UUH30" s="14" t="str">
        <f>IF('Employee Input 20-21'!UUH30="","",'Employee Input 20-21'!UUH30)</f>
        <v/>
      </c>
      <c r="UUI30" s="14" t="str">
        <f>IF('Employee Input 20-21'!UUI30="","",'Employee Input 20-21'!UUI30)</f>
        <v/>
      </c>
      <c r="UUJ30" s="14" t="str">
        <f>IF('Employee Input 20-21'!UUJ30="","",'Employee Input 20-21'!UUJ30)</f>
        <v/>
      </c>
      <c r="UUK30" s="14" t="str">
        <f>IF('Employee Input 20-21'!UUK30="","",'Employee Input 20-21'!UUK30)</f>
        <v/>
      </c>
      <c r="UUL30" s="14" t="str">
        <f>IF('Employee Input 20-21'!UUL30="","",'Employee Input 20-21'!UUL30)</f>
        <v/>
      </c>
      <c r="UUM30" s="14" t="str">
        <f>IF('Employee Input 20-21'!UUM30="","",'Employee Input 20-21'!UUM30)</f>
        <v/>
      </c>
      <c r="UUN30" s="14" t="str">
        <f>IF('Employee Input 20-21'!UUN30="","",'Employee Input 20-21'!UUN30)</f>
        <v/>
      </c>
      <c r="UUO30" s="14" t="str">
        <f>IF('Employee Input 20-21'!UUO30="","",'Employee Input 20-21'!UUO30)</f>
        <v/>
      </c>
      <c r="UUP30" s="14" t="str">
        <f>IF('Employee Input 20-21'!UUP30="","",'Employee Input 20-21'!UUP30)</f>
        <v/>
      </c>
      <c r="UUQ30" s="14" t="str">
        <f>IF('Employee Input 20-21'!UUQ30="","",'Employee Input 20-21'!UUQ30)</f>
        <v/>
      </c>
      <c r="UUR30" s="14" t="str">
        <f>IF('Employee Input 20-21'!UUR30="","",'Employee Input 20-21'!UUR30)</f>
        <v/>
      </c>
      <c r="UUS30" s="14" t="str">
        <f>IF('Employee Input 20-21'!UUS30="","",'Employee Input 20-21'!UUS30)</f>
        <v/>
      </c>
      <c r="UUT30" s="14" t="str">
        <f>IF('Employee Input 20-21'!UUT30="","",'Employee Input 20-21'!UUT30)</f>
        <v/>
      </c>
      <c r="UUU30" s="14" t="str">
        <f>IF('Employee Input 20-21'!UUU30="","",'Employee Input 20-21'!UUU30)</f>
        <v/>
      </c>
      <c r="UUV30" s="14" t="str">
        <f>IF('Employee Input 20-21'!UUV30="","",'Employee Input 20-21'!UUV30)</f>
        <v/>
      </c>
      <c r="UUW30" s="14" t="str">
        <f>IF('Employee Input 20-21'!UUW30="","",'Employee Input 20-21'!UUW30)</f>
        <v/>
      </c>
      <c r="UUX30" s="14" t="str">
        <f>IF('Employee Input 20-21'!UUX30="","",'Employee Input 20-21'!UUX30)</f>
        <v/>
      </c>
      <c r="UUY30" s="14" t="str">
        <f>IF('Employee Input 20-21'!UUY30="","",'Employee Input 20-21'!UUY30)</f>
        <v/>
      </c>
      <c r="UUZ30" s="14" t="str">
        <f>IF('Employee Input 20-21'!UUZ30="","",'Employee Input 20-21'!UUZ30)</f>
        <v/>
      </c>
      <c r="UVA30" s="14" t="str">
        <f>IF('Employee Input 20-21'!UVA30="","",'Employee Input 20-21'!UVA30)</f>
        <v/>
      </c>
      <c r="UVB30" s="14" t="str">
        <f>IF('Employee Input 20-21'!UVB30="","",'Employee Input 20-21'!UVB30)</f>
        <v/>
      </c>
      <c r="UVC30" s="14" t="str">
        <f>IF('Employee Input 20-21'!UVC30="","",'Employee Input 20-21'!UVC30)</f>
        <v/>
      </c>
      <c r="UVD30" s="14" t="str">
        <f>IF('Employee Input 20-21'!UVD30="","",'Employee Input 20-21'!UVD30)</f>
        <v/>
      </c>
      <c r="UVE30" s="14" t="str">
        <f>IF('Employee Input 20-21'!UVE30="","",'Employee Input 20-21'!UVE30)</f>
        <v/>
      </c>
      <c r="UVF30" s="14" t="str">
        <f>IF('Employee Input 20-21'!UVF30="","",'Employee Input 20-21'!UVF30)</f>
        <v/>
      </c>
      <c r="UVG30" s="14" t="str">
        <f>IF('Employee Input 20-21'!UVG30="","",'Employee Input 20-21'!UVG30)</f>
        <v/>
      </c>
      <c r="UVH30" s="14" t="str">
        <f>IF('Employee Input 20-21'!UVH30="","",'Employee Input 20-21'!UVH30)</f>
        <v/>
      </c>
      <c r="UVI30" s="14" t="str">
        <f>IF('Employee Input 20-21'!UVI30="","",'Employee Input 20-21'!UVI30)</f>
        <v/>
      </c>
      <c r="UVJ30" s="14" t="str">
        <f>IF('Employee Input 20-21'!UVJ30="","",'Employee Input 20-21'!UVJ30)</f>
        <v/>
      </c>
      <c r="UVK30" s="14" t="str">
        <f>IF('Employee Input 20-21'!UVK30="","",'Employee Input 20-21'!UVK30)</f>
        <v/>
      </c>
      <c r="UVL30" s="14" t="str">
        <f>IF('Employee Input 20-21'!UVL30="","",'Employee Input 20-21'!UVL30)</f>
        <v/>
      </c>
      <c r="UVM30" s="14" t="str">
        <f>IF('Employee Input 20-21'!UVM30="","",'Employee Input 20-21'!UVM30)</f>
        <v/>
      </c>
      <c r="UVN30" s="14" t="str">
        <f>IF('Employee Input 20-21'!UVN30="","",'Employee Input 20-21'!UVN30)</f>
        <v/>
      </c>
      <c r="UVO30" s="14" t="str">
        <f>IF('Employee Input 20-21'!UVO30="","",'Employee Input 20-21'!UVO30)</f>
        <v/>
      </c>
      <c r="UVP30" s="14" t="str">
        <f>IF('Employee Input 20-21'!UVP30="","",'Employee Input 20-21'!UVP30)</f>
        <v/>
      </c>
      <c r="UVQ30" s="14" t="str">
        <f>IF('Employee Input 20-21'!UVQ30="","",'Employee Input 20-21'!UVQ30)</f>
        <v/>
      </c>
      <c r="UVR30" s="14" t="str">
        <f>IF('Employee Input 20-21'!UVR30="","",'Employee Input 20-21'!UVR30)</f>
        <v/>
      </c>
      <c r="UVS30" s="14" t="str">
        <f>IF('Employee Input 20-21'!UVS30="","",'Employee Input 20-21'!UVS30)</f>
        <v/>
      </c>
      <c r="UVT30" s="14" t="str">
        <f>IF('Employee Input 20-21'!UVT30="","",'Employee Input 20-21'!UVT30)</f>
        <v/>
      </c>
      <c r="UVU30" s="14" t="str">
        <f>IF('Employee Input 20-21'!UVU30="","",'Employee Input 20-21'!UVU30)</f>
        <v/>
      </c>
      <c r="UVV30" s="14" t="str">
        <f>IF('Employee Input 20-21'!UVV30="","",'Employee Input 20-21'!UVV30)</f>
        <v/>
      </c>
      <c r="UVW30" s="14" t="str">
        <f>IF('Employee Input 20-21'!UVW30="","",'Employee Input 20-21'!UVW30)</f>
        <v/>
      </c>
      <c r="UVX30" s="14" t="str">
        <f>IF('Employee Input 20-21'!UVX30="","",'Employee Input 20-21'!UVX30)</f>
        <v/>
      </c>
      <c r="UVY30" s="14" t="str">
        <f>IF('Employee Input 20-21'!UVY30="","",'Employee Input 20-21'!UVY30)</f>
        <v/>
      </c>
      <c r="UVZ30" s="14" t="str">
        <f>IF('Employee Input 20-21'!UVZ30="","",'Employee Input 20-21'!UVZ30)</f>
        <v/>
      </c>
      <c r="UWA30" s="14" t="str">
        <f>IF('Employee Input 20-21'!UWA30="","",'Employee Input 20-21'!UWA30)</f>
        <v/>
      </c>
      <c r="UWB30" s="14" t="str">
        <f>IF('Employee Input 20-21'!UWB30="","",'Employee Input 20-21'!UWB30)</f>
        <v/>
      </c>
      <c r="UWC30" s="14" t="str">
        <f>IF('Employee Input 20-21'!UWC30="","",'Employee Input 20-21'!UWC30)</f>
        <v/>
      </c>
      <c r="UWD30" s="14" t="str">
        <f>IF('Employee Input 20-21'!UWD30="","",'Employee Input 20-21'!UWD30)</f>
        <v/>
      </c>
      <c r="UWE30" s="14" t="str">
        <f>IF('Employee Input 20-21'!UWE30="","",'Employee Input 20-21'!UWE30)</f>
        <v/>
      </c>
      <c r="UWF30" s="14" t="str">
        <f>IF('Employee Input 20-21'!UWF30="","",'Employee Input 20-21'!UWF30)</f>
        <v/>
      </c>
      <c r="UWG30" s="14" t="str">
        <f>IF('Employee Input 20-21'!UWG30="","",'Employee Input 20-21'!UWG30)</f>
        <v/>
      </c>
      <c r="UWH30" s="14" t="str">
        <f>IF('Employee Input 20-21'!UWH30="","",'Employee Input 20-21'!UWH30)</f>
        <v/>
      </c>
      <c r="UWI30" s="14" t="str">
        <f>IF('Employee Input 20-21'!UWI30="","",'Employee Input 20-21'!UWI30)</f>
        <v/>
      </c>
      <c r="UWJ30" s="14" t="str">
        <f>IF('Employee Input 20-21'!UWJ30="","",'Employee Input 20-21'!UWJ30)</f>
        <v/>
      </c>
      <c r="UWK30" s="14" t="str">
        <f>IF('Employee Input 20-21'!UWK30="","",'Employee Input 20-21'!UWK30)</f>
        <v/>
      </c>
      <c r="UWL30" s="14" t="str">
        <f>IF('Employee Input 20-21'!UWL30="","",'Employee Input 20-21'!UWL30)</f>
        <v/>
      </c>
      <c r="UWM30" s="14" t="str">
        <f>IF('Employee Input 20-21'!UWM30="","",'Employee Input 20-21'!UWM30)</f>
        <v/>
      </c>
      <c r="UWN30" s="14" t="str">
        <f>IF('Employee Input 20-21'!UWN30="","",'Employee Input 20-21'!UWN30)</f>
        <v/>
      </c>
      <c r="UWO30" s="14" t="str">
        <f>IF('Employee Input 20-21'!UWO30="","",'Employee Input 20-21'!UWO30)</f>
        <v/>
      </c>
      <c r="UWP30" s="14" t="str">
        <f>IF('Employee Input 20-21'!UWP30="","",'Employee Input 20-21'!UWP30)</f>
        <v/>
      </c>
      <c r="UWQ30" s="14" t="str">
        <f>IF('Employee Input 20-21'!UWQ30="","",'Employee Input 20-21'!UWQ30)</f>
        <v/>
      </c>
      <c r="UWR30" s="14" t="str">
        <f>IF('Employee Input 20-21'!UWR30="","",'Employee Input 20-21'!UWR30)</f>
        <v/>
      </c>
      <c r="UWS30" s="14" t="str">
        <f>IF('Employee Input 20-21'!UWS30="","",'Employee Input 20-21'!UWS30)</f>
        <v/>
      </c>
      <c r="UWT30" s="14" t="str">
        <f>IF('Employee Input 20-21'!UWT30="","",'Employee Input 20-21'!UWT30)</f>
        <v/>
      </c>
      <c r="UWU30" s="14" t="str">
        <f>IF('Employee Input 20-21'!UWU30="","",'Employee Input 20-21'!UWU30)</f>
        <v/>
      </c>
      <c r="UWV30" s="14" t="str">
        <f>IF('Employee Input 20-21'!UWV30="","",'Employee Input 20-21'!UWV30)</f>
        <v/>
      </c>
      <c r="UWW30" s="14" t="str">
        <f>IF('Employee Input 20-21'!UWW30="","",'Employee Input 20-21'!UWW30)</f>
        <v/>
      </c>
      <c r="UWX30" s="14" t="str">
        <f>IF('Employee Input 20-21'!UWX30="","",'Employee Input 20-21'!UWX30)</f>
        <v/>
      </c>
      <c r="UWY30" s="14" t="str">
        <f>IF('Employee Input 20-21'!UWY30="","",'Employee Input 20-21'!UWY30)</f>
        <v/>
      </c>
      <c r="UWZ30" s="14" t="str">
        <f>IF('Employee Input 20-21'!UWZ30="","",'Employee Input 20-21'!UWZ30)</f>
        <v/>
      </c>
      <c r="UXA30" s="14" t="str">
        <f>IF('Employee Input 20-21'!UXA30="","",'Employee Input 20-21'!UXA30)</f>
        <v/>
      </c>
      <c r="UXB30" s="14" t="str">
        <f>IF('Employee Input 20-21'!UXB30="","",'Employee Input 20-21'!UXB30)</f>
        <v/>
      </c>
      <c r="UXC30" s="14" t="str">
        <f>IF('Employee Input 20-21'!UXC30="","",'Employee Input 20-21'!UXC30)</f>
        <v/>
      </c>
      <c r="UXD30" s="14" t="str">
        <f>IF('Employee Input 20-21'!UXD30="","",'Employee Input 20-21'!UXD30)</f>
        <v/>
      </c>
      <c r="UXE30" s="14" t="str">
        <f>IF('Employee Input 20-21'!UXE30="","",'Employee Input 20-21'!UXE30)</f>
        <v/>
      </c>
      <c r="UXF30" s="14" t="str">
        <f>IF('Employee Input 20-21'!UXF30="","",'Employee Input 20-21'!UXF30)</f>
        <v/>
      </c>
      <c r="UXG30" s="14" t="str">
        <f>IF('Employee Input 20-21'!UXG30="","",'Employee Input 20-21'!UXG30)</f>
        <v/>
      </c>
      <c r="UXH30" s="14" t="str">
        <f>IF('Employee Input 20-21'!UXH30="","",'Employee Input 20-21'!UXH30)</f>
        <v/>
      </c>
      <c r="UXI30" s="14" t="str">
        <f>IF('Employee Input 20-21'!UXI30="","",'Employee Input 20-21'!UXI30)</f>
        <v/>
      </c>
      <c r="UXJ30" s="14" t="str">
        <f>IF('Employee Input 20-21'!UXJ30="","",'Employee Input 20-21'!UXJ30)</f>
        <v/>
      </c>
      <c r="UXK30" s="14" t="str">
        <f>IF('Employee Input 20-21'!UXK30="","",'Employee Input 20-21'!UXK30)</f>
        <v/>
      </c>
      <c r="UXL30" s="14" t="str">
        <f>IF('Employee Input 20-21'!UXL30="","",'Employee Input 20-21'!UXL30)</f>
        <v/>
      </c>
      <c r="UXM30" s="14" t="str">
        <f>IF('Employee Input 20-21'!UXM30="","",'Employee Input 20-21'!UXM30)</f>
        <v/>
      </c>
      <c r="UXN30" s="14" t="str">
        <f>IF('Employee Input 20-21'!UXN30="","",'Employee Input 20-21'!UXN30)</f>
        <v/>
      </c>
      <c r="UXO30" s="14" t="str">
        <f>IF('Employee Input 20-21'!UXO30="","",'Employee Input 20-21'!UXO30)</f>
        <v/>
      </c>
      <c r="UXP30" s="14" t="str">
        <f>IF('Employee Input 20-21'!UXP30="","",'Employee Input 20-21'!UXP30)</f>
        <v/>
      </c>
      <c r="UXQ30" s="14" t="str">
        <f>IF('Employee Input 20-21'!UXQ30="","",'Employee Input 20-21'!UXQ30)</f>
        <v/>
      </c>
      <c r="UXR30" s="14" t="str">
        <f>IF('Employee Input 20-21'!UXR30="","",'Employee Input 20-21'!UXR30)</f>
        <v/>
      </c>
      <c r="UXS30" s="14" t="str">
        <f>IF('Employee Input 20-21'!UXS30="","",'Employee Input 20-21'!UXS30)</f>
        <v/>
      </c>
      <c r="UXT30" s="14" t="str">
        <f>IF('Employee Input 20-21'!UXT30="","",'Employee Input 20-21'!UXT30)</f>
        <v/>
      </c>
      <c r="UXU30" s="14" t="str">
        <f>IF('Employee Input 20-21'!UXU30="","",'Employee Input 20-21'!UXU30)</f>
        <v/>
      </c>
      <c r="UXV30" s="14" t="str">
        <f>IF('Employee Input 20-21'!UXV30="","",'Employee Input 20-21'!UXV30)</f>
        <v/>
      </c>
      <c r="UXW30" s="14" t="str">
        <f>IF('Employee Input 20-21'!UXW30="","",'Employee Input 20-21'!UXW30)</f>
        <v/>
      </c>
      <c r="UXX30" s="14" t="str">
        <f>IF('Employee Input 20-21'!UXX30="","",'Employee Input 20-21'!UXX30)</f>
        <v/>
      </c>
      <c r="UXY30" s="14" t="str">
        <f>IF('Employee Input 20-21'!UXY30="","",'Employee Input 20-21'!UXY30)</f>
        <v/>
      </c>
      <c r="UXZ30" s="14" t="str">
        <f>IF('Employee Input 20-21'!UXZ30="","",'Employee Input 20-21'!UXZ30)</f>
        <v/>
      </c>
      <c r="UYA30" s="14" t="str">
        <f>IF('Employee Input 20-21'!UYA30="","",'Employee Input 20-21'!UYA30)</f>
        <v/>
      </c>
      <c r="UYB30" s="14" t="str">
        <f>IF('Employee Input 20-21'!UYB30="","",'Employee Input 20-21'!UYB30)</f>
        <v/>
      </c>
      <c r="UYC30" s="14" t="str">
        <f>IF('Employee Input 20-21'!UYC30="","",'Employee Input 20-21'!UYC30)</f>
        <v/>
      </c>
      <c r="UYD30" s="14" t="str">
        <f>IF('Employee Input 20-21'!UYD30="","",'Employee Input 20-21'!UYD30)</f>
        <v/>
      </c>
      <c r="UYE30" s="14" t="str">
        <f>IF('Employee Input 20-21'!UYE30="","",'Employee Input 20-21'!UYE30)</f>
        <v/>
      </c>
      <c r="UYF30" s="14" t="str">
        <f>IF('Employee Input 20-21'!UYF30="","",'Employee Input 20-21'!UYF30)</f>
        <v/>
      </c>
      <c r="UYG30" s="14" t="str">
        <f>IF('Employee Input 20-21'!UYG30="","",'Employee Input 20-21'!UYG30)</f>
        <v/>
      </c>
      <c r="UYH30" s="14" t="str">
        <f>IF('Employee Input 20-21'!UYH30="","",'Employee Input 20-21'!UYH30)</f>
        <v/>
      </c>
      <c r="UYI30" s="14" t="str">
        <f>IF('Employee Input 20-21'!UYI30="","",'Employee Input 20-21'!UYI30)</f>
        <v/>
      </c>
      <c r="UYJ30" s="14" t="str">
        <f>IF('Employee Input 20-21'!UYJ30="","",'Employee Input 20-21'!UYJ30)</f>
        <v/>
      </c>
      <c r="UYK30" s="14" t="str">
        <f>IF('Employee Input 20-21'!UYK30="","",'Employee Input 20-21'!UYK30)</f>
        <v/>
      </c>
      <c r="UYL30" s="14" t="str">
        <f>IF('Employee Input 20-21'!UYL30="","",'Employee Input 20-21'!UYL30)</f>
        <v/>
      </c>
      <c r="UYM30" s="14" t="str">
        <f>IF('Employee Input 20-21'!UYM30="","",'Employee Input 20-21'!UYM30)</f>
        <v/>
      </c>
      <c r="UYN30" s="14" t="str">
        <f>IF('Employee Input 20-21'!UYN30="","",'Employee Input 20-21'!UYN30)</f>
        <v/>
      </c>
      <c r="UYO30" s="14" t="str">
        <f>IF('Employee Input 20-21'!UYO30="","",'Employee Input 20-21'!UYO30)</f>
        <v/>
      </c>
      <c r="UYP30" s="14" t="str">
        <f>IF('Employee Input 20-21'!UYP30="","",'Employee Input 20-21'!UYP30)</f>
        <v/>
      </c>
      <c r="UYQ30" s="14" t="str">
        <f>IF('Employee Input 20-21'!UYQ30="","",'Employee Input 20-21'!UYQ30)</f>
        <v/>
      </c>
      <c r="UYR30" s="14" t="str">
        <f>IF('Employee Input 20-21'!UYR30="","",'Employee Input 20-21'!UYR30)</f>
        <v/>
      </c>
      <c r="UYS30" s="14" t="str">
        <f>IF('Employee Input 20-21'!UYS30="","",'Employee Input 20-21'!UYS30)</f>
        <v/>
      </c>
      <c r="UYT30" s="14" t="str">
        <f>IF('Employee Input 20-21'!UYT30="","",'Employee Input 20-21'!UYT30)</f>
        <v/>
      </c>
      <c r="UYU30" s="14" t="str">
        <f>IF('Employee Input 20-21'!UYU30="","",'Employee Input 20-21'!UYU30)</f>
        <v/>
      </c>
      <c r="UYV30" s="14" t="str">
        <f>IF('Employee Input 20-21'!UYV30="","",'Employee Input 20-21'!UYV30)</f>
        <v/>
      </c>
      <c r="UYW30" s="14" t="str">
        <f>IF('Employee Input 20-21'!UYW30="","",'Employee Input 20-21'!UYW30)</f>
        <v/>
      </c>
      <c r="UYX30" s="14" t="str">
        <f>IF('Employee Input 20-21'!UYX30="","",'Employee Input 20-21'!UYX30)</f>
        <v/>
      </c>
      <c r="UYY30" s="14" t="str">
        <f>IF('Employee Input 20-21'!UYY30="","",'Employee Input 20-21'!UYY30)</f>
        <v/>
      </c>
      <c r="UYZ30" s="14" t="str">
        <f>IF('Employee Input 20-21'!UYZ30="","",'Employee Input 20-21'!UYZ30)</f>
        <v/>
      </c>
      <c r="UZA30" s="14" t="str">
        <f>IF('Employee Input 20-21'!UZA30="","",'Employee Input 20-21'!UZA30)</f>
        <v/>
      </c>
      <c r="UZB30" s="14" t="str">
        <f>IF('Employee Input 20-21'!UZB30="","",'Employee Input 20-21'!UZB30)</f>
        <v/>
      </c>
      <c r="UZC30" s="14" t="str">
        <f>IF('Employee Input 20-21'!UZC30="","",'Employee Input 20-21'!UZC30)</f>
        <v/>
      </c>
      <c r="UZD30" s="14" t="str">
        <f>IF('Employee Input 20-21'!UZD30="","",'Employee Input 20-21'!UZD30)</f>
        <v/>
      </c>
      <c r="UZE30" s="14" t="str">
        <f>IF('Employee Input 20-21'!UZE30="","",'Employee Input 20-21'!UZE30)</f>
        <v/>
      </c>
      <c r="UZF30" s="14" t="str">
        <f>IF('Employee Input 20-21'!UZF30="","",'Employee Input 20-21'!UZF30)</f>
        <v/>
      </c>
      <c r="UZG30" s="14" t="str">
        <f>IF('Employee Input 20-21'!UZG30="","",'Employee Input 20-21'!UZG30)</f>
        <v/>
      </c>
      <c r="UZH30" s="14" t="str">
        <f>IF('Employee Input 20-21'!UZH30="","",'Employee Input 20-21'!UZH30)</f>
        <v/>
      </c>
      <c r="UZI30" s="14" t="str">
        <f>IF('Employee Input 20-21'!UZI30="","",'Employee Input 20-21'!UZI30)</f>
        <v/>
      </c>
      <c r="UZJ30" s="14" t="str">
        <f>IF('Employee Input 20-21'!UZJ30="","",'Employee Input 20-21'!UZJ30)</f>
        <v/>
      </c>
      <c r="UZK30" s="14" t="str">
        <f>IF('Employee Input 20-21'!UZK30="","",'Employee Input 20-21'!UZK30)</f>
        <v/>
      </c>
      <c r="UZL30" s="14" t="str">
        <f>IF('Employee Input 20-21'!UZL30="","",'Employee Input 20-21'!UZL30)</f>
        <v/>
      </c>
      <c r="UZM30" s="14" t="str">
        <f>IF('Employee Input 20-21'!UZM30="","",'Employee Input 20-21'!UZM30)</f>
        <v/>
      </c>
      <c r="UZN30" s="14" t="str">
        <f>IF('Employee Input 20-21'!UZN30="","",'Employee Input 20-21'!UZN30)</f>
        <v/>
      </c>
      <c r="UZO30" s="14" t="str">
        <f>IF('Employee Input 20-21'!UZO30="","",'Employee Input 20-21'!UZO30)</f>
        <v/>
      </c>
      <c r="UZP30" s="14" t="str">
        <f>IF('Employee Input 20-21'!UZP30="","",'Employee Input 20-21'!UZP30)</f>
        <v/>
      </c>
      <c r="UZQ30" s="14" t="str">
        <f>IF('Employee Input 20-21'!UZQ30="","",'Employee Input 20-21'!UZQ30)</f>
        <v/>
      </c>
      <c r="UZR30" s="14" t="str">
        <f>IF('Employee Input 20-21'!UZR30="","",'Employee Input 20-21'!UZR30)</f>
        <v/>
      </c>
      <c r="UZS30" s="14" t="str">
        <f>IF('Employee Input 20-21'!UZS30="","",'Employee Input 20-21'!UZS30)</f>
        <v/>
      </c>
      <c r="UZT30" s="14" t="str">
        <f>IF('Employee Input 20-21'!UZT30="","",'Employee Input 20-21'!UZT30)</f>
        <v/>
      </c>
      <c r="UZU30" s="14" t="str">
        <f>IF('Employee Input 20-21'!UZU30="","",'Employee Input 20-21'!UZU30)</f>
        <v/>
      </c>
      <c r="UZV30" s="14" t="str">
        <f>IF('Employee Input 20-21'!UZV30="","",'Employee Input 20-21'!UZV30)</f>
        <v/>
      </c>
      <c r="UZW30" s="14" t="str">
        <f>IF('Employee Input 20-21'!UZW30="","",'Employee Input 20-21'!UZW30)</f>
        <v/>
      </c>
      <c r="UZX30" s="14" t="str">
        <f>IF('Employee Input 20-21'!UZX30="","",'Employee Input 20-21'!UZX30)</f>
        <v/>
      </c>
      <c r="UZY30" s="14" t="str">
        <f>IF('Employee Input 20-21'!UZY30="","",'Employee Input 20-21'!UZY30)</f>
        <v/>
      </c>
      <c r="UZZ30" s="14" t="str">
        <f>IF('Employee Input 20-21'!UZZ30="","",'Employee Input 20-21'!UZZ30)</f>
        <v/>
      </c>
      <c r="VAA30" s="14" t="str">
        <f>IF('Employee Input 20-21'!VAA30="","",'Employee Input 20-21'!VAA30)</f>
        <v/>
      </c>
      <c r="VAB30" s="14" t="str">
        <f>IF('Employee Input 20-21'!VAB30="","",'Employee Input 20-21'!VAB30)</f>
        <v/>
      </c>
      <c r="VAC30" s="14" t="str">
        <f>IF('Employee Input 20-21'!VAC30="","",'Employee Input 20-21'!VAC30)</f>
        <v/>
      </c>
      <c r="VAD30" s="14" t="str">
        <f>IF('Employee Input 20-21'!VAD30="","",'Employee Input 20-21'!VAD30)</f>
        <v/>
      </c>
      <c r="VAE30" s="14" t="str">
        <f>IF('Employee Input 20-21'!VAE30="","",'Employee Input 20-21'!VAE30)</f>
        <v/>
      </c>
      <c r="VAF30" s="14" t="str">
        <f>IF('Employee Input 20-21'!VAF30="","",'Employee Input 20-21'!VAF30)</f>
        <v/>
      </c>
      <c r="VAG30" s="14" t="str">
        <f>IF('Employee Input 20-21'!VAG30="","",'Employee Input 20-21'!VAG30)</f>
        <v/>
      </c>
      <c r="VAH30" s="14" t="str">
        <f>IF('Employee Input 20-21'!VAH30="","",'Employee Input 20-21'!VAH30)</f>
        <v/>
      </c>
      <c r="VAI30" s="14" t="str">
        <f>IF('Employee Input 20-21'!VAI30="","",'Employee Input 20-21'!VAI30)</f>
        <v/>
      </c>
      <c r="VAJ30" s="14" t="str">
        <f>IF('Employee Input 20-21'!VAJ30="","",'Employee Input 20-21'!VAJ30)</f>
        <v/>
      </c>
      <c r="VAK30" s="14" t="str">
        <f>IF('Employee Input 20-21'!VAK30="","",'Employee Input 20-21'!VAK30)</f>
        <v/>
      </c>
      <c r="VAL30" s="14" t="str">
        <f>IF('Employee Input 20-21'!VAL30="","",'Employee Input 20-21'!VAL30)</f>
        <v/>
      </c>
      <c r="VAM30" s="14" t="str">
        <f>IF('Employee Input 20-21'!VAM30="","",'Employee Input 20-21'!VAM30)</f>
        <v/>
      </c>
      <c r="VAN30" s="14" t="str">
        <f>IF('Employee Input 20-21'!VAN30="","",'Employee Input 20-21'!VAN30)</f>
        <v/>
      </c>
      <c r="VAO30" s="14" t="str">
        <f>IF('Employee Input 20-21'!VAO30="","",'Employee Input 20-21'!VAO30)</f>
        <v/>
      </c>
      <c r="VAP30" s="14" t="str">
        <f>IF('Employee Input 20-21'!VAP30="","",'Employee Input 20-21'!VAP30)</f>
        <v/>
      </c>
      <c r="VAQ30" s="14" t="str">
        <f>IF('Employee Input 20-21'!VAQ30="","",'Employee Input 20-21'!VAQ30)</f>
        <v/>
      </c>
      <c r="VAR30" s="14" t="str">
        <f>IF('Employee Input 20-21'!VAR30="","",'Employee Input 20-21'!VAR30)</f>
        <v/>
      </c>
      <c r="VAS30" s="14" t="str">
        <f>IF('Employee Input 20-21'!VAS30="","",'Employee Input 20-21'!VAS30)</f>
        <v/>
      </c>
      <c r="VAT30" s="14" t="str">
        <f>IF('Employee Input 20-21'!VAT30="","",'Employee Input 20-21'!VAT30)</f>
        <v/>
      </c>
      <c r="VAU30" s="14" t="str">
        <f>IF('Employee Input 20-21'!VAU30="","",'Employee Input 20-21'!VAU30)</f>
        <v/>
      </c>
      <c r="VAV30" s="14" t="str">
        <f>IF('Employee Input 20-21'!VAV30="","",'Employee Input 20-21'!VAV30)</f>
        <v/>
      </c>
      <c r="VAW30" s="14" t="str">
        <f>IF('Employee Input 20-21'!VAW30="","",'Employee Input 20-21'!VAW30)</f>
        <v/>
      </c>
      <c r="VAX30" s="14" t="str">
        <f>IF('Employee Input 20-21'!VAX30="","",'Employee Input 20-21'!VAX30)</f>
        <v/>
      </c>
      <c r="VAY30" s="14" t="str">
        <f>IF('Employee Input 20-21'!VAY30="","",'Employee Input 20-21'!VAY30)</f>
        <v/>
      </c>
      <c r="VAZ30" s="14" t="str">
        <f>IF('Employee Input 20-21'!VAZ30="","",'Employee Input 20-21'!VAZ30)</f>
        <v/>
      </c>
      <c r="VBA30" s="14" t="str">
        <f>IF('Employee Input 20-21'!VBA30="","",'Employee Input 20-21'!VBA30)</f>
        <v/>
      </c>
      <c r="VBB30" s="14" t="str">
        <f>IF('Employee Input 20-21'!VBB30="","",'Employee Input 20-21'!VBB30)</f>
        <v/>
      </c>
      <c r="VBC30" s="14" t="str">
        <f>IF('Employee Input 20-21'!VBC30="","",'Employee Input 20-21'!VBC30)</f>
        <v/>
      </c>
      <c r="VBD30" s="14" t="str">
        <f>IF('Employee Input 20-21'!VBD30="","",'Employee Input 20-21'!VBD30)</f>
        <v/>
      </c>
      <c r="VBE30" s="14" t="str">
        <f>IF('Employee Input 20-21'!VBE30="","",'Employee Input 20-21'!VBE30)</f>
        <v/>
      </c>
      <c r="VBF30" s="14" t="str">
        <f>IF('Employee Input 20-21'!VBF30="","",'Employee Input 20-21'!VBF30)</f>
        <v/>
      </c>
      <c r="VBG30" s="14" t="str">
        <f>IF('Employee Input 20-21'!VBG30="","",'Employee Input 20-21'!VBG30)</f>
        <v/>
      </c>
      <c r="VBH30" s="14" t="str">
        <f>IF('Employee Input 20-21'!VBH30="","",'Employee Input 20-21'!VBH30)</f>
        <v/>
      </c>
      <c r="VBI30" s="14" t="str">
        <f>IF('Employee Input 20-21'!VBI30="","",'Employee Input 20-21'!VBI30)</f>
        <v/>
      </c>
      <c r="VBJ30" s="14" t="str">
        <f>IF('Employee Input 20-21'!VBJ30="","",'Employee Input 20-21'!VBJ30)</f>
        <v/>
      </c>
      <c r="VBK30" s="14" t="str">
        <f>IF('Employee Input 20-21'!VBK30="","",'Employee Input 20-21'!VBK30)</f>
        <v/>
      </c>
      <c r="VBL30" s="14" t="str">
        <f>IF('Employee Input 20-21'!VBL30="","",'Employee Input 20-21'!VBL30)</f>
        <v/>
      </c>
      <c r="VBM30" s="14" t="str">
        <f>IF('Employee Input 20-21'!VBM30="","",'Employee Input 20-21'!VBM30)</f>
        <v/>
      </c>
      <c r="VBN30" s="14" t="str">
        <f>IF('Employee Input 20-21'!VBN30="","",'Employee Input 20-21'!VBN30)</f>
        <v/>
      </c>
      <c r="VBO30" s="14" t="str">
        <f>IF('Employee Input 20-21'!VBO30="","",'Employee Input 20-21'!VBO30)</f>
        <v/>
      </c>
      <c r="VBP30" s="14" t="str">
        <f>IF('Employee Input 20-21'!VBP30="","",'Employee Input 20-21'!VBP30)</f>
        <v/>
      </c>
      <c r="VBQ30" s="14" t="str">
        <f>IF('Employee Input 20-21'!VBQ30="","",'Employee Input 20-21'!VBQ30)</f>
        <v/>
      </c>
      <c r="VBR30" s="14" t="str">
        <f>IF('Employee Input 20-21'!VBR30="","",'Employee Input 20-21'!VBR30)</f>
        <v/>
      </c>
      <c r="VBS30" s="14" t="str">
        <f>IF('Employee Input 20-21'!VBS30="","",'Employee Input 20-21'!VBS30)</f>
        <v/>
      </c>
      <c r="VBT30" s="14" t="str">
        <f>IF('Employee Input 20-21'!VBT30="","",'Employee Input 20-21'!VBT30)</f>
        <v/>
      </c>
      <c r="VBU30" s="14" t="str">
        <f>IF('Employee Input 20-21'!VBU30="","",'Employee Input 20-21'!VBU30)</f>
        <v/>
      </c>
      <c r="VBV30" s="14" t="str">
        <f>IF('Employee Input 20-21'!VBV30="","",'Employee Input 20-21'!VBV30)</f>
        <v/>
      </c>
      <c r="VBW30" s="14" t="str">
        <f>IF('Employee Input 20-21'!VBW30="","",'Employee Input 20-21'!VBW30)</f>
        <v/>
      </c>
      <c r="VBX30" s="14" t="str">
        <f>IF('Employee Input 20-21'!VBX30="","",'Employee Input 20-21'!VBX30)</f>
        <v/>
      </c>
      <c r="VBY30" s="14" t="str">
        <f>IF('Employee Input 20-21'!VBY30="","",'Employee Input 20-21'!VBY30)</f>
        <v/>
      </c>
      <c r="VBZ30" s="14" t="str">
        <f>IF('Employee Input 20-21'!VBZ30="","",'Employee Input 20-21'!VBZ30)</f>
        <v/>
      </c>
      <c r="VCA30" s="14" t="str">
        <f>IF('Employee Input 20-21'!VCA30="","",'Employee Input 20-21'!VCA30)</f>
        <v/>
      </c>
      <c r="VCB30" s="14" t="str">
        <f>IF('Employee Input 20-21'!VCB30="","",'Employee Input 20-21'!VCB30)</f>
        <v/>
      </c>
      <c r="VCC30" s="14" t="str">
        <f>IF('Employee Input 20-21'!VCC30="","",'Employee Input 20-21'!VCC30)</f>
        <v/>
      </c>
      <c r="VCD30" s="14" t="str">
        <f>IF('Employee Input 20-21'!VCD30="","",'Employee Input 20-21'!VCD30)</f>
        <v/>
      </c>
      <c r="VCE30" s="14" t="str">
        <f>IF('Employee Input 20-21'!VCE30="","",'Employee Input 20-21'!VCE30)</f>
        <v/>
      </c>
      <c r="VCF30" s="14" t="str">
        <f>IF('Employee Input 20-21'!VCF30="","",'Employee Input 20-21'!VCF30)</f>
        <v/>
      </c>
      <c r="VCG30" s="14" t="str">
        <f>IF('Employee Input 20-21'!VCG30="","",'Employee Input 20-21'!VCG30)</f>
        <v/>
      </c>
      <c r="VCH30" s="14" t="str">
        <f>IF('Employee Input 20-21'!VCH30="","",'Employee Input 20-21'!VCH30)</f>
        <v/>
      </c>
      <c r="VCI30" s="14" t="str">
        <f>IF('Employee Input 20-21'!VCI30="","",'Employee Input 20-21'!VCI30)</f>
        <v/>
      </c>
      <c r="VCJ30" s="14" t="str">
        <f>IF('Employee Input 20-21'!VCJ30="","",'Employee Input 20-21'!VCJ30)</f>
        <v/>
      </c>
      <c r="VCK30" s="14" t="str">
        <f>IF('Employee Input 20-21'!VCK30="","",'Employee Input 20-21'!VCK30)</f>
        <v/>
      </c>
      <c r="VCL30" s="14" t="str">
        <f>IF('Employee Input 20-21'!VCL30="","",'Employee Input 20-21'!VCL30)</f>
        <v/>
      </c>
      <c r="VCM30" s="14" t="str">
        <f>IF('Employee Input 20-21'!VCM30="","",'Employee Input 20-21'!VCM30)</f>
        <v/>
      </c>
      <c r="VCN30" s="14" t="str">
        <f>IF('Employee Input 20-21'!VCN30="","",'Employee Input 20-21'!VCN30)</f>
        <v/>
      </c>
      <c r="VCO30" s="14" t="str">
        <f>IF('Employee Input 20-21'!VCO30="","",'Employee Input 20-21'!VCO30)</f>
        <v/>
      </c>
      <c r="VCP30" s="14" t="str">
        <f>IF('Employee Input 20-21'!VCP30="","",'Employee Input 20-21'!VCP30)</f>
        <v/>
      </c>
      <c r="VCQ30" s="14" t="str">
        <f>IF('Employee Input 20-21'!VCQ30="","",'Employee Input 20-21'!VCQ30)</f>
        <v/>
      </c>
      <c r="VCR30" s="14" t="str">
        <f>IF('Employee Input 20-21'!VCR30="","",'Employee Input 20-21'!VCR30)</f>
        <v/>
      </c>
      <c r="VCS30" s="14" t="str">
        <f>IF('Employee Input 20-21'!VCS30="","",'Employee Input 20-21'!VCS30)</f>
        <v/>
      </c>
      <c r="VCT30" s="14" t="str">
        <f>IF('Employee Input 20-21'!VCT30="","",'Employee Input 20-21'!VCT30)</f>
        <v/>
      </c>
      <c r="VCU30" s="14" t="str">
        <f>IF('Employee Input 20-21'!VCU30="","",'Employee Input 20-21'!VCU30)</f>
        <v/>
      </c>
      <c r="VCV30" s="14" t="str">
        <f>IF('Employee Input 20-21'!VCV30="","",'Employee Input 20-21'!VCV30)</f>
        <v/>
      </c>
      <c r="VCW30" s="14" t="str">
        <f>IF('Employee Input 20-21'!VCW30="","",'Employee Input 20-21'!VCW30)</f>
        <v/>
      </c>
      <c r="VCX30" s="14" t="str">
        <f>IF('Employee Input 20-21'!VCX30="","",'Employee Input 20-21'!VCX30)</f>
        <v/>
      </c>
      <c r="VCY30" s="14" t="str">
        <f>IF('Employee Input 20-21'!VCY30="","",'Employee Input 20-21'!VCY30)</f>
        <v/>
      </c>
      <c r="VCZ30" s="14" t="str">
        <f>IF('Employee Input 20-21'!VCZ30="","",'Employee Input 20-21'!VCZ30)</f>
        <v/>
      </c>
      <c r="VDA30" s="14" t="str">
        <f>IF('Employee Input 20-21'!VDA30="","",'Employee Input 20-21'!VDA30)</f>
        <v/>
      </c>
      <c r="VDB30" s="14" t="str">
        <f>IF('Employee Input 20-21'!VDB30="","",'Employee Input 20-21'!VDB30)</f>
        <v/>
      </c>
      <c r="VDC30" s="14" t="str">
        <f>IF('Employee Input 20-21'!VDC30="","",'Employee Input 20-21'!VDC30)</f>
        <v/>
      </c>
      <c r="VDD30" s="14" t="str">
        <f>IF('Employee Input 20-21'!VDD30="","",'Employee Input 20-21'!VDD30)</f>
        <v/>
      </c>
      <c r="VDE30" s="14" t="str">
        <f>IF('Employee Input 20-21'!VDE30="","",'Employee Input 20-21'!VDE30)</f>
        <v/>
      </c>
      <c r="VDF30" s="14" t="str">
        <f>IF('Employee Input 20-21'!VDF30="","",'Employee Input 20-21'!VDF30)</f>
        <v/>
      </c>
      <c r="VDG30" s="14" t="str">
        <f>IF('Employee Input 20-21'!VDG30="","",'Employee Input 20-21'!VDG30)</f>
        <v/>
      </c>
      <c r="VDH30" s="14" t="str">
        <f>IF('Employee Input 20-21'!VDH30="","",'Employee Input 20-21'!VDH30)</f>
        <v/>
      </c>
      <c r="VDI30" s="14" t="str">
        <f>IF('Employee Input 20-21'!VDI30="","",'Employee Input 20-21'!VDI30)</f>
        <v/>
      </c>
      <c r="VDJ30" s="14" t="str">
        <f>IF('Employee Input 20-21'!VDJ30="","",'Employee Input 20-21'!VDJ30)</f>
        <v/>
      </c>
      <c r="VDK30" s="14" t="str">
        <f>IF('Employee Input 20-21'!VDK30="","",'Employee Input 20-21'!VDK30)</f>
        <v/>
      </c>
      <c r="VDL30" s="14" t="str">
        <f>IF('Employee Input 20-21'!VDL30="","",'Employee Input 20-21'!VDL30)</f>
        <v/>
      </c>
      <c r="VDM30" s="14" t="str">
        <f>IF('Employee Input 20-21'!VDM30="","",'Employee Input 20-21'!VDM30)</f>
        <v/>
      </c>
      <c r="VDN30" s="14" t="str">
        <f>IF('Employee Input 20-21'!VDN30="","",'Employee Input 20-21'!VDN30)</f>
        <v/>
      </c>
      <c r="VDO30" s="14" t="str">
        <f>IF('Employee Input 20-21'!VDO30="","",'Employee Input 20-21'!VDO30)</f>
        <v/>
      </c>
      <c r="VDP30" s="14" t="str">
        <f>IF('Employee Input 20-21'!VDP30="","",'Employee Input 20-21'!VDP30)</f>
        <v/>
      </c>
      <c r="VDQ30" s="14" t="str">
        <f>IF('Employee Input 20-21'!VDQ30="","",'Employee Input 20-21'!VDQ30)</f>
        <v/>
      </c>
      <c r="VDR30" s="14" t="str">
        <f>IF('Employee Input 20-21'!VDR30="","",'Employee Input 20-21'!VDR30)</f>
        <v/>
      </c>
      <c r="VDS30" s="14" t="str">
        <f>IF('Employee Input 20-21'!VDS30="","",'Employee Input 20-21'!VDS30)</f>
        <v/>
      </c>
      <c r="VDT30" s="14" t="str">
        <f>IF('Employee Input 20-21'!VDT30="","",'Employee Input 20-21'!VDT30)</f>
        <v/>
      </c>
      <c r="VDU30" s="14" t="str">
        <f>IF('Employee Input 20-21'!VDU30="","",'Employee Input 20-21'!VDU30)</f>
        <v/>
      </c>
      <c r="VDV30" s="14" t="str">
        <f>IF('Employee Input 20-21'!VDV30="","",'Employee Input 20-21'!VDV30)</f>
        <v/>
      </c>
      <c r="VDW30" s="14" t="str">
        <f>IF('Employee Input 20-21'!VDW30="","",'Employee Input 20-21'!VDW30)</f>
        <v/>
      </c>
      <c r="VDX30" s="14" t="str">
        <f>IF('Employee Input 20-21'!VDX30="","",'Employee Input 20-21'!VDX30)</f>
        <v/>
      </c>
      <c r="VDY30" s="14" t="str">
        <f>IF('Employee Input 20-21'!VDY30="","",'Employee Input 20-21'!VDY30)</f>
        <v/>
      </c>
      <c r="VDZ30" s="14" t="str">
        <f>IF('Employee Input 20-21'!VDZ30="","",'Employee Input 20-21'!VDZ30)</f>
        <v/>
      </c>
      <c r="VEA30" s="14" t="str">
        <f>IF('Employee Input 20-21'!VEA30="","",'Employee Input 20-21'!VEA30)</f>
        <v/>
      </c>
      <c r="VEB30" s="14" t="str">
        <f>IF('Employee Input 20-21'!VEB30="","",'Employee Input 20-21'!VEB30)</f>
        <v/>
      </c>
      <c r="VEC30" s="14" t="str">
        <f>IF('Employee Input 20-21'!VEC30="","",'Employee Input 20-21'!VEC30)</f>
        <v/>
      </c>
      <c r="VED30" s="14" t="str">
        <f>IF('Employee Input 20-21'!VED30="","",'Employee Input 20-21'!VED30)</f>
        <v/>
      </c>
      <c r="VEE30" s="14" t="str">
        <f>IF('Employee Input 20-21'!VEE30="","",'Employee Input 20-21'!VEE30)</f>
        <v/>
      </c>
      <c r="VEF30" s="14" t="str">
        <f>IF('Employee Input 20-21'!VEF30="","",'Employee Input 20-21'!VEF30)</f>
        <v/>
      </c>
      <c r="VEG30" s="14" t="str">
        <f>IF('Employee Input 20-21'!VEG30="","",'Employee Input 20-21'!VEG30)</f>
        <v/>
      </c>
      <c r="VEH30" s="14" t="str">
        <f>IF('Employee Input 20-21'!VEH30="","",'Employee Input 20-21'!VEH30)</f>
        <v/>
      </c>
      <c r="VEI30" s="14" t="str">
        <f>IF('Employee Input 20-21'!VEI30="","",'Employee Input 20-21'!VEI30)</f>
        <v/>
      </c>
      <c r="VEJ30" s="14" t="str">
        <f>IF('Employee Input 20-21'!VEJ30="","",'Employee Input 20-21'!VEJ30)</f>
        <v/>
      </c>
      <c r="VEK30" s="14" t="str">
        <f>IF('Employee Input 20-21'!VEK30="","",'Employee Input 20-21'!VEK30)</f>
        <v/>
      </c>
      <c r="VEL30" s="14" t="str">
        <f>IF('Employee Input 20-21'!VEL30="","",'Employee Input 20-21'!VEL30)</f>
        <v/>
      </c>
      <c r="VEM30" s="14" t="str">
        <f>IF('Employee Input 20-21'!VEM30="","",'Employee Input 20-21'!VEM30)</f>
        <v/>
      </c>
      <c r="VEN30" s="14" t="str">
        <f>IF('Employee Input 20-21'!VEN30="","",'Employee Input 20-21'!VEN30)</f>
        <v/>
      </c>
      <c r="VEO30" s="14" t="str">
        <f>IF('Employee Input 20-21'!VEO30="","",'Employee Input 20-21'!VEO30)</f>
        <v/>
      </c>
      <c r="VEP30" s="14" t="str">
        <f>IF('Employee Input 20-21'!VEP30="","",'Employee Input 20-21'!VEP30)</f>
        <v/>
      </c>
      <c r="VEQ30" s="14" t="str">
        <f>IF('Employee Input 20-21'!VEQ30="","",'Employee Input 20-21'!VEQ30)</f>
        <v/>
      </c>
      <c r="VER30" s="14" t="str">
        <f>IF('Employee Input 20-21'!VER30="","",'Employee Input 20-21'!VER30)</f>
        <v/>
      </c>
      <c r="VES30" s="14" t="str">
        <f>IF('Employee Input 20-21'!VES30="","",'Employee Input 20-21'!VES30)</f>
        <v/>
      </c>
      <c r="VET30" s="14" t="str">
        <f>IF('Employee Input 20-21'!VET30="","",'Employee Input 20-21'!VET30)</f>
        <v/>
      </c>
      <c r="VEU30" s="14" t="str">
        <f>IF('Employee Input 20-21'!VEU30="","",'Employee Input 20-21'!VEU30)</f>
        <v/>
      </c>
      <c r="VEV30" s="14" t="str">
        <f>IF('Employee Input 20-21'!VEV30="","",'Employee Input 20-21'!VEV30)</f>
        <v/>
      </c>
      <c r="VEW30" s="14" t="str">
        <f>IF('Employee Input 20-21'!VEW30="","",'Employee Input 20-21'!VEW30)</f>
        <v/>
      </c>
      <c r="VEX30" s="14" t="str">
        <f>IF('Employee Input 20-21'!VEX30="","",'Employee Input 20-21'!VEX30)</f>
        <v/>
      </c>
      <c r="VEY30" s="14" t="str">
        <f>IF('Employee Input 20-21'!VEY30="","",'Employee Input 20-21'!VEY30)</f>
        <v/>
      </c>
      <c r="VEZ30" s="14" t="str">
        <f>IF('Employee Input 20-21'!VEZ30="","",'Employee Input 20-21'!VEZ30)</f>
        <v/>
      </c>
      <c r="VFA30" s="14" t="str">
        <f>IF('Employee Input 20-21'!VFA30="","",'Employee Input 20-21'!VFA30)</f>
        <v/>
      </c>
      <c r="VFB30" s="14" t="str">
        <f>IF('Employee Input 20-21'!VFB30="","",'Employee Input 20-21'!VFB30)</f>
        <v/>
      </c>
      <c r="VFC30" s="14" t="str">
        <f>IF('Employee Input 20-21'!VFC30="","",'Employee Input 20-21'!VFC30)</f>
        <v/>
      </c>
      <c r="VFD30" s="14" t="str">
        <f>IF('Employee Input 20-21'!VFD30="","",'Employee Input 20-21'!VFD30)</f>
        <v/>
      </c>
      <c r="VFE30" s="14" t="str">
        <f>IF('Employee Input 20-21'!VFE30="","",'Employee Input 20-21'!VFE30)</f>
        <v/>
      </c>
      <c r="VFF30" s="14" t="str">
        <f>IF('Employee Input 20-21'!VFF30="","",'Employee Input 20-21'!VFF30)</f>
        <v/>
      </c>
      <c r="VFG30" s="14" t="str">
        <f>IF('Employee Input 20-21'!VFG30="","",'Employee Input 20-21'!VFG30)</f>
        <v/>
      </c>
      <c r="VFH30" s="14" t="str">
        <f>IF('Employee Input 20-21'!VFH30="","",'Employee Input 20-21'!VFH30)</f>
        <v/>
      </c>
      <c r="VFI30" s="14" t="str">
        <f>IF('Employee Input 20-21'!VFI30="","",'Employee Input 20-21'!VFI30)</f>
        <v/>
      </c>
      <c r="VFJ30" s="14" t="str">
        <f>IF('Employee Input 20-21'!VFJ30="","",'Employee Input 20-21'!VFJ30)</f>
        <v/>
      </c>
      <c r="VFK30" s="14" t="str">
        <f>IF('Employee Input 20-21'!VFK30="","",'Employee Input 20-21'!VFK30)</f>
        <v/>
      </c>
      <c r="VFL30" s="14" t="str">
        <f>IF('Employee Input 20-21'!VFL30="","",'Employee Input 20-21'!VFL30)</f>
        <v/>
      </c>
      <c r="VFM30" s="14" t="str">
        <f>IF('Employee Input 20-21'!VFM30="","",'Employee Input 20-21'!VFM30)</f>
        <v/>
      </c>
      <c r="VFN30" s="14" t="str">
        <f>IF('Employee Input 20-21'!VFN30="","",'Employee Input 20-21'!VFN30)</f>
        <v/>
      </c>
      <c r="VFO30" s="14" t="str">
        <f>IF('Employee Input 20-21'!VFO30="","",'Employee Input 20-21'!VFO30)</f>
        <v/>
      </c>
      <c r="VFP30" s="14" t="str">
        <f>IF('Employee Input 20-21'!VFP30="","",'Employee Input 20-21'!VFP30)</f>
        <v/>
      </c>
      <c r="VFQ30" s="14" t="str">
        <f>IF('Employee Input 20-21'!VFQ30="","",'Employee Input 20-21'!VFQ30)</f>
        <v/>
      </c>
      <c r="VFR30" s="14" t="str">
        <f>IF('Employee Input 20-21'!VFR30="","",'Employee Input 20-21'!VFR30)</f>
        <v/>
      </c>
      <c r="VFS30" s="14" t="str">
        <f>IF('Employee Input 20-21'!VFS30="","",'Employee Input 20-21'!VFS30)</f>
        <v/>
      </c>
      <c r="VFT30" s="14" t="str">
        <f>IF('Employee Input 20-21'!VFT30="","",'Employee Input 20-21'!VFT30)</f>
        <v/>
      </c>
      <c r="VFU30" s="14" t="str">
        <f>IF('Employee Input 20-21'!VFU30="","",'Employee Input 20-21'!VFU30)</f>
        <v/>
      </c>
      <c r="VFV30" s="14" t="str">
        <f>IF('Employee Input 20-21'!VFV30="","",'Employee Input 20-21'!VFV30)</f>
        <v/>
      </c>
      <c r="VFW30" s="14" t="str">
        <f>IF('Employee Input 20-21'!VFW30="","",'Employee Input 20-21'!VFW30)</f>
        <v/>
      </c>
      <c r="VFX30" s="14" t="str">
        <f>IF('Employee Input 20-21'!VFX30="","",'Employee Input 20-21'!VFX30)</f>
        <v/>
      </c>
      <c r="VFY30" s="14" t="str">
        <f>IF('Employee Input 20-21'!VFY30="","",'Employee Input 20-21'!VFY30)</f>
        <v/>
      </c>
      <c r="VFZ30" s="14" t="str">
        <f>IF('Employee Input 20-21'!VFZ30="","",'Employee Input 20-21'!VFZ30)</f>
        <v/>
      </c>
      <c r="VGA30" s="14" t="str">
        <f>IF('Employee Input 20-21'!VGA30="","",'Employee Input 20-21'!VGA30)</f>
        <v/>
      </c>
      <c r="VGB30" s="14" t="str">
        <f>IF('Employee Input 20-21'!VGB30="","",'Employee Input 20-21'!VGB30)</f>
        <v/>
      </c>
      <c r="VGC30" s="14" t="str">
        <f>IF('Employee Input 20-21'!VGC30="","",'Employee Input 20-21'!VGC30)</f>
        <v/>
      </c>
      <c r="VGD30" s="14" t="str">
        <f>IF('Employee Input 20-21'!VGD30="","",'Employee Input 20-21'!VGD30)</f>
        <v/>
      </c>
      <c r="VGE30" s="14" t="str">
        <f>IF('Employee Input 20-21'!VGE30="","",'Employee Input 20-21'!VGE30)</f>
        <v/>
      </c>
      <c r="VGF30" s="14" t="str">
        <f>IF('Employee Input 20-21'!VGF30="","",'Employee Input 20-21'!VGF30)</f>
        <v/>
      </c>
      <c r="VGG30" s="14" t="str">
        <f>IF('Employee Input 20-21'!VGG30="","",'Employee Input 20-21'!VGG30)</f>
        <v/>
      </c>
      <c r="VGH30" s="14" t="str">
        <f>IF('Employee Input 20-21'!VGH30="","",'Employee Input 20-21'!VGH30)</f>
        <v/>
      </c>
      <c r="VGI30" s="14" t="str">
        <f>IF('Employee Input 20-21'!VGI30="","",'Employee Input 20-21'!VGI30)</f>
        <v/>
      </c>
      <c r="VGJ30" s="14" t="str">
        <f>IF('Employee Input 20-21'!VGJ30="","",'Employee Input 20-21'!VGJ30)</f>
        <v/>
      </c>
      <c r="VGK30" s="14" t="str">
        <f>IF('Employee Input 20-21'!VGK30="","",'Employee Input 20-21'!VGK30)</f>
        <v/>
      </c>
      <c r="VGL30" s="14" t="str">
        <f>IF('Employee Input 20-21'!VGL30="","",'Employee Input 20-21'!VGL30)</f>
        <v/>
      </c>
      <c r="VGM30" s="14" t="str">
        <f>IF('Employee Input 20-21'!VGM30="","",'Employee Input 20-21'!VGM30)</f>
        <v/>
      </c>
      <c r="VGN30" s="14" t="str">
        <f>IF('Employee Input 20-21'!VGN30="","",'Employee Input 20-21'!VGN30)</f>
        <v/>
      </c>
      <c r="VGO30" s="14" t="str">
        <f>IF('Employee Input 20-21'!VGO30="","",'Employee Input 20-21'!VGO30)</f>
        <v/>
      </c>
      <c r="VGP30" s="14" t="str">
        <f>IF('Employee Input 20-21'!VGP30="","",'Employee Input 20-21'!VGP30)</f>
        <v/>
      </c>
      <c r="VGQ30" s="14" t="str">
        <f>IF('Employee Input 20-21'!VGQ30="","",'Employee Input 20-21'!VGQ30)</f>
        <v/>
      </c>
      <c r="VGR30" s="14" t="str">
        <f>IF('Employee Input 20-21'!VGR30="","",'Employee Input 20-21'!VGR30)</f>
        <v/>
      </c>
      <c r="VGS30" s="14" t="str">
        <f>IF('Employee Input 20-21'!VGS30="","",'Employee Input 20-21'!VGS30)</f>
        <v/>
      </c>
      <c r="VGT30" s="14" t="str">
        <f>IF('Employee Input 20-21'!VGT30="","",'Employee Input 20-21'!VGT30)</f>
        <v/>
      </c>
      <c r="VGU30" s="14" t="str">
        <f>IF('Employee Input 20-21'!VGU30="","",'Employee Input 20-21'!VGU30)</f>
        <v/>
      </c>
      <c r="VGV30" s="14" t="str">
        <f>IF('Employee Input 20-21'!VGV30="","",'Employee Input 20-21'!VGV30)</f>
        <v/>
      </c>
      <c r="VGW30" s="14" t="str">
        <f>IF('Employee Input 20-21'!VGW30="","",'Employee Input 20-21'!VGW30)</f>
        <v/>
      </c>
      <c r="VGX30" s="14" t="str">
        <f>IF('Employee Input 20-21'!VGX30="","",'Employee Input 20-21'!VGX30)</f>
        <v/>
      </c>
      <c r="VGY30" s="14" t="str">
        <f>IF('Employee Input 20-21'!VGY30="","",'Employee Input 20-21'!VGY30)</f>
        <v/>
      </c>
      <c r="VGZ30" s="14" t="str">
        <f>IF('Employee Input 20-21'!VGZ30="","",'Employee Input 20-21'!VGZ30)</f>
        <v/>
      </c>
      <c r="VHA30" s="14" t="str">
        <f>IF('Employee Input 20-21'!VHA30="","",'Employee Input 20-21'!VHA30)</f>
        <v/>
      </c>
      <c r="VHB30" s="14" t="str">
        <f>IF('Employee Input 20-21'!VHB30="","",'Employee Input 20-21'!VHB30)</f>
        <v/>
      </c>
      <c r="VHC30" s="14" t="str">
        <f>IF('Employee Input 20-21'!VHC30="","",'Employee Input 20-21'!VHC30)</f>
        <v/>
      </c>
      <c r="VHD30" s="14" t="str">
        <f>IF('Employee Input 20-21'!VHD30="","",'Employee Input 20-21'!VHD30)</f>
        <v/>
      </c>
      <c r="VHE30" s="14" t="str">
        <f>IF('Employee Input 20-21'!VHE30="","",'Employee Input 20-21'!VHE30)</f>
        <v/>
      </c>
      <c r="VHF30" s="14" t="str">
        <f>IF('Employee Input 20-21'!VHF30="","",'Employee Input 20-21'!VHF30)</f>
        <v/>
      </c>
      <c r="VHG30" s="14" t="str">
        <f>IF('Employee Input 20-21'!VHG30="","",'Employee Input 20-21'!VHG30)</f>
        <v/>
      </c>
      <c r="VHH30" s="14" t="str">
        <f>IF('Employee Input 20-21'!VHH30="","",'Employee Input 20-21'!VHH30)</f>
        <v/>
      </c>
      <c r="VHI30" s="14" t="str">
        <f>IF('Employee Input 20-21'!VHI30="","",'Employee Input 20-21'!VHI30)</f>
        <v/>
      </c>
      <c r="VHJ30" s="14" t="str">
        <f>IF('Employee Input 20-21'!VHJ30="","",'Employee Input 20-21'!VHJ30)</f>
        <v/>
      </c>
      <c r="VHK30" s="14" t="str">
        <f>IF('Employee Input 20-21'!VHK30="","",'Employee Input 20-21'!VHK30)</f>
        <v/>
      </c>
      <c r="VHL30" s="14" t="str">
        <f>IF('Employee Input 20-21'!VHL30="","",'Employee Input 20-21'!VHL30)</f>
        <v/>
      </c>
      <c r="VHM30" s="14" t="str">
        <f>IF('Employee Input 20-21'!VHM30="","",'Employee Input 20-21'!VHM30)</f>
        <v/>
      </c>
      <c r="VHN30" s="14" t="str">
        <f>IF('Employee Input 20-21'!VHN30="","",'Employee Input 20-21'!VHN30)</f>
        <v/>
      </c>
      <c r="VHO30" s="14" t="str">
        <f>IF('Employee Input 20-21'!VHO30="","",'Employee Input 20-21'!VHO30)</f>
        <v/>
      </c>
      <c r="VHP30" s="14" t="str">
        <f>IF('Employee Input 20-21'!VHP30="","",'Employee Input 20-21'!VHP30)</f>
        <v/>
      </c>
      <c r="VHQ30" s="14" t="str">
        <f>IF('Employee Input 20-21'!VHQ30="","",'Employee Input 20-21'!VHQ30)</f>
        <v/>
      </c>
      <c r="VHR30" s="14" t="str">
        <f>IF('Employee Input 20-21'!VHR30="","",'Employee Input 20-21'!VHR30)</f>
        <v/>
      </c>
      <c r="VHS30" s="14" t="str">
        <f>IF('Employee Input 20-21'!VHS30="","",'Employee Input 20-21'!VHS30)</f>
        <v/>
      </c>
      <c r="VHT30" s="14" t="str">
        <f>IF('Employee Input 20-21'!VHT30="","",'Employee Input 20-21'!VHT30)</f>
        <v/>
      </c>
      <c r="VHU30" s="14" t="str">
        <f>IF('Employee Input 20-21'!VHU30="","",'Employee Input 20-21'!VHU30)</f>
        <v/>
      </c>
      <c r="VHV30" s="14" t="str">
        <f>IF('Employee Input 20-21'!VHV30="","",'Employee Input 20-21'!VHV30)</f>
        <v/>
      </c>
      <c r="VHW30" s="14" t="str">
        <f>IF('Employee Input 20-21'!VHW30="","",'Employee Input 20-21'!VHW30)</f>
        <v/>
      </c>
      <c r="VHX30" s="14" t="str">
        <f>IF('Employee Input 20-21'!VHX30="","",'Employee Input 20-21'!VHX30)</f>
        <v/>
      </c>
      <c r="VHY30" s="14" t="str">
        <f>IF('Employee Input 20-21'!VHY30="","",'Employee Input 20-21'!VHY30)</f>
        <v/>
      </c>
      <c r="VHZ30" s="14" t="str">
        <f>IF('Employee Input 20-21'!VHZ30="","",'Employee Input 20-21'!VHZ30)</f>
        <v/>
      </c>
      <c r="VIA30" s="14" t="str">
        <f>IF('Employee Input 20-21'!VIA30="","",'Employee Input 20-21'!VIA30)</f>
        <v/>
      </c>
      <c r="VIB30" s="14" t="str">
        <f>IF('Employee Input 20-21'!VIB30="","",'Employee Input 20-21'!VIB30)</f>
        <v/>
      </c>
      <c r="VIC30" s="14" t="str">
        <f>IF('Employee Input 20-21'!VIC30="","",'Employee Input 20-21'!VIC30)</f>
        <v/>
      </c>
      <c r="VID30" s="14" t="str">
        <f>IF('Employee Input 20-21'!VID30="","",'Employee Input 20-21'!VID30)</f>
        <v/>
      </c>
      <c r="VIE30" s="14" t="str">
        <f>IF('Employee Input 20-21'!VIE30="","",'Employee Input 20-21'!VIE30)</f>
        <v/>
      </c>
      <c r="VIF30" s="14" t="str">
        <f>IF('Employee Input 20-21'!VIF30="","",'Employee Input 20-21'!VIF30)</f>
        <v/>
      </c>
      <c r="VIG30" s="14" t="str">
        <f>IF('Employee Input 20-21'!VIG30="","",'Employee Input 20-21'!VIG30)</f>
        <v/>
      </c>
      <c r="VIH30" s="14" t="str">
        <f>IF('Employee Input 20-21'!VIH30="","",'Employee Input 20-21'!VIH30)</f>
        <v/>
      </c>
      <c r="VII30" s="14" t="str">
        <f>IF('Employee Input 20-21'!VII30="","",'Employee Input 20-21'!VII30)</f>
        <v/>
      </c>
      <c r="VIJ30" s="14" t="str">
        <f>IF('Employee Input 20-21'!VIJ30="","",'Employee Input 20-21'!VIJ30)</f>
        <v/>
      </c>
      <c r="VIK30" s="14" t="str">
        <f>IF('Employee Input 20-21'!VIK30="","",'Employee Input 20-21'!VIK30)</f>
        <v/>
      </c>
      <c r="VIL30" s="14" t="str">
        <f>IF('Employee Input 20-21'!VIL30="","",'Employee Input 20-21'!VIL30)</f>
        <v/>
      </c>
      <c r="VIM30" s="14" t="str">
        <f>IF('Employee Input 20-21'!VIM30="","",'Employee Input 20-21'!VIM30)</f>
        <v/>
      </c>
      <c r="VIN30" s="14" t="str">
        <f>IF('Employee Input 20-21'!VIN30="","",'Employee Input 20-21'!VIN30)</f>
        <v/>
      </c>
      <c r="VIO30" s="14" t="str">
        <f>IF('Employee Input 20-21'!VIO30="","",'Employee Input 20-21'!VIO30)</f>
        <v/>
      </c>
      <c r="VIP30" s="14" t="str">
        <f>IF('Employee Input 20-21'!VIP30="","",'Employee Input 20-21'!VIP30)</f>
        <v/>
      </c>
      <c r="VIQ30" s="14" t="str">
        <f>IF('Employee Input 20-21'!VIQ30="","",'Employee Input 20-21'!VIQ30)</f>
        <v/>
      </c>
      <c r="VIR30" s="14" t="str">
        <f>IF('Employee Input 20-21'!VIR30="","",'Employee Input 20-21'!VIR30)</f>
        <v/>
      </c>
      <c r="VIS30" s="14" t="str">
        <f>IF('Employee Input 20-21'!VIS30="","",'Employee Input 20-21'!VIS30)</f>
        <v/>
      </c>
      <c r="VIT30" s="14" t="str">
        <f>IF('Employee Input 20-21'!VIT30="","",'Employee Input 20-21'!VIT30)</f>
        <v/>
      </c>
      <c r="VIU30" s="14" t="str">
        <f>IF('Employee Input 20-21'!VIU30="","",'Employee Input 20-21'!VIU30)</f>
        <v/>
      </c>
      <c r="VIV30" s="14" t="str">
        <f>IF('Employee Input 20-21'!VIV30="","",'Employee Input 20-21'!VIV30)</f>
        <v/>
      </c>
      <c r="VIW30" s="14" t="str">
        <f>IF('Employee Input 20-21'!VIW30="","",'Employee Input 20-21'!VIW30)</f>
        <v/>
      </c>
      <c r="VIX30" s="14" t="str">
        <f>IF('Employee Input 20-21'!VIX30="","",'Employee Input 20-21'!VIX30)</f>
        <v/>
      </c>
      <c r="VIY30" s="14" t="str">
        <f>IF('Employee Input 20-21'!VIY30="","",'Employee Input 20-21'!VIY30)</f>
        <v/>
      </c>
      <c r="VIZ30" s="14" t="str">
        <f>IF('Employee Input 20-21'!VIZ30="","",'Employee Input 20-21'!VIZ30)</f>
        <v/>
      </c>
      <c r="VJA30" s="14" t="str">
        <f>IF('Employee Input 20-21'!VJA30="","",'Employee Input 20-21'!VJA30)</f>
        <v/>
      </c>
      <c r="VJB30" s="14" t="str">
        <f>IF('Employee Input 20-21'!VJB30="","",'Employee Input 20-21'!VJB30)</f>
        <v/>
      </c>
      <c r="VJC30" s="14" t="str">
        <f>IF('Employee Input 20-21'!VJC30="","",'Employee Input 20-21'!VJC30)</f>
        <v/>
      </c>
      <c r="VJD30" s="14" t="str">
        <f>IF('Employee Input 20-21'!VJD30="","",'Employee Input 20-21'!VJD30)</f>
        <v/>
      </c>
      <c r="VJE30" s="14" t="str">
        <f>IF('Employee Input 20-21'!VJE30="","",'Employee Input 20-21'!VJE30)</f>
        <v/>
      </c>
      <c r="VJF30" s="14" t="str">
        <f>IF('Employee Input 20-21'!VJF30="","",'Employee Input 20-21'!VJF30)</f>
        <v/>
      </c>
      <c r="VJG30" s="14" t="str">
        <f>IF('Employee Input 20-21'!VJG30="","",'Employee Input 20-21'!VJG30)</f>
        <v/>
      </c>
      <c r="VJH30" s="14" t="str">
        <f>IF('Employee Input 20-21'!VJH30="","",'Employee Input 20-21'!VJH30)</f>
        <v/>
      </c>
      <c r="VJI30" s="14" t="str">
        <f>IF('Employee Input 20-21'!VJI30="","",'Employee Input 20-21'!VJI30)</f>
        <v/>
      </c>
      <c r="VJJ30" s="14" t="str">
        <f>IF('Employee Input 20-21'!VJJ30="","",'Employee Input 20-21'!VJJ30)</f>
        <v/>
      </c>
      <c r="VJK30" s="14" t="str">
        <f>IF('Employee Input 20-21'!VJK30="","",'Employee Input 20-21'!VJK30)</f>
        <v/>
      </c>
      <c r="VJL30" s="14" t="str">
        <f>IF('Employee Input 20-21'!VJL30="","",'Employee Input 20-21'!VJL30)</f>
        <v/>
      </c>
      <c r="VJM30" s="14" t="str">
        <f>IF('Employee Input 20-21'!VJM30="","",'Employee Input 20-21'!VJM30)</f>
        <v/>
      </c>
      <c r="VJN30" s="14" t="str">
        <f>IF('Employee Input 20-21'!VJN30="","",'Employee Input 20-21'!VJN30)</f>
        <v/>
      </c>
      <c r="VJO30" s="14" t="str">
        <f>IF('Employee Input 20-21'!VJO30="","",'Employee Input 20-21'!VJO30)</f>
        <v/>
      </c>
      <c r="VJP30" s="14" t="str">
        <f>IF('Employee Input 20-21'!VJP30="","",'Employee Input 20-21'!VJP30)</f>
        <v/>
      </c>
      <c r="VJQ30" s="14" t="str">
        <f>IF('Employee Input 20-21'!VJQ30="","",'Employee Input 20-21'!VJQ30)</f>
        <v/>
      </c>
      <c r="VJR30" s="14" t="str">
        <f>IF('Employee Input 20-21'!VJR30="","",'Employee Input 20-21'!VJR30)</f>
        <v/>
      </c>
      <c r="VJS30" s="14" t="str">
        <f>IF('Employee Input 20-21'!VJS30="","",'Employee Input 20-21'!VJS30)</f>
        <v/>
      </c>
      <c r="VJT30" s="14" t="str">
        <f>IF('Employee Input 20-21'!VJT30="","",'Employee Input 20-21'!VJT30)</f>
        <v/>
      </c>
      <c r="VJU30" s="14" t="str">
        <f>IF('Employee Input 20-21'!VJU30="","",'Employee Input 20-21'!VJU30)</f>
        <v/>
      </c>
      <c r="VJV30" s="14" t="str">
        <f>IF('Employee Input 20-21'!VJV30="","",'Employee Input 20-21'!VJV30)</f>
        <v/>
      </c>
      <c r="VJW30" s="14" t="str">
        <f>IF('Employee Input 20-21'!VJW30="","",'Employee Input 20-21'!VJW30)</f>
        <v/>
      </c>
      <c r="VJX30" s="14" t="str">
        <f>IF('Employee Input 20-21'!VJX30="","",'Employee Input 20-21'!VJX30)</f>
        <v/>
      </c>
      <c r="VJY30" s="14" t="str">
        <f>IF('Employee Input 20-21'!VJY30="","",'Employee Input 20-21'!VJY30)</f>
        <v/>
      </c>
      <c r="VJZ30" s="14" t="str">
        <f>IF('Employee Input 20-21'!VJZ30="","",'Employee Input 20-21'!VJZ30)</f>
        <v/>
      </c>
      <c r="VKA30" s="14" t="str">
        <f>IF('Employee Input 20-21'!VKA30="","",'Employee Input 20-21'!VKA30)</f>
        <v/>
      </c>
      <c r="VKB30" s="14" t="str">
        <f>IF('Employee Input 20-21'!VKB30="","",'Employee Input 20-21'!VKB30)</f>
        <v/>
      </c>
      <c r="VKC30" s="14" t="str">
        <f>IF('Employee Input 20-21'!VKC30="","",'Employee Input 20-21'!VKC30)</f>
        <v/>
      </c>
      <c r="VKD30" s="14" t="str">
        <f>IF('Employee Input 20-21'!VKD30="","",'Employee Input 20-21'!VKD30)</f>
        <v/>
      </c>
      <c r="VKE30" s="14" t="str">
        <f>IF('Employee Input 20-21'!VKE30="","",'Employee Input 20-21'!VKE30)</f>
        <v/>
      </c>
      <c r="VKF30" s="14" t="str">
        <f>IF('Employee Input 20-21'!VKF30="","",'Employee Input 20-21'!VKF30)</f>
        <v/>
      </c>
      <c r="VKG30" s="14" t="str">
        <f>IF('Employee Input 20-21'!VKG30="","",'Employee Input 20-21'!VKG30)</f>
        <v/>
      </c>
      <c r="VKH30" s="14" t="str">
        <f>IF('Employee Input 20-21'!VKH30="","",'Employee Input 20-21'!VKH30)</f>
        <v/>
      </c>
      <c r="VKI30" s="14" t="str">
        <f>IF('Employee Input 20-21'!VKI30="","",'Employee Input 20-21'!VKI30)</f>
        <v/>
      </c>
      <c r="VKJ30" s="14" t="str">
        <f>IF('Employee Input 20-21'!VKJ30="","",'Employee Input 20-21'!VKJ30)</f>
        <v/>
      </c>
      <c r="VKK30" s="14" t="str">
        <f>IF('Employee Input 20-21'!VKK30="","",'Employee Input 20-21'!VKK30)</f>
        <v/>
      </c>
      <c r="VKL30" s="14" t="str">
        <f>IF('Employee Input 20-21'!VKL30="","",'Employee Input 20-21'!VKL30)</f>
        <v/>
      </c>
      <c r="VKM30" s="14" t="str">
        <f>IF('Employee Input 20-21'!VKM30="","",'Employee Input 20-21'!VKM30)</f>
        <v/>
      </c>
      <c r="VKN30" s="14" t="str">
        <f>IF('Employee Input 20-21'!VKN30="","",'Employee Input 20-21'!VKN30)</f>
        <v/>
      </c>
      <c r="VKO30" s="14" t="str">
        <f>IF('Employee Input 20-21'!VKO30="","",'Employee Input 20-21'!VKO30)</f>
        <v/>
      </c>
      <c r="VKP30" s="14" t="str">
        <f>IF('Employee Input 20-21'!VKP30="","",'Employee Input 20-21'!VKP30)</f>
        <v/>
      </c>
      <c r="VKQ30" s="14" t="str">
        <f>IF('Employee Input 20-21'!VKQ30="","",'Employee Input 20-21'!VKQ30)</f>
        <v/>
      </c>
      <c r="VKR30" s="14" t="str">
        <f>IF('Employee Input 20-21'!VKR30="","",'Employee Input 20-21'!VKR30)</f>
        <v/>
      </c>
      <c r="VKS30" s="14" t="str">
        <f>IF('Employee Input 20-21'!VKS30="","",'Employee Input 20-21'!VKS30)</f>
        <v/>
      </c>
      <c r="VKT30" s="14" t="str">
        <f>IF('Employee Input 20-21'!VKT30="","",'Employee Input 20-21'!VKT30)</f>
        <v/>
      </c>
      <c r="VKU30" s="14" t="str">
        <f>IF('Employee Input 20-21'!VKU30="","",'Employee Input 20-21'!VKU30)</f>
        <v/>
      </c>
      <c r="VKV30" s="14" t="str">
        <f>IF('Employee Input 20-21'!VKV30="","",'Employee Input 20-21'!VKV30)</f>
        <v/>
      </c>
      <c r="VKW30" s="14" t="str">
        <f>IF('Employee Input 20-21'!VKW30="","",'Employee Input 20-21'!VKW30)</f>
        <v/>
      </c>
      <c r="VKX30" s="14" t="str">
        <f>IF('Employee Input 20-21'!VKX30="","",'Employee Input 20-21'!VKX30)</f>
        <v/>
      </c>
      <c r="VKY30" s="14" t="str">
        <f>IF('Employee Input 20-21'!VKY30="","",'Employee Input 20-21'!VKY30)</f>
        <v/>
      </c>
      <c r="VKZ30" s="14" t="str">
        <f>IF('Employee Input 20-21'!VKZ30="","",'Employee Input 20-21'!VKZ30)</f>
        <v/>
      </c>
      <c r="VLA30" s="14" t="str">
        <f>IF('Employee Input 20-21'!VLA30="","",'Employee Input 20-21'!VLA30)</f>
        <v/>
      </c>
      <c r="VLB30" s="14" t="str">
        <f>IF('Employee Input 20-21'!VLB30="","",'Employee Input 20-21'!VLB30)</f>
        <v/>
      </c>
      <c r="VLC30" s="14" t="str">
        <f>IF('Employee Input 20-21'!VLC30="","",'Employee Input 20-21'!VLC30)</f>
        <v/>
      </c>
      <c r="VLD30" s="14" t="str">
        <f>IF('Employee Input 20-21'!VLD30="","",'Employee Input 20-21'!VLD30)</f>
        <v/>
      </c>
      <c r="VLE30" s="14" t="str">
        <f>IF('Employee Input 20-21'!VLE30="","",'Employee Input 20-21'!VLE30)</f>
        <v/>
      </c>
      <c r="VLF30" s="14" t="str">
        <f>IF('Employee Input 20-21'!VLF30="","",'Employee Input 20-21'!VLF30)</f>
        <v/>
      </c>
      <c r="VLG30" s="14" t="str">
        <f>IF('Employee Input 20-21'!VLG30="","",'Employee Input 20-21'!VLG30)</f>
        <v/>
      </c>
      <c r="VLH30" s="14" t="str">
        <f>IF('Employee Input 20-21'!VLH30="","",'Employee Input 20-21'!VLH30)</f>
        <v/>
      </c>
      <c r="VLI30" s="14" t="str">
        <f>IF('Employee Input 20-21'!VLI30="","",'Employee Input 20-21'!VLI30)</f>
        <v/>
      </c>
      <c r="VLJ30" s="14" t="str">
        <f>IF('Employee Input 20-21'!VLJ30="","",'Employee Input 20-21'!VLJ30)</f>
        <v/>
      </c>
      <c r="VLK30" s="14" t="str">
        <f>IF('Employee Input 20-21'!VLK30="","",'Employee Input 20-21'!VLK30)</f>
        <v/>
      </c>
      <c r="VLL30" s="14" t="str">
        <f>IF('Employee Input 20-21'!VLL30="","",'Employee Input 20-21'!VLL30)</f>
        <v/>
      </c>
      <c r="VLM30" s="14" t="str">
        <f>IF('Employee Input 20-21'!VLM30="","",'Employee Input 20-21'!VLM30)</f>
        <v/>
      </c>
      <c r="VLN30" s="14" t="str">
        <f>IF('Employee Input 20-21'!VLN30="","",'Employee Input 20-21'!VLN30)</f>
        <v/>
      </c>
      <c r="VLO30" s="14" t="str">
        <f>IF('Employee Input 20-21'!VLO30="","",'Employee Input 20-21'!VLO30)</f>
        <v/>
      </c>
      <c r="VLP30" s="14" t="str">
        <f>IF('Employee Input 20-21'!VLP30="","",'Employee Input 20-21'!VLP30)</f>
        <v/>
      </c>
      <c r="VLQ30" s="14" t="str">
        <f>IF('Employee Input 20-21'!VLQ30="","",'Employee Input 20-21'!VLQ30)</f>
        <v/>
      </c>
      <c r="VLR30" s="14" t="str">
        <f>IF('Employee Input 20-21'!VLR30="","",'Employee Input 20-21'!VLR30)</f>
        <v/>
      </c>
      <c r="VLS30" s="14" t="str">
        <f>IF('Employee Input 20-21'!VLS30="","",'Employee Input 20-21'!VLS30)</f>
        <v/>
      </c>
      <c r="VLT30" s="14" t="str">
        <f>IF('Employee Input 20-21'!VLT30="","",'Employee Input 20-21'!VLT30)</f>
        <v/>
      </c>
      <c r="VLU30" s="14" t="str">
        <f>IF('Employee Input 20-21'!VLU30="","",'Employee Input 20-21'!VLU30)</f>
        <v/>
      </c>
      <c r="VLV30" s="14" t="str">
        <f>IF('Employee Input 20-21'!VLV30="","",'Employee Input 20-21'!VLV30)</f>
        <v/>
      </c>
      <c r="VLW30" s="14" t="str">
        <f>IF('Employee Input 20-21'!VLW30="","",'Employee Input 20-21'!VLW30)</f>
        <v/>
      </c>
      <c r="VLX30" s="14" t="str">
        <f>IF('Employee Input 20-21'!VLX30="","",'Employee Input 20-21'!VLX30)</f>
        <v/>
      </c>
      <c r="VLY30" s="14" t="str">
        <f>IF('Employee Input 20-21'!VLY30="","",'Employee Input 20-21'!VLY30)</f>
        <v/>
      </c>
      <c r="VLZ30" s="14" t="str">
        <f>IF('Employee Input 20-21'!VLZ30="","",'Employee Input 20-21'!VLZ30)</f>
        <v/>
      </c>
      <c r="VMA30" s="14" t="str">
        <f>IF('Employee Input 20-21'!VMA30="","",'Employee Input 20-21'!VMA30)</f>
        <v/>
      </c>
      <c r="VMB30" s="14" t="str">
        <f>IF('Employee Input 20-21'!VMB30="","",'Employee Input 20-21'!VMB30)</f>
        <v/>
      </c>
      <c r="VMC30" s="14" t="str">
        <f>IF('Employee Input 20-21'!VMC30="","",'Employee Input 20-21'!VMC30)</f>
        <v/>
      </c>
      <c r="VMD30" s="14" t="str">
        <f>IF('Employee Input 20-21'!VMD30="","",'Employee Input 20-21'!VMD30)</f>
        <v/>
      </c>
      <c r="VME30" s="14" t="str">
        <f>IF('Employee Input 20-21'!VME30="","",'Employee Input 20-21'!VME30)</f>
        <v/>
      </c>
      <c r="VMF30" s="14" t="str">
        <f>IF('Employee Input 20-21'!VMF30="","",'Employee Input 20-21'!VMF30)</f>
        <v/>
      </c>
      <c r="VMG30" s="14" t="str">
        <f>IF('Employee Input 20-21'!VMG30="","",'Employee Input 20-21'!VMG30)</f>
        <v/>
      </c>
      <c r="VMH30" s="14" t="str">
        <f>IF('Employee Input 20-21'!VMH30="","",'Employee Input 20-21'!VMH30)</f>
        <v/>
      </c>
      <c r="VMI30" s="14" t="str">
        <f>IF('Employee Input 20-21'!VMI30="","",'Employee Input 20-21'!VMI30)</f>
        <v/>
      </c>
      <c r="VMJ30" s="14" t="str">
        <f>IF('Employee Input 20-21'!VMJ30="","",'Employee Input 20-21'!VMJ30)</f>
        <v/>
      </c>
      <c r="VMK30" s="14" t="str">
        <f>IF('Employee Input 20-21'!VMK30="","",'Employee Input 20-21'!VMK30)</f>
        <v/>
      </c>
      <c r="VML30" s="14" t="str">
        <f>IF('Employee Input 20-21'!VML30="","",'Employee Input 20-21'!VML30)</f>
        <v/>
      </c>
      <c r="VMM30" s="14" t="str">
        <f>IF('Employee Input 20-21'!VMM30="","",'Employee Input 20-21'!VMM30)</f>
        <v/>
      </c>
      <c r="VMN30" s="14" t="str">
        <f>IF('Employee Input 20-21'!VMN30="","",'Employee Input 20-21'!VMN30)</f>
        <v/>
      </c>
      <c r="VMO30" s="14" t="str">
        <f>IF('Employee Input 20-21'!VMO30="","",'Employee Input 20-21'!VMO30)</f>
        <v/>
      </c>
      <c r="VMP30" s="14" t="str">
        <f>IF('Employee Input 20-21'!VMP30="","",'Employee Input 20-21'!VMP30)</f>
        <v/>
      </c>
      <c r="VMQ30" s="14" t="str">
        <f>IF('Employee Input 20-21'!VMQ30="","",'Employee Input 20-21'!VMQ30)</f>
        <v/>
      </c>
      <c r="VMR30" s="14" t="str">
        <f>IF('Employee Input 20-21'!VMR30="","",'Employee Input 20-21'!VMR30)</f>
        <v/>
      </c>
      <c r="VMS30" s="14" t="str">
        <f>IF('Employee Input 20-21'!VMS30="","",'Employee Input 20-21'!VMS30)</f>
        <v/>
      </c>
      <c r="VMT30" s="14" t="str">
        <f>IF('Employee Input 20-21'!VMT30="","",'Employee Input 20-21'!VMT30)</f>
        <v/>
      </c>
      <c r="VMU30" s="14" t="str">
        <f>IF('Employee Input 20-21'!VMU30="","",'Employee Input 20-21'!VMU30)</f>
        <v/>
      </c>
      <c r="VMV30" s="14" t="str">
        <f>IF('Employee Input 20-21'!VMV30="","",'Employee Input 20-21'!VMV30)</f>
        <v/>
      </c>
      <c r="VMW30" s="14" t="str">
        <f>IF('Employee Input 20-21'!VMW30="","",'Employee Input 20-21'!VMW30)</f>
        <v/>
      </c>
      <c r="VMX30" s="14" t="str">
        <f>IF('Employee Input 20-21'!VMX30="","",'Employee Input 20-21'!VMX30)</f>
        <v/>
      </c>
      <c r="VMY30" s="14" t="str">
        <f>IF('Employee Input 20-21'!VMY30="","",'Employee Input 20-21'!VMY30)</f>
        <v/>
      </c>
      <c r="VMZ30" s="14" t="str">
        <f>IF('Employee Input 20-21'!VMZ30="","",'Employee Input 20-21'!VMZ30)</f>
        <v/>
      </c>
      <c r="VNA30" s="14" t="str">
        <f>IF('Employee Input 20-21'!VNA30="","",'Employee Input 20-21'!VNA30)</f>
        <v/>
      </c>
      <c r="VNB30" s="14" t="str">
        <f>IF('Employee Input 20-21'!VNB30="","",'Employee Input 20-21'!VNB30)</f>
        <v/>
      </c>
      <c r="VNC30" s="14" t="str">
        <f>IF('Employee Input 20-21'!VNC30="","",'Employee Input 20-21'!VNC30)</f>
        <v/>
      </c>
      <c r="VND30" s="14" t="str">
        <f>IF('Employee Input 20-21'!VND30="","",'Employee Input 20-21'!VND30)</f>
        <v/>
      </c>
      <c r="VNE30" s="14" t="str">
        <f>IF('Employee Input 20-21'!VNE30="","",'Employee Input 20-21'!VNE30)</f>
        <v/>
      </c>
      <c r="VNF30" s="14" t="str">
        <f>IF('Employee Input 20-21'!VNF30="","",'Employee Input 20-21'!VNF30)</f>
        <v/>
      </c>
      <c r="VNG30" s="14" t="str">
        <f>IF('Employee Input 20-21'!VNG30="","",'Employee Input 20-21'!VNG30)</f>
        <v/>
      </c>
      <c r="VNH30" s="14" t="str">
        <f>IF('Employee Input 20-21'!VNH30="","",'Employee Input 20-21'!VNH30)</f>
        <v/>
      </c>
      <c r="VNI30" s="14" t="str">
        <f>IF('Employee Input 20-21'!VNI30="","",'Employee Input 20-21'!VNI30)</f>
        <v/>
      </c>
      <c r="VNJ30" s="14" t="str">
        <f>IF('Employee Input 20-21'!VNJ30="","",'Employee Input 20-21'!VNJ30)</f>
        <v/>
      </c>
      <c r="VNK30" s="14" t="str">
        <f>IF('Employee Input 20-21'!VNK30="","",'Employee Input 20-21'!VNK30)</f>
        <v/>
      </c>
      <c r="VNL30" s="14" t="str">
        <f>IF('Employee Input 20-21'!VNL30="","",'Employee Input 20-21'!VNL30)</f>
        <v/>
      </c>
      <c r="VNM30" s="14" t="str">
        <f>IF('Employee Input 20-21'!VNM30="","",'Employee Input 20-21'!VNM30)</f>
        <v/>
      </c>
      <c r="VNN30" s="14" t="str">
        <f>IF('Employee Input 20-21'!VNN30="","",'Employee Input 20-21'!VNN30)</f>
        <v/>
      </c>
      <c r="VNO30" s="14" t="str">
        <f>IF('Employee Input 20-21'!VNO30="","",'Employee Input 20-21'!VNO30)</f>
        <v/>
      </c>
      <c r="VNP30" s="14" t="str">
        <f>IF('Employee Input 20-21'!VNP30="","",'Employee Input 20-21'!VNP30)</f>
        <v/>
      </c>
      <c r="VNQ30" s="14" t="str">
        <f>IF('Employee Input 20-21'!VNQ30="","",'Employee Input 20-21'!VNQ30)</f>
        <v/>
      </c>
      <c r="VNR30" s="14" t="str">
        <f>IF('Employee Input 20-21'!VNR30="","",'Employee Input 20-21'!VNR30)</f>
        <v/>
      </c>
      <c r="VNS30" s="14" t="str">
        <f>IF('Employee Input 20-21'!VNS30="","",'Employee Input 20-21'!VNS30)</f>
        <v/>
      </c>
      <c r="VNT30" s="14" t="str">
        <f>IF('Employee Input 20-21'!VNT30="","",'Employee Input 20-21'!VNT30)</f>
        <v/>
      </c>
      <c r="VNU30" s="14" t="str">
        <f>IF('Employee Input 20-21'!VNU30="","",'Employee Input 20-21'!VNU30)</f>
        <v/>
      </c>
      <c r="VNV30" s="14" t="str">
        <f>IF('Employee Input 20-21'!VNV30="","",'Employee Input 20-21'!VNV30)</f>
        <v/>
      </c>
      <c r="VNW30" s="14" t="str">
        <f>IF('Employee Input 20-21'!VNW30="","",'Employee Input 20-21'!VNW30)</f>
        <v/>
      </c>
      <c r="VNX30" s="14" t="str">
        <f>IF('Employee Input 20-21'!VNX30="","",'Employee Input 20-21'!VNX30)</f>
        <v/>
      </c>
      <c r="VNY30" s="14" t="str">
        <f>IF('Employee Input 20-21'!VNY30="","",'Employee Input 20-21'!VNY30)</f>
        <v/>
      </c>
      <c r="VNZ30" s="14" t="str">
        <f>IF('Employee Input 20-21'!VNZ30="","",'Employee Input 20-21'!VNZ30)</f>
        <v/>
      </c>
      <c r="VOA30" s="14" t="str">
        <f>IF('Employee Input 20-21'!VOA30="","",'Employee Input 20-21'!VOA30)</f>
        <v/>
      </c>
      <c r="VOB30" s="14" t="str">
        <f>IF('Employee Input 20-21'!VOB30="","",'Employee Input 20-21'!VOB30)</f>
        <v/>
      </c>
      <c r="VOC30" s="14" t="str">
        <f>IF('Employee Input 20-21'!VOC30="","",'Employee Input 20-21'!VOC30)</f>
        <v/>
      </c>
      <c r="VOD30" s="14" t="str">
        <f>IF('Employee Input 20-21'!VOD30="","",'Employee Input 20-21'!VOD30)</f>
        <v/>
      </c>
      <c r="VOE30" s="14" t="str">
        <f>IF('Employee Input 20-21'!VOE30="","",'Employee Input 20-21'!VOE30)</f>
        <v/>
      </c>
      <c r="VOF30" s="14" t="str">
        <f>IF('Employee Input 20-21'!VOF30="","",'Employee Input 20-21'!VOF30)</f>
        <v/>
      </c>
      <c r="VOG30" s="14" t="str">
        <f>IF('Employee Input 20-21'!VOG30="","",'Employee Input 20-21'!VOG30)</f>
        <v/>
      </c>
      <c r="VOH30" s="14" t="str">
        <f>IF('Employee Input 20-21'!VOH30="","",'Employee Input 20-21'!VOH30)</f>
        <v/>
      </c>
      <c r="VOI30" s="14" t="str">
        <f>IF('Employee Input 20-21'!VOI30="","",'Employee Input 20-21'!VOI30)</f>
        <v/>
      </c>
      <c r="VOJ30" s="14" t="str">
        <f>IF('Employee Input 20-21'!VOJ30="","",'Employee Input 20-21'!VOJ30)</f>
        <v/>
      </c>
      <c r="VOK30" s="14" t="str">
        <f>IF('Employee Input 20-21'!VOK30="","",'Employee Input 20-21'!VOK30)</f>
        <v/>
      </c>
      <c r="VOL30" s="14" t="str">
        <f>IF('Employee Input 20-21'!VOL30="","",'Employee Input 20-21'!VOL30)</f>
        <v/>
      </c>
      <c r="VOM30" s="14" t="str">
        <f>IF('Employee Input 20-21'!VOM30="","",'Employee Input 20-21'!VOM30)</f>
        <v/>
      </c>
      <c r="VON30" s="14" t="str">
        <f>IF('Employee Input 20-21'!VON30="","",'Employee Input 20-21'!VON30)</f>
        <v/>
      </c>
      <c r="VOO30" s="14" t="str">
        <f>IF('Employee Input 20-21'!VOO30="","",'Employee Input 20-21'!VOO30)</f>
        <v/>
      </c>
      <c r="VOP30" s="14" t="str">
        <f>IF('Employee Input 20-21'!VOP30="","",'Employee Input 20-21'!VOP30)</f>
        <v/>
      </c>
      <c r="VOQ30" s="14" t="str">
        <f>IF('Employee Input 20-21'!VOQ30="","",'Employee Input 20-21'!VOQ30)</f>
        <v/>
      </c>
      <c r="VOR30" s="14" t="str">
        <f>IF('Employee Input 20-21'!VOR30="","",'Employee Input 20-21'!VOR30)</f>
        <v/>
      </c>
      <c r="VOS30" s="14" t="str">
        <f>IF('Employee Input 20-21'!VOS30="","",'Employee Input 20-21'!VOS30)</f>
        <v/>
      </c>
      <c r="VOT30" s="14" t="str">
        <f>IF('Employee Input 20-21'!VOT30="","",'Employee Input 20-21'!VOT30)</f>
        <v/>
      </c>
      <c r="VOU30" s="14" t="str">
        <f>IF('Employee Input 20-21'!VOU30="","",'Employee Input 20-21'!VOU30)</f>
        <v/>
      </c>
      <c r="VOV30" s="14" t="str">
        <f>IF('Employee Input 20-21'!VOV30="","",'Employee Input 20-21'!VOV30)</f>
        <v/>
      </c>
      <c r="VOW30" s="14" t="str">
        <f>IF('Employee Input 20-21'!VOW30="","",'Employee Input 20-21'!VOW30)</f>
        <v/>
      </c>
      <c r="VOX30" s="14" t="str">
        <f>IF('Employee Input 20-21'!VOX30="","",'Employee Input 20-21'!VOX30)</f>
        <v/>
      </c>
      <c r="VOY30" s="14" t="str">
        <f>IF('Employee Input 20-21'!VOY30="","",'Employee Input 20-21'!VOY30)</f>
        <v/>
      </c>
      <c r="VOZ30" s="14" t="str">
        <f>IF('Employee Input 20-21'!VOZ30="","",'Employee Input 20-21'!VOZ30)</f>
        <v/>
      </c>
      <c r="VPA30" s="14" t="str">
        <f>IF('Employee Input 20-21'!VPA30="","",'Employee Input 20-21'!VPA30)</f>
        <v/>
      </c>
      <c r="VPB30" s="14" t="str">
        <f>IF('Employee Input 20-21'!VPB30="","",'Employee Input 20-21'!VPB30)</f>
        <v/>
      </c>
      <c r="VPC30" s="14" t="str">
        <f>IF('Employee Input 20-21'!VPC30="","",'Employee Input 20-21'!VPC30)</f>
        <v/>
      </c>
      <c r="VPD30" s="14" t="str">
        <f>IF('Employee Input 20-21'!VPD30="","",'Employee Input 20-21'!VPD30)</f>
        <v/>
      </c>
      <c r="VPE30" s="14" t="str">
        <f>IF('Employee Input 20-21'!VPE30="","",'Employee Input 20-21'!VPE30)</f>
        <v/>
      </c>
      <c r="VPF30" s="14" t="str">
        <f>IF('Employee Input 20-21'!VPF30="","",'Employee Input 20-21'!VPF30)</f>
        <v/>
      </c>
      <c r="VPG30" s="14" t="str">
        <f>IF('Employee Input 20-21'!VPG30="","",'Employee Input 20-21'!VPG30)</f>
        <v/>
      </c>
      <c r="VPH30" s="14" t="str">
        <f>IF('Employee Input 20-21'!VPH30="","",'Employee Input 20-21'!VPH30)</f>
        <v/>
      </c>
      <c r="VPI30" s="14" t="str">
        <f>IF('Employee Input 20-21'!VPI30="","",'Employee Input 20-21'!VPI30)</f>
        <v/>
      </c>
      <c r="VPJ30" s="14" t="str">
        <f>IF('Employee Input 20-21'!VPJ30="","",'Employee Input 20-21'!VPJ30)</f>
        <v/>
      </c>
      <c r="VPK30" s="14" t="str">
        <f>IF('Employee Input 20-21'!VPK30="","",'Employee Input 20-21'!VPK30)</f>
        <v/>
      </c>
      <c r="VPL30" s="14" t="str">
        <f>IF('Employee Input 20-21'!VPL30="","",'Employee Input 20-21'!VPL30)</f>
        <v/>
      </c>
      <c r="VPM30" s="14" t="str">
        <f>IF('Employee Input 20-21'!VPM30="","",'Employee Input 20-21'!VPM30)</f>
        <v/>
      </c>
      <c r="VPN30" s="14" t="str">
        <f>IF('Employee Input 20-21'!VPN30="","",'Employee Input 20-21'!VPN30)</f>
        <v/>
      </c>
      <c r="VPO30" s="14" t="str">
        <f>IF('Employee Input 20-21'!VPO30="","",'Employee Input 20-21'!VPO30)</f>
        <v/>
      </c>
      <c r="VPP30" s="14" t="str">
        <f>IF('Employee Input 20-21'!VPP30="","",'Employee Input 20-21'!VPP30)</f>
        <v/>
      </c>
      <c r="VPQ30" s="14" t="str">
        <f>IF('Employee Input 20-21'!VPQ30="","",'Employee Input 20-21'!VPQ30)</f>
        <v/>
      </c>
      <c r="VPR30" s="14" t="str">
        <f>IF('Employee Input 20-21'!VPR30="","",'Employee Input 20-21'!VPR30)</f>
        <v/>
      </c>
      <c r="VPS30" s="14" t="str">
        <f>IF('Employee Input 20-21'!VPS30="","",'Employee Input 20-21'!VPS30)</f>
        <v/>
      </c>
      <c r="VPT30" s="14" t="str">
        <f>IF('Employee Input 20-21'!VPT30="","",'Employee Input 20-21'!VPT30)</f>
        <v/>
      </c>
      <c r="VPU30" s="14" t="str">
        <f>IF('Employee Input 20-21'!VPU30="","",'Employee Input 20-21'!VPU30)</f>
        <v/>
      </c>
      <c r="VPV30" s="14" t="str">
        <f>IF('Employee Input 20-21'!VPV30="","",'Employee Input 20-21'!VPV30)</f>
        <v/>
      </c>
      <c r="VPW30" s="14" t="str">
        <f>IF('Employee Input 20-21'!VPW30="","",'Employee Input 20-21'!VPW30)</f>
        <v/>
      </c>
      <c r="VPX30" s="14" t="str">
        <f>IF('Employee Input 20-21'!VPX30="","",'Employee Input 20-21'!VPX30)</f>
        <v/>
      </c>
      <c r="VPY30" s="14" t="str">
        <f>IF('Employee Input 20-21'!VPY30="","",'Employee Input 20-21'!VPY30)</f>
        <v/>
      </c>
      <c r="VPZ30" s="14" t="str">
        <f>IF('Employee Input 20-21'!VPZ30="","",'Employee Input 20-21'!VPZ30)</f>
        <v/>
      </c>
      <c r="VQA30" s="14" t="str">
        <f>IF('Employee Input 20-21'!VQA30="","",'Employee Input 20-21'!VQA30)</f>
        <v/>
      </c>
      <c r="VQB30" s="14" t="str">
        <f>IF('Employee Input 20-21'!VQB30="","",'Employee Input 20-21'!VQB30)</f>
        <v/>
      </c>
      <c r="VQC30" s="14" t="str">
        <f>IF('Employee Input 20-21'!VQC30="","",'Employee Input 20-21'!VQC30)</f>
        <v/>
      </c>
      <c r="VQD30" s="14" t="str">
        <f>IF('Employee Input 20-21'!VQD30="","",'Employee Input 20-21'!VQD30)</f>
        <v/>
      </c>
      <c r="VQE30" s="14" t="str">
        <f>IF('Employee Input 20-21'!VQE30="","",'Employee Input 20-21'!VQE30)</f>
        <v/>
      </c>
      <c r="VQF30" s="14" t="str">
        <f>IF('Employee Input 20-21'!VQF30="","",'Employee Input 20-21'!VQF30)</f>
        <v/>
      </c>
      <c r="VQG30" s="14" t="str">
        <f>IF('Employee Input 20-21'!VQG30="","",'Employee Input 20-21'!VQG30)</f>
        <v/>
      </c>
      <c r="VQH30" s="14" t="str">
        <f>IF('Employee Input 20-21'!VQH30="","",'Employee Input 20-21'!VQH30)</f>
        <v/>
      </c>
      <c r="VQI30" s="14" t="str">
        <f>IF('Employee Input 20-21'!VQI30="","",'Employee Input 20-21'!VQI30)</f>
        <v/>
      </c>
      <c r="VQJ30" s="14" t="str">
        <f>IF('Employee Input 20-21'!VQJ30="","",'Employee Input 20-21'!VQJ30)</f>
        <v/>
      </c>
      <c r="VQK30" s="14" t="str">
        <f>IF('Employee Input 20-21'!VQK30="","",'Employee Input 20-21'!VQK30)</f>
        <v/>
      </c>
      <c r="VQL30" s="14" t="str">
        <f>IF('Employee Input 20-21'!VQL30="","",'Employee Input 20-21'!VQL30)</f>
        <v/>
      </c>
      <c r="VQM30" s="14" t="str">
        <f>IF('Employee Input 20-21'!VQM30="","",'Employee Input 20-21'!VQM30)</f>
        <v/>
      </c>
      <c r="VQN30" s="14" t="str">
        <f>IF('Employee Input 20-21'!VQN30="","",'Employee Input 20-21'!VQN30)</f>
        <v/>
      </c>
      <c r="VQO30" s="14" t="str">
        <f>IF('Employee Input 20-21'!VQO30="","",'Employee Input 20-21'!VQO30)</f>
        <v/>
      </c>
      <c r="VQP30" s="14" t="str">
        <f>IF('Employee Input 20-21'!VQP30="","",'Employee Input 20-21'!VQP30)</f>
        <v/>
      </c>
      <c r="VQQ30" s="14" t="str">
        <f>IF('Employee Input 20-21'!VQQ30="","",'Employee Input 20-21'!VQQ30)</f>
        <v/>
      </c>
      <c r="VQR30" s="14" t="str">
        <f>IF('Employee Input 20-21'!VQR30="","",'Employee Input 20-21'!VQR30)</f>
        <v/>
      </c>
      <c r="VQS30" s="14" t="str">
        <f>IF('Employee Input 20-21'!VQS30="","",'Employee Input 20-21'!VQS30)</f>
        <v/>
      </c>
      <c r="VQT30" s="14" t="str">
        <f>IF('Employee Input 20-21'!VQT30="","",'Employee Input 20-21'!VQT30)</f>
        <v/>
      </c>
      <c r="VQU30" s="14" t="str">
        <f>IF('Employee Input 20-21'!VQU30="","",'Employee Input 20-21'!VQU30)</f>
        <v/>
      </c>
      <c r="VQV30" s="14" t="str">
        <f>IF('Employee Input 20-21'!VQV30="","",'Employee Input 20-21'!VQV30)</f>
        <v/>
      </c>
      <c r="VQW30" s="14" t="str">
        <f>IF('Employee Input 20-21'!VQW30="","",'Employee Input 20-21'!VQW30)</f>
        <v/>
      </c>
      <c r="VQX30" s="14" t="str">
        <f>IF('Employee Input 20-21'!VQX30="","",'Employee Input 20-21'!VQX30)</f>
        <v/>
      </c>
      <c r="VQY30" s="14" t="str">
        <f>IF('Employee Input 20-21'!VQY30="","",'Employee Input 20-21'!VQY30)</f>
        <v/>
      </c>
      <c r="VQZ30" s="14" t="str">
        <f>IF('Employee Input 20-21'!VQZ30="","",'Employee Input 20-21'!VQZ30)</f>
        <v/>
      </c>
      <c r="VRA30" s="14" t="str">
        <f>IF('Employee Input 20-21'!VRA30="","",'Employee Input 20-21'!VRA30)</f>
        <v/>
      </c>
      <c r="VRB30" s="14" t="str">
        <f>IF('Employee Input 20-21'!VRB30="","",'Employee Input 20-21'!VRB30)</f>
        <v/>
      </c>
      <c r="VRC30" s="14" t="str">
        <f>IF('Employee Input 20-21'!VRC30="","",'Employee Input 20-21'!VRC30)</f>
        <v/>
      </c>
      <c r="VRD30" s="14" t="str">
        <f>IF('Employee Input 20-21'!VRD30="","",'Employee Input 20-21'!VRD30)</f>
        <v/>
      </c>
      <c r="VRE30" s="14" t="str">
        <f>IF('Employee Input 20-21'!VRE30="","",'Employee Input 20-21'!VRE30)</f>
        <v/>
      </c>
      <c r="VRF30" s="14" t="str">
        <f>IF('Employee Input 20-21'!VRF30="","",'Employee Input 20-21'!VRF30)</f>
        <v/>
      </c>
      <c r="VRG30" s="14" t="str">
        <f>IF('Employee Input 20-21'!VRG30="","",'Employee Input 20-21'!VRG30)</f>
        <v/>
      </c>
      <c r="VRH30" s="14" t="str">
        <f>IF('Employee Input 20-21'!VRH30="","",'Employee Input 20-21'!VRH30)</f>
        <v/>
      </c>
      <c r="VRI30" s="14" t="str">
        <f>IF('Employee Input 20-21'!VRI30="","",'Employee Input 20-21'!VRI30)</f>
        <v/>
      </c>
      <c r="VRJ30" s="14" t="str">
        <f>IF('Employee Input 20-21'!VRJ30="","",'Employee Input 20-21'!VRJ30)</f>
        <v/>
      </c>
      <c r="VRK30" s="14" t="str">
        <f>IF('Employee Input 20-21'!VRK30="","",'Employee Input 20-21'!VRK30)</f>
        <v/>
      </c>
      <c r="VRL30" s="14" t="str">
        <f>IF('Employee Input 20-21'!VRL30="","",'Employee Input 20-21'!VRL30)</f>
        <v/>
      </c>
      <c r="VRM30" s="14" t="str">
        <f>IF('Employee Input 20-21'!VRM30="","",'Employee Input 20-21'!VRM30)</f>
        <v/>
      </c>
      <c r="VRN30" s="14" t="str">
        <f>IF('Employee Input 20-21'!VRN30="","",'Employee Input 20-21'!VRN30)</f>
        <v/>
      </c>
      <c r="VRO30" s="14" t="str">
        <f>IF('Employee Input 20-21'!VRO30="","",'Employee Input 20-21'!VRO30)</f>
        <v/>
      </c>
      <c r="VRP30" s="14" t="str">
        <f>IF('Employee Input 20-21'!VRP30="","",'Employee Input 20-21'!VRP30)</f>
        <v/>
      </c>
      <c r="VRQ30" s="14" t="str">
        <f>IF('Employee Input 20-21'!VRQ30="","",'Employee Input 20-21'!VRQ30)</f>
        <v/>
      </c>
      <c r="VRR30" s="14" t="str">
        <f>IF('Employee Input 20-21'!VRR30="","",'Employee Input 20-21'!VRR30)</f>
        <v/>
      </c>
      <c r="VRS30" s="14" t="str">
        <f>IF('Employee Input 20-21'!VRS30="","",'Employee Input 20-21'!VRS30)</f>
        <v/>
      </c>
      <c r="VRT30" s="14" t="str">
        <f>IF('Employee Input 20-21'!VRT30="","",'Employee Input 20-21'!VRT30)</f>
        <v/>
      </c>
      <c r="VRU30" s="14" t="str">
        <f>IF('Employee Input 20-21'!VRU30="","",'Employee Input 20-21'!VRU30)</f>
        <v/>
      </c>
      <c r="VRV30" s="14" t="str">
        <f>IF('Employee Input 20-21'!VRV30="","",'Employee Input 20-21'!VRV30)</f>
        <v/>
      </c>
      <c r="VRW30" s="14" t="str">
        <f>IF('Employee Input 20-21'!VRW30="","",'Employee Input 20-21'!VRW30)</f>
        <v/>
      </c>
      <c r="VRX30" s="14" t="str">
        <f>IF('Employee Input 20-21'!VRX30="","",'Employee Input 20-21'!VRX30)</f>
        <v/>
      </c>
      <c r="VRY30" s="14" t="str">
        <f>IF('Employee Input 20-21'!VRY30="","",'Employee Input 20-21'!VRY30)</f>
        <v/>
      </c>
      <c r="VRZ30" s="14" t="str">
        <f>IF('Employee Input 20-21'!VRZ30="","",'Employee Input 20-21'!VRZ30)</f>
        <v/>
      </c>
      <c r="VSA30" s="14" t="str">
        <f>IF('Employee Input 20-21'!VSA30="","",'Employee Input 20-21'!VSA30)</f>
        <v/>
      </c>
      <c r="VSB30" s="14" t="str">
        <f>IF('Employee Input 20-21'!VSB30="","",'Employee Input 20-21'!VSB30)</f>
        <v/>
      </c>
      <c r="VSC30" s="14" t="str">
        <f>IF('Employee Input 20-21'!VSC30="","",'Employee Input 20-21'!VSC30)</f>
        <v/>
      </c>
      <c r="VSD30" s="14" t="str">
        <f>IF('Employee Input 20-21'!VSD30="","",'Employee Input 20-21'!VSD30)</f>
        <v/>
      </c>
      <c r="VSE30" s="14" t="str">
        <f>IF('Employee Input 20-21'!VSE30="","",'Employee Input 20-21'!VSE30)</f>
        <v/>
      </c>
      <c r="VSF30" s="14" t="str">
        <f>IF('Employee Input 20-21'!VSF30="","",'Employee Input 20-21'!VSF30)</f>
        <v/>
      </c>
      <c r="VSG30" s="14" t="str">
        <f>IF('Employee Input 20-21'!VSG30="","",'Employee Input 20-21'!VSG30)</f>
        <v/>
      </c>
      <c r="VSH30" s="14" t="str">
        <f>IF('Employee Input 20-21'!VSH30="","",'Employee Input 20-21'!VSH30)</f>
        <v/>
      </c>
      <c r="VSI30" s="14" t="str">
        <f>IF('Employee Input 20-21'!VSI30="","",'Employee Input 20-21'!VSI30)</f>
        <v/>
      </c>
      <c r="VSJ30" s="14" t="str">
        <f>IF('Employee Input 20-21'!VSJ30="","",'Employee Input 20-21'!VSJ30)</f>
        <v/>
      </c>
      <c r="VSK30" s="14" t="str">
        <f>IF('Employee Input 20-21'!VSK30="","",'Employee Input 20-21'!VSK30)</f>
        <v/>
      </c>
      <c r="VSL30" s="14" t="str">
        <f>IF('Employee Input 20-21'!VSL30="","",'Employee Input 20-21'!VSL30)</f>
        <v/>
      </c>
      <c r="VSM30" s="14" t="str">
        <f>IF('Employee Input 20-21'!VSM30="","",'Employee Input 20-21'!VSM30)</f>
        <v/>
      </c>
      <c r="VSN30" s="14" t="str">
        <f>IF('Employee Input 20-21'!VSN30="","",'Employee Input 20-21'!VSN30)</f>
        <v/>
      </c>
      <c r="VSO30" s="14" t="str">
        <f>IF('Employee Input 20-21'!VSO30="","",'Employee Input 20-21'!VSO30)</f>
        <v/>
      </c>
      <c r="VSP30" s="14" t="str">
        <f>IF('Employee Input 20-21'!VSP30="","",'Employee Input 20-21'!VSP30)</f>
        <v/>
      </c>
      <c r="VSQ30" s="14" t="str">
        <f>IF('Employee Input 20-21'!VSQ30="","",'Employee Input 20-21'!VSQ30)</f>
        <v/>
      </c>
      <c r="VSR30" s="14" t="str">
        <f>IF('Employee Input 20-21'!VSR30="","",'Employee Input 20-21'!VSR30)</f>
        <v/>
      </c>
      <c r="VSS30" s="14" t="str">
        <f>IF('Employee Input 20-21'!VSS30="","",'Employee Input 20-21'!VSS30)</f>
        <v/>
      </c>
      <c r="VST30" s="14" t="str">
        <f>IF('Employee Input 20-21'!VST30="","",'Employee Input 20-21'!VST30)</f>
        <v/>
      </c>
      <c r="VSU30" s="14" t="str">
        <f>IF('Employee Input 20-21'!VSU30="","",'Employee Input 20-21'!VSU30)</f>
        <v/>
      </c>
      <c r="VSV30" s="14" t="str">
        <f>IF('Employee Input 20-21'!VSV30="","",'Employee Input 20-21'!VSV30)</f>
        <v/>
      </c>
      <c r="VSW30" s="14" t="str">
        <f>IF('Employee Input 20-21'!VSW30="","",'Employee Input 20-21'!VSW30)</f>
        <v/>
      </c>
      <c r="VSX30" s="14" t="str">
        <f>IF('Employee Input 20-21'!VSX30="","",'Employee Input 20-21'!VSX30)</f>
        <v/>
      </c>
      <c r="VSY30" s="14" t="str">
        <f>IF('Employee Input 20-21'!VSY30="","",'Employee Input 20-21'!VSY30)</f>
        <v/>
      </c>
      <c r="VSZ30" s="14" t="str">
        <f>IF('Employee Input 20-21'!VSZ30="","",'Employee Input 20-21'!VSZ30)</f>
        <v/>
      </c>
      <c r="VTA30" s="14" t="str">
        <f>IF('Employee Input 20-21'!VTA30="","",'Employee Input 20-21'!VTA30)</f>
        <v/>
      </c>
      <c r="VTB30" s="14" t="str">
        <f>IF('Employee Input 20-21'!VTB30="","",'Employee Input 20-21'!VTB30)</f>
        <v/>
      </c>
      <c r="VTC30" s="14" t="str">
        <f>IF('Employee Input 20-21'!VTC30="","",'Employee Input 20-21'!VTC30)</f>
        <v/>
      </c>
      <c r="VTD30" s="14" t="str">
        <f>IF('Employee Input 20-21'!VTD30="","",'Employee Input 20-21'!VTD30)</f>
        <v/>
      </c>
      <c r="VTE30" s="14" t="str">
        <f>IF('Employee Input 20-21'!VTE30="","",'Employee Input 20-21'!VTE30)</f>
        <v/>
      </c>
      <c r="VTF30" s="14" t="str">
        <f>IF('Employee Input 20-21'!VTF30="","",'Employee Input 20-21'!VTF30)</f>
        <v/>
      </c>
      <c r="VTG30" s="14" t="str">
        <f>IF('Employee Input 20-21'!VTG30="","",'Employee Input 20-21'!VTG30)</f>
        <v/>
      </c>
      <c r="VTH30" s="14" t="str">
        <f>IF('Employee Input 20-21'!VTH30="","",'Employee Input 20-21'!VTH30)</f>
        <v/>
      </c>
      <c r="VTI30" s="14" t="str">
        <f>IF('Employee Input 20-21'!VTI30="","",'Employee Input 20-21'!VTI30)</f>
        <v/>
      </c>
      <c r="VTJ30" s="14" t="str">
        <f>IF('Employee Input 20-21'!VTJ30="","",'Employee Input 20-21'!VTJ30)</f>
        <v/>
      </c>
      <c r="VTK30" s="14" t="str">
        <f>IF('Employee Input 20-21'!VTK30="","",'Employee Input 20-21'!VTK30)</f>
        <v/>
      </c>
      <c r="VTL30" s="14" t="str">
        <f>IF('Employee Input 20-21'!VTL30="","",'Employee Input 20-21'!VTL30)</f>
        <v/>
      </c>
      <c r="VTM30" s="14" t="str">
        <f>IF('Employee Input 20-21'!VTM30="","",'Employee Input 20-21'!VTM30)</f>
        <v/>
      </c>
      <c r="VTN30" s="14" t="str">
        <f>IF('Employee Input 20-21'!VTN30="","",'Employee Input 20-21'!VTN30)</f>
        <v/>
      </c>
      <c r="VTO30" s="14" t="str">
        <f>IF('Employee Input 20-21'!VTO30="","",'Employee Input 20-21'!VTO30)</f>
        <v/>
      </c>
      <c r="VTP30" s="14" t="str">
        <f>IF('Employee Input 20-21'!VTP30="","",'Employee Input 20-21'!VTP30)</f>
        <v/>
      </c>
      <c r="VTQ30" s="14" t="str">
        <f>IF('Employee Input 20-21'!VTQ30="","",'Employee Input 20-21'!VTQ30)</f>
        <v/>
      </c>
      <c r="VTR30" s="14" t="str">
        <f>IF('Employee Input 20-21'!VTR30="","",'Employee Input 20-21'!VTR30)</f>
        <v/>
      </c>
      <c r="VTS30" s="14" t="str">
        <f>IF('Employee Input 20-21'!VTS30="","",'Employee Input 20-21'!VTS30)</f>
        <v/>
      </c>
      <c r="VTT30" s="14" t="str">
        <f>IF('Employee Input 20-21'!VTT30="","",'Employee Input 20-21'!VTT30)</f>
        <v/>
      </c>
      <c r="VTU30" s="14" t="str">
        <f>IF('Employee Input 20-21'!VTU30="","",'Employee Input 20-21'!VTU30)</f>
        <v/>
      </c>
      <c r="VTV30" s="14" t="str">
        <f>IF('Employee Input 20-21'!VTV30="","",'Employee Input 20-21'!VTV30)</f>
        <v/>
      </c>
      <c r="VTW30" s="14" t="str">
        <f>IF('Employee Input 20-21'!VTW30="","",'Employee Input 20-21'!VTW30)</f>
        <v/>
      </c>
      <c r="VTX30" s="14" t="str">
        <f>IF('Employee Input 20-21'!VTX30="","",'Employee Input 20-21'!VTX30)</f>
        <v/>
      </c>
      <c r="VTY30" s="14" t="str">
        <f>IF('Employee Input 20-21'!VTY30="","",'Employee Input 20-21'!VTY30)</f>
        <v/>
      </c>
      <c r="VTZ30" s="14" t="str">
        <f>IF('Employee Input 20-21'!VTZ30="","",'Employee Input 20-21'!VTZ30)</f>
        <v/>
      </c>
      <c r="VUA30" s="14" t="str">
        <f>IF('Employee Input 20-21'!VUA30="","",'Employee Input 20-21'!VUA30)</f>
        <v/>
      </c>
      <c r="VUB30" s="14" t="str">
        <f>IF('Employee Input 20-21'!VUB30="","",'Employee Input 20-21'!VUB30)</f>
        <v/>
      </c>
      <c r="VUC30" s="14" t="str">
        <f>IF('Employee Input 20-21'!VUC30="","",'Employee Input 20-21'!VUC30)</f>
        <v/>
      </c>
      <c r="VUD30" s="14" t="str">
        <f>IF('Employee Input 20-21'!VUD30="","",'Employee Input 20-21'!VUD30)</f>
        <v/>
      </c>
      <c r="VUE30" s="14" t="str">
        <f>IF('Employee Input 20-21'!VUE30="","",'Employee Input 20-21'!VUE30)</f>
        <v/>
      </c>
      <c r="VUF30" s="14" t="str">
        <f>IF('Employee Input 20-21'!VUF30="","",'Employee Input 20-21'!VUF30)</f>
        <v/>
      </c>
      <c r="VUG30" s="14" t="str">
        <f>IF('Employee Input 20-21'!VUG30="","",'Employee Input 20-21'!VUG30)</f>
        <v/>
      </c>
      <c r="VUH30" s="14" t="str">
        <f>IF('Employee Input 20-21'!VUH30="","",'Employee Input 20-21'!VUH30)</f>
        <v/>
      </c>
      <c r="VUI30" s="14" t="str">
        <f>IF('Employee Input 20-21'!VUI30="","",'Employee Input 20-21'!VUI30)</f>
        <v/>
      </c>
      <c r="VUJ30" s="14" t="str">
        <f>IF('Employee Input 20-21'!VUJ30="","",'Employee Input 20-21'!VUJ30)</f>
        <v/>
      </c>
      <c r="VUK30" s="14" t="str">
        <f>IF('Employee Input 20-21'!VUK30="","",'Employee Input 20-21'!VUK30)</f>
        <v/>
      </c>
      <c r="VUL30" s="14" t="str">
        <f>IF('Employee Input 20-21'!VUL30="","",'Employee Input 20-21'!VUL30)</f>
        <v/>
      </c>
      <c r="VUM30" s="14" t="str">
        <f>IF('Employee Input 20-21'!VUM30="","",'Employee Input 20-21'!VUM30)</f>
        <v/>
      </c>
      <c r="VUN30" s="14" t="str">
        <f>IF('Employee Input 20-21'!VUN30="","",'Employee Input 20-21'!VUN30)</f>
        <v/>
      </c>
      <c r="VUO30" s="14" t="str">
        <f>IF('Employee Input 20-21'!VUO30="","",'Employee Input 20-21'!VUO30)</f>
        <v/>
      </c>
      <c r="VUP30" s="14" t="str">
        <f>IF('Employee Input 20-21'!VUP30="","",'Employee Input 20-21'!VUP30)</f>
        <v/>
      </c>
      <c r="VUQ30" s="14" t="str">
        <f>IF('Employee Input 20-21'!VUQ30="","",'Employee Input 20-21'!VUQ30)</f>
        <v/>
      </c>
      <c r="VUR30" s="14" t="str">
        <f>IF('Employee Input 20-21'!VUR30="","",'Employee Input 20-21'!VUR30)</f>
        <v/>
      </c>
      <c r="VUS30" s="14" t="str">
        <f>IF('Employee Input 20-21'!VUS30="","",'Employee Input 20-21'!VUS30)</f>
        <v/>
      </c>
      <c r="VUT30" s="14" t="str">
        <f>IF('Employee Input 20-21'!VUT30="","",'Employee Input 20-21'!VUT30)</f>
        <v/>
      </c>
      <c r="VUU30" s="14" t="str">
        <f>IF('Employee Input 20-21'!VUU30="","",'Employee Input 20-21'!VUU30)</f>
        <v/>
      </c>
      <c r="VUV30" s="14" t="str">
        <f>IF('Employee Input 20-21'!VUV30="","",'Employee Input 20-21'!VUV30)</f>
        <v/>
      </c>
      <c r="VUW30" s="14" t="str">
        <f>IF('Employee Input 20-21'!VUW30="","",'Employee Input 20-21'!VUW30)</f>
        <v/>
      </c>
      <c r="VUX30" s="14" t="str">
        <f>IF('Employee Input 20-21'!VUX30="","",'Employee Input 20-21'!VUX30)</f>
        <v/>
      </c>
      <c r="VUY30" s="14" t="str">
        <f>IF('Employee Input 20-21'!VUY30="","",'Employee Input 20-21'!VUY30)</f>
        <v/>
      </c>
      <c r="VUZ30" s="14" t="str">
        <f>IF('Employee Input 20-21'!VUZ30="","",'Employee Input 20-21'!VUZ30)</f>
        <v/>
      </c>
      <c r="VVA30" s="14" t="str">
        <f>IF('Employee Input 20-21'!VVA30="","",'Employee Input 20-21'!VVA30)</f>
        <v/>
      </c>
      <c r="VVB30" s="14" t="str">
        <f>IF('Employee Input 20-21'!VVB30="","",'Employee Input 20-21'!VVB30)</f>
        <v/>
      </c>
      <c r="VVC30" s="14" t="str">
        <f>IF('Employee Input 20-21'!VVC30="","",'Employee Input 20-21'!VVC30)</f>
        <v/>
      </c>
      <c r="VVD30" s="14" t="str">
        <f>IF('Employee Input 20-21'!VVD30="","",'Employee Input 20-21'!VVD30)</f>
        <v/>
      </c>
      <c r="VVE30" s="14" t="str">
        <f>IF('Employee Input 20-21'!VVE30="","",'Employee Input 20-21'!VVE30)</f>
        <v/>
      </c>
      <c r="VVF30" s="14" t="str">
        <f>IF('Employee Input 20-21'!VVF30="","",'Employee Input 20-21'!VVF30)</f>
        <v/>
      </c>
      <c r="VVG30" s="14" t="str">
        <f>IF('Employee Input 20-21'!VVG30="","",'Employee Input 20-21'!VVG30)</f>
        <v/>
      </c>
      <c r="VVH30" s="14" t="str">
        <f>IF('Employee Input 20-21'!VVH30="","",'Employee Input 20-21'!VVH30)</f>
        <v/>
      </c>
      <c r="VVI30" s="14" t="str">
        <f>IF('Employee Input 20-21'!VVI30="","",'Employee Input 20-21'!VVI30)</f>
        <v/>
      </c>
      <c r="VVJ30" s="14" t="str">
        <f>IF('Employee Input 20-21'!VVJ30="","",'Employee Input 20-21'!VVJ30)</f>
        <v/>
      </c>
      <c r="VVK30" s="14" t="str">
        <f>IF('Employee Input 20-21'!VVK30="","",'Employee Input 20-21'!VVK30)</f>
        <v/>
      </c>
      <c r="VVL30" s="14" t="str">
        <f>IF('Employee Input 20-21'!VVL30="","",'Employee Input 20-21'!VVL30)</f>
        <v/>
      </c>
      <c r="VVM30" s="14" t="str">
        <f>IF('Employee Input 20-21'!VVM30="","",'Employee Input 20-21'!VVM30)</f>
        <v/>
      </c>
      <c r="VVN30" s="14" t="str">
        <f>IF('Employee Input 20-21'!VVN30="","",'Employee Input 20-21'!VVN30)</f>
        <v/>
      </c>
      <c r="VVO30" s="14" t="str">
        <f>IF('Employee Input 20-21'!VVO30="","",'Employee Input 20-21'!VVO30)</f>
        <v/>
      </c>
      <c r="VVP30" s="14" t="str">
        <f>IF('Employee Input 20-21'!VVP30="","",'Employee Input 20-21'!VVP30)</f>
        <v/>
      </c>
      <c r="VVQ30" s="14" t="str">
        <f>IF('Employee Input 20-21'!VVQ30="","",'Employee Input 20-21'!VVQ30)</f>
        <v/>
      </c>
      <c r="VVR30" s="14" t="str">
        <f>IF('Employee Input 20-21'!VVR30="","",'Employee Input 20-21'!VVR30)</f>
        <v/>
      </c>
      <c r="VVS30" s="14" t="str">
        <f>IF('Employee Input 20-21'!VVS30="","",'Employee Input 20-21'!VVS30)</f>
        <v/>
      </c>
      <c r="VVT30" s="14" t="str">
        <f>IF('Employee Input 20-21'!VVT30="","",'Employee Input 20-21'!VVT30)</f>
        <v/>
      </c>
      <c r="VVU30" s="14" t="str">
        <f>IF('Employee Input 20-21'!VVU30="","",'Employee Input 20-21'!VVU30)</f>
        <v/>
      </c>
      <c r="VVV30" s="14" t="str">
        <f>IF('Employee Input 20-21'!VVV30="","",'Employee Input 20-21'!VVV30)</f>
        <v/>
      </c>
      <c r="VVW30" s="14" t="str">
        <f>IF('Employee Input 20-21'!VVW30="","",'Employee Input 20-21'!VVW30)</f>
        <v/>
      </c>
      <c r="VVX30" s="14" t="str">
        <f>IF('Employee Input 20-21'!VVX30="","",'Employee Input 20-21'!VVX30)</f>
        <v/>
      </c>
      <c r="VVY30" s="14" t="str">
        <f>IF('Employee Input 20-21'!VVY30="","",'Employee Input 20-21'!VVY30)</f>
        <v/>
      </c>
      <c r="VVZ30" s="14" t="str">
        <f>IF('Employee Input 20-21'!VVZ30="","",'Employee Input 20-21'!VVZ30)</f>
        <v/>
      </c>
      <c r="VWA30" s="14" t="str">
        <f>IF('Employee Input 20-21'!VWA30="","",'Employee Input 20-21'!VWA30)</f>
        <v/>
      </c>
      <c r="VWB30" s="14" t="str">
        <f>IF('Employee Input 20-21'!VWB30="","",'Employee Input 20-21'!VWB30)</f>
        <v/>
      </c>
      <c r="VWC30" s="14" t="str">
        <f>IF('Employee Input 20-21'!VWC30="","",'Employee Input 20-21'!VWC30)</f>
        <v/>
      </c>
      <c r="VWD30" s="14" t="str">
        <f>IF('Employee Input 20-21'!VWD30="","",'Employee Input 20-21'!VWD30)</f>
        <v/>
      </c>
      <c r="VWE30" s="14" t="str">
        <f>IF('Employee Input 20-21'!VWE30="","",'Employee Input 20-21'!VWE30)</f>
        <v/>
      </c>
      <c r="VWF30" s="14" t="str">
        <f>IF('Employee Input 20-21'!VWF30="","",'Employee Input 20-21'!VWF30)</f>
        <v/>
      </c>
      <c r="VWG30" s="14" t="str">
        <f>IF('Employee Input 20-21'!VWG30="","",'Employee Input 20-21'!VWG30)</f>
        <v/>
      </c>
      <c r="VWH30" s="14" t="str">
        <f>IF('Employee Input 20-21'!VWH30="","",'Employee Input 20-21'!VWH30)</f>
        <v/>
      </c>
      <c r="VWI30" s="14" t="str">
        <f>IF('Employee Input 20-21'!VWI30="","",'Employee Input 20-21'!VWI30)</f>
        <v/>
      </c>
      <c r="VWJ30" s="14" t="str">
        <f>IF('Employee Input 20-21'!VWJ30="","",'Employee Input 20-21'!VWJ30)</f>
        <v/>
      </c>
      <c r="VWK30" s="14" t="str">
        <f>IF('Employee Input 20-21'!VWK30="","",'Employee Input 20-21'!VWK30)</f>
        <v/>
      </c>
      <c r="VWL30" s="14" t="str">
        <f>IF('Employee Input 20-21'!VWL30="","",'Employee Input 20-21'!VWL30)</f>
        <v/>
      </c>
      <c r="VWM30" s="14" t="str">
        <f>IF('Employee Input 20-21'!VWM30="","",'Employee Input 20-21'!VWM30)</f>
        <v/>
      </c>
      <c r="VWN30" s="14" t="str">
        <f>IF('Employee Input 20-21'!VWN30="","",'Employee Input 20-21'!VWN30)</f>
        <v/>
      </c>
      <c r="VWO30" s="14" t="str">
        <f>IF('Employee Input 20-21'!VWO30="","",'Employee Input 20-21'!VWO30)</f>
        <v/>
      </c>
      <c r="VWP30" s="14" t="str">
        <f>IF('Employee Input 20-21'!VWP30="","",'Employee Input 20-21'!VWP30)</f>
        <v/>
      </c>
      <c r="VWQ30" s="14" t="str">
        <f>IF('Employee Input 20-21'!VWQ30="","",'Employee Input 20-21'!VWQ30)</f>
        <v/>
      </c>
      <c r="VWR30" s="14" t="str">
        <f>IF('Employee Input 20-21'!VWR30="","",'Employee Input 20-21'!VWR30)</f>
        <v/>
      </c>
      <c r="VWS30" s="14" t="str">
        <f>IF('Employee Input 20-21'!VWS30="","",'Employee Input 20-21'!VWS30)</f>
        <v/>
      </c>
      <c r="VWT30" s="14" t="str">
        <f>IF('Employee Input 20-21'!VWT30="","",'Employee Input 20-21'!VWT30)</f>
        <v/>
      </c>
      <c r="VWU30" s="14" t="str">
        <f>IF('Employee Input 20-21'!VWU30="","",'Employee Input 20-21'!VWU30)</f>
        <v/>
      </c>
      <c r="VWV30" s="14" t="str">
        <f>IF('Employee Input 20-21'!VWV30="","",'Employee Input 20-21'!VWV30)</f>
        <v/>
      </c>
      <c r="VWW30" s="14" t="str">
        <f>IF('Employee Input 20-21'!VWW30="","",'Employee Input 20-21'!VWW30)</f>
        <v/>
      </c>
      <c r="VWX30" s="14" t="str">
        <f>IF('Employee Input 20-21'!VWX30="","",'Employee Input 20-21'!VWX30)</f>
        <v/>
      </c>
      <c r="VWY30" s="14" t="str">
        <f>IF('Employee Input 20-21'!VWY30="","",'Employee Input 20-21'!VWY30)</f>
        <v/>
      </c>
      <c r="VWZ30" s="14" t="str">
        <f>IF('Employee Input 20-21'!VWZ30="","",'Employee Input 20-21'!VWZ30)</f>
        <v/>
      </c>
      <c r="VXA30" s="14" t="str">
        <f>IF('Employee Input 20-21'!VXA30="","",'Employee Input 20-21'!VXA30)</f>
        <v/>
      </c>
      <c r="VXB30" s="14" t="str">
        <f>IF('Employee Input 20-21'!VXB30="","",'Employee Input 20-21'!VXB30)</f>
        <v/>
      </c>
      <c r="VXC30" s="14" t="str">
        <f>IF('Employee Input 20-21'!VXC30="","",'Employee Input 20-21'!VXC30)</f>
        <v/>
      </c>
      <c r="VXD30" s="14" t="str">
        <f>IF('Employee Input 20-21'!VXD30="","",'Employee Input 20-21'!VXD30)</f>
        <v/>
      </c>
      <c r="VXE30" s="14" t="str">
        <f>IF('Employee Input 20-21'!VXE30="","",'Employee Input 20-21'!VXE30)</f>
        <v/>
      </c>
      <c r="VXF30" s="14" t="str">
        <f>IF('Employee Input 20-21'!VXF30="","",'Employee Input 20-21'!VXF30)</f>
        <v/>
      </c>
      <c r="VXG30" s="14" t="str">
        <f>IF('Employee Input 20-21'!VXG30="","",'Employee Input 20-21'!VXG30)</f>
        <v/>
      </c>
      <c r="VXH30" s="14" t="str">
        <f>IF('Employee Input 20-21'!VXH30="","",'Employee Input 20-21'!VXH30)</f>
        <v/>
      </c>
      <c r="VXI30" s="14" t="str">
        <f>IF('Employee Input 20-21'!VXI30="","",'Employee Input 20-21'!VXI30)</f>
        <v/>
      </c>
      <c r="VXJ30" s="14" t="str">
        <f>IF('Employee Input 20-21'!VXJ30="","",'Employee Input 20-21'!VXJ30)</f>
        <v/>
      </c>
      <c r="VXK30" s="14" t="str">
        <f>IF('Employee Input 20-21'!VXK30="","",'Employee Input 20-21'!VXK30)</f>
        <v/>
      </c>
      <c r="VXL30" s="14" t="str">
        <f>IF('Employee Input 20-21'!VXL30="","",'Employee Input 20-21'!VXL30)</f>
        <v/>
      </c>
      <c r="VXM30" s="14" t="str">
        <f>IF('Employee Input 20-21'!VXM30="","",'Employee Input 20-21'!VXM30)</f>
        <v/>
      </c>
      <c r="VXN30" s="14" t="str">
        <f>IF('Employee Input 20-21'!VXN30="","",'Employee Input 20-21'!VXN30)</f>
        <v/>
      </c>
      <c r="VXO30" s="14" t="str">
        <f>IF('Employee Input 20-21'!VXO30="","",'Employee Input 20-21'!VXO30)</f>
        <v/>
      </c>
      <c r="VXP30" s="14" t="str">
        <f>IF('Employee Input 20-21'!VXP30="","",'Employee Input 20-21'!VXP30)</f>
        <v/>
      </c>
      <c r="VXQ30" s="14" t="str">
        <f>IF('Employee Input 20-21'!VXQ30="","",'Employee Input 20-21'!VXQ30)</f>
        <v/>
      </c>
      <c r="VXR30" s="14" t="str">
        <f>IF('Employee Input 20-21'!VXR30="","",'Employee Input 20-21'!VXR30)</f>
        <v/>
      </c>
      <c r="VXS30" s="14" t="str">
        <f>IF('Employee Input 20-21'!VXS30="","",'Employee Input 20-21'!VXS30)</f>
        <v/>
      </c>
      <c r="VXT30" s="14" t="str">
        <f>IF('Employee Input 20-21'!VXT30="","",'Employee Input 20-21'!VXT30)</f>
        <v/>
      </c>
      <c r="VXU30" s="14" t="str">
        <f>IF('Employee Input 20-21'!VXU30="","",'Employee Input 20-21'!VXU30)</f>
        <v/>
      </c>
      <c r="VXV30" s="14" t="str">
        <f>IF('Employee Input 20-21'!VXV30="","",'Employee Input 20-21'!VXV30)</f>
        <v/>
      </c>
      <c r="VXW30" s="14" t="str">
        <f>IF('Employee Input 20-21'!VXW30="","",'Employee Input 20-21'!VXW30)</f>
        <v/>
      </c>
      <c r="VXX30" s="14" t="str">
        <f>IF('Employee Input 20-21'!VXX30="","",'Employee Input 20-21'!VXX30)</f>
        <v/>
      </c>
      <c r="VXY30" s="14" t="str">
        <f>IF('Employee Input 20-21'!VXY30="","",'Employee Input 20-21'!VXY30)</f>
        <v/>
      </c>
      <c r="VXZ30" s="14" t="str">
        <f>IF('Employee Input 20-21'!VXZ30="","",'Employee Input 20-21'!VXZ30)</f>
        <v/>
      </c>
      <c r="VYA30" s="14" t="str">
        <f>IF('Employee Input 20-21'!VYA30="","",'Employee Input 20-21'!VYA30)</f>
        <v/>
      </c>
      <c r="VYB30" s="14" t="str">
        <f>IF('Employee Input 20-21'!VYB30="","",'Employee Input 20-21'!VYB30)</f>
        <v/>
      </c>
      <c r="VYC30" s="14" t="str">
        <f>IF('Employee Input 20-21'!VYC30="","",'Employee Input 20-21'!VYC30)</f>
        <v/>
      </c>
      <c r="VYD30" s="14" t="str">
        <f>IF('Employee Input 20-21'!VYD30="","",'Employee Input 20-21'!VYD30)</f>
        <v/>
      </c>
      <c r="VYE30" s="14" t="str">
        <f>IF('Employee Input 20-21'!VYE30="","",'Employee Input 20-21'!VYE30)</f>
        <v/>
      </c>
      <c r="VYF30" s="14" t="str">
        <f>IF('Employee Input 20-21'!VYF30="","",'Employee Input 20-21'!VYF30)</f>
        <v/>
      </c>
      <c r="VYG30" s="14" t="str">
        <f>IF('Employee Input 20-21'!VYG30="","",'Employee Input 20-21'!VYG30)</f>
        <v/>
      </c>
      <c r="VYH30" s="14" t="str">
        <f>IF('Employee Input 20-21'!VYH30="","",'Employee Input 20-21'!VYH30)</f>
        <v/>
      </c>
      <c r="VYI30" s="14" t="str">
        <f>IF('Employee Input 20-21'!VYI30="","",'Employee Input 20-21'!VYI30)</f>
        <v/>
      </c>
      <c r="VYJ30" s="14" t="str">
        <f>IF('Employee Input 20-21'!VYJ30="","",'Employee Input 20-21'!VYJ30)</f>
        <v/>
      </c>
      <c r="VYK30" s="14" t="str">
        <f>IF('Employee Input 20-21'!VYK30="","",'Employee Input 20-21'!VYK30)</f>
        <v/>
      </c>
      <c r="VYL30" s="14" t="str">
        <f>IF('Employee Input 20-21'!VYL30="","",'Employee Input 20-21'!VYL30)</f>
        <v/>
      </c>
      <c r="VYM30" s="14" t="str">
        <f>IF('Employee Input 20-21'!VYM30="","",'Employee Input 20-21'!VYM30)</f>
        <v/>
      </c>
      <c r="VYN30" s="14" t="str">
        <f>IF('Employee Input 20-21'!VYN30="","",'Employee Input 20-21'!VYN30)</f>
        <v/>
      </c>
      <c r="VYO30" s="14" t="str">
        <f>IF('Employee Input 20-21'!VYO30="","",'Employee Input 20-21'!VYO30)</f>
        <v/>
      </c>
      <c r="VYP30" s="14" t="str">
        <f>IF('Employee Input 20-21'!VYP30="","",'Employee Input 20-21'!VYP30)</f>
        <v/>
      </c>
      <c r="VYQ30" s="14" t="str">
        <f>IF('Employee Input 20-21'!VYQ30="","",'Employee Input 20-21'!VYQ30)</f>
        <v/>
      </c>
      <c r="VYR30" s="14" t="str">
        <f>IF('Employee Input 20-21'!VYR30="","",'Employee Input 20-21'!VYR30)</f>
        <v/>
      </c>
      <c r="VYS30" s="14" t="str">
        <f>IF('Employee Input 20-21'!VYS30="","",'Employee Input 20-21'!VYS30)</f>
        <v/>
      </c>
      <c r="VYT30" s="14" t="str">
        <f>IF('Employee Input 20-21'!VYT30="","",'Employee Input 20-21'!VYT30)</f>
        <v/>
      </c>
      <c r="VYU30" s="14" t="str">
        <f>IF('Employee Input 20-21'!VYU30="","",'Employee Input 20-21'!VYU30)</f>
        <v/>
      </c>
      <c r="VYV30" s="14" t="str">
        <f>IF('Employee Input 20-21'!VYV30="","",'Employee Input 20-21'!VYV30)</f>
        <v/>
      </c>
      <c r="VYW30" s="14" t="str">
        <f>IF('Employee Input 20-21'!VYW30="","",'Employee Input 20-21'!VYW30)</f>
        <v/>
      </c>
      <c r="VYX30" s="14" t="str">
        <f>IF('Employee Input 20-21'!VYX30="","",'Employee Input 20-21'!VYX30)</f>
        <v/>
      </c>
      <c r="VYY30" s="14" t="str">
        <f>IF('Employee Input 20-21'!VYY30="","",'Employee Input 20-21'!VYY30)</f>
        <v/>
      </c>
      <c r="VYZ30" s="14" t="str">
        <f>IF('Employee Input 20-21'!VYZ30="","",'Employee Input 20-21'!VYZ30)</f>
        <v/>
      </c>
      <c r="VZA30" s="14" t="str">
        <f>IF('Employee Input 20-21'!VZA30="","",'Employee Input 20-21'!VZA30)</f>
        <v/>
      </c>
      <c r="VZB30" s="14" t="str">
        <f>IF('Employee Input 20-21'!VZB30="","",'Employee Input 20-21'!VZB30)</f>
        <v/>
      </c>
      <c r="VZC30" s="14" t="str">
        <f>IF('Employee Input 20-21'!VZC30="","",'Employee Input 20-21'!VZC30)</f>
        <v/>
      </c>
      <c r="VZD30" s="14" t="str">
        <f>IF('Employee Input 20-21'!VZD30="","",'Employee Input 20-21'!VZD30)</f>
        <v/>
      </c>
      <c r="VZE30" s="14" t="str">
        <f>IF('Employee Input 20-21'!VZE30="","",'Employee Input 20-21'!VZE30)</f>
        <v/>
      </c>
      <c r="VZF30" s="14" t="str">
        <f>IF('Employee Input 20-21'!VZF30="","",'Employee Input 20-21'!VZF30)</f>
        <v/>
      </c>
      <c r="VZG30" s="14" t="str">
        <f>IF('Employee Input 20-21'!VZG30="","",'Employee Input 20-21'!VZG30)</f>
        <v/>
      </c>
      <c r="VZH30" s="14" t="str">
        <f>IF('Employee Input 20-21'!VZH30="","",'Employee Input 20-21'!VZH30)</f>
        <v/>
      </c>
      <c r="VZI30" s="14" t="str">
        <f>IF('Employee Input 20-21'!VZI30="","",'Employee Input 20-21'!VZI30)</f>
        <v/>
      </c>
      <c r="VZJ30" s="14" t="str">
        <f>IF('Employee Input 20-21'!VZJ30="","",'Employee Input 20-21'!VZJ30)</f>
        <v/>
      </c>
      <c r="VZK30" s="14" t="str">
        <f>IF('Employee Input 20-21'!VZK30="","",'Employee Input 20-21'!VZK30)</f>
        <v/>
      </c>
      <c r="VZL30" s="14" t="str">
        <f>IF('Employee Input 20-21'!VZL30="","",'Employee Input 20-21'!VZL30)</f>
        <v/>
      </c>
      <c r="VZM30" s="14" t="str">
        <f>IF('Employee Input 20-21'!VZM30="","",'Employee Input 20-21'!VZM30)</f>
        <v/>
      </c>
      <c r="VZN30" s="14" t="str">
        <f>IF('Employee Input 20-21'!VZN30="","",'Employee Input 20-21'!VZN30)</f>
        <v/>
      </c>
      <c r="VZO30" s="14" t="str">
        <f>IF('Employee Input 20-21'!VZO30="","",'Employee Input 20-21'!VZO30)</f>
        <v/>
      </c>
      <c r="VZP30" s="14" t="str">
        <f>IF('Employee Input 20-21'!VZP30="","",'Employee Input 20-21'!VZP30)</f>
        <v/>
      </c>
      <c r="VZQ30" s="14" t="str">
        <f>IF('Employee Input 20-21'!VZQ30="","",'Employee Input 20-21'!VZQ30)</f>
        <v/>
      </c>
      <c r="VZR30" s="14" t="str">
        <f>IF('Employee Input 20-21'!VZR30="","",'Employee Input 20-21'!VZR30)</f>
        <v/>
      </c>
      <c r="VZS30" s="14" t="str">
        <f>IF('Employee Input 20-21'!VZS30="","",'Employee Input 20-21'!VZS30)</f>
        <v/>
      </c>
      <c r="VZT30" s="14" t="str">
        <f>IF('Employee Input 20-21'!VZT30="","",'Employee Input 20-21'!VZT30)</f>
        <v/>
      </c>
      <c r="VZU30" s="14" t="str">
        <f>IF('Employee Input 20-21'!VZU30="","",'Employee Input 20-21'!VZU30)</f>
        <v/>
      </c>
      <c r="VZV30" s="14" t="str">
        <f>IF('Employee Input 20-21'!VZV30="","",'Employee Input 20-21'!VZV30)</f>
        <v/>
      </c>
      <c r="VZW30" s="14" t="str">
        <f>IF('Employee Input 20-21'!VZW30="","",'Employee Input 20-21'!VZW30)</f>
        <v/>
      </c>
      <c r="VZX30" s="14" t="str">
        <f>IF('Employee Input 20-21'!VZX30="","",'Employee Input 20-21'!VZX30)</f>
        <v/>
      </c>
      <c r="VZY30" s="14" t="str">
        <f>IF('Employee Input 20-21'!VZY30="","",'Employee Input 20-21'!VZY30)</f>
        <v/>
      </c>
      <c r="VZZ30" s="14" t="str">
        <f>IF('Employee Input 20-21'!VZZ30="","",'Employee Input 20-21'!VZZ30)</f>
        <v/>
      </c>
      <c r="WAA30" s="14" t="str">
        <f>IF('Employee Input 20-21'!WAA30="","",'Employee Input 20-21'!WAA30)</f>
        <v/>
      </c>
      <c r="WAB30" s="14" t="str">
        <f>IF('Employee Input 20-21'!WAB30="","",'Employee Input 20-21'!WAB30)</f>
        <v/>
      </c>
      <c r="WAC30" s="14" t="str">
        <f>IF('Employee Input 20-21'!WAC30="","",'Employee Input 20-21'!WAC30)</f>
        <v/>
      </c>
      <c r="WAD30" s="14" t="str">
        <f>IF('Employee Input 20-21'!WAD30="","",'Employee Input 20-21'!WAD30)</f>
        <v/>
      </c>
      <c r="WAE30" s="14" t="str">
        <f>IF('Employee Input 20-21'!WAE30="","",'Employee Input 20-21'!WAE30)</f>
        <v/>
      </c>
      <c r="WAF30" s="14" t="str">
        <f>IF('Employee Input 20-21'!WAF30="","",'Employee Input 20-21'!WAF30)</f>
        <v/>
      </c>
      <c r="WAG30" s="14" t="str">
        <f>IF('Employee Input 20-21'!WAG30="","",'Employee Input 20-21'!WAG30)</f>
        <v/>
      </c>
      <c r="WAH30" s="14" t="str">
        <f>IF('Employee Input 20-21'!WAH30="","",'Employee Input 20-21'!WAH30)</f>
        <v/>
      </c>
      <c r="WAI30" s="14" t="str">
        <f>IF('Employee Input 20-21'!WAI30="","",'Employee Input 20-21'!WAI30)</f>
        <v/>
      </c>
      <c r="WAJ30" s="14" t="str">
        <f>IF('Employee Input 20-21'!WAJ30="","",'Employee Input 20-21'!WAJ30)</f>
        <v/>
      </c>
      <c r="WAK30" s="14" t="str">
        <f>IF('Employee Input 20-21'!WAK30="","",'Employee Input 20-21'!WAK30)</f>
        <v/>
      </c>
      <c r="WAL30" s="14" t="str">
        <f>IF('Employee Input 20-21'!WAL30="","",'Employee Input 20-21'!WAL30)</f>
        <v/>
      </c>
      <c r="WAM30" s="14" t="str">
        <f>IF('Employee Input 20-21'!WAM30="","",'Employee Input 20-21'!WAM30)</f>
        <v/>
      </c>
      <c r="WAN30" s="14" t="str">
        <f>IF('Employee Input 20-21'!WAN30="","",'Employee Input 20-21'!WAN30)</f>
        <v/>
      </c>
      <c r="WAO30" s="14" t="str">
        <f>IF('Employee Input 20-21'!WAO30="","",'Employee Input 20-21'!WAO30)</f>
        <v/>
      </c>
      <c r="WAP30" s="14" t="str">
        <f>IF('Employee Input 20-21'!WAP30="","",'Employee Input 20-21'!WAP30)</f>
        <v/>
      </c>
      <c r="WAQ30" s="14" t="str">
        <f>IF('Employee Input 20-21'!WAQ30="","",'Employee Input 20-21'!WAQ30)</f>
        <v/>
      </c>
      <c r="WAR30" s="14" t="str">
        <f>IF('Employee Input 20-21'!WAR30="","",'Employee Input 20-21'!WAR30)</f>
        <v/>
      </c>
      <c r="WAS30" s="14" t="str">
        <f>IF('Employee Input 20-21'!WAS30="","",'Employee Input 20-21'!WAS30)</f>
        <v/>
      </c>
      <c r="WAT30" s="14" t="str">
        <f>IF('Employee Input 20-21'!WAT30="","",'Employee Input 20-21'!WAT30)</f>
        <v/>
      </c>
      <c r="WAU30" s="14" t="str">
        <f>IF('Employee Input 20-21'!WAU30="","",'Employee Input 20-21'!WAU30)</f>
        <v/>
      </c>
      <c r="WAV30" s="14" t="str">
        <f>IF('Employee Input 20-21'!WAV30="","",'Employee Input 20-21'!WAV30)</f>
        <v/>
      </c>
      <c r="WAW30" s="14" t="str">
        <f>IF('Employee Input 20-21'!WAW30="","",'Employee Input 20-21'!WAW30)</f>
        <v/>
      </c>
      <c r="WAX30" s="14" t="str">
        <f>IF('Employee Input 20-21'!WAX30="","",'Employee Input 20-21'!WAX30)</f>
        <v/>
      </c>
      <c r="WAY30" s="14" t="str">
        <f>IF('Employee Input 20-21'!WAY30="","",'Employee Input 20-21'!WAY30)</f>
        <v/>
      </c>
      <c r="WAZ30" s="14" t="str">
        <f>IF('Employee Input 20-21'!WAZ30="","",'Employee Input 20-21'!WAZ30)</f>
        <v/>
      </c>
      <c r="WBA30" s="14" t="str">
        <f>IF('Employee Input 20-21'!WBA30="","",'Employee Input 20-21'!WBA30)</f>
        <v/>
      </c>
      <c r="WBB30" s="14" t="str">
        <f>IF('Employee Input 20-21'!WBB30="","",'Employee Input 20-21'!WBB30)</f>
        <v/>
      </c>
      <c r="WBC30" s="14" t="str">
        <f>IF('Employee Input 20-21'!WBC30="","",'Employee Input 20-21'!WBC30)</f>
        <v/>
      </c>
      <c r="WBD30" s="14" t="str">
        <f>IF('Employee Input 20-21'!WBD30="","",'Employee Input 20-21'!WBD30)</f>
        <v/>
      </c>
      <c r="WBE30" s="14" t="str">
        <f>IF('Employee Input 20-21'!WBE30="","",'Employee Input 20-21'!WBE30)</f>
        <v/>
      </c>
      <c r="WBF30" s="14" t="str">
        <f>IF('Employee Input 20-21'!WBF30="","",'Employee Input 20-21'!WBF30)</f>
        <v/>
      </c>
      <c r="WBG30" s="14" t="str">
        <f>IF('Employee Input 20-21'!WBG30="","",'Employee Input 20-21'!WBG30)</f>
        <v/>
      </c>
      <c r="WBH30" s="14" t="str">
        <f>IF('Employee Input 20-21'!WBH30="","",'Employee Input 20-21'!WBH30)</f>
        <v/>
      </c>
      <c r="WBI30" s="14" t="str">
        <f>IF('Employee Input 20-21'!WBI30="","",'Employee Input 20-21'!WBI30)</f>
        <v/>
      </c>
      <c r="WBJ30" s="14" t="str">
        <f>IF('Employee Input 20-21'!WBJ30="","",'Employee Input 20-21'!WBJ30)</f>
        <v/>
      </c>
      <c r="WBK30" s="14" t="str">
        <f>IF('Employee Input 20-21'!WBK30="","",'Employee Input 20-21'!WBK30)</f>
        <v/>
      </c>
      <c r="WBL30" s="14" t="str">
        <f>IF('Employee Input 20-21'!WBL30="","",'Employee Input 20-21'!WBL30)</f>
        <v/>
      </c>
      <c r="WBM30" s="14" t="str">
        <f>IF('Employee Input 20-21'!WBM30="","",'Employee Input 20-21'!WBM30)</f>
        <v/>
      </c>
      <c r="WBN30" s="14" t="str">
        <f>IF('Employee Input 20-21'!WBN30="","",'Employee Input 20-21'!WBN30)</f>
        <v/>
      </c>
      <c r="WBO30" s="14" t="str">
        <f>IF('Employee Input 20-21'!WBO30="","",'Employee Input 20-21'!WBO30)</f>
        <v/>
      </c>
      <c r="WBP30" s="14" t="str">
        <f>IF('Employee Input 20-21'!WBP30="","",'Employee Input 20-21'!WBP30)</f>
        <v/>
      </c>
      <c r="WBQ30" s="14" t="str">
        <f>IF('Employee Input 20-21'!WBQ30="","",'Employee Input 20-21'!WBQ30)</f>
        <v/>
      </c>
      <c r="WBR30" s="14" t="str">
        <f>IF('Employee Input 20-21'!WBR30="","",'Employee Input 20-21'!WBR30)</f>
        <v/>
      </c>
      <c r="WBS30" s="14" t="str">
        <f>IF('Employee Input 20-21'!WBS30="","",'Employee Input 20-21'!WBS30)</f>
        <v/>
      </c>
      <c r="WBT30" s="14" t="str">
        <f>IF('Employee Input 20-21'!WBT30="","",'Employee Input 20-21'!WBT30)</f>
        <v/>
      </c>
      <c r="WBU30" s="14" t="str">
        <f>IF('Employee Input 20-21'!WBU30="","",'Employee Input 20-21'!WBU30)</f>
        <v/>
      </c>
      <c r="WBV30" s="14" t="str">
        <f>IF('Employee Input 20-21'!WBV30="","",'Employee Input 20-21'!WBV30)</f>
        <v/>
      </c>
      <c r="WBW30" s="14" t="str">
        <f>IF('Employee Input 20-21'!WBW30="","",'Employee Input 20-21'!WBW30)</f>
        <v/>
      </c>
      <c r="WBX30" s="14" t="str">
        <f>IF('Employee Input 20-21'!WBX30="","",'Employee Input 20-21'!WBX30)</f>
        <v/>
      </c>
      <c r="WBY30" s="14" t="str">
        <f>IF('Employee Input 20-21'!WBY30="","",'Employee Input 20-21'!WBY30)</f>
        <v/>
      </c>
      <c r="WBZ30" s="14" t="str">
        <f>IF('Employee Input 20-21'!WBZ30="","",'Employee Input 20-21'!WBZ30)</f>
        <v/>
      </c>
      <c r="WCA30" s="14" t="str">
        <f>IF('Employee Input 20-21'!WCA30="","",'Employee Input 20-21'!WCA30)</f>
        <v/>
      </c>
      <c r="WCB30" s="14" t="str">
        <f>IF('Employee Input 20-21'!WCB30="","",'Employee Input 20-21'!WCB30)</f>
        <v/>
      </c>
      <c r="WCC30" s="14" t="str">
        <f>IF('Employee Input 20-21'!WCC30="","",'Employee Input 20-21'!WCC30)</f>
        <v/>
      </c>
      <c r="WCD30" s="14" t="str">
        <f>IF('Employee Input 20-21'!WCD30="","",'Employee Input 20-21'!WCD30)</f>
        <v/>
      </c>
      <c r="WCE30" s="14" t="str">
        <f>IF('Employee Input 20-21'!WCE30="","",'Employee Input 20-21'!WCE30)</f>
        <v/>
      </c>
      <c r="WCF30" s="14" t="str">
        <f>IF('Employee Input 20-21'!WCF30="","",'Employee Input 20-21'!WCF30)</f>
        <v/>
      </c>
      <c r="WCG30" s="14" t="str">
        <f>IF('Employee Input 20-21'!WCG30="","",'Employee Input 20-21'!WCG30)</f>
        <v/>
      </c>
      <c r="WCH30" s="14" t="str">
        <f>IF('Employee Input 20-21'!WCH30="","",'Employee Input 20-21'!WCH30)</f>
        <v/>
      </c>
      <c r="WCI30" s="14" t="str">
        <f>IF('Employee Input 20-21'!WCI30="","",'Employee Input 20-21'!WCI30)</f>
        <v/>
      </c>
      <c r="WCJ30" s="14" t="str">
        <f>IF('Employee Input 20-21'!WCJ30="","",'Employee Input 20-21'!WCJ30)</f>
        <v/>
      </c>
      <c r="WCK30" s="14" t="str">
        <f>IF('Employee Input 20-21'!WCK30="","",'Employee Input 20-21'!WCK30)</f>
        <v/>
      </c>
      <c r="WCL30" s="14" t="str">
        <f>IF('Employee Input 20-21'!WCL30="","",'Employee Input 20-21'!WCL30)</f>
        <v/>
      </c>
      <c r="WCM30" s="14" t="str">
        <f>IF('Employee Input 20-21'!WCM30="","",'Employee Input 20-21'!WCM30)</f>
        <v/>
      </c>
      <c r="WCN30" s="14" t="str">
        <f>IF('Employee Input 20-21'!WCN30="","",'Employee Input 20-21'!WCN30)</f>
        <v/>
      </c>
      <c r="WCO30" s="14" t="str">
        <f>IF('Employee Input 20-21'!WCO30="","",'Employee Input 20-21'!WCO30)</f>
        <v/>
      </c>
      <c r="WCP30" s="14" t="str">
        <f>IF('Employee Input 20-21'!WCP30="","",'Employee Input 20-21'!WCP30)</f>
        <v/>
      </c>
      <c r="WCQ30" s="14" t="str">
        <f>IF('Employee Input 20-21'!WCQ30="","",'Employee Input 20-21'!WCQ30)</f>
        <v/>
      </c>
      <c r="WCR30" s="14" t="str">
        <f>IF('Employee Input 20-21'!WCR30="","",'Employee Input 20-21'!WCR30)</f>
        <v/>
      </c>
      <c r="WCS30" s="14" t="str">
        <f>IF('Employee Input 20-21'!WCS30="","",'Employee Input 20-21'!WCS30)</f>
        <v/>
      </c>
      <c r="WCT30" s="14" t="str">
        <f>IF('Employee Input 20-21'!WCT30="","",'Employee Input 20-21'!WCT30)</f>
        <v/>
      </c>
      <c r="WCU30" s="14" t="str">
        <f>IF('Employee Input 20-21'!WCU30="","",'Employee Input 20-21'!WCU30)</f>
        <v/>
      </c>
      <c r="WCV30" s="14" t="str">
        <f>IF('Employee Input 20-21'!WCV30="","",'Employee Input 20-21'!WCV30)</f>
        <v/>
      </c>
      <c r="WCW30" s="14" t="str">
        <f>IF('Employee Input 20-21'!WCW30="","",'Employee Input 20-21'!WCW30)</f>
        <v/>
      </c>
      <c r="WCX30" s="14" t="str">
        <f>IF('Employee Input 20-21'!WCX30="","",'Employee Input 20-21'!WCX30)</f>
        <v/>
      </c>
      <c r="WCY30" s="14" t="str">
        <f>IF('Employee Input 20-21'!WCY30="","",'Employee Input 20-21'!WCY30)</f>
        <v/>
      </c>
      <c r="WCZ30" s="14" t="str">
        <f>IF('Employee Input 20-21'!WCZ30="","",'Employee Input 20-21'!WCZ30)</f>
        <v/>
      </c>
      <c r="WDA30" s="14" t="str">
        <f>IF('Employee Input 20-21'!WDA30="","",'Employee Input 20-21'!WDA30)</f>
        <v/>
      </c>
      <c r="WDB30" s="14" t="str">
        <f>IF('Employee Input 20-21'!WDB30="","",'Employee Input 20-21'!WDB30)</f>
        <v/>
      </c>
      <c r="WDC30" s="14" t="str">
        <f>IF('Employee Input 20-21'!WDC30="","",'Employee Input 20-21'!WDC30)</f>
        <v/>
      </c>
      <c r="WDD30" s="14" t="str">
        <f>IF('Employee Input 20-21'!WDD30="","",'Employee Input 20-21'!WDD30)</f>
        <v/>
      </c>
      <c r="WDE30" s="14" t="str">
        <f>IF('Employee Input 20-21'!WDE30="","",'Employee Input 20-21'!WDE30)</f>
        <v/>
      </c>
      <c r="WDF30" s="14" t="str">
        <f>IF('Employee Input 20-21'!WDF30="","",'Employee Input 20-21'!WDF30)</f>
        <v/>
      </c>
      <c r="WDG30" s="14" t="str">
        <f>IF('Employee Input 20-21'!WDG30="","",'Employee Input 20-21'!WDG30)</f>
        <v/>
      </c>
      <c r="WDH30" s="14" t="str">
        <f>IF('Employee Input 20-21'!WDH30="","",'Employee Input 20-21'!WDH30)</f>
        <v/>
      </c>
      <c r="WDI30" s="14" t="str">
        <f>IF('Employee Input 20-21'!WDI30="","",'Employee Input 20-21'!WDI30)</f>
        <v/>
      </c>
      <c r="WDJ30" s="14" t="str">
        <f>IF('Employee Input 20-21'!WDJ30="","",'Employee Input 20-21'!WDJ30)</f>
        <v/>
      </c>
      <c r="WDK30" s="14" t="str">
        <f>IF('Employee Input 20-21'!WDK30="","",'Employee Input 20-21'!WDK30)</f>
        <v/>
      </c>
      <c r="WDL30" s="14" t="str">
        <f>IF('Employee Input 20-21'!WDL30="","",'Employee Input 20-21'!WDL30)</f>
        <v/>
      </c>
      <c r="WDM30" s="14" t="str">
        <f>IF('Employee Input 20-21'!WDM30="","",'Employee Input 20-21'!WDM30)</f>
        <v/>
      </c>
      <c r="WDN30" s="14" t="str">
        <f>IF('Employee Input 20-21'!WDN30="","",'Employee Input 20-21'!WDN30)</f>
        <v/>
      </c>
      <c r="WDO30" s="14" t="str">
        <f>IF('Employee Input 20-21'!WDO30="","",'Employee Input 20-21'!WDO30)</f>
        <v/>
      </c>
      <c r="WDP30" s="14" t="str">
        <f>IF('Employee Input 20-21'!WDP30="","",'Employee Input 20-21'!WDP30)</f>
        <v/>
      </c>
      <c r="WDQ30" s="14" t="str">
        <f>IF('Employee Input 20-21'!WDQ30="","",'Employee Input 20-21'!WDQ30)</f>
        <v/>
      </c>
      <c r="WDR30" s="14" t="str">
        <f>IF('Employee Input 20-21'!WDR30="","",'Employee Input 20-21'!WDR30)</f>
        <v/>
      </c>
      <c r="WDS30" s="14" t="str">
        <f>IF('Employee Input 20-21'!WDS30="","",'Employee Input 20-21'!WDS30)</f>
        <v/>
      </c>
      <c r="WDT30" s="14" t="str">
        <f>IF('Employee Input 20-21'!WDT30="","",'Employee Input 20-21'!WDT30)</f>
        <v/>
      </c>
      <c r="WDU30" s="14" t="str">
        <f>IF('Employee Input 20-21'!WDU30="","",'Employee Input 20-21'!WDU30)</f>
        <v/>
      </c>
      <c r="WDV30" s="14" t="str">
        <f>IF('Employee Input 20-21'!WDV30="","",'Employee Input 20-21'!WDV30)</f>
        <v/>
      </c>
      <c r="WDW30" s="14" t="str">
        <f>IF('Employee Input 20-21'!WDW30="","",'Employee Input 20-21'!WDW30)</f>
        <v/>
      </c>
      <c r="WDX30" s="14" t="str">
        <f>IF('Employee Input 20-21'!WDX30="","",'Employee Input 20-21'!WDX30)</f>
        <v/>
      </c>
      <c r="WDY30" s="14" t="str">
        <f>IF('Employee Input 20-21'!WDY30="","",'Employee Input 20-21'!WDY30)</f>
        <v/>
      </c>
      <c r="WDZ30" s="14" t="str">
        <f>IF('Employee Input 20-21'!WDZ30="","",'Employee Input 20-21'!WDZ30)</f>
        <v/>
      </c>
      <c r="WEA30" s="14" t="str">
        <f>IF('Employee Input 20-21'!WEA30="","",'Employee Input 20-21'!WEA30)</f>
        <v/>
      </c>
      <c r="WEB30" s="14" t="str">
        <f>IF('Employee Input 20-21'!WEB30="","",'Employee Input 20-21'!WEB30)</f>
        <v/>
      </c>
      <c r="WEC30" s="14" t="str">
        <f>IF('Employee Input 20-21'!WEC30="","",'Employee Input 20-21'!WEC30)</f>
        <v/>
      </c>
      <c r="WED30" s="14" t="str">
        <f>IF('Employee Input 20-21'!WED30="","",'Employee Input 20-21'!WED30)</f>
        <v/>
      </c>
      <c r="WEE30" s="14" t="str">
        <f>IF('Employee Input 20-21'!WEE30="","",'Employee Input 20-21'!WEE30)</f>
        <v/>
      </c>
      <c r="WEF30" s="14" t="str">
        <f>IF('Employee Input 20-21'!WEF30="","",'Employee Input 20-21'!WEF30)</f>
        <v/>
      </c>
      <c r="WEG30" s="14" t="str">
        <f>IF('Employee Input 20-21'!WEG30="","",'Employee Input 20-21'!WEG30)</f>
        <v/>
      </c>
      <c r="WEH30" s="14" t="str">
        <f>IF('Employee Input 20-21'!WEH30="","",'Employee Input 20-21'!WEH30)</f>
        <v/>
      </c>
      <c r="WEI30" s="14" t="str">
        <f>IF('Employee Input 20-21'!WEI30="","",'Employee Input 20-21'!WEI30)</f>
        <v/>
      </c>
      <c r="WEJ30" s="14" t="str">
        <f>IF('Employee Input 20-21'!WEJ30="","",'Employee Input 20-21'!WEJ30)</f>
        <v/>
      </c>
      <c r="WEK30" s="14" t="str">
        <f>IF('Employee Input 20-21'!WEK30="","",'Employee Input 20-21'!WEK30)</f>
        <v/>
      </c>
      <c r="WEL30" s="14" t="str">
        <f>IF('Employee Input 20-21'!WEL30="","",'Employee Input 20-21'!WEL30)</f>
        <v/>
      </c>
      <c r="WEM30" s="14" t="str">
        <f>IF('Employee Input 20-21'!WEM30="","",'Employee Input 20-21'!WEM30)</f>
        <v/>
      </c>
      <c r="WEN30" s="14" t="str">
        <f>IF('Employee Input 20-21'!WEN30="","",'Employee Input 20-21'!WEN30)</f>
        <v/>
      </c>
      <c r="WEO30" s="14" t="str">
        <f>IF('Employee Input 20-21'!WEO30="","",'Employee Input 20-21'!WEO30)</f>
        <v/>
      </c>
      <c r="WEP30" s="14" t="str">
        <f>IF('Employee Input 20-21'!WEP30="","",'Employee Input 20-21'!WEP30)</f>
        <v/>
      </c>
      <c r="WEQ30" s="14" t="str">
        <f>IF('Employee Input 20-21'!WEQ30="","",'Employee Input 20-21'!WEQ30)</f>
        <v/>
      </c>
      <c r="WER30" s="14" t="str">
        <f>IF('Employee Input 20-21'!WER30="","",'Employee Input 20-21'!WER30)</f>
        <v/>
      </c>
      <c r="WES30" s="14" t="str">
        <f>IF('Employee Input 20-21'!WES30="","",'Employee Input 20-21'!WES30)</f>
        <v/>
      </c>
      <c r="WET30" s="14" t="str">
        <f>IF('Employee Input 20-21'!WET30="","",'Employee Input 20-21'!WET30)</f>
        <v/>
      </c>
      <c r="WEU30" s="14" t="str">
        <f>IF('Employee Input 20-21'!WEU30="","",'Employee Input 20-21'!WEU30)</f>
        <v/>
      </c>
      <c r="WEV30" s="14" t="str">
        <f>IF('Employee Input 20-21'!WEV30="","",'Employee Input 20-21'!WEV30)</f>
        <v/>
      </c>
      <c r="WEW30" s="14" t="str">
        <f>IF('Employee Input 20-21'!WEW30="","",'Employee Input 20-21'!WEW30)</f>
        <v/>
      </c>
      <c r="WEX30" s="14" t="str">
        <f>IF('Employee Input 20-21'!WEX30="","",'Employee Input 20-21'!WEX30)</f>
        <v/>
      </c>
      <c r="WEY30" s="14" t="str">
        <f>IF('Employee Input 20-21'!WEY30="","",'Employee Input 20-21'!WEY30)</f>
        <v/>
      </c>
      <c r="WEZ30" s="14" t="str">
        <f>IF('Employee Input 20-21'!WEZ30="","",'Employee Input 20-21'!WEZ30)</f>
        <v/>
      </c>
      <c r="WFA30" s="14" t="str">
        <f>IF('Employee Input 20-21'!WFA30="","",'Employee Input 20-21'!WFA30)</f>
        <v/>
      </c>
      <c r="WFB30" s="14" t="str">
        <f>IF('Employee Input 20-21'!WFB30="","",'Employee Input 20-21'!WFB30)</f>
        <v/>
      </c>
      <c r="WFC30" s="14" t="str">
        <f>IF('Employee Input 20-21'!WFC30="","",'Employee Input 20-21'!WFC30)</f>
        <v/>
      </c>
      <c r="WFD30" s="14" t="str">
        <f>IF('Employee Input 20-21'!WFD30="","",'Employee Input 20-21'!WFD30)</f>
        <v/>
      </c>
      <c r="WFE30" s="14" t="str">
        <f>IF('Employee Input 20-21'!WFE30="","",'Employee Input 20-21'!WFE30)</f>
        <v/>
      </c>
      <c r="WFF30" s="14" t="str">
        <f>IF('Employee Input 20-21'!WFF30="","",'Employee Input 20-21'!WFF30)</f>
        <v/>
      </c>
      <c r="WFG30" s="14" t="str">
        <f>IF('Employee Input 20-21'!WFG30="","",'Employee Input 20-21'!WFG30)</f>
        <v/>
      </c>
      <c r="WFH30" s="14" t="str">
        <f>IF('Employee Input 20-21'!WFH30="","",'Employee Input 20-21'!WFH30)</f>
        <v/>
      </c>
      <c r="WFI30" s="14" t="str">
        <f>IF('Employee Input 20-21'!WFI30="","",'Employee Input 20-21'!WFI30)</f>
        <v/>
      </c>
      <c r="WFJ30" s="14" t="str">
        <f>IF('Employee Input 20-21'!WFJ30="","",'Employee Input 20-21'!WFJ30)</f>
        <v/>
      </c>
      <c r="WFK30" s="14" t="str">
        <f>IF('Employee Input 20-21'!WFK30="","",'Employee Input 20-21'!WFK30)</f>
        <v/>
      </c>
      <c r="WFL30" s="14" t="str">
        <f>IF('Employee Input 20-21'!WFL30="","",'Employee Input 20-21'!WFL30)</f>
        <v/>
      </c>
      <c r="WFM30" s="14" t="str">
        <f>IF('Employee Input 20-21'!WFM30="","",'Employee Input 20-21'!WFM30)</f>
        <v/>
      </c>
      <c r="WFN30" s="14" t="str">
        <f>IF('Employee Input 20-21'!WFN30="","",'Employee Input 20-21'!WFN30)</f>
        <v/>
      </c>
      <c r="WFO30" s="14" t="str">
        <f>IF('Employee Input 20-21'!WFO30="","",'Employee Input 20-21'!WFO30)</f>
        <v/>
      </c>
      <c r="WFP30" s="14" t="str">
        <f>IF('Employee Input 20-21'!WFP30="","",'Employee Input 20-21'!WFP30)</f>
        <v/>
      </c>
      <c r="WFQ30" s="14" t="str">
        <f>IF('Employee Input 20-21'!WFQ30="","",'Employee Input 20-21'!WFQ30)</f>
        <v/>
      </c>
      <c r="WFR30" s="14" t="str">
        <f>IF('Employee Input 20-21'!WFR30="","",'Employee Input 20-21'!WFR30)</f>
        <v/>
      </c>
      <c r="WFS30" s="14" t="str">
        <f>IF('Employee Input 20-21'!WFS30="","",'Employee Input 20-21'!WFS30)</f>
        <v/>
      </c>
      <c r="WFT30" s="14" t="str">
        <f>IF('Employee Input 20-21'!WFT30="","",'Employee Input 20-21'!WFT30)</f>
        <v/>
      </c>
      <c r="WFU30" s="14" t="str">
        <f>IF('Employee Input 20-21'!WFU30="","",'Employee Input 20-21'!WFU30)</f>
        <v/>
      </c>
      <c r="WFV30" s="14" t="str">
        <f>IF('Employee Input 20-21'!WFV30="","",'Employee Input 20-21'!WFV30)</f>
        <v/>
      </c>
      <c r="WFW30" s="14" t="str">
        <f>IF('Employee Input 20-21'!WFW30="","",'Employee Input 20-21'!WFW30)</f>
        <v/>
      </c>
      <c r="WFX30" s="14" t="str">
        <f>IF('Employee Input 20-21'!WFX30="","",'Employee Input 20-21'!WFX30)</f>
        <v/>
      </c>
      <c r="WFY30" s="14" t="str">
        <f>IF('Employee Input 20-21'!WFY30="","",'Employee Input 20-21'!WFY30)</f>
        <v/>
      </c>
      <c r="WFZ30" s="14" t="str">
        <f>IF('Employee Input 20-21'!WFZ30="","",'Employee Input 20-21'!WFZ30)</f>
        <v/>
      </c>
      <c r="WGA30" s="14" t="str">
        <f>IF('Employee Input 20-21'!WGA30="","",'Employee Input 20-21'!WGA30)</f>
        <v/>
      </c>
      <c r="WGB30" s="14" t="str">
        <f>IF('Employee Input 20-21'!WGB30="","",'Employee Input 20-21'!WGB30)</f>
        <v/>
      </c>
      <c r="WGC30" s="14" t="str">
        <f>IF('Employee Input 20-21'!WGC30="","",'Employee Input 20-21'!WGC30)</f>
        <v/>
      </c>
      <c r="WGD30" s="14" t="str">
        <f>IF('Employee Input 20-21'!WGD30="","",'Employee Input 20-21'!WGD30)</f>
        <v/>
      </c>
      <c r="WGE30" s="14" t="str">
        <f>IF('Employee Input 20-21'!WGE30="","",'Employee Input 20-21'!WGE30)</f>
        <v/>
      </c>
      <c r="WGF30" s="14" t="str">
        <f>IF('Employee Input 20-21'!WGF30="","",'Employee Input 20-21'!WGF30)</f>
        <v/>
      </c>
      <c r="WGG30" s="14" t="str">
        <f>IF('Employee Input 20-21'!WGG30="","",'Employee Input 20-21'!WGG30)</f>
        <v/>
      </c>
      <c r="WGH30" s="14" t="str">
        <f>IF('Employee Input 20-21'!WGH30="","",'Employee Input 20-21'!WGH30)</f>
        <v/>
      </c>
      <c r="WGI30" s="14" t="str">
        <f>IF('Employee Input 20-21'!WGI30="","",'Employee Input 20-21'!WGI30)</f>
        <v/>
      </c>
      <c r="WGJ30" s="14" t="str">
        <f>IF('Employee Input 20-21'!WGJ30="","",'Employee Input 20-21'!WGJ30)</f>
        <v/>
      </c>
      <c r="WGK30" s="14" t="str">
        <f>IF('Employee Input 20-21'!WGK30="","",'Employee Input 20-21'!WGK30)</f>
        <v/>
      </c>
      <c r="WGL30" s="14" t="str">
        <f>IF('Employee Input 20-21'!WGL30="","",'Employee Input 20-21'!WGL30)</f>
        <v/>
      </c>
      <c r="WGM30" s="14" t="str">
        <f>IF('Employee Input 20-21'!WGM30="","",'Employee Input 20-21'!WGM30)</f>
        <v/>
      </c>
      <c r="WGN30" s="14" t="str">
        <f>IF('Employee Input 20-21'!WGN30="","",'Employee Input 20-21'!WGN30)</f>
        <v/>
      </c>
      <c r="WGO30" s="14" t="str">
        <f>IF('Employee Input 20-21'!WGO30="","",'Employee Input 20-21'!WGO30)</f>
        <v/>
      </c>
      <c r="WGP30" s="14" t="str">
        <f>IF('Employee Input 20-21'!WGP30="","",'Employee Input 20-21'!WGP30)</f>
        <v/>
      </c>
      <c r="WGQ30" s="14" t="str">
        <f>IF('Employee Input 20-21'!WGQ30="","",'Employee Input 20-21'!WGQ30)</f>
        <v/>
      </c>
      <c r="WGR30" s="14" t="str">
        <f>IF('Employee Input 20-21'!WGR30="","",'Employee Input 20-21'!WGR30)</f>
        <v/>
      </c>
      <c r="WGS30" s="14" t="str">
        <f>IF('Employee Input 20-21'!WGS30="","",'Employee Input 20-21'!WGS30)</f>
        <v/>
      </c>
      <c r="WGT30" s="14" t="str">
        <f>IF('Employee Input 20-21'!WGT30="","",'Employee Input 20-21'!WGT30)</f>
        <v/>
      </c>
      <c r="WGU30" s="14" t="str">
        <f>IF('Employee Input 20-21'!WGU30="","",'Employee Input 20-21'!WGU30)</f>
        <v/>
      </c>
      <c r="WGV30" s="14" t="str">
        <f>IF('Employee Input 20-21'!WGV30="","",'Employee Input 20-21'!WGV30)</f>
        <v/>
      </c>
      <c r="WGW30" s="14" t="str">
        <f>IF('Employee Input 20-21'!WGW30="","",'Employee Input 20-21'!WGW30)</f>
        <v/>
      </c>
      <c r="WGX30" s="14" t="str">
        <f>IF('Employee Input 20-21'!WGX30="","",'Employee Input 20-21'!WGX30)</f>
        <v/>
      </c>
      <c r="WGY30" s="14" t="str">
        <f>IF('Employee Input 20-21'!WGY30="","",'Employee Input 20-21'!WGY30)</f>
        <v/>
      </c>
      <c r="WGZ30" s="14" t="str">
        <f>IF('Employee Input 20-21'!WGZ30="","",'Employee Input 20-21'!WGZ30)</f>
        <v/>
      </c>
      <c r="WHA30" s="14" t="str">
        <f>IF('Employee Input 20-21'!WHA30="","",'Employee Input 20-21'!WHA30)</f>
        <v/>
      </c>
      <c r="WHB30" s="14" t="str">
        <f>IF('Employee Input 20-21'!WHB30="","",'Employee Input 20-21'!WHB30)</f>
        <v/>
      </c>
      <c r="WHC30" s="14" t="str">
        <f>IF('Employee Input 20-21'!WHC30="","",'Employee Input 20-21'!WHC30)</f>
        <v/>
      </c>
      <c r="WHD30" s="14" t="str">
        <f>IF('Employee Input 20-21'!WHD30="","",'Employee Input 20-21'!WHD30)</f>
        <v/>
      </c>
      <c r="WHE30" s="14" t="str">
        <f>IF('Employee Input 20-21'!WHE30="","",'Employee Input 20-21'!WHE30)</f>
        <v/>
      </c>
      <c r="WHF30" s="14" t="str">
        <f>IF('Employee Input 20-21'!WHF30="","",'Employee Input 20-21'!WHF30)</f>
        <v/>
      </c>
      <c r="WHG30" s="14" t="str">
        <f>IF('Employee Input 20-21'!WHG30="","",'Employee Input 20-21'!WHG30)</f>
        <v/>
      </c>
      <c r="WHH30" s="14" t="str">
        <f>IF('Employee Input 20-21'!WHH30="","",'Employee Input 20-21'!WHH30)</f>
        <v/>
      </c>
      <c r="WHI30" s="14" t="str">
        <f>IF('Employee Input 20-21'!WHI30="","",'Employee Input 20-21'!WHI30)</f>
        <v/>
      </c>
      <c r="WHJ30" s="14" t="str">
        <f>IF('Employee Input 20-21'!WHJ30="","",'Employee Input 20-21'!WHJ30)</f>
        <v/>
      </c>
      <c r="WHK30" s="14" t="str">
        <f>IF('Employee Input 20-21'!WHK30="","",'Employee Input 20-21'!WHK30)</f>
        <v/>
      </c>
      <c r="WHL30" s="14" t="str">
        <f>IF('Employee Input 20-21'!WHL30="","",'Employee Input 20-21'!WHL30)</f>
        <v/>
      </c>
      <c r="WHM30" s="14" t="str">
        <f>IF('Employee Input 20-21'!WHM30="","",'Employee Input 20-21'!WHM30)</f>
        <v/>
      </c>
      <c r="WHN30" s="14" t="str">
        <f>IF('Employee Input 20-21'!WHN30="","",'Employee Input 20-21'!WHN30)</f>
        <v/>
      </c>
      <c r="WHO30" s="14" t="str">
        <f>IF('Employee Input 20-21'!WHO30="","",'Employee Input 20-21'!WHO30)</f>
        <v/>
      </c>
      <c r="WHP30" s="14" t="str">
        <f>IF('Employee Input 20-21'!WHP30="","",'Employee Input 20-21'!WHP30)</f>
        <v/>
      </c>
      <c r="WHQ30" s="14" t="str">
        <f>IF('Employee Input 20-21'!WHQ30="","",'Employee Input 20-21'!WHQ30)</f>
        <v/>
      </c>
      <c r="WHR30" s="14" t="str">
        <f>IF('Employee Input 20-21'!WHR30="","",'Employee Input 20-21'!WHR30)</f>
        <v/>
      </c>
      <c r="WHS30" s="14" t="str">
        <f>IF('Employee Input 20-21'!WHS30="","",'Employee Input 20-21'!WHS30)</f>
        <v/>
      </c>
      <c r="WHT30" s="14" t="str">
        <f>IF('Employee Input 20-21'!WHT30="","",'Employee Input 20-21'!WHT30)</f>
        <v/>
      </c>
      <c r="WHU30" s="14" t="str">
        <f>IF('Employee Input 20-21'!WHU30="","",'Employee Input 20-21'!WHU30)</f>
        <v/>
      </c>
      <c r="WHV30" s="14" t="str">
        <f>IF('Employee Input 20-21'!WHV30="","",'Employee Input 20-21'!WHV30)</f>
        <v/>
      </c>
      <c r="WHW30" s="14" t="str">
        <f>IF('Employee Input 20-21'!WHW30="","",'Employee Input 20-21'!WHW30)</f>
        <v/>
      </c>
      <c r="WHX30" s="14" t="str">
        <f>IF('Employee Input 20-21'!WHX30="","",'Employee Input 20-21'!WHX30)</f>
        <v/>
      </c>
      <c r="WHY30" s="14" t="str">
        <f>IF('Employee Input 20-21'!WHY30="","",'Employee Input 20-21'!WHY30)</f>
        <v/>
      </c>
      <c r="WHZ30" s="14" t="str">
        <f>IF('Employee Input 20-21'!WHZ30="","",'Employee Input 20-21'!WHZ30)</f>
        <v/>
      </c>
      <c r="WIA30" s="14" t="str">
        <f>IF('Employee Input 20-21'!WIA30="","",'Employee Input 20-21'!WIA30)</f>
        <v/>
      </c>
      <c r="WIB30" s="14" t="str">
        <f>IF('Employee Input 20-21'!WIB30="","",'Employee Input 20-21'!WIB30)</f>
        <v/>
      </c>
      <c r="WIC30" s="14" t="str">
        <f>IF('Employee Input 20-21'!WIC30="","",'Employee Input 20-21'!WIC30)</f>
        <v/>
      </c>
      <c r="WID30" s="14" t="str">
        <f>IF('Employee Input 20-21'!WID30="","",'Employee Input 20-21'!WID30)</f>
        <v/>
      </c>
      <c r="WIE30" s="14" t="str">
        <f>IF('Employee Input 20-21'!WIE30="","",'Employee Input 20-21'!WIE30)</f>
        <v/>
      </c>
      <c r="WIF30" s="14" t="str">
        <f>IF('Employee Input 20-21'!WIF30="","",'Employee Input 20-21'!WIF30)</f>
        <v/>
      </c>
      <c r="WIG30" s="14" t="str">
        <f>IF('Employee Input 20-21'!WIG30="","",'Employee Input 20-21'!WIG30)</f>
        <v/>
      </c>
      <c r="WIH30" s="14" t="str">
        <f>IF('Employee Input 20-21'!WIH30="","",'Employee Input 20-21'!WIH30)</f>
        <v/>
      </c>
      <c r="WII30" s="14" t="str">
        <f>IF('Employee Input 20-21'!WII30="","",'Employee Input 20-21'!WII30)</f>
        <v/>
      </c>
      <c r="WIJ30" s="14" t="str">
        <f>IF('Employee Input 20-21'!WIJ30="","",'Employee Input 20-21'!WIJ30)</f>
        <v/>
      </c>
      <c r="WIK30" s="14" t="str">
        <f>IF('Employee Input 20-21'!WIK30="","",'Employee Input 20-21'!WIK30)</f>
        <v/>
      </c>
      <c r="WIL30" s="14" t="str">
        <f>IF('Employee Input 20-21'!WIL30="","",'Employee Input 20-21'!WIL30)</f>
        <v/>
      </c>
      <c r="WIM30" s="14" t="str">
        <f>IF('Employee Input 20-21'!WIM30="","",'Employee Input 20-21'!WIM30)</f>
        <v/>
      </c>
      <c r="WIN30" s="14" t="str">
        <f>IF('Employee Input 20-21'!WIN30="","",'Employee Input 20-21'!WIN30)</f>
        <v/>
      </c>
      <c r="WIO30" s="14" t="str">
        <f>IF('Employee Input 20-21'!WIO30="","",'Employee Input 20-21'!WIO30)</f>
        <v/>
      </c>
      <c r="WIP30" s="14" t="str">
        <f>IF('Employee Input 20-21'!WIP30="","",'Employee Input 20-21'!WIP30)</f>
        <v/>
      </c>
      <c r="WIQ30" s="14" t="str">
        <f>IF('Employee Input 20-21'!WIQ30="","",'Employee Input 20-21'!WIQ30)</f>
        <v/>
      </c>
      <c r="WIR30" s="14" t="str">
        <f>IF('Employee Input 20-21'!WIR30="","",'Employee Input 20-21'!WIR30)</f>
        <v/>
      </c>
      <c r="WIS30" s="14" t="str">
        <f>IF('Employee Input 20-21'!WIS30="","",'Employee Input 20-21'!WIS30)</f>
        <v/>
      </c>
      <c r="WIT30" s="14" t="str">
        <f>IF('Employee Input 20-21'!WIT30="","",'Employee Input 20-21'!WIT30)</f>
        <v/>
      </c>
      <c r="WIU30" s="14" t="str">
        <f>IF('Employee Input 20-21'!WIU30="","",'Employee Input 20-21'!WIU30)</f>
        <v/>
      </c>
      <c r="WIV30" s="14" t="str">
        <f>IF('Employee Input 20-21'!WIV30="","",'Employee Input 20-21'!WIV30)</f>
        <v/>
      </c>
      <c r="WIW30" s="14" t="str">
        <f>IF('Employee Input 20-21'!WIW30="","",'Employee Input 20-21'!WIW30)</f>
        <v/>
      </c>
      <c r="WIX30" s="14" t="str">
        <f>IF('Employee Input 20-21'!WIX30="","",'Employee Input 20-21'!WIX30)</f>
        <v/>
      </c>
      <c r="WIY30" s="14" t="str">
        <f>IF('Employee Input 20-21'!WIY30="","",'Employee Input 20-21'!WIY30)</f>
        <v/>
      </c>
      <c r="WIZ30" s="14" t="str">
        <f>IF('Employee Input 20-21'!WIZ30="","",'Employee Input 20-21'!WIZ30)</f>
        <v/>
      </c>
      <c r="WJA30" s="14" t="str">
        <f>IF('Employee Input 20-21'!WJA30="","",'Employee Input 20-21'!WJA30)</f>
        <v/>
      </c>
      <c r="WJB30" s="14" t="str">
        <f>IF('Employee Input 20-21'!WJB30="","",'Employee Input 20-21'!WJB30)</f>
        <v/>
      </c>
      <c r="WJC30" s="14" t="str">
        <f>IF('Employee Input 20-21'!WJC30="","",'Employee Input 20-21'!WJC30)</f>
        <v/>
      </c>
      <c r="WJD30" s="14" t="str">
        <f>IF('Employee Input 20-21'!WJD30="","",'Employee Input 20-21'!WJD30)</f>
        <v/>
      </c>
      <c r="WJE30" s="14" t="str">
        <f>IF('Employee Input 20-21'!WJE30="","",'Employee Input 20-21'!WJE30)</f>
        <v/>
      </c>
      <c r="WJF30" s="14" t="str">
        <f>IF('Employee Input 20-21'!WJF30="","",'Employee Input 20-21'!WJF30)</f>
        <v/>
      </c>
      <c r="WJG30" s="14" t="str">
        <f>IF('Employee Input 20-21'!WJG30="","",'Employee Input 20-21'!WJG30)</f>
        <v/>
      </c>
      <c r="WJH30" s="14" t="str">
        <f>IF('Employee Input 20-21'!WJH30="","",'Employee Input 20-21'!WJH30)</f>
        <v/>
      </c>
      <c r="WJI30" s="14" t="str">
        <f>IF('Employee Input 20-21'!WJI30="","",'Employee Input 20-21'!WJI30)</f>
        <v/>
      </c>
      <c r="WJJ30" s="14" t="str">
        <f>IF('Employee Input 20-21'!WJJ30="","",'Employee Input 20-21'!WJJ30)</f>
        <v/>
      </c>
      <c r="WJK30" s="14" t="str">
        <f>IF('Employee Input 20-21'!WJK30="","",'Employee Input 20-21'!WJK30)</f>
        <v/>
      </c>
      <c r="WJL30" s="14" t="str">
        <f>IF('Employee Input 20-21'!WJL30="","",'Employee Input 20-21'!WJL30)</f>
        <v/>
      </c>
      <c r="WJM30" s="14" t="str">
        <f>IF('Employee Input 20-21'!WJM30="","",'Employee Input 20-21'!WJM30)</f>
        <v/>
      </c>
      <c r="WJN30" s="14" t="str">
        <f>IF('Employee Input 20-21'!WJN30="","",'Employee Input 20-21'!WJN30)</f>
        <v/>
      </c>
      <c r="WJO30" s="14" t="str">
        <f>IF('Employee Input 20-21'!WJO30="","",'Employee Input 20-21'!WJO30)</f>
        <v/>
      </c>
      <c r="WJP30" s="14" t="str">
        <f>IF('Employee Input 20-21'!WJP30="","",'Employee Input 20-21'!WJP30)</f>
        <v/>
      </c>
      <c r="WJQ30" s="14" t="str">
        <f>IF('Employee Input 20-21'!WJQ30="","",'Employee Input 20-21'!WJQ30)</f>
        <v/>
      </c>
      <c r="WJR30" s="14" t="str">
        <f>IF('Employee Input 20-21'!WJR30="","",'Employee Input 20-21'!WJR30)</f>
        <v/>
      </c>
      <c r="WJS30" s="14" t="str">
        <f>IF('Employee Input 20-21'!WJS30="","",'Employee Input 20-21'!WJS30)</f>
        <v/>
      </c>
      <c r="WJT30" s="14" t="str">
        <f>IF('Employee Input 20-21'!WJT30="","",'Employee Input 20-21'!WJT30)</f>
        <v/>
      </c>
      <c r="WJU30" s="14" t="str">
        <f>IF('Employee Input 20-21'!WJU30="","",'Employee Input 20-21'!WJU30)</f>
        <v/>
      </c>
      <c r="WJV30" s="14" t="str">
        <f>IF('Employee Input 20-21'!WJV30="","",'Employee Input 20-21'!WJV30)</f>
        <v/>
      </c>
      <c r="WJW30" s="14" t="str">
        <f>IF('Employee Input 20-21'!WJW30="","",'Employee Input 20-21'!WJW30)</f>
        <v/>
      </c>
      <c r="WJX30" s="14" t="str">
        <f>IF('Employee Input 20-21'!WJX30="","",'Employee Input 20-21'!WJX30)</f>
        <v/>
      </c>
      <c r="WJY30" s="14" t="str">
        <f>IF('Employee Input 20-21'!WJY30="","",'Employee Input 20-21'!WJY30)</f>
        <v/>
      </c>
      <c r="WJZ30" s="14" t="str">
        <f>IF('Employee Input 20-21'!WJZ30="","",'Employee Input 20-21'!WJZ30)</f>
        <v/>
      </c>
      <c r="WKA30" s="14" t="str">
        <f>IF('Employee Input 20-21'!WKA30="","",'Employee Input 20-21'!WKA30)</f>
        <v/>
      </c>
      <c r="WKB30" s="14" t="str">
        <f>IF('Employee Input 20-21'!WKB30="","",'Employee Input 20-21'!WKB30)</f>
        <v/>
      </c>
      <c r="WKC30" s="14" t="str">
        <f>IF('Employee Input 20-21'!WKC30="","",'Employee Input 20-21'!WKC30)</f>
        <v/>
      </c>
      <c r="WKD30" s="14" t="str">
        <f>IF('Employee Input 20-21'!WKD30="","",'Employee Input 20-21'!WKD30)</f>
        <v/>
      </c>
      <c r="WKE30" s="14" t="str">
        <f>IF('Employee Input 20-21'!WKE30="","",'Employee Input 20-21'!WKE30)</f>
        <v/>
      </c>
      <c r="WKF30" s="14" t="str">
        <f>IF('Employee Input 20-21'!WKF30="","",'Employee Input 20-21'!WKF30)</f>
        <v/>
      </c>
      <c r="WKG30" s="14" t="str">
        <f>IF('Employee Input 20-21'!WKG30="","",'Employee Input 20-21'!WKG30)</f>
        <v/>
      </c>
      <c r="WKH30" s="14" t="str">
        <f>IF('Employee Input 20-21'!WKH30="","",'Employee Input 20-21'!WKH30)</f>
        <v/>
      </c>
      <c r="WKI30" s="14" t="str">
        <f>IF('Employee Input 20-21'!WKI30="","",'Employee Input 20-21'!WKI30)</f>
        <v/>
      </c>
      <c r="WKJ30" s="14" t="str">
        <f>IF('Employee Input 20-21'!WKJ30="","",'Employee Input 20-21'!WKJ30)</f>
        <v/>
      </c>
      <c r="WKK30" s="14" t="str">
        <f>IF('Employee Input 20-21'!WKK30="","",'Employee Input 20-21'!WKK30)</f>
        <v/>
      </c>
      <c r="WKL30" s="14" t="str">
        <f>IF('Employee Input 20-21'!WKL30="","",'Employee Input 20-21'!WKL30)</f>
        <v/>
      </c>
      <c r="WKM30" s="14" t="str">
        <f>IF('Employee Input 20-21'!WKM30="","",'Employee Input 20-21'!WKM30)</f>
        <v/>
      </c>
      <c r="WKN30" s="14" t="str">
        <f>IF('Employee Input 20-21'!WKN30="","",'Employee Input 20-21'!WKN30)</f>
        <v/>
      </c>
      <c r="WKO30" s="14" t="str">
        <f>IF('Employee Input 20-21'!WKO30="","",'Employee Input 20-21'!WKO30)</f>
        <v/>
      </c>
      <c r="WKP30" s="14" t="str">
        <f>IF('Employee Input 20-21'!WKP30="","",'Employee Input 20-21'!WKP30)</f>
        <v/>
      </c>
      <c r="WKQ30" s="14" t="str">
        <f>IF('Employee Input 20-21'!WKQ30="","",'Employee Input 20-21'!WKQ30)</f>
        <v/>
      </c>
      <c r="WKR30" s="14" t="str">
        <f>IF('Employee Input 20-21'!WKR30="","",'Employee Input 20-21'!WKR30)</f>
        <v/>
      </c>
      <c r="WKS30" s="14" t="str">
        <f>IF('Employee Input 20-21'!WKS30="","",'Employee Input 20-21'!WKS30)</f>
        <v/>
      </c>
      <c r="WKT30" s="14" t="str">
        <f>IF('Employee Input 20-21'!WKT30="","",'Employee Input 20-21'!WKT30)</f>
        <v/>
      </c>
      <c r="WKU30" s="14" t="str">
        <f>IF('Employee Input 20-21'!WKU30="","",'Employee Input 20-21'!WKU30)</f>
        <v/>
      </c>
      <c r="WKV30" s="14" t="str">
        <f>IF('Employee Input 20-21'!WKV30="","",'Employee Input 20-21'!WKV30)</f>
        <v/>
      </c>
      <c r="WKW30" s="14" t="str">
        <f>IF('Employee Input 20-21'!WKW30="","",'Employee Input 20-21'!WKW30)</f>
        <v/>
      </c>
      <c r="WKX30" s="14" t="str">
        <f>IF('Employee Input 20-21'!WKX30="","",'Employee Input 20-21'!WKX30)</f>
        <v/>
      </c>
      <c r="WKY30" s="14" t="str">
        <f>IF('Employee Input 20-21'!WKY30="","",'Employee Input 20-21'!WKY30)</f>
        <v/>
      </c>
      <c r="WKZ30" s="14" t="str">
        <f>IF('Employee Input 20-21'!WKZ30="","",'Employee Input 20-21'!WKZ30)</f>
        <v/>
      </c>
      <c r="WLA30" s="14" t="str">
        <f>IF('Employee Input 20-21'!WLA30="","",'Employee Input 20-21'!WLA30)</f>
        <v/>
      </c>
      <c r="WLB30" s="14" t="str">
        <f>IF('Employee Input 20-21'!WLB30="","",'Employee Input 20-21'!WLB30)</f>
        <v/>
      </c>
      <c r="WLC30" s="14" t="str">
        <f>IF('Employee Input 20-21'!WLC30="","",'Employee Input 20-21'!WLC30)</f>
        <v/>
      </c>
      <c r="WLD30" s="14" t="str">
        <f>IF('Employee Input 20-21'!WLD30="","",'Employee Input 20-21'!WLD30)</f>
        <v/>
      </c>
      <c r="WLE30" s="14" t="str">
        <f>IF('Employee Input 20-21'!WLE30="","",'Employee Input 20-21'!WLE30)</f>
        <v/>
      </c>
      <c r="WLF30" s="14" t="str">
        <f>IF('Employee Input 20-21'!WLF30="","",'Employee Input 20-21'!WLF30)</f>
        <v/>
      </c>
      <c r="WLG30" s="14" t="str">
        <f>IF('Employee Input 20-21'!WLG30="","",'Employee Input 20-21'!WLG30)</f>
        <v/>
      </c>
      <c r="WLH30" s="14" t="str">
        <f>IF('Employee Input 20-21'!WLH30="","",'Employee Input 20-21'!WLH30)</f>
        <v/>
      </c>
      <c r="WLI30" s="14" t="str">
        <f>IF('Employee Input 20-21'!WLI30="","",'Employee Input 20-21'!WLI30)</f>
        <v/>
      </c>
      <c r="WLJ30" s="14" t="str">
        <f>IF('Employee Input 20-21'!WLJ30="","",'Employee Input 20-21'!WLJ30)</f>
        <v/>
      </c>
      <c r="WLK30" s="14" t="str">
        <f>IF('Employee Input 20-21'!WLK30="","",'Employee Input 20-21'!WLK30)</f>
        <v/>
      </c>
      <c r="WLL30" s="14" t="str">
        <f>IF('Employee Input 20-21'!WLL30="","",'Employee Input 20-21'!WLL30)</f>
        <v/>
      </c>
      <c r="WLM30" s="14" t="str">
        <f>IF('Employee Input 20-21'!WLM30="","",'Employee Input 20-21'!WLM30)</f>
        <v/>
      </c>
      <c r="WLN30" s="14" t="str">
        <f>IF('Employee Input 20-21'!WLN30="","",'Employee Input 20-21'!WLN30)</f>
        <v/>
      </c>
      <c r="WLO30" s="14" t="str">
        <f>IF('Employee Input 20-21'!WLO30="","",'Employee Input 20-21'!WLO30)</f>
        <v/>
      </c>
      <c r="WLP30" s="14" t="str">
        <f>IF('Employee Input 20-21'!WLP30="","",'Employee Input 20-21'!WLP30)</f>
        <v/>
      </c>
      <c r="WLQ30" s="14" t="str">
        <f>IF('Employee Input 20-21'!WLQ30="","",'Employee Input 20-21'!WLQ30)</f>
        <v/>
      </c>
      <c r="WLR30" s="14" t="str">
        <f>IF('Employee Input 20-21'!WLR30="","",'Employee Input 20-21'!WLR30)</f>
        <v/>
      </c>
      <c r="WLS30" s="14" t="str">
        <f>IF('Employee Input 20-21'!WLS30="","",'Employee Input 20-21'!WLS30)</f>
        <v/>
      </c>
      <c r="WLT30" s="14" t="str">
        <f>IF('Employee Input 20-21'!WLT30="","",'Employee Input 20-21'!WLT30)</f>
        <v/>
      </c>
      <c r="WLU30" s="14" t="str">
        <f>IF('Employee Input 20-21'!WLU30="","",'Employee Input 20-21'!WLU30)</f>
        <v/>
      </c>
      <c r="WLV30" s="14" t="str">
        <f>IF('Employee Input 20-21'!WLV30="","",'Employee Input 20-21'!WLV30)</f>
        <v/>
      </c>
      <c r="WLW30" s="14" t="str">
        <f>IF('Employee Input 20-21'!WLW30="","",'Employee Input 20-21'!WLW30)</f>
        <v/>
      </c>
      <c r="WLX30" s="14" t="str">
        <f>IF('Employee Input 20-21'!WLX30="","",'Employee Input 20-21'!WLX30)</f>
        <v/>
      </c>
      <c r="WLY30" s="14" t="str">
        <f>IF('Employee Input 20-21'!WLY30="","",'Employee Input 20-21'!WLY30)</f>
        <v/>
      </c>
      <c r="WLZ30" s="14" t="str">
        <f>IF('Employee Input 20-21'!WLZ30="","",'Employee Input 20-21'!WLZ30)</f>
        <v/>
      </c>
      <c r="WMA30" s="14" t="str">
        <f>IF('Employee Input 20-21'!WMA30="","",'Employee Input 20-21'!WMA30)</f>
        <v/>
      </c>
      <c r="WMB30" s="14" t="str">
        <f>IF('Employee Input 20-21'!WMB30="","",'Employee Input 20-21'!WMB30)</f>
        <v/>
      </c>
      <c r="WMC30" s="14" t="str">
        <f>IF('Employee Input 20-21'!WMC30="","",'Employee Input 20-21'!WMC30)</f>
        <v/>
      </c>
      <c r="WMD30" s="14" t="str">
        <f>IF('Employee Input 20-21'!WMD30="","",'Employee Input 20-21'!WMD30)</f>
        <v/>
      </c>
      <c r="WME30" s="14" t="str">
        <f>IF('Employee Input 20-21'!WME30="","",'Employee Input 20-21'!WME30)</f>
        <v/>
      </c>
      <c r="WMF30" s="14" t="str">
        <f>IF('Employee Input 20-21'!WMF30="","",'Employee Input 20-21'!WMF30)</f>
        <v/>
      </c>
      <c r="WMG30" s="14" t="str">
        <f>IF('Employee Input 20-21'!WMG30="","",'Employee Input 20-21'!WMG30)</f>
        <v/>
      </c>
      <c r="WMH30" s="14" t="str">
        <f>IF('Employee Input 20-21'!WMH30="","",'Employee Input 20-21'!WMH30)</f>
        <v/>
      </c>
      <c r="WMI30" s="14" t="str">
        <f>IF('Employee Input 20-21'!WMI30="","",'Employee Input 20-21'!WMI30)</f>
        <v/>
      </c>
      <c r="WMJ30" s="14" t="str">
        <f>IF('Employee Input 20-21'!WMJ30="","",'Employee Input 20-21'!WMJ30)</f>
        <v/>
      </c>
      <c r="WMK30" s="14" t="str">
        <f>IF('Employee Input 20-21'!WMK30="","",'Employee Input 20-21'!WMK30)</f>
        <v/>
      </c>
      <c r="WML30" s="14" t="str">
        <f>IF('Employee Input 20-21'!WML30="","",'Employee Input 20-21'!WML30)</f>
        <v/>
      </c>
      <c r="WMM30" s="14" t="str">
        <f>IF('Employee Input 20-21'!WMM30="","",'Employee Input 20-21'!WMM30)</f>
        <v/>
      </c>
      <c r="WMN30" s="14" t="str">
        <f>IF('Employee Input 20-21'!WMN30="","",'Employee Input 20-21'!WMN30)</f>
        <v/>
      </c>
      <c r="WMO30" s="14" t="str">
        <f>IF('Employee Input 20-21'!WMO30="","",'Employee Input 20-21'!WMO30)</f>
        <v/>
      </c>
      <c r="WMP30" s="14" t="str">
        <f>IF('Employee Input 20-21'!WMP30="","",'Employee Input 20-21'!WMP30)</f>
        <v/>
      </c>
      <c r="WMQ30" s="14" t="str">
        <f>IF('Employee Input 20-21'!WMQ30="","",'Employee Input 20-21'!WMQ30)</f>
        <v/>
      </c>
      <c r="WMR30" s="14" t="str">
        <f>IF('Employee Input 20-21'!WMR30="","",'Employee Input 20-21'!WMR30)</f>
        <v/>
      </c>
      <c r="WMS30" s="14" t="str">
        <f>IF('Employee Input 20-21'!WMS30="","",'Employee Input 20-21'!WMS30)</f>
        <v/>
      </c>
      <c r="WMT30" s="14" t="str">
        <f>IF('Employee Input 20-21'!WMT30="","",'Employee Input 20-21'!WMT30)</f>
        <v/>
      </c>
      <c r="WMU30" s="14" t="str">
        <f>IF('Employee Input 20-21'!WMU30="","",'Employee Input 20-21'!WMU30)</f>
        <v/>
      </c>
      <c r="WMV30" s="14" t="str">
        <f>IF('Employee Input 20-21'!WMV30="","",'Employee Input 20-21'!WMV30)</f>
        <v/>
      </c>
      <c r="WMW30" s="14" t="str">
        <f>IF('Employee Input 20-21'!WMW30="","",'Employee Input 20-21'!WMW30)</f>
        <v/>
      </c>
      <c r="WMX30" s="14" t="str">
        <f>IF('Employee Input 20-21'!WMX30="","",'Employee Input 20-21'!WMX30)</f>
        <v/>
      </c>
      <c r="WMY30" s="14" t="str">
        <f>IF('Employee Input 20-21'!WMY30="","",'Employee Input 20-21'!WMY30)</f>
        <v/>
      </c>
      <c r="WMZ30" s="14" t="str">
        <f>IF('Employee Input 20-21'!WMZ30="","",'Employee Input 20-21'!WMZ30)</f>
        <v/>
      </c>
      <c r="WNA30" s="14" t="str">
        <f>IF('Employee Input 20-21'!WNA30="","",'Employee Input 20-21'!WNA30)</f>
        <v/>
      </c>
      <c r="WNB30" s="14" t="str">
        <f>IF('Employee Input 20-21'!WNB30="","",'Employee Input 20-21'!WNB30)</f>
        <v/>
      </c>
      <c r="WNC30" s="14" t="str">
        <f>IF('Employee Input 20-21'!WNC30="","",'Employee Input 20-21'!WNC30)</f>
        <v/>
      </c>
      <c r="WND30" s="14" t="str">
        <f>IF('Employee Input 20-21'!WND30="","",'Employee Input 20-21'!WND30)</f>
        <v/>
      </c>
      <c r="WNE30" s="14" t="str">
        <f>IF('Employee Input 20-21'!WNE30="","",'Employee Input 20-21'!WNE30)</f>
        <v/>
      </c>
      <c r="WNF30" s="14" t="str">
        <f>IF('Employee Input 20-21'!WNF30="","",'Employee Input 20-21'!WNF30)</f>
        <v/>
      </c>
      <c r="WNG30" s="14" t="str">
        <f>IF('Employee Input 20-21'!WNG30="","",'Employee Input 20-21'!WNG30)</f>
        <v/>
      </c>
      <c r="WNH30" s="14" t="str">
        <f>IF('Employee Input 20-21'!WNH30="","",'Employee Input 20-21'!WNH30)</f>
        <v/>
      </c>
      <c r="WNI30" s="14" t="str">
        <f>IF('Employee Input 20-21'!WNI30="","",'Employee Input 20-21'!WNI30)</f>
        <v/>
      </c>
      <c r="WNJ30" s="14" t="str">
        <f>IF('Employee Input 20-21'!WNJ30="","",'Employee Input 20-21'!WNJ30)</f>
        <v/>
      </c>
      <c r="WNK30" s="14" t="str">
        <f>IF('Employee Input 20-21'!WNK30="","",'Employee Input 20-21'!WNK30)</f>
        <v/>
      </c>
      <c r="WNL30" s="14" t="str">
        <f>IF('Employee Input 20-21'!WNL30="","",'Employee Input 20-21'!WNL30)</f>
        <v/>
      </c>
      <c r="WNM30" s="14" t="str">
        <f>IF('Employee Input 20-21'!WNM30="","",'Employee Input 20-21'!WNM30)</f>
        <v/>
      </c>
      <c r="WNN30" s="14" t="str">
        <f>IF('Employee Input 20-21'!WNN30="","",'Employee Input 20-21'!WNN30)</f>
        <v/>
      </c>
      <c r="WNO30" s="14" t="str">
        <f>IF('Employee Input 20-21'!WNO30="","",'Employee Input 20-21'!WNO30)</f>
        <v/>
      </c>
      <c r="WNP30" s="14" t="str">
        <f>IF('Employee Input 20-21'!WNP30="","",'Employee Input 20-21'!WNP30)</f>
        <v/>
      </c>
      <c r="WNQ30" s="14" t="str">
        <f>IF('Employee Input 20-21'!WNQ30="","",'Employee Input 20-21'!WNQ30)</f>
        <v/>
      </c>
      <c r="WNR30" s="14" t="str">
        <f>IF('Employee Input 20-21'!WNR30="","",'Employee Input 20-21'!WNR30)</f>
        <v/>
      </c>
      <c r="WNS30" s="14" t="str">
        <f>IF('Employee Input 20-21'!WNS30="","",'Employee Input 20-21'!WNS30)</f>
        <v/>
      </c>
      <c r="WNT30" s="14" t="str">
        <f>IF('Employee Input 20-21'!WNT30="","",'Employee Input 20-21'!WNT30)</f>
        <v/>
      </c>
      <c r="WNU30" s="14" t="str">
        <f>IF('Employee Input 20-21'!WNU30="","",'Employee Input 20-21'!WNU30)</f>
        <v/>
      </c>
      <c r="WNV30" s="14" t="str">
        <f>IF('Employee Input 20-21'!WNV30="","",'Employee Input 20-21'!WNV30)</f>
        <v/>
      </c>
      <c r="WNW30" s="14" t="str">
        <f>IF('Employee Input 20-21'!WNW30="","",'Employee Input 20-21'!WNW30)</f>
        <v/>
      </c>
      <c r="WNX30" s="14" t="str">
        <f>IF('Employee Input 20-21'!WNX30="","",'Employee Input 20-21'!WNX30)</f>
        <v/>
      </c>
      <c r="WNY30" s="14" t="str">
        <f>IF('Employee Input 20-21'!WNY30="","",'Employee Input 20-21'!WNY30)</f>
        <v/>
      </c>
      <c r="WNZ30" s="14" t="str">
        <f>IF('Employee Input 20-21'!WNZ30="","",'Employee Input 20-21'!WNZ30)</f>
        <v/>
      </c>
      <c r="WOA30" s="14" t="str">
        <f>IF('Employee Input 20-21'!WOA30="","",'Employee Input 20-21'!WOA30)</f>
        <v/>
      </c>
      <c r="WOB30" s="14" t="str">
        <f>IF('Employee Input 20-21'!WOB30="","",'Employee Input 20-21'!WOB30)</f>
        <v/>
      </c>
      <c r="WOC30" s="14" t="str">
        <f>IF('Employee Input 20-21'!WOC30="","",'Employee Input 20-21'!WOC30)</f>
        <v/>
      </c>
      <c r="WOD30" s="14" t="str">
        <f>IF('Employee Input 20-21'!WOD30="","",'Employee Input 20-21'!WOD30)</f>
        <v/>
      </c>
      <c r="WOE30" s="14" t="str">
        <f>IF('Employee Input 20-21'!WOE30="","",'Employee Input 20-21'!WOE30)</f>
        <v/>
      </c>
      <c r="WOF30" s="14" t="str">
        <f>IF('Employee Input 20-21'!WOF30="","",'Employee Input 20-21'!WOF30)</f>
        <v/>
      </c>
      <c r="WOG30" s="14" t="str">
        <f>IF('Employee Input 20-21'!WOG30="","",'Employee Input 20-21'!WOG30)</f>
        <v/>
      </c>
      <c r="WOH30" s="14" t="str">
        <f>IF('Employee Input 20-21'!WOH30="","",'Employee Input 20-21'!WOH30)</f>
        <v/>
      </c>
      <c r="WOI30" s="14" t="str">
        <f>IF('Employee Input 20-21'!WOI30="","",'Employee Input 20-21'!WOI30)</f>
        <v/>
      </c>
      <c r="WOJ30" s="14" t="str">
        <f>IF('Employee Input 20-21'!WOJ30="","",'Employee Input 20-21'!WOJ30)</f>
        <v/>
      </c>
      <c r="WOK30" s="14" t="str">
        <f>IF('Employee Input 20-21'!WOK30="","",'Employee Input 20-21'!WOK30)</f>
        <v/>
      </c>
      <c r="WOL30" s="14" t="str">
        <f>IF('Employee Input 20-21'!WOL30="","",'Employee Input 20-21'!WOL30)</f>
        <v/>
      </c>
      <c r="WOM30" s="14" t="str">
        <f>IF('Employee Input 20-21'!WOM30="","",'Employee Input 20-21'!WOM30)</f>
        <v/>
      </c>
      <c r="WON30" s="14" t="str">
        <f>IF('Employee Input 20-21'!WON30="","",'Employee Input 20-21'!WON30)</f>
        <v/>
      </c>
      <c r="WOO30" s="14" t="str">
        <f>IF('Employee Input 20-21'!WOO30="","",'Employee Input 20-21'!WOO30)</f>
        <v/>
      </c>
      <c r="WOP30" s="14" t="str">
        <f>IF('Employee Input 20-21'!WOP30="","",'Employee Input 20-21'!WOP30)</f>
        <v/>
      </c>
      <c r="WOQ30" s="14" t="str">
        <f>IF('Employee Input 20-21'!WOQ30="","",'Employee Input 20-21'!WOQ30)</f>
        <v/>
      </c>
      <c r="WOR30" s="14" t="str">
        <f>IF('Employee Input 20-21'!WOR30="","",'Employee Input 20-21'!WOR30)</f>
        <v/>
      </c>
      <c r="WOS30" s="14" t="str">
        <f>IF('Employee Input 20-21'!WOS30="","",'Employee Input 20-21'!WOS30)</f>
        <v/>
      </c>
      <c r="WOT30" s="14" t="str">
        <f>IF('Employee Input 20-21'!WOT30="","",'Employee Input 20-21'!WOT30)</f>
        <v/>
      </c>
      <c r="WOU30" s="14" t="str">
        <f>IF('Employee Input 20-21'!WOU30="","",'Employee Input 20-21'!WOU30)</f>
        <v/>
      </c>
      <c r="WOV30" s="14" t="str">
        <f>IF('Employee Input 20-21'!WOV30="","",'Employee Input 20-21'!WOV30)</f>
        <v/>
      </c>
      <c r="WOW30" s="14" t="str">
        <f>IF('Employee Input 20-21'!WOW30="","",'Employee Input 20-21'!WOW30)</f>
        <v/>
      </c>
      <c r="WOX30" s="14" t="str">
        <f>IF('Employee Input 20-21'!WOX30="","",'Employee Input 20-21'!WOX30)</f>
        <v/>
      </c>
      <c r="WOY30" s="14" t="str">
        <f>IF('Employee Input 20-21'!WOY30="","",'Employee Input 20-21'!WOY30)</f>
        <v/>
      </c>
      <c r="WOZ30" s="14" t="str">
        <f>IF('Employee Input 20-21'!WOZ30="","",'Employee Input 20-21'!WOZ30)</f>
        <v/>
      </c>
      <c r="WPA30" s="14" t="str">
        <f>IF('Employee Input 20-21'!WPA30="","",'Employee Input 20-21'!WPA30)</f>
        <v/>
      </c>
      <c r="WPB30" s="14" t="str">
        <f>IF('Employee Input 20-21'!WPB30="","",'Employee Input 20-21'!WPB30)</f>
        <v/>
      </c>
      <c r="WPC30" s="14" t="str">
        <f>IF('Employee Input 20-21'!WPC30="","",'Employee Input 20-21'!WPC30)</f>
        <v/>
      </c>
      <c r="WPD30" s="14" t="str">
        <f>IF('Employee Input 20-21'!WPD30="","",'Employee Input 20-21'!WPD30)</f>
        <v/>
      </c>
      <c r="WPE30" s="14" t="str">
        <f>IF('Employee Input 20-21'!WPE30="","",'Employee Input 20-21'!WPE30)</f>
        <v/>
      </c>
      <c r="WPF30" s="14" t="str">
        <f>IF('Employee Input 20-21'!WPF30="","",'Employee Input 20-21'!WPF30)</f>
        <v/>
      </c>
      <c r="WPG30" s="14" t="str">
        <f>IF('Employee Input 20-21'!WPG30="","",'Employee Input 20-21'!WPG30)</f>
        <v/>
      </c>
      <c r="WPH30" s="14" t="str">
        <f>IF('Employee Input 20-21'!WPH30="","",'Employee Input 20-21'!WPH30)</f>
        <v/>
      </c>
      <c r="WPI30" s="14" t="str">
        <f>IF('Employee Input 20-21'!WPI30="","",'Employee Input 20-21'!WPI30)</f>
        <v/>
      </c>
      <c r="WPJ30" s="14" t="str">
        <f>IF('Employee Input 20-21'!WPJ30="","",'Employee Input 20-21'!WPJ30)</f>
        <v/>
      </c>
      <c r="WPK30" s="14" t="str">
        <f>IF('Employee Input 20-21'!WPK30="","",'Employee Input 20-21'!WPK30)</f>
        <v/>
      </c>
      <c r="WPL30" s="14" t="str">
        <f>IF('Employee Input 20-21'!WPL30="","",'Employee Input 20-21'!WPL30)</f>
        <v/>
      </c>
      <c r="WPM30" s="14" t="str">
        <f>IF('Employee Input 20-21'!WPM30="","",'Employee Input 20-21'!WPM30)</f>
        <v/>
      </c>
      <c r="WPN30" s="14" t="str">
        <f>IF('Employee Input 20-21'!WPN30="","",'Employee Input 20-21'!WPN30)</f>
        <v/>
      </c>
      <c r="WPO30" s="14" t="str">
        <f>IF('Employee Input 20-21'!WPO30="","",'Employee Input 20-21'!WPO30)</f>
        <v/>
      </c>
      <c r="WPP30" s="14" t="str">
        <f>IF('Employee Input 20-21'!WPP30="","",'Employee Input 20-21'!WPP30)</f>
        <v/>
      </c>
      <c r="WPQ30" s="14" t="str">
        <f>IF('Employee Input 20-21'!WPQ30="","",'Employee Input 20-21'!WPQ30)</f>
        <v/>
      </c>
      <c r="WPR30" s="14" t="str">
        <f>IF('Employee Input 20-21'!WPR30="","",'Employee Input 20-21'!WPR30)</f>
        <v/>
      </c>
      <c r="WPS30" s="14" t="str">
        <f>IF('Employee Input 20-21'!WPS30="","",'Employee Input 20-21'!WPS30)</f>
        <v/>
      </c>
      <c r="WPT30" s="14" t="str">
        <f>IF('Employee Input 20-21'!WPT30="","",'Employee Input 20-21'!WPT30)</f>
        <v/>
      </c>
      <c r="WPU30" s="14" t="str">
        <f>IF('Employee Input 20-21'!WPU30="","",'Employee Input 20-21'!WPU30)</f>
        <v/>
      </c>
      <c r="WPV30" s="14" t="str">
        <f>IF('Employee Input 20-21'!WPV30="","",'Employee Input 20-21'!WPV30)</f>
        <v/>
      </c>
      <c r="WPW30" s="14" t="str">
        <f>IF('Employee Input 20-21'!WPW30="","",'Employee Input 20-21'!WPW30)</f>
        <v/>
      </c>
      <c r="WPX30" s="14" t="str">
        <f>IF('Employee Input 20-21'!WPX30="","",'Employee Input 20-21'!WPX30)</f>
        <v/>
      </c>
      <c r="WPY30" s="14" t="str">
        <f>IF('Employee Input 20-21'!WPY30="","",'Employee Input 20-21'!WPY30)</f>
        <v/>
      </c>
      <c r="WPZ30" s="14" t="str">
        <f>IF('Employee Input 20-21'!WPZ30="","",'Employee Input 20-21'!WPZ30)</f>
        <v/>
      </c>
      <c r="WQA30" s="14" t="str">
        <f>IF('Employee Input 20-21'!WQA30="","",'Employee Input 20-21'!WQA30)</f>
        <v/>
      </c>
      <c r="WQB30" s="14" t="str">
        <f>IF('Employee Input 20-21'!WQB30="","",'Employee Input 20-21'!WQB30)</f>
        <v/>
      </c>
      <c r="WQC30" s="14" t="str">
        <f>IF('Employee Input 20-21'!WQC30="","",'Employee Input 20-21'!WQC30)</f>
        <v/>
      </c>
      <c r="WQD30" s="14" t="str">
        <f>IF('Employee Input 20-21'!WQD30="","",'Employee Input 20-21'!WQD30)</f>
        <v/>
      </c>
      <c r="WQE30" s="14" t="str">
        <f>IF('Employee Input 20-21'!WQE30="","",'Employee Input 20-21'!WQE30)</f>
        <v/>
      </c>
      <c r="WQF30" s="14" t="str">
        <f>IF('Employee Input 20-21'!WQF30="","",'Employee Input 20-21'!WQF30)</f>
        <v/>
      </c>
      <c r="WQG30" s="14" t="str">
        <f>IF('Employee Input 20-21'!WQG30="","",'Employee Input 20-21'!WQG30)</f>
        <v/>
      </c>
      <c r="WQH30" s="14" t="str">
        <f>IF('Employee Input 20-21'!WQH30="","",'Employee Input 20-21'!WQH30)</f>
        <v/>
      </c>
      <c r="WQI30" s="14" t="str">
        <f>IF('Employee Input 20-21'!WQI30="","",'Employee Input 20-21'!WQI30)</f>
        <v/>
      </c>
      <c r="WQJ30" s="14" t="str">
        <f>IF('Employee Input 20-21'!WQJ30="","",'Employee Input 20-21'!WQJ30)</f>
        <v/>
      </c>
      <c r="WQK30" s="14" t="str">
        <f>IF('Employee Input 20-21'!WQK30="","",'Employee Input 20-21'!WQK30)</f>
        <v/>
      </c>
      <c r="WQL30" s="14" t="str">
        <f>IF('Employee Input 20-21'!WQL30="","",'Employee Input 20-21'!WQL30)</f>
        <v/>
      </c>
      <c r="WQM30" s="14" t="str">
        <f>IF('Employee Input 20-21'!WQM30="","",'Employee Input 20-21'!WQM30)</f>
        <v/>
      </c>
      <c r="WQN30" s="14" t="str">
        <f>IF('Employee Input 20-21'!WQN30="","",'Employee Input 20-21'!WQN30)</f>
        <v/>
      </c>
      <c r="WQO30" s="14" t="str">
        <f>IF('Employee Input 20-21'!WQO30="","",'Employee Input 20-21'!WQO30)</f>
        <v/>
      </c>
      <c r="WQP30" s="14" t="str">
        <f>IF('Employee Input 20-21'!WQP30="","",'Employee Input 20-21'!WQP30)</f>
        <v/>
      </c>
      <c r="WQQ30" s="14" t="str">
        <f>IF('Employee Input 20-21'!WQQ30="","",'Employee Input 20-21'!WQQ30)</f>
        <v/>
      </c>
      <c r="WQR30" s="14" t="str">
        <f>IF('Employee Input 20-21'!WQR30="","",'Employee Input 20-21'!WQR30)</f>
        <v/>
      </c>
      <c r="WQS30" s="14" t="str">
        <f>IF('Employee Input 20-21'!WQS30="","",'Employee Input 20-21'!WQS30)</f>
        <v/>
      </c>
      <c r="WQT30" s="14" t="str">
        <f>IF('Employee Input 20-21'!WQT30="","",'Employee Input 20-21'!WQT30)</f>
        <v/>
      </c>
      <c r="WQU30" s="14" t="str">
        <f>IF('Employee Input 20-21'!WQU30="","",'Employee Input 20-21'!WQU30)</f>
        <v/>
      </c>
      <c r="WQV30" s="14" t="str">
        <f>IF('Employee Input 20-21'!WQV30="","",'Employee Input 20-21'!WQV30)</f>
        <v/>
      </c>
      <c r="WQW30" s="14" t="str">
        <f>IF('Employee Input 20-21'!WQW30="","",'Employee Input 20-21'!WQW30)</f>
        <v/>
      </c>
      <c r="WQX30" s="14" t="str">
        <f>IF('Employee Input 20-21'!WQX30="","",'Employee Input 20-21'!WQX30)</f>
        <v/>
      </c>
      <c r="WQY30" s="14" t="str">
        <f>IF('Employee Input 20-21'!WQY30="","",'Employee Input 20-21'!WQY30)</f>
        <v/>
      </c>
      <c r="WQZ30" s="14" t="str">
        <f>IF('Employee Input 20-21'!WQZ30="","",'Employee Input 20-21'!WQZ30)</f>
        <v/>
      </c>
      <c r="WRA30" s="14" t="str">
        <f>IF('Employee Input 20-21'!WRA30="","",'Employee Input 20-21'!WRA30)</f>
        <v/>
      </c>
      <c r="WRB30" s="14" t="str">
        <f>IF('Employee Input 20-21'!WRB30="","",'Employee Input 20-21'!WRB30)</f>
        <v/>
      </c>
      <c r="WRC30" s="14" t="str">
        <f>IF('Employee Input 20-21'!WRC30="","",'Employee Input 20-21'!WRC30)</f>
        <v/>
      </c>
      <c r="WRD30" s="14" t="str">
        <f>IF('Employee Input 20-21'!WRD30="","",'Employee Input 20-21'!WRD30)</f>
        <v/>
      </c>
      <c r="WRE30" s="14" t="str">
        <f>IF('Employee Input 20-21'!WRE30="","",'Employee Input 20-21'!WRE30)</f>
        <v/>
      </c>
      <c r="WRF30" s="14" t="str">
        <f>IF('Employee Input 20-21'!WRF30="","",'Employee Input 20-21'!WRF30)</f>
        <v/>
      </c>
      <c r="WRG30" s="14" t="str">
        <f>IF('Employee Input 20-21'!WRG30="","",'Employee Input 20-21'!WRG30)</f>
        <v/>
      </c>
      <c r="WRH30" s="14" t="str">
        <f>IF('Employee Input 20-21'!WRH30="","",'Employee Input 20-21'!WRH30)</f>
        <v/>
      </c>
      <c r="WRI30" s="14" t="str">
        <f>IF('Employee Input 20-21'!WRI30="","",'Employee Input 20-21'!WRI30)</f>
        <v/>
      </c>
      <c r="WRJ30" s="14" t="str">
        <f>IF('Employee Input 20-21'!WRJ30="","",'Employee Input 20-21'!WRJ30)</f>
        <v/>
      </c>
      <c r="WRK30" s="14" t="str">
        <f>IF('Employee Input 20-21'!WRK30="","",'Employee Input 20-21'!WRK30)</f>
        <v/>
      </c>
      <c r="WRL30" s="14" t="str">
        <f>IF('Employee Input 20-21'!WRL30="","",'Employee Input 20-21'!WRL30)</f>
        <v/>
      </c>
      <c r="WRM30" s="14" t="str">
        <f>IF('Employee Input 20-21'!WRM30="","",'Employee Input 20-21'!WRM30)</f>
        <v/>
      </c>
      <c r="WRN30" s="14" t="str">
        <f>IF('Employee Input 20-21'!WRN30="","",'Employee Input 20-21'!WRN30)</f>
        <v/>
      </c>
      <c r="WRO30" s="14" t="str">
        <f>IF('Employee Input 20-21'!WRO30="","",'Employee Input 20-21'!WRO30)</f>
        <v/>
      </c>
      <c r="WRP30" s="14" t="str">
        <f>IF('Employee Input 20-21'!WRP30="","",'Employee Input 20-21'!WRP30)</f>
        <v/>
      </c>
      <c r="WRQ30" s="14" t="str">
        <f>IF('Employee Input 20-21'!WRQ30="","",'Employee Input 20-21'!WRQ30)</f>
        <v/>
      </c>
      <c r="WRR30" s="14" t="str">
        <f>IF('Employee Input 20-21'!WRR30="","",'Employee Input 20-21'!WRR30)</f>
        <v/>
      </c>
      <c r="WRS30" s="14" t="str">
        <f>IF('Employee Input 20-21'!WRS30="","",'Employee Input 20-21'!WRS30)</f>
        <v/>
      </c>
      <c r="WRT30" s="14" t="str">
        <f>IF('Employee Input 20-21'!WRT30="","",'Employee Input 20-21'!WRT30)</f>
        <v/>
      </c>
      <c r="WRU30" s="14" t="str">
        <f>IF('Employee Input 20-21'!WRU30="","",'Employee Input 20-21'!WRU30)</f>
        <v/>
      </c>
      <c r="WRV30" s="14" t="str">
        <f>IF('Employee Input 20-21'!WRV30="","",'Employee Input 20-21'!WRV30)</f>
        <v/>
      </c>
      <c r="WRW30" s="14" t="str">
        <f>IF('Employee Input 20-21'!WRW30="","",'Employee Input 20-21'!WRW30)</f>
        <v/>
      </c>
      <c r="WRX30" s="14" t="str">
        <f>IF('Employee Input 20-21'!WRX30="","",'Employee Input 20-21'!WRX30)</f>
        <v/>
      </c>
      <c r="WRY30" s="14" t="str">
        <f>IF('Employee Input 20-21'!WRY30="","",'Employee Input 20-21'!WRY30)</f>
        <v/>
      </c>
      <c r="WRZ30" s="14" t="str">
        <f>IF('Employee Input 20-21'!WRZ30="","",'Employee Input 20-21'!WRZ30)</f>
        <v/>
      </c>
      <c r="WSA30" s="14" t="str">
        <f>IF('Employee Input 20-21'!WSA30="","",'Employee Input 20-21'!WSA30)</f>
        <v/>
      </c>
      <c r="WSB30" s="14" t="str">
        <f>IF('Employee Input 20-21'!WSB30="","",'Employee Input 20-21'!WSB30)</f>
        <v/>
      </c>
      <c r="WSC30" s="14" t="str">
        <f>IF('Employee Input 20-21'!WSC30="","",'Employee Input 20-21'!WSC30)</f>
        <v/>
      </c>
      <c r="WSD30" s="14" t="str">
        <f>IF('Employee Input 20-21'!WSD30="","",'Employee Input 20-21'!WSD30)</f>
        <v/>
      </c>
      <c r="WSE30" s="14" t="str">
        <f>IF('Employee Input 20-21'!WSE30="","",'Employee Input 20-21'!WSE30)</f>
        <v/>
      </c>
      <c r="WSF30" s="14" t="str">
        <f>IF('Employee Input 20-21'!WSF30="","",'Employee Input 20-21'!WSF30)</f>
        <v/>
      </c>
      <c r="WSG30" s="14" t="str">
        <f>IF('Employee Input 20-21'!WSG30="","",'Employee Input 20-21'!WSG30)</f>
        <v/>
      </c>
      <c r="WSH30" s="14" t="str">
        <f>IF('Employee Input 20-21'!WSH30="","",'Employee Input 20-21'!WSH30)</f>
        <v/>
      </c>
      <c r="WSI30" s="14" t="str">
        <f>IF('Employee Input 20-21'!WSI30="","",'Employee Input 20-21'!WSI30)</f>
        <v/>
      </c>
      <c r="WSJ30" s="14" t="str">
        <f>IF('Employee Input 20-21'!WSJ30="","",'Employee Input 20-21'!WSJ30)</f>
        <v/>
      </c>
      <c r="WSK30" s="14" t="str">
        <f>IF('Employee Input 20-21'!WSK30="","",'Employee Input 20-21'!WSK30)</f>
        <v/>
      </c>
      <c r="WSL30" s="14" t="str">
        <f>IF('Employee Input 20-21'!WSL30="","",'Employee Input 20-21'!WSL30)</f>
        <v/>
      </c>
      <c r="WSM30" s="14" t="str">
        <f>IF('Employee Input 20-21'!WSM30="","",'Employee Input 20-21'!WSM30)</f>
        <v/>
      </c>
      <c r="WSN30" s="14" t="str">
        <f>IF('Employee Input 20-21'!WSN30="","",'Employee Input 20-21'!WSN30)</f>
        <v/>
      </c>
      <c r="WSO30" s="14" t="str">
        <f>IF('Employee Input 20-21'!WSO30="","",'Employee Input 20-21'!WSO30)</f>
        <v/>
      </c>
      <c r="WSP30" s="14" t="str">
        <f>IF('Employee Input 20-21'!WSP30="","",'Employee Input 20-21'!WSP30)</f>
        <v/>
      </c>
      <c r="WSQ30" s="14" t="str">
        <f>IF('Employee Input 20-21'!WSQ30="","",'Employee Input 20-21'!WSQ30)</f>
        <v/>
      </c>
      <c r="WSR30" s="14" t="str">
        <f>IF('Employee Input 20-21'!WSR30="","",'Employee Input 20-21'!WSR30)</f>
        <v/>
      </c>
      <c r="WSS30" s="14" t="str">
        <f>IF('Employee Input 20-21'!WSS30="","",'Employee Input 20-21'!WSS30)</f>
        <v/>
      </c>
      <c r="WST30" s="14" t="str">
        <f>IF('Employee Input 20-21'!WST30="","",'Employee Input 20-21'!WST30)</f>
        <v/>
      </c>
      <c r="WSU30" s="14" t="str">
        <f>IF('Employee Input 20-21'!WSU30="","",'Employee Input 20-21'!WSU30)</f>
        <v/>
      </c>
      <c r="WSV30" s="14" t="str">
        <f>IF('Employee Input 20-21'!WSV30="","",'Employee Input 20-21'!WSV30)</f>
        <v/>
      </c>
      <c r="WSW30" s="14" t="str">
        <f>IF('Employee Input 20-21'!WSW30="","",'Employee Input 20-21'!WSW30)</f>
        <v/>
      </c>
      <c r="WSX30" s="14" t="str">
        <f>IF('Employee Input 20-21'!WSX30="","",'Employee Input 20-21'!WSX30)</f>
        <v/>
      </c>
      <c r="WSY30" s="14" t="str">
        <f>IF('Employee Input 20-21'!WSY30="","",'Employee Input 20-21'!WSY30)</f>
        <v/>
      </c>
      <c r="WSZ30" s="14" t="str">
        <f>IF('Employee Input 20-21'!WSZ30="","",'Employee Input 20-21'!WSZ30)</f>
        <v/>
      </c>
      <c r="WTA30" s="14" t="str">
        <f>IF('Employee Input 20-21'!WTA30="","",'Employee Input 20-21'!WTA30)</f>
        <v/>
      </c>
      <c r="WTB30" s="14" t="str">
        <f>IF('Employee Input 20-21'!WTB30="","",'Employee Input 20-21'!WTB30)</f>
        <v/>
      </c>
      <c r="WTC30" s="14" t="str">
        <f>IF('Employee Input 20-21'!WTC30="","",'Employee Input 20-21'!WTC30)</f>
        <v/>
      </c>
      <c r="WTD30" s="14" t="str">
        <f>IF('Employee Input 20-21'!WTD30="","",'Employee Input 20-21'!WTD30)</f>
        <v/>
      </c>
      <c r="WTE30" s="14" t="str">
        <f>IF('Employee Input 20-21'!WTE30="","",'Employee Input 20-21'!WTE30)</f>
        <v/>
      </c>
      <c r="WTF30" s="14" t="str">
        <f>IF('Employee Input 20-21'!WTF30="","",'Employee Input 20-21'!WTF30)</f>
        <v/>
      </c>
      <c r="WTG30" s="14" t="str">
        <f>IF('Employee Input 20-21'!WTG30="","",'Employee Input 20-21'!WTG30)</f>
        <v/>
      </c>
      <c r="WTH30" s="14" t="str">
        <f>IF('Employee Input 20-21'!WTH30="","",'Employee Input 20-21'!WTH30)</f>
        <v/>
      </c>
      <c r="WTI30" s="14" t="str">
        <f>IF('Employee Input 20-21'!WTI30="","",'Employee Input 20-21'!WTI30)</f>
        <v/>
      </c>
      <c r="WTJ30" s="14" t="str">
        <f>IF('Employee Input 20-21'!WTJ30="","",'Employee Input 20-21'!WTJ30)</f>
        <v/>
      </c>
      <c r="WTK30" s="14" t="str">
        <f>IF('Employee Input 20-21'!WTK30="","",'Employee Input 20-21'!WTK30)</f>
        <v/>
      </c>
      <c r="WTL30" s="14" t="str">
        <f>IF('Employee Input 20-21'!WTL30="","",'Employee Input 20-21'!WTL30)</f>
        <v/>
      </c>
      <c r="WTM30" s="14" t="str">
        <f>IF('Employee Input 20-21'!WTM30="","",'Employee Input 20-21'!WTM30)</f>
        <v/>
      </c>
      <c r="WTN30" s="14" t="str">
        <f>IF('Employee Input 20-21'!WTN30="","",'Employee Input 20-21'!WTN30)</f>
        <v/>
      </c>
      <c r="WTO30" s="14" t="str">
        <f>IF('Employee Input 20-21'!WTO30="","",'Employee Input 20-21'!WTO30)</f>
        <v/>
      </c>
      <c r="WTP30" s="14" t="str">
        <f>IF('Employee Input 20-21'!WTP30="","",'Employee Input 20-21'!WTP30)</f>
        <v/>
      </c>
      <c r="WTQ30" s="14" t="str">
        <f>IF('Employee Input 20-21'!WTQ30="","",'Employee Input 20-21'!WTQ30)</f>
        <v/>
      </c>
      <c r="WTR30" s="14" t="str">
        <f>IF('Employee Input 20-21'!WTR30="","",'Employee Input 20-21'!WTR30)</f>
        <v/>
      </c>
      <c r="WTS30" s="14" t="str">
        <f>IF('Employee Input 20-21'!WTS30="","",'Employee Input 20-21'!WTS30)</f>
        <v/>
      </c>
      <c r="WTT30" s="14" t="str">
        <f>IF('Employee Input 20-21'!WTT30="","",'Employee Input 20-21'!WTT30)</f>
        <v/>
      </c>
      <c r="WTU30" s="14" t="str">
        <f>IF('Employee Input 20-21'!WTU30="","",'Employee Input 20-21'!WTU30)</f>
        <v/>
      </c>
      <c r="WTV30" s="14" t="str">
        <f>IF('Employee Input 20-21'!WTV30="","",'Employee Input 20-21'!WTV30)</f>
        <v/>
      </c>
      <c r="WTW30" s="14" t="str">
        <f>IF('Employee Input 20-21'!WTW30="","",'Employee Input 20-21'!WTW30)</f>
        <v/>
      </c>
      <c r="WTX30" s="14" t="str">
        <f>IF('Employee Input 20-21'!WTX30="","",'Employee Input 20-21'!WTX30)</f>
        <v/>
      </c>
      <c r="WTY30" s="14" t="str">
        <f>IF('Employee Input 20-21'!WTY30="","",'Employee Input 20-21'!WTY30)</f>
        <v/>
      </c>
      <c r="WTZ30" s="14" t="str">
        <f>IF('Employee Input 20-21'!WTZ30="","",'Employee Input 20-21'!WTZ30)</f>
        <v/>
      </c>
      <c r="WUA30" s="14" t="str">
        <f>IF('Employee Input 20-21'!WUA30="","",'Employee Input 20-21'!WUA30)</f>
        <v/>
      </c>
      <c r="WUB30" s="14" t="str">
        <f>IF('Employee Input 20-21'!WUB30="","",'Employee Input 20-21'!WUB30)</f>
        <v/>
      </c>
      <c r="WUC30" s="14" t="str">
        <f>IF('Employee Input 20-21'!WUC30="","",'Employee Input 20-21'!WUC30)</f>
        <v/>
      </c>
      <c r="WUD30" s="14" t="str">
        <f>IF('Employee Input 20-21'!WUD30="","",'Employee Input 20-21'!WUD30)</f>
        <v/>
      </c>
      <c r="WUE30" s="14" t="str">
        <f>IF('Employee Input 20-21'!WUE30="","",'Employee Input 20-21'!WUE30)</f>
        <v/>
      </c>
      <c r="WUF30" s="14" t="str">
        <f>IF('Employee Input 20-21'!WUF30="","",'Employee Input 20-21'!WUF30)</f>
        <v/>
      </c>
      <c r="WUG30" s="14" t="str">
        <f>IF('Employee Input 20-21'!WUG30="","",'Employee Input 20-21'!WUG30)</f>
        <v/>
      </c>
      <c r="WUH30" s="14" t="str">
        <f>IF('Employee Input 20-21'!WUH30="","",'Employee Input 20-21'!WUH30)</f>
        <v/>
      </c>
      <c r="WUI30" s="14" t="str">
        <f>IF('Employee Input 20-21'!WUI30="","",'Employee Input 20-21'!WUI30)</f>
        <v/>
      </c>
      <c r="WUJ30" s="14" t="str">
        <f>IF('Employee Input 20-21'!WUJ30="","",'Employee Input 20-21'!WUJ30)</f>
        <v/>
      </c>
      <c r="WUK30" s="14" t="str">
        <f>IF('Employee Input 20-21'!WUK30="","",'Employee Input 20-21'!WUK30)</f>
        <v/>
      </c>
      <c r="WUL30" s="14" t="str">
        <f>IF('Employee Input 20-21'!WUL30="","",'Employee Input 20-21'!WUL30)</f>
        <v/>
      </c>
      <c r="WUM30" s="14" t="str">
        <f>IF('Employee Input 20-21'!WUM30="","",'Employee Input 20-21'!WUM30)</f>
        <v/>
      </c>
      <c r="WUN30" s="14" t="str">
        <f>IF('Employee Input 20-21'!WUN30="","",'Employee Input 20-21'!WUN30)</f>
        <v/>
      </c>
      <c r="WUO30" s="14" t="str">
        <f>IF('Employee Input 20-21'!WUO30="","",'Employee Input 20-21'!WUO30)</f>
        <v/>
      </c>
      <c r="WUP30" s="14" t="str">
        <f>IF('Employee Input 20-21'!WUP30="","",'Employee Input 20-21'!WUP30)</f>
        <v/>
      </c>
      <c r="WUQ30" s="14" t="str">
        <f>IF('Employee Input 20-21'!WUQ30="","",'Employee Input 20-21'!WUQ30)</f>
        <v/>
      </c>
      <c r="WUR30" s="14" t="str">
        <f>IF('Employee Input 20-21'!WUR30="","",'Employee Input 20-21'!WUR30)</f>
        <v/>
      </c>
      <c r="WUS30" s="14" t="str">
        <f>IF('Employee Input 20-21'!WUS30="","",'Employee Input 20-21'!WUS30)</f>
        <v/>
      </c>
      <c r="WUT30" s="14" t="str">
        <f>IF('Employee Input 20-21'!WUT30="","",'Employee Input 20-21'!WUT30)</f>
        <v/>
      </c>
      <c r="WUU30" s="14" t="str">
        <f>IF('Employee Input 20-21'!WUU30="","",'Employee Input 20-21'!WUU30)</f>
        <v/>
      </c>
      <c r="WUV30" s="14" t="str">
        <f>IF('Employee Input 20-21'!WUV30="","",'Employee Input 20-21'!WUV30)</f>
        <v/>
      </c>
      <c r="WUW30" s="14" t="str">
        <f>IF('Employee Input 20-21'!WUW30="","",'Employee Input 20-21'!WUW30)</f>
        <v/>
      </c>
      <c r="WUX30" s="14" t="str">
        <f>IF('Employee Input 20-21'!WUX30="","",'Employee Input 20-21'!WUX30)</f>
        <v/>
      </c>
      <c r="WUY30" s="14" t="str">
        <f>IF('Employee Input 20-21'!WUY30="","",'Employee Input 20-21'!WUY30)</f>
        <v/>
      </c>
      <c r="WUZ30" s="14" t="str">
        <f>IF('Employee Input 20-21'!WUZ30="","",'Employee Input 20-21'!WUZ30)</f>
        <v/>
      </c>
      <c r="WVA30" s="14" t="str">
        <f>IF('Employee Input 20-21'!WVA30="","",'Employee Input 20-21'!WVA30)</f>
        <v/>
      </c>
      <c r="WVB30" s="14" t="str">
        <f>IF('Employee Input 20-21'!WVB30="","",'Employee Input 20-21'!WVB30)</f>
        <v/>
      </c>
      <c r="WVC30" s="14" t="str">
        <f>IF('Employee Input 20-21'!WVC30="","",'Employee Input 20-21'!WVC30)</f>
        <v/>
      </c>
      <c r="WVD30" s="14" t="str">
        <f>IF('Employee Input 20-21'!WVD30="","",'Employee Input 20-21'!WVD30)</f>
        <v/>
      </c>
      <c r="WVE30" s="14" t="str">
        <f>IF('Employee Input 20-21'!WVE30="","",'Employee Input 20-21'!WVE30)</f>
        <v/>
      </c>
      <c r="WVF30" s="14" t="str">
        <f>IF('Employee Input 20-21'!WVF30="","",'Employee Input 20-21'!WVF30)</f>
        <v/>
      </c>
      <c r="WVG30" s="14" t="str">
        <f>IF('Employee Input 20-21'!WVG30="","",'Employee Input 20-21'!WVG30)</f>
        <v/>
      </c>
      <c r="WVH30" s="14" t="str">
        <f>IF('Employee Input 20-21'!WVH30="","",'Employee Input 20-21'!WVH30)</f>
        <v/>
      </c>
      <c r="WVI30" s="14" t="str">
        <f>IF('Employee Input 20-21'!WVI30="","",'Employee Input 20-21'!WVI30)</f>
        <v/>
      </c>
      <c r="WVJ30" s="14" t="str">
        <f>IF('Employee Input 20-21'!WVJ30="","",'Employee Input 20-21'!WVJ30)</f>
        <v/>
      </c>
      <c r="WVK30" s="14" t="str">
        <f>IF('Employee Input 20-21'!WVK30="","",'Employee Input 20-21'!WVK30)</f>
        <v/>
      </c>
      <c r="WVL30" s="14" t="str">
        <f>IF('Employee Input 20-21'!WVL30="","",'Employee Input 20-21'!WVL30)</f>
        <v/>
      </c>
      <c r="WVM30" s="14" t="str">
        <f>IF('Employee Input 20-21'!WVM30="","",'Employee Input 20-21'!WVM30)</f>
        <v/>
      </c>
      <c r="WVN30" s="14" t="str">
        <f>IF('Employee Input 20-21'!WVN30="","",'Employee Input 20-21'!WVN30)</f>
        <v/>
      </c>
      <c r="WVO30" s="14" t="str">
        <f>IF('Employee Input 20-21'!WVO30="","",'Employee Input 20-21'!WVO30)</f>
        <v/>
      </c>
      <c r="WVP30" s="14" t="str">
        <f>IF('Employee Input 20-21'!WVP30="","",'Employee Input 20-21'!WVP30)</f>
        <v/>
      </c>
      <c r="WVQ30" s="14" t="str">
        <f>IF('Employee Input 20-21'!WVQ30="","",'Employee Input 20-21'!WVQ30)</f>
        <v/>
      </c>
      <c r="WVR30" s="14" t="str">
        <f>IF('Employee Input 20-21'!WVR30="","",'Employee Input 20-21'!WVR30)</f>
        <v/>
      </c>
      <c r="WVS30" s="14" t="str">
        <f>IF('Employee Input 20-21'!WVS30="","",'Employee Input 20-21'!WVS30)</f>
        <v/>
      </c>
      <c r="WVT30" s="14" t="str">
        <f>IF('Employee Input 20-21'!WVT30="","",'Employee Input 20-21'!WVT30)</f>
        <v/>
      </c>
      <c r="WVU30" s="14" t="str">
        <f>IF('Employee Input 20-21'!WVU30="","",'Employee Input 20-21'!WVU30)</f>
        <v/>
      </c>
      <c r="WVV30" s="14" t="str">
        <f>IF('Employee Input 20-21'!WVV30="","",'Employee Input 20-21'!WVV30)</f>
        <v/>
      </c>
      <c r="WVW30" s="14" t="str">
        <f>IF('Employee Input 20-21'!WVW30="","",'Employee Input 20-21'!WVW30)</f>
        <v/>
      </c>
      <c r="WVX30" s="14" t="str">
        <f>IF('Employee Input 20-21'!WVX30="","",'Employee Input 20-21'!WVX30)</f>
        <v/>
      </c>
      <c r="WVY30" s="14" t="str">
        <f>IF('Employee Input 20-21'!WVY30="","",'Employee Input 20-21'!WVY30)</f>
        <v/>
      </c>
      <c r="WVZ30" s="14" t="str">
        <f>IF('Employee Input 20-21'!WVZ30="","",'Employee Input 20-21'!WVZ30)</f>
        <v/>
      </c>
      <c r="WWA30" s="14" t="str">
        <f>IF('Employee Input 20-21'!WWA30="","",'Employee Input 20-21'!WWA30)</f>
        <v/>
      </c>
      <c r="WWB30" s="14" t="str">
        <f>IF('Employee Input 20-21'!WWB30="","",'Employee Input 20-21'!WWB30)</f>
        <v/>
      </c>
      <c r="WWC30" s="14" t="str">
        <f>IF('Employee Input 20-21'!WWC30="","",'Employee Input 20-21'!WWC30)</f>
        <v/>
      </c>
      <c r="WWD30" s="14" t="str">
        <f>IF('Employee Input 20-21'!WWD30="","",'Employee Input 20-21'!WWD30)</f>
        <v/>
      </c>
      <c r="WWE30" s="14" t="str">
        <f>IF('Employee Input 20-21'!WWE30="","",'Employee Input 20-21'!WWE30)</f>
        <v/>
      </c>
      <c r="WWF30" s="14" t="str">
        <f>IF('Employee Input 20-21'!WWF30="","",'Employee Input 20-21'!WWF30)</f>
        <v/>
      </c>
      <c r="WWG30" s="14" t="str">
        <f>IF('Employee Input 20-21'!WWG30="","",'Employee Input 20-21'!WWG30)</f>
        <v/>
      </c>
      <c r="WWH30" s="14" t="str">
        <f>IF('Employee Input 20-21'!WWH30="","",'Employee Input 20-21'!WWH30)</f>
        <v/>
      </c>
      <c r="WWI30" s="14" t="str">
        <f>IF('Employee Input 20-21'!WWI30="","",'Employee Input 20-21'!WWI30)</f>
        <v/>
      </c>
      <c r="WWJ30" s="14" t="str">
        <f>IF('Employee Input 20-21'!WWJ30="","",'Employee Input 20-21'!WWJ30)</f>
        <v/>
      </c>
      <c r="WWK30" s="14" t="str">
        <f>IF('Employee Input 20-21'!WWK30="","",'Employee Input 20-21'!WWK30)</f>
        <v/>
      </c>
      <c r="WWL30" s="14" t="str">
        <f>IF('Employee Input 20-21'!WWL30="","",'Employee Input 20-21'!WWL30)</f>
        <v/>
      </c>
      <c r="WWM30" s="14" t="str">
        <f>IF('Employee Input 20-21'!WWM30="","",'Employee Input 20-21'!WWM30)</f>
        <v/>
      </c>
      <c r="WWN30" s="14" t="str">
        <f>IF('Employee Input 20-21'!WWN30="","",'Employee Input 20-21'!WWN30)</f>
        <v/>
      </c>
      <c r="WWO30" s="14" t="str">
        <f>IF('Employee Input 20-21'!WWO30="","",'Employee Input 20-21'!WWO30)</f>
        <v/>
      </c>
      <c r="WWP30" s="14" t="str">
        <f>IF('Employee Input 20-21'!WWP30="","",'Employee Input 20-21'!WWP30)</f>
        <v/>
      </c>
      <c r="WWQ30" s="14" t="str">
        <f>IF('Employee Input 20-21'!WWQ30="","",'Employee Input 20-21'!WWQ30)</f>
        <v/>
      </c>
      <c r="WWR30" s="14" t="str">
        <f>IF('Employee Input 20-21'!WWR30="","",'Employee Input 20-21'!WWR30)</f>
        <v/>
      </c>
      <c r="WWS30" s="14" t="str">
        <f>IF('Employee Input 20-21'!WWS30="","",'Employee Input 20-21'!WWS30)</f>
        <v/>
      </c>
      <c r="WWT30" s="14" t="str">
        <f>IF('Employee Input 20-21'!WWT30="","",'Employee Input 20-21'!WWT30)</f>
        <v/>
      </c>
      <c r="WWU30" s="14" t="str">
        <f>IF('Employee Input 20-21'!WWU30="","",'Employee Input 20-21'!WWU30)</f>
        <v/>
      </c>
      <c r="WWV30" s="14" t="str">
        <f>IF('Employee Input 20-21'!WWV30="","",'Employee Input 20-21'!WWV30)</f>
        <v/>
      </c>
      <c r="WWW30" s="14" t="str">
        <f>IF('Employee Input 20-21'!WWW30="","",'Employee Input 20-21'!WWW30)</f>
        <v/>
      </c>
      <c r="WWX30" s="14" t="str">
        <f>IF('Employee Input 20-21'!WWX30="","",'Employee Input 20-21'!WWX30)</f>
        <v/>
      </c>
      <c r="WWY30" s="14" t="str">
        <f>IF('Employee Input 20-21'!WWY30="","",'Employee Input 20-21'!WWY30)</f>
        <v/>
      </c>
      <c r="WWZ30" s="14" t="str">
        <f>IF('Employee Input 20-21'!WWZ30="","",'Employee Input 20-21'!WWZ30)</f>
        <v/>
      </c>
      <c r="WXA30" s="14" t="str">
        <f>IF('Employee Input 20-21'!WXA30="","",'Employee Input 20-21'!WXA30)</f>
        <v/>
      </c>
      <c r="WXB30" s="14" t="str">
        <f>IF('Employee Input 20-21'!WXB30="","",'Employee Input 20-21'!WXB30)</f>
        <v/>
      </c>
      <c r="WXC30" s="14" t="str">
        <f>IF('Employee Input 20-21'!WXC30="","",'Employee Input 20-21'!WXC30)</f>
        <v/>
      </c>
      <c r="WXD30" s="14" t="str">
        <f>IF('Employee Input 20-21'!WXD30="","",'Employee Input 20-21'!WXD30)</f>
        <v/>
      </c>
      <c r="WXE30" s="14" t="str">
        <f>IF('Employee Input 20-21'!WXE30="","",'Employee Input 20-21'!WXE30)</f>
        <v/>
      </c>
      <c r="WXF30" s="14" t="str">
        <f>IF('Employee Input 20-21'!WXF30="","",'Employee Input 20-21'!WXF30)</f>
        <v/>
      </c>
      <c r="WXG30" s="14" t="str">
        <f>IF('Employee Input 20-21'!WXG30="","",'Employee Input 20-21'!WXG30)</f>
        <v/>
      </c>
      <c r="WXH30" s="14" t="str">
        <f>IF('Employee Input 20-21'!WXH30="","",'Employee Input 20-21'!WXH30)</f>
        <v/>
      </c>
      <c r="WXI30" s="14" t="str">
        <f>IF('Employee Input 20-21'!WXI30="","",'Employee Input 20-21'!WXI30)</f>
        <v/>
      </c>
      <c r="WXJ30" s="14" t="str">
        <f>IF('Employee Input 20-21'!WXJ30="","",'Employee Input 20-21'!WXJ30)</f>
        <v/>
      </c>
      <c r="WXK30" s="14" t="str">
        <f>IF('Employee Input 20-21'!WXK30="","",'Employee Input 20-21'!WXK30)</f>
        <v/>
      </c>
      <c r="WXL30" s="14" t="str">
        <f>IF('Employee Input 20-21'!WXL30="","",'Employee Input 20-21'!WXL30)</f>
        <v/>
      </c>
      <c r="WXM30" s="14" t="str">
        <f>IF('Employee Input 20-21'!WXM30="","",'Employee Input 20-21'!WXM30)</f>
        <v/>
      </c>
      <c r="WXN30" s="14" t="str">
        <f>IF('Employee Input 20-21'!WXN30="","",'Employee Input 20-21'!WXN30)</f>
        <v/>
      </c>
      <c r="WXO30" s="14" t="str">
        <f>IF('Employee Input 20-21'!WXO30="","",'Employee Input 20-21'!WXO30)</f>
        <v/>
      </c>
      <c r="WXP30" s="14" t="str">
        <f>IF('Employee Input 20-21'!WXP30="","",'Employee Input 20-21'!WXP30)</f>
        <v/>
      </c>
      <c r="WXQ30" s="14" t="str">
        <f>IF('Employee Input 20-21'!WXQ30="","",'Employee Input 20-21'!WXQ30)</f>
        <v/>
      </c>
      <c r="WXR30" s="14" t="str">
        <f>IF('Employee Input 20-21'!WXR30="","",'Employee Input 20-21'!WXR30)</f>
        <v/>
      </c>
      <c r="WXS30" s="14" t="str">
        <f>IF('Employee Input 20-21'!WXS30="","",'Employee Input 20-21'!WXS30)</f>
        <v/>
      </c>
      <c r="WXT30" s="14" t="str">
        <f>IF('Employee Input 20-21'!WXT30="","",'Employee Input 20-21'!WXT30)</f>
        <v/>
      </c>
      <c r="WXU30" s="14" t="str">
        <f>IF('Employee Input 20-21'!WXU30="","",'Employee Input 20-21'!WXU30)</f>
        <v/>
      </c>
      <c r="WXV30" s="14" t="str">
        <f>IF('Employee Input 20-21'!WXV30="","",'Employee Input 20-21'!WXV30)</f>
        <v/>
      </c>
      <c r="WXW30" s="14" t="str">
        <f>IF('Employee Input 20-21'!WXW30="","",'Employee Input 20-21'!WXW30)</f>
        <v/>
      </c>
      <c r="WXX30" s="14" t="str">
        <f>IF('Employee Input 20-21'!WXX30="","",'Employee Input 20-21'!WXX30)</f>
        <v/>
      </c>
      <c r="WXY30" s="14" t="str">
        <f>IF('Employee Input 20-21'!WXY30="","",'Employee Input 20-21'!WXY30)</f>
        <v/>
      </c>
      <c r="WXZ30" s="14" t="str">
        <f>IF('Employee Input 20-21'!WXZ30="","",'Employee Input 20-21'!WXZ30)</f>
        <v/>
      </c>
      <c r="WYA30" s="14" t="str">
        <f>IF('Employee Input 20-21'!WYA30="","",'Employee Input 20-21'!WYA30)</f>
        <v/>
      </c>
      <c r="WYB30" s="14" t="str">
        <f>IF('Employee Input 20-21'!WYB30="","",'Employee Input 20-21'!WYB30)</f>
        <v/>
      </c>
      <c r="WYC30" s="14" t="str">
        <f>IF('Employee Input 20-21'!WYC30="","",'Employee Input 20-21'!WYC30)</f>
        <v/>
      </c>
      <c r="WYD30" s="14" t="str">
        <f>IF('Employee Input 20-21'!WYD30="","",'Employee Input 20-21'!WYD30)</f>
        <v/>
      </c>
      <c r="WYE30" s="14" t="str">
        <f>IF('Employee Input 20-21'!WYE30="","",'Employee Input 20-21'!WYE30)</f>
        <v/>
      </c>
      <c r="WYF30" s="14" t="str">
        <f>IF('Employee Input 20-21'!WYF30="","",'Employee Input 20-21'!WYF30)</f>
        <v/>
      </c>
      <c r="WYG30" s="14" t="str">
        <f>IF('Employee Input 20-21'!WYG30="","",'Employee Input 20-21'!WYG30)</f>
        <v/>
      </c>
      <c r="WYH30" s="14" t="str">
        <f>IF('Employee Input 20-21'!WYH30="","",'Employee Input 20-21'!WYH30)</f>
        <v/>
      </c>
      <c r="WYI30" s="14" t="str">
        <f>IF('Employee Input 20-21'!WYI30="","",'Employee Input 20-21'!WYI30)</f>
        <v/>
      </c>
      <c r="WYJ30" s="14" t="str">
        <f>IF('Employee Input 20-21'!WYJ30="","",'Employee Input 20-21'!WYJ30)</f>
        <v/>
      </c>
      <c r="WYK30" s="14" t="str">
        <f>IF('Employee Input 20-21'!WYK30="","",'Employee Input 20-21'!WYK30)</f>
        <v/>
      </c>
      <c r="WYL30" s="14" t="str">
        <f>IF('Employee Input 20-21'!WYL30="","",'Employee Input 20-21'!WYL30)</f>
        <v/>
      </c>
      <c r="WYM30" s="14" t="str">
        <f>IF('Employee Input 20-21'!WYM30="","",'Employee Input 20-21'!WYM30)</f>
        <v/>
      </c>
      <c r="WYN30" s="14" t="str">
        <f>IF('Employee Input 20-21'!WYN30="","",'Employee Input 20-21'!WYN30)</f>
        <v/>
      </c>
      <c r="WYO30" s="14" t="str">
        <f>IF('Employee Input 20-21'!WYO30="","",'Employee Input 20-21'!WYO30)</f>
        <v/>
      </c>
      <c r="WYP30" s="14" t="str">
        <f>IF('Employee Input 20-21'!WYP30="","",'Employee Input 20-21'!WYP30)</f>
        <v/>
      </c>
      <c r="WYQ30" s="14" t="str">
        <f>IF('Employee Input 20-21'!WYQ30="","",'Employee Input 20-21'!WYQ30)</f>
        <v/>
      </c>
      <c r="WYR30" s="14" t="str">
        <f>IF('Employee Input 20-21'!WYR30="","",'Employee Input 20-21'!WYR30)</f>
        <v/>
      </c>
      <c r="WYS30" s="14" t="str">
        <f>IF('Employee Input 20-21'!WYS30="","",'Employee Input 20-21'!WYS30)</f>
        <v/>
      </c>
      <c r="WYT30" s="14" t="str">
        <f>IF('Employee Input 20-21'!WYT30="","",'Employee Input 20-21'!WYT30)</f>
        <v/>
      </c>
      <c r="WYU30" s="14" t="str">
        <f>IF('Employee Input 20-21'!WYU30="","",'Employee Input 20-21'!WYU30)</f>
        <v/>
      </c>
      <c r="WYV30" s="14" t="str">
        <f>IF('Employee Input 20-21'!WYV30="","",'Employee Input 20-21'!WYV30)</f>
        <v/>
      </c>
      <c r="WYW30" s="14" t="str">
        <f>IF('Employee Input 20-21'!WYW30="","",'Employee Input 20-21'!WYW30)</f>
        <v/>
      </c>
      <c r="WYX30" s="14" t="str">
        <f>IF('Employee Input 20-21'!WYX30="","",'Employee Input 20-21'!WYX30)</f>
        <v/>
      </c>
      <c r="WYY30" s="14" t="str">
        <f>IF('Employee Input 20-21'!WYY30="","",'Employee Input 20-21'!WYY30)</f>
        <v/>
      </c>
      <c r="WYZ30" s="14" t="str">
        <f>IF('Employee Input 20-21'!WYZ30="","",'Employee Input 20-21'!WYZ30)</f>
        <v/>
      </c>
      <c r="WZA30" s="14" t="str">
        <f>IF('Employee Input 20-21'!WZA30="","",'Employee Input 20-21'!WZA30)</f>
        <v/>
      </c>
      <c r="WZB30" s="14" t="str">
        <f>IF('Employee Input 20-21'!WZB30="","",'Employee Input 20-21'!WZB30)</f>
        <v/>
      </c>
      <c r="WZC30" s="14" t="str">
        <f>IF('Employee Input 20-21'!WZC30="","",'Employee Input 20-21'!WZC30)</f>
        <v/>
      </c>
      <c r="WZD30" s="14" t="str">
        <f>IF('Employee Input 20-21'!WZD30="","",'Employee Input 20-21'!WZD30)</f>
        <v/>
      </c>
      <c r="WZE30" s="14" t="str">
        <f>IF('Employee Input 20-21'!WZE30="","",'Employee Input 20-21'!WZE30)</f>
        <v/>
      </c>
      <c r="WZF30" s="14" t="str">
        <f>IF('Employee Input 20-21'!WZF30="","",'Employee Input 20-21'!WZF30)</f>
        <v/>
      </c>
      <c r="WZG30" s="14" t="str">
        <f>IF('Employee Input 20-21'!WZG30="","",'Employee Input 20-21'!WZG30)</f>
        <v/>
      </c>
      <c r="WZH30" s="14" t="str">
        <f>IF('Employee Input 20-21'!WZH30="","",'Employee Input 20-21'!WZH30)</f>
        <v/>
      </c>
      <c r="WZI30" s="14" t="str">
        <f>IF('Employee Input 20-21'!WZI30="","",'Employee Input 20-21'!WZI30)</f>
        <v/>
      </c>
      <c r="WZJ30" s="14" t="str">
        <f>IF('Employee Input 20-21'!WZJ30="","",'Employee Input 20-21'!WZJ30)</f>
        <v/>
      </c>
      <c r="WZK30" s="14" t="str">
        <f>IF('Employee Input 20-21'!WZK30="","",'Employee Input 20-21'!WZK30)</f>
        <v/>
      </c>
      <c r="WZL30" s="14" t="str">
        <f>IF('Employee Input 20-21'!WZL30="","",'Employee Input 20-21'!WZL30)</f>
        <v/>
      </c>
      <c r="WZM30" s="14" t="str">
        <f>IF('Employee Input 20-21'!WZM30="","",'Employee Input 20-21'!WZM30)</f>
        <v/>
      </c>
      <c r="WZN30" s="14" t="str">
        <f>IF('Employee Input 20-21'!WZN30="","",'Employee Input 20-21'!WZN30)</f>
        <v/>
      </c>
      <c r="WZO30" s="14" t="str">
        <f>IF('Employee Input 20-21'!WZO30="","",'Employee Input 20-21'!WZO30)</f>
        <v/>
      </c>
      <c r="WZP30" s="14" t="str">
        <f>IF('Employee Input 20-21'!WZP30="","",'Employee Input 20-21'!WZP30)</f>
        <v/>
      </c>
      <c r="WZQ30" s="14" t="str">
        <f>IF('Employee Input 20-21'!WZQ30="","",'Employee Input 20-21'!WZQ30)</f>
        <v/>
      </c>
      <c r="WZR30" s="14" t="str">
        <f>IF('Employee Input 20-21'!WZR30="","",'Employee Input 20-21'!WZR30)</f>
        <v/>
      </c>
      <c r="WZS30" s="14" t="str">
        <f>IF('Employee Input 20-21'!WZS30="","",'Employee Input 20-21'!WZS30)</f>
        <v/>
      </c>
      <c r="WZT30" s="14" t="str">
        <f>IF('Employee Input 20-21'!WZT30="","",'Employee Input 20-21'!WZT30)</f>
        <v/>
      </c>
      <c r="WZU30" s="14" t="str">
        <f>IF('Employee Input 20-21'!WZU30="","",'Employee Input 20-21'!WZU30)</f>
        <v/>
      </c>
      <c r="WZV30" s="14" t="str">
        <f>IF('Employee Input 20-21'!WZV30="","",'Employee Input 20-21'!WZV30)</f>
        <v/>
      </c>
      <c r="WZW30" s="14" t="str">
        <f>IF('Employee Input 20-21'!WZW30="","",'Employee Input 20-21'!WZW30)</f>
        <v/>
      </c>
      <c r="WZX30" s="14" t="str">
        <f>IF('Employee Input 20-21'!WZX30="","",'Employee Input 20-21'!WZX30)</f>
        <v/>
      </c>
      <c r="WZY30" s="14" t="str">
        <f>IF('Employee Input 20-21'!WZY30="","",'Employee Input 20-21'!WZY30)</f>
        <v/>
      </c>
      <c r="WZZ30" s="14" t="str">
        <f>IF('Employee Input 20-21'!WZZ30="","",'Employee Input 20-21'!WZZ30)</f>
        <v/>
      </c>
      <c r="XAA30" s="14" t="str">
        <f>IF('Employee Input 20-21'!XAA30="","",'Employee Input 20-21'!XAA30)</f>
        <v/>
      </c>
      <c r="XAB30" s="14" t="str">
        <f>IF('Employee Input 20-21'!XAB30="","",'Employee Input 20-21'!XAB30)</f>
        <v/>
      </c>
      <c r="XAC30" s="14" t="str">
        <f>IF('Employee Input 20-21'!XAC30="","",'Employee Input 20-21'!XAC30)</f>
        <v/>
      </c>
      <c r="XAD30" s="14" t="str">
        <f>IF('Employee Input 20-21'!XAD30="","",'Employee Input 20-21'!XAD30)</f>
        <v/>
      </c>
      <c r="XAE30" s="14" t="str">
        <f>IF('Employee Input 20-21'!XAE30="","",'Employee Input 20-21'!XAE30)</f>
        <v/>
      </c>
      <c r="XAF30" s="14" t="str">
        <f>IF('Employee Input 20-21'!XAF30="","",'Employee Input 20-21'!XAF30)</f>
        <v/>
      </c>
      <c r="XAG30" s="14" t="str">
        <f>IF('Employee Input 20-21'!XAG30="","",'Employee Input 20-21'!XAG30)</f>
        <v/>
      </c>
      <c r="XAH30" s="14" t="str">
        <f>IF('Employee Input 20-21'!XAH30="","",'Employee Input 20-21'!XAH30)</f>
        <v/>
      </c>
      <c r="XAI30" s="14" t="str">
        <f>IF('Employee Input 20-21'!XAI30="","",'Employee Input 20-21'!XAI30)</f>
        <v/>
      </c>
      <c r="XAJ30" s="14" t="str">
        <f>IF('Employee Input 20-21'!XAJ30="","",'Employee Input 20-21'!XAJ30)</f>
        <v/>
      </c>
      <c r="XAK30" s="14" t="str">
        <f>IF('Employee Input 20-21'!XAK30="","",'Employee Input 20-21'!XAK30)</f>
        <v/>
      </c>
      <c r="XAL30" s="14" t="str">
        <f>IF('Employee Input 20-21'!XAL30="","",'Employee Input 20-21'!XAL30)</f>
        <v/>
      </c>
      <c r="XAM30" s="14" t="str">
        <f>IF('Employee Input 20-21'!XAM30="","",'Employee Input 20-21'!XAM30)</f>
        <v/>
      </c>
      <c r="XAN30" s="14" t="str">
        <f>IF('Employee Input 20-21'!XAN30="","",'Employee Input 20-21'!XAN30)</f>
        <v/>
      </c>
      <c r="XAO30" s="14" t="str">
        <f>IF('Employee Input 20-21'!XAO30="","",'Employee Input 20-21'!XAO30)</f>
        <v/>
      </c>
      <c r="XAP30" s="14" t="str">
        <f>IF('Employee Input 20-21'!XAP30="","",'Employee Input 20-21'!XAP30)</f>
        <v/>
      </c>
      <c r="XAQ30" s="14" t="str">
        <f>IF('Employee Input 20-21'!XAQ30="","",'Employee Input 20-21'!XAQ30)</f>
        <v/>
      </c>
      <c r="XAR30" s="14" t="str">
        <f>IF('Employee Input 20-21'!XAR30="","",'Employee Input 20-21'!XAR30)</f>
        <v/>
      </c>
      <c r="XAS30" s="14" t="str">
        <f>IF('Employee Input 20-21'!XAS30="","",'Employee Input 20-21'!XAS30)</f>
        <v/>
      </c>
      <c r="XAT30" s="14" t="str">
        <f>IF('Employee Input 20-21'!XAT30="","",'Employee Input 20-21'!XAT30)</f>
        <v/>
      </c>
      <c r="XAU30" s="14" t="str">
        <f>IF('Employee Input 20-21'!XAU30="","",'Employee Input 20-21'!XAU30)</f>
        <v/>
      </c>
      <c r="XAV30" s="14" t="str">
        <f>IF('Employee Input 20-21'!XAV30="","",'Employee Input 20-21'!XAV30)</f>
        <v/>
      </c>
      <c r="XAW30" s="14" t="str">
        <f>IF('Employee Input 20-21'!XAW30="","",'Employee Input 20-21'!XAW30)</f>
        <v/>
      </c>
      <c r="XAX30" s="14" t="str">
        <f>IF('Employee Input 20-21'!XAX30="","",'Employee Input 20-21'!XAX30)</f>
        <v/>
      </c>
      <c r="XAY30" s="14" t="str">
        <f>IF('Employee Input 20-21'!XAY30="","",'Employee Input 20-21'!XAY30)</f>
        <v/>
      </c>
      <c r="XAZ30" s="14" t="str">
        <f>IF('Employee Input 20-21'!XAZ30="","",'Employee Input 20-21'!XAZ30)</f>
        <v/>
      </c>
      <c r="XBA30" s="14" t="str">
        <f>IF('Employee Input 20-21'!XBA30="","",'Employee Input 20-21'!XBA30)</f>
        <v/>
      </c>
      <c r="XBB30" s="14" t="str">
        <f>IF('Employee Input 20-21'!XBB30="","",'Employee Input 20-21'!XBB30)</f>
        <v/>
      </c>
      <c r="XBC30" s="14" t="str">
        <f>IF('Employee Input 20-21'!XBC30="","",'Employee Input 20-21'!XBC30)</f>
        <v/>
      </c>
      <c r="XBD30" s="14" t="str">
        <f>IF('Employee Input 20-21'!XBD30="","",'Employee Input 20-21'!XBD30)</f>
        <v/>
      </c>
      <c r="XBE30" s="14" t="str">
        <f>IF('Employee Input 20-21'!XBE30="","",'Employee Input 20-21'!XBE30)</f>
        <v/>
      </c>
      <c r="XBF30" s="14" t="str">
        <f>IF('Employee Input 20-21'!XBF30="","",'Employee Input 20-21'!XBF30)</f>
        <v/>
      </c>
      <c r="XBG30" s="14" t="str">
        <f>IF('Employee Input 20-21'!XBG30="","",'Employee Input 20-21'!XBG30)</f>
        <v/>
      </c>
      <c r="XBH30" s="14" t="str">
        <f>IF('Employee Input 20-21'!XBH30="","",'Employee Input 20-21'!XBH30)</f>
        <v/>
      </c>
      <c r="XBI30" s="14" t="str">
        <f>IF('Employee Input 20-21'!XBI30="","",'Employee Input 20-21'!XBI30)</f>
        <v/>
      </c>
      <c r="XBJ30" s="14" t="str">
        <f>IF('Employee Input 20-21'!XBJ30="","",'Employee Input 20-21'!XBJ30)</f>
        <v/>
      </c>
      <c r="XBK30" s="14" t="str">
        <f>IF('Employee Input 20-21'!XBK30="","",'Employee Input 20-21'!XBK30)</f>
        <v/>
      </c>
      <c r="XBL30" s="14" t="str">
        <f>IF('Employee Input 20-21'!XBL30="","",'Employee Input 20-21'!XBL30)</f>
        <v/>
      </c>
      <c r="XBM30" s="14" t="str">
        <f>IF('Employee Input 20-21'!XBM30="","",'Employee Input 20-21'!XBM30)</f>
        <v/>
      </c>
      <c r="XBN30" s="14" t="str">
        <f>IF('Employee Input 20-21'!XBN30="","",'Employee Input 20-21'!XBN30)</f>
        <v/>
      </c>
      <c r="XBO30" s="14" t="str">
        <f>IF('Employee Input 20-21'!XBO30="","",'Employee Input 20-21'!XBO30)</f>
        <v/>
      </c>
      <c r="XBP30" s="14" t="str">
        <f>IF('Employee Input 20-21'!XBP30="","",'Employee Input 20-21'!XBP30)</f>
        <v/>
      </c>
      <c r="XBQ30" s="14" t="str">
        <f>IF('Employee Input 20-21'!XBQ30="","",'Employee Input 20-21'!XBQ30)</f>
        <v/>
      </c>
      <c r="XBR30" s="14" t="str">
        <f>IF('Employee Input 20-21'!XBR30="","",'Employee Input 20-21'!XBR30)</f>
        <v/>
      </c>
      <c r="XBS30" s="14" t="str">
        <f>IF('Employee Input 20-21'!XBS30="","",'Employee Input 20-21'!XBS30)</f>
        <v/>
      </c>
      <c r="XBT30" s="14" t="str">
        <f>IF('Employee Input 20-21'!XBT30="","",'Employee Input 20-21'!XBT30)</f>
        <v/>
      </c>
      <c r="XBU30" s="14" t="str">
        <f>IF('Employee Input 20-21'!XBU30="","",'Employee Input 20-21'!XBU30)</f>
        <v/>
      </c>
      <c r="XBV30" s="14" t="str">
        <f>IF('Employee Input 20-21'!XBV30="","",'Employee Input 20-21'!XBV30)</f>
        <v/>
      </c>
      <c r="XBW30" s="14" t="str">
        <f>IF('Employee Input 20-21'!XBW30="","",'Employee Input 20-21'!XBW30)</f>
        <v/>
      </c>
      <c r="XBX30" s="14" t="str">
        <f>IF('Employee Input 20-21'!XBX30="","",'Employee Input 20-21'!XBX30)</f>
        <v/>
      </c>
      <c r="XBY30" s="14" t="str">
        <f>IF('Employee Input 20-21'!XBY30="","",'Employee Input 20-21'!XBY30)</f>
        <v/>
      </c>
      <c r="XBZ30" s="14" t="str">
        <f>IF('Employee Input 20-21'!XBZ30="","",'Employee Input 20-21'!XBZ30)</f>
        <v/>
      </c>
      <c r="XCA30" s="14" t="str">
        <f>IF('Employee Input 20-21'!XCA30="","",'Employee Input 20-21'!XCA30)</f>
        <v/>
      </c>
      <c r="XCB30" s="14" t="str">
        <f>IF('Employee Input 20-21'!XCB30="","",'Employee Input 20-21'!XCB30)</f>
        <v/>
      </c>
      <c r="XCC30" s="14" t="str">
        <f>IF('Employee Input 20-21'!XCC30="","",'Employee Input 20-21'!XCC30)</f>
        <v/>
      </c>
      <c r="XCD30" s="14" t="str">
        <f>IF('Employee Input 20-21'!XCD30="","",'Employee Input 20-21'!XCD30)</f>
        <v/>
      </c>
      <c r="XCE30" s="14" t="str">
        <f>IF('Employee Input 20-21'!XCE30="","",'Employee Input 20-21'!XCE30)</f>
        <v/>
      </c>
      <c r="XCF30" s="14" t="str">
        <f>IF('Employee Input 20-21'!XCF30="","",'Employee Input 20-21'!XCF30)</f>
        <v/>
      </c>
      <c r="XCG30" s="14" t="str">
        <f>IF('Employee Input 20-21'!XCG30="","",'Employee Input 20-21'!XCG30)</f>
        <v/>
      </c>
      <c r="XCH30" s="14" t="str">
        <f>IF('Employee Input 20-21'!XCH30="","",'Employee Input 20-21'!XCH30)</f>
        <v/>
      </c>
      <c r="XCI30" s="14" t="str">
        <f>IF('Employee Input 20-21'!XCI30="","",'Employee Input 20-21'!XCI30)</f>
        <v/>
      </c>
      <c r="XCJ30" s="14" t="str">
        <f>IF('Employee Input 20-21'!XCJ30="","",'Employee Input 20-21'!XCJ30)</f>
        <v/>
      </c>
      <c r="XCK30" s="14" t="str">
        <f>IF('Employee Input 20-21'!XCK30="","",'Employee Input 20-21'!XCK30)</f>
        <v/>
      </c>
      <c r="XCL30" s="14" t="str">
        <f>IF('Employee Input 20-21'!XCL30="","",'Employee Input 20-21'!XCL30)</f>
        <v/>
      </c>
      <c r="XCM30" s="14" t="str">
        <f>IF('Employee Input 20-21'!XCM30="","",'Employee Input 20-21'!XCM30)</f>
        <v/>
      </c>
      <c r="XCN30" s="14" t="str">
        <f>IF('Employee Input 20-21'!XCN30="","",'Employee Input 20-21'!XCN30)</f>
        <v/>
      </c>
      <c r="XCO30" s="14" t="str">
        <f>IF('Employee Input 20-21'!XCO30="","",'Employee Input 20-21'!XCO30)</f>
        <v/>
      </c>
      <c r="XCP30" s="14" t="str">
        <f>IF('Employee Input 20-21'!XCP30="","",'Employee Input 20-21'!XCP30)</f>
        <v/>
      </c>
      <c r="XCQ30" s="14" t="str">
        <f>IF('Employee Input 20-21'!XCQ30="","",'Employee Input 20-21'!XCQ30)</f>
        <v/>
      </c>
      <c r="XCR30" s="14" t="str">
        <f>IF('Employee Input 20-21'!XCR30="","",'Employee Input 20-21'!XCR30)</f>
        <v/>
      </c>
      <c r="XCS30" s="14" t="str">
        <f>IF('Employee Input 20-21'!XCS30="","",'Employee Input 20-21'!XCS30)</f>
        <v/>
      </c>
      <c r="XCT30" s="14" t="str">
        <f>IF('Employee Input 20-21'!XCT30="","",'Employee Input 20-21'!XCT30)</f>
        <v/>
      </c>
      <c r="XCU30" s="14" t="str">
        <f>IF('Employee Input 20-21'!XCU30="","",'Employee Input 20-21'!XCU30)</f>
        <v/>
      </c>
      <c r="XCV30" s="14" t="str">
        <f>IF('Employee Input 20-21'!XCV30="","",'Employee Input 20-21'!XCV30)</f>
        <v/>
      </c>
      <c r="XCW30" s="14" t="str">
        <f>IF('Employee Input 20-21'!XCW30="","",'Employee Input 20-21'!XCW30)</f>
        <v/>
      </c>
      <c r="XCX30" s="14" t="str">
        <f>IF('Employee Input 20-21'!XCX30="","",'Employee Input 20-21'!XCX30)</f>
        <v/>
      </c>
      <c r="XCY30" s="14" t="str">
        <f>IF('Employee Input 20-21'!XCY30="","",'Employee Input 20-21'!XCY30)</f>
        <v/>
      </c>
      <c r="XCZ30" s="14" t="str">
        <f>IF('Employee Input 20-21'!XCZ30="","",'Employee Input 20-21'!XCZ30)</f>
        <v/>
      </c>
      <c r="XDA30" s="14" t="str">
        <f>IF('Employee Input 20-21'!XDA30="","",'Employee Input 20-21'!XDA30)</f>
        <v/>
      </c>
      <c r="XDB30" s="14" t="str">
        <f>IF('Employee Input 20-21'!XDB30="","",'Employee Input 20-21'!XDB30)</f>
        <v/>
      </c>
      <c r="XDC30" s="14" t="str">
        <f>IF('Employee Input 20-21'!XDC30="","",'Employee Input 20-21'!XDC30)</f>
        <v/>
      </c>
      <c r="XDD30" s="14" t="str">
        <f>IF('Employee Input 20-21'!XDD30="","",'Employee Input 20-21'!XDD30)</f>
        <v/>
      </c>
      <c r="XDE30" s="14" t="str">
        <f>IF('Employee Input 20-21'!XDE30="","",'Employee Input 20-21'!XDE30)</f>
        <v/>
      </c>
      <c r="XDF30" s="14" t="str">
        <f>IF('Employee Input 20-21'!XDF30="","",'Employee Input 20-21'!XDF30)</f>
        <v/>
      </c>
      <c r="XDG30" s="14" t="str">
        <f>IF('Employee Input 20-21'!XDG30="","",'Employee Input 20-21'!XDG30)</f>
        <v/>
      </c>
      <c r="XDH30" s="14" t="str">
        <f>IF('Employee Input 20-21'!XDH30="","",'Employee Input 20-21'!XDH30)</f>
        <v/>
      </c>
      <c r="XDI30" s="14" t="str">
        <f>IF('Employee Input 20-21'!XDI30="","",'Employee Input 20-21'!XDI30)</f>
        <v/>
      </c>
      <c r="XDJ30" s="14" t="str">
        <f>IF('Employee Input 20-21'!XDJ30="","",'Employee Input 20-21'!XDJ30)</f>
        <v/>
      </c>
      <c r="XDK30" s="14" t="str">
        <f>IF('Employee Input 20-21'!XDK30="","",'Employee Input 20-21'!XDK30)</f>
        <v/>
      </c>
      <c r="XDL30" s="14" t="str">
        <f>IF('Employee Input 20-21'!XDL30="","",'Employee Input 20-21'!XDL30)</f>
        <v/>
      </c>
      <c r="XDM30" s="14" t="str">
        <f>IF('Employee Input 20-21'!XDM30="","",'Employee Input 20-21'!XDM30)</f>
        <v/>
      </c>
      <c r="XDN30" s="14" t="str">
        <f>IF('Employee Input 20-21'!XDN30="","",'Employee Input 20-21'!XDN30)</f>
        <v/>
      </c>
      <c r="XDO30" s="14" t="str">
        <f>IF('Employee Input 20-21'!XDO30="","",'Employee Input 20-21'!XDO30)</f>
        <v/>
      </c>
      <c r="XDP30" s="14" t="str">
        <f>IF('Employee Input 20-21'!XDP30="","",'Employee Input 20-21'!XDP30)</f>
        <v/>
      </c>
      <c r="XDQ30" s="14" t="str">
        <f>IF('Employee Input 20-21'!XDQ30="","",'Employee Input 20-21'!XDQ30)</f>
        <v/>
      </c>
      <c r="XDR30" s="14" t="str">
        <f>IF('Employee Input 20-21'!XDR30="","",'Employee Input 20-21'!XDR30)</f>
        <v/>
      </c>
      <c r="XDS30" s="14" t="str">
        <f>IF('Employee Input 20-21'!XDS30="","",'Employee Input 20-21'!XDS30)</f>
        <v/>
      </c>
      <c r="XDT30" s="14" t="str">
        <f>IF('Employee Input 20-21'!XDT30="","",'Employee Input 20-21'!XDT30)</f>
        <v/>
      </c>
      <c r="XDU30" s="14" t="str">
        <f>IF('Employee Input 20-21'!XDU30="","",'Employee Input 20-21'!XDU30)</f>
        <v/>
      </c>
      <c r="XDV30" s="14" t="str">
        <f>IF('Employee Input 20-21'!XDV30="","",'Employee Input 20-21'!XDV30)</f>
        <v/>
      </c>
      <c r="XDW30" s="14" t="str">
        <f>IF('Employee Input 20-21'!XDW30="","",'Employee Input 20-21'!XDW30)</f>
        <v/>
      </c>
      <c r="XDX30" s="14" t="str">
        <f>IF('Employee Input 20-21'!XDX30="","",'Employee Input 20-21'!XDX30)</f>
        <v/>
      </c>
      <c r="XDY30" s="14" t="str">
        <f>IF('Employee Input 20-21'!XDY30="","",'Employee Input 20-21'!XDY30)</f>
        <v/>
      </c>
      <c r="XDZ30" s="14" t="str">
        <f>IF('Employee Input 20-21'!XDZ30="","",'Employee Input 20-21'!XDZ30)</f>
        <v/>
      </c>
      <c r="XEA30" s="14" t="str">
        <f>IF('Employee Input 20-21'!XEA30="","",'Employee Input 20-21'!XEA30)</f>
        <v/>
      </c>
      <c r="XEB30" s="14" t="str">
        <f>IF('Employee Input 20-21'!XEB30="","",'Employee Input 20-21'!XEB30)</f>
        <v/>
      </c>
      <c r="XEC30" s="14" t="str">
        <f>IF('Employee Input 20-21'!XEC30="","",'Employee Input 20-21'!XEC30)</f>
        <v/>
      </c>
      <c r="XED30" s="14" t="str">
        <f>IF('Employee Input 20-21'!XED30="","",'Employee Input 20-21'!XED30)</f>
        <v/>
      </c>
      <c r="XEE30" s="14" t="str">
        <f>IF('Employee Input 20-21'!XEE30="","",'Employee Input 20-21'!XEE30)</f>
        <v/>
      </c>
      <c r="XEF30" s="14" t="str">
        <f>IF('Employee Input 20-21'!XEF30="","",'Employee Input 20-21'!XEF30)</f>
        <v/>
      </c>
      <c r="XEG30" s="14" t="str">
        <f>IF('Employee Input 20-21'!XEG30="","",'Employee Input 20-21'!XEG30)</f>
        <v/>
      </c>
      <c r="XEH30" s="14" t="str">
        <f>IF('Employee Input 20-21'!XEH30="","",'Employee Input 20-21'!XEH30)</f>
        <v/>
      </c>
      <c r="XEI30" s="14" t="str">
        <f>IF('Employee Input 20-21'!XEI30="","",'Employee Input 20-21'!XEI30)</f>
        <v/>
      </c>
      <c r="XEJ30" s="14" t="str">
        <f>IF('Employee Input 20-21'!XEJ30="","",'Employee Input 20-21'!XEJ30)</f>
        <v/>
      </c>
      <c r="XEK30" s="14" t="str">
        <f>IF('Employee Input 20-21'!XEK30="","",'Employee Input 20-21'!XEK30)</f>
        <v/>
      </c>
      <c r="XEL30" s="14" t="str">
        <f>IF('Employee Input 20-21'!XEL30="","",'Employee Input 20-21'!XEL30)</f>
        <v/>
      </c>
      <c r="XEM30" s="14" t="str">
        <f>IF('Employee Input 20-21'!XEM30="","",'Employee Input 20-21'!XEM30)</f>
        <v/>
      </c>
      <c r="XEN30" s="14" t="str">
        <f>IF('Employee Input 20-21'!XEN30="","",'Employee Input 20-21'!XEN30)</f>
        <v/>
      </c>
      <c r="XEO30" s="14" t="str">
        <f>IF('Employee Input 20-21'!XEO30="","",'Employee Input 20-21'!XEO30)</f>
        <v/>
      </c>
      <c r="XEP30" s="14" t="str">
        <f>IF('Employee Input 20-21'!XEP30="","",'Employee Input 20-21'!XEP30)</f>
        <v/>
      </c>
      <c r="XEQ30" s="14" t="str">
        <f>IF('Employee Input 20-21'!XEQ30="","",'Employee Input 20-21'!XEQ30)</f>
        <v/>
      </c>
      <c r="XER30" s="14" t="str">
        <f>IF('Employee Input 20-21'!XER30="","",'Employee Input 20-21'!XER30)</f>
        <v/>
      </c>
      <c r="XES30" s="14" t="str">
        <f>IF('Employee Input 20-21'!XES30="","",'Employee Input 20-21'!XES30)</f>
        <v/>
      </c>
      <c r="XET30" s="14" t="str">
        <f>IF('Employee Input 20-21'!XET30="","",'Employee Input 20-21'!XET30)</f>
        <v/>
      </c>
      <c r="XEU30" s="14" t="str">
        <f>IF('Employee Input 20-21'!XEU30="","",'Employee Input 20-21'!XEU30)</f>
        <v/>
      </c>
      <c r="XEV30" s="14" t="str">
        <f>IF('Employee Input 20-21'!XEV30="","",'Employee Input 20-21'!XEV30)</f>
        <v/>
      </c>
      <c r="XEW30" s="14" t="str">
        <f>IF('Employee Input 20-21'!XEW30="","",'Employee Input 20-21'!XEW30)</f>
        <v/>
      </c>
      <c r="XEX30" s="14" t="str">
        <f>IF('Employee Input 20-21'!XEX30="","",'Employee Input 20-21'!XEX30)</f>
        <v/>
      </c>
      <c r="XEY30" s="14" t="str">
        <f>IF('Employee Input 20-21'!XEY30="","",'Employee Input 20-21'!XEY30)</f>
        <v/>
      </c>
      <c r="XEZ30" s="14" t="str">
        <f>IF('Employee Input 20-21'!XEZ30="","",'Employee Input 20-21'!XEZ30)</f>
        <v/>
      </c>
      <c r="XFA30" s="14" t="str">
        <f>IF('Employee Input 20-21'!XFA30="","",'Employee Input 20-21'!XFA30)</f>
        <v/>
      </c>
      <c r="XFB30" s="14" t="str">
        <f>IF('Employee Input 20-21'!XFB30="","",'Employee Input 20-21'!XFB30)</f>
        <v/>
      </c>
      <c r="XFC30" s="14" t="str">
        <f>IF('Employee Input 20-21'!XFC30="","",'Employee Input 20-21'!XFC30)</f>
        <v/>
      </c>
      <c r="XFD30" s="14" t="str">
        <f>IF('Employee Input 20-21'!XFD30="","",'Employee Input 20-21'!XFD30)</f>
        <v/>
      </c>
    </row>
    <row r="31" spans="1:16384" s="14" customFormat="1" ht="15.95" x14ac:dyDescent="0.2">
      <c r="A31" s="14" t="str">
        <f>IF('Employee Input 20-21'!A31="","",'Employee Input 20-21'!A31)</f>
        <v/>
      </c>
      <c r="B31" s="14">
        <f>IF('Employee Input 20-21'!B31="","",'Employee Input 20-21'!B31)</f>
        <v>1100</v>
      </c>
      <c r="C31" s="14" t="str">
        <f>IF('Employee Input 20-21'!C31="","",'Employee Input 20-21'!C31)</f>
        <v>TBD</v>
      </c>
      <c r="D31" s="14" t="str">
        <f>IF('Employee Input 20-21'!D31="","",'Employee Input 20-21'!D31)</f>
        <v>Teacher</v>
      </c>
      <c r="E31" s="14" t="str">
        <f>IF('Employee Input 20-21'!E31="","",'Employee Input 20-21'!E31)</f>
        <v>Education</v>
      </c>
      <c r="F31" s="14">
        <f>IF('Employee Input 20-21'!F31="","",'Employee Input 20-21'!F31)</f>
        <v>1.5</v>
      </c>
      <c r="G31" s="398">
        <f>IF('Employee Input 20-21'!G31="","",'Employee Input 20-21'!G31)</f>
        <v>55000</v>
      </c>
      <c r="H31" s="407">
        <f>IF('Employee Input 20-21'!H31="","",'Employee Input 20-21'!H31)*(1+$G$2)</f>
        <v>82500</v>
      </c>
      <c r="I31" s="407" t="str">
        <f>IF('Employee Input 20-21'!I31="","",'Employee Input 20-21'!I31)</f>
        <v/>
      </c>
      <c r="J31" s="407" t="str">
        <f>IF('Employee Input 20-21'!J31="","",'Employee Input 20-21'!J31)</f>
        <v/>
      </c>
      <c r="K31" s="10">
        <f t="shared" si="18"/>
        <v>82500</v>
      </c>
      <c r="L31" s="16" t="str">
        <f>IF('Employee Input 20-21'!L31="","",'Employee Input 20-21'!L31)</f>
        <v>STRS</v>
      </c>
      <c r="M31" s="406">
        <f>IF('Employee Input 20-21'!M31="","",'Employee Input 20-21'!M31)</f>
        <v>15757.5</v>
      </c>
      <c r="N31" s="406" t="str">
        <f>IF('Employee Input 20-21'!N31="","",'Employee Input 20-21'!N31)</f>
        <v/>
      </c>
      <c r="O31" s="406" t="str">
        <f>IF('Employee Input 20-21'!O31="","",'Employee Input 20-21'!O31)</f>
        <v/>
      </c>
      <c r="P31" s="406">
        <f>IF('Employee Input 20-21'!P31="","",'Employee Input 20-21'!P31)</f>
        <v>1196.25</v>
      </c>
      <c r="Q31" s="340">
        <f t="shared" si="6"/>
        <v>1000</v>
      </c>
      <c r="R31" s="401">
        <v>18000</v>
      </c>
      <c r="S31" s="400">
        <f>IF('Employee Input 20-21'!S31="","",'Employee Input 20-21'!S31)</f>
        <v>434</v>
      </c>
      <c r="T31" s="406">
        <f>IF('Employee Input 20-21'!T31="","",'Employee Input 20-21'!T31)</f>
        <v>2227.5</v>
      </c>
      <c r="U31" s="406" t="str">
        <f>IF('Employee Input 20-21'!U31="","",'Employee Input 20-21'!U31)</f>
        <v/>
      </c>
      <c r="V31" s="406" t="str">
        <f>IF('Employee Input 20-21'!V31="","",'Employee Input 20-21'!V31)</f>
        <v/>
      </c>
      <c r="W31" s="406">
        <f>IF('Employee Input 20-21'!W31="","",'Employee Input 20-21'!W31)</f>
        <v>37615.25</v>
      </c>
      <c r="X31" s="12">
        <f t="shared" si="17"/>
        <v>120115.25</v>
      </c>
      <c r="Y31" s="14" t="str">
        <f>IF('Employee Input 20-21'!Y31="","",'Employee Input 20-21'!Y31)</f>
        <v/>
      </c>
      <c r="Z31" s="14" t="str">
        <f>IF('Employee Input 20-21'!Z31="","",'Employee Input 20-21'!Z31)</f>
        <v/>
      </c>
      <c r="AA31" s="14" t="str">
        <f>IF('Employee Input 20-21'!AA31="","",'Employee Input 20-21'!AA31)</f>
        <v/>
      </c>
      <c r="AB31" s="14" t="str">
        <f>IF('Employee Input 20-21'!AB31="","",'Employee Input 20-21'!AB31)</f>
        <v/>
      </c>
      <c r="AC31" s="14" t="str">
        <f>IF('Employee Input 20-21'!AC31="","",'Employee Input 20-21'!AC31)</f>
        <v/>
      </c>
      <c r="AD31" s="14" t="str">
        <f>IF('Employee Input 20-21'!AD31="","",'Employee Input 20-21'!AD31)</f>
        <v/>
      </c>
      <c r="AE31" s="14" t="str">
        <f>IF('Employee Input 20-21'!AE31="","",'Employee Input 20-21'!AE31)</f>
        <v/>
      </c>
      <c r="AF31" s="14" t="str">
        <f>IF('Employee Input 20-21'!AF31="","",'Employee Input 20-21'!AF31)</f>
        <v/>
      </c>
      <c r="AG31" s="14" t="str">
        <f>IF('Employee Input 20-21'!AG31="","",'Employee Input 20-21'!AG31)</f>
        <v/>
      </c>
      <c r="AH31" s="14" t="str">
        <f>IF('Employee Input 20-21'!AH31="","",'Employee Input 20-21'!AH31)</f>
        <v/>
      </c>
      <c r="AI31" s="14" t="str">
        <f>IF('Employee Input 20-21'!AI31="","",'Employee Input 20-21'!AI31)</f>
        <v/>
      </c>
      <c r="AJ31" s="14" t="str">
        <f>IF('Employee Input 20-21'!AJ31="","",'Employee Input 20-21'!AJ31)</f>
        <v/>
      </c>
      <c r="AK31" s="14" t="str">
        <f>IF('Employee Input 20-21'!AK31="","",'Employee Input 20-21'!AK31)</f>
        <v/>
      </c>
      <c r="AL31" s="14" t="str">
        <f>IF('Employee Input 20-21'!AL31="","",'Employee Input 20-21'!AL31)</f>
        <v/>
      </c>
      <c r="AM31" s="14" t="str">
        <f>IF('Employee Input 20-21'!AM31="","",'Employee Input 20-21'!AM31)</f>
        <v/>
      </c>
      <c r="AN31" s="14" t="str">
        <f>IF('Employee Input 20-21'!AN31="","",'Employee Input 20-21'!AN31)</f>
        <v/>
      </c>
      <c r="AO31" s="14" t="str">
        <f>IF('Employee Input 20-21'!AO31="","",'Employee Input 20-21'!AO31)</f>
        <v/>
      </c>
      <c r="AP31" s="14" t="str">
        <f>IF('Employee Input 20-21'!AP31="","",'Employee Input 20-21'!AP31)</f>
        <v/>
      </c>
      <c r="AQ31" s="14" t="str">
        <f>IF('Employee Input 20-21'!AQ31="","",'Employee Input 20-21'!AQ31)</f>
        <v/>
      </c>
      <c r="AR31" s="14" t="str">
        <f>IF('Employee Input 20-21'!AR31="","",'Employee Input 20-21'!AR31)</f>
        <v/>
      </c>
      <c r="AS31" s="14" t="str">
        <f>IF('Employee Input 20-21'!AS31="","",'Employee Input 20-21'!AS31)</f>
        <v/>
      </c>
      <c r="AT31" s="14" t="str">
        <f>IF('Employee Input 20-21'!AT31="","",'Employee Input 20-21'!AT31)</f>
        <v/>
      </c>
      <c r="AU31" s="14" t="str">
        <f>IF('Employee Input 20-21'!AU31="","",'Employee Input 20-21'!AU31)</f>
        <v/>
      </c>
      <c r="AV31" s="14" t="str">
        <f>IF('Employee Input 20-21'!AV31="","",'Employee Input 20-21'!AV31)</f>
        <v/>
      </c>
      <c r="AW31" s="14" t="str">
        <f>IF('Employee Input 20-21'!AW31="","",'Employee Input 20-21'!AW31)</f>
        <v/>
      </c>
      <c r="AX31" s="14" t="str">
        <f>IF('Employee Input 20-21'!AX31="","",'Employee Input 20-21'!AX31)</f>
        <v/>
      </c>
      <c r="AY31" s="14" t="str">
        <f>IF('Employee Input 20-21'!AY31="","",'Employee Input 20-21'!AY31)</f>
        <v/>
      </c>
      <c r="AZ31" s="14" t="str">
        <f>IF('Employee Input 20-21'!AZ31="","",'Employee Input 20-21'!AZ31)</f>
        <v/>
      </c>
      <c r="BA31" s="14" t="str">
        <f>IF('Employee Input 20-21'!BA31="","",'Employee Input 20-21'!BA31)</f>
        <v/>
      </c>
      <c r="BB31" s="14" t="str">
        <f>IF('Employee Input 20-21'!BB31="","",'Employee Input 20-21'!BB31)</f>
        <v/>
      </c>
      <c r="BC31" s="14" t="str">
        <f>IF('Employee Input 20-21'!BC31="","",'Employee Input 20-21'!BC31)</f>
        <v/>
      </c>
      <c r="BD31" s="14" t="str">
        <f>IF('Employee Input 20-21'!BD31="","",'Employee Input 20-21'!BD31)</f>
        <v/>
      </c>
      <c r="BE31" s="14" t="str">
        <f>IF('Employee Input 20-21'!BE31="","",'Employee Input 20-21'!BE31)</f>
        <v/>
      </c>
      <c r="BF31" s="14" t="str">
        <f>IF('Employee Input 20-21'!BF31="","",'Employee Input 20-21'!BF31)</f>
        <v/>
      </c>
      <c r="BG31" s="14" t="str">
        <f>IF('Employee Input 20-21'!BG31="","",'Employee Input 20-21'!BG31)</f>
        <v/>
      </c>
      <c r="BH31" s="14" t="str">
        <f>IF('Employee Input 20-21'!BH31="","",'Employee Input 20-21'!BH31)</f>
        <v/>
      </c>
      <c r="BI31" s="14" t="str">
        <f>IF('Employee Input 20-21'!BI31="","",'Employee Input 20-21'!BI31)</f>
        <v/>
      </c>
      <c r="BJ31" s="14" t="str">
        <f>IF('Employee Input 20-21'!BJ31="","",'Employee Input 20-21'!BJ31)</f>
        <v/>
      </c>
      <c r="BK31" s="14" t="str">
        <f>IF('Employee Input 20-21'!BK31="","",'Employee Input 20-21'!BK31)</f>
        <v/>
      </c>
      <c r="BL31" s="14" t="str">
        <f>IF('Employee Input 20-21'!BL31="","",'Employee Input 20-21'!BL31)</f>
        <v/>
      </c>
      <c r="BM31" s="14" t="str">
        <f>IF('Employee Input 20-21'!BM31="","",'Employee Input 20-21'!BM31)</f>
        <v/>
      </c>
      <c r="BN31" s="14" t="str">
        <f>IF('Employee Input 20-21'!BN31="","",'Employee Input 20-21'!BN31)</f>
        <v/>
      </c>
      <c r="BO31" s="14" t="str">
        <f>IF('Employee Input 20-21'!BO31="","",'Employee Input 20-21'!BO31)</f>
        <v/>
      </c>
      <c r="BP31" s="14" t="str">
        <f>IF('Employee Input 20-21'!BP31="","",'Employee Input 20-21'!BP31)</f>
        <v/>
      </c>
      <c r="BQ31" s="14" t="str">
        <f>IF('Employee Input 20-21'!BQ31="","",'Employee Input 20-21'!BQ31)</f>
        <v/>
      </c>
      <c r="BR31" s="14" t="str">
        <f>IF('Employee Input 20-21'!BR31="","",'Employee Input 20-21'!BR31)</f>
        <v/>
      </c>
      <c r="BS31" s="14" t="str">
        <f>IF('Employee Input 20-21'!BS31="","",'Employee Input 20-21'!BS31)</f>
        <v/>
      </c>
      <c r="BT31" s="14" t="str">
        <f>IF('Employee Input 20-21'!BT31="","",'Employee Input 20-21'!BT31)</f>
        <v/>
      </c>
      <c r="BU31" s="14" t="str">
        <f>IF('Employee Input 20-21'!BU31="","",'Employee Input 20-21'!BU31)</f>
        <v/>
      </c>
      <c r="BV31" s="14" t="str">
        <f>IF('Employee Input 20-21'!BV31="","",'Employee Input 20-21'!BV31)</f>
        <v/>
      </c>
      <c r="BW31" s="14" t="str">
        <f>IF('Employee Input 20-21'!BW31="","",'Employee Input 20-21'!BW31)</f>
        <v/>
      </c>
      <c r="BX31" s="14" t="str">
        <f>IF('Employee Input 20-21'!BX31="","",'Employee Input 20-21'!BX31)</f>
        <v/>
      </c>
      <c r="BY31" s="14" t="str">
        <f>IF('Employee Input 20-21'!BY31="","",'Employee Input 20-21'!BY31)</f>
        <v/>
      </c>
      <c r="BZ31" s="14" t="str">
        <f>IF('Employee Input 20-21'!BZ31="","",'Employee Input 20-21'!BZ31)</f>
        <v/>
      </c>
      <c r="CA31" s="14" t="str">
        <f>IF('Employee Input 20-21'!CA31="","",'Employee Input 20-21'!CA31)</f>
        <v/>
      </c>
      <c r="CB31" s="14" t="str">
        <f>IF('Employee Input 20-21'!CB31="","",'Employee Input 20-21'!CB31)</f>
        <v/>
      </c>
      <c r="CC31" s="14" t="str">
        <f>IF('Employee Input 20-21'!CC31="","",'Employee Input 20-21'!CC31)</f>
        <v/>
      </c>
      <c r="CD31" s="14" t="str">
        <f>IF('Employee Input 20-21'!CD31="","",'Employee Input 20-21'!CD31)</f>
        <v/>
      </c>
      <c r="CE31" s="14" t="str">
        <f>IF('Employee Input 20-21'!CE31="","",'Employee Input 20-21'!CE31)</f>
        <v/>
      </c>
      <c r="CF31" s="14" t="str">
        <f>IF('Employee Input 20-21'!CF31="","",'Employee Input 20-21'!CF31)</f>
        <v/>
      </c>
      <c r="CG31" s="14" t="str">
        <f>IF('Employee Input 20-21'!CG31="","",'Employee Input 20-21'!CG31)</f>
        <v/>
      </c>
      <c r="CH31" s="14" t="str">
        <f>IF('Employee Input 20-21'!CH31="","",'Employee Input 20-21'!CH31)</f>
        <v/>
      </c>
      <c r="CI31" s="14" t="str">
        <f>IF('Employee Input 20-21'!CI31="","",'Employee Input 20-21'!CI31)</f>
        <v/>
      </c>
      <c r="CJ31" s="14" t="str">
        <f>IF('Employee Input 20-21'!CJ31="","",'Employee Input 20-21'!CJ31)</f>
        <v/>
      </c>
      <c r="CK31" s="14" t="str">
        <f>IF('Employee Input 20-21'!CK31="","",'Employee Input 20-21'!CK31)</f>
        <v/>
      </c>
      <c r="CL31" s="14" t="str">
        <f>IF('Employee Input 20-21'!CL31="","",'Employee Input 20-21'!CL31)</f>
        <v/>
      </c>
      <c r="CM31" s="14" t="str">
        <f>IF('Employee Input 20-21'!CM31="","",'Employee Input 20-21'!CM31)</f>
        <v/>
      </c>
      <c r="CN31" s="14" t="str">
        <f>IF('Employee Input 20-21'!CN31="","",'Employee Input 20-21'!CN31)</f>
        <v/>
      </c>
      <c r="CO31" s="14" t="str">
        <f>IF('Employee Input 20-21'!CO31="","",'Employee Input 20-21'!CO31)</f>
        <v/>
      </c>
      <c r="CP31" s="14" t="str">
        <f>IF('Employee Input 20-21'!CP31="","",'Employee Input 20-21'!CP31)</f>
        <v/>
      </c>
      <c r="CQ31" s="14" t="str">
        <f>IF('Employee Input 20-21'!CQ31="","",'Employee Input 20-21'!CQ31)</f>
        <v/>
      </c>
      <c r="CR31" s="14" t="str">
        <f>IF('Employee Input 20-21'!CR31="","",'Employee Input 20-21'!CR31)</f>
        <v/>
      </c>
      <c r="CS31" s="14" t="str">
        <f>IF('Employee Input 20-21'!CS31="","",'Employee Input 20-21'!CS31)</f>
        <v/>
      </c>
      <c r="CT31" s="14" t="str">
        <f>IF('Employee Input 20-21'!CT31="","",'Employee Input 20-21'!CT31)</f>
        <v/>
      </c>
      <c r="CU31" s="14" t="str">
        <f>IF('Employee Input 20-21'!CU31="","",'Employee Input 20-21'!CU31)</f>
        <v/>
      </c>
      <c r="CV31" s="14" t="str">
        <f>IF('Employee Input 20-21'!CV31="","",'Employee Input 20-21'!CV31)</f>
        <v/>
      </c>
      <c r="CW31" s="14" t="str">
        <f>IF('Employee Input 20-21'!CW31="","",'Employee Input 20-21'!CW31)</f>
        <v/>
      </c>
      <c r="CX31" s="14" t="str">
        <f>IF('Employee Input 20-21'!CX31="","",'Employee Input 20-21'!CX31)</f>
        <v/>
      </c>
      <c r="CY31" s="14" t="str">
        <f>IF('Employee Input 20-21'!CY31="","",'Employee Input 20-21'!CY31)</f>
        <v/>
      </c>
      <c r="CZ31" s="14" t="str">
        <f>IF('Employee Input 20-21'!CZ31="","",'Employee Input 20-21'!CZ31)</f>
        <v/>
      </c>
      <c r="DA31" s="14" t="str">
        <f>IF('Employee Input 20-21'!DA31="","",'Employee Input 20-21'!DA31)</f>
        <v/>
      </c>
      <c r="DB31" s="14" t="str">
        <f>IF('Employee Input 20-21'!DB31="","",'Employee Input 20-21'!DB31)</f>
        <v/>
      </c>
      <c r="DC31" s="14" t="str">
        <f>IF('Employee Input 20-21'!DC31="","",'Employee Input 20-21'!DC31)</f>
        <v/>
      </c>
      <c r="DD31" s="14" t="str">
        <f>IF('Employee Input 20-21'!DD31="","",'Employee Input 20-21'!DD31)</f>
        <v/>
      </c>
      <c r="DE31" s="14" t="str">
        <f>IF('Employee Input 20-21'!DE31="","",'Employee Input 20-21'!DE31)</f>
        <v/>
      </c>
      <c r="DF31" s="14" t="str">
        <f>IF('Employee Input 20-21'!DF31="","",'Employee Input 20-21'!DF31)</f>
        <v/>
      </c>
      <c r="DG31" s="14" t="str">
        <f>IF('Employee Input 20-21'!DG31="","",'Employee Input 20-21'!DG31)</f>
        <v/>
      </c>
      <c r="DH31" s="14" t="str">
        <f>IF('Employee Input 20-21'!DH31="","",'Employee Input 20-21'!DH31)</f>
        <v/>
      </c>
      <c r="DI31" s="14" t="str">
        <f>IF('Employee Input 20-21'!DI31="","",'Employee Input 20-21'!DI31)</f>
        <v/>
      </c>
      <c r="DJ31" s="14" t="str">
        <f>IF('Employee Input 20-21'!DJ31="","",'Employee Input 20-21'!DJ31)</f>
        <v/>
      </c>
      <c r="DK31" s="14" t="str">
        <f>IF('Employee Input 20-21'!DK31="","",'Employee Input 20-21'!DK31)</f>
        <v/>
      </c>
      <c r="DL31" s="14" t="str">
        <f>IF('Employee Input 20-21'!DL31="","",'Employee Input 20-21'!DL31)</f>
        <v/>
      </c>
      <c r="DM31" s="14" t="str">
        <f>IF('Employee Input 20-21'!DM31="","",'Employee Input 20-21'!DM31)</f>
        <v/>
      </c>
      <c r="DN31" s="14" t="str">
        <f>IF('Employee Input 20-21'!DN31="","",'Employee Input 20-21'!DN31)</f>
        <v/>
      </c>
      <c r="DO31" s="14" t="str">
        <f>IF('Employee Input 20-21'!DO31="","",'Employee Input 20-21'!DO31)</f>
        <v/>
      </c>
      <c r="DP31" s="14" t="str">
        <f>IF('Employee Input 20-21'!DP31="","",'Employee Input 20-21'!DP31)</f>
        <v/>
      </c>
      <c r="DQ31" s="14" t="str">
        <f>IF('Employee Input 20-21'!DQ31="","",'Employee Input 20-21'!DQ31)</f>
        <v/>
      </c>
      <c r="DR31" s="14" t="str">
        <f>IF('Employee Input 20-21'!DR31="","",'Employee Input 20-21'!DR31)</f>
        <v/>
      </c>
      <c r="DS31" s="14" t="str">
        <f>IF('Employee Input 20-21'!DS31="","",'Employee Input 20-21'!DS31)</f>
        <v/>
      </c>
      <c r="DT31" s="14" t="str">
        <f>IF('Employee Input 20-21'!DT31="","",'Employee Input 20-21'!DT31)</f>
        <v/>
      </c>
      <c r="DU31" s="14" t="str">
        <f>IF('Employee Input 20-21'!DU31="","",'Employee Input 20-21'!DU31)</f>
        <v/>
      </c>
      <c r="DV31" s="14" t="str">
        <f>IF('Employee Input 20-21'!DV31="","",'Employee Input 20-21'!DV31)</f>
        <v/>
      </c>
      <c r="DW31" s="14" t="str">
        <f>IF('Employee Input 20-21'!DW31="","",'Employee Input 20-21'!DW31)</f>
        <v/>
      </c>
      <c r="DX31" s="14" t="str">
        <f>IF('Employee Input 20-21'!DX31="","",'Employee Input 20-21'!DX31)</f>
        <v/>
      </c>
      <c r="DY31" s="14" t="str">
        <f>IF('Employee Input 20-21'!DY31="","",'Employee Input 20-21'!DY31)</f>
        <v/>
      </c>
      <c r="DZ31" s="14" t="str">
        <f>IF('Employee Input 20-21'!DZ31="","",'Employee Input 20-21'!DZ31)</f>
        <v/>
      </c>
      <c r="EA31" s="14" t="str">
        <f>IF('Employee Input 20-21'!EA31="","",'Employee Input 20-21'!EA31)</f>
        <v/>
      </c>
      <c r="EB31" s="14" t="str">
        <f>IF('Employee Input 20-21'!EB31="","",'Employee Input 20-21'!EB31)</f>
        <v/>
      </c>
      <c r="EC31" s="14" t="str">
        <f>IF('Employee Input 20-21'!EC31="","",'Employee Input 20-21'!EC31)</f>
        <v/>
      </c>
      <c r="ED31" s="14" t="str">
        <f>IF('Employee Input 20-21'!ED31="","",'Employee Input 20-21'!ED31)</f>
        <v/>
      </c>
      <c r="EE31" s="14" t="str">
        <f>IF('Employee Input 20-21'!EE31="","",'Employee Input 20-21'!EE31)</f>
        <v/>
      </c>
      <c r="EF31" s="14" t="str">
        <f>IF('Employee Input 20-21'!EF31="","",'Employee Input 20-21'!EF31)</f>
        <v/>
      </c>
      <c r="EG31" s="14" t="str">
        <f>IF('Employee Input 20-21'!EG31="","",'Employee Input 20-21'!EG31)</f>
        <v/>
      </c>
      <c r="EH31" s="14" t="str">
        <f>IF('Employee Input 20-21'!EH31="","",'Employee Input 20-21'!EH31)</f>
        <v/>
      </c>
      <c r="EI31" s="14" t="str">
        <f>IF('Employee Input 20-21'!EI31="","",'Employee Input 20-21'!EI31)</f>
        <v/>
      </c>
      <c r="EJ31" s="14" t="str">
        <f>IF('Employee Input 20-21'!EJ31="","",'Employee Input 20-21'!EJ31)</f>
        <v/>
      </c>
      <c r="EK31" s="14" t="str">
        <f>IF('Employee Input 20-21'!EK31="","",'Employee Input 20-21'!EK31)</f>
        <v/>
      </c>
      <c r="EL31" s="14" t="str">
        <f>IF('Employee Input 20-21'!EL31="","",'Employee Input 20-21'!EL31)</f>
        <v/>
      </c>
      <c r="EM31" s="14" t="str">
        <f>IF('Employee Input 20-21'!EM31="","",'Employee Input 20-21'!EM31)</f>
        <v/>
      </c>
      <c r="EN31" s="14" t="str">
        <f>IF('Employee Input 20-21'!EN31="","",'Employee Input 20-21'!EN31)</f>
        <v/>
      </c>
      <c r="EO31" s="14" t="str">
        <f>IF('Employee Input 20-21'!EO31="","",'Employee Input 20-21'!EO31)</f>
        <v/>
      </c>
      <c r="EP31" s="14" t="str">
        <f>IF('Employee Input 20-21'!EP31="","",'Employee Input 20-21'!EP31)</f>
        <v/>
      </c>
      <c r="EQ31" s="14" t="str">
        <f>IF('Employee Input 20-21'!EQ31="","",'Employee Input 20-21'!EQ31)</f>
        <v/>
      </c>
      <c r="ER31" s="14" t="str">
        <f>IF('Employee Input 20-21'!ER31="","",'Employee Input 20-21'!ER31)</f>
        <v/>
      </c>
      <c r="ES31" s="14" t="str">
        <f>IF('Employee Input 20-21'!ES31="","",'Employee Input 20-21'!ES31)</f>
        <v/>
      </c>
      <c r="ET31" s="14" t="str">
        <f>IF('Employee Input 20-21'!ET31="","",'Employee Input 20-21'!ET31)</f>
        <v/>
      </c>
      <c r="EU31" s="14" t="str">
        <f>IF('Employee Input 20-21'!EU31="","",'Employee Input 20-21'!EU31)</f>
        <v/>
      </c>
      <c r="EV31" s="14" t="str">
        <f>IF('Employee Input 20-21'!EV31="","",'Employee Input 20-21'!EV31)</f>
        <v/>
      </c>
      <c r="EW31" s="14" t="str">
        <f>IF('Employee Input 20-21'!EW31="","",'Employee Input 20-21'!EW31)</f>
        <v/>
      </c>
      <c r="EX31" s="14" t="str">
        <f>IF('Employee Input 20-21'!EX31="","",'Employee Input 20-21'!EX31)</f>
        <v/>
      </c>
      <c r="EY31" s="14" t="str">
        <f>IF('Employee Input 20-21'!EY31="","",'Employee Input 20-21'!EY31)</f>
        <v/>
      </c>
      <c r="EZ31" s="14" t="str">
        <f>IF('Employee Input 20-21'!EZ31="","",'Employee Input 20-21'!EZ31)</f>
        <v/>
      </c>
      <c r="FA31" s="14" t="str">
        <f>IF('Employee Input 20-21'!FA31="","",'Employee Input 20-21'!FA31)</f>
        <v/>
      </c>
      <c r="FB31" s="14" t="str">
        <f>IF('Employee Input 20-21'!FB31="","",'Employee Input 20-21'!FB31)</f>
        <v/>
      </c>
      <c r="FC31" s="14" t="str">
        <f>IF('Employee Input 20-21'!FC31="","",'Employee Input 20-21'!FC31)</f>
        <v/>
      </c>
      <c r="FD31" s="14" t="str">
        <f>IF('Employee Input 20-21'!FD31="","",'Employee Input 20-21'!FD31)</f>
        <v/>
      </c>
      <c r="FE31" s="14" t="str">
        <f>IF('Employee Input 20-21'!FE31="","",'Employee Input 20-21'!FE31)</f>
        <v/>
      </c>
      <c r="FF31" s="14" t="str">
        <f>IF('Employee Input 20-21'!FF31="","",'Employee Input 20-21'!FF31)</f>
        <v/>
      </c>
      <c r="FG31" s="14" t="str">
        <f>IF('Employee Input 20-21'!FG31="","",'Employee Input 20-21'!FG31)</f>
        <v/>
      </c>
      <c r="FH31" s="14" t="str">
        <f>IF('Employee Input 20-21'!FH31="","",'Employee Input 20-21'!FH31)</f>
        <v/>
      </c>
      <c r="FI31" s="14" t="str">
        <f>IF('Employee Input 20-21'!FI31="","",'Employee Input 20-21'!FI31)</f>
        <v/>
      </c>
      <c r="FJ31" s="14" t="str">
        <f>IF('Employee Input 20-21'!FJ31="","",'Employee Input 20-21'!FJ31)</f>
        <v/>
      </c>
      <c r="FK31" s="14" t="str">
        <f>IF('Employee Input 20-21'!FK31="","",'Employee Input 20-21'!FK31)</f>
        <v/>
      </c>
      <c r="FL31" s="14" t="str">
        <f>IF('Employee Input 20-21'!FL31="","",'Employee Input 20-21'!FL31)</f>
        <v/>
      </c>
      <c r="FM31" s="14" t="str">
        <f>IF('Employee Input 20-21'!FM31="","",'Employee Input 20-21'!FM31)</f>
        <v/>
      </c>
      <c r="FN31" s="14" t="str">
        <f>IF('Employee Input 20-21'!FN31="","",'Employee Input 20-21'!FN31)</f>
        <v/>
      </c>
      <c r="FO31" s="14" t="str">
        <f>IF('Employee Input 20-21'!FO31="","",'Employee Input 20-21'!FO31)</f>
        <v/>
      </c>
      <c r="FP31" s="14" t="str">
        <f>IF('Employee Input 20-21'!FP31="","",'Employee Input 20-21'!FP31)</f>
        <v/>
      </c>
      <c r="FQ31" s="14" t="str">
        <f>IF('Employee Input 20-21'!FQ31="","",'Employee Input 20-21'!FQ31)</f>
        <v/>
      </c>
      <c r="FR31" s="14" t="str">
        <f>IF('Employee Input 20-21'!FR31="","",'Employee Input 20-21'!FR31)</f>
        <v/>
      </c>
      <c r="FS31" s="14" t="str">
        <f>IF('Employee Input 20-21'!FS31="","",'Employee Input 20-21'!FS31)</f>
        <v/>
      </c>
      <c r="FT31" s="14" t="str">
        <f>IF('Employee Input 20-21'!FT31="","",'Employee Input 20-21'!FT31)</f>
        <v/>
      </c>
      <c r="FU31" s="14" t="str">
        <f>IF('Employee Input 20-21'!FU31="","",'Employee Input 20-21'!FU31)</f>
        <v/>
      </c>
      <c r="FV31" s="14" t="str">
        <f>IF('Employee Input 20-21'!FV31="","",'Employee Input 20-21'!FV31)</f>
        <v/>
      </c>
      <c r="FW31" s="14" t="str">
        <f>IF('Employee Input 20-21'!FW31="","",'Employee Input 20-21'!FW31)</f>
        <v/>
      </c>
      <c r="FX31" s="14" t="str">
        <f>IF('Employee Input 20-21'!FX31="","",'Employee Input 20-21'!FX31)</f>
        <v/>
      </c>
      <c r="FY31" s="14" t="str">
        <f>IF('Employee Input 20-21'!FY31="","",'Employee Input 20-21'!FY31)</f>
        <v/>
      </c>
      <c r="FZ31" s="14" t="str">
        <f>IF('Employee Input 20-21'!FZ31="","",'Employee Input 20-21'!FZ31)</f>
        <v/>
      </c>
      <c r="GA31" s="14" t="str">
        <f>IF('Employee Input 20-21'!GA31="","",'Employee Input 20-21'!GA31)</f>
        <v/>
      </c>
      <c r="GB31" s="14" t="str">
        <f>IF('Employee Input 20-21'!GB31="","",'Employee Input 20-21'!GB31)</f>
        <v/>
      </c>
      <c r="GC31" s="14" t="str">
        <f>IF('Employee Input 20-21'!GC31="","",'Employee Input 20-21'!GC31)</f>
        <v/>
      </c>
      <c r="GD31" s="14" t="str">
        <f>IF('Employee Input 20-21'!GD31="","",'Employee Input 20-21'!GD31)</f>
        <v/>
      </c>
      <c r="GE31" s="14" t="str">
        <f>IF('Employee Input 20-21'!GE31="","",'Employee Input 20-21'!GE31)</f>
        <v/>
      </c>
      <c r="GF31" s="14" t="str">
        <f>IF('Employee Input 20-21'!GF31="","",'Employee Input 20-21'!GF31)</f>
        <v/>
      </c>
      <c r="GG31" s="14" t="str">
        <f>IF('Employee Input 20-21'!GG31="","",'Employee Input 20-21'!GG31)</f>
        <v/>
      </c>
      <c r="GH31" s="14" t="str">
        <f>IF('Employee Input 20-21'!GH31="","",'Employee Input 20-21'!GH31)</f>
        <v/>
      </c>
      <c r="GI31" s="14" t="str">
        <f>IF('Employee Input 20-21'!GI31="","",'Employee Input 20-21'!GI31)</f>
        <v/>
      </c>
      <c r="GJ31" s="14" t="str">
        <f>IF('Employee Input 20-21'!GJ31="","",'Employee Input 20-21'!GJ31)</f>
        <v/>
      </c>
      <c r="GK31" s="14" t="str">
        <f>IF('Employee Input 20-21'!GK31="","",'Employee Input 20-21'!GK31)</f>
        <v/>
      </c>
      <c r="GL31" s="14" t="str">
        <f>IF('Employee Input 20-21'!GL31="","",'Employee Input 20-21'!GL31)</f>
        <v/>
      </c>
      <c r="GM31" s="14" t="str">
        <f>IF('Employee Input 20-21'!GM31="","",'Employee Input 20-21'!GM31)</f>
        <v/>
      </c>
      <c r="GN31" s="14" t="str">
        <f>IF('Employee Input 20-21'!GN31="","",'Employee Input 20-21'!GN31)</f>
        <v/>
      </c>
      <c r="GO31" s="14" t="str">
        <f>IF('Employee Input 20-21'!GO31="","",'Employee Input 20-21'!GO31)</f>
        <v/>
      </c>
      <c r="GP31" s="14" t="str">
        <f>IF('Employee Input 20-21'!GP31="","",'Employee Input 20-21'!GP31)</f>
        <v/>
      </c>
      <c r="GQ31" s="14" t="str">
        <f>IF('Employee Input 20-21'!GQ31="","",'Employee Input 20-21'!GQ31)</f>
        <v/>
      </c>
      <c r="GR31" s="14" t="str">
        <f>IF('Employee Input 20-21'!GR31="","",'Employee Input 20-21'!GR31)</f>
        <v/>
      </c>
      <c r="GS31" s="14" t="str">
        <f>IF('Employee Input 20-21'!GS31="","",'Employee Input 20-21'!GS31)</f>
        <v/>
      </c>
      <c r="GT31" s="14" t="str">
        <f>IF('Employee Input 20-21'!GT31="","",'Employee Input 20-21'!GT31)</f>
        <v/>
      </c>
      <c r="GU31" s="14" t="str">
        <f>IF('Employee Input 20-21'!GU31="","",'Employee Input 20-21'!GU31)</f>
        <v/>
      </c>
      <c r="GV31" s="14" t="str">
        <f>IF('Employee Input 20-21'!GV31="","",'Employee Input 20-21'!GV31)</f>
        <v/>
      </c>
      <c r="GW31" s="14" t="str">
        <f>IF('Employee Input 20-21'!GW31="","",'Employee Input 20-21'!GW31)</f>
        <v/>
      </c>
      <c r="GX31" s="14" t="str">
        <f>IF('Employee Input 20-21'!GX31="","",'Employee Input 20-21'!GX31)</f>
        <v/>
      </c>
      <c r="GY31" s="14" t="str">
        <f>IF('Employee Input 20-21'!GY31="","",'Employee Input 20-21'!GY31)</f>
        <v/>
      </c>
      <c r="GZ31" s="14" t="str">
        <f>IF('Employee Input 20-21'!GZ31="","",'Employee Input 20-21'!GZ31)</f>
        <v/>
      </c>
      <c r="HA31" s="14" t="str">
        <f>IF('Employee Input 20-21'!HA31="","",'Employee Input 20-21'!HA31)</f>
        <v/>
      </c>
      <c r="HB31" s="14" t="str">
        <f>IF('Employee Input 20-21'!HB31="","",'Employee Input 20-21'!HB31)</f>
        <v/>
      </c>
      <c r="HC31" s="14" t="str">
        <f>IF('Employee Input 20-21'!HC31="","",'Employee Input 20-21'!HC31)</f>
        <v/>
      </c>
      <c r="HD31" s="14" t="str">
        <f>IF('Employee Input 20-21'!HD31="","",'Employee Input 20-21'!HD31)</f>
        <v/>
      </c>
      <c r="HE31" s="14" t="str">
        <f>IF('Employee Input 20-21'!HE31="","",'Employee Input 20-21'!HE31)</f>
        <v/>
      </c>
      <c r="HF31" s="14" t="str">
        <f>IF('Employee Input 20-21'!HF31="","",'Employee Input 20-21'!HF31)</f>
        <v/>
      </c>
      <c r="HG31" s="14" t="str">
        <f>IF('Employee Input 20-21'!HG31="","",'Employee Input 20-21'!HG31)</f>
        <v/>
      </c>
      <c r="HH31" s="14" t="str">
        <f>IF('Employee Input 20-21'!HH31="","",'Employee Input 20-21'!HH31)</f>
        <v/>
      </c>
      <c r="HI31" s="14" t="str">
        <f>IF('Employee Input 20-21'!HI31="","",'Employee Input 20-21'!HI31)</f>
        <v/>
      </c>
      <c r="HJ31" s="14" t="str">
        <f>IF('Employee Input 20-21'!HJ31="","",'Employee Input 20-21'!HJ31)</f>
        <v/>
      </c>
      <c r="HK31" s="14" t="str">
        <f>IF('Employee Input 20-21'!HK31="","",'Employee Input 20-21'!HK31)</f>
        <v/>
      </c>
      <c r="HL31" s="14" t="str">
        <f>IF('Employee Input 20-21'!HL31="","",'Employee Input 20-21'!HL31)</f>
        <v/>
      </c>
      <c r="HM31" s="14" t="str">
        <f>IF('Employee Input 20-21'!HM31="","",'Employee Input 20-21'!HM31)</f>
        <v/>
      </c>
      <c r="HN31" s="14" t="str">
        <f>IF('Employee Input 20-21'!HN31="","",'Employee Input 20-21'!HN31)</f>
        <v/>
      </c>
      <c r="HO31" s="14" t="str">
        <f>IF('Employee Input 20-21'!HO31="","",'Employee Input 20-21'!HO31)</f>
        <v/>
      </c>
      <c r="HP31" s="14" t="str">
        <f>IF('Employee Input 20-21'!HP31="","",'Employee Input 20-21'!HP31)</f>
        <v/>
      </c>
      <c r="HQ31" s="14" t="str">
        <f>IF('Employee Input 20-21'!HQ31="","",'Employee Input 20-21'!HQ31)</f>
        <v/>
      </c>
      <c r="HR31" s="14" t="str">
        <f>IF('Employee Input 20-21'!HR31="","",'Employee Input 20-21'!HR31)</f>
        <v/>
      </c>
      <c r="HS31" s="14" t="str">
        <f>IF('Employee Input 20-21'!HS31="","",'Employee Input 20-21'!HS31)</f>
        <v/>
      </c>
      <c r="HT31" s="14" t="str">
        <f>IF('Employee Input 20-21'!HT31="","",'Employee Input 20-21'!HT31)</f>
        <v/>
      </c>
      <c r="HU31" s="14" t="str">
        <f>IF('Employee Input 20-21'!HU31="","",'Employee Input 20-21'!HU31)</f>
        <v/>
      </c>
      <c r="HV31" s="14" t="str">
        <f>IF('Employee Input 20-21'!HV31="","",'Employee Input 20-21'!HV31)</f>
        <v/>
      </c>
      <c r="HW31" s="14" t="str">
        <f>IF('Employee Input 20-21'!HW31="","",'Employee Input 20-21'!HW31)</f>
        <v/>
      </c>
      <c r="HX31" s="14" t="str">
        <f>IF('Employee Input 20-21'!HX31="","",'Employee Input 20-21'!HX31)</f>
        <v/>
      </c>
      <c r="HY31" s="14" t="str">
        <f>IF('Employee Input 20-21'!HY31="","",'Employee Input 20-21'!HY31)</f>
        <v/>
      </c>
      <c r="HZ31" s="14" t="str">
        <f>IF('Employee Input 20-21'!HZ31="","",'Employee Input 20-21'!HZ31)</f>
        <v/>
      </c>
      <c r="IA31" s="14" t="str">
        <f>IF('Employee Input 20-21'!IA31="","",'Employee Input 20-21'!IA31)</f>
        <v/>
      </c>
      <c r="IB31" s="14" t="str">
        <f>IF('Employee Input 20-21'!IB31="","",'Employee Input 20-21'!IB31)</f>
        <v/>
      </c>
      <c r="IC31" s="14" t="str">
        <f>IF('Employee Input 20-21'!IC31="","",'Employee Input 20-21'!IC31)</f>
        <v/>
      </c>
      <c r="ID31" s="14" t="str">
        <f>IF('Employee Input 20-21'!ID31="","",'Employee Input 20-21'!ID31)</f>
        <v/>
      </c>
      <c r="IE31" s="14" t="str">
        <f>IF('Employee Input 20-21'!IE31="","",'Employee Input 20-21'!IE31)</f>
        <v/>
      </c>
      <c r="IF31" s="14" t="str">
        <f>IF('Employee Input 20-21'!IF31="","",'Employee Input 20-21'!IF31)</f>
        <v/>
      </c>
      <c r="IG31" s="14" t="str">
        <f>IF('Employee Input 20-21'!IG31="","",'Employee Input 20-21'!IG31)</f>
        <v/>
      </c>
      <c r="IH31" s="14" t="str">
        <f>IF('Employee Input 20-21'!IH31="","",'Employee Input 20-21'!IH31)</f>
        <v/>
      </c>
      <c r="II31" s="14" t="str">
        <f>IF('Employee Input 20-21'!II31="","",'Employee Input 20-21'!II31)</f>
        <v/>
      </c>
      <c r="IJ31" s="14" t="str">
        <f>IF('Employee Input 20-21'!IJ31="","",'Employee Input 20-21'!IJ31)</f>
        <v/>
      </c>
      <c r="IK31" s="14" t="str">
        <f>IF('Employee Input 20-21'!IK31="","",'Employee Input 20-21'!IK31)</f>
        <v/>
      </c>
      <c r="IL31" s="14" t="str">
        <f>IF('Employee Input 20-21'!IL31="","",'Employee Input 20-21'!IL31)</f>
        <v/>
      </c>
      <c r="IM31" s="14" t="str">
        <f>IF('Employee Input 20-21'!IM31="","",'Employee Input 20-21'!IM31)</f>
        <v/>
      </c>
      <c r="IN31" s="14" t="str">
        <f>IF('Employee Input 20-21'!IN31="","",'Employee Input 20-21'!IN31)</f>
        <v/>
      </c>
      <c r="IO31" s="14" t="str">
        <f>IF('Employee Input 20-21'!IO31="","",'Employee Input 20-21'!IO31)</f>
        <v/>
      </c>
      <c r="IP31" s="14" t="str">
        <f>IF('Employee Input 20-21'!IP31="","",'Employee Input 20-21'!IP31)</f>
        <v/>
      </c>
      <c r="IQ31" s="14" t="str">
        <f>IF('Employee Input 20-21'!IQ31="","",'Employee Input 20-21'!IQ31)</f>
        <v/>
      </c>
      <c r="IR31" s="14" t="str">
        <f>IF('Employee Input 20-21'!IR31="","",'Employee Input 20-21'!IR31)</f>
        <v/>
      </c>
      <c r="IS31" s="14" t="str">
        <f>IF('Employee Input 20-21'!IS31="","",'Employee Input 20-21'!IS31)</f>
        <v/>
      </c>
      <c r="IT31" s="14" t="str">
        <f>IF('Employee Input 20-21'!IT31="","",'Employee Input 20-21'!IT31)</f>
        <v/>
      </c>
      <c r="IU31" s="14" t="str">
        <f>IF('Employee Input 20-21'!IU31="","",'Employee Input 20-21'!IU31)</f>
        <v/>
      </c>
      <c r="IV31" s="14" t="str">
        <f>IF('Employee Input 20-21'!IV31="","",'Employee Input 20-21'!IV31)</f>
        <v/>
      </c>
      <c r="IW31" s="14" t="str">
        <f>IF('Employee Input 20-21'!IW31="","",'Employee Input 20-21'!IW31)</f>
        <v/>
      </c>
      <c r="IX31" s="14" t="str">
        <f>IF('Employee Input 20-21'!IX31="","",'Employee Input 20-21'!IX31)</f>
        <v/>
      </c>
      <c r="IY31" s="14" t="str">
        <f>IF('Employee Input 20-21'!IY31="","",'Employee Input 20-21'!IY31)</f>
        <v/>
      </c>
      <c r="IZ31" s="14" t="str">
        <f>IF('Employee Input 20-21'!IZ31="","",'Employee Input 20-21'!IZ31)</f>
        <v/>
      </c>
      <c r="JA31" s="14" t="str">
        <f>IF('Employee Input 20-21'!JA31="","",'Employee Input 20-21'!JA31)</f>
        <v/>
      </c>
      <c r="JB31" s="14" t="str">
        <f>IF('Employee Input 20-21'!JB31="","",'Employee Input 20-21'!JB31)</f>
        <v/>
      </c>
      <c r="JC31" s="14" t="str">
        <f>IF('Employee Input 20-21'!JC31="","",'Employee Input 20-21'!JC31)</f>
        <v/>
      </c>
      <c r="JD31" s="14" t="str">
        <f>IF('Employee Input 20-21'!JD31="","",'Employee Input 20-21'!JD31)</f>
        <v/>
      </c>
      <c r="JE31" s="14" t="str">
        <f>IF('Employee Input 20-21'!JE31="","",'Employee Input 20-21'!JE31)</f>
        <v/>
      </c>
      <c r="JF31" s="14" t="str">
        <f>IF('Employee Input 20-21'!JF31="","",'Employee Input 20-21'!JF31)</f>
        <v/>
      </c>
      <c r="JG31" s="14" t="str">
        <f>IF('Employee Input 20-21'!JG31="","",'Employee Input 20-21'!JG31)</f>
        <v/>
      </c>
      <c r="JH31" s="14" t="str">
        <f>IF('Employee Input 20-21'!JH31="","",'Employee Input 20-21'!JH31)</f>
        <v/>
      </c>
      <c r="JI31" s="14" t="str">
        <f>IF('Employee Input 20-21'!JI31="","",'Employee Input 20-21'!JI31)</f>
        <v/>
      </c>
      <c r="JJ31" s="14" t="str">
        <f>IF('Employee Input 20-21'!JJ31="","",'Employee Input 20-21'!JJ31)</f>
        <v/>
      </c>
      <c r="JK31" s="14" t="str">
        <f>IF('Employee Input 20-21'!JK31="","",'Employee Input 20-21'!JK31)</f>
        <v/>
      </c>
      <c r="JL31" s="14" t="str">
        <f>IF('Employee Input 20-21'!JL31="","",'Employee Input 20-21'!JL31)</f>
        <v/>
      </c>
      <c r="JM31" s="14" t="str">
        <f>IF('Employee Input 20-21'!JM31="","",'Employee Input 20-21'!JM31)</f>
        <v/>
      </c>
      <c r="JN31" s="14" t="str">
        <f>IF('Employee Input 20-21'!JN31="","",'Employee Input 20-21'!JN31)</f>
        <v/>
      </c>
      <c r="JO31" s="14" t="str">
        <f>IF('Employee Input 20-21'!JO31="","",'Employee Input 20-21'!JO31)</f>
        <v/>
      </c>
      <c r="JP31" s="14" t="str">
        <f>IF('Employee Input 20-21'!JP31="","",'Employee Input 20-21'!JP31)</f>
        <v/>
      </c>
      <c r="JQ31" s="14" t="str">
        <f>IF('Employee Input 20-21'!JQ31="","",'Employee Input 20-21'!JQ31)</f>
        <v/>
      </c>
      <c r="JR31" s="14" t="str">
        <f>IF('Employee Input 20-21'!JR31="","",'Employee Input 20-21'!JR31)</f>
        <v/>
      </c>
      <c r="JS31" s="14" t="str">
        <f>IF('Employee Input 20-21'!JS31="","",'Employee Input 20-21'!JS31)</f>
        <v/>
      </c>
      <c r="JT31" s="14" t="str">
        <f>IF('Employee Input 20-21'!JT31="","",'Employee Input 20-21'!JT31)</f>
        <v/>
      </c>
      <c r="JU31" s="14" t="str">
        <f>IF('Employee Input 20-21'!JU31="","",'Employee Input 20-21'!JU31)</f>
        <v/>
      </c>
      <c r="JV31" s="14" t="str">
        <f>IF('Employee Input 20-21'!JV31="","",'Employee Input 20-21'!JV31)</f>
        <v/>
      </c>
      <c r="JW31" s="14" t="str">
        <f>IF('Employee Input 20-21'!JW31="","",'Employee Input 20-21'!JW31)</f>
        <v/>
      </c>
      <c r="JX31" s="14" t="str">
        <f>IF('Employee Input 20-21'!JX31="","",'Employee Input 20-21'!JX31)</f>
        <v/>
      </c>
      <c r="JY31" s="14" t="str">
        <f>IF('Employee Input 20-21'!JY31="","",'Employee Input 20-21'!JY31)</f>
        <v/>
      </c>
      <c r="JZ31" s="14" t="str">
        <f>IF('Employee Input 20-21'!JZ31="","",'Employee Input 20-21'!JZ31)</f>
        <v/>
      </c>
      <c r="KA31" s="14" t="str">
        <f>IF('Employee Input 20-21'!KA31="","",'Employee Input 20-21'!KA31)</f>
        <v/>
      </c>
      <c r="KB31" s="14" t="str">
        <f>IF('Employee Input 20-21'!KB31="","",'Employee Input 20-21'!KB31)</f>
        <v/>
      </c>
      <c r="KC31" s="14" t="str">
        <f>IF('Employee Input 20-21'!KC31="","",'Employee Input 20-21'!KC31)</f>
        <v/>
      </c>
      <c r="KD31" s="14" t="str">
        <f>IF('Employee Input 20-21'!KD31="","",'Employee Input 20-21'!KD31)</f>
        <v/>
      </c>
      <c r="KE31" s="14" t="str">
        <f>IF('Employee Input 20-21'!KE31="","",'Employee Input 20-21'!KE31)</f>
        <v/>
      </c>
      <c r="KF31" s="14" t="str">
        <f>IF('Employee Input 20-21'!KF31="","",'Employee Input 20-21'!KF31)</f>
        <v/>
      </c>
      <c r="KG31" s="14" t="str">
        <f>IF('Employee Input 20-21'!KG31="","",'Employee Input 20-21'!KG31)</f>
        <v/>
      </c>
      <c r="KH31" s="14" t="str">
        <f>IF('Employee Input 20-21'!KH31="","",'Employee Input 20-21'!KH31)</f>
        <v/>
      </c>
      <c r="KI31" s="14" t="str">
        <f>IF('Employee Input 20-21'!KI31="","",'Employee Input 20-21'!KI31)</f>
        <v/>
      </c>
      <c r="KJ31" s="14" t="str">
        <f>IF('Employee Input 20-21'!KJ31="","",'Employee Input 20-21'!KJ31)</f>
        <v/>
      </c>
      <c r="KK31" s="14" t="str">
        <f>IF('Employee Input 20-21'!KK31="","",'Employee Input 20-21'!KK31)</f>
        <v/>
      </c>
      <c r="KL31" s="14" t="str">
        <f>IF('Employee Input 20-21'!KL31="","",'Employee Input 20-21'!KL31)</f>
        <v/>
      </c>
      <c r="KM31" s="14" t="str">
        <f>IF('Employee Input 20-21'!KM31="","",'Employee Input 20-21'!KM31)</f>
        <v/>
      </c>
      <c r="KN31" s="14" t="str">
        <f>IF('Employee Input 20-21'!KN31="","",'Employee Input 20-21'!KN31)</f>
        <v/>
      </c>
      <c r="KO31" s="14" t="str">
        <f>IF('Employee Input 20-21'!KO31="","",'Employee Input 20-21'!KO31)</f>
        <v/>
      </c>
      <c r="KP31" s="14" t="str">
        <f>IF('Employee Input 20-21'!KP31="","",'Employee Input 20-21'!KP31)</f>
        <v/>
      </c>
      <c r="KQ31" s="14" t="str">
        <f>IF('Employee Input 20-21'!KQ31="","",'Employee Input 20-21'!KQ31)</f>
        <v/>
      </c>
      <c r="KR31" s="14" t="str">
        <f>IF('Employee Input 20-21'!KR31="","",'Employee Input 20-21'!KR31)</f>
        <v/>
      </c>
      <c r="KS31" s="14" t="str">
        <f>IF('Employee Input 20-21'!KS31="","",'Employee Input 20-21'!KS31)</f>
        <v/>
      </c>
      <c r="KT31" s="14" t="str">
        <f>IF('Employee Input 20-21'!KT31="","",'Employee Input 20-21'!KT31)</f>
        <v/>
      </c>
      <c r="KU31" s="14" t="str">
        <f>IF('Employee Input 20-21'!KU31="","",'Employee Input 20-21'!KU31)</f>
        <v/>
      </c>
      <c r="KV31" s="14" t="str">
        <f>IF('Employee Input 20-21'!KV31="","",'Employee Input 20-21'!KV31)</f>
        <v/>
      </c>
      <c r="KW31" s="14" t="str">
        <f>IF('Employee Input 20-21'!KW31="","",'Employee Input 20-21'!KW31)</f>
        <v/>
      </c>
      <c r="KX31" s="14" t="str">
        <f>IF('Employee Input 20-21'!KX31="","",'Employee Input 20-21'!KX31)</f>
        <v/>
      </c>
      <c r="KY31" s="14" t="str">
        <f>IF('Employee Input 20-21'!KY31="","",'Employee Input 20-21'!KY31)</f>
        <v/>
      </c>
      <c r="KZ31" s="14" t="str">
        <f>IF('Employee Input 20-21'!KZ31="","",'Employee Input 20-21'!KZ31)</f>
        <v/>
      </c>
      <c r="LA31" s="14" t="str">
        <f>IF('Employee Input 20-21'!LA31="","",'Employee Input 20-21'!LA31)</f>
        <v/>
      </c>
      <c r="LB31" s="14" t="str">
        <f>IF('Employee Input 20-21'!LB31="","",'Employee Input 20-21'!LB31)</f>
        <v/>
      </c>
      <c r="LC31" s="14" t="str">
        <f>IF('Employee Input 20-21'!LC31="","",'Employee Input 20-21'!LC31)</f>
        <v/>
      </c>
      <c r="LD31" s="14" t="str">
        <f>IF('Employee Input 20-21'!LD31="","",'Employee Input 20-21'!LD31)</f>
        <v/>
      </c>
      <c r="LE31" s="14" t="str">
        <f>IF('Employee Input 20-21'!LE31="","",'Employee Input 20-21'!LE31)</f>
        <v/>
      </c>
      <c r="LF31" s="14" t="str">
        <f>IF('Employee Input 20-21'!LF31="","",'Employee Input 20-21'!LF31)</f>
        <v/>
      </c>
      <c r="LG31" s="14" t="str">
        <f>IF('Employee Input 20-21'!LG31="","",'Employee Input 20-21'!LG31)</f>
        <v/>
      </c>
      <c r="LH31" s="14" t="str">
        <f>IF('Employee Input 20-21'!LH31="","",'Employee Input 20-21'!LH31)</f>
        <v/>
      </c>
      <c r="LI31" s="14" t="str">
        <f>IF('Employee Input 20-21'!LI31="","",'Employee Input 20-21'!LI31)</f>
        <v/>
      </c>
      <c r="LJ31" s="14" t="str">
        <f>IF('Employee Input 20-21'!LJ31="","",'Employee Input 20-21'!LJ31)</f>
        <v/>
      </c>
      <c r="LK31" s="14" t="str">
        <f>IF('Employee Input 20-21'!LK31="","",'Employee Input 20-21'!LK31)</f>
        <v/>
      </c>
      <c r="LL31" s="14" t="str">
        <f>IF('Employee Input 20-21'!LL31="","",'Employee Input 20-21'!LL31)</f>
        <v/>
      </c>
      <c r="LM31" s="14" t="str">
        <f>IF('Employee Input 20-21'!LM31="","",'Employee Input 20-21'!LM31)</f>
        <v/>
      </c>
      <c r="LN31" s="14" t="str">
        <f>IF('Employee Input 20-21'!LN31="","",'Employee Input 20-21'!LN31)</f>
        <v/>
      </c>
      <c r="LO31" s="14" t="str">
        <f>IF('Employee Input 20-21'!LO31="","",'Employee Input 20-21'!LO31)</f>
        <v/>
      </c>
      <c r="LP31" s="14" t="str">
        <f>IF('Employee Input 20-21'!LP31="","",'Employee Input 20-21'!LP31)</f>
        <v/>
      </c>
      <c r="LQ31" s="14" t="str">
        <f>IF('Employee Input 20-21'!LQ31="","",'Employee Input 20-21'!LQ31)</f>
        <v/>
      </c>
      <c r="LR31" s="14" t="str">
        <f>IF('Employee Input 20-21'!LR31="","",'Employee Input 20-21'!LR31)</f>
        <v/>
      </c>
      <c r="LS31" s="14" t="str">
        <f>IF('Employee Input 20-21'!LS31="","",'Employee Input 20-21'!LS31)</f>
        <v/>
      </c>
      <c r="LT31" s="14" t="str">
        <f>IF('Employee Input 20-21'!LT31="","",'Employee Input 20-21'!LT31)</f>
        <v/>
      </c>
      <c r="LU31" s="14" t="str">
        <f>IF('Employee Input 20-21'!LU31="","",'Employee Input 20-21'!LU31)</f>
        <v/>
      </c>
      <c r="LV31" s="14" t="str">
        <f>IF('Employee Input 20-21'!LV31="","",'Employee Input 20-21'!LV31)</f>
        <v/>
      </c>
      <c r="LW31" s="14" t="str">
        <f>IF('Employee Input 20-21'!LW31="","",'Employee Input 20-21'!LW31)</f>
        <v/>
      </c>
      <c r="LX31" s="14" t="str">
        <f>IF('Employee Input 20-21'!LX31="","",'Employee Input 20-21'!LX31)</f>
        <v/>
      </c>
      <c r="LY31" s="14" t="str">
        <f>IF('Employee Input 20-21'!LY31="","",'Employee Input 20-21'!LY31)</f>
        <v/>
      </c>
      <c r="LZ31" s="14" t="str">
        <f>IF('Employee Input 20-21'!LZ31="","",'Employee Input 20-21'!LZ31)</f>
        <v/>
      </c>
      <c r="MA31" s="14" t="str">
        <f>IF('Employee Input 20-21'!MA31="","",'Employee Input 20-21'!MA31)</f>
        <v/>
      </c>
      <c r="MB31" s="14" t="str">
        <f>IF('Employee Input 20-21'!MB31="","",'Employee Input 20-21'!MB31)</f>
        <v/>
      </c>
      <c r="MC31" s="14" t="str">
        <f>IF('Employee Input 20-21'!MC31="","",'Employee Input 20-21'!MC31)</f>
        <v/>
      </c>
      <c r="MD31" s="14" t="str">
        <f>IF('Employee Input 20-21'!MD31="","",'Employee Input 20-21'!MD31)</f>
        <v/>
      </c>
      <c r="ME31" s="14" t="str">
        <f>IF('Employee Input 20-21'!ME31="","",'Employee Input 20-21'!ME31)</f>
        <v/>
      </c>
      <c r="MF31" s="14" t="str">
        <f>IF('Employee Input 20-21'!MF31="","",'Employee Input 20-21'!MF31)</f>
        <v/>
      </c>
      <c r="MG31" s="14" t="str">
        <f>IF('Employee Input 20-21'!MG31="","",'Employee Input 20-21'!MG31)</f>
        <v/>
      </c>
      <c r="MH31" s="14" t="str">
        <f>IF('Employee Input 20-21'!MH31="","",'Employee Input 20-21'!MH31)</f>
        <v/>
      </c>
      <c r="MI31" s="14" t="str">
        <f>IF('Employee Input 20-21'!MI31="","",'Employee Input 20-21'!MI31)</f>
        <v/>
      </c>
      <c r="MJ31" s="14" t="str">
        <f>IF('Employee Input 20-21'!MJ31="","",'Employee Input 20-21'!MJ31)</f>
        <v/>
      </c>
      <c r="MK31" s="14" t="str">
        <f>IF('Employee Input 20-21'!MK31="","",'Employee Input 20-21'!MK31)</f>
        <v/>
      </c>
      <c r="ML31" s="14" t="str">
        <f>IF('Employee Input 20-21'!ML31="","",'Employee Input 20-21'!ML31)</f>
        <v/>
      </c>
      <c r="MM31" s="14" t="str">
        <f>IF('Employee Input 20-21'!MM31="","",'Employee Input 20-21'!MM31)</f>
        <v/>
      </c>
      <c r="MN31" s="14" t="str">
        <f>IF('Employee Input 20-21'!MN31="","",'Employee Input 20-21'!MN31)</f>
        <v/>
      </c>
      <c r="MO31" s="14" t="str">
        <f>IF('Employee Input 20-21'!MO31="","",'Employee Input 20-21'!MO31)</f>
        <v/>
      </c>
      <c r="MP31" s="14" t="str">
        <f>IF('Employee Input 20-21'!MP31="","",'Employee Input 20-21'!MP31)</f>
        <v/>
      </c>
      <c r="MQ31" s="14" t="str">
        <f>IF('Employee Input 20-21'!MQ31="","",'Employee Input 20-21'!MQ31)</f>
        <v/>
      </c>
      <c r="MR31" s="14" t="str">
        <f>IF('Employee Input 20-21'!MR31="","",'Employee Input 20-21'!MR31)</f>
        <v/>
      </c>
      <c r="MS31" s="14" t="str">
        <f>IF('Employee Input 20-21'!MS31="","",'Employee Input 20-21'!MS31)</f>
        <v/>
      </c>
      <c r="MT31" s="14" t="str">
        <f>IF('Employee Input 20-21'!MT31="","",'Employee Input 20-21'!MT31)</f>
        <v/>
      </c>
      <c r="MU31" s="14" t="str">
        <f>IF('Employee Input 20-21'!MU31="","",'Employee Input 20-21'!MU31)</f>
        <v/>
      </c>
      <c r="MV31" s="14" t="str">
        <f>IF('Employee Input 20-21'!MV31="","",'Employee Input 20-21'!MV31)</f>
        <v/>
      </c>
      <c r="MW31" s="14" t="str">
        <f>IF('Employee Input 20-21'!MW31="","",'Employee Input 20-21'!MW31)</f>
        <v/>
      </c>
      <c r="MX31" s="14" t="str">
        <f>IF('Employee Input 20-21'!MX31="","",'Employee Input 20-21'!MX31)</f>
        <v/>
      </c>
      <c r="MY31" s="14" t="str">
        <f>IF('Employee Input 20-21'!MY31="","",'Employee Input 20-21'!MY31)</f>
        <v/>
      </c>
      <c r="MZ31" s="14" t="str">
        <f>IF('Employee Input 20-21'!MZ31="","",'Employee Input 20-21'!MZ31)</f>
        <v/>
      </c>
      <c r="NA31" s="14" t="str">
        <f>IF('Employee Input 20-21'!NA31="","",'Employee Input 20-21'!NA31)</f>
        <v/>
      </c>
      <c r="NB31" s="14" t="str">
        <f>IF('Employee Input 20-21'!NB31="","",'Employee Input 20-21'!NB31)</f>
        <v/>
      </c>
      <c r="NC31" s="14" t="str">
        <f>IF('Employee Input 20-21'!NC31="","",'Employee Input 20-21'!NC31)</f>
        <v/>
      </c>
      <c r="ND31" s="14" t="str">
        <f>IF('Employee Input 20-21'!ND31="","",'Employee Input 20-21'!ND31)</f>
        <v/>
      </c>
      <c r="NE31" s="14" t="str">
        <f>IF('Employee Input 20-21'!NE31="","",'Employee Input 20-21'!NE31)</f>
        <v/>
      </c>
      <c r="NF31" s="14" t="str">
        <f>IF('Employee Input 20-21'!NF31="","",'Employee Input 20-21'!NF31)</f>
        <v/>
      </c>
      <c r="NG31" s="14" t="str">
        <f>IF('Employee Input 20-21'!NG31="","",'Employee Input 20-21'!NG31)</f>
        <v/>
      </c>
      <c r="NH31" s="14" t="str">
        <f>IF('Employee Input 20-21'!NH31="","",'Employee Input 20-21'!NH31)</f>
        <v/>
      </c>
      <c r="NI31" s="14" t="str">
        <f>IF('Employee Input 20-21'!NI31="","",'Employee Input 20-21'!NI31)</f>
        <v/>
      </c>
      <c r="NJ31" s="14" t="str">
        <f>IF('Employee Input 20-21'!NJ31="","",'Employee Input 20-21'!NJ31)</f>
        <v/>
      </c>
      <c r="NK31" s="14" t="str">
        <f>IF('Employee Input 20-21'!NK31="","",'Employee Input 20-21'!NK31)</f>
        <v/>
      </c>
      <c r="NL31" s="14" t="str">
        <f>IF('Employee Input 20-21'!NL31="","",'Employee Input 20-21'!NL31)</f>
        <v/>
      </c>
      <c r="NM31" s="14" t="str">
        <f>IF('Employee Input 20-21'!NM31="","",'Employee Input 20-21'!NM31)</f>
        <v/>
      </c>
      <c r="NN31" s="14" t="str">
        <f>IF('Employee Input 20-21'!NN31="","",'Employee Input 20-21'!NN31)</f>
        <v/>
      </c>
      <c r="NO31" s="14" t="str">
        <f>IF('Employee Input 20-21'!NO31="","",'Employee Input 20-21'!NO31)</f>
        <v/>
      </c>
      <c r="NP31" s="14" t="str">
        <f>IF('Employee Input 20-21'!NP31="","",'Employee Input 20-21'!NP31)</f>
        <v/>
      </c>
      <c r="NQ31" s="14" t="str">
        <f>IF('Employee Input 20-21'!NQ31="","",'Employee Input 20-21'!NQ31)</f>
        <v/>
      </c>
      <c r="NR31" s="14" t="str">
        <f>IF('Employee Input 20-21'!NR31="","",'Employee Input 20-21'!NR31)</f>
        <v/>
      </c>
      <c r="NS31" s="14" t="str">
        <f>IF('Employee Input 20-21'!NS31="","",'Employee Input 20-21'!NS31)</f>
        <v/>
      </c>
      <c r="NT31" s="14" t="str">
        <f>IF('Employee Input 20-21'!NT31="","",'Employee Input 20-21'!NT31)</f>
        <v/>
      </c>
      <c r="NU31" s="14" t="str">
        <f>IF('Employee Input 20-21'!NU31="","",'Employee Input 20-21'!NU31)</f>
        <v/>
      </c>
      <c r="NV31" s="14" t="str">
        <f>IF('Employee Input 20-21'!NV31="","",'Employee Input 20-21'!NV31)</f>
        <v/>
      </c>
      <c r="NW31" s="14" t="str">
        <f>IF('Employee Input 20-21'!NW31="","",'Employee Input 20-21'!NW31)</f>
        <v/>
      </c>
      <c r="NX31" s="14" t="str">
        <f>IF('Employee Input 20-21'!NX31="","",'Employee Input 20-21'!NX31)</f>
        <v/>
      </c>
      <c r="NY31" s="14" t="str">
        <f>IF('Employee Input 20-21'!NY31="","",'Employee Input 20-21'!NY31)</f>
        <v/>
      </c>
      <c r="NZ31" s="14" t="str">
        <f>IF('Employee Input 20-21'!NZ31="","",'Employee Input 20-21'!NZ31)</f>
        <v/>
      </c>
      <c r="OA31" s="14" t="str">
        <f>IF('Employee Input 20-21'!OA31="","",'Employee Input 20-21'!OA31)</f>
        <v/>
      </c>
      <c r="OB31" s="14" t="str">
        <f>IF('Employee Input 20-21'!OB31="","",'Employee Input 20-21'!OB31)</f>
        <v/>
      </c>
      <c r="OC31" s="14" t="str">
        <f>IF('Employee Input 20-21'!OC31="","",'Employee Input 20-21'!OC31)</f>
        <v/>
      </c>
      <c r="OD31" s="14" t="str">
        <f>IF('Employee Input 20-21'!OD31="","",'Employee Input 20-21'!OD31)</f>
        <v/>
      </c>
      <c r="OE31" s="14" t="str">
        <f>IF('Employee Input 20-21'!OE31="","",'Employee Input 20-21'!OE31)</f>
        <v/>
      </c>
      <c r="OF31" s="14" t="str">
        <f>IF('Employee Input 20-21'!OF31="","",'Employee Input 20-21'!OF31)</f>
        <v/>
      </c>
      <c r="OG31" s="14" t="str">
        <f>IF('Employee Input 20-21'!OG31="","",'Employee Input 20-21'!OG31)</f>
        <v/>
      </c>
      <c r="OH31" s="14" t="str">
        <f>IF('Employee Input 20-21'!OH31="","",'Employee Input 20-21'!OH31)</f>
        <v/>
      </c>
      <c r="OI31" s="14" t="str">
        <f>IF('Employee Input 20-21'!OI31="","",'Employee Input 20-21'!OI31)</f>
        <v/>
      </c>
      <c r="OJ31" s="14" t="str">
        <f>IF('Employee Input 20-21'!OJ31="","",'Employee Input 20-21'!OJ31)</f>
        <v/>
      </c>
      <c r="OK31" s="14" t="str">
        <f>IF('Employee Input 20-21'!OK31="","",'Employee Input 20-21'!OK31)</f>
        <v/>
      </c>
      <c r="OL31" s="14" t="str">
        <f>IF('Employee Input 20-21'!OL31="","",'Employee Input 20-21'!OL31)</f>
        <v/>
      </c>
      <c r="OM31" s="14" t="str">
        <f>IF('Employee Input 20-21'!OM31="","",'Employee Input 20-21'!OM31)</f>
        <v/>
      </c>
      <c r="ON31" s="14" t="str">
        <f>IF('Employee Input 20-21'!ON31="","",'Employee Input 20-21'!ON31)</f>
        <v/>
      </c>
      <c r="OO31" s="14" t="str">
        <f>IF('Employee Input 20-21'!OO31="","",'Employee Input 20-21'!OO31)</f>
        <v/>
      </c>
      <c r="OP31" s="14" t="str">
        <f>IF('Employee Input 20-21'!OP31="","",'Employee Input 20-21'!OP31)</f>
        <v/>
      </c>
      <c r="OQ31" s="14" t="str">
        <f>IF('Employee Input 20-21'!OQ31="","",'Employee Input 20-21'!OQ31)</f>
        <v/>
      </c>
      <c r="OR31" s="14" t="str">
        <f>IF('Employee Input 20-21'!OR31="","",'Employee Input 20-21'!OR31)</f>
        <v/>
      </c>
      <c r="OS31" s="14" t="str">
        <f>IF('Employee Input 20-21'!OS31="","",'Employee Input 20-21'!OS31)</f>
        <v/>
      </c>
      <c r="OT31" s="14" t="str">
        <f>IF('Employee Input 20-21'!OT31="","",'Employee Input 20-21'!OT31)</f>
        <v/>
      </c>
      <c r="OU31" s="14" t="str">
        <f>IF('Employee Input 20-21'!OU31="","",'Employee Input 20-21'!OU31)</f>
        <v/>
      </c>
      <c r="OV31" s="14" t="str">
        <f>IF('Employee Input 20-21'!OV31="","",'Employee Input 20-21'!OV31)</f>
        <v/>
      </c>
      <c r="OW31" s="14" t="str">
        <f>IF('Employee Input 20-21'!OW31="","",'Employee Input 20-21'!OW31)</f>
        <v/>
      </c>
      <c r="OX31" s="14" t="str">
        <f>IF('Employee Input 20-21'!OX31="","",'Employee Input 20-21'!OX31)</f>
        <v/>
      </c>
      <c r="OY31" s="14" t="str">
        <f>IF('Employee Input 20-21'!OY31="","",'Employee Input 20-21'!OY31)</f>
        <v/>
      </c>
      <c r="OZ31" s="14" t="str">
        <f>IF('Employee Input 20-21'!OZ31="","",'Employee Input 20-21'!OZ31)</f>
        <v/>
      </c>
      <c r="PA31" s="14" t="str">
        <f>IF('Employee Input 20-21'!PA31="","",'Employee Input 20-21'!PA31)</f>
        <v/>
      </c>
      <c r="PB31" s="14" t="str">
        <f>IF('Employee Input 20-21'!PB31="","",'Employee Input 20-21'!PB31)</f>
        <v/>
      </c>
      <c r="PC31" s="14" t="str">
        <f>IF('Employee Input 20-21'!PC31="","",'Employee Input 20-21'!PC31)</f>
        <v/>
      </c>
      <c r="PD31" s="14" t="str">
        <f>IF('Employee Input 20-21'!PD31="","",'Employee Input 20-21'!PD31)</f>
        <v/>
      </c>
      <c r="PE31" s="14" t="str">
        <f>IF('Employee Input 20-21'!PE31="","",'Employee Input 20-21'!PE31)</f>
        <v/>
      </c>
      <c r="PF31" s="14" t="str">
        <f>IF('Employee Input 20-21'!PF31="","",'Employee Input 20-21'!PF31)</f>
        <v/>
      </c>
      <c r="PG31" s="14" t="str">
        <f>IF('Employee Input 20-21'!PG31="","",'Employee Input 20-21'!PG31)</f>
        <v/>
      </c>
      <c r="PH31" s="14" t="str">
        <f>IF('Employee Input 20-21'!PH31="","",'Employee Input 20-21'!PH31)</f>
        <v/>
      </c>
      <c r="PI31" s="14" t="str">
        <f>IF('Employee Input 20-21'!PI31="","",'Employee Input 20-21'!PI31)</f>
        <v/>
      </c>
      <c r="PJ31" s="14" t="str">
        <f>IF('Employee Input 20-21'!PJ31="","",'Employee Input 20-21'!PJ31)</f>
        <v/>
      </c>
      <c r="PK31" s="14" t="str">
        <f>IF('Employee Input 20-21'!PK31="","",'Employee Input 20-21'!PK31)</f>
        <v/>
      </c>
      <c r="PL31" s="14" t="str">
        <f>IF('Employee Input 20-21'!PL31="","",'Employee Input 20-21'!PL31)</f>
        <v/>
      </c>
      <c r="PM31" s="14" t="str">
        <f>IF('Employee Input 20-21'!PM31="","",'Employee Input 20-21'!PM31)</f>
        <v/>
      </c>
      <c r="PN31" s="14" t="str">
        <f>IF('Employee Input 20-21'!PN31="","",'Employee Input 20-21'!PN31)</f>
        <v/>
      </c>
      <c r="PO31" s="14" t="str">
        <f>IF('Employee Input 20-21'!PO31="","",'Employee Input 20-21'!PO31)</f>
        <v/>
      </c>
      <c r="PP31" s="14" t="str">
        <f>IF('Employee Input 20-21'!PP31="","",'Employee Input 20-21'!PP31)</f>
        <v/>
      </c>
      <c r="PQ31" s="14" t="str">
        <f>IF('Employee Input 20-21'!PQ31="","",'Employee Input 20-21'!PQ31)</f>
        <v/>
      </c>
      <c r="PR31" s="14" t="str">
        <f>IF('Employee Input 20-21'!PR31="","",'Employee Input 20-21'!PR31)</f>
        <v/>
      </c>
      <c r="PS31" s="14" t="str">
        <f>IF('Employee Input 20-21'!PS31="","",'Employee Input 20-21'!PS31)</f>
        <v/>
      </c>
      <c r="PT31" s="14" t="str">
        <f>IF('Employee Input 20-21'!PT31="","",'Employee Input 20-21'!PT31)</f>
        <v/>
      </c>
      <c r="PU31" s="14" t="str">
        <f>IF('Employee Input 20-21'!PU31="","",'Employee Input 20-21'!PU31)</f>
        <v/>
      </c>
      <c r="PV31" s="14" t="str">
        <f>IF('Employee Input 20-21'!PV31="","",'Employee Input 20-21'!PV31)</f>
        <v/>
      </c>
      <c r="PW31" s="14" t="str">
        <f>IF('Employee Input 20-21'!PW31="","",'Employee Input 20-21'!PW31)</f>
        <v/>
      </c>
      <c r="PX31" s="14" t="str">
        <f>IF('Employee Input 20-21'!PX31="","",'Employee Input 20-21'!PX31)</f>
        <v/>
      </c>
      <c r="PY31" s="14" t="str">
        <f>IF('Employee Input 20-21'!PY31="","",'Employee Input 20-21'!PY31)</f>
        <v/>
      </c>
      <c r="PZ31" s="14" t="str">
        <f>IF('Employee Input 20-21'!PZ31="","",'Employee Input 20-21'!PZ31)</f>
        <v/>
      </c>
      <c r="QA31" s="14" t="str">
        <f>IF('Employee Input 20-21'!QA31="","",'Employee Input 20-21'!QA31)</f>
        <v/>
      </c>
      <c r="QB31" s="14" t="str">
        <f>IF('Employee Input 20-21'!QB31="","",'Employee Input 20-21'!QB31)</f>
        <v/>
      </c>
      <c r="QC31" s="14" t="str">
        <f>IF('Employee Input 20-21'!QC31="","",'Employee Input 20-21'!QC31)</f>
        <v/>
      </c>
      <c r="QD31" s="14" t="str">
        <f>IF('Employee Input 20-21'!QD31="","",'Employee Input 20-21'!QD31)</f>
        <v/>
      </c>
      <c r="QE31" s="14" t="str">
        <f>IF('Employee Input 20-21'!QE31="","",'Employee Input 20-21'!QE31)</f>
        <v/>
      </c>
      <c r="QF31" s="14" t="str">
        <f>IF('Employee Input 20-21'!QF31="","",'Employee Input 20-21'!QF31)</f>
        <v/>
      </c>
      <c r="QG31" s="14" t="str">
        <f>IF('Employee Input 20-21'!QG31="","",'Employee Input 20-21'!QG31)</f>
        <v/>
      </c>
      <c r="QH31" s="14" t="str">
        <f>IF('Employee Input 20-21'!QH31="","",'Employee Input 20-21'!QH31)</f>
        <v/>
      </c>
      <c r="QI31" s="14" t="str">
        <f>IF('Employee Input 20-21'!QI31="","",'Employee Input 20-21'!QI31)</f>
        <v/>
      </c>
      <c r="QJ31" s="14" t="str">
        <f>IF('Employee Input 20-21'!QJ31="","",'Employee Input 20-21'!QJ31)</f>
        <v/>
      </c>
      <c r="QK31" s="14" t="str">
        <f>IF('Employee Input 20-21'!QK31="","",'Employee Input 20-21'!QK31)</f>
        <v/>
      </c>
      <c r="QL31" s="14" t="str">
        <f>IF('Employee Input 20-21'!QL31="","",'Employee Input 20-21'!QL31)</f>
        <v/>
      </c>
      <c r="QM31" s="14" t="str">
        <f>IF('Employee Input 20-21'!QM31="","",'Employee Input 20-21'!QM31)</f>
        <v/>
      </c>
      <c r="QN31" s="14" t="str">
        <f>IF('Employee Input 20-21'!QN31="","",'Employee Input 20-21'!QN31)</f>
        <v/>
      </c>
      <c r="QO31" s="14" t="str">
        <f>IF('Employee Input 20-21'!QO31="","",'Employee Input 20-21'!QO31)</f>
        <v/>
      </c>
      <c r="QP31" s="14" t="str">
        <f>IF('Employee Input 20-21'!QP31="","",'Employee Input 20-21'!QP31)</f>
        <v/>
      </c>
      <c r="QQ31" s="14" t="str">
        <f>IF('Employee Input 20-21'!QQ31="","",'Employee Input 20-21'!QQ31)</f>
        <v/>
      </c>
      <c r="QR31" s="14" t="str">
        <f>IF('Employee Input 20-21'!QR31="","",'Employee Input 20-21'!QR31)</f>
        <v/>
      </c>
      <c r="QS31" s="14" t="str">
        <f>IF('Employee Input 20-21'!QS31="","",'Employee Input 20-21'!QS31)</f>
        <v/>
      </c>
      <c r="QT31" s="14" t="str">
        <f>IF('Employee Input 20-21'!QT31="","",'Employee Input 20-21'!QT31)</f>
        <v/>
      </c>
      <c r="QU31" s="14" t="str">
        <f>IF('Employee Input 20-21'!QU31="","",'Employee Input 20-21'!QU31)</f>
        <v/>
      </c>
      <c r="QV31" s="14" t="str">
        <f>IF('Employee Input 20-21'!QV31="","",'Employee Input 20-21'!QV31)</f>
        <v/>
      </c>
      <c r="QW31" s="14" t="str">
        <f>IF('Employee Input 20-21'!QW31="","",'Employee Input 20-21'!QW31)</f>
        <v/>
      </c>
      <c r="QX31" s="14" t="str">
        <f>IF('Employee Input 20-21'!QX31="","",'Employee Input 20-21'!QX31)</f>
        <v/>
      </c>
      <c r="QY31" s="14" t="str">
        <f>IF('Employee Input 20-21'!QY31="","",'Employee Input 20-21'!QY31)</f>
        <v/>
      </c>
      <c r="QZ31" s="14" t="str">
        <f>IF('Employee Input 20-21'!QZ31="","",'Employee Input 20-21'!QZ31)</f>
        <v/>
      </c>
      <c r="RA31" s="14" t="str">
        <f>IF('Employee Input 20-21'!RA31="","",'Employee Input 20-21'!RA31)</f>
        <v/>
      </c>
      <c r="RB31" s="14" t="str">
        <f>IF('Employee Input 20-21'!RB31="","",'Employee Input 20-21'!RB31)</f>
        <v/>
      </c>
      <c r="RC31" s="14" t="str">
        <f>IF('Employee Input 20-21'!RC31="","",'Employee Input 20-21'!RC31)</f>
        <v/>
      </c>
      <c r="RD31" s="14" t="str">
        <f>IF('Employee Input 20-21'!RD31="","",'Employee Input 20-21'!RD31)</f>
        <v/>
      </c>
      <c r="RE31" s="14" t="str">
        <f>IF('Employee Input 20-21'!RE31="","",'Employee Input 20-21'!RE31)</f>
        <v/>
      </c>
      <c r="RF31" s="14" t="str">
        <f>IF('Employee Input 20-21'!RF31="","",'Employee Input 20-21'!RF31)</f>
        <v/>
      </c>
      <c r="RG31" s="14" t="str">
        <f>IF('Employee Input 20-21'!RG31="","",'Employee Input 20-21'!RG31)</f>
        <v/>
      </c>
      <c r="RH31" s="14" t="str">
        <f>IF('Employee Input 20-21'!RH31="","",'Employee Input 20-21'!RH31)</f>
        <v/>
      </c>
      <c r="RI31" s="14" t="str">
        <f>IF('Employee Input 20-21'!RI31="","",'Employee Input 20-21'!RI31)</f>
        <v/>
      </c>
      <c r="RJ31" s="14" t="str">
        <f>IF('Employee Input 20-21'!RJ31="","",'Employee Input 20-21'!RJ31)</f>
        <v/>
      </c>
      <c r="RK31" s="14" t="str">
        <f>IF('Employee Input 20-21'!RK31="","",'Employee Input 20-21'!RK31)</f>
        <v/>
      </c>
      <c r="RL31" s="14" t="str">
        <f>IF('Employee Input 20-21'!RL31="","",'Employee Input 20-21'!RL31)</f>
        <v/>
      </c>
      <c r="RM31" s="14" t="str">
        <f>IF('Employee Input 20-21'!RM31="","",'Employee Input 20-21'!RM31)</f>
        <v/>
      </c>
      <c r="RN31" s="14" t="str">
        <f>IF('Employee Input 20-21'!RN31="","",'Employee Input 20-21'!RN31)</f>
        <v/>
      </c>
      <c r="RO31" s="14" t="str">
        <f>IF('Employee Input 20-21'!RO31="","",'Employee Input 20-21'!RO31)</f>
        <v/>
      </c>
      <c r="RP31" s="14" t="str">
        <f>IF('Employee Input 20-21'!RP31="","",'Employee Input 20-21'!RP31)</f>
        <v/>
      </c>
      <c r="RQ31" s="14" t="str">
        <f>IF('Employee Input 20-21'!RQ31="","",'Employee Input 20-21'!RQ31)</f>
        <v/>
      </c>
      <c r="RR31" s="14" t="str">
        <f>IF('Employee Input 20-21'!RR31="","",'Employee Input 20-21'!RR31)</f>
        <v/>
      </c>
      <c r="RS31" s="14" t="str">
        <f>IF('Employee Input 20-21'!RS31="","",'Employee Input 20-21'!RS31)</f>
        <v/>
      </c>
      <c r="RT31" s="14" t="str">
        <f>IF('Employee Input 20-21'!RT31="","",'Employee Input 20-21'!RT31)</f>
        <v/>
      </c>
      <c r="RU31" s="14" t="str">
        <f>IF('Employee Input 20-21'!RU31="","",'Employee Input 20-21'!RU31)</f>
        <v/>
      </c>
      <c r="RV31" s="14" t="str">
        <f>IF('Employee Input 20-21'!RV31="","",'Employee Input 20-21'!RV31)</f>
        <v/>
      </c>
      <c r="RW31" s="14" t="str">
        <f>IF('Employee Input 20-21'!RW31="","",'Employee Input 20-21'!RW31)</f>
        <v/>
      </c>
      <c r="RX31" s="14" t="str">
        <f>IF('Employee Input 20-21'!RX31="","",'Employee Input 20-21'!RX31)</f>
        <v/>
      </c>
      <c r="RY31" s="14" t="str">
        <f>IF('Employee Input 20-21'!RY31="","",'Employee Input 20-21'!RY31)</f>
        <v/>
      </c>
      <c r="RZ31" s="14" t="str">
        <f>IF('Employee Input 20-21'!RZ31="","",'Employee Input 20-21'!RZ31)</f>
        <v/>
      </c>
      <c r="SA31" s="14" t="str">
        <f>IF('Employee Input 20-21'!SA31="","",'Employee Input 20-21'!SA31)</f>
        <v/>
      </c>
      <c r="SB31" s="14" t="str">
        <f>IF('Employee Input 20-21'!SB31="","",'Employee Input 20-21'!SB31)</f>
        <v/>
      </c>
      <c r="SC31" s="14" t="str">
        <f>IF('Employee Input 20-21'!SC31="","",'Employee Input 20-21'!SC31)</f>
        <v/>
      </c>
      <c r="SD31" s="14" t="str">
        <f>IF('Employee Input 20-21'!SD31="","",'Employee Input 20-21'!SD31)</f>
        <v/>
      </c>
      <c r="SE31" s="14" t="str">
        <f>IF('Employee Input 20-21'!SE31="","",'Employee Input 20-21'!SE31)</f>
        <v/>
      </c>
      <c r="SF31" s="14" t="str">
        <f>IF('Employee Input 20-21'!SF31="","",'Employee Input 20-21'!SF31)</f>
        <v/>
      </c>
      <c r="SG31" s="14" t="str">
        <f>IF('Employee Input 20-21'!SG31="","",'Employee Input 20-21'!SG31)</f>
        <v/>
      </c>
      <c r="SH31" s="14" t="str">
        <f>IF('Employee Input 20-21'!SH31="","",'Employee Input 20-21'!SH31)</f>
        <v/>
      </c>
      <c r="SI31" s="14" t="str">
        <f>IF('Employee Input 20-21'!SI31="","",'Employee Input 20-21'!SI31)</f>
        <v/>
      </c>
      <c r="SJ31" s="14" t="str">
        <f>IF('Employee Input 20-21'!SJ31="","",'Employee Input 20-21'!SJ31)</f>
        <v/>
      </c>
      <c r="SK31" s="14" t="str">
        <f>IF('Employee Input 20-21'!SK31="","",'Employee Input 20-21'!SK31)</f>
        <v/>
      </c>
      <c r="SL31" s="14" t="str">
        <f>IF('Employee Input 20-21'!SL31="","",'Employee Input 20-21'!SL31)</f>
        <v/>
      </c>
      <c r="SM31" s="14" t="str">
        <f>IF('Employee Input 20-21'!SM31="","",'Employee Input 20-21'!SM31)</f>
        <v/>
      </c>
      <c r="SN31" s="14" t="str">
        <f>IF('Employee Input 20-21'!SN31="","",'Employee Input 20-21'!SN31)</f>
        <v/>
      </c>
      <c r="SO31" s="14" t="str">
        <f>IF('Employee Input 20-21'!SO31="","",'Employee Input 20-21'!SO31)</f>
        <v/>
      </c>
      <c r="SP31" s="14" t="str">
        <f>IF('Employee Input 20-21'!SP31="","",'Employee Input 20-21'!SP31)</f>
        <v/>
      </c>
      <c r="SQ31" s="14" t="str">
        <f>IF('Employee Input 20-21'!SQ31="","",'Employee Input 20-21'!SQ31)</f>
        <v/>
      </c>
      <c r="SR31" s="14" t="str">
        <f>IF('Employee Input 20-21'!SR31="","",'Employee Input 20-21'!SR31)</f>
        <v/>
      </c>
      <c r="SS31" s="14" t="str">
        <f>IF('Employee Input 20-21'!SS31="","",'Employee Input 20-21'!SS31)</f>
        <v/>
      </c>
      <c r="ST31" s="14" t="str">
        <f>IF('Employee Input 20-21'!ST31="","",'Employee Input 20-21'!ST31)</f>
        <v/>
      </c>
      <c r="SU31" s="14" t="str">
        <f>IF('Employee Input 20-21'!SU31="","",'Employee Input 20-21'!SU31)</f>
        <v/>
      </c>
      <c r="SV31" s="14" t="str">
        <f>IF('Employee Input 20-21'!SV31="","",'Employee Input 20-21'!SV31)</f>
        <v/>
      </c>
      <c r="SW31" s="14" t="str">
        <f>IF('Employee Input 20-21'!SW31="","",'Employee Input 20-21'!SW31)</f>
        <v/>
      </c>
      <c r="SX31" s="14" t="str">
        <f>IF('Employee Input 20-21'!SX31="","",'Employee Input 20-21'!SX31)</f>
        <v/>
      </c>
      <c r="SY31" s="14" t="str">
        <f>IF('Employee Input 20-21'!SY31="","",'Employee Input 20-21'!SY31)</f>
        <v/>
      </c>
      <c r="SZ31" s="14" t="str">
        <f>IF('Employee Input 20-21'!SZ31="","",'Employee Input 20-21'!SZ31)</f>
        <v/>
      </c>
      <c r="TA31" s="14" t="str">
        <f>IF('Employee Input 20-21'!TA31="","",'Employee Input 20-21'!TA31)</f>
        <v/>
      </c>
      <c r="TB31" s="14" t="str">
        <f>IF('Employee Input 20-21'!TB31="","",'Employee Input 20-21'!TB31)</f>
        <v/>
      </c>
      <c r="TC31" s="14" t="str">
        <f>IF('Employee Input 20-21'!TC31="","",'Employee Input 20-21'!TC31)</f>
        <v/>
      </c>
      <c r="TD31" s="14" t="str">
        <f>IF('Employee Input 20-21'!TD31="","",'Employee Input 20-21'!TD31)</f>
        <v/>
      </c>
      <c r="TE31" s="14" t="str">
        <f>IF('Employee Input 20-21'!TE31="","",'Employee Input 20-21'!TE31)</f>
        <v/>
      </c>
      <c r="TF31" s="14" t="str">
        <f>IF('Employee Input 20-21'!TF31="","",'Employee Input 20-21'!TF31)</f>
        <v/>
      </c>
      <c r="TG31" s="14" t="str">
        <f>IF('Employee Input 20-21'!TG31="","",'Employee Input 20-21'!TG31)</f>
        <v/>
      </c>
      <c r="TH31" s="14" t="str">
        <f>IF('Employee Input 20-21'!TH31="","",'Employee Input 20-21'!TH31)</f>
        <v/>
      </c>
      <c r="TI31" s="14" t="str">
        <f>IF('Employee Input 20-21'!TI31="","",'Employee Input 20-21'!TI31)</f>
        <v/>
      </c>
      <c r="TJ31" s="14" t="str">
        <f>IF('Employee Input 20-21'!TJ31="","",'Employee Input 20-21'!TJ31)</f>
        <v/>
      </c>
      <c r="TK31" s="14" t="str">
        <f>IF('Employee Input 20-21'!TK31="","",'Employee Input 20-21'!TK31)</f>
        <v/>
      </c>
      <c r="TL31" s="14" t="str">
        <f>IF('Employee Input 20-21'!TL31="","",'Employee Input 20-21'!TL31)</f>
        <v/>
      </c>
      <c r="TM31" s="14" t="str">
        <f>IF('Employee Input 20-21'!TM31="","",'Employee Input 20-21'!TM31)</f>
        <v/>
      </c>
      <c r="TN31" s="14" t="str">
        <f>IF('Employee Input 20-21'!TN31="","",'Employee Input 20-21'!TN31)</f>
        <v/>
      </c>
      <c r="TO31" s="14" t="str">
        <f>IF('Employee Input 20-21'!TO31="","",'Employee Input 20-21'!TO31)</f>
        <v/>
      </c>
      <c r="TP31" s="14" t="str">
        <f>IF('Employee Input 20-21'!TP31="","",'Employee Input 20-21'!TP31)</f>
        <v/>
      </c>
      <c r="TQ31" s="14" t="str">
        <f>IF('Employee Input 20-21'!TQ31="","",'Employee Input 20-21'!TQ31)</f>
        <v/>
      </c>
      <c r="TR31" s="14" t="str">
        <f>IF('Employee Input 20-21'!TR31="","",'Employee Input 20-21'!TR31)</f>
        <v/>
      </c>
      <c r="TS31" s="14" t="str">
        <f>IF('Employee Input 20-21'!TS31="","",'Employee Input 20-21'!TS31)</f>
        <v/>
      </c>
      <c r="TT31" s="14" t="str">
        <f>IF('Employee Input 20-21'!TT31="","",'Employee Input 20-21'!TT31)</f>
        <v/>
      </c>
      <c r="TU31" s="14" t="str">
        <f>IF('Employee Input 20-21'!TU31="","",'Employee Input 20-21'!TU31)</f>
        <v/>
      </c>
      <c r="TV31" s="14" t="str">
        <f>IF('Employee Input 20-21'!TV31="","",'Employee Input 20-21'!TV31)</f>
        <v/>
      </c>
      <c r="TW31" s="14" t="str">
        <f>IF('Employee Input 20-21'!TW31="","",'Employee Input 20-21'!TW31)</f>
        <v/>
      </c>
      <c r="TX31" s="14" t="str">
        <f>IF('Employee Input 20-21'!TX31="","",'Employee Input 20-21'!TX31)</f>
        <v/>
      </c>
      <c r="TY31" s="14" t="str">
        <f>IF('Employee Input 20-21'!TY31="","",'Employee Input 20-21'!TY31)</f>
        <v/>
      </c>
      <c r="TZ31" s="14" t="str">
        <f>IF('Employee Input 20-21'!TZ31="","",'Employee Input 20-21'!TZ31)</f>
        <v/>
      </c>
      <c r="UA31" s="14" t="str">
        <f>IF('Employee Input 20-21'!UA31="","",'Employee Input 20-21'!UA31)</f>
        <v/>
      </c>
      <c r="UB31" s="14" t="str">
        <f>IF('Employee Input 20-21'!UB31="","",'Employee Input 20-21'!UB31)</f>
        <v/>
      </c>
      <c r="UC31" s="14" t="str">
        <f>IF('Employee Input 20-21'!UC31="","",'Employee Input 20-21'!UC31)</f>
        <v/>
      </c>
      <c r="UD31" s="14" t="str">
        <f>IF('Employee Input 20-21'!UD31="","",'Employee Input 20-21'!UD31)</f>
        <v/>
      </c>
      <c r="UE31" s="14" t="str">
        <f>IF('Employee Input 20-21'!UE31="","",'Employee Input 20-21'!UE31)</f>
        <v/>
      </c>
      <c r="UF31" s="14" t="str">
        <f>IF('Employee Input 20-21'!UF31="","",'Employee Input 20-21'!UF31)</f>
        <v/>
      </c>
      <c r="UG31" s="14" t="str">
        <f>IF('Employee Input 20-21'!UG31="","",'Employee Input 20-21'!UG31)</f>
        <v/>
      </c>
      <c r="UH31" s="14" t="str">
        <f>IF('Employee Input 20-21'!UH31="","",'Employee Input 20-21'!UH31)</f>
        <v/>
      </c>
      <c r="UI31" s="14" t="str">
        <f>IF('Employee Input 20-21'!UI31="","",'Employee Input 20-21'!UI31)</f>
        <v/>
      </c>
      <c r="UJ31" s="14" t="str">
        <f>IF('Employee Input 20-21'!UJ31="","",'Employee Input 20-21'!UJ31)</f>
        <v/>
      </c>
      <c r="UK31" s="14" t="str">
        <f>IF('Employee Input 20-21'!UK31="","",'Employee Input 20-21'!UK31)</f>
        <v/>
      </c>
      <c r="UL31" s="14" t="str">
        <f>IF('Employee Input 20-21'!UL31="","",'Employee Input 20-21'!UL31)</f>
        <v/>
      </c>
      <c r="UM31" s="14" t="str">
        <f>IF('Employee Input 20-21'!UM31="","",'Employee Input 20-21'!UM31)</f>
        <v/>
      </c>
      <c r="UN31" s="14" t="str">
        <f>IF('Employee Input 20-21'!UN31="","",'Employee Input 20-21'!UN31)</f>
        <v/>
      </c>
      <c r="UO31" s="14" t="str">
        <f>IF('Employee Input 20-21'!UO31="","",'Employee Input 20-21'!UO31)</f>
        <v/>
      </c>
      <c r="UP31" s="14" t="str">
        <f>IF('Employee Input 20-21'!UP31="","",'Employee Input 20-21'!UP31)</f>
        <v/>
      </c>
      <c r="UQ31" s="14" t="str">
        <f>IF('Employee Input 20-21'!UQ31="","",'Employee Input 20-21'!UQ31)</f>
        <v/>
      </c>
      <c r="UR31" s="14" t="str">
        <f>IF('Employee Input 20-21'!UR31="","",'Employee Input 20-21'!UR31)</f>
        <v/>
      </c>
      <c r="US31" s="14" t="str">
        <f>IF('Employee Input 20-21'!US31="","",'Employee Input 20-21'!US31)</f>
        <v/>
      </c>
      <c r="UT31" s="14" t="str">
        <f>IF('Employee Input 20-21'!UT31="","",'Employee Input 20-21'!UT31)</f>
        <v/>
      </c>
      <c r="UU31" s="14" t="str">
        <f>IF('Employee Input 20-21'!UU31="","",'Employee Input 20-21'!UU31)</f>
        <v/>
      </c>
      <c r="UV31" s="14" t="str">
        <f>IF('Employee Input 20-21'!UV31="","",'Employee Input 20-21'!UV31)</f>
        <v/>
      </c>
      <c r="UW31" s="14" t="str">
        <f>IF('Employee Input 20-21'!UW31="","",'Employee Input 20-21'!UW31)</f>
        <v/>
      </c>
      <c r="UX31" s="14" t="str">
        <f>IF('Employee Input 20-21'!UX31="","",'Employee Input 20-21'!UX31)</f>
        <v/>
      </c>
      <c r="UY31" s="14" t="str">
        <f>IF('Employee Input 20-21'!UY31="","",'Employee Input 20-21'!UY31)</f>
        <v/>
      </c>
      <c r="UZ31" s="14" t="str">
        <f>IF('Employee Input 20-21'!UZ31="","",'Employee Input 20-21'!UZ31)</f>
        <v/>
      </c>
      <c r="VA31" s="14" t="str">
        <f>IF('Employee Input 20-21'!VA31="","",'Employee Input 20-21'!VA31)</f>
        <v/>
      </c>
      <c r="VB31" s="14" t="str">
        <f>IF('Employee Input 20-21'!VB31="","",'Employee Input 20-21'!VB31)</f>
        <v/>
      </c>
      <c r="VC31" s="14" t="str">
        <f>IF('Employee Input 20-21'!VC31="","",'Employee Input 20-21'!VC31)</f>
        <v/>
      </c>
      <c r="VD31" s="14" t="str">
        <f>IF('Employee Input 20-21'!VD31="","",'Employee Input 20-21'!VD31)</f>
        <v/>
      </c>
      <c r="VE31" s="14" t="str">
        <f>IF('Employee Input 20-21'!VE31="","",'Employee Input 20-21'!VE31)</f>
        <v/>
      </c>
      <c r="VF31" s="14" t="str">
        <f>IF('Employee Input 20-21'!VF31="","",'Employee Input 20-21'!VF31)</f>
        <v/>
      </c>
      <c r="VG31" s="14" t="str">
        <f>IF('Employee Input 20-21'!VG31="","",'Employee Input 20-21'!VG31)</f>
        <v/>
      </c>
      <c r="VH31" s="14" t="str">
        <f>IF('Employee Input 20-21'!VH31="","",'Employee Input 20-21'!VH31)</f>
        <v/>
      </c>
      <c r="VI31" s="14" t="str">
        <f>IF('Employee Input 20-21'!VI31="","",'Employee Input 20-21'!VI31)</f>
        <v/>
      </c>
      <c r="VJ31" s="14" t="str">
        <f>IF('Employee Input 20-21'!VJ31="","",'Employee Input 20-21'!VJ31)</f>
        <v/>
      </c>
      <c r="VK31" s="14" t="str">
        <f>IF('Employee Input 20-21'!VK31="","",'Employee Input 20-21'!VK31)</f>
        <v/>
      </c>
      <c r="VL31" s="14" t="str">
        <f>IF('Employee Input 20-21'!VL31="","",'Employee Input 20-21'!VL31)</f>
        <v/>
      </c>
      <c r="VM31" s="14" t="str">
        <f>IF('Employee Input 20-21'!VM31="","",'Employee Input 20-21'!VM31)</f>
        <v/>
      </c>
      <c r="VN31" s="14" t="str">
        <f>IF('Employee Input 20-21'!VN31="","",'Employee Input 20-21'!VN31)</f>
        <v/>
      </c>
      <c r="VO31" s="14" t="str">
        <f>IF('Employee Input 20-21'!VO31="","",'Employee Input 20-21'!VO31)</f>
        <v/>
      </c>
      <c r="VP31" s="14" t="str">
        <f>IF('Employee Input 20-21'!VP31="","",'Employee Input 20-21'!VP31)</f>
        <v/>
      </c>
      <c r="VQ31" s="14" t="str">
        <f>IF('Employee Input 20-21'!VQ31="","",'Employee Input 20-21'!VQ31)</f>
        <v/>
      </c>
      <c r="VR31" s="14" t="str">
        <f>IF('Employee Input 20-21'!VR31="","",'Employee Input 20-21'!VR31)</f>
        <v/>
      </c>
      <c r="VS31" s="14" t="str">
        <f>IF('Employee Input 20-21'!VS31="","",'Employee Input 20-21'!VS31)</f>
        <v/>
      </c>
      <c r="VT31" s="14" t="str">
        <f>IF('Employee Input 20-21'!VT31="","",'Employee Input 20-21'!VT31)</f>
        <v/>
      </c>
      <c r="VU31" s="14" t="str">
        <f>IF('Employee Input 20-21'!VU31="","",'Employee Input 20-21'!VU31)</f>
        <v/>
      </c>
      <c r="VV31" s="14" t="str">
        <f>IF('Employee Input 20-21'!VV31="","",'Employee Input 20-21'!VV31)</f>
        <v/>
      </c>
      <c r="VW31" s="14" t="str">
        <f>IF('Employee Input 20-21'!VW31="","",'Employee Input 20-21'!VW31)</f>
        <v/>
      </c>
      <c r="VX31" s="14" t="str">
        <f>IF('Employee Input 20-21'!VX31="","",'Employee Input 20-21'!VX31)</f>
        <v/>
      </c>
      <c r="VY31" s="14" t="str">
        <f>IF('Employee Input 20-21'!VY31="","",'Employee Input 20-21'!VY31)</f>
        <v/>
      </c>
      <c r="VZ31" s="14" t="str">
        <f>IF('Employee Input 20-21'!VZ31="","",'Employee Input 20-21'!VZ31)</f>
        <v/>
      </c>
      <c r="WA31" s="14" t="str">
        <f>IF('Employee Input 20-21'!WA31="","",'Employee Input 20-21'!WA31)</f>
        <v/>
      </c>
      <c r="WB31" s="14" t="str">
        <f>IF('Employee Input 20-21'!WB31="","",'Employee Input 20-21'!WB31)</f>
        <v/>
      </c>
      <c r="WC31" s="14" t="str">
        <f>IF('Employee Input 20-21'!WC31="","",'Employee Input 20-21'!WC31)</f>
        <v/>
      </c>
      <c r="WD31" s="14" t="str">
        <f>IF('Employee Input 20-21'!WD31="","",'Employee Input 20-21'!WD31)</f>
        <v/>
      </c>
      <c r="WE31" s="14" t="str">
        <f>IF('Employee Input 20-21'!WE31="","",'Employee Input 20-21'!WE31)</f>
        <v/>
      </c>
      <c r="WF31" s="14" t="str">
        <f>IF('Employee Input 20-21'!WF31="","",'Employee Input 20-21'!WF31)</f>
        <v/>
      </c>
      <c r="WG31" s="14" t="str">
        <f>IF('Employee Input 20-21'!WG31="","",'Employee Input 20-21'!WG31)</f>
        <v/>
      </c>
      <c r="WH31" s="14" t="str">
        <f>IF('Employee Input 20-21'!WH31="","",'Employee Input 20-21'!WH31)</f>
        <v/>
      </c>
      <c r="WI31" s="14" t="str">
        <f>IF('Employee Input 20-21'!WI31="","",'Employee Input 20-21'!WI31)</f>
        <v/>
      </c>
      <c r="WJ31" s="14" t="str">
        <f>IF('Employee Input 20-21'!WJ31="","",'Employee Input 20-21'!WJ31)</f>
        <v/>
      </c>
      <c r="WK31" s="14" t="str">
        <f>IF('Employee Input 20-21'!WK31="","",'Employee Input 20-21'!WK31)</f>
        <v/>
      </c>
      <c r="WL31" s="14" t="str">
        <f>IF('Employee Input 20-21'!WL31="","",'Employee Input 20-21'!WL31)</f>
        <v/>
      </c>
      <c r="WM31" s="14" t="str">
        <f>IF('Employee Input 20-21'!WM31="","",'Employee Input 20-21'!WM31)</f>
        <v/>
      </c>
      <c r="WN31" s="14" t="str">
        <f>IF('Employee Input 20-21'!WN31="","",'Employee Input 20-21'!WN31)</f>
        <v/>
      </c>
      <c r="WO31" s="14" t="str">
        <f>IF('Employee Input 20-21'!WO31="","",'Employee Input 20-21'!WO31)</f>
        <v/>
      </c>
      <c r="WP31" s="14" t="str">
        <f>IF('Employee Input 20-21'!WP31="","",'Employee Input 20-21'!WP31)</f>
        <v/>
      </c>
      <c r="WQ31" s="14" t="str">
        <f>IF('Employee Input 20-21'!WQ31="","",'Employee Input 20-21'!WQ31)</f>
        <v/>
      </c>
      <c r="WR31" s="14" t="str">
        <f>IF('Employee Input 20-21'!WR31="","",'Employee Input 20-21'!WR31)</f>
        <v/>
      </c>
      <c r="WS31" s="14" t="str">
        <f>IF('Employee Input 20-21'!WS31="","",'Employee Input 20-21'!WS31)</f>
        <v/>
      </c>
      <c r="WT31" s="14" t="str">
        <f>IF('Employee Input 20-21'!WT31="","",'Employee Input 20-21'!WT31)</f>
        <v/>
      </c>
      <c r="WU31" s="14" t="str">
        <f>IF('Employee Input 20-21'!WU31="","",'Employee Input 20-21'!WU31)</f>
        <v/>
      </c>
      <c r="WV31" s="14" t="str">
        <f>IF('Employee Input 20-21'!WV31="","",'Employee Input 20-21'!WV31)</f>
        <v/>
      </c>
      <c r="WW31" s="14" t="str">
        <f>IF('Employee Input 20-21'!WW31="","",'Employee Input 20-21'!WW31)</f>
        <v/>
      </c>
      <c r="WX31" s="14" t="str">
        <f>IF('Employee Input 20-21'!WX31="","",'Employee Input 20-21'!WX31)</f>
        <v/>
      </c>
      <c r="WY31" s="14" t="str">
        <f>IF('Employee Input 20-21'!WY31="","",'Employee Input 20-21'!WY31)</f>
        <v/>
      </c>
      <c r="WZ31" s="14" t="str">
        <f>IF('Employee Input 20-21'!WZ31="","",'Employee Input 20-21'!WZ31)</f>
        <v/>
      </c>
      <c r="XA31" s="14" t="str">
        <f>IF('Employee Input 20-21'!XA31="","",'Employee Input 20-21'!XA31)</f>
        <v/>
      </c>
      <c r="XB31" s="14" t="str">
        <f>IF('Employee Input 20-21'!XB31="","",'Employee Input 20-21'!XB31)</f>
        <v/>
      </c>
      <c r="XC31" s="14" t="str">
        <f>IF('Employee Input 20-21'!XC31="","",'Employee Input 20-21'!XC31)</f>
        <v/>
      </c>
      <c r="XD31" s="14" t="str">
        <f>IF('Employee Input 20-21'!XD31="","",'Employee Input 20-21'!XD31)</f>
        <v/>
      </c>
      <c r="XE31" s="14" t="str">
        <f>IF('Employee Input 20-21'!XE31="","",'Employee Input 20-21'!XE31)</f>
        <v/>
      </c>
      <c r="XF31" s="14" t="str">
        <f>IF('Employee Input 20-21'!XF31="","",'Employee Input 20-21'!XF31)</f>
        <v/>
      </c>
      <c r="XG31" s="14" t="str">
        <f>IF('Employee Input 20-21'!XG31="","",'Employee Input 20-21'!XG31)</f>
        <v/>
      </c>
      <c r="XH31" s="14" t="str">
        <f>IF('Employee Input 20-21'!XH31="","",'Employee Input 20-21'!XH31)</f>
        <v/>
      </c>
      <c r="XI31" s="14" t="str">
        <f>IF('Employee Input 20-21'!XI31="","",'Employee Input 20-21'!XI31)</f>
        <v/>
      </c>
      <c r="XJ31" s="14" t="str">
        <f>IF('Employee Input 20-21'!XJ31="","",'Employee Input 20-21'!XJ31)</f>
        <v/>
      </c>
      <c r="XK31" s="14" t="str">
        <f>IF('Employee Input 20-21'!XK31="","",'Employee Input 20-21'!XK31)</f>
        <v/>
      </c>
      <c r="XL31" s="14" t="str">
        <f>IF('Employee Input 20-21'!XL31="","",'Employee Input 20-21'!XL31)</f>
        <v/>
      </c>
      <c r="XM31" s="14" t="str">
        <f>IF('Employee Input 20-21'!XM31="","",'Employee Input 20-21'!XM31)</f>
        <v/>
      </c>
      <c r="XN31" s="14" t="str">
        <f>IF('Employee Input 20-21'!XN31="","",'Employee Input 20-21'!XN31)</f>
        <v/>
      </c>
      <c r="XO31" s="14" t="str">
        <f>IF('Employee Input 20-21'!XO31="","",'Employee Input 20-21'!XO31)</f>
        <v/>
      </c>
      <c r="XP31" s="14" t="str">
        <f>IF('Employee Input 20-21'!XP31="","",'Employee Input 20-21'!XP31)</f>
        <v/>
      </c>
      <c r="XQ31" s="14" t="str">
        <f>IF('Employee Input 20-21'!XQ31="","",'Employee Input 20-21'!XQ31)</f>
        <v/>
      </c>
      <c r="XR31" s="14" t="str">
        <f>IF('Employee Input 20-21'!XR31="","",'Employee Input 20-21'!XR31)</f>
        <v/>
      </c>
      <c r="XS31" s="14" t="str">
        <f>IF('Employee Input 20-21'!XS31="","",'Employee Input 20-21'!XS31)</f>
        <v/>
      </c>
      <c r="XT31" s="14" t="str">
        <f>IF('Employee Input 20-21'!XT31="","",'Employee Input 20-21'!XT31)</f>
        <v/>
      </c>
      <c r="XU31" s="14" t="str">
        <f>IF('Employee Input 20-21'!XU31="","",'Employee Input 20-21'!XU31)</f>
        <v/>
      </c>
      <c r="XV31" s="14" t="str">
        <f>IF('Employee Input 20-21'!XV31="","",'Employee Input 20-21'!XV31)</f>
        <v/>
      </c>
      <c r="XW31" s="14" t="str">
        <f>IF('Employee Input 20-21'!XW31="","",'Employee Input 20-21'!XW31)</f>
        <v/>
      </c>
      <c r="XX31" s="14" t="str">
        <f>IF('Employee Input 20-21'!XX31="","",'Employee Input 20-21'!XX31)</f>
        <v/>
      </c>
      <c r="XY31" s="14" t="str">
        <f>IF('Employee Input 20-21'!XY31="","",'Employee Input 20-21'!XY31)</f>
        <v/>
      </c>
      <c r="XZ31" s="14" t="str">
        <f>IF('Employee Input 20-21'!XZ31="","",'Employee Input 20-21'!XZ31)</f>
        <v/>
      </c>
      <c r="YA31" s="14" t="str">
        <f>IF('Employee Input 20-21'!YA31="","",'Employee Input 20-21'!YA31)</f>
        <v/>
      </c>
      <c r="YB31" s="14" t="str">
        <f>IF('Employee Input 20-21'!YB31="","",'Employee Input 20-21'!YB31)</f>
        <v/>
      </c>
      <c r="YC31" s="14" t="str">
        <f>IF('Employee Input 20-21'!YC31="","",'Employee Input 20-21'!YC31)</f>
        <v/>
      </c>
      <c r="YD31" s="14" t="str">
        <f>IF('Employee Input 20-21'!YD31="","",'Employee Input 20-21'!YD31)</f>
        <v/>
      </c>
      <c r="YE31" s="14" t="str">
        <f>IF('Employee Input 20-21'!YE31="","",'Employee Input 20-21'!YE31)</f>
        <v/>
      </c>
      <c r="YF31" s="14" t="str">
        <f>IF('Employee Input 20-21'!YF31="","",'Employee Input 20-21'!YF31)</f>
        <v/>
      </c>
      <c r="YG31" s="14" t="str">
        <f>IF('Employee Input 20-21'!YG31="","",'Employee Input 20-21'!YG31)</f>
        <v/>
      </c>
      <c r="YH31" s="14" t="str">
        <f>IF('Employee Input 20-21'!YH31="","",'Employee Input 20-21'!YH31)</f>
        <v/>
      </c>
      <c r="YI31" s="14" t="str">
        <f>IF('Employee Input 20-21'!YI31="","",'Employee Input 20-21'!YI31)</f>
        <v/>
      </c>
      <c r="YJ31" s="14" t="str">
        <f>IF('Employee Input 20-21'!YJ31="","",'Employee Input 20-21'!YJ31)</f>
        <v/>
      </c>
      <c r="YK31" s="14" t="str">
        <f>IF('Employee Input 20-21'!YK31="","",'Employee Input 20-21'!YK31)</f>
        <v/>
      </c>
      <c r="YL31" s="14" t="str">
        <f>IF('Employee Input 20-21'!YL31="","",'Employee Input 20-21'!YL31)</f>
        <v/>
      </c>
      <c r="YM31" s="14" t="str">
        <f>IF('Employee Input 20-21'!YM31="","",'Employee Input 20-21'!YM31)</f>
        <v/>
      </c>
      <c r="YN31" s="14" t="str">
        <f>IF('Employee Input 20-21'!YN31="","",'Employee Input 20-21'!YN31)</f>
        <v/>
      </c>
      <c r="YO31" s="14" t="str">
        <f>IF('Employee Input 20-21'!YO31="","",'Employee Input 20-21'!YO31)</f>
        <v/>
      </c>
      <c r="YP31" s="14" t="str">
        <f>IF('Employee Input 20-21'!YP31="","",'Employee Input 20-21'!YP31)</f>
        <v/>
      </c>
      <c r="YQ31" s="14" t="str">
        <f>IF('Employee Input 20-21'!YQ31="","",'Employee Input 20-21'!YQ31)</f>
        <v/>
      </c>
      <c r="YR31" s="14" t="str">
        <f>IF('Employee Input 20-21'!YR31="","",'Employee Input 20-21'!YR31)</f>
        <v/>
      </c>
      <c r="YS31" s="14" t="str">
        <f>IF('Employee Input 20-21'!YS31="","",'Employee Input 20-21'!YS31)</f>
        <v/>
      </c>
      <c r="YT31" s="14" t="str">
        <f>IF('Employee Input 20-21'!YT31="","",'Employee Input 20-21'!YT31)</f>
        <v/>
      </c>
      <c r="YU31" s="14" t="str">
        <f>IF('Employee Input 20-21'!YU31="","",'Employee Input 20-21'!YU31)</f>
        <v/>
      </c>
      <c r="YV31" s="14" t="str">
        <f>IF('Employee Input 20-21'!YV31="","",'Employee Input 20-21'!YV31)</f>
        <v/>
      </c>
      <c r="YW31" s="14" t="str">
        <f>IF('Employee Input 20-21'!YW31="","",'Employee Input 20-21'!YW31)</f>
        <v/>
      </c>
      <c r="YX31" s="14" t="str">
        <f>IF('Employee Input 20-21'!YX31="","",'Employee Input 20-21'!YX31)</f>
        <v/>
      </c>
      <c r="YY31" s="14" t="str">
        <f>IF('Employee Input 20-21'!YY31="","",'Employee Input 20-21'!YY31)</f>
        <v/>
      </c>
      <c r="YZ31" s="14" t="str">
        <f>IF('Employee Input 20-21'!YZ31="","",'Employee Input 20-21'!YZ31)</f>
        <v/>
      </c>
      <c r="ZA31" s="14" t="str">
        <f>IF('Employee Input 20-21'!ZA31="","",'Employee Input 20-21'!ZA31)</f>
        <v/>
      </c>
      <c r="ZB31" s="14" t="str">
        <f>IF('Employee Input 20-21'!ZB31="","",'Employee Input 20-21'!ZB31)</f>
        <v/>
      </c>
      <c r="ZC31" s="14" t="str">
        <f>IF('Employee Input 20-21'!ZC31="","",'Employee Input 20-21'!ZC31)</f>
        <v/>
      </c>
      <c r="ZD31" s="14" t="str">
        <f>IF('Employee Input 20-21'!ZD31="","",'Employee Input 20-21'!ZD31)</f>
        <v/>
      </c>
      <c r="ZE31" s="14" t="str">
        <f>IF('Employee Input 20-21'!ZE31="","",'Employee Input 20-21'!ZE31)</f>
        <v/>
      </c>
      <c r="ZF31" s="14" t="str">
        <f>IF('Employee Input 20-21'!ZF31="","",'Employee Input 20-21'!ZF31)</f>
        <v/>
      </c>
      <c r="ZG31" s="14" t="str">
        <f>IF('Employee Input 20-21'!ZG31="","",'Employee Input 20-21'!ZG31)</f>
        <v/>
      </c>
      <c r="ZH31" s="14" t="str">
        <f>IF('Employee Input 20-21'!ZH31="","",'Employee Input 20-21'!ZH31)</f>
        <v/>
      </c>
      <c r="ZI31" s="14" t="str">
        <f>IF('Employee Input 20-21'!ZI31="","",'Employee Input 20-21'!ZI31)</f>
        <v/>
      </c>
      <c r="ZJ31" s="14" t="str">
        <f>IF('Employee Input 20-21'!ZJ31="","",'Employee Input 20-21'!ZJ31)</f>
        <v/>
      </c>
      <c r="ZK31" s="14" t="str">
        <f>IF('Employee Input 20-21'!ZK31="","",'Employee Input 20-21'!ZK31)</f>
        <v/>
      </c>
      <c r="ZL31" s="14" t="str">
        <f>IF('Employee Input 20-21'!ZL31="","",'Employee Input 20-21'!ZL31)</f>
        <v/>
      </c>
      <c r="ZM31" s="14" t="str">
        <f>IF('Employee Input 20-21'!ZM31="","",'Employee Input 20-21'!ZM31)</f>
        <v/>
      </c>
      <c r="ZN31" s="14" t="str">
        <f>IF('Employee Input 20-21'!ZN31="","",'Employee Input 20-21'!ZN31)</f>
        <v/>
      </c>
      <c r="ZO31" s="14" t="str">
        <f>IF('Employee Input 20-21'!ZO31="","",'Employee Input 20-21'!ZO31)</f>
        <v/>
      </c>
      <c r="ZP31" s="14" t="str">
        <f>IF('Employee Input 20-21'!ZP31="","",'Employee Input 20-21'!ZP31)</f>
        <v/>
      </c>
      <c r="ZQ31" s="14" t="str">
        <f>IF('Employee Input 20-21'!ZQ31="","",'Employee Input 20-21'!ZQ31)</f>
        <v/>
      </c>
      <c r="ZR31" s="14" t="str">
        <f>IF('Employee Input 20-21'!ZR31="","",'Employee Input 20-21'!ZR31)</f>
        <v/>
      </c>
      <c r="ZS31" s="14" t="str">
        <f>IF('Employee Input 20-21'!ZS31="","",'Employee Input 20-21'!ZS31)</f>
        <v/>
      </c>
      <c r="ZT31" s="14" t="str">
        <f>IF('Employee Input 20-21'!ZT31="","",'Employee Input 20-21'!ZT31)</f>
        <v/>
      </c>
      <c r="ZU31" s="14" t="str">
        <f>IF('Employee Input 20-21'!ZU31="","",'Employee Input 20-21'!ZU31)</f>
        <v/>
      </c>
      <c r="ZV31" s="14" t="str">
        <f>IF('Employee Input 20-21'!ZV31="","",'Employee Input 20-21'!ZV31)</f>
        <v/>
      </c>
      <c r="ZW31" s="14" t="str">
        <f>IF('Employee Input 20-21'!ZW31="","",'Employee Input 20-21'!ZW31)</f>
        <v/>
      </c>
      <c r="ZX31" s="14" t="str">
        <f>IF('Employee Input 20-21'!ZX31="","",'Employee Input 20-21'!ZX31)</f>
        <v/>
      </c>
      <c r="ZY31" s="14" t="str">
        <f>IF('Employee Input 20-21'!ZY31="","",'Employee Input 20-21'!ZY31)</f>
        <v/>
      </c>
      <c r="ZZ31" s="14" t="str">
        <f>IF('Employee Input 20-21'!ZZ31="","",'Employee Input 20-21'!ZZ31)</f>
        <v/>
      </c>
      <c r="AAA31" s="14" t="str">
        <f>IF('Employee Input 20-21'!AAA31="","",'Employee Input 20-21'!AAA31)</f>
        <v/>
      </c>
      <c r="AAB31" s="14" t="str">
        <f>IF('Employee Input 20-21'!AAB31="","",'Employee Input 20-21'!AAB31)</f>
        <v/>
      </c>
      <c r="AAC31" s="14" t="str">
        <f>IF('Employee Input 20-21'!AAC31="","",'Employee Input 20-21'!AAC31)</f>
        <v/>
      </c>
      <c r="AAD31" s="14" t="str">
        <f>IF('Employee Input 20-21'!AAD31="","",'Employee Input 20-21'!AAD31)</f>
        <v/>
      </c>
      <c r="AAE31" s="14" t="str">
        <f>IF('Employee Input 20-21'!AAE31="","",'Employee Input 20-21'!AAE31)</f>
        <v/>
      </c>
      <c r="AAF31" s="14" t="str">
        <f>IF('Employee Input 20-21'!AAF31="","",'Employee Input 20-21'!AAF31)</f>
        <v/>
      </c>
      <c r="AAG31" s="14" t="str">
        <f>IF('Employee Input 20-21'!AAG31="","",'Employee Input 20-21'!AAG31)</f>
        <v/>
      </c>
      <c r="AAH31" s="14" t="str">
        <f>IF('Employee Input 20-21'!AAH31="","",'Employee Input 20-21'!AAH31)</f>
        <v/>
      </c>
      <c r="AAI31" s="14" t="str">
        <f>IF('Employee Input 20-21'!AAI31="","",'Employee Input 20-21'!AAI31)</f>
        <v/>
      </c>
      <c r="AAJ31" s="14" t="str">
        <f>IF('Employee Input 20-21'!AAJ31="","",'Employee Input 20-21'!AAJ31)</f>
        <v/>
      </c>
      <c r="AAK31" s="14" t="str">
        <f>IF('Employee Input 20-21'!AAK31="","",'Employee Input 20-21'!AAK31)</f>
        <v/>
      </c>
      <c r="AAL31" s="14" t="str">
        <f>IF('Employee Input 20-21'!AAL31="","",'Employee Input 20-21'!AAL31)</f>
        <v/>
      </c>
      <c r="AAM31" s="14" t="str">
        <f>IF('Employee Input 20-21'!AAM31="","",'Employee Input 20-21'!AAM31)</f>
        <v/>
      </c>
      <c r="AAN31" s="14" t="str">
        <f>IF('Employee Input 20-21'!AAN31="","",'Employee Input 20-21'!AAN31)</f>
        <v/>
      </c>
      <c r="AAO31" s="14" t="str">
        <f>IF('Employee Input 20-21'!AAO31="","",'Employee Input 20-21'!AAO31)</f>
        <v/>
      </c>
      <c r="AAP31" s="14" t="str">
        <f>IF('Employee Input 20-21'!AAP31="","",'Employee Input 20-21'!AAP31)</f>
        <v/>
      </c>
      <c r="AAQ31" s="14" t="str">
        <f>IF('Employee Input 20-21'!AAQ31="","",'Employee Input 20-21'!AAQ31)</f>
        <v/>
      </c>
      <c r="AAR31" s="14" t="str">
        <f>IF('Employee Input 20-21'!AAR31="","",'Employee Input 20-21'!AAR31)</f>
        <v/>
      </c>
      <c r="AAS31" s="14" t="str">
        <f>IF('Employee Input 20-21'!AAS31="","",'Employee Input 20-21'!AAS31)</f>
        <v/>
      </c>
      <c r="AAT31" s="14" t="str">
        <f>IF('Employee Input 20-21'!AAT31="","",'Employee Input 20-21'!AAT31)</f>
        <v/>
      </c>
      <c r="AAU31" s="14" t="str">
        <f>IF('Employee Input 20-21'!AAU31="","",'Employee Input 20-21'!AAU31)</f>
        <v/>
      </c>
      <c r="AAV31" s="14" t="str">
        <f>IF('Employee Input 20-21'!AAV31="","",'Employee Input 20-21'!AAV31)</f>
        <v/>
      </c>
      <c r="AAW31" s="14" t="str">
        <f>IF('Employee Input 20-21'!AAW31="","",'Employee Input 20-21'!AAW31)</f>
        <v/>
      </c>
      <c r="AAX31" s="14" t="str">
        <f>IF('Employee Input 20-21'!AAX31="","",'Employee Input 20-21'!AAX31)</f>
        <v/>
      </c>
      <c r="AAY31" s="14" t="str">
        <f>IF('Employee Input 20-21'!AAY31="","",'Employee Input 20-21'!AAY31)</f>
        <v/>
      </c>
      <c r="AAZ31" s="14" t="str">
        <f>IF('Employee Input 20-21'!AAZ31="","",'Employee Input 20-21'!AAZ31)</f>
        <v/>
      </c>
      <c r="ABA31" s="14" t="str">
        <f>IF('Employee Input 20-21'!ABA31="","",'Employee Input 20-21'!ABA31)</f>
        <v/>
      </c>
      <c r="ABB31" s="14" t="str">
        <f>IF('Employee Input 20-21'!ABB31="","",'Employee Input 20-21'!ABB31)</f>
        <v/>
      </c>
      <c r="ABC31" s="14" t="str">
        <f>IF('Employee Input 20-21'!ABC31="","",'Employee Input 20-21'!ABC31)</f>
        <v/>
      </c>
      <c r="ABD31" s="14" t="str">
        <f>IF('Employee Input 20-21'!ABD31="","",'Employee Input 20-21'!ABD31)</f>
        <v/>
      </c>
      <c r="ABE31" s="14" t="str">
        <f>IF('Employee Input 20-21'!ABE31="","",'Employee Input 20-21'!ABE31)</f>
        <v/>
      </c>
      <c r="ABF31" s="14" t="str">
        <f>IF('Employee Input 20-21'!ABF31="","",'Employee Input 20-21'!ABF31)</f>
        <v/>
      </c>
      <c r="ABG31" s="14" t="str">
        <f>IF('Employee Input 20-21'!ABG31="","",'Employee Input 20-21'!ABG31)</f>
        <v/>
      </c>
      <c r="ABH31" s="14" t="str">
        <f>IF('Employee Input 20-21'!ABH31="","",'Employee Input 20-21'!ABH31)</f>
        <v/>
      </c>
      <c r="ABI31" s="14" t="str">
        <f>IF('Employee Input 20-21'!ABI31="","",'Employee Input 20-21'!ABI31)</f>
        <v/>
      </c>
      <c r="ABJ31" s="14" t="str">
        <f>IF('Employee Input 20-21'!ABJ31="","",'Employee Input 20-21'!ABJ31)</f>
        <v/>
      </c>
      <c r="ABK31" s="14" t="str">
        <f>IF('Employee Input 20-21'!ABK31="","",'Employee Input 20-21'!ABK31)</f>
        <v/>
      </c>
      <c r="ABL31" s="14" t="str">
        <f>IF('Employee Input 20-21'!ABL31="","",'Employee Input 20-21'!ABL31)</f>
        <v/>
      </c>
      <c r="ABM31" s="14" t="str">
        <f>IF('Employee Input 20-21'!ABM31="","",'Employee Input 20-21'!ABM31)</f>
        <v/>
      </c>
      <c r="ABN31" s="14" t="str">
        <f>IF('Employee Input 20-21'!ABN31="","",'Employee Input 20-21'!ABN31)</f>
        <v/>
      </c>
      <c r="ABO31" s="14" t="str">
        <f>IF('Employee Input 20-21'!ABO31="","",'Employee Input 20-21'!ABO31)</f>
        <v/>
      </c>
      <c r="ABP31" s="14" t="str">
        <f>IF('Employee Input 20-21'!ABP31="","",'Employee Input 20-21'!ABP31)</f>
        <v/>
      </c>
      <c r="ABQ31" s="14" t="str">
        <f>IF('Employee Input 20-21'!ABQ31="","",'Employee Input 20-21'!ABQ31)</f>
        <v/>
      </c>
      <c r="ABR31" s="14" t="str">
        <f>IF('Employee Input 20-21'!ABR31="","",'Employee Input 20-21'!ABR31)</f>
        <v/>
      </c>
      <c r="ABS31" s="14" t="str">
        <f>IF('Employee Input 20-21'!ABS31="","",'Employee Input 20-21'!ABS31)</f>
        <v/>
      </c>
      <c r="ABT31" s="14" t="str">
        <f>IF('Employee Input 20-21'!ABT31="","",'Employee Input 20-21'!ABT31)</f>
        <v/>
      </c>
      <c r="ABU31" s="14" t="str">
        <f>IF('Employee Input 20-21'!ABU31="","",'Employee Input 20-21'!ABU31)</f>
        <v/>
      </c>
      <c r="ABV31" s="14" t="str">
        <f>IF('Employee Input 20-21'!ABV31="","",'Employee Input 20-21'!ABV31)</f>
        <v/>
      </c>
      <c r="ABW31" s="14" t="str">
        <f>IF('Employee Input 20-21'!ABW31="","",'Employee Input 20-21'!ABW31)</f>
        <v/>
      </c>
      <c r="ABX31" s="14" t="str">
        <f>IF('Employee Input 20-21'!ABX31="","",'Employee Input 20-21'!ABX31)</f>
        <v/>
      </c>
      <c r="ABY31" s="14" t="str">
        <f>IF('Employee Input 20-21'!ABY31="","",'Employee Input 20-21'!ABY31)</f>
        <v/>
      </c>
      <c r="ABZ31" s="14" t="str">
        <f>IF('Employee Input 20-21'!ABZ31="","",'Employee Input 20-21'!ABZ31)</f>
        <v/>
      </c>
      <c r="ACA31" s="14" t="str">
        <f>IF('Employee Input 20-21'!ACA31="","",'Employee Input 20-21'!ACA31)</f>
        <v/>
      </c>
      <c r="ACB31" s="14" t="str">
        <f>IF('Employee Input 20-21'!ACB31="","",'Employee Input 20-21'!ACB31)</f>
        <v/>
      </c>
      <c r="ACC31" s="14" t="str">
        <f>IF('Employee Input 20-21'!ACC31="","",'Employee Input 20-21'!ACC31)</f>
        <v/>
      </c>
      <c r="ACD31" s="14" t="str">
        <f>IF('Employee Input 20-21'!ACD31="","",'Employee Input 20-21'!ACD31)</f>
        <v/>
      </c>
      <c r="ACE31" s="14" t="str">
        <f>IF('Employee Input 20-21'!ACE31="","",'Employee Input 20-21'!ACE31)</f>
        <v/>
      </c>
      <c r="ACF31" s="14" t="str">
        <f>IF('Employee Input 20-21'!ACF31="","",'Employee Input 20-21'!ACF31)</f>
        <v/>
      </c>
      <c r="ACG31" s="14" t="str">
        <f>IF('Employee Input 20-21'!ACG31="","",'Employee Input 20-21'!ACG31)</f>
        <v/>
      </c>
      <c r="ACH31" s="14" t="str">
        <f>IF('Employee Input 20-21'!ACH31="","",'Employee Input 20-21'!ACH31)</f>
        <v/>
      </c>
      <c r="ACI31" s="14" t="str">
        <f>IF('Employee Input 20-21'!ACI31="","",'Employee Input 20-21'!ACI31)</f>
        <v/>
      </c>
      <c r="ACJ31" s="14" t="str">
        <f>IF('Employee Input 20-21'!ACJ31="","",'Employee Input 20-21'!ACJ31)</f>
        <v/>
      </c>
      <c r="ACK31" s="14" t="str">
        <f>IF('Employee Input 20-21'!ACK31="","",'Employee Input 20-21'!ACK31)</f>
        <v/>
      </c>
      <c r="ACL31" s="14" t="str">
        <f>IF('Employee Input 20-21'!ACL31="","",'Employee Input 20-21'!ACL31)</f>
        <v/>
      </c>
      <c r="ACM31" s="14" t="str">
        <f>IF('Employee Input 20-21'!ACM31="","",'Employee Input 20-21'!ACM31)</f>
        <v/>
      </c>
      <c r="ACN31" s="14" t="str">
        <f>IF('Employee Input 20-21'!ACN31="","",'Employee Input 20-21'!ACN31)</f>
        <v/>
      </c>
      <c r="ACO31" s="14" t="str">
        <f>IF('Employee Input 20-21'!ACO31="","",'Employee Input 20-21'!ACO31)</f>
        <v/>
      </c>
      <c r="ACP31" s="14" t="str">
        <f>IF('Employee Input 20-21'!ACP31="","",'Employee Input 20-21'!ACP31)</f>
        <v/>
      </c>
      <c r="ACQ31" s="14" t="str">
        <f>IF('Employee Input 20-21'!ACQ31="","",'Employee Input 20-21'!ACQ31)</f>
        <v/>
      </c>
      <c r="ACR31" s="14" t="str">
        <f>IF('Employee Input 20-21'!ACR31="","",'Employee Input 20-21'!ACR31)</f>
        <v/>
      </c>
      <c r="ACS31" s="14" t="str">
        <f>IF('Employee Input 20-21'!ACS31="","",'Employee Input 20-21'!ACS31)</f>
        <v/>
      </c>
      <c r="ACT31" s="14" t="str">
        <f>IF('Employee Input 20-21'!ACT31="","",'Employee Input 20-21'!ACT31)</f>
        <v/>
      </c>
      <c r="ACU31" s="14" t="str">
        <f>IF('Employee Input 20-21'!ACU31="","",'Employee Input 20-21'!ACU31)</f>
        <v/>
      </c>
      <c r="ACV31" s="14" t="str">
        <f>IF('Employee Input 20-21'!ACV31="","",'Employee Input 20-21'!ACV31)</f>
        <v/>
      </c>
      <c r="ACW31" s="14" t="str">
        <f>IF('Employee Input 20-21'!ACW31="","",'Employee Input 20-21'!ACW31)</f>
        <v/>
      </c>
      <c r="ACX31" s="14" t="str">
        <f>IF('Employee Input 20-21'!ACX31="","",'Employee Input 20-21'!ACX31)</f>
        <v/>
      </c>
      <c r="ACY31" s="14" t="str">
        <f>IF('Employee Input 20-21'!ACY31="","",'Employee Input 20-21'!ACY31)</f>
        <v/>
      </c>
      <c r="ACZ31" s="14" t="str">
        <f>IF('Employee Input 20-21'!ACZ31="","",'Employee Input 20-21'!ACZ31)</f>
        <v/>
      </c>
      <c r="ADA31" s="14" t="str">
        <f>IF('Employee Input 20-21'!ADA31="","",'Employee Input 20-21'!ADA31)</f>
        <v/>
      </c>
      <c r="ADB31" s="14" t="str">
        <f>IF('Employee Input 20-21'!ADB31="","",'Employee Input 20-21'!ADB31)</f>
        <v/>
      </c>
      <c r="ADC31" s="14" t="str">
        <f>IF('Employee Input 20-21'!ADC31="","",'Employee Input 20-21'!ADC31)</f>
        <v/>
      </c>
      <c r="ADD31" s="14" t="str">
        <f>IF('Employee Input 20-21'!ADD31="","",'Employee Input 20-21'!ADD31)</f>
        <v/>
      </c>
      <c r="ADE31" s="14" t="str">
        <f>IF('Employee Input 20-21'!ADE31="","",'Employee Input 20-21'!ADE31)</f>
        <v/>
      </c>
      <c r="ADF31" s="14" t="str">
        <f>IF('Employee Input 20-21'!ADF31="","",'Employee Input 20-21'!ADF31)</f>
        <v/>
      </c>
      <c r="ADG31" s="14" t="str">
        <f>IF('Employee Input 20-21'!ADG31="","",'Employee Input 20-21'!ADG31)</f>
        <v/>
      </c>
      <c r="ADH31" s="14" t="str">
        <f>IF('Employee Input 20-21'!ADH31="","",'Employee Input 20-21'!ADH31)</f>
        <v/>
      </c>
      <c r="ADI31" s="14" t="str">
        <f>IF('Employee Input 20-21'!ADI31="","",'Employee Input 20-21'!ADI31)</f>
        <v/>
      </c>
      <c r="ADJ31" s="14" t="str">
        <f>IF('Employee Input 20-21'!ADJ31="","",'Employee Input 20-21'!ADJ31)</f>
        <v/>
      </c>
      <c r="ADK31" s="14" t="str">
        <f>IF('Employee Input 20-21'!ADK31="","",'Employee Input 20-21'!ADK31)</f>
        <v/>
      </c>
      <c r="ADL31" s="14" t="str">
        <f>IF('Employee Input 20-21'!ADL31="","",'Employee Input 20-21'!ADL31)</f>
        <v/>
      </c>
      <c r="ADM31" s="14" t="str">
        <f>IF('Employee Input 20-21'!ADM31="","",'Employee Input 20-21'!ADM31)</f>
        <v/>
      </c>
      <c r="ADN31" s="14" t="str">
        <f>IF('Employee Input 20-21'!ADN31="","",'Employee Input 20-21'!ADN31)</f>
        <v/>
      </c>
      <c r="ADO31" s="14" t="str">
        <f>IF('Employee Input 20-21'!ADO31="","",'Employee Input 20-21'!ADO31)</f>
        <v/>
      </c>
      <c r="ADP31" s="14" t="str">
        <f>IF('Employee Input 20-21'!ADP31="","",'Employee Input 20-21'!ADP31)</f>
        <v/>
      </c>
      <c r="ADQ31" s="14" t="str">
        <f>IF('Employee Input 20-21'!ADQ31="","",'Employee Input 20-21'!ADQ31)</f>
        <v/>
      </c>
      <c r="ADR31" s="14" t="str">
        <f>IF('Employee Input 20-21'!ADR31="","",'Employee Input 20-21'!ADR31)</f>
        <v/>
      </c>
      <c r="ADS31" s="14" t="str">
        <f>IF('Employee Input 20-21'!ADS31="","",'Employee Input 20-21'!ADS31)</f>
        <v/>
      </c>
      <c r="ADT31" s="14" t="str">
        <f>IF('Employee Input 20-21'!ADT31="","",'Employee Input 20-21'!ADT31)</f>
        <v/>
      </c>
      <c r="ADU31" s="14" t="str">
        <f>IF('Employee Input 20-21'!ADU31="","",'Employee Input 20-21'!ADU31)</f>
        <v/>
      </c>
      <c r="ADV31" s="14" t="str">
        <f>IF('Employee Input 20-21'!ADV31="","",'Employee Input 20-21'!ADV31)</f>
        <v/>
      </c>
      <c r="ADW31" s="14" t="str">
        <f>IF('Employee Input 20-21'!ADW31="","",'Employee Input 20-21'!ADW31)</f>
        <v/>
      </c>
      <c r="ADX31" s="14" t="str">
        <f>IF('Employee Input 20-21'!ADX31="","",'Employee Input 20-21'!ADX31)</f>
        <v/>
      </c>
      <c r="ADY31" s="14" t="str">
        <f>IF('Employee Input 20-21'!ADY31="","",'Employee Input 20-21'!ADY31)</f>
        <v/>
      </c>
      <c r="ADZ31" s="14" t="str">
        <f>IF('Employee Input 20-21'!ADZ31="","",'Employee Input 20-21'!ADZ31)</f>
        <v/>
      </c>
      <c r="AEA31" s="14" t="str">
        <f>IF('Employee Input 20-21'!AEA31="","",'Employee Input 20-21'!AEA31)</f>
        <v/>
      </c>
      <c r="AEB31" s="14" t="str">
        <f>IF('Employee Input 20-21'!AEB31="","",'Employee Input 20-21'!AEB31)</f>
        <v/>
      </c>
      <c r="AEC31" s="14" t="str">
        <f>IF('Employee Input 20-21'!AEC31="","",'Employee Input 20-21'!AEC31)</f>
        <v/>
      </c>
      <c r="AED31" s="14" t="str">
        <f>IF('Employee Input 20-21'!AED31="","",'Employee Input 20-21'!AED31)</f>
        <v/>
      </c>
      <c r="AEE31" s="14" t="str">
        <f>IF('Employee Input 20-21'!AEE31="","",'Employee Input 20-21'!AEE31)</f>
        <v/>
      </c>
      <c r="AEF31" s="14" t="str">
        <f>IF('Employee Input 20-21'!AEF31="","",'Employee Input 20-21'!AEF31)</f>
        <v/>
      </c>
      <c r="AEG31" s="14" t="str">
        <f>IF('Employee Input 20-21'!AEG31="","",'Employee Input 20-21'!AEG31)</f>
        <v/>
      </c>
      <c r="AEH31" s="14" t="str">
        <f>IF('Employee Input 20-21'!AEH31="","",'Employee Input 20-21'!AEH31)</f>
        <v/>
      </c>
      <c r="AEI31" s="14" t="str">
        <f>IF('Employee Input 20-21'!AEI31="","",'Employee Input 20-21'!AEI31)</f>
        <v/>
      </c>
      <c r="AEJ31" s="14" t="str">
        <f>IF('Employee Input 20-21'!AEJ31="","",'Employee Input 20-21'!AEJ31)</f>
        <v/>
      </c>
      <c r="AEK31" s="14" t="str">
        <f>IF('Employee Input 20-21'!AEK31="","",'Employee Input 20-21'!AEK31)</f>
        <v/>
      </c>
      <c r="AEL31" s="14" t="str">
        <f>IF('Employee Input 20-21'!AEL31="","",'Employee Input 20-21'!AEL31)</f>
        <v/>
      </c>
      <c r="AEM31" s="14" t="str">
        <f>IF('Employee Input 20-21'!AEM31="","",'Employee Input 20-21'!AEM31)</f>
        <v/>
      </c>
      <c r="AEN31" s="14" t="str">
        <f>IF('Employee Input 20-21'!AEN31="","",'Employee Input 20-21'!AEN31)</f>
        <v/>
      </c>
      <c r="AEO31" s="14" t="str">
        <f>IF('Employee Input 20-21'!AEO31="","",'Employee Input 20-21'!AEO31)</f>
        <v/>
      </c>
      <c r="AEP31" s="14" t="str">
        <f>IF('Employee Input 20-21'!AEP31="","",'Employee Input 20-21'!AEP31)</f>
        <v/>
      </c>
      <c r="AEQ31" s="14" t="str">
        <f>IF('Employee Input 20-21'!AEQ31="","",'Employee Input 20-21'!AEQ31)</f>
        <v/>
      </c>
      <c r="AER31" s="14" t="str">
        <f>IF('Employee Input 20-21'!AER31="","",'Employee Input 20-21'!AER31)</f>
        <v/>
      </c>
      <c r="AES31" s="14" t="str">
        <f>IF('Employee Input 20-21'!AES31="","",'Employee Input 20-21'!AES31)</f>
        <v/>
      </c>
      <c r="AET31" s="14" t="str">
        <f>IF('Employee Input 20-21'!AET31="","",'Employee Input 20-21'!AET31)</f>
        <v/>
      </c>
      <c r="AEU31" s="14" t="str">
        <f>IF('Employee Input 20-21'!AEU31="","",'Employee Input 20-21'!AEU31)</f>
        <v/>
      </c>
      <c r="AEV31" s="14" t="str">
        <f>IF('Employee Input 20-21'!AEV31="","",'Employee Input 20-21'!AEV31)</f>
        <v/>
      </c>
      <c r="AEW31" s="14" t="str">
        <f>IF('Employee Input 20-21'!AEW31="","",'Employee Input 20-21'!AEW31)</f>
        <v/>
      </c>
      <c r="AEX31" s="14" t="str">
        <f>IF('Employee Input 20-21'!AEX31="","",'Employee Input 20-21'!AEX31)</f>
        <v/>
      </c>
      <c r="AEY31" s="14" t="str">
        <f>IF('Employee Input 20-21'!AEY31="","",'Employee Input 20-21'!AEY31)</f>
        <v/>
      </c>
      <c r="AEZ31" s="14" t="str">
        <f>IF('Employee Input 20-21'!AEZ31="","",'Employee Input 20-21'!AEZ31)</f>
        <v/>
      </c>
      <c r="AFA31" s="14" t="str">
        <f>IF('Employee Input 20-21'!AFA31="","",'Employee Input 20-21'!AFA31)</f>
        <v/>
      </c>
      <c r="AFB31" s="14" t="str">
        <f>IF('Employee Input 20-21'!AFB31="","",'Employee Input 20-21'!AFB31)</f>
        <v/>
      </c>
      <c r="AFC31" s="14" t="str">
        <f>IF('Employee Input 20-21'!AFC31="","",'Employee Input 20-21'!AFC31)</f>
        <v/>
      </c>
      <c r="AFD31" s="14" t="str">
        <f>IF('Employee Input 20-21'!AFD31="","",'Employee Input 20-21'!AFD31)</f>
        <v/>
      </c>
      <c r="AFE31" s="14" t="str">
        <f>IF('Employee Input 20-21'!AFE31="","",'Employee Input 20-21'!AFE31)</f>
        <v/>
      </c>
      <c r="AFF31" s="14" t="str">
        <f>IF('Employee Input 20-21'!AFF31="","",'Employee Input 20-21'!AFF31)</f>
        <v/>
      </c>
      <c r="AFG31" s="14" t="str">
        <f>IF('Employee Input 20-21'!AFG31="","",'Employee Input 20-21'!AFG31)</f>
        <v/>
      </c>
      <c r="AFH31" s="14" t="str">
        <f>IF('Employee Input 20-21'!AFH31="","",'Employee Input 20-21'!AFH31)</f>
        <v/>
      </c>
      <c r="AFI31" s="14" t="str">
        <f>IF('Employee Input 20-21'!AFI31="","",'Employee Input 20-21'!AFI31)</f>
        <v/>
      </c>
      <c r="AFJ31" s="14" t="str">
        <f>IF('Employee Input 20-21'!AFJ31="","",'Employee Input 20-21'!AFJ31)</f>
        <v/>
      </c>
      <c r="AFK31" s="14" t="str">
        <f>IF('Employee Input 20-21'!AFK31="","",'Employee Input 20-21'!AFK31)</f>
        <v/>
      </c>
      <c r="AFL31" s="14" t="str">
        <f>IF('Employee Input 20-21'!AFL31="","",'Employee Input 20-21'!AFL31)</f>
        <v/>
      </c>
      <c r="AFM31" s="14" t="str">
        <f>IF('Employee Input 20-21'!AFM31="","",'Employee Input 20-21'!AFM31)</f>
        <v/>
      </c>
      <c r="AFN31" s="14" t="str">
        <f>IF('Employee Input 20-21'!AFN31="","",'Employee Input 20-21'!AFN31)</f>
        <v/>
      </c>
      <c r="AFO31" s="14" t="str">
        <f>IF('Employee Input 20-21'!AFO31="","",'Employee Input 20-21'!AFO31)</f>
        <v/>
      </c>
      <c r="AFP31" s="14" t="str">
        <f>IF('Employee Input 20-21'!AFP31="","",'Employee Input 20-21'!AFP31)</f>
        <v/>
      </c>
      <c r="AFQ31" s="14" t="str">
        <f>IF('Employee Input 20-21'!AFQ31="","",'Employee Input 20-21'!AFQ31)</f>
        <v/>
      </c>
      <c r="AFR31" s="14" t="str">
        <f>IF('Employee Input 20-21'!AFR31="","",'Employee Input 20-21'!AFR31)</f>
        <v/>
      </c>
      <c r="AFS31" s="14" t="str">
        <f>IF('Employee Input 20-21'!AFS31="","",'Employee Input 20-21'!AFS31)</f>
        <v/>
      </c>
      <c r="AFT31" s="14" t="str">
        <f>IF('Employee Input 20-21'!AFT31="","",'Employee Input 20-21'!AFT31)</f>
        <v/>
      </c>
      <c r="AFU31" s="14" t="str">
        <f>IF('Employee Input 20-21'!AFU31="","",'Employee Input 20-21'!AFU31)</f>
        <v/>
      </c>
      <c r="AFV31" s="14" t="str">
        <f>IF('Employee Input 20-21'!AFV31="","",'Employee Input 20-21'!AFV31)</f>
        <v/>
      </c>
      <c r="AFW31" s="14" t="str">
        <f>IF('Employee Input 20-21'!AFW31="","",'Employee Input 20-21'!AFW31)</f>
        <v/>
      </c>
      <c r="AFX31" s="14" t="str">
        <f>IF('Employee Input 20-21'!AFX31="","",'Employee Input 20-21'!AFX31)</f>
        <v/>
      </c>
      <c r="AFY31" s="14" t="str">
        <f>IF('Employee Input 20-21'!AFY31="","",'Employee Input 20-21'!AFY31)</f>
        <v/>
      </c>
      <c r="AFZ31" s="14" t="str">
        <f>IF('Employee Input 20-21'!AFZ31="","",'Employee Input 20-21'!AFZ31)</f>
        <v/>
      </c>
      <c r="AGA31" s="14" t="str">
        <f>IF('Employee Input 20-21'!AGA31="","",'Employee Input 20-21'!AGA31)</f>
        <v/>
      </c>
      <c r="AGB31" s="14" t="str">
        <f>IF('Employee Input 20-21'!AGB31="","",'Employee Input 20-21'!AGB31)</f>
        <v/>
      </c>
      <c r="AGC31" s="14" t="str">
        <f>IF('Employee Input 20-21'!AGC31="","",'Employee Input 20-21'!AGC31)</f>
        <v/>
      </c>
      <c r="AGD31" s="14" t="str">
        <f>IF('Employee Input 20-21'!AGD31="","",'Employee Input 20-21'!AGD31)</f>
        <v/>
      </c>
      <c r="AGE31" s="14" t="str">
        <f>IF('Employee Input 20-21'!AGE31="","",'Employee Input 20-21'!AGE31)</f>
        <v/>
      </c>
      <c r="AGF31" s="14" t="str">
        <f>IF('Employee Input 20-21'!AGF31="","",'Employee Input 20-21'!AGF31)</f>
        <v/>
      </c>
      <c r="AGG31" s="14" t="str">
        <f>IF('Employee Input 20-21'!AGG31="","",'Employee Input 20-21'!AGG31)</f>
        <v/>
      </c>
      <c r="AGH31" s="14" t="str">
        <f>IF('Employee Input 20-21'!AGH31="","",'Employee Input 20-21'!AGH31)</f>
        <v/>
      </c>
      <c r="AGI31" s="14" t="str">
        <f>IF('Employee Input 20-21'!AGI31="","",'Employee Input 20-21'!AGI31)</f>
        <v/>
      </c>
      <c r="AGJ31" s="14" t="str">
        <f>IF('Employee Input 20-21'!AGJ31="","",'Employee Input 20-21'!AGJ31)</f>
        <v/>
      </c>
      <c r="AGK31" s="14" t="str">
        <f>IF('Employee Input 20-21'!AGK31="","",'Employee Input 20-21'!AGK31)</f>
        <v/>
      </c>
      <c r="AGL31" s="14" t="str">
        <f>IF('Employee Input 20-21'!AGL31="","",'Employee Input 20-21'!AGL31)</f>
        <v/>
      </c>
      <c r="AGM31" s="14" t="str">
        <f>IF('Employee Input 20-21'!AGM31="","",'Employee Input 20-21'!AGM31)</f>
        <v/>
      </c>
      <c r="AGN31" s="14" t="str">
        <f>IF('Employee Input 20-21'!AGN31="","",'Employee Input 20-21'!AGN31)</f>
        <v/>
      </c>
      <c r="AGO31" s="14" t="str">
        <f>IF('Employee Input 20-21'!AGO31="","",'Employee Input 20-21'!AGO31)</f>
        <v/>
      </c>
      <c r="AGP31" s="14" t="str">
        <f>IF('Employee Input 20-21'!AGP31="","",'Employee Input 20-21'!AGP31)</f>
        <v/>
      </c>
      <c r="AGQ31" s="14" t="str">
        <f>IF('Employee Input 20-21'!AGQ31="","",'Employee Input 20-21'!AGQ31)</f>
        <v/>
      </c>
      <c r="AGR31" s="14" t="str">
        <f>IF('Employee Input 20-21'!AGR31="","",'Employee Input 20-21'!AGR31)</f>
        <v/>
      </c>
      <c r="AGS31" s="14" t="str">
        <f>IF('Employee Input 20-21'!AGS31="","",'Employee Input 20-21'!AGS31)</f>
        <v/>
      </c>
      <c r="AGT31" s="14" t="str">
        <f>IF('Employee Input 20-21'!AGT31="","",'Employee Input 20-21'!AGT31)</f>
        <v/>
      </c>
      <c r="AGU31" s="14" t="str">
        <f>IF('Employee Input 20-21'!AGU31="","",'Employee Input 20-21'!AGU31)</f>
        <v/>
      </c>
      <c r="AGV31" s="14" t="str">
        <f>IF('Employee Input 20-21'!AGV31="","",'Employee Input 20-21'!AGV31)</f>
        <v/>
      </c>
      <c r="AGW31" s="14" t="str">
        <f>IF('Employee Input 20-21'!AGW31="","",'Employee Input 20-21'!AGW31)</f>
        <v/>
      </c>
      <c r="AGX31" s="14" t="str">
        <f>IF('Employee Input 20-21'!AGX31="","",'Employee Input 20-21'!AGX31)</f>
        <v/>
      </c>
      <c r="AGY31" s="14" t="str">
        <f>IF('Employee Input 20-21'!AGY31="","",'Employee Input 20-21'!AGY31)</f>
        <v/>
      </c>
      <c r="AGZ31" s="14" t="str">
        <f>IF('Employee Input 20-21'!AGZ31="","",'Employee Input 20-21'!AGZ31)</f>
        <v/>
      </c>
      <c r="AHA31" s="14" t="str">
        <f>IF('Employee Input 20-21'!AHA31="","",'Employee Input 20-21'!AHA31)</f>
        <v/>
      </c>
      <c r="AHB31" s="14" t="str">
        <f>IF('Employee Input 20-21'!AHB31="","",'Employee Input 20-21'!AHB31)</f>
        <v/>
      </c>
      <c r="AHC31" s="14" t="str">
        <f>IF('Employee Input 20-21'!AHC31="","",'Employee Input 20-21'!AHC31)</f>
        <v/>
      </c>
      <c r="AHD31" s="14" t="str">
        <f>IF('Employee Input 20-21'!AHD31="","",'Employee Input 20-21'!AHD31)</f>
        <v/>
      </c>
      <c r="AHE31" s="14" t="str">
        <f>IF('Employee Input 20-21'!AHE31="","",'Employee Input 20-21'!AHE31)</f>
        <v/>
      </c>
      <c r="AHF31" s="14" t="str">
        <f>IF('Employee Input 20-21'!AHF31="","",'Employee Input 20-21'!AHF31)</f>
        <v/>
      </c>
      <c r="AHG31" s="14" t="str">
        <f>IF('Employee Input 20-21'!AHG31="","",'Employee Input 20-21'!AHG31)</f>
        <v/>
      </c>
      <c r="AHH31" s="14" t="str">
        <f>IF('Employee Input 20-21'!AHH31="","",'Employee Input 20-21'!AHH31)</f>
        <v/>
      </c>
      <c r="AHI31" s="14" t="str">
        <f>IF('Employee Input 20-21'!AHI31="","",'Employee Input 20-21'!AHI31)</f>
        <v/>
      </c>
      <c r="AHJ31" s="14" t="str">
        <f>IF('Employee Input 20-21'!AHJ31="","",'Employee Input 20-21'!AHJ31)</f>
        <v/>
      </c>
      <c r="AHK31" s="14" t="str">
        <f>IF('Employee Input 20-21'!AHK31="","",'Employee Input 20-21'!AHK31)</f>
        <v/>
      </c>
      <c r="AHL31" s="14" t="str">
        <f>IF('Employee Input 20-21'!AHL31="","",'Employee Input 20-21'!AHL31)</f>
        <v/>
      </c>
      <c r="AHM31" s="14" t="str">
        <f>IF('Employee Input 20-21'!AHM31="","",'Employee Input 20-21'!AHM31)</f>
        <v/>
      </c>
      <c r="AHN31" s="14" t="str">
        <f>IF('Employee Input 20-21'!AHN31="","",'Employee Input 20-21'!AHN31)</f>
        <v/>
      </c>
      <c r="AHO31" s="14" t="str">
        <f>IF('Employee Input 20-21'!AHO31="","",'Employee Input 20-21'!AHO31)</f>
        <v/>
      </c>
      <c r="AHP31" s="14" t="str">
        <f>IF('Employee Input 20-21'!AHP31="","",'Employee Input 20-21'!AHP31)</f>
        <v/>
      </c>
      <c r="AHQ31" s="14" t="str">
        <f>IF('Employee Input 20-21'!AHQ31="","",'Employee Input 20-21'!AHQ31)</f>
        <v/>
      </c>
      <c r="AHR31" s="14" t="str">
        <f>IF('Employee Input 20-21'!AHR31="","",'Employee Input 20-21'!AHR31)</f>
        <v/>
      </c>
      <c r="AHS31" s="14" t="str">
        <f>IF('Employee Input 20-21'!AHS31="","",'Employee Input 20-21'!AHS31)</f>
        <v/>
      </c>
      <c r="AHT31" s="14" t="str">
        <f>IF('Employee Input 20-21'!AHT31="","",'Employee Input 20-21'!AHT31)</f>
        <v/>
      </c>
      <c r="AHU31" s="14" t="str">
        <f>IF('Employee Input 20-21'!AHU31="","",'Employee Input 20-21'!AHU31)</f>
        <v/>
      </c>
      <c r="AHV31" s="14" t="str">
        <f>IF('Employee Input 20-21'!AHV31="","",'Employee Input 20-21'!AHV31)</f>
        <v/>
      </c>
      <c r="AHW31" s="14" t="str">
        <f>IF('Employee Input 20-21'!AHW31="","",'Employee Input 20-21'!AHW31)</f>
        <v/>
      </c>
      <c r="AHX31" s="14" t="str">
        <f>IF('Employee Input 20-21'!AHX31="","",'Employee Input 20-21'!AHX31)</f>
        <v/>
      </c>
      <c r="AHY31" s="14" t="str">
        <f>IF('Employee Input 20-21'!AHY31="","",'Employee Input 20-21'!AHY31)</f>
        <v/>
      </c>
      <c r="AHZ31" s="14" t="str">
        <f>IF('Employee Input 20-21'!AHZ31="","",'Employee Input 20-21'!AHZ31)</f>
        <v/>
      </c>
      <c r="AIA31" s="14" t="str">
        <f>IF('Employee Input 20-21'!AIA31="","",'Employee Input 20-21'!AIA31)</f>
        <v/>
      </c>
      <c r="AIB31" s="14" t="str">
        <f>IF('Employee Input 20-21'!AIB31="","",'Employee Input 20-21'!AIB31)</f>
        <v/>
      </c>
      <c r="AIC31" s="14" t="str">
        <f>IF('Employee Input 20-21'!AIC31="","",'Employee Input 20-21'!AIC31)</f>
        <v/>
      </c>
      <c r="AID31" s="14" t="str">
        <f>IF('Employee Input 20-21'!AID31="","",'Employee Input 20-21'!AID31)</f>
        <v/>
      </c>
      <c r="AIE31" s="14" t="str">
        <f>IF('Employee Input 20-21'!AIE31="","",'Employee Input 20-21'!AIE31)</f>
        <v/>
      </c>
      <c r="AIF31" s="14" t="str">
        <f>IF('Employee Input 20-21'!AIF31="","",'Employee Input 20-21'!AIF31)</f>
        <v/>
      </c>
      <c r="AIG31" s="14" t="str">
        <f>IF('Employee Input 20-21'!AIG31="","",'Employee Input 20-21'!AIG31)</f>
        <v/>
      </c>
      <c r="AIH31" s="14" t="str">
        <f>IF('Employee Input 20-21'!AIH31="","",'Employee Input 20-21'!AIH31)</f>
        <v/>
      </c>
      <c r="AII31" s="14" t="str">
        <f>IF('Employee Input 20-21'!AII31="","",'Employee Input 20-21'!AII31)</f>
        <v/>
      </c>
      <c r="AIJ31" s="14" t="str">
        <f>IF('Employee Input 20-21'!AIJ31="","",'Employee Input 20-21'!AIJ31)</f>
        <v/>
      </c>
      <c r="AIK31" s="14" t="str">
        <f>IF('Employee Input 20-21'!AIK31="","",'Employee Input 20-21'!AIK31)</f>
        <v/>
      </c>
      <c r="AIL31" s="14" t="str">
        <f>IF('Employee Input 20-21'!AIL31="","",'Employee Input 20-21'!AIL31)</f>
        <v/>
      </c>
      <c r="AIM31" s="14" t="str">
        <f>IF('Employee Input 20-21'!AIM31="","",'Employee Input 20-21'!AIM31)</f>
        <v/>
      </c>
      <c r="AIN31" s="14" t="str">
        <f>IF('Employee Input 20-21'!AIN31="","",'Employee Input 20-21'!AIN31)</f>
        <v/>
      </c>
      <c r="AIO31" s="14" t="str">
        <f>IF('Employee Input 20-21'!AIO31="","",'Employee Input 20-21'!AIO31)</f>
        <v/>
      </c>
      <c r="AIP31" s="14" t="str">
        <f>IF('Employee Input 20-21'!AIP31="","",'Employee Input 20-21'!AIP31)</f>
        <v/>
      </c>
      <c r="AIQ31" s="14" t="str">
        <f>IF('Employee Input 20-21'!AIQ31="","",'Employee Input 20-21'!AIQ31)</f>
        <v/>
      </c>
      <c r="AIR31" s="14" t="str">
        <f>IF('Employee Input 20-21'!AIR31="","",'Employee Input 20-21'!AIR31)</f>
        <v/>
      </c>
      <c r="AIS31" s="14" t="str">
        <f>IF('Employee Input 20-21'!AIS31="","",'Employee Input 20-21'!AIS31)</f>
        <v/>
      </c>
      <c r="AIT31" s="14" t="str">
        <f>IF('Employee Input 20-21'!AIT31="","",'Employee Input 20-21'!AIT31)</f>
        <v/>
      </c>
      <c r="AIU31" s="14" t="str">
        <f>IF('Employee Input 20-21'!AIU31="","",'Employee Input 20-21'!AIU31)</f>
        <v/>
      </c>
      <c r="AIV31" s="14" t="str">
        <f>IF('Employee Input 20-21'!AIV31="","",'Employee Input 20-21'!AIV31)</f>
        <v/>
      </c>
      <c r="AIW31" s="14" t="str">
        <f>IF('Employee Input 20-21'!AIW31="","",'Employee Input 20-21'!AIW31)</f>
        <v/>
      </c>
      <c r="AIX31" s="14" t="str">
        <f>IF('Employee Input 20-21'!AIX31="","",'Employee Input 20-21'!AIX31)</f>
        <v/>
      </c>
      <c r="AIY31" s="14" t="str">
        <f>IF('Employee Input 20-21'!AIY31="","",'Employee Input 20-21'!AIY31)</f>
        <v/>
      </c>
      <c r="AIZ31" s="14" t="str">
        <f>IF('Employee Input 20-21'!AIZ31="","",'Employee Input 20-21'!AIZ31)</f>
        <v/>
      </c>
      <c r="AJA31" s="14" t="str">
        <f>IF('Employee Input 20-21'!AJA31="","",'Employee Input 20-21'!AJA31)</f>
        <v/>
      </c>
      <c r="AJB31" s="14" t="str">
        <f>IF('Employee Input 20-21'!AJB31="","",'Employee Input 20-21'!AJB31)</f>
        <v/>
      </c>
      <c r="AJC31" s="14" t="str">
        <f>IF('Employee Input 20-21'!AJC31="","",'Employee Input 20-21'!AJC31)</f>
        <v/>
      </c>
      <c r="AJD31" s="14" t="str">
        <f>IF('Employee Input 20-21'!AJD31="","",'Employee Input 20-21'!AJD31)</f>
        <v/>
      </c>
      <c r="AJE31" s="14" t="str">
        <f>IF('Employee Input 20-21'!AJE31="","",'Employee Input 20-21'!AJE31)</f>
        <v/>
      </c>
      <c r="AJF31" s="14" t="str">
        <f>IF('Employee Input 20-21'!AJF31="","",'Employee Input 20-21'!AJF31)</f>
        <v/>
      </c>
      <c r="AJG31" s="14" t="str">
        <f>IF('Employee Input 20-21'!AJG31="","",'Employee Input 20-21'!AJG31)</f>
        <v/>
      </c>
      <c r="AJH31" s="14" t="str">
        <f>IF('Employee Input 20-21'!AJH31="","",'Employee Input 20-21'!AJH31)</f>
        <v/>
      </c>
      <c r="AJI31" s="14" t="str">
        <f>IF('Employee Input 20-21'!AJI31="","",'Employee Input 20-21'!AJI31)</f>
        <v/>
      </c>
      <c r="AJJ31" s="14" t="str">
        <f>IF('Employee Input 20-21'!AJJ31="","",'Employee Input 20-21'!AJJ31)</f>
        <v/>
      </c>
      <c r="AJK31" s="14" t="str">
        <f>IF('Employee Input 20-21'!AJK31="","",'Employee Input 20-21'!AJK31)</f>
        <v/>
      </c>
      <c r="AJL31" s="14" t="str">
        <f>IF('Employee Input 20-21'!AJL31="","",'Employee Input 20-21'!AJL31)</f>
        <v/>
      </c>
      <c r="AJM31" s="14" t="str">
        <f>IF('Employee Input 20-21'!AJM31="","",'Employee Input 20-21'!AJM31)</f>
        <v/>
      </c>
      <c r="AJN31" s="14" t="str">
        <f>IF('Employee Input 20-21'!AJN31="","",'Employee Input 20-21'!AJN31)</f>
        <v/>
      </c>
      <c r="AJO31" s="14" t="str">
        <f>IF('Employee Input 20-21'!AJO31="","",'Employee Input 20-21'!AJO31)</f>
        <v/>
      </c>
      <c r="AJP31" s="14" t="str">
        <f>IF('Employee Input 20-21'!AJP31="","",'Employee Input 20-21'!AJP31)</f>
        <v/>
      </c>
      <c r="AJQ31" s="14" t="str">
        <f>IF('Employee Input 20-21'!AJQ31="","",'Employee Input 20-21'!AJQ31)</f>
        <v/>
      </c>
      <c r="AJR31" s="14" t="str">
        <f>IF('Employee Input 20-21'!AJR31="","",'Employee Input 20-21'!AJR31)</f>
        <v/>
      </c>
      <c r="AJS31" s="14" t="str">
        <f>IF('Employee Input 20-21'!AJS31="","",'Employee Input 20-21'!AJS31)</f>
        <v/>
      </c>
      <c r="AJT31" s="14" t="str">
        <f>IF('Employee Input 20-21'!AJT31="","",'Employee Input 20-21'!AJT31)</f>
        <v/>
      </c>
      <c r="AJU31" s="14" t="str">
        <f>IF('Employee Input 20-21'!AJU31="","",'Employee Input 20-21'!AJU31)</f>
        <v/>
      </c>
      <c r="AJV31" s="14" t="str">
        <f>IF('Employee Input 20-21'!AJV31="","",'Employee Input 20-21'!AJV31)</f>
        <v/>
      </c>
      <c r="AJW31" s="14" t="str">
        <f>IF('Employee Input 20-21'!AJW31="","",'Employee Input 20-21'!AJW31)</f>
        <v/>
      </c>
      <c r="AJX31" s="14" t="str">
        <f>IF('Employee Input 20-21'!AJX31="","",'Employee Input 20-21'!AJX31)</f>
        <v/>
      </c>
      <c r="AJY31" s="14" t="str">
        <f>IF('Employee Input 20-21'!AJY31="","",'Employee Input 20-21'!AJY31)</f>
        <v/>
      </c>
      <c r="AJZ31" s="14" t="str">
        <f>IF('Employee Input 20-21'!AJZ31="","",'Employee Input 20-21'!AJZ31)</f>
        <v/>
      </c>
      <c r="AKA31" s="14" t="str">
        <f>IF('Employee Input 20-21'!AKA31="","",'Employee Input 20-21'!AKA31)</f>
        <v/>
      </c>
      <c r="AKB31" s="14" t="str">
        <f>IF('Employee Input 20-21'!AKB31="","",'Employee Input 20-21'!AKB31)</f>
        <v/>
      </c>
      <c r="AKC31" s="14" t="str">
        <f>IF('Employee Input 20-21'!AKC31="","",'Employee Input 20-21'!AKC31)</f>
        <v/>
      </c>
      <c r="AKD31" s="14" t="str">
        <f>IF('Employee Input 20-21'!AKD31="","",'Employee Input 20-21'!AKD31)</f>
        <v/>
      </c>
      <c r="AKE31" s="14" t="str">
        <f>IF('Employee Input 20-21'!AKE31="","",'Employee Input 20-21'!AKE31)</f>
        <v/>
      </c>
      <c r="AKF31" s="14" t="str">
        <f>IF('Employee Input 20-21'!AKF31="","",'Employee Input 20-21'!AKF31)</f>
        <v/>
      </c>
      <c r="AKG31" s="14" t="str">
        <f>IF('Employee Input 20-21'!AKG31="","",'Employee Input 20-21'!AKG31)</f>
        <v/>
      </c>
      <c r="AKH31" s="14" t="str">
        <f>IF('Employee Input 20-21'!AKH31="","",'Employee Input 20-21'!AKH31)</f>
        <v/>
      </c>
      <c r="AKI31" s="14" t="str">
        <f>IF('Employee Input 20-21'!AKI31="","",'Employee Input 20-21'!AKI31)</f>
        <v/>
      </c>
      <c r="AKJ31" s="14" t="str">
        <f>IF('Employee Input 20-21'!AKJ31="","",'Employee Input 20-21'!AKJ31)</f>
        <v/>
      </c>
      <c r="AKK31" s="14" t="str">
        <f>IF('Employee Input 20-21'!AKK31="","",'Employee Input 20-21'!AKK31)</f>
        <v/>
      </c>
      <c r="AKL31" s="14" t="str">
        <f>IF('Employee Input 20-21'!AKL31="","",'Employee Input 20-21'!AKL31)</f>
        <v/>
      </c>
      <c r="AKM31" s="14" t="str">
        <f>IF('Employee Input 20-21'!AKM31="","",'Employee Input 20-21'!AKM31)</f>
        <v/>
      </c>
      <c r="AKN31" s="14" t="str">
        <f>IF('Employee Input 20-21'!AKN31="","",'Employee Input 20-21'!AKN31)</f>
        <v/>
      </c>
      <c r="AKO31" s="14" t="str">
        <f>IF('Employee Input 20-21'!AKO31="","",'Employee Input 20-21'!AKO31)</f>
        <v/>
      </c>
      <c r="AKP31" s="14" t="str">
        <f>IF('Employee Input 20-21'!AKP31="","",'Employee Input 20-21'!AKP31)</f>
        <v/>
      </c>
      <c r="AKQ31" s="14" t="str">
        <f>IF('Employee Input 20-21'!AKQ31="","",'Employee Input 20-21'!AKQ31)</f>
        <v/>
      </c>
      <c r="AKR31" s="14" t="str">
        <f>IF('Employee Input 20-21'!AKR31="","",'Employee Input 20-21'!AKR31)</f>
        <v/>
      </c>
      <c r="AKS31" s="14" t="str">
        <f>IF('Employee Input 20-21'!AKS31="","",'Employee Input 20-21'!AKS31)</f>
        <v/>
      </c>
      <c r="AKT31" s="14" t="str">
        <f>IF('Employee Input 20-21'!AKT31="","",'Employee Input 20-21'!AKT31)</f>
        <v/>
      </c>
      <c r="AKU31" s="14" t="str">
        <f>IF('Employee Input 20-21'!AKU31="","",'Employee Input 20-21'!AKU31)</f>
        <v/>
      </c>
      <c r="AKV31" s="14" t="str">
        <f>IF('Employee Input 20-21'!AKV31="","",'Employee Input 20-21'!AKV31)</f>
        <v/>
      </c>
      <c r="AKW31" s="14" t="str">
        <f>IF('Employee Input 20-21'!AKW31="","",'Employee Input 20-21'!AKW31)</f>
        <v/>
      </c>
      <c r="AKX31" s="14" t="str">
        <f>IF('Employee Input 20-21'!AKX31="","",'Employee Input 20-21'!AKX31)</f>
        <v/>
      </c>
      <c r="AKY31" s="14" t="str">
        <f>IF('Employee Input 20-21'!AKY31="","",'Employee Input 20-21'!AKY31)</f>
        <v/>
      </c>
      <c r="AKZ31" s="14" t="str">
        <f>IF('Employee Input 20-21'!AKZ31="","",'Employee Input 20-21'!AKZ31)</f>
        <v/>
      </c>
      <c r="ALA31" s="14" t="str">
        <f>IF('Employee Input 20-21'!ALA31="","",'Employee Input 20-21'!ALA31)</f>
        <v/>
      </c>
      <c r="ALB31" s="14" t="str">
        <f>IF('Employee Input 20-21'!ALB31="","",'Employee Input 20-21'!ALB31)</f>
        <v/>
      </c>
      <c r="ALC31" s="14" t="str">
        <f>IF('Employee Input 20-21'!ALC31="","",'Employee Input 20-21'!ALC31)</f>
        <v/>
      </c>
      <c r="ALD31" s="14" t="str">
        <f>IF('Employee Input 20-21'!ALD31="","",'Employee Input 20-21'!ALD31)</f>
        <v/>
      </c>
      <c r="ALE31" s="14" t="str">
        <f>IF('Employee Input 20-21'!ALE31="","",'Employee Input 20-21'!ALE31)</f>
        <v/>
      </c>
      <c r="ALF31" s="14" t="str">
        <f>IF('Employee Input 20-21'!ALF31="","",'Employee Input 20-21'!ALF31)</f>
        <v/>
      </c>
      <c r="ALG31" s="14" t="str">
        <f>IF('Employee Input 20-21'!ALG31="","",'Employee Input 20-21'!ALG31)</f>
        <v/>
      </c>
      <c r="ALH31" s="14" t="str">
        <f>IF('Employee Input 20-21'!ALH31="","",'Employee Input 20-21'!ALH31)</f>
        <v/>
      </c>
      <c r="ALI31" s="14" t="str">
        <f>IF('Employee Input 20-21'!ALI31="","",'Employee Input 20-21'!ALI31)</f>
        <v/>
      </c>
      <c r="ALJ31" s="14" t="str">
        <f>IF('Employee Input 20-21'!ALJ31="","",'Employee Input 20-21'!ALJ31)</f>
        <v/>
      </c>
      <c r="ALK31" s="14" t="str">
        <f>IF('Employee Input 20-21'!ALK31="","",'Employee Input 20-21'!ALK31)</f>
        <v/>
      </c>
      <c r="ALL31" s="14" t="str">
        <f>IF('Employee Input 20-21'!ALL31="","",'Employee Input 20-21'!ALL31)</f>
        <v/>
      </c>
      <c r="ALM31" s="14" t="str">
        <f>IF('Employee Input 20-21'!ALM31="","",'Employee Input 20-21'!ALM31)</f>
        <v/>
      </c>
      <c r="ALN31" s="14" t="str">
        <f>IF('Employee Input 20-21'!ALN31="","",'Employee Input 20-21'!ALN31)</f>
        <v/>
      </c>
      <c r="ALO31" s="14" t="str">
        <f>IF('Employee Input 20-21'!ALO31="","",'Employee Input 20-21'!ALO31)</f>
        <v/>
      </c>
      <c r="ALP31" s="14" t="str">
        <f>IF('Employee Input 20-21'!ALP31="","",'Employee Input 20-21'!ALP31)</f>
        <v/>
      </c>
      <c r="ALQ31" s="14" t="str">
        <f>IF('Employee Input 20-21'!ALQ31="","",'Employee Input 20-21'!ALQ31)</f>
        <v/>
      </c>
      <c r="ALR31" s="14" t="str">
        <f>IF('Employee Input 20-21'!ALR31="","",'Employee Input 20-21'!ALR31)</f>
        <v/>
      </c>
      <c r="ALS31" s="14" t="str">
        <f>IF('Employee Input 20-21'!ALS31="","",'Employee Input 20-21'!ALS31)</f>
        <v/>
      </c>
      <c r="ALT31" s="14" t="str">
        <f>IF('Employee Input 20-21'!ALT31="","",'Employee Input 20-21'!ALT31)</f>
        <v/>
      </c>
      <c r="ALU31" s="14" t="str">
        <f>IF('Employee Input 20-21'!ALU31="","",'Employee Input 20-21'!ALU31)</f>
        <v/>
      </c>
      <c r="ALV31" s="14" t="str">
        <f>IF('Employee Input 20-21'!ALV31="","",'Employee Input 20-21'!ALV31)</f>
        <v/>
      </c>
      <c r="ALW31" s="14" t="str">
        <f>IF('Employee Input 20-21'!ALW31="","",'Employee Input 20-21'!ALW31)</f>
        <v/>
      </c>
      <c r="ALX31" s="14" t="str">
        <f>IF('Employee Input 20-21'!ALX31="","",'Employee Input 20-21'!ALX31)</f>
        <v/>
      </c>
      <c r="ALY31" s="14" t="str">
        <f>IF('Employee Input 20-21'!ALY31="","",'Employee Input 20-21'!ALY31)</f>
        <v/>
      </c>
      <c r="ALZ31" s="14" t="str">
        <f>IF('Employee Input 20-21'!ALZ31="","",'Employee Input 20-21'!ALZ31)</f>
        <v/>
      </c>
      <c r="AMA31" s="14" t="str">
        <f>IF('Employee Input 20-21'!AMA31="","",'Employee Input 20-21'!AMA31)</f>
        <v/>
      </c>
      <c r="AMB31" s="14" t="str">
        <f>IF('Employee Input 20-21'!AMB31="","",'Employee Input 20-21'!AMB31)</f>
        <v/>
      </c>
      <c r="AMC31" s="14" t="str">
        <f>IF('Employee Input 20-21'!AMC31="","",'Employee Input 20-21'!AMC31)</f>
        <v/>
      </c>
      <c r="AMD31" s="14" t="str">
        <f>IF('Employee Input 20-21'!AMD31="","",'Employee Input 20-21'!AMD31)</f>
        <v/>
      </c>
      <c r="AME31" s="14" t="str">
        <f>IF('Employee Input 20-21'!AME31="","",'Employee Input 20-21'!AME31)</f>
        <v/>
      </c>
      <c r="AMF31" s="14" t="str">
        <f>IF('Employee Input 20-21'!AMF31="","",'Employee Input 20-21'!AMF31)</f>
        <v/>
      </c>
      <c r="AMG31" s="14" t="str">
        <f>IF('Employee Input 20-21'!AMG31="","",'Employee Input 20-21'!AMG31)</f>
        <v/>
      </c>
      <c r="AMH31" s="14" t="str">
        <f>IF('Employee Input 20-21'!AMH31="","",'Employee Input 20-21'!AMH31)</f>
        <v/>
      </c>
      <c r="AMI31" s="14" t="str">
        <f>IF('Employee Input 20-21'!AMI31="","",'Employee Input 20-21'!AMI31)</f>
        <v/>
      </c>
      <c r="AMJ31" s="14" t="str">
        <f>IF('Employee Input 20-21'!AMJ31="","",'Employee Input 20-21'!AMJ31)</f>
        <v/>
      </c>
      <c r="AMK31" s="14" t="str">
        <f>IF('Employee Input 20-21'!AMK31="","",'Employee Input 20-21'!AMK31)</f>
        <v/>
      </c>
      <c r="AML31" s="14" t="str">
        <f>IF('Employee Input 20-21'!AML31="","",'Employee Input 20-21'!AML31)</f>
        <v/>
      </c>
      <c r="AMM31" s="14" t="str">
        <f>IF('Employee Input 20-21'!AMM31="","",'Employee Input 20-21'!AMM31)</f>
        <v/>
      </c>
      <c r="AMN31" s="14" t="str">
        <f>IF('Employee Input 20-21'!AMN31="","",'Employee Input 20-21'!AMN31)</f>
        <v/>
      </c>
      <c r="AMO31" s="14" t="str">
        <f>IF('Employee Input 20-21'!AMO31="","",'Employee Input 20-21'!AMO31)</f>
        <v/>
      </c>
      <c r="AMP31" s="14" t="str">
        <f>IF('Employee Input 20-21'!AMP31="","",'Employee Input 20-21'!AMP31)</f>
        <v/>
      </c>
      <c r="AMQ31" s="14" t="str">
        <f>IF('Employee Input 20-21'!AMQ31="","",'Employee Input 20-21'!AMQ31)</f>
        <v/>
      </c>
      <c r="AMR31" s="14" t="str">
        <f>IF('Employee Input 20-21'!AMR31="","",'Employee Input 20-21'!AMR31)</f>
        <v/>
      </c>
      <c r="AMS31" s="14" t="str">
        <f>IF('Employee Input 20-21'!AMS31="","",'Employee Input 20-21'!AMS31)</f>
        <v/>
      </c>
      <c r="AMT31" s="14" t="str">
        <f>IF('Employee Input 20-21'!AMT31="","",'Employee Input 20-21'!AMT31)</f>
        <v/>
      </c>
      <c r="AMU31" s="14" t="str">
        <f>IF('Employee Input 20-21'!AMU31="","",'Employee Input 20-21'!AMU31)</f>
        <v/>
      </c>
      <c r="AMV31" s="14" t="str">
        <f>IF('Employee Input 20-21'!AMV31="","",'Employee Input 20-21'!AMV31)</f>
        <v/>
      </c>
      <c r="AMW31" s="14" t="str">
        <f>IF('Employee Input 20-21'!AMW31="","",'Employee Input 20-21'!AMW31)</f>
        <v/>
      </c>
      <c r="AMX31" s="14" t="str">
        <f>IF('Employee Input 20-21'!AMX31="","",'Employee Input 20-21'!AMX31)</f>
        <v/>
      </c>
      <c r="AMY31" s="14" t="str">
        <f>IF('Employee Input 20-21'!AMY31="","",'Employee Input 20-21'!AMY31)</f>
        <v/>
      </c>
      <c r="AMZ31" s="14" t="str">
        <f>IF('Employee Input 20-21'!AMZ31="","",'Employee Input 20-21'!AMZ31)</f>
        <v/>
      </c>
      <c r="ANA31" s="14" t="str">
        <f>IF('Employee Input 20-21'!ANA31="","",'Employee Input 20-21'!ANA31)</f>
        <v/>
      </c>
      <c r="ANB31" s="14" t="str">
        <f>IF('Employee Input 20-21'!ANB31="","",'Employee Input 20-21'!ANB31)</f>
        <v/>
      </c>
      <c r="ANC31" s="14" t="str">
        <f>IF('Employee Input 20-21'!ANC31="","",'Employee Input 20-21'!ANC31)</f>
        <v/>
      </c>
      <c r="AND31" s="14" t="str">
        <f>IF('Employee Input 20-21'!AND31="","",'Employee Input 20-21'!AND31)</f>
        <v/>
      </c>
      <c r="ANE31" s="14" t="str">
        <f>IF('Employee Input 20-21'!ANE31="","",'Employee Input 20-21'!ANE31)</f>
        <v/>
      </c>
      <c r="ANF31" s="14" t="str">
        <f>IF('Employee Input 20-21'!ANF31="","",'Employee Input 20-21'!ANF31)</f>
        <v/>
      </c>
      <c r="ANG31" s="14" t="str">
        <f>IF('Employee Input 20-21'!ANG31="","",'Employee Input 20-21'!ANG31)</f>
        <v/>
      </c>
      <c r="ANH31" s="14" t="str">
        <f>IF('Employee Input 20-21'!ANH31="","",'Employee Input 20-21'!ANH31)</f>
        <v/>
      </c>
      <c r="ANI31" s="14" t="str">
        <f>IF('Employee Input 20-21'!ANI31="","",'Employee Input 20-21'!ANI31)</f>
        <v/>
      </c>
      <c r="ANJ31" s="14" t="str">
        <f>IF('Employee Input 20-21'!ANJ31="","",'Employee Input 20-21'!ANJ31)</f>
        <v/>
      </c>
      <c r="ANK31" s="14" t="str">
        <f>IF('Employee Input 20-21'!ANK31="","",'Employee Input 20-21'!ANK31)</f>
        <v/>
      </c>
      <c r="ANL31" s="14" t="str">
        <f>IF('Employee Input 20-21'!ANL31="","",'Employee Input 20-21'!ANL31)</f>
        <v/>
      </c>
      <c r="ANM31" s="14" t="str">
        <f>IF('Employee Input 20-21'!ANM31="","",'Employee Input 20-21'!ANM31)</f>
        <v/>
      </c>
      <c r="ANN31" s="14" t="str">
        <f>IF('Employee Input 20-21'!ANN31="","",'Employee Input 20-21'!ANN31)</f>
        <v/>
      </c>
      <c r="ANO31" s="14" t="str">
        <f>IF('Employee Input 20-21'!ANO31="","",'Employee Input 20-21'!ANO31)</f>
        <v/>
      </c>
      <c r="ANP31" s="14" t="str">
        <f>IF('Employee Input 20-21'!ANP31="","",'Employee Input 20-21'!ANP31)</f>
        <v/>
      </c>
      <c r="ANQ31" s="14" t="str">
        <f>IF('Employee Input 20-21'!ANQ31="","",'Employee Input 20-21'!ANQ31)</f>
        <v/>
      </c>
      <c r="ANR31" s="14" t="str">
        <f>IF('Employee Input 20-21'!ANR31="","",'Employee Input 20-21'!ANR31)</f>
        <v/>
      </c>
      <c r="ANS31" s="14" t="str">
        <f>IF('Employee Input 20-21'!ANS31="","",'Employee Input 20-21'!ANS31)</f>
        <v/>
      </c>
      <c r="ANT31" s="14" t="str">
        <f>IF('Employee Input 20-21'!ANT31="","",'Employee Input 20-21'!ANT31)</f>
        <v/>
      </c>
      <c r="ANU31" s="14" t="str">
        <f>IF('Employee Input 20-21'!ANU31="","",'Employee Input 20-21'!ANU31)</f>
        <v/>
      </c>
      <c r="ANV31" s="14" t="str">
        <f>IF('Employee Input 20-21'!ANV31="","",'Employee Input 20-21'!ANV31)</f>
        <v/>
      </c>
      <c r="ANW31" s="14" t="str">
        <f>IF('Employee Input 20-21'!ANW31="","",'Employee Input 20-21'!ANW31)</f>
        <v/>
      </c>
      <c r="ANX31" s="14" t="str">
        <f>IF('Employee Input 20-21'!ANX31="","",'Employee Input 20-21'!ANX31)</f>
        <v/>
      </c>
      <c r="ANY31" s="14" t="str">
        <f>IF('Employee Input 20-21'!ANY31="","",'Employee Input 20-21'!ANY31)</f>
        <v/>
      </c>
      <c r="ANZ31" s="14" t="str">
        <f>IF('Employee Input 20-21'!ANZ31="","",'Employee Input 20-21'!ANZ31)</f>
        <v/>
      </c>
      <c r="AOA31" s="14" t="str">
        <f>IF('Employee Input 20-21'!AOA31="","",'Employee Input 20-21'!AOA31)</f>
        <v/>
      </c>
      <c r="AOB31" s="14" t="str">
        <f>IF('Employee Input 20-21'!AOB31="","",'Employee Input 20-21'!AOB31)</f>
        <v/>
      </c>
      <c r="AOC31" s="14" t="str">
        <f>IF('Employee Input 20-21'!AOC31="","",'Employee Input 20-21'!AOC31)</f>
        <v/>
      </c>
      <c r="AOD31" s="14" t="str">
        <f>IF('Employee Input 20-21'!AOD31="","",'Employee Input 20-21'!AOD31)</f>
        <v/>
      </c>
      <c r="AOE31" s="14" t="str">
        <f>IF('Employee Input 20-21'!AOE31="","",'Employee Input 20-21'!AOE31)</f>
        <v/>
      </c>
      <c r="AOF31" s="14" t="str">
        <f>IF('Employee Input 20-21'!AOF31="","",'Employee Input 20-21'!AOF31)</f>
        <v/>
      </c>
      <c r="AOG31" s="14" t="str">
        <f>IF('Employee Input 20-21'!AOG31="","",'Employee Input 20-21'!AOG31)</f>
        <v/>
      </c>
      <c r="AOH31" s="14" t="str">
        <f>IF('Employee Input 20-21'!AOH31="","",'Employee Input 20-21'!AOH31)</f>
        <v/>
      </c>
      <c r="AOI31" s="14" t="str">
        <f>IF('Employee Input 20-21'!AOI31="","",'Employee Input 20-21'!AOI31)</f>
        <v/>
      </c>
      <c r="AOJ31" s="14" t="str">
        <f>IF('Employee Input 20-21'!AOJ31="","",'Employee Input 20-21'!AOJ31)</f>
        <v/>
      </c>
      <c r="AOK31" s="14" t="str">
        <f>IF('Employee Input 20-21'!AOK31="","",'Employee Input 20-21'!AOK31)</f>
        <v/>
      </c>
      <c r="AOL31" s="14" t="str">
        <f>IF('Employee Input 20-21'!AOL31="","",'Employee Input 20-21'!AOL31)</f>
        <v/>
      </c>
      <c r="AOM31" s="14" t="str">
        <f>IF('Employee Input 20-21'!AOM31="","",'Employee Input 20-21'!AOM31)</f>
        <v/>
      </c>
      <c r="AON31" s="14" t="str">
        <f>IF('Employee Input 20-21'!AON31="","",'Employee Input 20-21'!AON31)</f>
        <v/>
      </c>
      <c r="AOO31" s="14" t="str">
        <f>IF('Employee Input 20-21'!AOO31="","",'Employee Input 20-21'!AOO31)</f>
        <v/>
      </c>
      <c r="AOP31" s="14" t="str">
        <f>IF('Employee Input 20-21'!AOP31="","",'Employee Input 20-21'!AOP31)</f>
        <v/>
      </c>
      <c r="AOQ31" s="14" t="str">
        <f>IF('Employee Input 20-21'!AOQ31="","",'Employee Input 20-21'!AOQ31)</f>
        <v/>
      </c>
      <c r="AOR31" s="14" t="str">
        <f>IF('Employee Input 20-21'!AOR31="","",'Employee Input 20-21'!AOR31)</f>
        <v/>
      </c>
      <c r="AOS31" s="14" t="str">
        <f>IF('Employee Input 20-21'!AOS31="","",'Employee Input 20-21'!AOS31)</f>
        <v/>
      </c>
      <c r="AOT31" s="14" t="str">
        <f>IF('Employee Input 20-21'!AOT31="","",'Employee Input 20-21'!AOT31)</f>
        <v/>
      </c>
      <c r="AOU31" s="14" t="str">
        <f>IF('Employee Input 20-21'!AOU31="","",'Employee Input 20-21'!AOU31)</f>
        <v/>
      </c>
      <c r="AOV31" s="14" t="str">
        <f>IF('Employee Input 20-21'!AOV31="","",'Employee Input 20-21'!AOV31)</f>
        <v/>
      </c>
      <c r="AOW31" s="14" t="str">
        <f>IF('Employee Input 20-21'!AOW31="","",'Employee Input 20-21'!AOW31)</f>
        <v/>
      </c>
      <c r="AOX31" s="14" t="str">
        <f>IF('Employee Input 20-21'!AOX31="","",'Employee Input 20-21'!AOX31)</f>
        <v/>
      </c>
      <c r="AOY31" s="14" t="str">
        <f>IF('Employee Input 20-21'!AOY31="","",'Employee Input 20-21'!AOY31)</f>
        <v/>
      </c>
      <c r="AOZ31" s="14" t="str">
        <f>IF('Employee Input 20-21'!AOZ31="","",'Employee Input 20-21'!AOZ31)</f>
        <v/>
      </c>
      <c r="APA31" s="14" t="str">
        <f>IF('Employee Input 20-21'!APA31="","",'Employee Input 20-21'!APA31)</f>
        <v/>
      </c>
      <c r="APB31" s="14" t="str">
        <f>IF('Employee Input 20-21'!APB31="","",'Employee Input 20-21'!APB31)</f>
        <v/>
      </c>
      <c r="APC31" s="14" t="str">
        <f>IF('Employee Input 20-21'!APC31="","",'Employee Input 20-21'!APC31)</f>
        <v/>
      </c>
      <c r="APD31" s="14" t="str">
        <f>IF('Employee Input 20-21'!APD31="","",'Employee Input 20-21'!APD31)</f>
        <v/>
      </c>
      <c r="APE31" s="14" t="str">
        <f>IF('Employee Input 20-21'!APE31="","",'Employee Input 20-21'!APE31)</f>
        <v/>
      </c>
      <c r="APF31" s="14" t="str">
        <f>IF('Employee Input 20-21'!APF31="","",'Employee Input 20-21'!APF31)</f>
        <v/>
      </c>
      <c r="APG31" s="14" t="str">
        <f>IF('Employee Input 20-21'!APG31="","",'Employee Input 20-21'!APG31)</f>
        <v/>
      </c>
      <c r="APH31" s="14" t="str">
        <f>IF('Employee Input 20-21'!APH31="","",'Employee Input 20-21'!APH31)</f>
        <v/>
      </c>
      <c r="API31" s="14" t="str">
        <f>IF('Employee Input 20-21'!API31="","",'Employee Input 20-21'!API31)</f>
        <v/>
      </c>
      <c r="APJ31" s="14" t="str">
        <f>IF('Employee Input 20-21'!APJ31="","",'Employee Input 20-21'!APJ31)</f>
        <v/>
      </c>
      <c r="APK31" s="14" t="str">
        <f>IF('Employee Input 20-21'!APK31="","",'Employee Input 20-21'!APK31)</f>
        <v/>
      </c>
      <c r="APL31" s="14" t="str">
        <f>IF('Employee Input 20-21'!APL31="","",'Employee Input 20-21'!APL31)</f>
        <v/>
      </c>
      <c r="APM31" s="14" t="str">
        <f>IF('Employee Input 20-21'!APM31="","",'Employee Input 20-21'!APM31)</f>
        <v/>
      </c>
      <c r="APN31" s="14" t="str">
        <f>IF('Employee Input 20-21'!APN31="","",'Employee Input 20-21'!APN31)</f>
        <v/>
      </c>
      <c r="APO31" s="14" t="str">
        <f>IF('Employee Input 20-21'!APO31="","",'Employee Input 20-21'!APO31)</f>
        <v/>
      </c>
      <c r="APP31" s="14" t="str">
        <f>IF('Employee Input 20-21'!APP31="","",'Employee Input 20-21'!APP31)</f>
        <v/>
      </c>
      <c r="APQ31" s="14" t="str">
        <f>IF('Employee Input 20-21'!APQ31="","",'Employee Input 20-21'!APQ31)</f>
        <v/>
      </c>
      <c r="APR31" s="14" t="str">
        <f>IF('Employee Input 20-21'!APR31="","",'Employee Input 20-21'!APR31)</f>
        <v/>
      </c>
      <c r="APS31" s="14" t="str">
        <f>IF('Employee Input 20-21'!APS31="","",'Employee Input 20-21'!APS31)</f>
        <v/>
      </c>
      <c r="APT31" s="14" t="str">
        <f>IF('Employee Input 20-21'!APT31="","",'Employee Input 20-21'!APT31)</f>
        <v/>
      </c>
      <c r="APU31" s="14" t="str">
        <f>IF('Employee Input 20-21'!APU31="","",'Employee Input 20-21'!APU31)</f>
        <v/>
      </c>
      <c r="APV31" s="14" t="str">
        <f>IF('Employee Input 20-21'!APV31="","",'Employee Input 20-21'!APV31)</f>
        <v/>
      </c>
      <c r="APW31" s="14" t="str">
        <f>IF('Employee Input 20-21'!APW31="","",'Employee Input 20-21'!APW31)</f>
        <v/>
      </c>
      <c r="APX31" s="14" t="str">
        <f>IF('Employee Input 20-21'!APX31="","",'Employee Input 20-21'!APX31)</f>
        <v/>
      </c>
      <c r="APY31" s="14" t="str">
        <f>IF('Employee Input 20-21'!APY31="","",'Employee Input 20-21'!APY31)</f>
        <v/>
      </c>
      <c r="APZ31" s="14" t="str">
        <f>IF('Employee Input 20-21'!APZ31="","",'Employee Input 20-21'!APZ31)</f>
        <v/>
      </c>
      <c r="AQA31" s="14" t="str">
        <f>IF('Employee Input 20-21'!AQA31="","",'Employee Input 20-21'!AQA31)</f>
        <v/>
      </c>
      <c r="AQB31" s="14" t="str">
        <f>IF('Employee Input 20-21'!AQB31="","",'Employee Input 20-21'!AQB31)</f>
        <v/>
      </c>
      <c r="AQC31" s="14" t="str">
        <f>IF('Employee Input 20-21'!AQC31="","",'Employee Input 20-21'!AQC31)</f>
        <v/>
      </c>
      <c r="AQD31" s="14" t="str">
        <f>IF('Employee Input 20-21'!AQD31="","",'Employee Input 20-21'!AQD31)</f>
        <v/>
      </c>
      <c r="AQE31" s="14" t="str">
        <f>IF('Employee Input 20-21'!AQE31="","",'Employee Input 20-21'!AQE31)</f>
        <v/>
      </c>
      <c r="AQF31" s="14" t="str">
        <f>IF('Employee Input 20-21'!AQF31="","",'Employee Input 20-21'!AQF31)</f>
        <v/>
      </c>
      <c r="AQG31" s="14" t="str">
        <f>IF('Employee Input 20-21'!AQG31="","",'Employee Input 20-21'!AQG31)</f>
        <v/>
      </c>
      <c r="AQH31" s="14" t="str">
        <f>IF('Employee Input 20-21'!AQH31="","",'Employee Input 20-21'!AQH31)</f>
        <v/>
      </c>
      <c r="AQI31" s="14" t="str">
        <f>IF('Employee Input 20-21'!AQI31="","",'Employee Input 20-21'!AQI31)</f>
        <v/>
      </c>
      <c r="AQJ31" s="14" t="str">
        <f>IF('Employee Input 20-21'!AQJ31="","",'Employee Input 20-21'!AQJ31)</f>
        <v/>
      </c>
      <c r="AQK31" s="14" t="str">
        <f>IF('Employee Input 20-21'!AQK31="","",'Employee Input 20-21'!AQK31)</f>
        <v/>
      </c>
      <c r="AQL31" s="14" t="str">
        <f>IF('Employee Input 20-21'!AQL31="","",'Employee Input 20-21'!AQL31)</f>
        <v/>
      </c>
      <c r="AQM31" s="14" t="str">
        <f>IF('Employee Input 20-21'!AQM31="","",'Employee Input 20-21'!AQM31)</f>
        <v/>
      </c>
      <c r="AQN31" s="14" t="str">
        <f>IF('Employee Input 20-21'!AQN31="","",'Employee Input 20-21'!AQN31)</f>
        <v/>
      </c>
      <c r="AQO31" s="14" t="str">
        <f>IF('Employee Input 20-21'!AQO31="","",'Employee Input 20-21'!AQO31)</f>
        <v/>
      </c>
      <c r="AQP31" s="14" t="str">
        <f>IF('Employee Input 20-21'!AQP31="","",'Employee Input 20-21'!AQP31)</f>
        <v/>
      </c>
      <c r="AQQ31" s="14" t="str">
        <f>IF('Employee Input 20-21'!AQQ31="","",'Employee Input 20-21'!AQQ31)</f>
        <v/>
      </c>
      <c r="AQR31" s="14" t="str">
        <f>IF('Employee Input 20-21'!AQR31="","",'Employee Input 20-21'!AQR31)</f>
        <v/>
      </c>
      <c r="AQS31" s="14" t="str">
        <f>IF('Employee Input 20-21'!AQS31="","",'Employee Input 20-21'!AQS31)</f>
        <v/>
      </c>
      <c r="AQT31" s="14" t="str">
        <f>IF('Employee Input 20-21'!AQT31="","",'Employee Input 20-21'!AQT31)</f>
        <v/>
      </c>
      <c r="AQU31" s="14" t="str">
        <f>IF('Employee Input 20-21'!AQU31="","",'Employee Input 20-21'!AQU31)</f>
        <v/>
      </c>
      <c r="AQV31" s="14" t="str">
        <f>IF('Employee Input 20-21'!AQV31="","",'Employee Input 20-21'!AQV31)</f>
        <v/>
      </c>
      <c r="AQW31" s="14" t="str">
        <f>IF('Employee Input 20-21'!AQW31="","",'Employee Input 20-21'!AQW31)</f>
        <v/>
      </c>
      <c r="AQX31" s="14" t="str">
        <f>IF('Employee Input 20-21'!AQX31="","",'Employee Input 20-21'!AQX31)</f>
        <v/>
      </c>
      <c r="AQY31" s="14" t="str">
        <f>IF('Employee Input 20-21'!AQY31="","",'Employee Input 20-21'!AQY31)</f>
        <v/>
      </c>
      <c r="AQZ31" s="14" t="str">
        <f>IF('Employee Input 20-21'!AQZ31="","",'Employee Input 20-21'!AQZ31)</f>
        <v/>
      </c>
      <c r="ARA31" s="14" t="str">
        <f>IF('Employee Input 20-21'!ARA31="","",'Employee Input 20-21'!ARA31)</f>
        <v/>
      </c>
      <c r="ARB31" s="14" t="str">
        <f>IF('Employee Input 20-21'!ARB31="","",'Employee Input 20-21'!ARB31)</f>
        <v/>
      </c>
      <c r="ARC31" s="14" t="str">
        <f>IF('Employee Input 20-21'!ARC31="","",'Employee Input 20-21'!ARC31)</f>
        <v/>
      </c>
      <c r="ARD31" s="14" t="str">
        <f>IF('Employee Input 20-21'!ARD31="","",'Employee Input 20-21'!ARD31)</f>
        <v/>
      </c>
      <c r="ARE31" s="14" t="str">
        <f>IF('Employee Input 20-21'!ARE31="","",'Employee Input 20-21'!ARE31)</f>
        <v/>
      </c>
      <c r="ARF31" s="14" t="str">
        <f>IF('Employee Input 20-21'!ARF31="","",'Employee Input 20-21'!ARF31)</f>
        <v/>
      </c>
      <c r="ARG31" s="14" t="str">
        <f>IF('Employee Input 20-21'!ARG31="","",'Employee Input 20-21'!ARG31)</f>
        <v/>
      </c>
      <c r="ARH31" s="14" t="str">
        <f>IF('Employee Input 20-21'!ARH31="","",'Employee Input 20-21'!ARH31)</f>
        <v/>
      </c>
      <c r="ARI31" s="14" t="str">
        <f>IF('Employee Input 20-21'!ARI31="","",'Employee Input 20-21'!ARI31)</f>
        <v/>
      </c>
      <c r="ARJ31" s="14" t="str">
        <f>IF('Employee Input 20-21'!ARJ31="","",'Employee Input 20-21'!ARJ31)</f>
        <v/>
      </c>
      <c r="ARK31" s="14" t="str">
        <f>IF('Employee Input 20-21'!ARK31="","",'Employee Input 20-21'!ARK31)</f>
        <v/>
      </c>
      <c r="ARL31" s="14" t="str">
        <f>IF('Employee Input 20-21'!ARL31="","",'Employee Input 20-21'!ARL31)</f>
        <v/>
      </c>
      <c r="ARM31" s="14" t="str">
        <f>IF('Employee Input 20-21'!ARM31="","",'Employee Input 20-21'!ARM31)</f>
        <v/>
      </c>
      <c r="ARN31" s="14" t="str">
        <f>IF('Employee Input 20-21'!ARN31="","",'Employee Input 20-21'!ARN31)</f>
        <v/>
      </c>
      <c r="ARO31" s="14" t="str">
        <f>IF('Employee Input 20-21'!ARO31="","",'Employee Input 20-21'!ARO31)</f>
        <v/>
      </c>
      <c r="ARP31" s="14" t="str">
        <f>IF('Employee Input 20-21'!ARP31="","",'Employee Input 20-21'!ARP31)</f>
        <v/>
      </c>
      <c r="ARQ31" s="14" t="str">
        <f>IF('Employee Input 20-21'!ARQ31="","",'Employee Input 20-21'!ARQ31)</f>
        <v/>
      </c>
      <c r="ARR31" s="14" t="str">
        <f>IF('Employee Input 20-21'!ARR31="","",'Employee Input 20-21'!ARR31)</f>
        <v/>
      </c>
      <c r="ARS31" s="14" t="str">
        <f>IF('Employee Input 20-21'!ARS31="","",'Employee Input 20-21'!ARS31)</f>
        <v/>
      </c>
      <c r="ART31" s="14" t="str">
        <f>IF('Employee Input 20-21'!ART31="","",'Employee Input 20-21'!ART31)</f>
        <v/>
      </c>
      <c r="ARU31" s="14" t="str">
        <f>IF('Employee Input 20-21'!ARU31="","",'Employee Input 20-21'!ARU31)</f>
        <v/>
      </c>
      <c r="ARV31" s="14" t="str">
        <f>IF('Employee Input 20-21'!ARV31="","",'Employee Input 20-21'!ARV31)</f>
        <v/>
      </c>
      <c r="ARW31" s="14" t="str">
        <f>IF('Employee Input 20-21'!ARW31="","",'Employee Input 20-21'!ARW31)</f>
        <v/>
      </c>
      <c r="ARX31" s="14" t="str">
        <f>IF('Employee Input 20-21'!ARX31="","",'Employee Input 20-21'!ARX31)</f>
        <v/>
      </c>
      <c r="ARY31" s="14" t="str">
        <f>IF('Employee Input 20-21'!ARY31="","",'Employee Input 20-21'!ARY31)</f>
        <v/>
      </c>
      <c r="ARZ31" s="14" t="str">
        <f>IF('Employee Input 20-21'!ARZ31="","",'Employee Input 20-21'!ARZ31)</f>
        <v/>
      </c>
      <c r="ASA31" s="14" t="str">
        <f>IF('Employee Input 20-21'!ASA31="","",'Employee Input 20-21'!ASA31)</f>
        <v/>
      </c>
      <c r="ASB31" s="14" t="str">
        <f>IF('Employee Input 20-21'!ASB31="","",'Employee Input 20-21'!ASB31)</f>
        <v/>
      </c>
      <c r="ASC31" s="14" t="str">
        <f>IF('Employee Input 20-21'!ASC31="","",'Employee Input 20-21'!ASC31)</f>
        <v/>
      </c>
      <c r="ASD31" s="14" t="str">
        <f>IF('Employee Input 20-21'!ASD31="","",'Employee Input 20-21'!ASD31)</f>
        <v/>
      </c>
      <c r="ASE31" s="14" t="str">
        <f>IF('Employee Input 20-21'!ASE31="","",'Employee Input 20-21'!ASE31)</f>
        <v/>
      </c>
      <c r="ASF31" s="14" t="str">
        <f>IF('Employee Input 20-21'!ASF31="","",'Employee Input 20-21'!ASF31)</f>
        <v/>
      </c>
      <c r="ASG31" s="14" t="str">
        <f>IF('Employee Input 20-21'!ASG31="","",'Employee Input 20-21'!ASG31)</f>
        <v/>
      </c>
      <c r="ASH31" s="14" t="str">
        <f>IF('Employee Input 20-21'!ASH31="","",'Employee Input 20-21'!ASH31)</f>
        <v/>
      </c>
      <c r="ASI31" s="14" t="str">
        <f>IF('Employee Input 20-21'!ASI31="","",'Employee Input 20-21'!ASI31)</f>
        <v/>
      </c>
      <c r="ASJ31" s="14" t="str">
        <f>IF('Employee Input 20-21'!ASJ31="","",'Employee Input 20-21'!ASJ31)</f>
        <v/>
      </c>
      <c r="ASK31" s="14" t="str">
        <f>IF('Employee Input 20-21'!ASK31="","",'Employee Input 20-21'!ASK31)</f>
        <v/>
      </c>
      <c r="ASL31" s="14" t="str">
        <f>IF('Employee Input 20-21'!ASL31="","",'Employee Input 20-21'!ASL31)</f>
        <v/>
      </c>
      <c r="ASM31" s="14" t="str">
        <f>IF('Employee Input 20-21'!ASM31="","",'Employee Input 20-21'!ASM31)</f>
        <v/>
      </c>
      <c r="ASN31" s="14" t="str">
        <f>IF('Employee Input 20-21'!ASN31="","",'Employee Input 20-21'!ASN31)</f>
        <v/>
      </c>
      <c r="ASO31" s="14" t="str">
        <f>IF('Employee Input 20-21'!ASO31="","",'Employee Input 20-21'!ASO31)</f>
        <v/>
      </c>
      <c r="ASP31" s="14" t="str">
        <f>IF('Employee Input 20-21'!ASP31="","",'Employee Input 20-21'!ASP31)</f>
        <v/>
      </c>
      <c r="ASQ31" s="14" t="str">
        <f>IF('Employee Input 20-21'!ASQ31="","",'Employee Input 20-21'!ASQ31)</f>
        <v/>
      </c>
      <c r="ASR31" s="14" t="str">
        <f>IF('Employee Input 20-21'!ASR31="","",'Employee Input 20-21'!ASR31)</f>
        <v/>
      </c>
      <c r="ASS31" s="14" t="str">
        <f>IF('Employee Input 20-21'!ASS31="","",'Employee Input 20-21'!ASS31)</f>
        <v/>
      </c>
      <c r="AST31" s="14" t="str">
        <f>IF('Employee Input 20-21'!AST31="","",'Employee Input 20-21'!AST31)</f>
        <v/>
      </c>
      <c r="ASU31" s="14" t="str">
        <f>IF('Employee Input 20-21'!ASU31="","",'Employee Input 20-21'!ASU31)</f>
        <v/>
      </c>
      <c r="ASV31" s="14" t="str">
        <f>IF('Employee Input 20-21'!ASV31="","",'Employee Input 20-21'!ASV31)</f>
        <v/>
      </c>
      <c r="ASW31" s="14" t="str">
        <f>IF('Employee Input 20-21'!ASW31="","",'Employee Input 20-21'!ASW31)</f>
        <v/>
      </c>
      <c r="ASX31" s="14" t="str">
        <f>IF('Employee Input 20-21'!ASX31="","",'Employee Input 20-21'!ASX31)</f>
        <v/>
      </c>
      <c r="ASY31" s="14" t="str">
        <f>IF('Employee Input 20-21'!ASY31="","",'Employee Input 20-21'!ASY31)</f>
        <v/>
      </c>
      <c r="ASZ31" s="14" t="str">
        <f>IF('Employee Input 20-21'!ASZ31="","",'Employee Input 20-21'!ASZ31)</f>
        <v/>
      </c>
      <c r="ATA31" s="14" t="str">
        <f>IF('Employee Input 20-21'!ATA31="","",'Employee Input 20-21'!ATA31)</f>
        <v/>
      </c>
      <c r="ATB31" s="14" t="str">
        <f>IF('Employee Input 20-21'!ATB31="","",'Employee Input 20-21'!ATB31)</f>
        <v/>
      </c>
      <c r="ATC31" s="14" t="str">
        <f>IF('Employee Input 20-21'!ATC31="","",'Employee Input 20-21'!ATC31)</f>
        <v/>
      </c>
      <c r="ATD31" s="14" t="str">
        <f>IF('Employee Input 20-21'!ATD31="","",'Employee Input 20-21'!ATD31)</f>
        <v/>
      </c>
      <c r="ATE31" s="14" t="str">
        <f>IF('Employee Input 20-21'!ATE31="","",'Employee Input 20-21'!ATE31)</f>
        <v/>
      </c>
      <c r="ATF31" s="14" t="str">
        <f>IF('Employee Input 20-21'!ATF31="","",'Employee Input 20-21'!ATF31)</f>
        <v/>
      </c>
      <c r="ATG31" s="14" t="str">
        <f>IF('Employee Input 20-21'!ATG31="","",'Employee Input 20-21'!ATG31)</f>
        <v/>
      </c>
      <c r="ATH31" s="14" t="str">
        <f>IF('Employee Input 20-21'!ATH31="","",'Employee Input 20-21'!ATH31)</f>
        <v/>
      </c>
      <c r="ATI31" s="14" t="str">
        <f>IF('Employee Input 20-21'!ATI31="","",'Employee Input 20-21'!ATI31)</f>
        <v/>
      </c>
      <c r="ATJ31" s="14" t="str">
        <f>IF('Employee Input 20-21'!ATJ31="","",'Employee Input 20-21'!ATJ31)</f>
        <v/>
      </c>
      <c r="ATK31" s="14" t="str">
        <f>IF('Employee Input 20-21'!ATK31="","",'Employee Input 20-21'!ATK31)</f>
        <v/>
      </c>
      <c r="ATL31" s="14" t="str">
        <f>IF('Employee Input 20-21'!ATL31="","",'Employee Input 20-21'!ATL31)</f>
        <v/>
      </c>
      <c r="ATM31" s="14" t="str">
        <f>IF('Employee Input 20-21'!ATM31="","",'Employee Input 20-21'!ATM31)</f>
        <v/>
      </c>
      <c r="ATN31" s="14" t="str">
        <f>IF('Employee Input 20-21'!ATN31="","",'Employee Input 20-21'!ATN31)</f>
        <v/>
      </c>
      <c r="ATO31" s="14" t="str">
        <f>IF('Employee Input 20-21'!ATO31="","",'Employee Input 20-21'!ATO31)</f>
        <v/>
      </c>
      <c r="ATP31" s="14" t="str">
        <f>IF('Employee Input 20-21'!ATP31="","",'Employee Input 20-21'!ATP31)</f>
        <v/>
      </c>
      <c r="ATQ31" s="14" t="str">
        <f>IF('Employee Input 20-21'!ATQ31="","",'Employee Input 20-21'!ATQ31)</f>
        <v/>
      </c>
      <c r="ATR31" s="14" t="str">
        <f>IF('Employee Input 20-21'!ATR31="","",'Employee Input 20-21'!ATR31)</f>
        <v/>
      </c>
      <c r="ATS31" s="14" t="str">
        <f>IF('Employee Input 20-21'!ATS31="","",'Employee Input 20-21'!ATS31)</f>
        <v/>
      </c>
      <c r="ATT31" s="14" t="str">
        <f>IF('Employee Input 20-21'!ATT31="","",'Employee Input 20-21'!ATT31)</f>
        <v/>
      </c>
      <c r="ATU31" s="14" t="str">
        <f>IF('Employee Input 20-21'!ATU31="","",'Employee Input 20-21'!ATU31)</f>
        <v/>
      </c>
      <c r="ATV31" s="14" t="str">
        <f>IF('Employee Input 20-21'!ATV31="","",'Employee Input 20-21'!ATV31)</f>
        <v/>
      </c>
      <c r="ATW31" s="14" t="str">
        <f>IF('Employee Input 20-21'!ATW31="","",'Employee Input 20-21'!ATW31)</f>
        <v/>
      </c>
      <c r="ATX31" s="14" t="str">
        <f>IF('Employee Input 20-21'!ATX31="","",'Employee Input 20-21'!ATX31)</f>
        <v/>
      </c>
      <c r="ATY31" s="14" t="str">
        <f>IF('Employee Input 20-21'!ATY31="","",'Employee Input 20-21'!ATY31)</f>
        <v/>
      </c>
      <c r="ATZ31" s="14" t="str">
        <f>IF('Employee Input 20-21'!ATZ31="","",'Employee Input 20-21'!ATZ31)</f>
        <v/>
      </c>
      <c r="AUA31" s="14" t="str">
        <f>IF('Employee Input 20-21'!AUA31="","",'Employee Input 20-21'!AUA31)</f>
        <v/>
      </c>
      <c r="AUB31" s="14" t="str">
        <f>IF('Employee Input 20-21'!AUB31="","",'Employee Input 20-21'!AUB31)</f>
        <v/>
      </c>
      <c r="AUC31" s="14" t="str">
        <f>IF('Employee Input 20-21'!AUC31="","",'Employee Input 20-21'!AUC31)</f>
        <v/>
      </c>
      <c r="AUD31" s="14" t="str">
        <f>IF('Employee Input 20-21'!AUD31="","",'Employee Input 20-21'!AUD31)</f>
        <v/>
      </c>
      <c r="AUE31" s="14" t="str">
        <f>IF('Employee Input 20-21'!AUE31="","",'Employee Input 20-21'!AUE31)</f>
        <v/>
      </c>
      <c r="AUF31" s="14" t="str">
        <f>IF('Employee Input 20-21'!AUF31="","",'Employee Input 20-21'!AUF31)</f>
        <v/>
      </c>
      <c r="AUG31" s="14" t="str">
        <f>IF('Employee Input 20-21'!AUG31="","",'Employee Input 20-21'!AUG31)</f>
        <v/>
      </c>
      <c r="AUH31" s="14" t="str">
        <f>IF('Employee Input 20-21'!AUH31="","",'Employee Input 20-21'!AUH31)</f>
        <v/>
      </c>
      <c r="AUI31" s="14" t="str">
        <f>IF('Employee Input 20-21'!AUI31="","",'Employee Input 20-21'!AUI31)</f>
        <v/>
      </c>
      <c r="AUJ31" s="14" t="str">
        <f>IF('Employee Input 20-21'!AUJ31="","",'Employee Input 20-21'!AUJ31)</f>
        <v/>
      </c>
      <c r="AUK31" s="14" t="str">
        <f>IF('Employee Input 20-21'!AUK31="","",'Employee Input 20-21'!AUK31)</f>
        <v/>
      </c>
      <c r="AUL31" s="14" t="str">
        <f>IF('Employee Input 20-21'!AUL31="","",'Employee Input 20-21'!AUL31)</f>
        <v/>
      </c>
      <c r="AUM31" s="14" t="str">
        <f>IF('Employee Input 20-21'!AUM31="","",'Employee Input 20-21'!AUM31)</f>
        <v/>
      </c>
      <c r="AUN31" s="14" t="str">
        <f>IF('Employee Input 20-21'!AUN31="","",'Employee Input 20-21'!AUN31)</f>
        <v/>
      </c>
      <c r="AUO31" s="14" t="str">
        <f>IF('Employee Input 20-21'!AUO31="","",'Employee Input 20-21'!AUO31)</f>
        <v/>
      </c>
      <c r="AUP31" s="14" t="str">
        <f>IF('Employee Input 20-21'!AUP31="","",'Employee Input 20-21'!AUP31)</f>
        <v/>
      </c>
      <c r="AUQ31" s="14" t="str">
        <f>IF('Employee Input 20-21'!AUQ31="","",'Employee Input 20-21'!AUQ31)</f>
        <v/>
      </c>
      <c r="AUR31" s="14" t="str">
        <f>IF('Employee Input 20-21'!AUR31="","",'Employee Input 20-21'!AUR31)</f>
        <v/>
      </c>
      <c r="AUS31" s="14" t="str">
        <f>IF('Employee Input 20-21'!AUS31="","",'Employee Input 20-21'!AUS31)</f>
        <v/>
      </c>
      <c r="AUT31" s="14" t="str">
        <f>IF('Employee Input 20-21'!AUT31="","",'Employee Input 20-21'!AUT31)</f>
        <v/>
      </c>
      <c r="AUU31" s="14" t="str">
        <f>IF('Employee Input 20-21'!AUU31="","",'Employee Input 20-21'!AUU31)</f>
        <v/>
      </c>
      <c r="AUV31" s="14" t="str">
        <f>IF('Employee Input 20-21'!AUV31="","",'Employee Input 20-21'!AUV31)</f>
        <v/>
      </c>
      <c r="AUW31" s="14" t="str">
        <f>IF('Employee Input 20-21'!AUW31="","",'Employee Input 20-21'!AUW31)</f>
        <v/>
      </c>
      <c r="AUX31" s="14" t="str">
        <f>IF('Employee Input 20-21'!AUX31="","",'Employee Input 20-21'!AUX31)</f>
        <v/>
      </c>
      <c r="AUY31" s="14" t="str">
        <f>IF('Employee Input 20-21'!AUY31="","",'Employee Input 20-21'!AUY31)</f>
        <v/>
      </c>
      <c r="AUZ31" s="14" t="str">
        <f>IF('Employee Input 20-21'!AUZ31="","",'Employee Input 20-21'!AUZ31)</f>
        <v/>
      </c>
      <c r="AVA31" s="14" t="str">
        <f>IF('Employee Input 20-21'!AVA31="","",'Employee Input 20-21'!AVA31)</f>
        <v/>
      </c>
      <c r="AVB31" s="14" t="str">
        <f>IF('Employee Input 20-21'!AVB31="","",'Employee Input 20-21'!AVB31)</f>
        <v/>
      </c>
      <c r="AVC31" s="14" t="str">
        <f>IF('Employee Input 20-21'!AVC31="","",'Employee Input 20-21'!AVC31)</f>
        <v/>
      </c>
      <c r="AVD31" s="14" t="str">
        <f>IF('Employee Input 20-21'!AVD31="","",'Employee Input 20-21'!AVD31)</f>
        <v/>
      </c>
      <c r="AVE31" s="14" t="str">
        <f>IF('Employee Input 20-21'!AVE31="","",'Employee Input 20-21'!AVE31)</f>
        <v/>
      </c>
      <c r="AVF31" s="14" t="str">
        <f>IF('Employee Input 20-21'!AVF31="","",'Employee Input 20-21'!AVF31)</f>
        <v/>
      </c>
      <c r="AVG31" s="14" t="str">
        <f>IF('Employee Input 20-21'!AVG31="","",'Employee Input 20-21'!AVG31)</f>
        <v/>
      </c>
      <c r="AVH31" s="14" t="str">
        <f>IF('Employee Input 20-21'!AVH31="","",'Employee Input 20-21'!AVH31)</f>
        <v/>
      </c>
      <c r="AVI31" s="14" t="str">
        <f>IF('Employee Input 20-21'!AVI31="","",'Employee Input 20-21'!AVI31)</f>
        <v/>
      </c>
      <c r="AVJ31" s="14" t="str">
        <f>IF('Employee Input 20-21'!AVJ31="","",'Employee Input 20-21'!AVJ31)</f>
        <v/>
      </c>
      <c r="AVK31" s="14" t="str">
        <f>IF('Employee Input 20-21'!AVK31="","",'Employee Input 20-21'!AVK31)</f>
        <v/>
      </c>
      <c r="AVL31" s="14" t="str">
        <f>IF('Employee Input 20-21'!AVL31="","",'Employee Input 20-21'!AVL31)</f>
        <v/>
      </c>
      <c r="AVM31" s="14" t="str">
        <f>IF('Employee Input 20-21'!AVM31="","",'Employee Input 20-21'!AVM31)</f>
        <v/>
      </c>
      <c r="AVN31" s="14" t="str">
        <f>IF('Employee Input 20-21'!AVN31="","",'Employee Input 20-21'!AVN31)</f>
        <v/>
      </c>
      <c r="AVO31" s="14" t="str">
        <f>IF('Employee Input 20-21'!AVO31="","",'Employee Input 20-21'!AVO31)</f>
        <v/>
      </c>
      <c r="AVP31" s="14" t="str">
        <f>IF('Employee Input 20-21'!AVP31="","",'Employee Input 20-21'!AVP31)</f>
        <v/>
      </c>
      <c r="AVQ31" s="14" t="str">
        <f>IF('Employee Input 20-21'!AVQ31="","",'Employee Input 20-21'!AVQ31)</f>
        <v/>
      </c>
      <c r="AVR31" s="14" t="str">
        <f>IF('Employee Input 20-21'!AVR31="","",'Employee Input 20-21'!AVR31)</f>
        <v/>
      </c>
      <c r="AVS31" s="14" t="str">
        <f>IF('Employee Input 20-21'!AVS31="","",'Employee Input 20-21'!AVS31)</f>
        <v/>
      </c>
      <c r="AVT31" s="14" t="str">
        <f>IF('Employee Input 20-21'!AVT31="","",'Employee Input 20-21'!AVT31)</f>
        <v/>
      </c>
      <c r="AVU31" s="14" t="str">
        <f>IF('Employee Input 20-21'!AVU31="","",'Employee Input 20-21'!AVU31)</f>
        <v/>
      </c>
      <c r="AVV31" s="14" t="str">
        <f>IF('Employee Input 20-21'!AVV31="","",'Employee Input 20-21'!AVV31)</f>
        <v/>
      </c>
      <c r="AVW31" s="14" t="str">
        <f>IF('Employee Input 20-21'!AVW31="","",'Employee Input 20-21'!AVW31)</f>
        <v/>
      </c>
      <c r="AVX31" s="14" t="str">
        <f>IF('Employee Input 20-21'!AVX31="","",'Employee Input 20-21'!AVX31)</f>
        <v/>
      </c>
      <c r="AVY31" s="14" t="str">
        <f>IF('Employee Input 20-21'!AVY31="","",'Employee Input 20-21'!AVY31)</f>
        <v/>
      </c>
      <c r="AVZ31" s="14" t="str">
        <f>IF('Employee Input 20-21'!AVZ31="","",'Employee Input 20-21'!AVZ31)</f>
        <v/>
      </c>
      <c r="AWA31" s="14" t="str">
        <f>IF('Employee Input 20-21'!AWA31="","",'Employee Input 20-21'!AWA31)</f>
        <v/>
      </c>
      <c r="AWB31" s="14" t="str">
        <f>IF('Employee Input 20-21'!AWB31="","",'Employee Input 20-21'!AWB31)</f>
        <v/>
      </c>
      <c r="AWC31" s="14" t="str">
        <f>IF('Employee Input 20-21'!AWC31="","",'Employee Input 20-21'!AWC31)</f>
        <v/>
      </c>
      <c r="AWD31" s="14" t="str">
        <f>IF('Employee Input 20-21'!AWD31="","",'Employee Input 20-21'!AWD31)</f>
        <v/>
      </c>
      <c r="AWE31" s="14" t="str">
        <f>IF('Employee Input 20-21'!AWE31="","",'Employee Input 20-21'!AWE31)</f>
        <v/>
      </c>
      <c r="AWF31" s="14" t="str">
        <f>IF('Employee Input 20-21'!AWF31="","",'Employee Input 20-21'!AWF31)</f>
        <v/>
      </c>
      <c r="AWG31" s="14" t="str">
        <f>IF('Employee Input 20-21'!AWG31="","",'Employee Input 20-21'!AWG31)</f>
        <v/>
      </c>
      <c r="AWH31" s="14" t="str">
        <f>IF('Employee Input 20-21'!AWH31="","",'Employee Input 20-21'!AWH31)</f>
        <v/>
      </c>
      <c r="AWI31" s="14" t="str">
        <f>IF('Employee Input 20-21'!AWI31="","",'Employee Input 20-21'!AWI31)</f>
        <v/>
      </c>
      <c r="AWJ31" s="14" t="str">
        <f>IF('Employee Input 20-21'!AWJ31="","",'Employee Input 20-21'!AWJ31)</f>
        <v/>
      </c>
      <c r="AWK31" s="14" t="str">
        <f>IF('Employee Input 20-21'!AWK31="","",'Employee Input 20-21'!AWK31)</f>
        <v/>
      </c>
      <c r="AWL31" s="14" t="str">
        <f>IF('Employee Input 20-21'!AWL31="","",'Employee Input 20-21'!AWL31)</f>
        <v/>
      </c>
      <c r="AWM31" s="14" t="str">
        <f>IF('Employee Input 20-21'!AWM31="","",'Employee Input 20-21'!AWM31)</f>
        <v/>
      </c>
      <c r="AWN31" s="14" t="str">
        <f>IF('Employee Input 20-21'!AWN31="","",'Employee Input 20-21'!AWN31)</f>
        <v/>
      </c>
      <c r="AWO31" s="14" t="str">
        <f>IF('Employee Input 20-21'!AWO31="","",'Employee Input 20-21'!AWO31)</f>
        <v/>
      </c>
      <c r="AWP31" s="14" t="str">
        <f>IF('Employee Input 20-21'!AWP31="","",'Employee Input 20-21'!AWP31)</f>
        <v/>
      </c>
      <c r="AWQ31" s="14" t="str">
        <f>IF('Employee Input 20-21'!AWQ31="","",'Employee Input 20-21'!AWQ31)</f>
        <v/>
      </c>
      <c r="AWR31" s="14" t="str">
        <f>IF('Employee Input 20-21'!AWR31="","",'Employee Input 20-21'!AWR31)</f>
        <v/>
      </c>
      <c r="AWS31" s="14" t="str">
        <f>IF('Employee Input 20-21'!AWS31="","",'Employee Input 20-21'!AWS31)</f>
        <v/>
      </c>
      <c r="AWT31" s="14" t="str">
        <f>IF('Employee Input 20-21'!AWT31="","",'Employee Input 20-21'!AWT31)</f>
        <v/>
      </c>
      <c r="AWU31" s="14" t="str">
        <f>IF('Employee Input 20-21'!AWU31="","",'Employee Input 20-21'!AWU31)</f>
        <v/>
      </c>
      <c r="AWV31" s="14" t="str">
        <f>IF('Employee Input 20-21'!AWV31="","",'Employee Input 20-21'!AWV31)</f>
        <v/>
      </c>
      <c r="AWW31" s="14" t="str">
        <f>IF('Employee Input 20-21'!AWW31="","",'Employee Input 20-21'!AWW31)</f>
        <v/>
      </c>
      <c r="AWX31" s="14" t="str">
        <f>IF('Employee Input 20-21'!AWX31="","",'Employee Input 20-21'!AWX31)</f>
        <v/>
      </c>
      <c r="AWY31" s="14" t="str">
        <f>IF('Employee Input 20-21'!AWY31="","",'Employee Input 20-21'!AWY31)</f>
        <v/>
      </c>
      <c r="AWZ31" s="14" t="str">
        <f>IF('Employee Input 20-21'!AWZ31="","",'Employee Input 20-21'!AWZ31)</f>
        <v/>
      </c>
      <c r="AXA31" s="14" t="str">
        <f>IF('Employee Input 20-21'!AXA31="","",'Employee Input 20-21'!AXA31)</f>
        <v/>
      </c>
      <c r="AXB31" s="14" t="str">
        <f>IF('Employee Input 20-21'!AXB31="","",'Employee Input 20-21'!AXB31)</f>
        <v/>
      </c>
      <c r="AXC31" s="14" t="str">
        <f>IF('Employee Input 20-21'!AXC31="","",'Employee Input 20-21'!AXC31)</f>
        <v/>
      </c>
      <c r="AXD31" s="14" t="str">
        <f>IF('Employee Input 20-21'!AXD31="","",'Employee Input 20-21'!AXD31)</f>
        <v/>
      </c>
      <c r="AXE31" s="14" t="str">
        <f>IF('Employee Input 20-21'!AXE31="","",'Employee Input 20-21'!AXE31)</f>
        <v/>
      </c>
      <c r="AXF31" s="14" t="str">
        <f>IF('Employee Input 20-21'!AXF31="","",'Employee Input 20-21'!AXF31)</f>
        <v/>
      </c>
      <c r="AXG31" s="14" t="str">
        <f>IF('Employee Input 20-21'!AXG31="","",'Employee Input 20-21'!AXG31)</f>
        <v/>
      </c>
      <c r="AXH31" s="14" t="str">
        <f>IF('Employee Input 20-21'!AXH31="","",'Employee Input 20-21'!AXH31)</f>
        <v/>
      </c>
      <c r="AXI31" s="14" t="str">
        <f>IF('Employee Input 20-21'!AXI31="","",'Employee Input 20-21'!AXI31)</f>
        <v/>
      </c>
      <c r="AXJ31" s="14" t="str">
        <f>IF('Employee Input 20-21'!AXJ31="","",'Employee Input 20-21'!AXJ31)</f>
        <v/>
      </c>
      <c r="AXK31" s="14" t="str">
        <f>IF('Employee Input 20-21'!AXK31="","",'Employee Input 20-21'!AXK31)</f>
        <v/>
      </c>
      <c r="AXL31" s="14" t="str">
        <f>IF('Employee Input 20-21'!AXL31="","",'Employee Input 20-21'!AXL31)</f>
        <v/>
      </c>
      <c r="AXM31" s="14" t="str">
        <f>IF('Employee Input 20-21'!AXM31="","",'Employee Input 20-21'!AXM31)</f>
        <v/>
      </c>
      <c r="AXN31" s="14" t="str">
        <f>IF('Employee Input 20-21'!AXN31="","",'Employee Input 20-21'!AXN31)</f>
        <v/>
      </c>
      <c r="AXO31" s="14" t="str">
        <f>IF('Employee Input 20-21'!AXO31="","",'Employee Input 20-21'!AXO31)</f>
        <v/>
      </c>
      <c r="AXP31" s="14" t="str">
        <f>IF('Employee Input 20-21'!AXP31="","",'Employee Input 20-21'!AXP31)</f>
        <v/>
      </c>
      <c r="AXQ31" s="14" t="str">
        <f>IF('Employee Input 20-21'!AXQ31="","",'Employee Input 20-21'!AXQ31)</f>
        <v/>
      </c>
      <c r="AXR31" s="14" t="str">
        <f>IF('Employee Input 20-21'!AXR31="","",'Employee Input 20-21'!AXR31)</f>
        <v/>
      </c>
      <c r="AXS31" s="14" t="str">
        <f>IF('Employee Input 20-21'!AXS31="","",'Employee Input 20-21'!AXS31)</f>
        <v/>
      </c>
      <c r="AXT31" s="14" t="str">
        <f>IF('Employee Input 20-21'!AXT31="","",'Employee Input 20-21'!AXT31)</f>
        <v/>
      </c>
      <c r="AXU31" s="14" t="str">
        <f>IF('Employee Input 20-21'!AXU31="","",'Employee Input 20-21'!AXU31)</f>
        <v/>
      </c>
      <c r="AXV31" s="14" t="str">
        <f>IF('Employee Input 20-21'!AXV31="","",'Employee Input 20-21'!AXV31)</f>
        <v/>
      </c>
      <c r="AXW31" s="14" t="str">
        <f>IF('Employee Input 20-21'!AXW31="","",'Employee Input 20-21'!AXW31)</f>
        <v/>
      </c>
      <c r="AXX31" s="14" t="str">
        <f>IF('Employee Input 20-21'!AXX31="","",'Employee Input 20-21'!AXX31)</f>
        <v/>
      </c>
      <c r="AXY31" s="14" t="str">
        <f>IF('Employee Input 20-21'!AXY31="","",'Employee Input 20-21'!AXY31)</f>
        <v/>
      </c>
      <c r="AXZ31" s="14" t="str">
        <f>IF('Employee Input 20-21'!AXZ31="","",'Employee Input 20-21'!AXZ31)</f>
        <v/>
      </c>
      <c r="AYA31" s="14" t="str">
        <f>IF('Employee Input 20-21'!AYA31="","",'Employee Input 20-21'!AYA31)</f>
        <v/>
      </c>
      <c r="AYB31" s="14" t="str">
        <f>IF('Employee Input 20-21'!AYB31="","",'Employee Input 20-21'!AYB31)</f>
        <v/>
      </c>
      <c r="AYC31" s="14" t="str">
        <f>IF('Employee Input 20-21'!AYC31="","",'Employee Input 20-21'!AYC31)</f>
        <v/>
      </c>
      <c r="AYD31" s="14" t="str">
        <f>IF('Employee Input 20-21'!AYD31="","",'Employee Input 20-21'!AYD31)</f>
        <v/>
      </c>
      <c r="AYE31" s="14" t="str">
        <f>IF('Employee Input 20-21'!AYE31="","",'Employee Input 20-21'!AYE31)</f>
        <v/>
      </c>
      <c r="AYF31" s="14" t="str">
        <f>IF('Employee Input 20-21'!AYF31="","",'Employee Input 20-21'!AYF31)</f>
        <v/>
      </c>
      <c r="AYG31" s="14" t="str">
        <f>IF('Employee Input 20-21'!AYG31="","",'Employee Input 20-21'!AYG31)</f>
        <v/>
      </c>
      <c r="AYH31" s="14" t="str">
        <f>IF('Employee Input 20-21'!AYH31="","",'Employee Input 20-21'!AYH31)</f>
        <v/>
      </c>
      <c r="AYI31" s="14" t="str">
        <f>IF('Employee Input 20-21'!AYI31="","",'Employee Input 20-21'!AYI31)</f>
        <v/>
      </c>
      <c r="AYJ31" s="14" t="str">
        <f>IF('Employee Input 20-21'!AYJ31="","",'Employee Input 20-21'!AYJ31)</f>
        <v/>
      </c>
      <c r="AYK31" s="14" t="str">
        <f>IF('Employee Input 20-21'!AYK31="","",'Employee Input 20-21'!AYK31)</f>
        <v/>
      </c>
      <c r="AYL31" s="14" t="str">
        <f>IF('Employee Input 20-21'!AYL31="","",'Employee Input 20-21'!AYL31)</f>
        <v/>
      </c>
      <c r="AYM31" s="14" t="str">
        <f>IF('Employee Input 20-21'!AYM31="","",'Employee Input 20-21'!AYM31)</f>
        <v/>
      </c>
      <c r="AYN31" s="14" t="str">
        <f>IF('Employee Input 20-21'!AYN31="","",'Employee Input 20-21'!AYN31)</f>
        <v/>
      </c>
      <c r="AYO31" s="14" t="str">
        <f>IF('Employee Input 20-21'!AYO31="","",'Employee Input 20-21'!AYO31)</f>
        <v/>
      </c>
      <c r="AYP31" s="14" t="str">
        <f>IF('Employee Input 20-21'!AYP31="","",'Employee Input 20-21'!AYP31)</f>
        <v/>
      </c>
      <c r="AYQ31" s="14" t="str">
        <f>IF('Employee Input 20-21'!AYQ31="","",'Employee Input 20-21'!AYQ31)</f>
        <v/>
      </c>
      <c r="AYR31" s="14" t="str">
        <f>IF('Employee Input 20-21'!AYR31="","",'Employee Input 20-21'!AYR31)</f>
        <v/>
      </c>
      <c r="AYS31" s="14" t="str">
        <f>IF('Employee Input 20-21'!AYS31="","",'Employee Input 20-21'!AYS31)</f>
        <v/>
      </c>
      <c r="AYT31" s="14" t="str">
        <f>IF('Employee Input 20-21'!AYT31="","",'Employee Input 20-21'!AYT31)</f>
        <v/>
      </c>
      <c r="AYU31" s="14" t="str">
        <f>IF('Employee Input 20-21'!AYU31="","",'Employee Input 20-21'!AYU31)</f>
        <v/>
      </c>
      <c r="AYV31" s="14" t="str">
        <f>IF('Employee Input 20-21'!AYV31="","",'Employee Input 20-21'!AYV31)</f>
        <v/>
      </c>
      <c r="AYW31" s="14" t="str">
        <f>IF('Employee Input 20-21'!AYW31="","",'Employee Input 20-21'!AYW31)</f>
        <v/>
      </c>
      <c r="AYX31" s="14" t="str">
        <f>IF('Employee Input 20-21'!AYX31="","",'Employee Input 20-21'!AYX31)</f>
        <v/>
      </c>
      <c r="AYY31" s="14" t="str">
        <f>IF('Employee Input 20-21'!AYY31="","",'Employee Input 20-21'!AYY31)</f>
        <v/>
      </c>
      <c r="AYZ31" s="14" t="str">
        <f>IF('Employee Input 20-21'!AYZ31="","",'Employee Input 20-21'!AYZ31)</f>
        <v/>
      </c>
      <c r="AZA31" s="14" t="str">
        <f>IF('Employee Input 20-21'!AZA31="","",'Employee Input 20-21'!AZA31)</f>
        <v/>
      </c>
      <c r="AZB31" s="14" t="str">
        <f>IF('Employee Input 20-21'!AZB31="","",'Employee Input 20-21'!AZB31)</f>
        <v/>
      </c>
      <c r="AZC31" s="14" t="str">
        <f>IF('Employee Input 20-21'!AZC31="","",'Employee Input 20-21'!AZC31)</f>
        <v/>
      </c>
      <c r="AZD31" s="14" t="str">
        <f>IF('Employee Input 20-21'!AZD31="","",'Employee Input 20-21'!AZD31)</f>
        <v/>
      </c>
      <c r="AZE31" s="14" t="str">
        <f>IF('Employee Input 20-21'!AZE31="","",'Employee Input 20-21'!AZE31)</f>
        <v/>
      </c>
      <c r="AZF31" s="14" t="str">
        <f>IF('Employee Input 20-21'!AZF31="","",'Employee Input 20-21'!AZF31)</f>
        <v/>
      </c>
      <c r="AZG31" s="14" t="str">
        <f>IF('Employee Input 20-21'!AZG31="","",'Employee Input 20-21'!AZG31)</f>
        <v/>
      </c>
      <c r="AZH31" s="14" t="str">
        <f>IF('Employee Input 20-21'!AZH31="","",'Employee Input 20-21'!AZH31)</f>
        <v/>
      </c>
      <c r="AZI31" s="14" t="str">
        <f>IF('Employee Input 20-21'!AZI31="","",'Employee Input 20-21'!AZI31)</f>
        <v/>
      </c>
      <c r="AZJ31" s="14" t="str">
        <f>IF('Employee Input 20-21'!AZJ31="","",'Employee Input 20-21'!AZJ31)</f>
        <v/>
      </c>
      <c r="AZK31" s="14" t="str">
        <f>IF('Employee Input 20-21'!AZK31="","",'Employee Input 20-21'!AZK31)</f>
        <v/>
      </c>
      <c r="AZL31" s="14" t="str">
        <f>IF('Employee Input 20-21'!AZL31="","",'Employee Input 20-21'!AZL31)</f>
        <v/>
      </c>
      <c r="AZM31" s="14" t="str">
        <f>IF('Employee Input 20-21'!AZM31="","",'Employee Input 20-21'!AZM31)</f>
        <v/>
      </c>
      <c r="AZN31" s="14" t="str">
        <f>IF('Employee Input 20-21'!AZN31="","",'Employee Input 20-21'!AZN31)</f>
        <v/>
      </c>
      <c r="AZO31" s="14" t="str">
        <f>IF('Employee Input 20-21'!AZO31="","",'Employee Input 20-21'!AZO31)</f>
        <v/>
      </c>
      <c r="AZP31" s="14" t="str">
        <f>IF('Employee Input 20-21'!AZP31="","",'Employee Input 20-21'!AZP31)</f>
        <v/>
      </c>
      <c r="AZQ31" s="14" t="str">
        <f>IF('Employee Input 20-21'!AZQ31="","",'Employee Input 20-21'!AZQ31)</f>
        <v/>
      </c>
      <c r="AZR31" s="14" t="str">
        <f>IF('Employee Input 20-21'!AZR31="","",'Employee Input 20-21'!AZR31)</f>
        <v/>
      </c>
      <c r="AZS31" s="14" t="str">
        <f>IF('Employee Input 20-21'!AZS31="","",'Employee Input 20-21'!AZS31)</f>
        <v/>
      </c>
      <c r="AZT31" s="14" t="str">
        <f>IF('Employee Input 20-21'!AZT31="","",'Employee Input 20-21'!AZT31)</f>
        <v/>
      </c>
      <c r="AZU31" s="14" t="str">
        <f>IF('Employee Input 20-21'!AZU31="","",'Employee Input 20-21'!AZU31)</f>
        <v/>
      </c>
      <c r="AZV31" s="14" t="str">
        <f>IF('Employee Input 20-21'!AZV31="","",'Employee Input 20-21'!AZV31)</f>
        <v/>
      </c>
      <c r="AZW31" s="14" t="str">
        <f>IF('Employee Input 20-21'!AZW31="","",'Employee Input 20-21'!AZW31)</f>
        <v/>
      </c>
      <c r="AZX31" s="14" t="str">
        <f>IF('Employee Input 20-21'!AZX31="","",'Employee Input 20-21'!AZX31)</f>
        <v/>
      </c>
      <c r="AZY31" s="14" t="str">
        <f>IF('Employee Input 20-21'!AZY31="","",'Employee Input 20-21'!AZY31)</f>
        <v/>
      </c>
      <c r="AZZ31" s="14" t="str">
        <f>IF('Employee Input 20-21'!AZZ31="","",'Employee Input 20-21'!AZZ31)</f>
        <v/>
      </c>
      <c r="BAA31" s="14" t="str">
        <f>IF('Employee Input 20-21'!BAA31="","",'Employee Input 20-21'!BAA31)</f>
        <v/>
      </c>
      <c r="BAB31" s="14" t="str">
        <f>IF('Employee Input 20-21'!BAB31="","",'Employee Input 20-21'!BAB31)</f>
        <v/>
      </c>
      <c r="BAC31" s="14" t="str">
        <f>IF('Employee Input 20-21'!BAC31="","",'Employee Input 20-21'!BAC31)</f>
        <v/>
      </c>
      <c r="BAD31" s="14" t="str">
        <f>IF('Employee Input 20-21'!BAD31="","",'Employee Input 20-21'!BAD31)</f>
        <v/>
      </c>
      <c r="BAE31" s="14" t="str">
        <f>IF('Employee Input 20-21'!BAE31="","",'Employee Input 20-21'!BAE31)</f>
        <v/>
      </c>
      <c r="BAF31" s="14" t="str">
        <f>IF('Employee Input 20-21'!BAF31="","",'Employee Input 20-21'!BAF31)</f>
        <v/>
      </c>
      <c r="BAG31" s="14" t="str">
        <f>IF('Employee Input 20-21'!BAG31="","",'Employee Input 20-21'!BAG31)</f>
        <v/>
      </c>
      <c r="BAH31" s="14" t="str">
        <f>IF('Employee Input 20-21'!BAH31="","",'Employee Input 20-21'!BAH31)</f>
        <v/>
      </c>
      <c r="BAI31" s="14" t="str">
        <f>IF('Employee Input 20-21'!BAI31="","",'Employee Input 20-21'!BAI31)</f>
        <v/>
      </c>
      <c r="BAJ31" s="14" t="str">
        <f>IF('Employee Input 20-21'!BAJ31="","",'Employee Input 20-21'!BAJ31)</f>
        <v/>
      </c>
      <c r="BAK31" s="14" t="str">
        <f>IF('Employee Input 20-21'!BAK31="","",'Employee Input 20-21'!BAK31)</f>
        <v/>
      </c>
      <c r="BAL31" s="14" t="str">
        <f>IF('Employee Input 20-21'!BAL31="","",'Employee Input 20-21'!BAL31)</f>
        <v/>
      </c>
      <c r="BAM31" s="14" t="str">
        <f>IF('Employee Input 20-21'!BAM31="","",'Employee Input 20-21'!BAM31)</f>
        <v/>
      </c>
      <c r="BAN31" s="14" t="str">
        <f>IF('Employee Input 20-21'!BAN31="","",'Employee Input 20-21'!BAN31)</f>
        <v/>
      </c>
      <c r="BAO31" s="14" t="str">
        <f>IF('Employee Input 20-21'!BAO31="","",'Employee Input 20-21'!BAO31)</f>
        <v/>
      </c>
      <c r="BAP31" s="14" t="str">
        <f>IF('Employee Input 20-21'!BAP31="","",'Employee Input 20-21'!BAP31)</f>
        <v/>
      </c>
      <c r="BAQ31" s="14" t="str">
        <f>IF('Employee Input 20-21'!BAQ31="","",'Employee Input 20-21'!BAQ31)</f>
        <v/>
      </c>
      <c r="BAR31" s="14" t="str">
        <f>IF('Employee Input 20-21'!BAR31="","",'Employee Input 20-21'!BAR31)</f>
        <v/>
      </c>
      <c r="BAS31" s="14" t="str">
        <f>IF('Employee Input 20-21'!BAS31="","",'Employee Input 20-21'!BAS31)</f>
        <v/>
      </c>
      <c r="BAT31" s="14" t="str">
        <f>IF('Employee Input 20-21'!BAT31="","",'Employee Input 20-21'!BAT31)</f>
        <v/>
      </c>
      <c r="BAU31" s="14" t="str">
        <f>IF('Employee Input 20-21'!BAU31="","",'Employee Input 20-21'!BAU31)</f>
        <v/>
      </c>
      <c r="BAV31" s="14" t="str">
        <f>IF('Employee Input 20-21'!BAV31="","",'Employee Input 20-21'!BAV31)</f>
        <v/>
      </c>
      <c r="BAW31" s="14" t="str">
        <f>IF('Employee Input 20-21'!BAW31="","",'Employee Input 20-21'!BAW31)</f>
        <v/>
      </c>
      <c r="BAX31" s="14" t="str">
        <f>IF('Employee Input 20-21'!BAX31="","",'Employee Input 20-21'!BAX31)</f>
        <v/>
      </c>
      <c r="BAY31" s="14" t="str">
        <f>IF('Employee Input 20-21'!BAY31="","",'Employee Input 20-21'!BAY31)</f>
        <v/>
      </c>
      <c r="BAZ31" s="14" t="str">
        <f>IF('Employee Input 20-21'!BAZ31="","",'Employee Input 20-21'!BAZ31)</f>
        <v/>
      </c>
      <c r="BBA31" s="14" t="str">
        <f>IF('Employee Input 20-21'!BBA31="","",'Employee Input 20-21'!BBA31)</f>
        <v/>
      </c>
      <c r="BBB31" s="14" t="str">
        <f>IF('Employee Input 20-21'!BBB31="","",'Employee Input 20-21'!BBB31)</f>
        <v/>
      </c>
      <c r="BBC31" s="14" t="str">
        <f>IF('Employee Input 20-21'!BBC31="","",'Employee Input 20-21'!BBC31)</f>
        <v/>
      </c>
      <c r="BBD31" s="14" t="str">
        <f>IF('Employee Input 20-21'!BBD31="","",'Employee Input 20-21'!BBD31)</f>
        <v/>
      </c>
      <c r="BBE31" s="14" t="str">
        <f>IF('Employee Input 20-21'!BBE31="","",'Employee Input 20-21'!BBE31)</f>
        <v/>
      </c>
      <c r="BBF31" s="14" t="str">
        <f>IF('Employee Input 20-21'!BBF31="","",'Employee Input 20-21'!BBF31)</f>
        <v/>
      </c>
      <c r="BBG31" s="14" t="str">
        <f>IF('Employee Input 20-21'!BBG31="","",'Employee Input 20-21'!BBG31)</f>
        <v/>
      </c>
      <c r="BBH31" s="14" t="str">
        <f>IF('Employee Input 20-21'!BBH31="","",'Employee Input 20-21'!BBH31)</f>
        <v/>
      </c>
      <c r="BBI31" s="14" t="str">
        <f>IF('Employee Input 20-21'!BBI31="","",'Employee Input 20-21'!BBI31)</f>
        <v/>
      </c>
      <c r="BBJ31" s="14" t="str">
        <f>IF('Employee Input 20-21'!BBJ31="","",'Employee Input 20-21'!BBJ31)</f>
        <v/>
      </c>
      <c r="BBK31" s="14" t="str">
        <f>IF('Employee Input 20-21'!BBK31="","",'Employee Input 20-21'!BBK31)</f>
        <v/>
      </c>
      <c r="BBL31" s="14" t="str">
        <f>IF('Employee Input 20-21'!BBL31="","",'Employee Input 20-21'!BBL31)</f>
        <v/>
      </c>
      <c r="BBM31" s="14" t="str">
        <f>IF('Employee Input 20-21'!BBM31="","",'Employee Input 20-21'!BBM31)</f>
        <v/>
      </c>
      <c r="BBN31" s="14" t="str">
        <f>IF('Employee Input 20-21'!BBN31="","",'Employee Input 20-21'!BBN31)</f>
        <v/>
      </c>
      <c r="BBO31" s="14" t="str">
        <f>IF('Employee Input 20-21'!BBO31="","",'Employee Input 20-21'!BBO31)</f>
        <v/>
      </c>
      <c r="BBP31" s="14" t="str">
        <f>IF('Employee Input 20-21'!BBP31="","",'Employee Input 20-21'!BBP31)</f>
        <v/>
      </c>
      <c r="BBQ31" s="14" t="str">
        <f>IF('Employee Input 20-21'!BBQ31="","",'Employee Input 20-21'!BBQ31)</f>
        <v/>
      </c>
      <c r="BBR31" s="14" t="str">
        <f>IF('Employee Input 20-21'!BBR31="","",'Employee Input 20-21'!BBR31)</f>
        <v/>
      </c>
      <c r="BBS31" s="14" t="str">
        <f>IF('Employee Input 20-21'!BBS31="","",'Employee Input 20-21'!BBS31)</f>
        <v/>
      </c>
      <c r="BBT31" s="14" t="str">
        <f>IF('Employee Input 20-21'!BBT31="","",'Employee Input 20-21'!BBT31)</f>
        <v/>
      </c>
      <c r="BBU31" s="14" t="str">
        <f>IF('Employee Input 20-21'!BBU31="","",'Employee Input 20-21'!BBU31)</f>
        <v/>
      </c>
      <c r="BBV31" s="14" t="str">
        <f>IF('Employee Input 20-21'!BBV31="","",'Employee Input 20-21'!BBV31)</f>
        <v/>
      </c>
      <c r="BBW31" s="14" t="str">
        <f>IF('Employee Input 20-21'!BBW31="","",'Employee Input 20-21'!BBW31)</f>
        <v/>
      </c>
      <c r="BBX31" s="14" t="str">
        <f>IF('Employee Input 20-21'!BBX31="","",'Employee Input 20-21'!BBX31)</f>
        <v/>
      </c>
      <c r="BBY31" s="14" t="str">
        <f>IF('Employee Input 20-21'!BBY31="","",'Employee Input 20-21'!BBY31)</f>
        <v/>
      </c>
      <c r="BBZ31" s="14" t="str">
        <f>IF('Employee Input 20-21'!BBZ31="","",'Employee Input 20-21'!BBZ31)</f>
        <v/>
      </c>
      <c r="BCA31" s="14" t="str">
        <f>IF('Employee Input 20-21'!BCA31="","",'Employee Input 20-21'!BCA31)</f>
        <v/>
      </c>
      <c r="BCB31" s="14" t="str">
        <f>IF('Employee Input 20-21'!BCB31="","",'Employee Input 20-21'!BCB31)</f>
        <v/>
      </c>
      <c r="BCC31" s="14" t="str">
        <f>IF('Employee Input 20-21'!BCC31="","",'Employee Input 20-21'!BCC31)</f>
        <v/>
      </c>
      <c r="BCD31" s="14" t="str">
        <f>IF('Employee Input 20-21'!BCD31="","",'Employee Input 20-21'!BCD31)</f>
        <v/>
      </c>
      <c r="BCE31" s="14" t="str">
        <f>IF('Employee Input 20-21'!BCE31="","",'Employee Input 20-21'!BCE31)</f>
        <v/>
      </c>
      <c r="BCF31" s="14" t="str">
        <f>IF('Employee Input 20-21'!BCF31="","",'Employee Input 20-21'!BCF31)</f>
        <v/>
      </c>
      <c r="BCG31" s="14" t="str">
        <f>IF('Employee Input 20-21'!BCG31="","",'Employee Input 20-21'!BCG31)</f>
        <v/>
      </c>
      <c r="BCH31" s="14" t="str">
        <f>IF('Employee Input 20-21'!BCH31="","",'Employee Input 20-21'!BCH31)</f>
        <v/>
      </c>
      <c r="BCI31" s="14" t="str">
        <f>IF('Employee Input 20-21'!BCI31="","",'Employee Input 20-21'!BCI31)</f>
        <v/>
      </c>
      <c r="BCJ31" s="14" t="str">
        <f>IF('Employee Input 20-21'!BCJ31="","",'Employee Input 20-21'!BCJ31)</f>
        <v/>
      </c>
      <c r="BCK31" s="14" t="str">
        <f>IF('Employee Input 20-21'!BCK31="","",'Employee Input 20-21'!BCK31)</f>
        <v/>
      </c>
      <c r="BCL31" s="14" t="str">
        <f>IF('Employee Input 20-21'!BCL31="","",'Employee Input 20-21'!BCL31)</f>
        <v/>
      </c>
      <c r="BCM31" s="14" t="str">
        <f>IF('Employee Input 20-21'!BCM31="","",'Employee Input 20-21'!BCM31)</f>
        <v/>
      </c>
      <c r="BCN31" s="14" t="str">
        <f>IF('Employee Input 20-21'!BCN31="","",'Employee Input 20-21'!BCN31)</f>
        <v/>
      </c>
      <c r="BCO31" s="14" t="str">
        <f>IF('Employee Input 20-21'!BCO31="","",'Employee Input 20-21'!BCO31)</f>
        <v/>
      </c>
      <c r="BCP31" s="14" t="str">
        <f>IF('Employee Input 20-21'!BCP31="","",'Employee Input 20-21'!BCP31)</f>
        <v/>
      </c>
      <c r="BCQ31" s="14" t="str">
        <f>IF('Employee Input 20-21'!BCQ31="","",'Employee Input 20-21'!BCQ31)</f>
        <v/>
      </c>
      <c r="BCR31" s="14" t="str">
        <f>IF('Employee Input 20-21'!BCR31="","",'Employee Input 20-21'!BCR31)</f>
        <v/>
      </c>
      <c r="BCS31" s="14" t="str">
        <f>IF('Employee Input 20-21'!BCS31="","",'Employee Input 20-21'!BCS31)</f>
        <v/>
      </c>
      <c r="BCT31" s="14" t="str">
        <f>IF('Employee Input 20-21'!BCT31="","",'Employee Input 20-21'!BCT31)</f>
        <v/>
      </c>
      <c r="BCU31" s="14" t="str">
        <f>IF('Employee Input 20-21'!BCU31="","",'Employee Input 20-21'!BCU31)</f>
        <v/>
      </c>
      <c r="BCV31" s="14" t="str">
        <f>IF('Employee Input 20-21'!BCV31="","",'Employee Input 20-21'!BCV31)</f>
        <v/>
      </c>
      <c r="BCW31" s="14" t="str">
        <f>IF('Employee Input 20-21'!BCW31="","",'Employee Input 20-21'!BCW31)</f>
        <v/>
      </c>
      <c r="BCX31" s="14" t="str">
        <f>IF('Employee Input 20-21'!BCX31="","",'Employee Input 20-21'!BCX31)</f>
        <v/>
      </c>
      <c r="BCY31" s="14" t="str">
        <f>IF('Employee Input 20-21'!BCY31="","",'Employee Input 20-21'!BCY31)</f>
        <v/>
      </c>
      <c r="BCZ31" s="14" t="str">
        <f>IF('Employee Input 20-21'!BCZ31="","",'Employee Input 20-21'!BCZ31)</f>
        <v/>
      </c>
      <c r="BDA31" s="14" t="str">
        <f>IF('Employee Input 20-21'!BDA31="","",'Employee Input 20-21'!BDA31)</f>
        <v/>
      </c>
      <c r="BDB31" s="14" t="str">
        <f>IF('Employee Input 20-21'!BDB31="","",'Employee Input 20-21'!BDB31)</f>
        <v/>
      </c>
      <c r="BDC31" s="14" t="str">
        <f>IF('Employee Input 20-21'!BDC31="","",'Employee Input 20-21'!BDC31)</f>
        <v/>
      </c>
      <c r="BDD31" s="14" t="str">
        <f>IF('Employee Input 20-21'!BDD31="","",'Employee Input 20-21'!BDD31)</f>
        <v/>
      </c>
      <c r="BDE31" s="14" t="str">
        <f>IF('Employee Input 20-21'!BDE31="","",'Employee Input 20-21'!BDE31)</f>
        <v/>
      </c>
      <c r="BDF31" s="14" t="str">
        <f>IF('Employee Input 20-21'!BDF31="","",'Employee Input 20-21'!BDF31)</f>
        <v/>
      </c>
      <c r="BDG31" s="14" t="str">
        <f>IF('Employee Input 20-21'!BDG31="","",'Employee Input 20-21'!BDG31)</f>
        <v/>
      </c>
      <c r="BDH31" s="14" t="str">
        <f>IF('Employee Input 20-21'!BDH31="","",'Employee Input 20-21'!BDH31)</f>
        <v/>
      </c>
      <c r="BDI31" s="14" t="str">
        <f>IF('Employee Input 20-21'!BDI31="","",'Employee Input 20-21'!BDI31)</f>
        <v/>
      </c>
      <c r="BDJ31" s="14" t="str">
        <f>IF('Employee Input 20-21'!BDJ31="","",'Employee Input 20-21'!BDJ31)</f>
        <v/>
      </c>
      <c r="BDK31" s="14" t="str">
        <f>IF('Employee Input 20-21'!BDK31="","",'Employee Input 20-21'!BDK31)</f>
        <v/>
      </c>
      <c r="BDL31" s="14" t="str">
        <f>IF('Employee Input 20-21'!BDL31="","",'Employee Input 20-21'!BDL31)</f>
        <v/>
      </c>
      <c r="BDM31" s="14" t="str">
        <f>IF('Employee Input 20-21'!BDM31="","",'Employee Input 20-21'!BDM31)</f>
        <v/>
      </c>
      <c r="BDN31" s="14" t="str">
        <f>IF('Employee Input 20-21'!BDN31="","",'Employee Input 20-21'!BDN31)</f>
        <v/>
      </c>
      <c r="BDO31" s="14" t="str">
        <f>IF('Employee Input 20-21'!BDO31="","",'Employee Input 20-21'!BDO31)</f>
        <v/>
      </c>
      <c r="BDP31" s="14" t="str">
        <f>IF('Employee Input 20-21'!BDP31="","",'Employee Input 20-21'!BDP31)</f>
        <v/>
      </c>
      <c r="BDQ31" s="14" t="str">
        <f>IF('Employee Input 20-21'!BDQ31="","",'Employee Input 20-21'!BDQ31)</f>
        <v/>
      </c>
      <c r="BDR31" s="14" t="str">
        <f>IF('Employee Input 20-21'!BDR31="","",'Employee Input 20-21'!BDR31)</f>
        <v/>
      </c>
      <c r="BDS31" s="14" t="str">
        <f>IF('Employee Input 20-21'!BDS31="","",'Employee Input 20-21'!BDS31)</f>
        <v/>
      </c>
      <c r="BDT31" s="14" t="str">
        <f>IF('Employee Input 20-21'!BDT31="","",'Employee Input 20-21'!BDT31)</f>
        <v/>
      </c>
      <c r="BDU31" s="14" t="str">
        <f>IF('Employee Input 20-21'!BDU31="","",'Employee Input 20-21'!BDU31)</f>
        <v/>
      </c>
      <c r="BDV31" s="14" t="str">
        <f>IF('Employee Input 20-21'!BDV31="","",'Employee Input 20-21'!BDV31)</f>
        <v/>
      </c>
      <c r="BDW31" s="14" t="str">
        <f>IF('Employee Input 20-21'!BDW31="","",'Employee Input 20-21'!BDW31)</f>
        <v/>
      </c>
      <c r="BDX31" s="14" t="str">
        <f>IF('Employee Input 20-21'!BDX31="","",'Employee Input 20-21'!BDX31)</f>
        <v/>
      </c>
      <c r="BDY31" s="14" t="str">
        <f>IF('Employee Input 20-21'!BDY31="","",'Employee Input 20-21'!BDY31)</f>
        <v/>
      </c>
      <c r="BDZ31" s="14" t="str">
        <f>IF('Employee Input 20-21'!BDZ31="","",'Employee Input 20-21'!BDZ31)</f>
        <v/>
      </c>
      <c r="BEA31" s="14" t="str">
        <f>IF('Employee Input 20-21'!BEA31="","",'Employee Input 20-21'!BEA31)</f>
        <v/>
      </c>
      <c r="BEB31" s="14" t="str">
        <f>IF('Employee Input 20-21'!BEB31="","",'Employee Input 20-21'!BEB31)</f>
        <v/>
      </c>
      <c r="BEC31" s="14" t="str">
        <f>IF('Employee Input 20-21'!BEC31="","",'Employee Input 20-21'!BEC31)</f>
        <v/>
      </c>
      <c r="BED31" s="14" t="str">
        <f>IF('Employee Input 20-21'!BED31="","",'Employee Input 20-21'!BED31)</f>
        <v/>
      </c>
      <c r="BEE31" s="14" t="str">
        <f>IF('Employee Input 20-21'!BEE31="","",'Employee Input 20-21'!BEE31)</f>
        <v/>
      </c>
      <c r="BEF31" s="14" t="str">
        <f>IF('Employee Input 20-21'!BEF31="","",'Employee Input 20-21'!BEF31)</f>
        <v/>
      </c>
      <c r="BEG31" s="14" t="str">
        <f>IF('Employee Input 20-21'!BEG31="","",'Employee Input 20-21'!BEG31)</f>
        <v/>
      </c>
      <c r="BEH31" s="14" t="str">
        <f>IF('Employee Input 20-21'!BEH31="","",'Employee Input 20-21'!BEH31)</f>
        <v/>
      </c>
      <c r="BEI31" s="14" t="str">
        <f>IF('Employee Input 20-21'!BEI31="","",'Employee Input 20-21'!BEI31)</f>
        <v/>
      </c>
      <c r="BEJ31" s="14" t="str">
        <f>IF('Employee Input 20-21'!BEJ31="","",'Employee Input 20-21'!BEJ31)</f>
        <v/>
      </c>
      <c r="BEK31" s="14" t="str">
        <f>IF('Employee Input 20-21'!BEK31="","",'Employee Input 20-21'!BEK31)</f>
        <v/>
      </c>
      <c r="BEL31" s="14" t="str">
        <f>IF('Employee Input 20-21'!BEL31="","",'Employee Input 20-21'!BEL31)</f>
        <v/>
      </c>
      <c r="BEM31" s="14" t="str">
        <f>IF('Employee Input 20-21'!BEM31="","",'Employee Input 20-21'!BEM31)</f>
        <v/>
      </c>
      <c r="BEN31" s="14" t="str">
        <f>IF('Employee Input 20-21'!BEN31="","",'Employee Input 20-21'!BEN31)</f>
        <v/>
      </c>
      <c r="BEO31" s="14" t="str">
        <f>IF('Employee Input 20-21'!BEO31="","",'Employee Input 20-21'!BEO31)</f>
        <v/>
      </c>
      <c r="BEP31" s="14" t="str">
        <f>IF('Employee Input 20-21'!BEP31="","",'Employee Input 20-21'!BEP31)</f>
        <v/>
      </c>
      <c r="BEQ31" s="14" t="str">
        <f>IF('Employee Input 20-21'!BEQ31="","",'Employee Input 20-21'!BEQ31)</f>
        <v/>
      </c>
      <c r="BER31" s="14" t="str">
        <f>IF('Employee Input 20-21'!BER31="","",'Employee Input 20-21'!BER31)</f>
        <v/>
      </c>
      <c r="BES31" s="14" t="str">
        <f>IF('Employee Input 20-21'!BES31="","",'Employee Input 20-21'!BES31)</f>
        <v/>
      </c>
      <c r="BET31" s="14" t="str">
        <f>IF('Employee Input 20-21'!BET31="","",'Employee Input 20-21'!BET31)</f>
        <v/>
      </c>
      <c r="BEU31" s="14" t="str">
        <f>IF('Employee Input 20-21'!BEU31="","",'Employee Input 20-21'!BEU31)</f>
        <v/>
      </c>
      <c r="BEV31" s="14" t="str">
        <f>IF('Employee Input 20-21'!BEV31="","",'Employee Input 20-21'!BEV31)</f>
        <v/>
      </c>
      <c r="BEW31" s="14" t="str">
        <f>IF('Employee Input 20-21'!BEW31="","",'Employee Input 20-21'!BEW31)</f>
        <v/>
      </c>
      <c r="BEX31" s="14" t="str">
        <f>IF('Employee Input 20-21'!BEX31="","",'Employee Input 20-21'!BEX31)</f>
        <v/>
      </c>
      <c r="BEY31" s="14" t="str">
        <f>IF('Employee Input 20-21'!BEY31="","",'Employee Input 20-21'!BEY31)</f>
        <v/>
      </c>
      <c r="BEZ31" s="14" t="str">
        <f>IF('Employee Input 20-21'!BEZ31="","",'Employee Input 20-21'!BEZ31)</f>
        <v/>
      </c>
      <c r="BFA31" s="14" t="str">
        <f>IF('Employee Input 20-21'!BFA31="","",'Employee Input 20-21'!BFA31)</f>
        <v/>
      </c>
      <c r="BFB31" s="14" t="str">
        <f>IF('Employee Input 20-21'!BFB31="","",'Employee Input 20-21'!BFB31)</f>
        <v/>
      </c>
      <c r="BFC31" s="14" t="str">
        <f>IF('Employee Input 20-21'!BFC31="","",'Employee Input 20-21'!BFC31)</f>
        <v/>
      </c>
      <c r="BFD31" s="14" t="str">
        <f>IF('Employee Input 20-21'!BFD31="","",'Employee Input 20-21'!BFD31)</f>
        <v/>
      </c>
      <c r="BFE31" s="14" t="str">
        <f>IF('Employee Input 20-21'!BFE31="","",'Employee Input 20-21'!BFE31)</f>
        <v/>
      </c>
      <c r="BFF31" s="14" t="str">
        <f>IF('Employee Input 20-21'!BFF31="","",'Employee Input 20-21'!BFF31)</f>
        <v/>
      </c>
      <c r="BFG31" s="14" t="str">
        <f>IF('Employee Input 20-21'!BFG31="","",'Employee Input 20-21'!BFG31)</f>
        <v/>
      </c>
      <c r="BFH31" s="14" t="str">
        <f>IF('Employee Input 20-21'!BFH31="","",'Employee Input 20-21'!BFH31)</f>
        <v/>
      </c>
      <c r="BFI31" s="14" t="str">
        <f>IF('Employee Input 20-21'!BFI31="","",'Employee Input 20-21'!BFI31)</f>
        <v/>
      </c>
      <c r="BFJ31" s="14" t="str">
        <f>IF('Employee Input 20-21'!BFJ31="","",'Employee Input 20-21'!BFJ31)</f>
        <v/>
      </c>
      <c r="BFK31" s="14" t="str">
        <f>IF('Employee Input 20-21'!BFK31="","",'Employee Input 20-21'!BFK31)</f>
        <v/>
      </c>
      <c r="BFL31" s="14" t="str">
        <f>IF('Employee Input 20-21'!BFL31="","",'Employee Input 20-21'!BFL31)</f>
        <v/>
      </c>
      <c r="BFM31" s="14" t="str">
        <f>IF('Employee Input 20-21'!BFM31="","",'Employee Input 20-21'!BFM31)</f>
        <v/>
      </c>
      <c r="BFN31" s="14" t="str">
        <f>IF('Employee Input 20-21'!BFN31="","",'Employee Input 20-21'!BFN31)</f>
        <v/>
      </c>
      <c r="BFO31" s="14" t="str">
        <f>IF('Employee Input 20-21'!BFO31="","",'Employee Input 20-21'!BFO31)</f>
        <v/>
      </c>
      <c r="BFP31" s="14" t="str">
        <f>IF('Employee Input 20-21'!BFP31="","",'Employee Input 20-21'!BFP31)</f>
        <v/>
      </c>
      <c r="BFQ31" s="14" t="str">
        <f>IF('Employee Input 20-21'!BFQ31="","",'Employee Input 20-21'!BFQ31)</f>
        <v/>
      </c>
      <c r="BFR31" s="14" t="str">
        <f>IF('Employee Input 20-21'!BFR31="","",'Employee Input 20-21'!BFR31)</f>
        <v/>
      </c>
      <c r="BFS31" s="14" t="str">
        <f>IF('Employee Input 20-21'!BFS31="","",'Employee Input 20-21'!BFS31)</f>
        <v/>
      </c>
      <c r="BFT31" s="14" t="str">
        <f>IF('Employee Input 20-21'!BFT31="","",'Employee Input 20-21'!BFT31)</f>
        <v/>
      </c>
      <c r="BFU31" s="14" t="str">
        <f>IF('Employee Input 20-21'!BFU31="","",'Employee Input 20-21'!BFU31)</f>
        <v/>
      </c>
      <c r="BFV31" s="14" t="str">
        <f>IF('Employee Input 20-21'!BFV31="","",'Employee Input 20-21'!BFV31)</f>
        <v/>
      </c>
      <c r="BFW31" s="14" t="str">
        <f>IF('Employee Input 20-21'!BFW31="","",'Employee Input 20-21'!BFW31)</f>
        <v/>
      </c>
      <c r="BFX31" s="14" t="str">
        <f>IF('Employee Input 20-21'!BFX31="","",'Employee Input 20-21'!BFX31)</f>
        <v/>
      </c>
      <c r="BFY31" s="14" t="str">
        <f>IF('Employee Input 20-21'!BFY31="","",'Employee Input 20-21'!BFY31)</f>
        <v/>
      </c>
      <c r="BFZ31" s="14" t="str">
        <f>IF('Employee Input 20-21'!BFZ31="","",'Employee Input 20-21'!BFZ31)</f>
        <v/>
      </c>
      <c r="BGA31" s="14" t="str">
        <f>IF('Employee Input 20-21'!BGA31="","",'Employee Input 20-21'!BGA31)</f>
        <v/>
      </c>
      <c r="BGB31" s="14" t="str">
        <f>IF('Employee Input 20-21'!BGB31="","",'Employee Input 20-21'!BGB31)</f>
        <v/>
      </c>
      <c r="BGC31" s="14" t="str">
        <f>IF('Employee Input 20-21'!BGC31="","",'Employee Input 20-21'!BGC31)</f>
        <v/>
      </c>
      <c r="BGD31" s="14" t="str">
        <f>IF('Employee Input 20-21'!BGD31="","",'Employee Input 20-21'!BGD31)</f>
        <v/>
      </c>
      <c r="BGE31" s="14" t="str">
        <f>IF('Employee Input 20-21'!BGE31="","",'Employee Input 20-21'!BGE31)</f>
        <v/>
      </c>
      <c r="BGF31" s="14" t="str">
        <f>IF('Employee Input 20-21'!BGF31="","",'Employee Input 20-21'!BGF31)</f>
        <v/>
      </c>
      <c r="BGG31" s="14" t="str">
        <f>IF('Employee Input 20-21'!BGG31="","",'Employee Input 20-21'!BGG31)</f>
        <v/>
      </c>
      <c r="BGH31" s="14" t="str">
        <f>IF('Employee Input 20-21'!BGH31="","",'Employee Input 20-21'!BGH31)</f>
        <v/>
      </c>
      <c r="BGI31" s="14" t="str">
        <f>IF('Employee Input 20-21'!BGI31="","",'Employee Input 20-21'!BGI31)</f>
        <v/>
      </c>
      <c r="BGJ31" s="14" t="str">
        <f>IF('Employee Input 20-21'!BGJ31="","",'Employee Input 20-21'!BGJ31)</f>
        <v/>
      </c>
      <c r="BGK31" s="14" t="str">
        <f>IF('Employee Input 20-21'!BGK31="","",'Employee Input 20-21'!BGK31)</f>
        <v/>
      </c>
      <c r="BGL31" s="14" t="str">
        <f>IF('Employee Input 20-21'!BGL31="","",'Employee Input 20-21'!BGL31)</f>
        <v/>
      </c>
      <c r="BGM31" s="14" t="str">
        <f>IF('Employee Input 20-21'!BGM31="","",'Employee Input 20-21'!BGM31)</f>
        <v/>
      </c>
      <c r="BGN31" s="14" t="str">
        <f>IF('Employee Input 20-21'!BGN31="","",'Employee Input 20-21'!BGN31)</f>
        <v/>
      </c>
      <c r="BGO31" s="14" t="str">
        <f>IF('Employee Input 20-21'!BGO31="","",'Employee Input 20-21'!BGO31)</f>
        <v/>
      </c>
      <c r="BGP31" s="14" t="str">
        <f>IF('Employee Input 20-21'!BGP31="","",'Employee Input 20-21'!BGP31)</f>
        <v/>
      </c>
      <c r="BGQ31" s="14" t="str">
        <f>IF('Employee Input 20-21'!BGQ31="","",'Employee Input 20-21'!BGQ31)</f>
        <v/>
      </c>
      <c r="BGR31" s="14" t="str">
        <f>IF('Employee Input 20-21'!BGR31="","",'Employee Input 20-21'!BGR31)</f>
        <v/>
      </c>
      <c r="BGS31" s="14" t="str">
        <f>IF('Employee Input 20-21'!BGS31="","",'Employee Input 20-21'!BGS31)</f>
        <v/>
      </c>
      <c r="BGT31" s="14" t="str">
        <f>IF('Employee Input 20-21'!BGT31="","",'Employee Input 20-21'!BGT31)</f>
        <v/>
      </c>
      <c r="BGU31" s="14" t="str">
        <f>IF('Employee Input 20-21'!BGU31="","",'Employee Input 20-21'!BGU31)</f>
        <v/>
      </c>
      <c r="BGV31" s="14" t="str">
        <f>IF('Employee Input 20-21'!BGV31="","",'Employee Input 20-21'!BGV31)</f>
        <v/>
      </c>
      <c r="BGW31" s="14" t="str">
        <f>IF('Employee Input 20-21'!BGW31="","",'Employee Input 20-21'!BGW31)</f>
        <v/>
      </c>
      <c r="BGX31" s="14" t="str">
        <f>IF('Employee Input 20-21'!BGX31="","",'Employee Input 20-21'!BGX31)</f>
        <v/>
      </c>
      <c r="BGY31" s="14" t="str">
        <f>IF('Employee Input 20-21'!BGY31="","",'Employee Input 20-21'!BGY31)</f>
        <v/>
      </c>
      <c r="BGZ31" s="14" t="str">
        <f>IF('Employee Input 20-21'!BGZ31="","",'Employee Input 20-21'!BGZ31)</f>
        <v/>
      </c>
      <c r="BHA31" s="14" t="str">
        <f>IF('Employee Input 20-21'!BHA31="","",'Employee Input 20-21'!BHA31)</f>
        <v/>
      </c>
      <c r="BHB31" s="14" t="str">
        <f>IF('Employee Input 20-21'!BHB31="","",'Employee Input 20-21'!BHB31)</f>
        <v/>
      </c>
      <c r="BHC31" s="14" t="str">
        <f>IF('Employee Input 20-21'!BHC31="","",'Employee Input 20-21'!BHC31)</f>
        <v/>
      </c>
      <c r="BHD31" s="14" t="str">
        <f>IF('Employee Input 20-21'!BHD31="","",'Employee Input 20-21'!BHD31)</f>
        <v/>
      </c>
      <c r="BHE31" s="14" t="str">
        <f>IF('Employee Input 20-21'!BHE31="","",'Employee Input 20-21'!BHE31)</f>
        <v/>
      </c>
      <c r="BHF31" s="14" t="str">
        <f>IF('Employee Input 20-21'!BHF31="","",'Employee Input 20-21'!BHF31)</f>
        <v/>
      </c>
      <c r="BHG31" s="14" t="str">
        <f>IF('Employee Input 20-21'!BHG31="","",'Employee Input 20-21'!BHG31)</f>
        <v/>
      </c>
      <c r="BHH31" s="14" t="str">
        <f>IF('Employee Input 20-21'!BHH31="","",'Employee Input 20-21'!BHH31)</f>
        <v/>
      </c>
      <c r="BHI31" s="14" t="str">
        <f>IF('Employee Input 20-21'!BHI31="","",'Employee Input 20-21'!BHI31)</f>
        <v/>
      </c>
      <c r="BHJ31" s="14" t="str">
        <f>IF('Employee Input 20-21'!BHJ31="","",'Employee Input 20-21'!BHJ31)</f>
        <v/>
      </c>
      <c r="BHK31" s="14" t="str">
        <f>IF('Employee Input 20-21'!BHK31="","",'Employee Input 20-21'!BHK31)</f>
        <v/>
      </c>
      <c r="BHL31" s="14" t="str">
        <f>IF('Employee Input 20-21'!BHL31="","",'Employee Input 20-21'!BHL31)</f>
        <v/>
      </c>
      <c r="BHM31" s="14" t="str">
        <f>IF('Employee Input 20-21'!BHM31="","",'Employee Input 20-21'!BHM31)</f>
        <v/>
      </c>
      <c r="BHN31" s="14" t="str">
        <f>IF('Employee Input 20-21'!BHN31="","",'Employee Input 20-21'!BHN31)</f>
        <v/>
      </c>
      <c r="BHO31" s="14" t="str">
        <f>IF('Employee Input 20-21'!BHO31="","",'Employee Input 20-21'!BHO31)</f>
        <v/>
      </c>
      <c r="BHP31" s="14" t="str">
        <f>IF('Employee Input 20-21'!BHP31="","",'Employee Input 20-21'!BHP31)</f>
        <v/>
      </c>
      <c r="BHQ31" s="14" t="str">
        <f>IF('Employee Input 20-21'!BHQ31="","",'Employee Input 20-21'!BHQ31)</f>
        <v/>
      </c>
      <c r="BHR31" s="14" t="str">
        <f>IF('Employee Input 20-21'!BHR31="","",'Employee Input 20-21'!BHR31)</f>
        <v/>
      </c>
      <c r="BHS31" s="14" t="str">
        <f>IF('Employee Input 20-21'!BHS31="","",'Employee Input 20-21'!BHS31)</f>
        <v/>
      </c>
      <c r="BHT31" s="14" t="str">
        <f>IF('Employee Input 20-21'!BHT31="","",'Employee Input 20-21'!BHT31)</f>
        <v/>
      </c>
      <c r="BHU31" s="14" t="str">
        <f>IF('Employee Input 20-21'!BHU31="","",'Employee Input 20-21'!BHU31)</f>
        <v/>
      </c>
      <c r="BHV31" s="14" t="str">
        <f>IF('Employee Input 20-21'!BHV31="","",'Employee Input 20-21'!BHV31)</f>
        <v/>
      </c>
      <c r="BHW31" s="14" t="str">
        <f>IF('Employee Input 20-21'!BHW31="","",'Employee Input 20-21'!BHW31)</f>
        <v/>
      </c>
      <c r="BHX31" s="14" t="str">
        <f>IF('Employee Input 20-21'!BHX31="","",'Employee Input 20-21'!BHX31)</f>
        <v/>
      </c>
      <c r="BHY31" s="14" t="str">
        <f>IF('Employee Input 20-21'!BHY31="","",'Employee Input 20-21'!BHY31)</f>
        <v/>
      </c>
      <c r="BHZ31" s="14" t="str">
        <f>IF('Employee Input 20-21'!BHZ31="","",'Employee Input 20-21'!BHZ31)</f>
        <v/>
      </c>
      <c r="BIA31" s="14" t="str">
        <f>IF('Employee Input 20-21'!BIA31="","",'Employee Input 20-21'!BIA31)</f>
        <v/>
      </c>
      <c r="BIB31" s="14" t="str">
        <f>IF('Employee Input 20-21'!BIB31="","",'Employee Input 20-21'!BIB31)</f>
        <v/>
      </c>
      <c r="BIC31" s="14" t="str">
        <f>IF('Employee Input 20-21'!BIC31="","",'Employee Input 20-21'!BIC31)</f>
        <v/>
      </c>
      <c r="BID31" s="14" t="str">
        <f>IF('Employee Input 20-21'!BID31="","",'Employee Input 20-21'!BID31)</f>
        <v/>
      </c>
      <c r="BIE31" s="14" t="str">
        <f>IF('Employee Input 20-21'!BIE31="","",'Employee Input 20-21'!BIE31)</f>
        <v/>
      </c>
      <c r="BIF31" s="14" t="str">
        <f>IF('Employee Input 20-21'!BIF31="","",'Employee Input 20-21'!BIF31)</f>
        <v/>
      </c>
      <c r="BIG31" s="14" t="str">
        <f>IF('Employee Input 20-21'!BIG31="","",'Employee Input 20-21'!BIG31)</f>
        <v/>
      </c>
      <c r="BIH31" s="14" t="str">
        <f>IF('Employee Input 20-21'!BIH31="","",'Employee Input 20-21'!BIH31)</f>
        <v/>
      </c>
      <c r="BII31" s="14" t="str">
        <f>IF('Employee Input 20-21'!BII31="","",'Employee Input 20-21'!BII31)</f>
        <v/>
      </c>
      <c r="BIJ31" s="14" t="str">
        <f>IF('Employee Input 20-21'!BIJ31="","",'Employee Input 20-21'!BIJ31)</f>
        <v/>
      </c>
      <c r="BIK31" s="14" t="str">
        <f>IF('Employee Input 20-21'!BIK31="","",'Employee Input 20-21'!BIK31)</f>
        <v/>
      </c>
      <c r="BIL31" s="14" t="str">
        <f>IF('Employee Input 20-21'!BIL31="","",'Employee Input 20-21'!BIL31)</f>
        <v/>
      </c>
      <c r="BIM31" s="14" t="str">
        <f>IF('Employee Input 20-21'!BIM31="","",'Employee Input 20-21'!BIM31)</f>
        <v/>
      </c>
      <c r="BIN31" s="14" t="str">
        <f>IF('Employee Input 20-21'!BIN31="","",'Employee Input 20-21'!BIN31)</f>
        <v/>
      </c>
      <c r="BIO31" s="14" t="str">
        <f>IF('Employee Input 20-21'!BIO31="","",'Employee Input 20-21'!BIO31)</f>
        <v/>
      </c>
      <c r="BIP31" s="14" t="str">
        <f>IF('Employee Input 20-21'!BIP31="","",'Employee Input 20-21'!BIP31)</f>
        <v/>
      </c>
      <c r="BIQ31" s="14" t="str">
        <f>IF('Employee Input 20-21'!BIQ31="","",'Employee Input 20-21'!BIQ31)</f>
        <v/>
      </c>
      <c r="BIR31" s="14" t="str">
        <f>IF('Employee Input 20-21'!BIR31="","",'Employee Input 20-21'!BIR31)</f>
        <v/>
      </c>
      <c r="BIS31" s="14" t="str">
        <f>IF('Employee Input 20-21'!BIS31="","",'Employee Input 20-21'!BIS31)</f>
        <v/>
      </c>
      <c r="BIT31" s="14" t="str">
        <f>IF('Employee Input 20-21'!BIT31="","",'Employee Input 20-21'!BIT31)</f>
        <v/>
      </c>
      <c r="BIU31" s="14" t="str">
        <f>IF('Employee Input 20-21'!BIU31="","",'Employee Input 20-21'!BIU31)</f>
        <v/>
      </c>
      <c r="BIV31" s="14" t="str">
        <f>IF('Employee Input 20-21'!BIV31="","",'Employee Input 20-21'!BIV31)</f>
        <v/>
      </c>
      <c r="BIW31" s="14" t="str">
        <f>IF('Employee Input 20-21'!BIW31="","",'Employee Input 20-21'!BIW31)</f>
        <v/>
      </c>
      <c r="BIX31" s="14" t="str">
        <f>IF('Employee Input 20-21'!BIX31="","",'Employee Input 20-21'!BIX31)</f>
        <v/>
      </c>
      <c r="BIY31" s="14" t="str">
        <f>IF('Employee Input 20-21'!BIY31="","",'Employee Input 20-21'!BIY31)</f>
        <v/>
      </c>
      <c r="BIZ31" s="14" t="str">
        <f>IF('Employee Input 20-21'!BIZ31="","",'Employee Input 20-21'!BIZ31)</f>
        <v/>
      </c>
      <c r="BJA31" s="14" t="str">
        <f>IF('Employee Input 20-21'!BJA31="","",'Employee Input 20-21'!BJA31)</f>
        <v/>
      </c>
      <c r="BJB31" s="14" t="str">
        <f>IF('Employee Input 20-21'!BJB31="","",'Employee Input 20-21'!BJB31)</f>
        <v/>
      </c>
      <c r="BJC31" s="14" t="str">
        <f>IF('Employee Input 20-21'!BJC31="","",'Employee Input 20-21'!BJC31)</f>
        <v/>
      </c>
      <c r="BJD31" s="14" t="str">
        <f>IF('Employee Input 20-21'!BJD31="","",'Employee Input 20-21'!BJD31)</f>
        <v/>
      </c>
      <c r="BJE31" s="14" t="str">
        <f>IF('Employee Input 20-21'!BJE31="","",'Employee Input 20-21'!BJE31)</f>
        <v/>
      </c>
      <c r="BJF31" s="14" t="str">
        <f>IF('Employee Input 20-21'!BJF31="","",'Employee Input 20-21'!BJF31)</f>
        <v/>
      </c>
      <c r="BJG31" s="14" t="str">
        <f>IF('Employee Input 20-21'!BJG31="","",'Employee Input 20-21'!BJG31)</f>
        <v/>
      </c>
      <c r="BJH31" s="14" t="str">
        <f>IF('Employee Input 20-21'!BJH31="","",'Employee Input 20-21'!BJH31)</f>
        <v/>
      </c>
      <c r="BJI31" s="14" t="str">
        <f>IF('Employee Input 20-21'!BJI31="","",'Employee Input 20-21'!BJI31)</f>
        <v/>
      </c>
      <c r="BJJ31" s="14" t="str">
        <f>IF('Employee Input 20-21'!BJJ31="","",'Employee Input 20-21'!BJJ31)</f>
        <v/>
      </c>
      <c r="BJK31" s="14" t="str">
        <f>IF('Employee Input 20-21'!BJK31="","",'Employee Input 20-21'!BJK31)</f>
        <v/>
      </c>
      <c r="BJL31" s="14" t="str">
        <f>IF('Employee Input 20-21'!BJL31="","",'Employee Input 20-21'!BJL31)</f>
        <v/>
      </c>
      <c r="BJM31" s="14" t="str">
        <f>IF('Employee Input 20-21'!BJM31="","",'Employee Input 20-21'!BJM31)</f>
        <v/>
      </c>
      <c r="BJN31" s="14" t="str">
        <f>IF('Employee Input 20-21'!BJN31="","",'Employee Input 20-21'!BJN31)</f>
        <v/>
      </c>
      <c r="BJO31" s="14" t="str">
        <f>IF('Employee Input 20-21'!BJO31="","",'Employee Input 20-21'!BJO31)</f>
        <v/>
      </c>
      <c r="BJP31" s="14" t="str">
        <f>IF('Employee Input 20-21'!BJP31="","",'Employee Input 20-21'!BJP31)</f>
        <v/>
      </c>
      <c r="BJQ31" s="14" t="str">
        <f>IF('Employee Input 20-21'!BJQ31="","",'Employee Input 20-21'!BJQ31)</f>
        <v/>
      </c>
      <c r="BJR31" s="14" t="str">
        <f>IF('Employee Input 20-21'!BJR31="","",'Employee Input 20-21'!BJR31)</f>
        <v/>
      </c>
      <c r="BJS31" s="14" t="str">
        <f>IF('Employee Input 20-21'!BJS31="","",'Employee Input 20-21'!BJS31)</f>
        <v/>
      </c>
      <c r="BJT31" s="14" t="str">
        <f>IF('Employee Input 20-21'!BJT31="","",'Employee Input 20-21'!BJT31)</f>
        <v/>
      </c>
      <c r="BJU31" s="14" t="str">
        <f>IF('Employee Input 20-21'!BJU31="","",'Employee Input 20-21'!BJU31)</f>
        <v/>
      </c>
      <c r="BJV31" s="14" t="str">
        <f>IF('Employee Input 20-21'!BJV31="","",'Employee Input 20-21'!BJV31)</f>
        <v/>
      </c>
      <c r="BJW31" s="14" t="str">
        <f>IF('Employee Input 20-21'!BJW31="","",'Employee Input 20-21'!BJW31)</f>
        <v/>
      </c>
      <c r="BJX31" s="14" t="str">
        <f>IF('Employee Input 20-21'!BJX31="","",'Employee Input 20-21'!BJX31)</f>
        <v/>
      </c>
      <c r="BJY31" s="14" t="str">
        <f>IF('Employee Input 20-21'!BJY31="","",'Employee Input 20-21'!BJY31)</f>
        <v/>
      </c>
      <c r="BJZ31" s="14" t="str">
        <f>IF('Employee Input 20-21'!BJZ31="","",'Employee Input 20-21'!BJZ31)</f>
        <v/>
      </c>
      <c r="BKA31" s="14" t="str">
        <f>IF('Employee Input 20-21'!BKA31="","",'Employee Input 20-21'!BKA31)</f>
        <v/>
      </c>
      <c r="BKB31" s="14" t="str">
        <f>IF('Employee Input 20-21'!BKB31="","",'Employee Input 20-21'!BKB31)</f>
        <v/>
      </c>
      <c r="BKC31" s="14" t="str">
        <f>IF('Employee Input 20-21'!BKC31="","",'Employee Input 20-21'!BKC31)</f>
        <v/>
      </c>
      <c r="BKD31" s="14" t="str">
        <f>IF('Employee Input 20-21'!BKD31="","",'Employee Input 20-21'!BKD31)</f>
        <v/>
      </c>
      <c r="BKE31" s="14" t="str">
        <f>IF('Employee Input 20-21'!BKE31="","",'Employee Input 20-21'!BKE31)</f>
        <v/>
      </c>
      <c r="BKF31" s="14" t="str">
        <f>IF('Employee Input 20-21'!BKF31="","",'Employee Input 20-21'!BKF31)</f>
        <v/>
      </c>
      <c r="BKG31" s="14" t="str">
        <f>IF('Employee Input 20-21'!BKG31="","",'Employee Input 20-21'!BKG31)</f>
        <v/>
      </c>
      <c r="BKH31" s="14" t="str">
        <f>IF('Employee Input 20-21'!BKH31="","",'Employee Input 20-21'!BKH31)</f>
        <v/>
      </c>
      <c r="BKI31" s="14" t="str">
        <f>IF('Employee Input 20-21'!BKI31="","",'Employee Input 20-21'!BKI31)</f>
        <v/>
      </c>
      <c r="BKJ31" s="14" t="str">
        <f>IF('Employee Input 20-21'!BKJ31="","",'Employee Input 20-21'!BKJ31)</f>
        <v/>
      </c>
      <c r="BKK31" s="14" t="str">
        <f>IF('Employee Input 20-21'!BKK31="","",'Employee Input 20-21'!BKK31)</f>
        <v/>
      </c>
      <c r="BKL31" s="14" t="str">
        <f>IF('Employee Input 20-21'!BKL31="","",'Employee Input 20-21'!BKL31)</f>
        <v/>
      </c>
      <c r="BKM31" s="14" t="str">
        <f>IF('Employee Input 20-21'!BKM31="","",'Employee Input 20-21'!BKM31)</f>
        <v/>
      </c>
      <c r="BKN31" s="14" t="str">
        <f>IF('Employee Input 20-21'!BKN31="","",'Employee Input 20-21'!BKN31)</f>
        <v/>
      </c>
      <c r="BKO31" s="14" t="str">
        <f>IF('Employee Input 20-21'!BKO31="","",'Employee Input 20-21'!BKO31)</f>
        <v/>
      </c>
      <c r="BKP31" s="14" t="str">
        <f>IF('Employee Input 20-21'!BKP31="","",'Employee Input 20-21'!BKP31)</f>
        <v/>
      </c>
      <c r="BKQ31" s="14" t="str">
        <f>IF('Employee Input 20-21'!BKQ31="","",'Employee Input 20-21'!BKQ31)</f>
        <v/>
      </c>
      <c r="BKR31" s="14" t="str">
        <f>IF('Employee Input 20-21'!BKR31="","",'Employee Input 20-21'!BKR31)</f>
        <v/>
      </c>
      <c r="BKS31" s="14" t="str">
        <f>IF('Employee Input 20-21'!BKS31="","",'Employee Input 20-21'!BKS31)</f>
        <v/>
      </c>
      <c r="BKT31" s="14" t="str">
        <f>IF('Employee Input 20-21'!BKT31="","",'Employee Input 20-21'!BKT31)</f>
        <v/>
      </c>
      <c r="BKU31" s="14" t="str">
        <f>IF('Employee Input 20-21'!BKU31="","",'Employee Input 20-21'!BKU31)</f>
        <v/>
      </c>
      <c r="BKV31" s="14" t="str">
        <f>IF('Employee Input 20-21'!BKV31="","",'Employee Input 20-21'!BKV31)</f>
        <v/>
      </c>
      <c r="BKW31" s="14" t="str">
        <f>IF('Employee Input 20-21'!BKW31="","",'Employee Input 20-21'!BKW31)</f>
        <v/>
      </c>
      <c r="BKX31" s="14" t="str">
        <f>IF('Employee Input 20-21'!BKX31="","",'Employee Input 20-21'!BKX31)</f>
        <v/>
      </c>
      <c r="BKY31" s="14" t="str">
        <f>IF('Employee Input 20-21'!BKY31="","",'Employee Input 20-21'!BKY31)</f>
        <v/>
      </c>
      <c r="BKZ31" s="14" t="str">
        <f>IF('Employee Input 20-21'!BKZ31="","",'Employee Input 20-21'!BKZ31)</f>
        <v/>
      </c>
      <c r="BLA31" s="14" t="str">
        <f>IF('Employee Input 20-21'!BLA31="","",'Employee Input 20-21'!BLA31)</f>
        <v/>
      </c>
      <c r="BLB31" s="14" t="str">
        <f>IF('Employee Input 20-21'!BLB31="","",'Employee Input 20-21'!BLB31)</f>
        <v/>
      </c>
      <c r="BLC31" s="14" t="str">
        <f>IF('Employee Input 20-21'!BLC31="","",'Employee Input 20-21'!BLC31)</f>
        <v/>
      </c>
      <c r="BLD31" s="14" t="str">
        <f>IF('Employee Input 20-21'!BLD31="","",'Employee Input 20-21'!BLD31)</f>
        <v/>
      </c>
      <c r="BLE31" s="14" t="str">
        <f>IF('Employee Input 20-21'!BLE31="","",'Employee Input 20-21'!BLE31)</f>
        <v/>
      </c>
      <c r="BLF31" s="14" t="str">
        <f>IF('Employee Input 20-21'!BLF31="","",'Employee Input 20-21'!BLF31)</f>
        <v/>
      </c>
      <c r="BLG31" s="14" t="str">
        <f>IF('Employee Input 20-21'!BLG31="","",'Employee Input 20-21'!BLG31)</f>
        <v/>
      </c>
      <c r="BLH31" s="14" t="str">
        <f>IF('Employee Input 20-21'!BLH31="","",'Employee Input 20-21'!BLH31)</f>
        <v/>
      </c>
      <c r="BLI31" s="14" t="str">
        <f>IF('Employee Input 20-21'!BLI31="","",'Employee Input 20-21'!BLI31)</f>
        <v/>
      </c>
      <c r="BLJ31" s="14" t="str">
        <f>IF('Employee Input 20-21'!BLJ31="","",'Employee Input 20-21'!BLJ31)</f>
        <v/>
      </c>
      <c r="BLK31" s="14" t="str">
        <f>IF('Employee Input 20-21'!BLK31="","",'Employee Input 20-21'!BLK31)</f>
        <v/>
      </c>
      <c r="BLL31" s="14" t="str">
        <f>IF('Employee Input 20-21'!BLL31="","",'Employee Input 20-21'!BLL31)</f>
        <v/>
      </c>
      <c r="BLM31" s="14" t="str">
        <f>IF('Employee Input 20-21'!BLM31="","",'Employee Input 20-21'!BLM31)</f>
        <v/>
      </c>
      <c r="BLN31" s="14" t="str">
        <f>IF('Employee Input 20-21'!BLN31="","",'Employee Input 20-21'!BLN31)</f>
        <v/>
      </c>
      <c r="BLO31" s="14" t="str">
        <f>IF('Employee Input 20-21'!BLO31="","",'Employee Input 20-21'!BLO31)</f>
        <v/>
      </c>
      <c r="BLP31" s="14" t="str">
        <f>IF('Employee Input 20-21'!BLP31="","",'Employee Input 20-21'!BLP31)</f>
        <v/>
      </c>
      <c r="BLQ31" s="14" t="str">
        <f>IF('Employee Input 20-21'!BLQ31="","",'Employee Input 20-21'!BLQ31)</f>
        <v/>
      </c>
      <c r="BLR31" s="14" t="str">
        <f>IF('Employee Input 20-21'!BLR31="","",'Employee Input 20-21'!BLR31)</f>
        <v/>
      </c>
      <c r="BLS31" s="14" t="str">
        <f>IF('Employee Input 20-21'!BLS31="","",'Employee Input 20-21'!BLS31)</f>
        <v/>
      </c>
      <c r="BLT31" s="14" t="str">
        <f>IF('Employee Input 20-21'!BLT31="","",'Employee Input 20-21'!BLT31)</f>
        <v/>
      </c>
      <c r="BLU31" s="14" t="str">
        <f>IF('Employee Input 20-21'!BLU31="","",'Employee Input 20-21'!BLU31)</f>
        <v/>
      </c>
      <c r="BLV31" s="14" t="str">
        <f>IF('Employee Input 20-21'!BLV31="","",'Employee Input 20-21'!BLV31)</f>
        <v/>
      </c>
      <c r="BLW31" s="14" t="str">
        <f>IF('Employee Input 20-21'!BLW31="","",'Employee Input 20-21'!BLW31)</f>
        <v/>
      </c>
      <c r="BLX31" s="14" t="str">
        <f>IF('Employee Input 20-21'!BLX31="","",'Employee Input 20-21'!BLX31)</f>
        <v/>
      </c>
      <c r="BLY31" s="14" t="str">
        <f>IF('Employee Input 20-21'!BLY31="","",'Employee Input 20-21'!BLY31)</f>
        <v/>
      </c>
      <c r="BLZ31" s="14" t="str">
        <f>IF('Employee Input 20-21'!BLZ31="","",'Employee Input 20-21'!BLZ31)</f>
        <v/>
      </c>
      <c r="BMA31" s="14" t="str">
        <f>IF('Employee Input 20-21'!BMA31="","",'Employee Input 20-21'!BMA31)</f>
        <v/>
      </c>
      <c r="BMB31" s="14" t="str">
        <f>IF('Employee Input 20-21'!BMB31="","",'Employee Input 20-21'!BMB31)</f>
        <v/>
      </c>
      <c r="BMC31" s="14" t="str">
        <f>IF('Employee Input 20-21'!BMC31="","",'Employee Input 20-21'!BMC31)</f>
        <v/>
      </c>
      <c r="BMD31" s="14" t="str">
        <f>IF('Employee Input 20-21'!BMD31="","",'Employee Input 20-21'!BMD31)</f>
        <v/>
      </c>
      <c r="BME31" s="14" t="str">
        <f>IF('Employee Input 20-21'!BME31="","",'Employee Input 20-21'!BME31)</f>
        <v/>
      </c>
      <c r="BMF31" s="14" t="str">
        <f>IF('Employee Input 20-21'!BMF31="","",'Employee Input 20-21'!BMF31)</f>
        <v/>
      </c>
      <c r="BMG31" s="14" t="str">
        <f>IF('Employee Input 20-21'!BMG31="","",'Employee Input 20-21'!BMG31)</f>
        <v/>
      </c>
      <c r="BMH31" s="14" t="str">
        <f>IF('Employee Input 20-21'!BMH31="","",'Employee Input 20-21'!BMH31)</f>
        <v/>
      </c>
      <c r="BMI31" s="14" t="str">
        <f>IF('Employee Input 20-21'!BMI31="","",'Employee Input 20-21'!BMI31)</f>
        <v/>
      </c>
      <c r="BMJ31" s="14" t="str">
        <f>IF('Employee Input 20-21'!BMJ31="","",'Employee Input 20-21'!BMJ31)</f>
        <v/>
      </c>
      <c r="BMK31" s="14" t="str">
        <f>IF('Employee Input 20-21'!BMK31="","",'Employee Input 20-21'!BMK31)</f>
        <v/>
      </c>
      <c r="BML31" s="14" t="str">
        <f>IF('Employee Input 20-21'!BML31="","",'Employee Input 20-21'!BML31)</f>
        <v/>
      </c>
      <c r="BMM31" s="14" t="str">
        <f>IF('Employee Input 20-21'!BMM31="","",'Employee Input 20-21'!BMM31)</f>
        <v/>
      </c>
      <c r="BMN31" s="14" t="str">
        <f>IF('Employee Input 20-21'!BMN31="","",'Employee Input 20-21'!BMN31)</f>
        <v/>
      </c>
      <c r="BMO31" s="14" t="str">
        <f>IF('Employee Input 20-21'!BMO31="","",'Employee Input 20-21'!BMO31)</f>
        <v/>
      </c>
      <c r="BMP31" s="14" t="str">
        <f>IF('Employee Input 20-21'!BMP31="","",'Employee Input 20-21'!BMP31)</f>
        <v/>
      </c>
      <c r="BMQ31" s="14" t="str">
        <f>IF('Employee Input 20-21'!BMQ31="","",'Employee Input 20-21'!BMQ31)</f>
        <v/>
      </c>
      <c r="BMR31" s="14" t="str">
        <f>IF('Employee Input 20-21'!BMR31="","",'Employee Input 20-21'!BMR31)</f>
        <v/>
      </c>
      <c r="BMS31" s="14" t="str">
        <f>IF('Employee Input 20-21'!BMS31="","",'Employee Input 20-21'!BMS31)</f>
        <v/>
      </c>
      <c r="BMT31" s="14" t="str">
        <f>IF('Employee Input 20-21'!BMT31="","",'Employee Input 20-21'!BMT31)</f>
        <v/>
      </c>
      <c r="BMU31" s="14" t="str">
        <f>IF('Employee Input 20-21'!BMU31="","",'Employee Input 20-21'!BMU31)</f>
        <v/>
      </c>
      <c r="BMV31" s="14" t="str">
        <f>IF('Employee Input 20-21'!BMV31="","",'Employee Input 20-21'!BMV31)</f>
        <v/>
      </c>
      <c r="BMW31" s="14" t="str">
        <f>IF('Employee Input 20-21'!BMW31="","",'Employee Input 20-21'!BMW31)</f>
        <v/>
      </c>
      <c r="BMX31" s="14" t="str">
        <f>IF('Employee Input 20-21'!BMX31="","",'Employee Input 20-21'!BMX31)</f>
        <v/>
      </c>
      <c r="BMY31" s="14" t="str">
        <f>IF('Employee Input 20-21'!BMY31="","",'Employee Input 20-21'!BMY31)</f>
        <v/>
      </c>
      <c r="BMZ31" s="14" t="str">
        <f>IF('Employee Input 20-21'!BMZ31="","",'Employee Input 20-21'!BMZ31)</f>
        <v/>
      </c>
      <c r="BNA31" s="14" t="str">
        <f>IF('Employee Input 20-21'!BNA31="","",'Employee Input 20-21'!BNA31)</f>
        <v/>
      </c>
      <c r="BNB31" s="14" t="str">
        <f>IF('Employee Input 20-21'!BNB31="","",'Employee Input 20-21'!BNB31)</f>
        <v/>
      </c>
      <c r="BNC31" s="14" t="str">
        <f>IF('Employee Input 20-21'!BNC31="","",'Employee Input 20-21'!BNC31)</f>
        <v/>
      </c>
      <c r="BND31" s="14" t="str">
        <f>IF('Employee Input 20-21'!BND31="","",'Employee Input 20-21'!BND31)</f>
        <v/>
      </c>
      <c r="BNE31" s="14" t="str">
        <f>IF('Employee Input 20-21'!BNE31="","",'Employee Input 20-21'!BNE31)</f>
        <v/>
      </c>
      <c r="BNF31" s="14" t="str">
        <f>IF('Employee Input 20-21'!BNF31="","",'Employee Input 20-21'!BNF31)</f>
        <v/>
      </c>
      <c r="BNG31" s="14" t="str">
        <f>IF('Employee Input 20-21'!BNG31="","",'Employee Input 20-21'!BNG31)</f>
        <v/>
      </c>
      <c r="BNH31" s="14" t="str">
        <f>IF('Employee Input 20-21'!BNH31="","",'Employee Input 20-21'!BNH31)</f>
        <v/>
      </c>
      <c r="BNI31" s="14" t="str">
        <f>IF('Employee Input 20-21'!BNI31="","",'Employee Input 20-21'!BNI31)</f>
        <v/>
      </c>
      <c r="BNJ31" s="14" t="str">
        <f>IF('Employee Input 20-21'!BNJ31="","",'Employee Input 20-21'!BNJ31)</f>
        <v/>
      </c>
      <c r="BNK31" s="14" t="str">
        <f>IF('Employee Input 20-21'!BNK31="","",'Employee Input 20-21'!BNK31)</f>
        <v/>
      </c>
      <c r="BNL31" s="14" t="str">
        <f>IF('Employee Input 20-21'!BNL31="","",'Employee Input 20-21'!BNL31)</f>
        <v/>
      </c>
      <c r="BNM31" s="14" t="str">
        <f>IF('Employee Input 20-21'!BNM31="","",'Employee Input 20-21'!BNM31)</f>
        <v/>
      </c>
      <c r="BNN31" s="14" t="str">
        <f>IF('Employee Input 20-21'!BNN31="","",'Employee Input 20-21'!BNN31)</f>
        <v/>
      </c>
      <c r="BNO31" s="14" t="str">
        <f>IF('Employee Input 20-21'!BNO31="","",'Employee Input 20-21'!BNO31)</f>
        <v/>
      </c>
      <c r="BNP31" s="14" t="str">
        <f>IF('Employee Input 20-21'!BNP31="","",'Employee Input 20-21'!BNP31)</f>
        <v/>
      </c>
      <c r="BNQ31" s="14" t="str">
        <f>IF('Employee Input 20-21'!BNQ31="","",'Employee Input 20-21'!BNQ31)</f>
        <v/>
      </c>
      <c r="BNR31" s="14" t="str">
        <f>IF('Employee Input 20-21'!BNR31="","",'Employee Input 20-21'!BNR31)</f>
        <v/>
      </c>
      <c r="BNS31" s="14" t="str">
        <f>IF('Employee Input 20-21'!BNS31="","",'Employee Input 20-21'!BNS31)</f>
        <v/>
      </c>
      <c r="BNT31" s="14" t="str">
        <f>IF('Employee Input 20-21'!BNT31="","",'Employee Input 20-21'!BNT31)</f>
        <v/>
      </c>
      <c r="BNU31" s="14" t="str">
        <f>IF('Employee Input 20-21'!BNU31="","",'Employee Input 20-21'!BNU31)</f>
        <v/>
      </c>
      <c r="BNV31" s="14" t="str">
        <f>IF('Employee Input 20-21'!BNV31="","",'Employee Input 20-21'!BNV31)</f>
        <v/>
      </c>
      <c r="BNW31" s="14" t="str">
        <f>IF('Employee Input 20-21'!BNW31="","",'Employee Input 20-21'!BNW31)</f>
        <v/>
      </c>
      <c r="BNX31" s="14" t="str">
        <f>IF('Employee Input 20-21'!BNX31="","",'Employee Input 20-21'!BNX31)</f>
        <v/>
      </c>
      <c r="BNY31" s="14" t="str">
        <f>IF('Employee Input 20-21'!BNY31="","",'Employee Input 20-21'!BNY31)</f>
        <v/>
      </c>
      <c r="BNZ31" s="14" t="str">
        <f>IF('Employee Input 20-21'!BNZ31="","",'Employee Input 20-21'!BNZ31)</f>
        <v/>
      </c>
      <c r="BOA31" s="14" t="str">
        <f>IF('Employee Input 20-21'!BOA31="","",'Employee Input 20-21'!BOA31)</f>
        <v/>
      </c>
      <c r="BOB31" s="14" t="str">
        <f>IF('Employee Input 20-21'!BOB31="","",'Employee Input 20-21'!BOB31)</f>
        <v/>
      </c>
      <c r="BOC31" s="14" t="str">
        <f>IF('Employee Input 20-21'!BOC31="","",'Employee Input 20-21'!BOC31)</f>
        <v/>
      </c>
      <c r="BOD31" s="14" t="str">
        <f>IF('Employee Input 20-21'!BOD31="","",'Employee Input 20-21'!BOD31)</f>
        <v/>
      </c>
      <c r="BOE31" s="14" t="str">
        <f>IF('Employee Input 20-21'!BOE31="","",'Employee Input 20-21'!BOE31)</f>
        <v/>
      </c>
      <c r="BOF31" s="14" t="str">
        <f>IF('Employee Input 20-21'!BOF31="","",'Employee Input 20-21'!BOF31)</f>
        <v/>
      </c>
      <c r="BOG31" s="14" t="str">
        <f>IF('Employee Input 20-21'!BOG31="","",'Employee Input 20-21'!BOG31)</f>
        <v/>
      </c>
      <c r="BOH31" s="14" t="str">
        <f>IF('Employee Input 20-21'!BOH31="","",'Employee Input 20-21'!BOH31)</f>
        <v/>
      </c>
      <c r="BOI31" s="14" t="str">
        <f>IF('Employee Input 20-21'!BOI31="","",'Employee Input 20-21'!BOI31)</f>
        <v/>
      </c>
      <c r="BOJ31" s="14" t="str">
        <f>IF('Employee Input 20-21'!BOJ31="","",'Employee Input 20-21'!BOJ31)</f>
        <v/>
      </c>
      <c r="BOK31" s="14" t="str">
        <f>IF('Employee Input 20-21'!BOK31="","",'Employee Input 20-21'!BOK31)</f>
        <v/>
      </c>
      <c r="BOL31" s="14" t="str">
        <f>IF('Employee Input 20-21'!BOL31="","",'Employee Input 20-21'!BOL31)</f>
        <v/>
      </c>
      <c r="BOM31" s="14" t="str">
        <f>IF('Employee Input 20-21'!BOM31="","",'Employee Input 20-21'!BOM31)</f>
        <v/>
      </c>
      <c r="BON31" s="14" t="str">
        <f>IF('Employee Input 20-21'!BON31="","",'Employee Input 20-21'!BON31)</f>
        <v/>
      </c>
      <c r="BOO31" s="14" t="str">
        <f>IF('Employee Input 20-21'!BOO31="","",'Employee Input 20-21'!BOO31)</f>
        <v/>
      </c>
      <c r="BOP31" s="14" t="str">
        <f>IF('Employee Input 20-21'!BOP31="","",'Employee Input 20-21'!BOP31)</f>
        <v/>
      </c>
      <c r="BOQ31" s="14" t="str">
        <f>IF('Employee Input 20-21'!BOQ31="","",'Employee Input 20-21'!BOQ31)</f>
        <v/>
      </c>
      <c r="BOR31" s="14" t="str">
        <f>IF('Employee Input 20-21'!BOR31="","",'Employee Input 20-21'!BOR31)</f>
        <v/>
      </c>
      <c r="BOS31" s="14" t="str">
        <f>IF('Employee Input 20-21'!BOS31="","",'Employee Input 20-21'!BOS31)</f>
        <v/>
      </c>
      <c r="BOT31" s="14" t="str">
        <f>IF('Employee Input 20-21'!BOT31="","",'Employee Input 20-21'!BOT31)</f>
        <v/>
      </c>
      <c r="BOU31" s="14" t="str">
        <f>IF('Employee Input 20-21'!BOU31="","",'Employee Input 20-21'!BOU31)</f>
        <v/>
      </c>
      <c r="BOV31" s="14" t="str">
        <f>IF('Employee Input 20-21'!BOV31="","",'Employee Input 20-21'!BOV31)</f>
        <v/>
      </c>
      <c r="BOW31" s="14" t="str">
        <f>IF('Employee Input 20-21'!BOW31="","",'Employee Input 20-21'!BOW31)</f>
        <v/>
      </c>
      <c r="BOX31" s="14" t="str">
        <f>IF('Employee Input 20-21'!BOX31="","",'Employee Input 20-21'!BOX31)</f>
        <v/>
      </c>
      <c r="BOY31" s="14" t="str">
        <f>IF('Employee Input 20-21'!BOY31="","",'Employee Input 20-21'!BOY31)</f>
        <v/>
      </c>
      <c r="BOZ31" s="14" t="str">
        <f>IF('Employee Input 20-21'!BOZ31="","",'Employee Input 20-21'!BOZ31)</f>
        <v/>
      </c>
      <c r="BPA31" s="14" t="str">
        <f>IF('Employee Input 20-21'!BPA31="","",'Employee Input 20-21'!BPA31)</f>
        <v/>
      </c>
      <c r="BPB31" s="14" t="str">
        <f>IF('Employee Input 20-21'!BPB31="","",'Employee Input 20-21'!BPB31)</f>
        <v/>
      </c>
      <c r="BPC31" s="14" t="str">
        <f>IF('Employee Input 20-21'!BPC31="","",'Employee Input 20-21'!BPC31)</f>
        <v/>
      </c>
      <c r="BPD31" s="14" t="str">
        <f>IF('Employee Input 20-21'!BPD31="","",'Employee Input 20-21'!BPD31)</f>
        <v/>
      </c>
      <c r="BPE31" s="14" t="str">
        <f>IF('Employee Input 20-21'!BPE31="","",'Employee Input 20-21'!BPE31)</f>
        <v/>
      </c>
      <c r="BPF31" s="14" t="str">
        <f>IF('Employee Input 20-21'!BPF31="","",'Employee Input 20-21'!BPF31)</f>
        <v/>
      </c>
      <c r="BPG31" s="14" t="str">
        <f>IF('Employee Input 20-21'!BPG31="","",'Employee Input 20-21'!BPG31)</f>
        <v/>
      </c>
      <c r="BPH31" s="14" t="str">
        <f>IF('Employee Input 20-21'!BPH31="","",'Employee Input 20-21'!BPH31)</f>
        <v/>
      </c>
      <c r="BPI31" s="14" t="str">
        <f>IF('Employee Input 20-21'!BPI31="","",'Employee Input 20-21'!BPI31)</f>
        <v/>
      </c>
      <c r="BPJ31" s="14" t="str">
        <f>IF('Employee Input 20-21'!BPJ31="","",'Employee Input 20-21'!BPJ31)</f>
        <v/>
      </c>
      <c r="BPK31" s="14" t="str">
        <f>IF('Employee Input 20-21'!BPK31="","",'Employee Input 20-21'!BPK31)</f>
        <v/>
      </c>
      <c r="BPL31" s="14" t="str">
        <f>IF('Employee Input 20-21'!BPL31="","",'Employee Input 20-21'!BPL31)</f>
        <v/>
      </c>
      <c r="BPM31" s="14" t="str">
        <f>IF('Employee Input 20-21'!BPM31="","",'Employee Input 20-21'!BPM31)</f>
        <v/>
      </c>
      <c r="BPN31" s="14" t="str">
        <f>IF('Employee Input 20-21'!BPN31="","",'Employee Input 20-21'!BPN31)</f>
        <v/>
      </c>
      <c r="BPO31" s="14" t="str">
        <f>IF('Employee Input 20-21'!BPO31="","",'Employee Input 20-21'!BPO31)</f>
        <v/>
      </c>
      <c r="BPP31" s="14" t="str">
        <f>IF('Employee Input 20-21'!BPP31="","",'Employee Input 20-21'!BPP31)</f>
        <v/>
      </c>
      <c r="BPQ31" s="14" t="str">
        <f>IF('Employee Input 20-21'!BPQ31="","",'Employee Input 20-21'!BPQ31)</f>
        <v/>
      </c>
      <c r="BPR31" s="14" t="str">
        <f>IF('Employee Input 20-21'!BPR31="","",'Employee Input 20-21'!BPR31)</f>
        <v/>
      </c>
      <c r="BPS31" s="14" t="str">
        <f>IF('Employee Input 20-21'!BPS31="","",'Employee Input 20-21'!BPS31)</f>
        <v/>
      </c>
      <c r="BPT31" s="14" t="str">
        <f>IF('Employee Input 20-21'!BPT31="","",'Employee Input 20-21'!BPT31)</f>
        <v/>
      </c>
      <c r="BPU31" s="14" t="str">
        <f>IF('Employee Input 20-21'!BPU31="","",'Employee Input 20-21'!BPU31)</f>
        <v/>
      </c>
      <c r="BPV31" s="14" t="str">
        <f>IF('Employee Input 20-21'!BPV31="","",'Employee Input 20-21'!BPV31)</f>
        <v/>
      </c>
      <c r="BPW31" s="14" t="str">
        <f>IF('Employee Input 20-21'!BPW31="","",'Employee Input 20-21'!BPW31)</f>
        <v/>
      </c>
      <c r="BPX31" s="14" t="str">
        <f>IF('Employee Input 20-21'!BPX31="","",'Employee Input 20-21'!BPX31)</f>
        <v/>
      </c>
      <c r="BPY31" s="14" t="str">
        <f>IF('Employee Input 20-21'!BPY31="","",'Employee Input 20-21'!BPY31)</f>
        <v/>
      </c>
      <c r="BPZ31" s="14" t="str">
        <f>IF('Employee Input 20-21'!BPZ31="","",'Employee Input 20-21'!BPZ31)</f>
        <v/>
      </c>
      <c r="BQA31" s="14" t="str">
        <f>IF('Employee Input 20-21'!BQA31="","",'Employee Input 20-21'!BQA31)</f>
        <v/>
      </c>
      <c r="BQB31" s="14" t="str">
        <f>IF('Employee Input 20-21'!BQB31="","",'Employee Input 20-21'!BQB31)</f>
        <v/>
      </c>
      <c r="BQC31" s="14" t="str">
        <f>IF('Employee Input 20-21'!BQC31="","",'Employee Input 20-21'!BQC31)</f>
        <v/>
      </c>
      <c r="BQD31" s="14" t="str">
        <f>IF('Employee Input 20-21'!BQD31="","",'Employee Input 20-21'!BQD31)</f>
        <v/>
      </c>
      <c r="BQE31" s="14" t="str">
        <f>IF('Employee Input 20-21'!BQE31="","",'Employee Input 20-21'!BQE31)</f>
        <v/>
      </c>
      <c r="BQF31" s="14" t="str">
        <f>IF('Employee Input 20-21'!BQF31="","",'Employee Input 20-21'!BQF31)</f>
        <v/>
      </c>
      <c r="BQG31" s="14" t="str">
        <f>IF('Employee Input 20-21'!BQG31="","",'Employee Input 20-21'!BQG31)</f>
        <v/>
      </c>
      <c r="BQH31" s="14" t="str">
        <f>IF('Employee Input 20-21'!BQH31="","",'Employee Input 20-21'!BQH31)</f>
        <v/>
      </c>
      <c r="BQI31" s="14" t="str">
        <f>IF('Employee Input 20-21'!BQI31="","",'Employee Input 20-21'!BQI31)</f>
        <v/>
      </c>
      <c r="BQJ31" s="14" t="str">
        <f>IF('Employee Input 20-21'!BQJ31="","",'Employee Input 20-21'!BQJ31)</f>
        <v/>
      </c>
      <c r="BQK31" s="14" t="str">
        <f>IF('Employee Input 20-21'!BQK31="","",'Employee Input 20-21'!BQK31)</f>
        <v/>
      </c>
      <c r="BQL31" s="14" t="str">
        <f>IF('Employee Input 20-21'!BQL31="","",'Employee Input 20-21'!BQL31)</f>
        <v/>
      </c>
      <c r="BQM31" s="14" t="str">
        <f>IF('Employee Input 20-21'!BQM31="","",'Employee Input 20-21'!BQM31)</f>
        <v/>
      </c>
      <c r="BQN31" s="14" t="str">
        <f>IF('Employee Input 20-21'!BQN31="","",'Employee Input 20-21'!BQN31)</f>
        <v/>
      </c>
      <c r="BQO31" s="14" t="str">
        <f>IF('Employee Input 20-21'!BQO31="","",'Employee Input 20-21'!BQO31)</f>
        <v/>
      </c>
      <c r="BQP31" s="14" t="str">
        <f>IF('Employee Input 20-21'!BQP31="","",'Employee Input 20-21'!BQP31)</f>
        <v/>
      </c>
      <c r="BQQ31" s="14" t="str">
        <f>IF('Employee Input 20-21'!BQQ31="","",'Employee Input 20-21'!BQQ31)</f>
        <v/>
      </c>
      <c r="BQR31" s="14" t="str">
        <f>IF('Employee Input 20-21'!BQR31="","",'Employee Input 20-21'!BQR31)</f>
        <v/>
      </c>
      <c r="BQS31" s="14" t="str">
        <f>IF('Employee Input 20-21'!BQS31="","",'Employee Input 20-21'!BQS31)</f>
        <v/>
      </c>
      <c r="BQT31" s="14" t="str">
        <f>IF('Employee Input 20-21'!BQT31="","",'Employee Input 20-21'!BQT31)</f>
        <v/>
      </c>
      <c r="BQU31" s="14" t="str">
        <f>IF('Employee Input 20-21'!BQU31="","",'Employee Input 20-21'!BQU31)</f>
        <v/>
      </c>
      <c r="BQV31" s="14" t="str">
        <f>IF('Employee Input 20-21'!BQV31="","",'Employee Input 20-21'!BQV31)</f>
        <v/>
      </c>
      <c r="BQW31" s="14" t="str">
        <f>IF('Employee Input 20-21'!BQW31="","",'Employee Input 20-21'!BQW31)</f>
        <v/>
      </c>
      <c r="BQX31" s="14" t="str">
        <f>IF('Employee Input 20-21'!BQX31="","",'Employee Input 20-21'!BQX31)</f>
        <v/>
      </c>
      <c r="BQY31" s="14" t="str">
        <f>IF('Employee Input 20-21'!BQY31="","",'Employee Input 20-21'!BQY31)</f>
        <v/>
      </c>
      <c r="BQZ31" s="14" t="str">
        <f>IF('Employee Input 20-21'!BQZ31="","",'Employee Input 20-21'!BQZ31)</f>
        <v/>
      </c>
      <c r="BRA31" s="14" t="str">
        <f>IF('Employee Input 20-21'!BRA31="","",'Employee Input 20-21'!BRA31)</f>
        <v/>
      </c>
      <c r="BRB31" s="14" t="str">
        <f>IF('Employee Input 20-21'!BRB31="","",'Employee Input 20-21'!BRB31)</f>
        <v/>
      </c>
      <c r="BRC31" s="14" t="str">
        <f>IF('Employee Input 20-21'!BRC31="","",'Employee Input 20-21'!BRC31)</f>
        <v/>
      </c>
      <c r="BRD31" s="14" t="str">
        <f>IF('Employee Input 20-21'!BRD31="","",'Employee Input 20-21'!BRD31)</f>
        <v/>
      </c>
      <c r="BRE31" s="14" t="str">
        <f>IF('Employee Input 20-21'!BRE31="","",'Employee Input 20-21'!BRE31)</f>
        <v/>
      </c>
      <c r="BRF31" s="14" t="str">
        <f>IF('Employee Input 20-21'!BRF31="","",'Employee Input 20-21'!BRF31)</f>
        <v/>
      </c>
      <c r="BRG31" s="14" t="str">
        <f>IF('Employee Input 20-21'!BRG31="","",'Employee Input 20-21'!BRG31)</f>
        <v/>
      </c>
      <c r="BRH31" s="14" t="str">
        <f>IF('Employee Input 20-21'!BRH31="","",'Employee Input 20-21'!BRH31)</f>
        <v/>
      </c>
      <c r="BRI31" s="14" t="str">
        <f>IF('Employee Input 20-21'!BRI31="","",'Employee Input 20-21'!BRI31)</f>
        <v/>
      </c>
      <c r="BRJ31" s="14" t="str">
        <f>IF('Employee Input 20-21'!BRJ31="","",'Employee Input 20-21'!BRJ31)</f>
        <v/>
      </c>
      <c r="BRK31" s="14" t="str">
        <f>IF('Employee Input 20-21'!BRK31="","",'Employee Input 20-21'!BRK31)</f>
        <v/>
      </c>
      <c r="BRL31" s="14" t="str">
        <f>IF('Employee Input 20-21'!BRL31="","",'Employee Input 20-21'!BRL31)</f>
        <v/>
      </c>
      <c r="BRM31" s="14" t="str">
        <f>IF('Employee Input 20-21'!BRM31="","",'Employee Input 20-21'!BRM31)</f>
        <v/>
      </c>
      <c r="BRN31" s="14" t="str">
        <f>IF('Employee Input 20-21'!BRN31="","",'Employee Input 20-21'!BRN31)</f>
        <v/>
      </c>
      <c r="BRO31" s="14" t="str">
        <f>IF('Employee Input 20-21'!BRO31="","",'Employee Input 20-21'!BRO31)</f>
        <v/>
      </c>
      <c r="BRP31" s="14" t="str">
        <f>IF('Employee Input 20-21'!BRP31="","",'Employee Input 20-21'!BRP31)</f>
        <v/>
      </c>
      <c r="BRQ31" s="14" t="str">
        <f>IF('Employee Input 20-21'!BRQ31="","",'Employee Input 20-21'!BRQ31)</f>
        <v/>
      </c>
      <c r="BRR31" s="14" t="str">
        <f>IF('Employee Input 20-21'!BRR31="","",'Employee Input 20-21'!BRR31)</f>
        <v/>
      </c>
      <c r="BRS31" s="14" t="str">
        <f>IF('Employee Input 20-21'!BRS31="","",'Employee Input 20-21'!BRS31)</f>
        <v/>
      </c>
      <c r="BRT31" s="14" t="str">
        <f>IF('Employee Input 20-21'!BRT31="","",'Employee Input 20-21'!BRT31)</f>
        <v/>
      </c>
      <c r="BRU31" s="14" t="str">
        <f>IF('Employee Input 20-21'!BRU31="","",'Employee Input 20-21'!BRU31)</f>
        <v/>
      </c>
      <c r="BRV31" s="14" t="str">
        <f>IF('Employee Input 20-21'!BRV31="","",'Employee Input 20-21'!BRV31)</f>
        <v/>
      </c>
      <c r="BRW31" s="14" t="str">
        <f>IF('Employee Input 20-21'!BRW31="","",'Employee Input 20-21'!BRW31)</f>
        <v/>
      </c>
      <c r="BRX31" s="14" t="str">
        <f>IF('Employee Input 20-21'!BRX31="","",'Employee Input 20-21'!BRX31)</f>
        <v/>
      </c>
      <c r="BRY31" s="14" t="str">
        <f>IF('Employee Input 20-21'!BRY31="","",'Employee Input 20-21'!BRY31)</f>
        <v/>
      </c>
      <c r="BRZ31" s="14" t="str">
        <f>IF('Employee Input 20-21'!BRZ31="","",'Employee Input 20-21'!BRZ31)</f>
        <v/>
      </c>
      <c r="BSA31" s="14" t="str">
        <f>IF('Employee Input 20-21'!BSA31="","",'Employee Input 20-21'!BSA31)</f>
        <v/>
      </c>
      <c r="BSB31" s="14" t="str">
        <f>IF('Employee Input 20-21'!BSB31="","",'Employee Input 20-21'!BSB31)</f>
        <v/>
      </c>
      <c r="BSC31" s="14" t="str">
        <f>IF('Employee Input 20-21'!BSC31="","",'Employee Input 20-21'!BSC31)</f>
        <v/>
      </c>
      <c r="BSD31" s="14" t="str">
        <f>IF('Employee Input 20-21'!BSD31="","",'Employee Input 20-21'!BSD31)</f>
        <v/>
      </c>
      <c r="BSE31" s="14" t="str">
        <f>IF('Employee Input 20-21'!BSE31="","",'Employee Input 20-21'!BSE31)</f>
        <v/>
      </c>
      <c r="BSF31" s="14" t="str">
        <f>IF('Employee Input 20-21'!BSF31="","",'Employee Input 20-21'!BSF31)</f>
        <v/>
      </c>
      <c r="BSG31" s="14" t="str">
        <f>IF('Employee Input 20-21'!BSG31="","",'Employee Input 20-21'!BSG31)</f>
        <v/>
      </c>
      <c r="BSH31" s="14" t="str">
        <f>IF('Employee Input 20-21'!BSH31="","",'Employee Input 20-21'!BSH31)</f>
        <v/>
      </c>
      <c r="BSI31" s="14" t="str">
        <f>IF('Employee Input 20-21'!BSI31="","",'Employee Input 20-21'!BSI31)</f>
        <v/>
      </c>
      <c r="BSJ31" s="14" t="str">
        <f>IF('Employee Input 20-21'!BSJ31="","",'Employee Input 20-21'!BSJ31)</f>
        <v/>
      </c>
      <c r="BSK31" s="14" t="str">
        <f>IF('Employee Input 20-21'!BSK31="","",'Employee Input 20-21'!BSK31)</f>
        <v/>
      </c>
      <c r="BSL31" s="14" t="str">
        <f>IF('Employee Input 20-21'!BSL31="","",'Employee Input 20-21'!BSL31)</f>
        <v/>
      </c>
      <c r="BSM31" s="14" t="str">
        <f>IF('Employee Input 20-21'!BSM31="","",'Employee Input 20-21'!BSM31)</f>
        <v/>
      </c>
      <c r="BSN31" s="14" t="str">
        <f>IF('Employee Input 20-21'!BSN31="","",'Employee Input 20-21'!BSN31)</f>
        <v/>
      </c>
      <c r="BSO31" s="14" t="str">
        <f>IF('Employee Input 20-21'!BSO31="","",'Employee Input 20-21'!BSO31)</f>
        <v/>
      </c>
      <c r="BSP31" s="14" t="str">
        <f>IF('Employee Input 20-21'!BSP31="","",'Employee Input 20-21'!BSP31)</f>
        <v/>
      </c>
      <c r="BSQ31" s="14" t="str">
        <f>IF('Employee Input 20-21'!BSQ31="","",'Employee Input 20-21'!BSQ31)</f>
        <v/>
      </c>
      <c r="BSR31" s="14" t="str">
        <f>IF('Employee Input 20-21'!BSR31="","",'Employee Input 20-21'!BSR31)</f>
        <v/>
      </c>
      <c r="BSS31" s="14" t="str">
        <f>IF('Employee Input 20-21'!BSS31="","",'Employee Input 20-21'!BSS31)</f>
        <v/>
      </c>
      <c r="BST31" s="14" t="str">
        <f>IF('Employee Input 20-21'!BST31="","",'Employee Input 20-21'!BST31)</f>
        <v/>
      </c>
      <c r="BSU31" s="14" t="str">
        <f>IF('Employee Input 20-21'!BSU31="","",'Employee Input 20-21'!BSU31)</f>
        <v/>
      </c>
      <c r="BSV31" s="14" t="str">
        <f>IF('Employee Input 20-21'!BSV31="","",'Employee Input 20-21'!BSV31)</f>
        <v/>
      </c>
      <c r="BSW31" s="14" t="str">
        <f>IF('Employee Input 20-21'!BSW31="","",'Employee Input 20-21'!BSW31)</f>
        <v/>
      </c>
      <c r="BSX31" s="14" t="str">
        <f>IF('Employee Input 20-21'!BSX31="","",'Employee Input 20-21'!BSX31)</f>
        <v/>
      </c>
      <c r="BSY31" s="14" t="str">
        <f>IF('Employee Input 20-21'!BSY31="","",'Employee Input 20-21'!BSY31)</f>
        <v/>
      </c>
      <c r="BSZ31" s="14" t="str">
        <f>IF('Employee Input 20-21'!BSZ31="","",'Employee Input 20-21'!BSZ31)</f>
        <v/>
      </c>
      <c r="BTA31" s="14" t="str">
        <f>IF('Employee Input 20-21'!BTA31="","",'Employee Input 20-21'!BTA31)</f>
        <v/>
      </c>
      <c r="BTB31" s="14" t="str">
        <f>IF('Employee Input 20-21'!BTB31="","",'Employee Input 20-21'!BTB31)</f>
        <v/>
      </c>
      <c r="BTC31" s="14" t="str">
        <f>IF('Employee Input 20-21'!BTC31="","",'Employee Input 20-21'!BTC31)</f>
        <v/>
      </c>
      <c r="BTD31" s="14" t="str">
        <f>IF('Employee Input 20-21'!BTD31="","",'Employee Input 20-21'!BTD31)</f>
        <v/>
      </c>
      <c r="BTE31" s="14" t="str">
        <f>IF('Employee Input 20-21'!BTE31="","",'Employee Input 20-21'!BTE31)</f>
        <v/>
      </c>
      <c r="BTF31" s="14" t="str">
        <f>IF('Employee Input 20-21'!BTF31="","",'Employee Input 20-21'!BTF31)</f>
        <v/>
      </c>
      <c r="BTG31" s="14" t="str">
        <f>IF('Employee Input 20-21'!BTG31="","",'Employee Input 20-21'!BTG31)</f>
        <v/>
      </c>
      <c r="BTH31" s="14" t="str">
        <f>IF('Employee Input 20-21'!BTH31="","",'Employee Input 20-21'!BTH31)</f>
        <v/>
      </c>
      <c r="BTI31" s="14" t="str">
        <f>IF('Employee Input 20-21'!BTI31="","",'Employee Input 20-21'!BTI31)</f>
        <v/>
      </c>
      <c r="BTJ31" s="14" t="str">
        <f>IF('Employee Input 20-21'!BTJ31="","",'Employee Input 20-21'!BTJ31)</f>
        <v/>
      </c>
      <c r="BTK31" s="14" t="str">
        <f>IF('Employee Input 20-21'!BTK31="","",'Employee Input 20-21'!BTK31)</f>
        <v/>
      </c>
      <c r="BTL31" s="14" t="str">
        <f>IF('Employee Input 20-21'!BTL31="","",'Employee Input 20-21'!BTL31)</f>
        <v/>
      </c>
      <c r="BTM31" s="14" t="str">
        <f>IF('Employee Input 20-21'!BTM31="","",'Employee Input 20-21'!BTM31)</f>
        <v/>
      </c>
      <c r="BTN31" s="14" t="str">
        <f>IF('Employee Input 20-21'!BTN31="","",'Employee Input 20-21'!BTN31)</f>
        <v/>
      </c>
      <c r="BTO31" s="14" t="str">
        <f>IF('Employee Input 20-21'!BTO31="","",'Employee Input 20-21'!BTO31)</f>
        <v/>
      </c>
      <c r="BTP31" s="14" t="str">
        <f>IF('Employee Input 20-21'!BTP31="","",'Employee Input 20-21'!BTP31)</f>
        <v/>
      </c>
      <c r="BTQ31" s="14" t="str">
        <f>IF('Employee Input 20-21'!BTQ31="","",'Employee Input 20-21'!BTQ31)</f>
        <v/>
      </c>
      <c r="BTR31" s="14" t="str">
        <f>IF('Employee Input 20-21'!BTR31="","",'Employee Input 20-21'!BTR31)</f>
        <v/>
      </c>
      <c r="BTS31" s="14" t="str">
        <f>IF('Employee Input 20-21'!BTS31="","",'Employee Input 20-21'!BTS31)</f>
        <v/>
      </c>
      <c r="BTT31" s="14" t="str">
        <f>IF('Employee Input 20-21'!BTT31="","",'Employee Input 20-21'!BTT31)</f>
        <v/>
      </c>
      <c r="BTU31" s="14" t="str">
        <f>IF('Employee Input 20-21'!BTU31="","",'Employee Input 20-21'!BTU31)</f>
        <v/>
      </c>
      <c r="BTV31" s="14" t="str">
        <f>IF('Employee Input 20-21'!BTV31="","",'Employee Input 20-21'!BTV31)</f>
        <v/>
      </c>
      <c r="BTW31" s="14" t="str">
        <f>IF('Employee Input 20-21'!BTW31="","",'Employee Input 20-21'!BTW31)</f>
        <v/>
      </c>
      <c r="BTX31" s="14" t="str">
        <f>IF('Employee Input 20-21'!BTX31="","",'Employee Input 20-21'!BTX31)</f>
        <v/>
      </c>
      <c r="BTY31" s="14" t="str">
        <f>IF('Employee Input 20-21'!BTY31="","",'Employee Input 20-21'!BTY31)</f>
        <v/>
      </c>
      <c r="BTZ31" s="14" t="str">
        <f>IF('Employee Input 20-21'!BTZ31="","",'Employee Input 20-21'!BTZ31)</f>
        <v/>
      </c>
      <c r="BUA31" s="14" t="str">
        <f>IF('Employee Input 20-21'!BUA31="","",'Employee Input 20-21'!BUA31)</f>
        <v/>
      </c>
      <c r="BUB31" s="14" t="str">
        <f>IF('Employee Input 20-21'!BUB31="","",'Employee Input 20-21'!BUB31)</f>
        <v/>
      </c>
      <c r="BUC31" s="14" t="str">
        <f>IF('Employee Input 20-21'!BUC31="","",'Employee Input 20-21'!BUC31)</f>
        <v/>
      </c>
      <c r="BUD31" s="14" t="str">
        <f>IF('Employee Input 20-21'!BUD31="","",'Employee Input 20-21'!BUD31)</f>
        <v/>
      </c>
      <c r="BUE31" s="14" t="str">
        <f>IF('Employee Input 20-21'!BUE31="","",'Employee Input 20-21'!BUE31)</f>
        <v/>
      </c>
      <c r="BUF31" s="14" t="str">
        <f>IF('Employee Input 20-21'!BUF31="","",'Employee Input 20-21'!BUF31)</f>
        <v/>
      </c>
      <c r="BUG31" s="14" t="str">
        <f>IF('Employee Input 20-21'!BUG31="","",'Employee Input 20-21'!BUG31)</f>
        <v/>
      </c>
      <c r="BUH31" s="14" t="str">
        <f>IF('Employee Input 20-21'!BUH31="","",'Employee Input 20-21'!BUH31)</f>
        <v/>
      </c>
      <c r="BUI31" s="14" t="str">
        <f>IF('Employee Input 20-21'!BUI31="","",'Employee Input 20-21'!BUI31)</f>
        <v/>
      </c>
      <c r="BUJ31" s="14" t="str">
        <f>IF('Employee Input 20-21'!BUJ31="","",'Employee Input 20-21'!BUJ31)</f>
        <v/>
      </c>
      <c r="BUK31" s="14" t="str">
        <f>IF('Employee Input 20-21'!BUK31="","",'Employee Input 20-21'!BUK31)</f>
        <v/>
      </c>
      <c r="BUL31" s="14" t="str">
        <f>IF('Employee Input 20-21'!BUL31="","",'Employee Input 20-21'!BUL31)</f>
        <v/>
      </c>
      <c r="BUM31" s="14" t="str">
        <f>IF('Employee Input 20-21'!BUM31="","",'Employee Input 20-21'!BUM31)</f>
        <v/>
      </c>
      <c r="BUN31" s="14" t="str">
        <f>IF('Employee Input 20-21'!BUN31="","",'Employee Input 20-21'!BUN31)</f>
        <v/>
      </c>
      <c r="BUO31" s="14" t="str">
        <f>IF('Employee Input 20-21'!BUO31="","",'Employee Input 20-21'!BUO31)</f>
        <v/>
      </c>
      <c r="BUP31" s="14" t="str">
        <f>IF('Employee Input 20-21'!BUP31="","",'Employee Input 20-21'!BUP31)</f>
        <v/>
      </c>
      <c r="BUQ31" s="14" t="str">
        <f>IF('Employee Input 20-21'!BUQ31="","",'Employee Input 20-21'!BUQ31)</f>
        <v/>
      </c>
      <c r="BUR31" s="14" t="str">
        <f>IF('Employee Input 20-21'!BUR31="","",'Employee Input 20-21'!BUR31)</f>
        <v/>
      </c>
      <c r="BUS31" s="14" t="str">
        <f>IF('Employee Input 20-21'!BUS31="","",'Employee Input 20-21'!BUS31)</f>
        <v/>
      </c>
      <c r="BUT31" s="14" t="str">
        <f>IF('Employee Input 20-21'!BUT31="","",'Employee Input 20-21'!BUT31)</f>
        <v/>
      </c>
      <c r="BUU31" s="14" t="str">
        <f>IF('Employee Input 20-21'!BUU31="","",'Employee Input 20-21'!BUU31)</f>
        <v/>
      </c>
      <c r="BUV31" s="14" t="str">
        <f>IF('Employee Input 20-21'!BUV31="","",'Employee Input 20-21'!BUV31)</f>
        <v/>
      </c>
      <c r="BUW31" s="14" t="str">
        <f>IF('Employee Input 20-21'!BUW31="","",'Employee Input 20-21'!BUW31)</f>
        <v/>
      </c>
      <c r="BUX31" s="14" t="str">
        <f>IF('Employee Input 20-21'!BUX31="","",'Employee Input 20-21'!BUX31)</f>
        <v/>
      </c>
      <c r="BUY31" s="14" t="str">
        <f>IF('Employee Input 20-21'!BUY31="","",'Employee Input 20-21'!BUY31)</f>
        <v/>
      </c>
      <c r="BUZ31" s="14" t="str">
        <f>IF('Employee Input 20-21'!BUZ31="","",'Employee Input 20-21'!BUZ31)</f>
        <v/>
      </c>
      <c r="BVA31" s="14" t="str">
        <f>IF('Employee Input 20-21'!BVA31="","",'Employee Input 20-21'!BVA31)</f>
        <v/>
      </c>
      <c r="BVB31" s="14" t="str">
        <f>IF('Employee Input 20-21'!BVB31="","",'Employee Input 20-21'!BVB31)</f>
        <v/>
      </c>
      <c r="BVC31" s="14" t="str">
        <f>IF('Employee Input 20-21'!BVC31="","",'Employee Input 20-21'!BVC31)</f>
        <v/>
      </c>
      <c r="BVD31" s="14" t="str">
        <f>IF('Employee Input 20-21'!BVD31="","",'Employee Input 20-21'!BVD31)</f>
        <v/>
      </c>
      <c r="BVE31" s="14" t="str">
        <f>IF('Employee Input 20-21'!BVE31="","",'Employee Input 20-21'!BVE31)</f>
        <v/>
      </c>
      <c r="BVF31" s="14" t="str">
        <f>IF('Employee Input 20-21'!BVF31="","",'Employee Input 20-21'!BVF31)</f>
        <v/>
      </c>
      <c r="BVG31" s="14" t="str">
        <f>IF('Employee Input 20-21'!BVG31="","",'Employee Input 20-21'!BVG31)</f>
        <v/>
      </c>
      <c r="BVH31" s="14" t="str">
        <f>IF('Employee Input 20-21'!BVH31="","",'Employee Input 20-21'!BVH31)</f>
        <v/>
      </c>
      <c r="BVI31" s="14" t="str">
        <f>IF('Employee Input 20-21'!BVI31="","",'Employee Input 20-21'!BVI31)</f>
        <v/>
      </c>
      <c r="BVJ31" s="14" t="str">
        <f>IF('Employee Input 20-21'!BVJ31="","",'Employee Input 20-21'!BVJ31)</f>
        <v/>
      </c>
      <c r="BVK31" s="14" t="str">
        <f>IF('Employee Input 20-21'!BVK31="","",'Employee Input 20-21'!BVK31)</f>
        <v/>
      </c>
      <c r="BVL31" s="14" t="str">
        <f>IF('Employee Input 20-21'!BVL31="","",'Employee Input 20-21'!BVL31)</f>
        <v/>
      </c>
      <c r="BVM31" s="14" t="str">
        <f>IF('Employee Input 20-21'!BVM31="","",'Employee Input 20-21'!BVM31)</f>
        <v/>
      </c>
      <c r="BVN31" s="14" t="str">
        <f>IF('Employee Input 20-21'!BVN31="","",'Employee Input 20-21'!BVN31)</f>
        <v/>
      </c>
      <c r="BVO31" s="14" t="str">
        <f>IF('Employee Input 20-21'!BVO31="","",'Employee Input 20-21'!BVO31)</f>
        <v/>
      </c>
      <c r="BVP31" s="14" t="str">
        <f>IF('Employee Input 20-21'!BVP31="","",'Employee Input 20-21'!BVP31)</f>
        <v/>
      </c>
      <c r="BVQ31" s="14" t="str">
        <f>IF('Employee Input 20-21'!BVQ31="","",'Employee Input 20-21'!BVQ31)</f>
        <v/>
      </c>
      <c r="BVR31" s="14" t="str">
        <f>IF('Employee Input 20-21'!BVR31="","",'Employee Input 20-21'!BVR31)</f>
        <v/>
      </c>
      <c r="BVS31" s="14" t="str">
        <f>IF('Employee Input 20-21'!BVS31="","",'Employee Input 20-21'!BVS31)</f>
        <v/>
      </c>
      <c r="BVT31" s="14" t="str">
        <f>IF('Employee Input 20-21'!BVT31="","",'Employee Input 20-21'!BVT31)</f>
        <v/>
      </c>
      <c r="BVU31" s="14" t="str">
        <f>IF('Employee Input 20-21'!BVU31="","",'Employee Input 20-21'!BVU31)</f>
        <v/>
      </c>
      <c r="BVV31" s="14" t="str">
        <f>IF('Employee Input 20-21'!BVV31="","",'Employee Input 20-21'!BVV31)</f>
        <v/>
      </c>
      <c r="BVW31" s="14" t="str">
        <f>IF('Employee Input 20-21'!BVW31="","",'Employee Input 20-21'!BVW31)</f>
        <v/>
      </c>
      <c r="BVX31" s="14" t="str">
        <f>IF('Employee Input 20-21'!BVX31="","",'Employee Input 20-21'!BVX31)</f>
        <v/>
      </c>
      <c r="BVY31" s="14" t="str">
        <f>IF('Employee Input 20-21'!BVY31="","",'Employee Input 20-21'!BVY31)</f>
        <v/>
      </c>
      <c r="BVZ31" s="14" t="str">
        <f>IF('Employee Input 20-21'!BVZ31="","",'Employee Input 20-21'!BVZ31)</f>
        <v/>
      </c>
      <c r="BWA31" s="14" t="str">
        <f>IF('Employee Input 20-21'!BWA31="","",'Employee Input 20-21'!BWA31)</f>
        <v/>
      </c>
      <c r="BWB31" s="14" t="str">
        <f>IF('Employee Input 20-21'!BWB31="","",'Employee Input 20-21'!BWB31)</f>
        <v/>
      </c>
      <c r="BWC31" s="14" t="str">
        <f>IF('Employee Input 20-21'!BWC31="","",'Employee Input 20-21'!BWC31)</f>
        <v/>
      </c>
      <c r="BWD31" s="14" t="str">
        <f>IF('Employee Input 20-21'!BWD31="","",'Employee Input 20-21'!BWD31)</f>
        <v/>
      </c>
      <c r="BWE31" s="14" t="str">
        <f>IF('Employee Input 20-21'!BWE31="","",'Employee Input 20-21'!BWE31)</f>
        <v/>
      </c>
      <c r="BWF31" s="14" t="str">
        <f>IF('Employee Input 20-21'!BWF31="","",'Employee Input 20-21'!BWF31)</f>
        <v/>
      </c>
      <c r="BWG31" s="14" t="str">
        <f>IF('Employee Input 20-21'!BWG31="","",'Employee Input 20-21'!BWG31)</f>
        <v/>
      </c>
      <c r="BWH31" s="14" t="str">
        <f>IF('Employee Input 20-21'!BWH31="","",'Employee Input 20-21'!BWH31)</f>
        <v/>
      </c>
      <c r="BWI31" s="14" t="str">
        <f>IF('Employee Input 20-21'!BWI31="","",'Employee Input 20-21'!BWI31)</f>
        <v/>
      </c>
      <c r="BWJ31" s="14" t="str">
        <f>IF('Employee Input 20-21'!BWJ31="","",'Employee Input 20-21'!BWJ31)</f>
        <v/>
      </c>
      <c r="BWK31" s="14" t="str">
        <f>IF('Employee Input 20-21'!BWK31="","",'Employee Input 20-21'!BWK31)</f>
        <v/>
      </c>
      <c r="BWL31" s="14" t="str">
        <f>IF('Employee Input 20-21'!BWL31="","",'Employee Input 20-21'!BWL31)</f>
        <v/>
      </c>
      <c r="BWM31" s="14" t="str">
        <f>IF('Employee Input 20-21'!BWM31="","",'Employee Input 20-21'!BWM31)</f>
        <v/>
      </c>
      <c r="BWN31" s="14" t="str">
        <f>IF('Employee Input 20-21'!BWN31="","",'Employee Input 20-21'!BWN31)</f>
        <v/>
      </c>
      <c r="BWO31" s="14" t="str">
        <f>IF('Employee Input 20-21'!BWO31="","",'Employee Input 20-21'!BWO31)</f>
        <v/>
      </c>
      <c r="BWP31" s="14" t="str">
        <f>IF('Employee Input 20-21'!BWP31="","",'Employee Input 20-21'!BWP31)</f>
        <v/>
      </c>
      <c r="BWQ31" s="14" t="str">
        <f>IF('Employee Input 20-21'!BWQ31="","",'Employee Input 20-21'!BWQ31)</f>
        <v/>
      </c>
      <c r="BWR31" s="14" t="str">
        <f>IF('Employee Input 20-21'!BWR31="","",'Employee Input 20-21'!BWR31)</f>
        <v/>
      </c>
      <c r="BWS31" s="14" t="str">
        <f>IF('Employee Input 20-21'!BWS31="","",'Employee Input 20-21'!BWS31)</f>
        <v/>
      </c>
      <c r="BWT31" s="14" t="str">
        <f>IF('Employee Input 20-21'!BWT31="","",'Employee Input 20-21'!BWT31)</f>
        <v/>
      </c>
      <c r="BWU31" s="14" t="str">
        <f>IF('Employee Input 20-21'!BWU31="","",'Employee Input 20-21'!BWU31)</f>
        <v/>
      </c>
      <c r="BWV31" s="14" t="str">
        <f>IF('Employee Input 20-21'!BWV31="","",'Employee Input 20-21'!BWV31)</f>
        <v/>
      </c>
      <c r="BWW31" s="14" t="str">
        <f>IF('Employee Input 20-21'!BWW31="","",'Employee Input 20-21'!BWW31)</f>
        <v/>
      </c>
      <c r="BWX31" s="14" t="str">
        <f>IF('Employee Input 20-21'!BWX31="","",'Employee Input 20-21'!BWX31)</f>
        <v/>
      </c>
      <c r="BWY31" s="14" t="str">
        <f>IF('Employee Input 20-21'!BWY31="","",'Employee Input 20-21'!BWY31)</f>
        <v/>
      </c>
      <c r="BWZ31" s="14" t="str">
        <f>IF('Employee Input 20-21'!BWZ31="","",'Employee Input 20-21'!BWZ31)</f>
        <v/>
      </c>
      <c r="BXA31" s="14" t="str">
        <f>IF('Employee Input 20-21'!BXA31="","",'Employee Input 20-21'!BXA31)</f>
        <v/>
      </c>
      <c r="BXB31" s="14" t="str">
        <f>IF('Employee Input 20-21'!BXB31="","",'Employee Input 20-21'!BXB31)</f>
        <v/>
      </c>
      <c r="BXC31" s="14" t="str">
        <f>IF('Employee Input 20-21'!BXC31="","",'Employee Input 20-21'!BXC31)</f>
        <v/>
      </c>
      <c r="BXD31" s="14" t="str">
        <f>IF('Employee Input 20-21'!BXD31="","",'Employee Input 20-21'!BXD31)</f>
        <v/>
      </c>
      <c r="BXE31" s="14" t="str">
        <f>IF('Employee Input 20-21'!BXE31="","",'Employee Input 20-21'!BXE31)</f>
        <v/>
      </c>
      <c r="BXF31" s="14" t="str">
        <f>IF('Employee Input 20-21'!BXF31="","",'Employee Input 20-21'!BXF31)</f>
        <v/>
      </c>
      <c r="BXG31" s="14" t="str">
        <f>IF('Employee Input 20-21'!BXG31="","",'Employee Input 20-21'!BXG31)</f>
        <v/>
      </c>
      <c r="BXH31" s="14" t="str">
        <f>IF('Employee Input 20-21'!BXH31="","",'Employee Input 20-21'!BXH31)</f>
        <v/>
      </c>
      <c r="BXI31" s="14" t="str">
        <f>IF('Employee Input 20-21'!BXI31="","",'Employee Input 20-21'!BXI31)</f>
        <v/>
      </c>
      <c r="BXJ31" s="14" t="str">
        <f>IF('Employee Input 20-21'!BXJ31="","",'Employee Input 20-21'!BXJ31)</f>
        <v/>
      </c>
      <c r="BXK31" s="14" t="str">
        <f>IF('Employee Input 20-21'!BXK31="","",'Employee Input 20-21'!BXK31)</f>
        <v/>
      </c>
      <c r="BXL31" s="14" t="str">
        <f>IF('Employee Input 20-21'!BXL31="","",'Employee Input 20-21'!BXL31)</f>
        <v/>
      </c>
      <c r="BXM31" s="14" t="str">
        <f>IF('Employee Input 20-21'!BXM31="","",'Employee Input 20-21'!BXM31)</f>
        <v/>
      </c>
      <c r="BXN31" s="14" t="str">
        <f>IF('Employee Input 20-21'!BXN31="","",'Employee Input 20-21'!BXN31)</f>
        <v/>
      </c>
      <c r="BXO31" s="14" t="str">
        <f>IF('Employee Input 20-21'!BXO31="","",'Employee Input 20-21'!BXO31)</f>
        <v/>
      </c>
      <c r="BXP31" s="14" t="str">
        <f>IF('Employee Input 20-21'!BXP31="","",'Employee Input 20-21'!BXP31)</f>
        <v/>
      </c>
      <c r="BXQ31" s="14" t="str">
        <f>IF('Employee Input 20-21'!BXQ31="","",'Employee Input 20-21'!BXQ31)</f>
        <v/>
      </c>
      <c r="BXR31" s="14" t="str">
        <f>IF('Employee Input 20-21'!BXR31="","",'Employee Input 20-21'!BXR31)</f>
        <v/>
      </c>
      <c r="BXS31" s="14" t="str">
        <f>IF('Employee Input 20-21'!BXS31="","",'Employee Input 20-21'!BXS31)</f>
        <v/>
      </c>
      <c r="BXT31" s="14" t="str">
        <f>IF('Employee Input 20-21'!BXT31="","",'Employee Input 20-21'!BXT31)</f>
        <v/>
      </c>
      <c r="BXU31" s="14" t="str">
        <f>IF('Employee Input 20-21'!BXU31="","",'Employee Input 20-21'!BXU31)</f>
        <v/>
      </c>
      <c r="BXV31" s="14" t="str">
        <f>IF('Employee Input 20-21'!BXV31="","",'Employee Input 20-21'!BXV31)</f>
        <v/>
      </c>
      <c r="BXW31" s="14" t="str">
        <f>IF('Employee Input 20-21'!BXW31="","",'Employee Input 20-21'!BXW31)</f>
        <v/>
      </c>
      <c r="BXX31" s="14" t="str">
        <f>IF('Employee Input 20-21'!BXX31="","",'Employee Input 20-21'!BXX31)</f>
        <v/>
      </c>
      <c r="BXY31" s="14" t="str">
        <f>IF('Employee Input 20-21'!BXY31="","",'Employee Input 20-21'!BXY31)</f>
        <v/>
      </c>
      <c r="BXZ31" s="14" t="str">
        <f>IF('Employee Input 20-21'!BXZ31="","",'Employee Input 20-21'!BXZ31)</f>
        <v/>
      </c>
      <c r="BYA31" s="14" t="str">
        <f>IF('Employee Input 20-21'!BYA31="","",'Employee Input 20-21'!BYA31)</f>
        <v/>
      </c>
      <c r="BYB31" s="14" t="str">
        <f>IF('Employee Input 20-21'!BYB31="","",'Employee Input 20-21'!BYB31)</f>
        <v/>
      </c>
      <c r="BYC31" s="14" t="str">
        <f>IF('Employee Input 20-21'!BYC31="","",'Employee Input 20-21'!BYC31)</f>
        <v/>
      </c>
      <c r="BYD31" s="14" t="str">
        <f>IF('Employee Input 20-21'!BYD31="","",'Employee Input 20-21'!BYD31)</f>
        <v/>
      </c>
      <c r="BYE31" s="14" t="str">
        <f>IF('Employee Input 20-21'!BYE31="","",'Employee Input 20-21'!BYE31)</f>
        <v/>
      </c>
      <c r="BYF31" s="14" t="str">
        <f>IF('Employee Input 20-21'!BYF31="","",'Employee Input 20-21'!BYF31)</f>
        <v/>
      </c>
      <c r="BYG31" s="14" t="str">
        <f>IF('Employee Input 20-21'!BYG31="","",'Employee Input 20-21'!BYG31)</f>
        <v/>
      </c>
      <c r="BYH31" s="14" t="str">
        <f>IF('Employee Input 20-21'!BYH31="","",'Employee Input 20-21'!BYH31)</f>
        <v/>
      </c>
      <c r="BYI31" s="14" t="str">
        <f>IF('Employee Input 20-21'!BYI31="","",'Employee Input 20-21'!BYI31)</f>
        <v/>
      </c>
      <c r="BYJ31" s="14" t="str">
        <f>IF('Employee Input 20-21'!BYJ31="","",'Employee Input 20-21'!BYJ31)</f>
        <v/>
      </c>
      <c r="BYK31" s="14" t="str">
        <f>IF('Employee Input 20-21'!BYK31="","",'Employee Input 20-21'!BYK31)</f>
        <v/>
      </c>
      <c r="BYL31" s="14" t="str">
        <f>IF('Employee Input 20-21'!BYL31="","",'Employee Input 20-21'!BYL31)</f>
        <v/>
      </c>
      <c r="BYM31" s="14" t="str">
        <f>IF('Employee Input 20-21'!BYM31="","",'Employee Input 20-21'!BYM31)</f>
        <v/>
      </c>
      <c r="BYN31" s="14" t="str">
        <f>IF('Employee Input 20-21'!BYN31="","",'Employee Input 20-21'!BYN31)</f>
        <v/>
      </c>
      <c r="BYO31" s="14" t="str">
        <f>IF('Employee Input 20-21'!BYO31="","",'Employee Input 20-21'!BYO31)</f>
        <v/>
      </c>
      <c r="BYP31" s="14" t="str">
        <f>IF('Employee Input 20-21'!BYP31="","",'Employee Input 20-21'!BYP31)</f>
        <v/>
      </c>
      <c r="BYQ31" s="14" t="str">
        <f>IF('Employee Input 20-21'!BYQ31="","",'Employee Input 20-21'!BYQ31)</f>
        <v/>
      </c>
      <c r="BYR31" s="14" t="str">
        <f>IF('Employee Input 20-21'!BYR31="","",'Employee Input 20-21'!BYR31)</f>
        <v/>
      </c>
      <c r="BYS31" s="14" t="str">
        <f>IF('Employee Input 20-21'!BYS31="","",'Employee Input 20-21'!BYS31)</f>
        <v/>
      </c>
      <c r="BYT31" s="14" t="str">
        <f>IF('Employee Input 20-21'!BYT31="","",'Employee Input 20-21'!BYT31)</f>
        <v/>
      </c>
      <c r="BYU31" s="14" t="str">
        <f>IF('Employee Input 20-21'!BYU31="","",'Employee Input 20-21'!BYU31)</f>
        <v/>
      </c>
      <c r="BYV31" s="14" t="str">
        <f>IF('Employee Input 20-21'!BYV31="","",'Employee Input 20-21'!BYV31)</f>
        <v/>
      </c>
      <c r="BYW31" s="14" t="str">
        <f>IF('Employee Input 20-21'!BYW31="","",'Employee Input 20-21'!BYW31)</f>
        <v/>
      </c>
      <c r="BYX31" s="14" t="str">
        <f>IF('Employee Input 20-21'!BYX31="","",'Employee Input 20-21'!BYX31)</f>
        <v/>
      </c>
      <c r="BYY31" s="14" t="str">
        <f>IF('Employee Input 20-21'!BYY31="","",'Employee Input 20-21'!BYY31)</f>
        <v/>
      </c>
      <c r="BYZ31" s="14" t="str">
        <f>IF('Employee Input 20-21'!BYZ31="","",'Employee Input 20-21'!BYZ31)</f>
        <v/>
      </c>
      <c r="BZA31" s="14" t="str">
        <f>IF('Employee Input 20-21'!BZA31="","",'Employee Input 20-21'!BZA31)</f>
        <v/>
      </c>
      <c r="BZB31" s="14" t="str">
        <f>IF('Employee Input 20-21'!BZB31="","",'Employee Input 20-21'!BZB31)</f>
        <v/>
      </c>
      <c r="BZC31" s="14" t="str">
        <f>IF('Employee Input 20-21'!BZC31="","",'Employee Input 20-21'!BZC31)</f>
        <v/>
      </c>
      <c r="BZD31" s="14" t="str">
        <f>IF('Employee Input 20-21'!BZD31="","",'Employee Input 20-21'!BZD31)</f>
        <v/>
      </c>
      <c r="BZE31" s="14" t="str">
        <f>IF('Employee Input 20-21'!BZE31="","",'Employee Input 20-21'!BZE31)</f>
        <v/>
      </c>
      <c r="BZF31" s="14" t="str">
        <f>IF('Employee Input 20-21'!BZF31="","",'Employee Input 20-21'!BZF31)</f>
        <v/>
      </c>
      <c r="BZG31" s="14" t="str">
        <f>IF('Employee Input 20-21'!BZG31="","",'Employee Input 20-21'!BZG31)</f>
        <v/>
      </c>
      <c r="BZH31" s="14" t="str">
        <f>IF('Employee Input 20-21'!BZH31="","",'Employee Input 20-21'!BZH31)</f>
        <v/>
      </c>
      <c r="BZI31" s="14" t="str">
        <f>IF('Employee Input 20-21'!BZI31="","",'Employee Input 20-21'!BZI31)</f>
        <v/>
      </c>
      <c r="BZJ31" s="14" t="str">
        <f>IF('Employee Input 20-21'!BZJ31="","",'Employee Input 20-21'!BZJ31)</f>
        <v/>
      </c>
      <c r="BZK31" s="14" t="str">
        <f>IF('Employee Input 20-21'!BZK31="","",'Employee Input 20-21'!BZK31)</f>
        <v/>
      </c>
      <c r="BZL31" s="14" t="str">
        <f>IF('Employee Input 20-21'!BZL31="","",'Employee Input 20-21'!BZL31)</f>
        <v/>
      </c>
      <c r="BZM31" s="14" t="str">
        <f>IF('Employee Input 20-21'!BZM31="","",'Employee Input 20-21'!BZM31)</f>
        <v/>
      </c>
      <c r="BZN31" s="14" t="str">
        <f>IF('Employee Input 20-21'!BZN31="","",'Employee Input 20-21'!BZN31)</f>
        <v/>
      </c>
      <c r="BZO31" s="14" t="str">
        <f>IF('Employee Input 20-21'!BZO31="","",'Employee Input 20-21'!BZO31)</f>
        <v/>
      </c>
      <c r="BZP31" s="14" t="str">
        <f>IF('Employee Input 20-21'!BZP31="","",'Employee Input 20-21'!BZP31)</f>
        <v/>
      </c>
      <c r="BZQ31" s="14" t="str">
        <f>IF('Employee Input 20-21'!BZQ31="","",'Employee Input 20-21'!BZQ31)</f>
        <v/>
      </c>
      <c r="BZR31" s="14" t="str">
        <f>IF('Employee Input 20-21'!BZR31="","",'Employee Input 20-21'!BZR31)</f>
        <v/>
      </c>
      <c r="BZS31" s="14" t="str">
        <f>IF('Employee Input 20-21'!BZS31="","",'Employee Input 20-21'!BZS31)</f>
        <v/>
      </c>
      <c r="BZT31" s="14" t="str">
        <f>IF('Employee Input 20-21'!BZT31="","",'Employee Input 20-21'!BZT31)</f>
        <v/>
      </c>
      <c r="BZU31" s="14" t="str">
        <f>IF('Employee Input 20-21'!BZU31="","",'Employee Input 20-21'!BZU31)</f>
        <v/>
      </c>
      <c r="BZV31" s="14" t="str">
        <f>IF('Employee Input 20-21'!BZV31="","",'Employee Input 20-21'!BZV31)</f>
        <v/>
      </c>
      <c r="BZW31" s="14" t="str">
        <f>IF('Employee Input 20-21'!BZW31="","",'Employee Input 20-21'!BZW31)</f>
        <v/>
      </c>
      <c r="BZX31" s="14" t="str">
        <f>IF('Employee Input 20-21'!BZX31="","",'Employee Input 20-21'!BZX31)</f>
        <v/>
      </c>
      <c r="BZY31" s="14" t="str">
        <f>IF('Employee Input 20-21'!BZY31="","",'Employee Input 20-21'!BZY31)</f>
        <v/>
      </c>
      <c r="BZZ31" s="14" t="str">
        <f>IF('Employee Input 20-21'!BZZ31="","",'Employee Input 20-21'!BZZ31)</f>
        <v/>
      </c>
      <c r="CAA31" s="14" t="str">
        <f>IF('Employee Input 20-21'!CAA31="","",'Employee Input 20-21'!CAA31)</f>
        <v/>
      </c>
      <c r="CAB31" s="14" t="str">
        <f>IF('Employee Input 20-21'!CAB31="","",'Employee Input 20-21'!CAB31)</f>
        <v/>
      </c>
      <c r="CAC31" s="14" t="str">
        <f>IF('Employee Input 20-21'!CAC31="","",'Employee Input 20-21'!CAC31)</f>
        <v/>
      </c>
      <c r="CAD31" s="14" t="str">
        <f>IF('Employee Input 20-21'!CAD31="","",'Employee Input 20-21'!CAD31)</f>
        <v/>
      </c>
      <c r="CAE31" s="14" t="str">
        <f>IF('Employee Input 20-21'!CAE31="","",'Employee Input 20-21'!CAE31)</f>
        <v/>
      </c>
      <c r="CAF31" s="14" t="str">
        <f>IF('Employee Input 20-21'!CAF31="","",'Employee Input 20-21'!CAF31)</f>
        <v/>
      </c>
      <c r="CAG31" s="14" t="str">
        <f>IF('Employee Input 20-21'!CAG31="","",'Employee Input 20-21'!CAG31)</f>
        <v/>
      </c>
      <c r="CAH31" s="14" t="str">
        <f>IF('Employee Input 20-21'!CAH31="","",'Employee Input 20-21'!CAH31)</f>
        <v/>
      </c>
      <c r="CAI31" s="14" t="str">
        <f>IF('Employee Input 20-21'!CAI31="","",'Employee Input 20-21'!CAI31)</f>
        <v/>
      </c>
      <c r="CAJ31" s="14" t="str">
        <f>IF('Employee Input 20-21'!CAJ31="","",'Employee Input 20-21'!CAJ31)</f>
        <v/>
      </c>
      <c r="CAK31" s="14" t="str">
        <f>IF('Employee Input 20-21'!CAK31="","",'Employee Input 20-21'!CAK31)</f>
        <v/>
      </c>
      <c r="CAL31" s="14" t="str">
        <f>IF('Employee Input 20-21'!CAL31="","",'Employee Input 20-21'!CAL31)</f>
        <v/>
      </c>
      <c r="CAM31" s="14" t="str">
        <f>IF('Employee Input 20-21'!CAM31="","",'Employee Input 20-21'!CAM31)</f>
        <v/>
      </c>
      <c r="CAN31" s="14" t="str">
        <f>IF('Employee Input 20-21'!CAN31="","",'Employee Input 20-21'!CAN31)</f>
        <v/>
      </c>
      <c r="CAO31" s="14" t="str">
        <f>IF('Employee Input 20-21'!CAO31="","",'Employee Input 20-21'!CAO31)</f>
        <v/>
      </c>
      <c r="CAP31" s="14" t="str">
        <f>IF('Employee Input 20-21'!CAP31="","",'Employee Input 20-21'!CAP31)</f>
        <v/>
      </c>
      <c r="CAQ31" s="14" t="str">
        <f>IF('Employee Input 20-21'!CAQ31="","",'Employee Input 20-21'!CAQ31)</f>
        <v/>
      </c>
      <c r="CAR31" s="14" t="str">
        <f>IF('Employee Input 20-21'!CAR31="","",'Employee Input 20-21'!CAR31)</f>
        <v/>
      </c>
      <c r="CAS31" s="14" t="str">
        <f>IF('Employee Input 20-21'!CAS31="","",'Employee Input 20-21'!CAS31)</f>
        <v/>
      </c>
      <c r="CAT31" s="14" t="str">
        <f>IF('Employee Input 20-21'!CAT31="","",'Employee Input 20-21'!CAT31)</f>
        <v/>
      </c>
      <c r="CAU31" s="14" t="str">
        <f>IF('Employee Input 20-21'!CAU31="","",'Employee Input 20-21'!CAU31)</f>
        <v/>
      </c>
      <c r="CAV31" s="14" t="str">
        <f>IF('Employee Input 20-21'!CAV31="","",'Employee Input 20-21'!CAV31)</f>
        <v/>
      </c>
      <c r="CAW31" s="14" t="str">
        <f>IF('Employee Input 20-21'!CAW31="","",'Employee Input 20-21'!CAW31)</f>
        <v/>
      </c>
      <c r="CAX31" s="14" t="str">
        <f>IF('Employee Input 20-21'!CAX31="","",'Employee Input 20-21'!CAX31)</f>
        <v/>
      </c>
      <c r="CAY31" s="14" t="str">
        <f>IF('Employee Input 20-21'!CAY31="","",'Employee Input 20-21'!CAY31)</f>
        <v/>
      </c>
      <c r="CAZ31" s="14" t="str">
        <f>IF('Employee Input 20-21'!CAZ31="","",'Employee Input 20-21'!CAZ31)</f>
        <v/>
      </c>
      <c r="CBA31" s="14" t="str">
        <f>IF('Employee Input 20-21'!CBA31="","",'Employee Input 20-21'!CBA31)</f>
        <v/>
      </c>
      <c r="CBB31" s="14" t="str">
        <f>IF('Employee Input 20-21'!CBB31="","",'Employee Input 20-21'!CBB31)</f>
        <v/>
      </c>
      <c r="CBC31" s="14" t="str">
        <f>IF('Employee Input 20-21'!CBC31="","",'Employee Input 20-21'!CBC31)</f>
        <v/>
      </c>
      <c r="CBD31" s="14" t="str">
        <f>IF('Employee Input 20-21'!CBD31="","",'Employee Input 20-21'!CBD31)</f>
        <v/>
      </c>
      <c r="CBE31" s="14" t="str">
        <f>IF('Employee Input 20-21'!CBE31="","",'Employee Input 20-21'!CBE31)</f>
        <v/>
      </c>
      <c r="CBF31" s="14" t="str">
        <f>IF('Employee Input 20-21'!CBF31="","",'Employee Input 20-21'!CBF31)</f>
        <v/>
      </c>
      <c r="CBG31" s="14" t="str">
        <f>IF('Employee Input 20-21'!CBG31="","",'Employee Input 20-21'!CBG31)</f>
        <v/>
      </c>
      <c r="CBH31" s="14" t="str">
        <f>IF('Employee Input 20-21'!CBH31="","",'Employee Input 20-21'!CBH31)</f>
        <v/>
      </c>
      <c r="CBI31" s="14" t="str">
        <f>IF('Employee Input 20-21'!CBI31="","",'Employee Input 20-21'!CBI31)</f>
        <v/>
      </c>
      <c r="CBJ31" s="14" t="str">
        <f>IF('Employee Input 20-21'!CBJ31="","",'Employee Input 20-21'!CBJ31)</f>
        <v/>
      </c>
      <c r="CBK31" s="14" t="str">
        <f>IF('Employee Input 20-21'!CBK31="","",'Employee Input 20-21'!CBK31)</f>
        <v/>
      </c>
      <c r="CBL31" s="14" t="str">
        <f>IF('Employee Input 20-21'!CBL31="","",'Employee Input 20-21'!CBL31)</f>
        <v/>
      </c>
      <c r="CBM31" s="14" t="str">
        <f>IF('Employee Input 20-21'!CBM31="","",'Employee Input 20-21'!CBM31)</f>
        <v/>
      </c>
      <c r="CBN31" s="14" t="str">
        <f>IF('Employee Input 20-21'!CBN31="","",'Employee Input 20-21'!CBN31)</f>
        <v/>
      </c>
      <c r="CBO31" s="14" t="str">
        <f>IF('Employee Input 20-21'!CBO31="","",'Employee Input 20-21'!CBO31)</f>
        <v/>
      </c>
      <c r="CBP31" s="14" t="str">
        <f>IF('Employee Input 20-21'!CBP31="","",'Employee Input 20-21'!CBP31)</f>
        <v/>
      </c>
      <c r="CBQ31" s="14" t="str">
        <f>IF('Employee Input 20-21'!CBQ31="","",'Employee Input 20-21'!CBQ31)</f>
        <v/>
      </c>
      <c r="CBR31" s="14" t="str">
        <f>IF('Employee Input 20-21'!CBR31="","",'Employee Input 20-21'!CBR31)</f>
        <v/>
      </c>
      <c r="CBS31" s="14" t="str">
        <f>IF('Employee Input 20-21'!CBS31="","",'Employee Input 20-21'!CBS31)</f>
        <v/>
      </c>
      <c r="CBT31" s="14" t="str">
        <f>IF('Employee Input 20-21'!CBT31="","",'Employee Input 20-21'!CBT31)</f>
        <v/>
      </c>
      <c r="CBU31" s="14" t="str">
        <f>IF('Employee Input 20-21'!CBU31="","",'Employee Input 20-21'!CBU31)</f>
        <v/>
      </c>
      <c r="CBV31" s="14" t="str">
        <f>IF('Employee Input 20-21'!CBV31="","",'Employee Input 20-21'!CBV31)</f>
        <v/>
      </c>
      <c r="CBW31" s="14" t="str">
        <f>IF('Employee Input 20-21'!CBW31="","",'Employee Input 20-21'!CBW31)</f>
        <v/>
      </c>
      <c r="CBX31" s="14" t="str">
        <f>IF('Employee Input 20-21'!CBX31="","",'Employee Input 20-21'!CBX31)</f>
        <v/>
      </c>
      <c r="CBY31" s="14" t="str">
        <f>IF('Employee Input 20-21'!CBY31="","",'Employee Input 20-21'!CBY31)</f>
        <v/>
      </c>
      <c r="CBZ31" s="14" t="str">
        <f>IF('Employee Input 20-21'!CBZ31="","",'Employee Input 20-21'!CBZ31)</f>
        <v/>
      </c>
      <c r="CCA31" s="14" t="str">
        <f>IF('Employee Input 20-21'!CCA31="","",'Employee Input 20-21'!CCA31)</f>
        <v/>
      </c>
      <c r="CCB31" s="14" t="str">
        <f>IF('Employee Input 20-21'!CCB31="","",'Employee Input 20-21'!CCB31)</f>
        <v/>
      </c>
      <c r="CCC31" s="14" t="str">
        <f>IF('Employee Input 20-21'!CCC31="","",'Employee Input 20-21'!CCC31)</f>
        <v/>
      </c>
      <c r="CCD31" s="14" t="str">
        <f>IF('Employee Input 20-21'!CCD31="","",'Employee Input 20-21'!CCD31)</f>
        <v/>
      </c>
      <c r="CCE31" s="14" t="str">
        <f>IF('Employee Input 20-21'!CCE31="","",'Employee Input 20-21'!CCE31)</f>
        <v/>
      </c>
      <c r="CCF31" s="14" t="str">
        <f>IF('Employee Input 20-21'!CCF31="","",'Employee Input 20-21'!CCF31)</f>
        <v/>
      </c>
      <c r="CCG31" s="14" t="str">
        <f>IF('Employee Input 20-21'!CCG31="","",'Employee Input 20-21'!CCG31)</f>
        <v/>
      </c>
      <c r="CCH31" s="14" t="str">
        <f>IF('Employee Input 20-21'!CCH31="","",'Employee Input 20-21'!CCH31)</f>
        <v/>
      </c>
      <c r="CCI31" s="14" t="str">
        <f>IF('Employee Input 20-21'!CCI31="","",'Employee Input 20-21'!CCI31)</f>
        <v/>
      </c>
      <c r="CCJ31" s="14" t="str">
        <f>IF('Employee Input 20-21'!CCJ31="","",'Employee Input 20-21'!CCJ31)</f>
        <v/>
      </c>
      <c r="CCK31" s="14" t="str">
        <f>IF('Employee Input 20-21'!CCK31="","",'Employee Input 20-21'!CCK31)</f>
        <v/>
      </c>
      <c r="CCL31" s="14" t="str">
        <f>IF('Employee Input 20-21'!CCL31="","",'Employee Input 20-21'!CCL31)</f>
        <v/>
      </c>
      <c r="CCM31" s="14" t="str">
        <f>IF('Employee Input 20-21'!CCM31="","",'Employee Input 20-21'!CCM31)</f>
        <v/>
      </c>
      <c r="CCN31" s="14" t="str">
        <f>IF('Employee Input 20-21'!CCN31="","",'Employee Input 20-21'!CCN31)</f>
        <v/>
      </c>
      <c r="CCO31" s="14" t="str">
        <f>IF('Employee Input 20-21'!CCO31="","",'Employee Input 20-21'!CCO31)</f>
        <v/>
      </c>
      <c r="CCP31" s="14" t="str">
        <f>IF('Employee Input 20-21'!CCP31="","",'Employee Input 20-21'!CCP31)</f>
        <v/>
      </c>
      <c r="CCQ31" s="14" t="str">
        <f>IF('Employee Input 20-21'!CCQ31="","",'Employee Input 20-21'!CCQ31)</f>
        <v/>
      </c>
      <c r="CCR31" s="14" t="str">
        <f>IF('Employee Input 20-21'!CCR31="","",'Employee Input 20-21'!CCR31)</f>
        <v/>
      </c>
      <c r="CCS31" s="14" t="str">
        <f>IF('Employee Input 20-21'!CCS31="","",'Employee Input 20-21'!CCS31)</f>
        <v/>
      </c>
      <c r="CCT31" s="14" t="str">
        <f>IF('Employee Input 20-21'!CCT31="","",'Employee Input 20-21'!CCT31)</f>
        <v/>
      </c>
      <c r="CCU31" s="14" t="str">
        <f>IF('Employee Input 20-21'!CCU31="","",'Employee Input 20-21'!CCU31)</f>
        <v/>
      </c>
      <c r="CCV31" s="14" t="str">
        <f>IF('Employee Input 20-21'!CCV31="","",'Employee Input 20-21'!CCV31)</f>
        <v/>
      </c>
      <c r="CCW31" s="14" t="str">
        <f>IF('Employee Input 20-21'!CCW31="","",'Employee Input 20-21'!CCW31)</f>
        <v/>
      </c>
      <c r="CCX31" s="14" t="str">
        <f>IF('Employee Input 20-21'!CCX31="","",'Employee Input 20-21'!CCX31)</f>
        <v/>
      </c>
      <c r="CCY31" s="14" t="str">
        <f>IF('Employee Input 20-21'!CCY31="","",'Employee Input 20-21'!CCY31)</f>
        <v/>
      </c>
      <c r="CCZ31" s="14" t="str">
        <f>IF('Employee Input 20-21'!CCZ31="","",'Employee Input 20-21'!CCZ31)</f>
        <v/>
      </c>
      <c r="CDA31" s="14" t="str">
        <f>IF('Employee Input 20-21'!CDA31="","",'Employee Input 20-21'!CDA31)</f>
        <v/>
      </c>
      <c r="CDB31" s="14" t="str">
        <f>IF('Employee Input 20-21'!CDB31="","",'Employee Input 20-21'!CDB31)</f>
        <v/>
      </c>
      <c r="CDC31" s="14" t="str">
        <f>IF('Employee Input 20-21'!CDC31="","",'Employee Input 20-21'!CDC31)</f>
        <v/>
      </c>
      <c r="CDD31" s="14" t="str">
        <f>IF('Employee Input 20-21'!CDD31="","",'Employee Input 20-21'!CDD31)</f>
        <v/>
      </c>
      <c r="CDE31" s="14" t="str">
        <f>IF('Employee Input 20-21'!CDE31="","",'Employee Input 20-21'!CDE31)</f>
        <v/>
      </c>
      <c r="CDF31" s="14" t="str">
        <f>IF('Employee Input 20-21'!CDF31="","",'Employee Input 20-21'!CDF31)</f>
        <v/>
      </c>
      <c r="CDG31" s="14" t="str">
        <f>IF('Employee Input 20-21'!CDG31="","",'Employee Input 20-21'!CDG31)</f>
        <v/>
      </c>
      <c r="CDH31" s="14" t="str">
        <f>IF('Employee Input 20-21'!CDH31="","",'Employee Input 20-21'!CDH31)</f>
        <v/>
      </c>
      <c r="CDI31" s="14" t="str">
        <f>IF('Employee Input 20-21'!CDI31="","",'Employee Input 20-21'!CDI31)</f>
        <v/>
      </c>
      <c r="CDJ31" s="14" t="str">
        <f>IF('Employee Input 20-21'!CDJ31="","",'Employee Input 20-21'!CDJ31)</f>
        <v/>
      </c>
      <c r="CDK31" s="14" t="str">
        <f>IF('Employee Input 20-21'!CDK31="","",'Employee Input 20-21'!CDK31)</f>
        <v/>
      </c>
      <c r="CDL31" s="14" t="str">
        <f>IF('Employee Input 20-21'!CDL31="","",'Employee Input 20-21'!CDL31)</f>
        <v/>
      </c>
      <c r="CDM31" s="14" t="str">
        <f>IF('Employee Input 20-21'!CDM31="","",'Employee Input 20-21'!CDM31)</f>
        <v/>
      </c>
      <c r="CDN31" s="14" t="str">
        <f>IF('Employee Input 20-21'!CDN31="","",'Employee Input 20-21'!CDN31)</f>
        <v/>
      </c>
      <c r="CDO31" s="14" t="str">
        <f>IF('Employee Input 20-21'!CDO31="","",'Employee Input 20-21'!CDO31)</f>
        <v/>
      </c>
      <c r="CDP31" s="14" t="str">
        <f>IF('Employee Input 20-21'!CDP31="","",'Employee Input 20-21'!CDP31)</f>
        <v/>
      </c>
      <c r="CDQ31" s="14" t="str">
        <f>IF('Employee Input 20-21'!CDQ31="","",'Employee Input 20-21'!CDQ31)</f>
        <v/>
      </c>
      <c r="CDR31" s="14" t="str">
        <f>IF('Employee Input 20-21'!CDR31="","",'Employee Input 20-21'!CDR31)</f>
        <v/>
      </c>
      <c r="CDS31" s="14" t="str">
        <f>IF('Employee Input 20-21'!CDS31="","",'Employee Input 20-21'!CDS31)</f>
        <v/>
      </c>
      <c r="CDT31" s="14" t="str">
        <f>IF('Employee Input 20-21'!CDT31="","",'Employee Input 20-21'!CDT31)</f>
        <v/>
      </c>
      <c r="CDU31" s="14" t="str">
        <f>IF('Employee Input 20-21'!CDU31="","",'Employee Input 20-21'!CDU31)</f>
        <v/>
      </c>
      <c r="CDV31" s="14" t="str">
        <f>IF('Employee Input 20-21'!CDV31="","",'Employee Input 20-21'!CDV31)</f>
        <v/>
      </c>
      <c r="CDW31" s="14" t="str">
        <f>IF('Employee Input 20-21'!CDW31="","",'Employee Input 20-21'!CDW31)</f>
        <v/>
      </c>
      <c r="CDX31" s="14" t="str">
        <f>IF('Employee Input 20-21'!CDX31="","",'Employee Input 20-21'!CDX31)</f>
        <v/>
      </c>
      <c r="CDY31" s="14" t="str">
        <f>IF('Employee Input 20-21'!CDY31="","",'Employee Input 20-21'!CDY31)</f>
        <v/>
      </c>
      <c r="CDZ31" s="14" t="str">
        <f>IF('Employee Input 20-21'!CDZ31="","",'Employee Input 20-21'!CDZ31)</f>
        <v/>
      </c>
      <c r="CEA31" s="14" t="str">
        <f>IF('Employee Input 20-21'!CEA31="","",'Employee Input 20-21'!CEA31)</f>
        <v/>
      </c>
      <c r="CEB31" s="14" t="str">
        <f>IF('Employee Input 20-21'!CEB31="","",'Employee Input 20-21'!CEB31)</f>
        <v/>
      </c>
      <c r="CEC31" s="14" t="str">
        <f>IF('Employee Input 20-21'!CEC31="","",'Employee Input 20-21'!CEC31)</f>
        <v/>
      </c>
      <c r="CED31" s="14" t="str">
        <f>IF('Employee Input 20-21'!CED31="","",'Employee Input 20-21'!CED31)</f>
        <v/>
      </c>
      <c r="CEE31" s="14" t="str">
        <f>IF('Employee Input 20-21'!CEE31="","",'Employee Input 20-21'!CEE31)</f>
        <v/>
      </c>
      <c r="CEF31" s="14" t="str">
        <f>IF('Employee Input 20-21'!CEF31="","",'Employee Input 20-21'!CEF31)</f>
        <v/>
      </c>
      <c r="CEG31" s="14" t="str">
        <f>IF('Employee Input 20-21'!CEG31="","",'Employee Input 20-21'!CEG31)</f>
        <v/>
      </c>
      <c r="CEH31" s="14" t="str">
        <f>IF('Employee Input 20-21'!CEH31="","",'Employee Input 20-21'!CEH31)</f>
        <v/>
      </c>
      <c r="CEI31" s="14" t="str">
        <f>IF('Employee Input 20-21'!CEI31="","",'Employee Input 20-21'!CEI31)</f>
        <v/>
      </c>
      <c r="CEJ31" s="14" t="str">
        <f>IF('Employee Input 20-21'!CEJ31="","",'Employee Input 20-21'!CEJ31)</f>
        <v/>
      </c>
      <c r="CEK31" s="14" t="str">
        <f>IF('Employee Input 20-21'!CEK31="","",'Employee Input 20-21'!CEK31)</f>
        <v/>
      </c>
      <c r="CEL31" s="14" t="str">
        <f>IF('Employee Input 20-21'!CEL31="","",'Employee Input 20-21'!CEL31)</f>
        <v/>
      </c>
      <c r="CEM31" s="14" t="str">
        <f>IF('Employee Input 20-21'!CEM31="","",'Employee Input 20-21'!CEM31)</f>
        <v/>
      </c>
      <c r="CEN31" s="14" t="str">
        <f>IF('Employee Input 20-21'!CEN31="","",'Employee Input 20-21'!CEN31)</f>
        <v/>
      </c>
      <c r="CEO31" s="14" t="str">
        <f>IF('Employee Input 20-21'!CEO31="","",'Employee Input 20-21'!CEO31)</f>
        <v/>
      </c>
      <c r="CEP31" s="14" t="str">
        <f>IF('Employee Input 20-21'!CEP31="","",'Employee Input 20-21'!CEP31)</f>
        <v/>
      </c>
      <c r="CEQ31" s="14" t="str">
        <f>IF('Employee Input 20-21'!CEQ31="","",'Employee Input 20-21'!CEQ31)</f>
        <v/>
      </c>
      <c r="CER31" s="14" t="str">
        <f>IF('Employee Input 20-21'!CER31="","",'Employee Input 20-21'!CER31)</f>
        <v/>
      </c>
      <c r="CES31" s="14" t="str">
        <f>IF('Employee Input 20-21'!CES31="","",'Employee Input 20-21'!CES31)</f>
        <v/>
      </c>
      <c r="CET31" s="14" t="str">
        <f>IF('Employee Input 20-21'!CET31="","",'Employee Input 20-21'!CET31)</f>
        <v/>
      </c>
      <c r="CEU31" s="14" t="str">
        <f>IF('Employee Input 20-21'!CEU31="","",'Employee Input 20-21'!CEU31)</f>
        <v/>
      </c>
      <c r="CEV31" s="14" t="str">
        <f>IF('Employee Input 20-21'!CEV31="","",'Employee Input 20-21'!CEV31)</f>
        <v/>
      </c>
      <c r="CEW31" s="14" t="str">
        <f>IF('Employee Input 20-21'!CEW31="","",'Employee Input 20-21'!CEW31)</f>
        <v/>
      </c>
      <c r="CEX31" s="14" t="str">
        <f>IF('Employee Input 20-21'!CEX31="","",'Employee Input 20-21'!CEX31)</f>
        <v/>
      </c>
      <c r="CEY31" s="14" t="str">
        <f>IF('Employee Input 20-21'!CEY31="","",'Employee Input 20-21'!CEY31)</f>
        <v/>
      </c>
      <c r="CEZ31" s="14" t="str">
        <f>IF('Employee Input 20-21'!CEZ31="","",'Employee Input 20-21'!CEZ31)</f>
        <v/>
      </c>
      <c r="CFA31" s="14" t="str">
        <f>IF('Employee Input 20-21'!CFA31="","",'Employee Input 20-21'!CFA31)</f>
        <v/>
      </c>
      <c r="CFB31" s="14" t="str">
        <f>IF('Employee Input 20-21'!CFB31="","",'Employee Input 20-21'!CFB31)</f>
        <v/>
      </c>
      <c r="CFC31" s="14" t="str">
        <f>IF('Employee Input 20-21'!CFC31="","",'Employee Input 20-21'!CFC31)</f>
        <v/>
      </c>
      <c r="CFD31" s="14" t="str">
        <f>IF('Employee Input 20-21'!CFD31="","",'Employee Input 20-21'!CFD31)</f>
        <v/>
      </c>
      <c r="CFE31" s="14" t="str">
        <f>IF('Employee Input 20-21'!CFE31="","",'Employee Input 20-21'!CFE31)</f>
        <v/>
      </c>
      <c r="CFF31" s="14" t="str">
        <f>IF('Employee Input 20-21'!CFF31="","",'Employee Input 20-21'!CFF31)</f>
        <v/>
      </c>
      <c r="CFG31" s="14" t="str">
        <f>IF('Employee Input 20-21'!CFG31="","",'Employee Input 20-21'!CFG31)</f>
        <v/>
      </c>
      <c r="CFH31" s="14" t="str">
        <f>IF('Employee Input 20-21'!CFH31="","",'Employee Input 20-21'!CFH31)</f>
        <v/>
      </c>
      <c r="CFI31" s="14" t="str">
        <f>IF('Employee Input 20-21'!CFI31="","",'Employee Input 20-21'!CFI31)</f>
        <v/>
      </c>
      <c r="CFJ31" s="14" t="str">
        <f>IF('Employee Input 20-21'!CFJ31="","",'Employee Input 20-21'!CFJ31)</f>
        <v/>
      </c>
      <c r="CFK31" s="14" t="str">
        <f>IF('Employee Input 20-21'!CFK31="","",'Employee Input 20-21'!CFK31)</f>
        <v/>
      </c>
      <c r="CFL31" s="14" t="str">
        <f>IF('Employee Input 20-21'!CFL31="","",'Employee Input 20-21'!CFL31)</f>
        <v/>
      </c>
      <c r="CFM31" s="14" t="str">
        <f>IF('Employee Input 20-21'!CFM31="","",'Employee Input 20-21'!CFM31)</f>
        <v/>
      </c>
      <c r="CFN31" s="14" t="str">
        <f>IF('Employee Input 20-21'!CFN31="","",'Employee Input 20-21'!CFN31)</f>
        <v/>
      </c>
      <c r="CFO31" s="14" t="str">
        <f>IF('Employee Input 20-21'!CFO31="","",'Employee Input 20-21'!CFO31)</f>
        <v/>
      </c>
      <c r="CFP31" s="14" t="str">
        <f>IF('Employee Input 20-21'!CFP31="","",'Employee Input 20-21'!CFP31)</f>
        <v/>
      </c>
      <c r="CFQ31" s="14" t="str">
        <f>IF('Employee Input 20-21'!CFQ31="","",'Employee Input 20-21'!CFQ31)</f>
        <v/>
      </c>
      <c r="CFR31" s="14" t="str">
        <f>IF('Employee Input 20-21'!CFR31="","",'Employee Input 20-21'!CFR31)</f>
        <v/>
      </c>
      <c r="CFS31" s="14" t="str">
        <f>IF('Employee Input 20-21'!CFS31="","",'Employee Input 20-21'!CFS31)</f>
        <v/>
      </c>
      <c r="CFT31" s="14" t="str">
        <f>IF('Employee Input 20-21'!CFT31="","",'Employee Input 20-21'!CFT31)</f>
        <v/>
      </c>
      <c r="CFU31" s="14" t="str">
        <f>IF('Employee Input 20-21'!CFU31="","",'Employee Input 20-21'!CFU31)</f>
        <v/>
      </c>
      <c r="CFV31" s="14" t="str">
        <f>IF('Employee Input 20-21'!CFV31="","",'Employee Input 20-21'!CFV31)</f>
        <v/>
      </c>
      <c r="CFW31" s="14" t="str">
        <f>IF('Employee Input 20-21'!CFW31="","",'Employee Input 20-21'!CFW31)</f>
        <v/>
      </c>
      <c r="CFX31" s="14" t="str">
        <f>IF('Employee Input 20-21'!CFX31="","",'Employee Input 20-21'!CFX31)</f>
        <v/>
      </c>
      <c r="CFY31" s="14" t="str">
        <f>IF('Employee Input 20-21'!CFY31="","",'Employee Input 20-21'!CFY31)</f>
        <v/>
      </c>
      <c r="CFZ31" s="14" t="str">
        <f>IF('Employee Input 20-21'!CFZ31="","",'Employee Input 20-21'!CFZ31)</f>
        <v/>
      </c>
      <c r="CGA31" s="14" t="str">
        <f>IF('Employee Input 20-21'!CGA31="","",'Employee Input 20-21'!CGA31)</f>
        <v/>
      </c>
      <c r="CGB31" s="14" t="str">
        <f>IF('Employee Input 20-21'!CGB31="","",'Employee Input 20-21'!CGB31)</f>
        <v/>
      </c>
      <c r="CGC31" s="14" t="str">
        <f>IF('Employee Input 20-21'!CGC31="","",'Employee Input 20-21'!CGC31)</f>
        <v/>
      </c>
      <c r="CGD31" s="14" t="str">
        <f>IF('Employee Input 20-21'!CGD31="","",'Employee Input 20-21'!CGD31)</f>
        <v/>
      </c>
      <c r="CGE31" s="14" t="str">
        <f>IF('Employee Input 20-21'!CGE31="","",'Employee Input 20-21'!CGE31)</f>
        <v/>
      </c>
      <c r="CGF31" s="14" t="str">
        <f>IF('Employee Input 20-21'!CGF31="","",'Employee Input 20-21'!CGF31)</f>
        <v/>
      </c>
      <c r="CGG31" s="14" t="str">
        <f>IF('Employee Input 20-21'!CGG31="","",'Employee Input 20-21'!CGG31)</f>
        <v/>
      </c>
      <c r="CGH31" s="14" t="str">
        <f>IF('Employee Input 20-21'!CGH31="","",'Employee Input 20-21'!CGH31)</f>
        <v/>
      </c>
      <c r="CGI31" s="14" t="str">
        <f>IF('Employee Input 20-21'!CGI31="","",'Employee Input 20-21'!CGI31)</f>
        <v/>
      </c>
      <c r="CGJ31" s="14" t="str">
        <f>IF('Employee Input 20-21'!CGJ31="","",'Employee Input 20-21'!CGJ31)</f>
        <v/>
      </c>
      <c r="CGK31" s="14" t="str">
        <f>IF('Employee Input 20-21'!CGK31="","",'Employee Input 20-21'!CGK31)</f>
        <v/>
      </c>
      <c r="CGL31" s="14" t="str">
        <f>IF('Employee Input 20-21'!CGL31="","",'Employee Input 20-21'!CGL31)</f>
        <v/>
      </c>
      <c r="CGM31" s="14" t="str">
        <f>IF('Employee Input 20-21'!CGM31="","",'Employee Input 20-21'!CGM31)</f>
        <v/>
      </c>
      <c r="CGN31" s="14" t="str">
        <f>IF('Employee Input 20-21'!CGN31="","",'Employee Input 20-21'!CGN31)</f>
        <v/>
      </c>
      <c r="CGO31" s="14" t="str">
        <f>IF('Employee Input 20-21'!CGO31="","",'Employee Input 20-21'!CGO31)</f>
        <v/>
      </c>
      <c r="CGP31" s="14" t="str">
        <f>IF('Employee Input 20-21'!CGP31="","",'Employee Input 20-21'!CGP31)</f>
        <v/>
      </c>
      <c r="CGQ31" s="14" t="str">
        <f>IF('Employee Input 20-21'!CGQ31="","",'Employee Input 20-21'!CGQ31)</f>
        <v/>
      </c>
      <c r="CGR31" s="14" t="str">
        <f>IF('Employee Input 20-21'!CGR31="","",'Employee Input 20-21'!CGR31)</f>
        <v/>
      </c>
      <c r="CGS31" s="14" t="str">
        <f>IF('Employee Input 20-21'!CGS31="","",'Employee Input 20-21'!CGS31)</f>
        <v/>
      </c>
      <c r="CGT31" s="14" t="str">
        <f>IF('Employee Input 20-21'!CGT31="","",'Employee Input 20-21'!CGT31)</f>
        <v/>
      </c>
      <c r="CGU31" s="14" t="str">
        <f>IF('Employee Input 20-21'!CGU31="","",'Employee Input 20-21'!CGU31)</f>
        <v/>
      </c>
      <c r="CGV31" s="14" t="str">
        <f>IF('Employee Input 20-21'!CGV31="","",'Employee Input 20-21'!CGV31)</f>
        <v/>
      </c>
      <c r="CGW31" s="14" t="str">
        <f>IF('Employee Input 20-21'!CGW31="","",'Employee Input 20-21'!CGW31)</f>
        <v/>
      </c>
      <c r="CGX31" s="14" t="str">
        <f>IF('Employee Input 20-21'!CGX31="","",'Employee Input 20-21'!CGX31)</f>
        <v/>
      </c>
      <c r="CGY31" s="14" t="str">
        <f>IF('Employee Input 20-21'!CGY31="","",'Employee Input 20-21'!CGY31)</f>
        <v/>
      </c>
      <c r="CGZ31" s="14" t="str">
        <f>IF('Employee Input 20-21'!CGZ31="","",'Employee Input 20-21'!CGZ31)</f>
        <v/>
      </c>
      <c r="CHA31" s="14" t="str">
        <f>IF('Employee Input 20-21'!CHA31="","",'Employee Input 20-21'!CHA31)</f>
        <v/>
      </c>
      <c r="CHB31" s="14" t="str">
        <f>IF('Employee Input 20-21'!CHB31="","",'Employee Input 20-21'!CHB31)</f>
        <v/>
      </c>
      <c r="CHC31" s="14" t="str">
        <f>IF('Employee Input 20-21'!CHC31="","",'Employee Input 20-21'!CHC31)</f>
        <v/>
      </c>
      <c r="CHD31" s="14" t="str">
        <f>IF('Employee Input 20-21'!CHD31="","",'Employee Input 20-21'!CHD31)</f>
        <v/>
      </c>
      <c r="CHE31" s="14" t="str">
        <f>IF('Employee Input 20-21'!CHE31="","",'Employee Input 20-21'!CHE31)</f>
        <v/>
      </c>
      <c r="CHF31" s="14" t="str">
        <f>IF('Employee Input 20-21'!CHF31="","",'Employee Input 20-21'!CHF31)</f>
        <v/>
      </c>
      <c r="CHG31" s="14" t="str">
        <f>IF('Employee Input 20-21'!CHG31="","",'Employee Input 20-21'!CHG31)</f>
        <v/>
      </c>
      <c r="CHH31" s="14" t="str">
        <f>IF('Employee Input 20-21'!CHH31="","",'Employee Input 20-21'!CHH31)</f>
        <v/>
      </c>
      <c r="CHI31" s="14" t="str">
        <f>IF('Employee Input 20-21'!CHI31="","",'Employee Input 20-21'!CHI31)</f>
        <v/>
      </c>
      <c r="CHJ31" s="14" t="str">
        <f>IF('Employee Input 20-21'!CHJ31="","",'Employee Input 20-21'!CHJ31)</f>
        <v/>
      </c>
      <c r="CHK31" s="14" t="str">
        <f>IF('Employee Input 20-21'!CHK31="","",'Employee Input 20-21'!CHK31)</f>
        <v/>
      </c>
      <c r="CHL31" s="14" t="str">
        <f>IF('Employee Input 20-21'!CHL31="","",'Employee Input 20-21'!CHL31)</f>
        <v/>
      </c>
      <c r="CHM31" s="14" t="str">
        <f>IF('Employee Input 20-21'!CHM31="","",'Employee Input 20-21'!CHM31)</f>
        <v/>
      </c>
      <c r="CHN31" s="14" t="str">
        <f>IF('Employee Input 20-21'!CHN31="","",'Employee Input 20-21'!CHN31)</f>
        <v/>
      </c>
      <c r="CHO31" s="14" t="str">
        <f>IF('Employee Input 20-21'!CHO31="","",'Employee Input 20-21'!CHO31)</f>
        <v/>
      </c>
      <c r="CHP31" s="14" t="str">
        <f>IF('Employee Input 20-21'!CHP31="","",'Employee Input 20-21'!CHP31)</f>
        <v/>
      </c>
      <c r="CHQ31" s="14" t="str">
        <f>IF('Employee Input 20-21'!CHQ31="","",'Employee Input 20-21'!CHQ31)</f>
        <v/>
      </c>
      <c r="CHR31" s="14" t="str">
        <f>IF('Employee Input 20-21'!CHR31="","",'Employee Input 20-21'!CHR31)</f>
        <v/>
      </c>
      <c r="CHS31" s="14" t="str">
        <f>IF('Employee Input 20-21'!CHS31="","",'Employee Input 20-21'!CHS31)</f>
        <v/>
      </c>
      <c r="CHT31" s="14" t="str">
        <f>IF('Employee Input 20-21'!CHT31="","",'Employee Input 20-21'!CHT31)</f>
        <v/>
      </c>
      <c r="CHU31" s="14" t="str">
        <f>IF('Employee Input 20-21'!CHU31="","",'Employee Input 20-21'!CHU31)</f>
        <v/>
      </c>
      <c r="CHV31" s="14" t="str">
        <f>IF('Employee Input 20-21'!CHV31="","",'Employee Input 20-21'!CHV31)</f>
        <v/>
      </c>
      <c r="CHW31" s="14" t="str">
        <f>IF('Employee Input 20-21'!CHW31="","",'Employee Input 20-21'!CHW31)</f>
        <v/>
      </c>
      <c r="CHX31" s="14" t="str">
        <f>IF('Employee Input 20-21'!CHX31="","",'Employee Input 20-21'!CHX31)</f>
        <v/>
      </c>
      <c r="CHY31" s="14" t="str">
        <f>IF('Employee Input 20-21'!CHY31="","",'Employee Input 20-21'!CHY31)</f>
        <v/>
      </c>
      <c r="CHZ31" s="14" t="str">
        <f>IF('Employee Input 20-21'!CHZ31="","",'Employee Input 20-21'!CHZ31)</f>
        <v/>
      </c>
      <c r="CIA31" s="14" t="str">
        <f>IF('Employee Input 20-21'!CIA31="","",'Employee Input 20-21'!CIA31)</f>
        <v/>
      </c>
      <c r="CIB31" s="14" t="str">
        <f>IF('Employee Input 20-21'!CIB31="","",'Employee Input 20-21'!CIB31)</f>
        <v/>
      </c>
      <c r="CIC31" s="14" t="str">
        <f>IF('Employee Input 20-21'!CIC31="","",'Employee Input 20-21'!CIC31)</f>
        <v/>
      </c>
      <c r="CID31" s="14" t="str">
        <f>IF('Employee Input 20-21'!CID31="","",'Employee Input 20-21'!CID31)</f>
        <v/>
      </c>
      <c r="CIE31" s="14" t="str">
        <f>IF('Employee Input 20-21'!CIE31="","",'Employee Input 20-21'!CIE31)</f>
        <v/>
      </c>
      <c r="CIF31" s="14" t="str">
        <f>IF('Employee Input 20-21'!CIF31="","",'Employee Input 20-21'!CIF31)</f>
        <v/>
      </c>
      <c r="CIG31" s="14" t="str">
        <f>IF('Employee Input 20-21'!CIG31="","",'Employee Input 20-21'!CIG31)</f>
        <v/>
      </c>
      <c r="CIH31" s="14" t="str">
        <f>IF('Employee Input 20-21'!CIH31="","",'Employee Input 20-21'!CIH31)</f>
        <v/>
      </c>
      <c r="CII31" s="14" t="str">
        <f>IF('Employee Input 20-21'!CII31="","",'Employee Input 20-21'!CII31)</f>
        <v/>
      </c>
      <c r="CIJ31" s="14" t="str">
        <f>IF('Employee Input 20-21'!CIJ31="","",'Employee Input 20-21'!CIJ31)</f>
        <v/>
      </c>
      <c r="CIK31" s="14" t="str">
        <f>IF('Employee Input 20-21'!CIK31="","",'Employee Input 20-21'!CIK31)</f>
        <v/>
      </c>
      <c r="CIL31" s="14" t="str">
        <f>IF('Employee Input 20-21'!CIL31="","",'Employee Input 20-21'!CIL31)</f>
        <v/>
      </c>
      <c r="CIM31" s="14" t="str">
        <f>IF('Employee Input 20-21'!CIM31="","",'Employee Input 20-21'!CIM31)</f>
        <v/>
      </c>
      <c r="CIN31" s="14" t="str">
        <f>IF('Employee Input 20-21'!CIN31="","",'Employee Input 20-21'!CIN31)</f>
        <v/>
      </c>
      <c r="CIO31" s="14" t="str">
        <f>IF('Employee Input 20-21'!CIO31="","",'Employee Input 20-21'!CIO31)</f>
        <v/>
      </c>
      <c r="CIP31" s="14" t="str">
        <f>IF('Employee Input 20-21'!CIP31="","",'Employee Input 20-21'!CIP31)</f>
        <v/>
      </c>
      <c r="CIQ31" s="14" t="str">
        <f>IF('Employee Input 20-21'!CIQ31="","",'Employee Input 20-21'!CIQ31)</f>
        <v/>
      </c>
      <c r="CIR31" s="14" t="str">
        <f>IF('Employee Input 20-21'!CIR31="","",'Employee Input 20-21'!CIR31)</f>
        <v/>
      </c>
      <c r="CIS31" s="14" t="str">
        <f>IF('Employee Input 20-21'!CIS31="","",'Employee Input 20-21'!CIS31)</f>
        <v/>
      </c>
      <c r="CIT31" s="14" t="str">
        <f>IF('Employee Input 20-21'!CIT31="","",'Employee Input 20-21'!CIT31)</f>
        <v/>
      </c>
      <c r="CIU31" s="14" t="str">
        <f>IF('Employee Input 20-21'!CIU31="","",'Employee Input 20-21'!CIU31)</f>
        <v/>
      </c>
      <c r="CIV31" s="14" t="str">
        <f>IF('Employee Input 20-21'!CIV31="","",'Employee Input 20-21'!CIV31)</f>
        <v/>
      </c>
      <c r="CIW31" s="14" t="str">
        <f>IF('Employee Input 20-21'!CIW31="","",'Employee Input 20-21'!CIW31)</f>
        <v/>
      </c>
      <c r="CIX31" s="14" t="str">
        <f>IF('Employee Input 20-21'!CIX31="","",'Employee Input 20-21'!CIX31)</f>
        <v/>
      </c>
      <c r="CIY31" s="14" t="str">
        <f>IF('Employee Input 20-21'!CIY31="","",'Employee Input 20-21'!CIY31)</f>
        <v/>
      </c>
      <c r="CIZ31" s="14" t="str">
        <f>IF('Employee Input 20-21'!CIZ31="","",'Employee Input 20-21'!CIZ31)</f>
        <v/>
      </c>
      <c r="CJA31" s="14" t="str">
        <f>IF('Employee Input 20-21'!CJA31="","",'Employee Input 20-21'!CJA31)</f>
        <v/>
      </c>
      <c r="CJB31" s="14" t="str">
        <f>IF('Employee Input 20-21'!CJB31="","",'Employee Input 20-21'!CJB31)</f>
        <v/>
      </c>
      <c r="CJC31" s="14" t="str">
        <f>IF('Employee Input 20-21'!CJC31="","",'Employee Input 20-21'!CJC31)</f>
        <v/>
      </c>
      <c r="CJD31" s="14" t="str">
        <f>IF('Employee Input 20-21'!CJD31="","",'Employee Input 20-21'!CJD31)</f>
        <v/>
      </c>
      <c r="CJE31" s="14" t="str">
        <f>IF('Employee Input 20-21'!CJE31="","",'Employee Input 20-21'!CJE31)</f>
        <v/>
      </c>
      <c r="CJF31" s="14" t="str">
        <f>IF('Employee Input 20-21'!CJF31="","",'Employee Input 20-21'!CJF31)</f>
        <v/>
      </c>
      <c r="CJG31" s="14" t="str">
        <f>IF('Employee Input 20-21'!CJG31="","",'Employee Input 20-21'!CJG31)</f>
        <v/>
      </c>
      <c r="CJH31" s="14" t="str">
        <f>IF('Employee Input 20-21'!CJH31="","",'Employee Input 20-21'!CJH31)</f>
        <v/>
      </c>
      <c r="CJI31" s="14" t="str">
        <f>IF('Employee Input 20-21'!CJI31="","",'Employee Input 20-21'!CJI31)</f>
        <v/>
      </c>
      <c r="CJJ31" s="14" t="str">
        <f>IF('Employee Input 20-21'!CJJ31="","",'Employee Input 20-21'!CJJ31)</f>
        <v/>
      </c>
      <c r="CJK31" s="14" t="str">
        <f>IF('Employee Input 20-21'!CJK31="","",'Employee Input 20-21'!CJK31)</f>
        <v/>
      </c>
      <c r="CJL31" s="14" t="str">
        <f>IF('Employee Input 20-21'!CJL31="","",'Employee Input 20-21'!CJL31)</f>
        <v/>
      </c>
      <c r="CJM31" s="14" t="str">
        <f>IF('Employee Input 20-21'!CJM31="","",'Employee Input 20-21'!CJM31)</f>
        <v/>
      </c>
      <c r="CJN31" s="14" t="str">
        <f>IF('Employee Input 20-21'!CJN31="","",'Employee Input 20-21'!CJN31)</f>
        <v/>
      </c>
      <c r="CJO31" s="14" t="str">
        <f>IF('Employee Input 20-21'!CJO31="","",'Employee Input 20-21'!CJO31)</f>
        <v/>
      </c>
      <c r="CJP31" s="14" t="str">
        <f>IF('Employee Input 20-21'!CJP31="","",'Employee Input 20-21'!CJP31)</f>
        <v/>
      </c>
      <c r="CJQ31" s="14" t="str">
        <f>IF('Employee Input 20-21'!CJQ31="","",'Employee Input 20-21'!CJQ31)</f>
        <v/>
      </c>
      <c r="CJR31" s="14" t="str">
        <f>IF('Employee Input 20-21'!CJR31="","",'Employee Input 20-21'!CJR31)</f>
        <v/>
      </c>
      <c r="CJS31" s="14" t="str">
        <f>IF('Employee Input 20-21'!CJS31="","",'Employee Input 20-21'!CJS31)</f>
        <v/>
      </c>
      <c r="CJT31" s="14" t="str">
        <f>IF('Employee Input 20-21'!CJT31="","",'Employee Input 20-21'!CJT31)</f>
        <v/>
      </c>
      <c r="CJU31" s="14" t="str">
        <f>IF('Employee Input 20-21'!CJU31="","",'Employee Input 20-21'!CJU31)</f>
        <v/>
      </c>
      <c r="CJV31" s="14" t="str">
        <f>IF('Employee Input 20-21'!CJV31="","",'Employee Input 20-21'!CJV31)</f>
        <v/>
      </c>
      <c r="CJW31" s="14" t="str">
        <f>IF('Employee Input 20-21'!CJW31="","",'Employee Input 20-21'!CJW31)</f>
        <v/>
      </c>
      <c r="CJX31" s="14" t="str">
        <f>IF('Employee Input 20-21'!CJX31="","",'Employee Input 20-21'!CJX31)</f>
        <v/>
      </c>
      <c r="CJY31" s="14" t="str">
        <f>IF('Employee Input 20-21'!CJY31="","",'Employee Input 20-21'!CJY31)</f>
        <v/>
      </c>
      <c r="CJZ31" s="14" t="str">
        <f>IF('Employee Input 20-21'!CJZ31="","",'Employee Input 20-21'!CJZ31)</f>
        <v/>
      </c>
      <c r="CKA31" s="14" t="str">
        <f>IF('Employee Input 20-21'!CKA31="","",'Employee Input 20-21'!CKA31)</f>
        <v/>
      </c>
      <c r="CKB31" s="14" t="str">
        <f>IF('Employee Input 20-21'!CKB31="","",'Employee Input 20-21'!CKB31)</f>
        <v/>
      </c>
      <c r="CKC31" s="14" t="str">
        <f>IF('Employee Input 20-21'!CKC31="","",'Employee Input 20-21'!CKC31)</f>
        <v/>
      </c>
      <c r="CKD31" s="14" t="str">
        <f>IF('Employee Input 20-21'!CKD31="","",'Employee Input 20-21'!CKD31)</f>
        <v/>
      </c>
      <c r="CKE31" s="14" t="str">
        <f>IF('Employee Input 20-21'!CKE31="","",'Employee Input 20-21'!CKE31)</f>
        <v/>
      </c>
      <c r="CKF31" s="14" t="str">
        <f>IF('Employee Input 20-21'!CKF31="","",'Employee Input 20-21'!CKF31)</f>
        <v/>
      </c>
      <c r="CKG31" s="14" t="str">
        <f>IF('Employee Input 20-21'!CKG31="","",'Employee Input 20-21'!CKG31)</f>
        <v/>
      </c>
      <c r="CKH31" s="14" t="str">
        <f>IF('Employee Input 20-21'!CKH31="","",'Employee Input 20-21'!CKH31)</f>
        <v/>
      </c>
      <c r="CKI31" s="14" t="str">
        <f>IF('Employee Input 20-21'!CKI31="","",'Employee Input 20-21'!CKI31)</f>
        <v/>
      </c>
      <c r="CKJ31" s="14" t="str">
        <f>IF('Employee Input 20-21'!CKJ31="","",'Employee Input 20-21'!CKJ31)</f>
        <v/>
      </c>
      <c r="CKK31" s="14" t="str">
        <f>IF('Employee Input 20-21'!CKK31="","",'Employee Input 20-21'!CKK31)</f>
        <v/>
      </c>
      <c r="CKL31" s="14" t="str">
        <f>IF('Employee Input 20-21'!CKL31="","",'Employee Input 20-21'!CKL31)</f>
        <v/>
      </c>
      <c r="CKM31" s="14" t="str">
        <f>IF('Employee Input 20-21'!CKM31="","",'Employee Input 20-21'!CKM31)</f>
        <v/>
      </c>
      <c r="CKN31" s="14" t="str">
        <f>IF('Employee Input 20-21'!CKN31="","",'Employee Input 20-21'!CKN31)</f>
        <v/>
      </c>
      <c r="CKO31" s="14" t="str">
        <f>IF('Employee Input 20-21'!CKO31="","",'Employee Input 20-21'!CKO31)</f>
        <v/>
      </c>
      <c r="CKP31" s="14" t="str">
        <f>IF('Employee Input 20-21'!CKP31="","",'Employee Input 20-21'!CKP31)</f>
        <v/>
      </c>
      <c r="CKQ31" s="14" t="str">
        <f>IF('Employee Input 20-21'!CKQ31="","",'Employee Input 20-21'!CKQ31)</f>
        <v/>
      </c>
      <c r="CKR31" s="14" t="str">
        <f>IF('Employee Input 20-21'!CKR31="","",'Employee Input 20-21'!CKR31)</f>
        <v/>
      </c>
      <c r="CKS31" s="14" t="str">
        <f>IF('Employee Input 20-21'!CKS31="","",'Employee Input 20-21'!CKS31)</f>
        <v/>
      </c>
      <c r="CKT31" s="14" t="str">
        <f>IF('Employee Input 20-21'!CKT31="","",'Employee Input 20-21'!CKT31)</f>
        <v/>
      </c>
      <c r="CKU31" s="14" t="str">
        <f>IF('Employee Input 20-21'!CKU31="","",'Employee Input 20-21'!CKU31)</f>
        <v/>
      </c>
      <c r="CKV31" s="14" t="str">
        <f>IF('Employee Input 20-21'!CKV31="","",'Employee Input 20-21'!CKV31)</f>
        <v/>
      </c>
      <c r="CKW31" s="14" t="str">
        <f>IF('Employee Input 20-21'!CKW31="","",'Employee Input 20-21'!CKW31)</f>
        <v/>
      </c>
      <c r="CKX31" s="14" t="str">
        <f>IF('Employee Input 20-21'!CKX31="","",'Employee Input 20-21'!CKX31)</f>
        <v/>
      </c>
      <c r="CKY31" s="14" t="str">
        <f>IF('Employee Input 20-21'!CKY31="","",'Employee Input 20-21'!CKY31)</f>
        <v/>
      </c>
      <c r="CKZ31" s="14" t="str">
        <f>IF('Employee Input 20-21'!CKZ31="","",'Employee Input 20-21'!CKZ31)</f>
        <v/>
      </c>
      <c r="CLA31" s="14" t="str">
        <f>IF('Employee Input 20-21'!CLA31="","",'Employee Input 20-21'!CLA31)</f>
        <v/>
      </c>
      <c r="CLB31" s="14" t="str">
        <f>IF('Employee Input 20-21'!CLB31="","",'Employee Input 20-21'!CLB31)</f>
        <v/>
      </c>
      <c r="CLC31" s="14" t="str">
        <f>IF('Employee Input 20-21'!CLC31="","",'Employee Input 20-21'!CLC31)</f>
        <v/>
      </c>
      <c r="CLD31" s="14" t="str">
        <f>IF('Employee Input 20-21'!CLD31="","",'Employee Input 20-21'!CLD31)</f>
        <v/>
      </c>
      <c r="CLE31" s="14" t="str">
        <f>IF('Employee Input 20-21'!CLE31="","",'Employee Input 20-21'!CLE31)</f>
        <v/>
      </c>
      <c r="CLF31" s="14" t="str">
        <f>IF('Employee Input 20-21'!CLF31="","",'Employee Input 20-21'!CLF31)</f>
        <v/>
      </c>
      <c r="CLG31" s="14" t="str">
        <f>IF('Employee Input 20-21'!CLG31="","",'Employee Input 20-21'!CLG31)</f>
        <v/>
      </c>
      <c r="CLH31" s="14" t="str">
        <f>IF('Employee Input 20-21'!CLH31="","",'Employee Input 20-21'!CLH31)</f>
        <v/>
      </c>
      <c r="CLI31" s="14" t="str">
        <f>IF('Employee Input 20-21'!CLI31="","",'Employee Input 20-21'!CLI31)</f>
        <v/>
      </c>
      <c r="CLJ31" s="14" t="str">
        <f>IF('Employee Input 20-21'!CLJ31="","",'Employee Input 20-21'!CLJ31)</f>
        <v/>
      </c>
      <c r="CLK31" s="14" t="str">
        <f>IF('Employee Input 20-21'!CLK31="","",'Employee Input 20-21'!CLK31)</f>
        <v/>
      </c>
      <c r="CLL31" s="14" t="str">
        <f>IF('Employee Input 20-21'!CLL31="","",'Employee Input 20-21'!CLL31)</f>
        <v/>
      </c>
      <c r="CLM31" s="14" t="str">
        <f>IF('Employee Input 20-21'!CLM31="","",'Employee Input 20-21'!CLM31)</f>
        <v/>
      </c>
      <c r="CLN31" s="14" t="str">
        <f>IF('Employee Input 20-21'!CLN31="","",'Employee Input 20-21'!CLN31)</f>
        <v/>
      </c>
      <c r="CLO31" s="14" t="str">
        <f>IF('Employee Input 20-21'!CLO31="","",'Employee Input 20-21'!CLO31)</f>
        <v/>
      </c>
      <c r="CLP31" s="14" t="str">
        <f>IF('Employee Input 20-21'!CLP31="","",'Employee Input 20-21'!CLP31)</f>
        <v/>
      </c>
      <c r="CLQ31" s="14" t="str">
        <f>IF('Employee Input 20-21'!CLQ31="","",'Employee Input 20-21'!CLQ31)</f>
        <v/>
      </c>
      <c r="CLR31" s="14" t="str">
        <f>IF('Employee Input 20-21'!CLR31="","",'Employee Input 20-21'!CLR31)</f>
        <v/>
      </c>
      <c r="CLS31" s="14" t="str">
        <f>IF('Employee Input 20-21'!CLS31="","",'Employee Input 20-21'!CLS31)</f>
        <v/>
      </c>
      <c r="CLT31" s="14" t="str">
        <f>IF('Employee Input 20-21'!CLT31="","",'Employee Input 20-21'!CLT31)</f>
        <v/>
      </c>
      <c r="CLU31" s="14" t="str">
        <f>IF('Employee Input 20-21'!CLU31="","",'Employee Input 20-21'!CLU31)</f>
        <v/>
      </c>
      <c r="CLV31" s="14" t="str">
        <f>IF('Employee Input 20-21'!CLV31="","",'Employee Input 20-21'!CLV31)</f>
        <v/>
      </c>
      <c r="CLW31" s="14" t="str">
        <f>IF('Employee Input 20-21'!CLW31="","",'Employee Input 20-21'!CLW31)</f>
        <v/>
      </c>
      <c r="CLX31" s="14" t="str">
        <f>IF('Employee Input 20-21'!CLX31="","",'Employee Input 20-21'!CLX31)</f>
        <v/>
      </c>
      <c r="CLY31" s="14" t="str">
        <f>IF('Employee Input 20-21'!CLY31="","",'Employee Input 20-21'!CLY31)</f>
        <v/>
      </c>
      <c r="CLZ31" s="14" t="str">
        <f>IF('Employee Input 20-21'!CLZ31="","",'Employee Input 20-21'!CLZ31)</f>
        <v/>
      </c>
      <c r="CMA31" s="14" t="str">
        <f>IF('Employee Input 20-21'!CMA31="","",'Employee Input 20-21'!CMA31)</f>
        <v/>
      </c>
      <c r="CMB31" s="14" t="str">
        <f>IF('Employee Input 20-21'!CMB31="","",'Employee Input 20-21'!CMB31)</f>
        <v/>
      </c>
      <c r="CMC31" s="14" t="str">
        <f>IF('Employee Input 20-21'!CMC31="","",'Employee Input 20-21'!CMC31)</f>
        <v/>
      </c>
      <c r="CMD31" s="14" t="str">
        <f>IF('Employee Input 20-21'!CMD31="","",'Employee Input 20-21'!CMD31)</f>
        <v/>
      </c>
      <c r="CME31" s="14" t="str">
        <f>IF('Employee Input 20-21'!CME31="","",'Employee Input 20-21'!CME31)</f>
        <v/>
      </c>
      <c r="CMF31" s="14" t="str">
        <f>IF('Employee Input 20-21'!CMF31="","",'Employee Input 20-21'!CMF31)</f>
        <v/>
      </c>
      <c r="CMG31" s="14" t="str">
        <f>IF('Employee Input 20-21'!CMG31="","",'Employee Input 20-21'!CMG31)</f>
        <v/>
      </c>
      <c r="CMH31" s="14" t="str">
        <f>IF('Employee Input 20-21'!CMH31="","",'Employee Input 20-21'!CMH31)</f>
        <v/>
      </c>
      <c r="CMI31" s="14" t="str">
        <f>IF('Employee Input 20-21'!CMI31="","",'Employee Input 20-21'!CMI31)</f>
        <v/>
      </c>
      <c r="CMJ31" s="14" t="str">
        <f>IF('Employee Input 20-21'!CMJ31="","",'Employee Input 20-21'!CMJ31)</f>
        <v/>
      </c>
      <c r="CMK31" s="14" t="str">
        <f>IF('Employee Input 20-21'!CMK31="","",'Employee Input 20-21'!CMK31)</f>
        <v/>
      </c>
      <c r="CML31" s="14" t="str">
        <f>IF('Employee Input 20-21'!CML31="","",'Employee Input 20-21'!CML31)</f>
        <v/>
      </c>
      <c r="CMM31" s="14" t="str">
        <f>IF('Employee Input 20-21'!CMM31="","",'Employee Input 20-21'!CMM31)</f>
        <v/>
      </c>
      <c r="CMN31" s="14" t="str">
        <f>IF('Employee Input 20-21'!CMN31="","",'Employee Input 20-21'!CMN31)</f>
        <v/>
      </c>
      <c r="CMO31" s="14" t="str">
        <f>IF('Employee Input 20-21'!CMO31="","",'Employee Input 20-21'!CMO31)</f>
        <v/>
      </c>
      <c r="CMP31" s="14" t="str">
        <f>IF('Employee Input 20-21'!CMP31="","",'Employee Input 20-21'!CMP31)</f>
        <v/>
      </c>
      <c r="CMQ31" s="14" t="str">
        <f>IF('Employee Input 20-21'!CMQ31="","",'Employee Input 20-21'!CMQ31)</f>
        <v/>
      </c>
      <c r="CMR31" s="14" t="str">
        <f>IF('Employee Input 20-21'!CMR31="","",'Employee Input 20-21'!CMR31)</f>
        <v/>
      </c>
      <c r="CMS31" s="14" t="str">
        <f>IF('Employee Input 20-21'!CMS31="","",'Employee Input 20-21'!CMS31)</f>
        <v/>
      </c>
      <c r="CMT31" s="14" t="str">
        <f>IF('Employee Input 20-21'!CMT31="","",'Employee Input 20-21'!CMT31)</f>
        <v/>
      </c>
      <c r="CMU31" s="14" t="str">
        <f>IF('Employee Input 20-21'!CMU31="","",'Employee Input 20-21'!CMU31)</f>
        <v/>
      </c>
      <c r="CMV31" s="14" t="str">
        <f>IF('Employee Input 20-21'!CMV31="","",'Employee Input 20-21'!CMV31)</f>
        <v/>
      </c>
      <c r="CMW31" s="14" t="str">
        <f>IF('Employee Input 20-21'!CMW31="","",'Employee Input 20-21'!CMW31)</f>
        <v/>
      </c>
      <c r="CMX31" s="14" t="str">
        <f>IF('Employee Input 20-21'!CMX31="","",'Employee Input 20-21'!CMX31)</f>
        <v/>
      </c>
      <c r="CMY31" s="14" t="str">
        <f>IF('Employee Input 20-21'!CMY31="","",'Employee Input 20-21'!CMY31)</f>
        <v/>
      </c>
      <c r="CMZ31" s="14" t="str">
        <f>IF('Employee Input 20-21'!CMZ31="","",'Employee Input 20-21'!CMZ31)</f>
        <v/>
      </c>
      <c r="CNA31" s="14" t="str">
        <f>IF('Employee Input 20-21'!CNA31="","",'Employee Input 20-21'!CNA31)</f>
        <v/>
      </c>
      <c r="CNB31" s="14" t="str">
        <f>IF('Employee Input 20-21'!CNB31="","",'Employee Input 20-21'!CNB31)</f>
        <v/>
      </c>
      <c r="CNC31" s="14" t="str">
        <f>IF('Employee Input 20-21'!CNC31="","",'Employee Input 20-21'!CNC31)</f>
        <v/>
      </c>
      <c r="CND31" s="14" t="str">
        <f>IF('Employee Input 20-21'!CND31="","",'Employee Input 20-21'!CND31)</f>
        <v/>
      </c>
      <c r="CNE31" s="14" t="str">
        <f>IF('Employee Input 20-21'!CNE31="","",'Employee Input 20-21'!CNE31)</f>
        <v/>
      </c>
      <c r="CNF31" s="14" t="str">
        <f>IF('Employee Input 20-21'!CNF31="","",'Employee Input 20-21'!CNF31)</f>
        <v/>
      </c>
      <c r="CNG31" s="14" t="str">
        <f>IF('Employee Input 20-21'!CNG31="","",'Employee Input 20-21'!CNG31)</f>
        <v/>
      </c>
      <c r="CNH31" s="14" t="str">
        <f>IF('Employee Input 20-21'!CNH31="","",'Employee Input 20-21'!CNH31)</f>
        <v/>
      </c>
      <c r="CNI31" s="14" t="str">
        <f>IF('Employee Input 20-21'!CNI31="","",'Employee Input 20-21'!CNI31)</f>
        <v/>
      </c>
      <c r="CNJ31" s="14" t="str">
        <f>IF('Employee Input 20-21'!CNJ31="","",'Employee Input 20-21'!CNJ31)</f>
        <v/>
      </c>
      <c r="CNK31" s="14" t="str">
        <f>IF('Employee Input 20-21'!CNK31="","",'Employee Input 20-21'!CNK31)</f>
        <v/>
      </c>
      <c r="CNL31" s="14" t="str">
        <f>IF('Employee Input 20-21'!CNL31="","",'Employee Input 20-21'!CNL31)</f>
        <v/>
      </c>
      <c r="CNM31" s="14" t="str">
        <f>IF('Employee Input 20-21'!CNM31="","",'Employee Input 20-21'!CNM31)</f>
        <v/>
      </c>
      <c r="CNN31" s="14" t="str">
        <f>IF('Employee Input 20-21'!CNN31="","",'Employee Input 20-21'!CNN31)</f>
        <v/>
      </c>
      <c r="CNO31" s="14" t="str">
        <f>IF('Employee Input 20-21'!CNO31="","",'Employee Input 20-21'!CNO31)</f>
        <v/>
      </c>
      <c r="CNP31" s="14" t="str">
        <f>IF('Employee Input 20-21'!CNP31="","",'Employee Input 20-21'!CNP31)</f>
        <v/>
      </c>
      <c r="CNQ31" s="14" t="str">
        <f>IF('Employee Input 20-21'!CNQ31="","",'Employee Input 20-21'!CNQ31)</f>
        <v/>
      </c>
      <c r="CNR31" s="14" t="str">
        <f>IF('Employee Input 20-21'!CNR31="","",'Employee Input 20-21'!CNR31)</f>
        <v/>
      </c>
      <c r="CNS31" s="14" t="str">
        <f>IF('Employee Input 20-21'!CNS31="","",'Employee Input 20-21'!CNS31)</f>
        <v/>
      </c>
      <c r="CNT31" s="14" t="str">
        <f>IF('Employee Input 20-21'!CNT31="","",'Employee Input 20-21'!CNT31)</f>
        <v/>
      </c>
      <c r="CNU31" s="14" t="str">
        <f>IF('Employee Input 20-21'!CNU31="","",'Employee Input 20-21'!CNU31)</f>
        <v/>
      </c>
      <c r="CNV31" s="14" t="str">
        <f>IF('Employee Input 20-21'!CNV31="","",'Employee Input 20-21'!CNV31)</f>
        <v/>
      </c>
      <c r="CNW31" s="14" t="str">
        <f>IF('Employee Input 20-21'!CNW31="","",'Employee Input 20-21'!CNW31)</f>
        <v/>
      </c>
      <c r="CNX31" s="14" t="str">
        <f>IF('Employee Input 20-21'!CNX31="","",'Employee Input 20-21'!CNX31)</f>
        <v/>
      </c>
      <c r="CNY31" s="14" t="str">
        <f>IF('Employee Input 20-21'!CNY31="","",'Employee Input 20-21'!CNY31)</f>
        <v/>
      </c>
      <c r="CNZ31" s="14" t="str">
        <f>IF('Employee Input 20-21'!CNZ31="","",'Employee Input 20-21'!CNZ31)</f>
        <v/>
      </c>
      <c r="COA31" s="14" t="str">
        <f>IF('Employee Input 20-21'!COA31="","",'Employee Input 20-21'!COA31)</f>
        <v/>
      </c>
      <c r="COB31" s="14" t="str">
        <f>IF('Employee Input 20-21'!COB31="","",'Employee Input 20-21'!COB31)</f>
        <v/>
      </c>
      <c r="COC31" s="14" t="str">
        <f>IF('Employee Input 20-21'!COC31="","",'Employee Input 20-21'!COC31)</f>
        <v/>
      </c>
      <c r="COD31" s="14" t="str">
        <f>IF('Employee Input 20-21'!COD31="","",'Employee Input 20-21'!COD31)</f>
        <v/>
      </c>
      <c r="COE31" s="14" t="str">
        <f>IF('Employee Input 20-21'!COE31="","",'Employee Input 20-21'!COE31)</f>
        <v/>
      </c>
      <c r="COF31" s="14" t="str">
        <f>IF('Employee Input 20-21'!COF31="","",'Employee Input 20-21'!COF31)</f>
        <v/>
      </c>
      <c r="COG31" s="14" t="str">
        <f>IF('Employee Input 20-21'!COG31="","",'Employee Input 20-21'!COG31)</f>
        <v/>
      </c>
      <c r="COH31" s="14" t="str">
        <f>IF('Employee Input 20-21'!COH31="","",'Employee Input 20-21'!COH31)</f>
        <v/>
      </c>
      <c r="COI31" s="14" t="str">
        <f>IF('Employee Input 20-21'!COI31="","",'Employee Input 20-21'!COI31)</f>
        <v/>
      </c>
      <c r="COJ31" s="14" t="str">
        <f>IF('Employee Input 20-21'!COJ31="","",'Employee Input 20-21'!COJ31)</f>
        <v/>
      </c>
      <c r="COK31" s="14" t="str">
        <f>IF('Employee Input 20-21'!COK31="","",'Employee Input 20-21'!COK31)</f>
        <v/>
      </c>
      <c r="COL31" s="14" t="str">
        <f>IF('Employee Input 20-21'!COL31="","",'Employee Input 20-21'!COL31)</f>
        <v/>
      </c>
      <c r="COM31" s="14" t="str">
        <f>IF('Employee Input 20-21'!COM31="","",'Employee Input 20-21'!COM31)</f>
        <v/>
      </c>
      <c r="CON31" s="14" t="str">
        <f>IF('Employee Input 20-21'!CON31="","",'Employee Input 20-21'!CON31)</f>
        <v/>
      </c>
      <c r="COO31" s="14" t="str">
        <f>IF('Employee Input 20-21'!COO31="","",'Employee Input 20-21'!COO31)</f>
        <v/>
      </c>
      <c r="COP31" s="14" t="str">
        <f>IF('Employee Input 20-21'!COP31="","",'Employee Input 20-21'!COP31)</f>
        <v/>
      </c>
      <c r="COQ31" s="14" t="str">
        <f>IF('Employee Input 20-21'!COQ31="","",'Employee Input 20-21'!COQ31)</f>
        <v/>
      </c>
      <c r="COR31" s="14" t="str">
        <f>IF('Employee Input 20-21'!COR31="","",'Employee Input 20-21'!COR31)</f>
        <v/>
      </c>
      <c r="COS31" s="14" t="str">
        <f>IF('Employee Input 20-21'!COS31="","",'Employee Input 20-21'!COS31)</f>
        <v/>
      </c>
      <c r="COT31" s="14" t="str">
        <f>IF('Employee Input 20-21'!COT31="","",'Employee Input 20-21'!COT31)</f>
        <v/>
      </c>
      <c r="COU31" s="14" t="str">
        <f>IF('Employee Input 20-21'!COU31="","",'Employee Input 20-21'!COU31)</f>
        <v/>
      </c>
      <c r="COV31" s="14" t="str">
        <f>IF('Employee Input 20-21'!COV31="","",'Employee Input 20-21'!COV31)</f>
        <v/>
      </c>
      <c r="COW31" s="14" t="str">
        <f>IF('Employee Input 20-21'!COW31="","",'Employee Input 20-21'!COW31)</f>
        <v/>
      </c>
      <c r="COX31" s="14" t="str">
        <f>IF('Employee Input 20-21'!COX31="","",'Employee Input 20-21'!COX31)</f>
        <v/>
      </c>
      <c r="COY31" s="14" t="str">
        <f>IF('Employee Input 20-21'!COY31="","",'Employee Input 20-21'!COY31)</f>
        <v/>
      </c>
      <c r="COZ31" s="14" t="str">
        <f>IF('Employee Input 20-21'!COZ31="","",'Employee Input 20-21'!COZ31)</f>
        <v/>
      </c>
      <c r="CPA31" s="14" t="str">
        <f>IF('Employee Input 20-21'!CPA31="","",'Employee Input 20-21'!CPA31)</f>
        <v/>
      </c>
      <c r="CPB31" s="14" t="str">
        <f>IF('Employee Input 20-21'!CPB31="","",'Employee Input 20-21'!CPB31)</f>
        <v/>
      </c>
      <c r="CPC31" s="14" t="str">
        <f>IF('Employee Input 20-21'!CPC31="","",'Employee Input 20-21'!CPC31)</f>
        <v/>
      </c>
      <c r="CPD31" s="14" t="str">
        <f>IF('Employee Input 20-21'!CPD31="","",'Employee Input 20-21'!CPD31)</f>
        <v/>
      </c>
      <c r="CPE31" s="14" t="str">
        <f>IF('Employee Input 20-21'!CPE31="","",'Employee Input 20-21'!CPE31)</f>
        <v/>
      </c>
      <c r="CPF31" s="14" t="str">
        <f>IF('Employee Input 20-21'!CPF31="","",'Employee Input 20-21'!CPF31)</f>
        <v/>
      </c>
      <c r="CPG31" s="14" t="str">
        <f>IF('Employee Input 20-21'!CPG31="","",'Employee Input 20-21'!CPG31)</f>
        <v/>
      </c>
      <c r="CPH31" s="14" t="str">
        <f>IF('Employee Input 20-21'!CPH31="","",'Employee Input 20-21'!CPH31)</f>
        <v/>
      </c>
      <c r="CPI31" s="14" t="str">
        <f>IF('Employee Input 20-21'!CPI31="","",'Employee Input 20-21'!CPI31)</f>
        <v/>
      </c>
      <c r="CPJ31" s="14" t="str">
        <f>IF('Employee Input 20-21'!CPJ31="","",'Employee Input 20-21'!CPJ31)</f>
        <v/>
      </c>
      <c r="CPK31" s="14" t="str">
        <f>IF('Employee Input 20-21'!CPK31="","",'Employee Input 20-21'!CPK31)</f>
        <v/>
      </c>
      <c r="CPL31" s="14" t="str">
        <f>IF('Employee Input 20-21'!CPL31="","",'Employee Input 20-21'!CPL31)</f>
        <v/>
      </c>
      <c r="CPM31" s="14" t="str">
        <f>IF('Employee Input 20-21'!CPM31="","",'Employee Input 20-21'!CPM31)</f>
        <v/>
      </c>
      <c r="CPN31" s="14" t="str">
        <f>IF('Employee Input 20-21'!CPN31="","",'Employee Input 20-21'!CPN31)</f>
        <v/>
      </c>
      <c r="CPO31" s="14" t="str">
        <f>IF('Employee Input 20-21'!CPO31="","",'Employee Input 20-21'!CPO31)</f>
        <v/>
      </c>
      <c r="CPP31" s="14" t="str">
        <f>IF('Employee Input 20-21'!CPP31="","",'Employee Input 20-21'!CPP31)</f>
        <v/>
      </c>
      <c r="CPQ31" s="14" t="str">
        <f>IF('Employee Input 20-21'!CPQ31="","",'Employee Input 20-21'!CPQ31)</f>
        <v/>
      </c>
      <c r="CPR31" s="14" t="str">
        <f>IF('Employee Input 20-21'!CPR31="","",'Employee Input 20-21'!CPR31)</f>
        <v/>
      </c>
      <c r="CPS31" s="14" t="str">
        <f>IF('Employee Input 20-21'!CPS31="","",'Employee Input 20-21'!CPS31)</f>
        <v/>
      </c>
      <c r="CPT31" s="14" t="str">
        <f>IF('Employee Input 20-21'!CPT31="","",'Employee Input 20-21'!CPT31)</f>
        <v/>
      </c>
      <c r="CPU31" s="14" t="str">
        <f>IF('Employee Input 20-21'!CPU31="","",'Employee Input 20-21'!CPU31)</f>
        <v/>
      </c>
      <c r="CPV31" s="14" t="str">
        <f>IF('Employee Input 20-21'!CPV31="","",'Employee Input 20-21'!CPV31)</f>
        <v/>
      </c>
      <c r="CPW31" s="14" t="str">
        <f>IF('Employee Input 20-21'!CPW31="","",'Employee Input 20-21'!CPW31)</f>
        <v/>
      </c>
      <c r="CPX31" s="14" t="str">
        <f>IF('Employee Input 20-21'!CPX31="","",'Employee Input 20-21'!CPX31)</f>
        <v/>
      </c>
      <c r="CPY31" s="14" t="str">
        <f>IF('Employee Input 20-21'!CPY31="","",'Employee Input 20-21'!CPY31)</f>
        <v/>
      </c>
      <c r="CPZ31" s="14" t="str">
        <f>IF('Employee Input 20-21'!CPZ31="","",'Employee Input 20-21'!CPZ31)</f>
        <v/>
      </c>
      <c r="CQA31" s="14" t="str">
        <f>IF('Employee Input 20-21'!CQA31="","",'Employee Input 20-21'!CQA31)</f>
        <v/>
      </c>
      <c r="CQB31" s="14" t="str">
        <f>IF('Employee Input 20-21'!CQB31="","",'Employee Input 20-21'!CQB31)</f>
        <v/>
      </c>
      <c r="CQC31" s="14" t="str">
        <f>IF('Employee Input 20-21'!CQC31="","",'Employee Input 20-21'!CQC31)</f>
        <v/>
      </c>
      <c r="CQD31" s="14" t="str">
        <f>IF('Employee Input 20-21'!CQD31="","",'Employee Input 20-21'!CQD31)</f>
        <v/>
      </c>
      <c r="CQE31" s="14" t="str">
        <f>IF('Employee Input 20-21'!CQE31="","",'Employee Input 20-21'!CQE31)</f>
        <v/>
      </c>
      <c r="CQF31" s="14" t="str">
        <f>IF('Employee Input 20-21'!CQF31="","",'Employee Input 20-21'!CQF31)</f>
        <v/>
      </c>
      <c r="CQG31" s="14" t="str">
        <f>IF('Employee Input 20-21'!CQG31="","",'Employee Input 20-21'!CQG31)</f>
        <v/>
      </c>
      <c r="CQH31" s="14" t="str">
        <f>IF('Employee Input 20-21'!CQH31="","",'Employee Input 20-21'!CQH31)</f>
        <v/>
      </c>
      <c r="CQI31" s="14" t="str">
        <f>IF('Employee Input 20-21'!CQI31="","",'Employee Input 20-21'!CQI31)</f>
        <v/>
      </c>
      <c r="CQJ31" s="14" t="str">
        <f>IF('Employee Input 20-21'!CQJ31="","",'Employee Input 20-21'!CQJ31)</f>
        <v/>
      </c>
      <c r="CQK31" s="14" t="str">
        <f>IF('Employee Input 20-21'!CQK31="","",'Employee Input 20-21'!CQK31)</f>
        <v/>
      </c>
      <c r="CQL31" s="14" t="str">
        <f>IF('Employee Input 20-21'!CQL31="","",'Employee Input 20-21'!CQL31)</f>
        <v/>
      </c>
      <c r="CQM31" s="14" t="str">
        <f>IF('Employee Input 20-21'!CQM31="","",'Employee Input 20-21'!CQM31)</f>
        <v/>
      </c>
      <c r="CQN31" s="14" t="str">
        <f>IF('Employee Input 20-21'!CQN31="","",'Employee Input 20-21'!CQN31)</f>
        <v/>
      </c>
      <c r="CQO31" s="14" t="str">
        <f>IF('Employee Input 20-21'!CQO31="","",'Employee Input 20-21'!CQO31)</f>
        <v/>
      </c>
      <c r="CQP31" s="14" t="str">
        <f>IF('Employee Input 20-21'!CQP31="","",'Employee Input 20-21'!CQP31)</f>
        <v/>
      </c>
      <c r="CQQ31" s="14" t="str">
        <f>IF('Employee Input 20-21'!CQQ31="","",'Employee Input 20-21'!CQQ31)</f>
        <v/>
      </c>
      <c r="CQR31" s="14" t="str">
        <f>IF('Employee Input 20-21'!CQR31="","",'Employee Input 20-21'!CQR31)</f>
        <v/>
      </c>
      <c r="CQS31" s="14" t="str">
        <f>IF('Employee Input 20-21'!CQS31="","",'Employee Input 20-21'!CQS31)</f>
        <v/>
      </c>
      <c r="CQT31" s="14" t="str">
        <f>IF('Employee Input 20-21'!CQT31="","",'Employee Input 20-21'!CQT31)</f>
        <v/>
      </c>
      <c r="CQU31" s="14" t="str">
        <f>IF('Employee Input 20-21'!CQU31="","",'Employee Input 20-21'!CQU31)</f>
        <v/>
      </c>
      <c r="CQV31" s="14" t="str">
        <f>IF('Employee Input 20-21'!CQV31="","",'Employee Input 20-21'!CQV31)</f>
        <v/>
      </c>
      <c r="CQW31" s="14" t="str">
        <f>IF('Employee Input 20-21'!CQW31="","",'Employee Input 20-21'!CQW31)</f>
        <v/>
      </c>
      <c r="CQX31" s="14" t="str">
        <f>IF('Employee Input 20-21'!CQX31="","",'Employee Input 20-21'!CQX31)</f>
        <v/>
      </c>
      <c r="CQY31" s="14" t="str">
        <f>IF('Employee Input 20-21'!CQY31="","",'Employee Input 20-21'!CQY31)</f>
        <v/>
      </c>
      <c r="CQZ31" s="14" t="str">
        <f>IF('Employee Input 20-21'!CQZ31="","",'Employee Input 20-21'!CQZ31)</f>
        <v/>
      </c>
      <c r="CRA31" s="14" t="str">
        <f>IF('Employee Input 20-21'!CRA31="","",'Employee Input 20-21'!CRA31)</f>
        <v/>
      </c>
      <c r="CRB31" s="14" t="str">
        <f>IF('Employee Input 20-21'!CRB31="","",'Employee Input 20-21'!CRB31)</f>
        <v/>
      </c>
      <c r="CRC31" s="14" t="str">
        <f>IF('Employee Input 20-21'!CRC31="","",'Employee Input 20-21'!CRC31)</f>
        <v/>
      </c>
      <c r="CRD31" s="14" t="str">
        <f>IF('Employee Input 20-21'!CRD31="","",'Employee Input 20-21'!CRD31)</f>
        <v/>
      </c>
      <c r="CRE31" s="14" t="str">
        <f>IF('Employee Input 20-21'!CRE31="","",'Employee Input 20-21'!CRE31)</f>
        <v/>
      </c>
      <c r="CRF31" s="14" t="str">
        <f>IF('Employee Input 20-21'!CRF31="","",'Employee Input 20-21'!CRF31)</f>
        <v/>
      </c>
      <c r="CRG31" s="14" t="str">
        <f>IF('Employee Input 20-21'!CRG31="","",'Employee Input 20-21'!CRG31)</f>
        <v/>
      </c>
      <c r="CRH31" s="14" t="str">
        <f>IF('Employee Input 20-21'!CRH31="","",'Employee Input 20-21'!CRH31)</f>
        <v/>
      </c>
      <c r="CRI31" s="14" t="str">
        <f>IF('Employee Input 20-21'!CRI31="","",'Employee Input 20-21'!CRI31)</f>
        <v/>
      </c>
      <c r="CRJ31" s="14" t="str">
        <f>IF('Employee Input 20-21'!CRJ31="","",'Employee Input 20-21'!CRJ31)</f>
        <v/>
      </c>
      <c r="CRK31" s="14" t="str">
        <f>IF('Employee Input 20-21'!CRK31="","",'Employee Input 20-21'!CRK31)</f>
        <v/>
      </c>
      <c r="CRL31" s="14" t="str">
        <f>IF('Employee Input 20-21'!CRL31="","",'Employee Input 20-21'!CRL31)</f>
        <v/>
      </c>
      <c r="CRM31" s="14" t="str">
        <f>IF('Employee Input 20-21'!CRM31="","",'Employee Input 20-21'!CRM31)</f>
        <v/>
      </c>
      <c r="CRN31" s="14" t="str">
        <f>IF('Employee Input 20-21'!CRN31="","",'Employee Input 20-21'!CRN31)</f>
        <v/>
      </c>
      <c r="CRO31" s="14" t="str">
        <f>IF('Employee Input 20-21'!CRO31="","",'Employee Input 20-21'!CRO31)</f>
        <v/>
      </c>
      <c r="CRP31" s="14" t="str">
        <f>IF('Employee Input 20-21'!CRP31="","",'Employee Input 20-21'!CRP31)</f>
        <v/>
      </c>
      <c r="CRQ31" s="14" t="str">
        <f>IF('Employee Input 20-21'!CRQ31="","",'Employee Input 20-21'!CRQ31)</f>
        <v/>
      </c>
      <c r="CRR31" s="14" t="str">
        <f>IF('Employee Input 20-21'!CRR31="","",'Employee Input 20-21'!CRR31)</f>
        <v/>
      </c>
      <c r="CRS31" s="14" t="str">
        <f>IF('Employee Input 20-21'!CRS31="","",'Employee Input 20-21'!CRS31)</f>
        <v/>
      </c>
      <c r="CRT31" s="14" t="str">
        <f>IF('Employee Input 20-21'!CRT31="","",'Employee Input 20-21'!CRT31)</f>
        <v/>
      </c>
      <c r="CRU31" s="14" t="str">
        <f>IF('Employee Input 20-21'!CRU31="","",'Employee Input 20-21'!CRU31)</f>
        <v/>
      </c>
      <c r="CRV31" s="14" t="str">
        <f>IF('Employee Input 20-21'!CRV31="","",'Employee Input 20-21'!CRV31)</f>
        <v/>
      </c>
      <c r="CRW31" s="14" t="str">
        <f>IF('Employee Input 20-21'!CRW31="","",'Employee Input 20-21'!CRW31)</f>
        <v/>
      </c>
      <c r="CRX31" s="14" t="str">
        <f>IF('Employee Input 20-21'!CRX31="","",'Employee Input 20-21'!CRX31)</f>
        <v/>
      </c>
      <c r="CRY31" s="14" t="str">
        <f>IF('Employee Input 20-21'!CRY31="","",'Employee Input 20-21'!CRY31)</f>
        <v/>
      </c>
      <c r="CRZ31" s="14" t="str">
        <f>IF('Employee Input 20-21'!CRZ31="","",'Employee Input 20-21'!CRZ31)</f>
        <v/>
      </c>
      <c r="CSA31" s="14" t="str">
        <f>IF('Employee Input 20-21'!CSA31="","",'Employee Input 20-21'!CSA31)</f>
        <v/>
      </c>
      <c r="CSB31" s="14" t="str">
        <f>IF('Employee Input 20-21'!CSB31="","",'Employee Input 20-21'!CSB31)</f>
        <v/>
      </c>
      <c r="CSC31" s="14" t="str">
        <f>IF('Employee Input 20-21'!CSC31="","",'Employee Input 20-21'!CSC31)</f>
        <v/>
      </c>
      <c r="CSD31" s="14" t="str">
        <f>IF('Employee Input 20-21'!CSD31="","",'Employee Input 20-21'!CSD31)</f>
        <v/>
      </c>
      <c r="CSE31" s="14" t="str">
        <f>IF('Employee Input 20-21'!CSE31="","",'Employee Input 20-21'!CSE31)</f>
        <v/>
      </c>
      <c r="CSF31" s="14" t="str">
        <f>IF('Employee Input 20-21'!CSF31="","",'Employee Input 20-21'!CSF31)</f>
        <v/>
      </c>
      <c r="CSG31" s="14" t="str">
        <f>IF('Employee Input 20-21'!CSG31="","",'Employee Input 20-21'!CSG31)</f>
        <v/>
      </c>
      <c r="CSH31" s="14" t="str">
        <f>IF('Employee Input 20-21'!CSH31="","",'Employee Input 20-21'!CSH31)</f>
        <v/>
      </c>
      <c r="CSI31" s="14" t="str">
        <f>IF('Employee Input 20-21'!CSI31="","",'Employee Input 20-21'!CSI31)</f>
        <v/>
      </c>
      <c r="CSJ31" s="14" t="str">
        <f>IF('Employee Input 20-21'!CSJ31="","",'Employee Input 20-21'!CSJ31)</f>
        <v/>
      </c>
      <c r="CSK31" s="14" t="str">
        <f>IF('Employee Input 20-21'!CSK31="","",'Employee Input 20-21'!CSK31)</f>
        <v/>
      </c>
      <c r="CSL31" s="14" t="str">
        <f>IF('Employee Input 20-21'!CSL31="","",'Employee Input 20-21'!CSL31)</f>
        <v/>
      </c>
      <c r="CSM31" s="14" t="str">
        <f>IF('Employee Input 20-21'!CSM31="","",'Employee Input 20-21'!CSM31)</f>
        <v/>
      </c>
      <c r="CSN31" s="14" t="str">
        <f>IF('Employee Input 20-21'!CSN31="","",'Employee Input 20-21'!CSN31)</f>
        <v/>
      </c>
      <c r="CSO31" s="14" t="str">
        <f>IF('Employee Input 20-21'!CSO31="","",'Employee Input 20-21'!CSO31)</f>
        <v/>
      </c>
      <c r="CSP31" s="14" t="str">
        <f>IF('Employee Input 20-21'!CSP31="","",'Employee Input 20-21'!CSP31)</f>
        <v/>
      </c>
      <c r="CSQ31" s="14" t="str">
        <f>IF('Employee Input 20-21'!CSQ31="","",'Employee Input 20-21'!CSQ31)</f>
        <v/>
      </c>
      <c r="CSR31" s="14" t="str">
        <f>IF('Employee Input 20-21'!CSR31="","",'Employee Input 20-21'!CSR31)</f>
        <v/>
      </c>
      <c r="CSS31" s="14" t="str">
        <f>IF('Employee Input 20-21'!CSS31="","",'Employee Input 20-21'!CSS31)</f>
        <v/>
      </c>
      <c r="CST31" s="14" t="str">
        <f>IF('Employee Input 20-21'!CST31="","",'Employee Input 20-21'!CST31)</f>
        <v/>
      </c>
      <c r="CSU31" s="14" t="str">
        <f>IF('Employee Input 20-21'!CSU31="","",'Employee Input 20-21'!CSU31)</f>
        <v/>
      </c>
      <c r="CSV31" s="14" t="str">
        <f>IF('Employee Input 20-21'!CSV31="","",'Employee Input 20-21'!CSV31)</f>
        <v/>
      </c>
      <c r="CSW31" s="14" t="str">
        <f>IF('Employee Input 20-21'!CSW31="","",'Employee Input 20-21'!CSW31)</f>
        <v/>
      </c>
      <c r="CSX31" s="14" t="str">
        <f>IF('Employee Input 20-21'!CSX31="","",'Employee Input 20-21'!CSX31)</f>
        <v/>
      </c>
      <c r="CSY31" s="14" t="str">
        <f>IF('Employee Input 20-21'!CSY31="","",'Employee Input 20-21'!CSY31)</f>
        <v/>
      </c>
      <c r="CSZ31" s="14" t="str">
        <f>IF('Employee Input 20-21'!CSZ31="","",'Employee Input 20-21'!CSZ31)</f>
        <v/>
      </c>
      <c r="CTA31" s="14" t="str">
        <f>IF('Employee Input 20-21'!CTA31="","",'Employee Input 20-21'!CTA31)</f>
        <v/>
      </c>
      <c r="CTB31" s="14" t="str">
        <f>IF('Employee Input 20-21'!CTB31="","",'Employee Input 20-21'!CTB31)</f>
        <v/>
      </c>
      <c r="CTC31" s="14" t="str">
        <f>IF('Employee Input 20-21'!CTC31="","",'Employee Input 20-21'!CTC31)</f>
        <v/>
      </c>
      <c r="CTD31" s="14" t="str">
        <f>IF('Employee Input 20-21'!CTD31="","",'Employee Input 20-21'!CTD31)</f>
        <v/>
      </c>
      <c r="CTE31" s="14" t="str">
        <f>IF('Employee Input 20-21'!CTE31="","",'Employee Input 20-21'!CTE31)</f>
        <v/>
      </c>
      <c r="CTF31" s="14" t="str">
        <f>IF('Employee Input 20-21'!CTF31="","",'Employee Input 20-21'!CTF31)</f>
        <v/>
      </c>
      <c r="CTG31" s="14" t="str">
        <f>IF('Employee Input 20-21'!CTG31="","",'Employee Input 20-21'!CTG31)</f>
        <v/>
      </c>
      <c r="CTH31" s="14" t="str">
        <f>IF('Employee Input 20-21'!CTH31="","",'Employee Input 20-21'!CTH31)</f>
        <v/>
      </c>
      <c r="CTI31" s="14" t="str">
        <f>IF('Employee Input 20-21'!CTI31="","",'Employee Input 20-21'!CTI31)</f>
        <v/>
      </c>
      <c r="CTJ31" s="14" t="str">
        <f>IF('Employee Input 20-21'!CTJ31="","",'Employee Input 20-21'!CTJ31)</f>
        <v/>
      </c>
      <c r="CTK31" s="14" t="str">
        <f>IF('Employee Input 20-21'!CTK31="","",'Employee Input 20-21'!CTK31)</f>
        <v/>
      </c>
      <c r="CTL31" s="14" t="str">
        <f>IF('Employee Input 20-21'!CTL31="","",'Employee Input 20-21'!CTL31)</f>
        <v/>
      </c>
      <c r="CTM31" s="14" t="str">
        <f>IF('Employee Input 20-21'!CTM31="","",'Employee Input 20-21'!CTM31)</f>
        <v/>
      </c>
      <c r="CTN31" s="14" t="str">
        <f>IF('Employee Input 20-21'!CTN31="","",'Employee Input 20-21'!CTN31)</f>
        <v/>
      </c>
      <c r="CTO31" s="14" t="str">
        <f>IF('Employee Input 20-21'!CTO31="","",'Employee Input 20-21'!CTO31)</f>
        <v/>
      </c>
      <c r="CTP31" s="14" t="str">
        <f>IF('Employee Input 20-21'!CTP31="","",'Employee Input 20-21'!CTP31)</f>
        <v/>
      </c>
      <c r="CTQ31" s="14" t="str">
        <f>IF('Employee Input 20-21'!CTQ31="","",'Employee Input 20-21'!CTQ31)</f>
        <v/>
      </c>
      <c r="CTR31" s="14" t="str">
        <f>IF('Employee Input 20-21'!CTR31="","",'Employee Input 20-21'!CTR31)</f>
        <v/>
      </c>
      <c r="CTS31" s="14" t="str">
        <f>IF('Employee Input 20-21'!CTS31="","",'Employee Input 20-21'!CTS31)</f>
        <v/>
      </c>
      <c r="CTT31" s="14" t="str">
        <f>IF('Employee Input 20-21'!CTT31="","",'Employee Input 20-21'!CTT31)</f>
        <v/>
      </c>
      <c r="CTU31" s="14" t="str">
        <f>IF('Employee Input 20-21'!CTU31="","",'Employee Input 20-21'!CTU31)</f>
        <v/>
      </c>
      <c r="CTV31" s="14" t="str">
        <f>IF('Employee Input 20-21'!CTV31="","",'Employee Input 20-21'!CTV31)</f>
        <v/>
      </c>
      <c r="CTW31" s="14" t="str">
        <f>IF('Employee Input 20-21'!CTW31="","",'Employee Input 20-21'!CTW31)</f>
        <v/>
      </c>
      <c r="CTX31" s="14" t="str">
        <f>IF('Employee Input 20-21'!CTX31="","",'Employee Input 20-21'!CTX31)</f>
        <v/>
      </c>
      <c r="CTY31" s="14" t="str">
        <f>IF('Employee Input 20-21'!CTY31="","",'Employee Input 20-21'!CTY31)</f>
        <v/>
      </c>
      <c r="CTZ31" s="14" t="str">
        <f>IF('Employee Input 20-21'!CTZ31="","",'Employee Input 20-21'!CTZ31)</f>
        <v/>
      </c>
      <c r="CUA31" s="14" t="str">
        <f>IF('Employee Input 20-21'!CUA31="","",'Employee Input 20-21'!CUA31)</f>
        <v/>
      </c>
      <c r="CUB31" s="14" t="str">
        <f>IF('Employee Input 20-21'!CUB31="","",'Employee Input 20-21'!CUB31)</f>
        <v/>
      </c>
      <c r="CUC31" s="14" t="str">
        <f>IF('Employee Input 20-21'!CUC31="","",'Employee Input 20-21'!CUC31)</f>
        <v/>
      </c>
      <c r="CUD31" s="14" t="str">
        <f>IF('Employee Input 20-21'!CUD31="","",'Employee Input 20-21'!CUD31)</f>
        <v/>
      </c>
      <c r="CUE31" s="14" t="str">
        <f>IF('Employee Input 20-21'!CUE31="","",'Employee Input 20-21'!CUE31)</f>
        <v/>
      </c>
      <c r="CUF31" s="14" t="str">
        <f>IF('Employee Input 20-21'!CUF31="","",'Employee Input 20-21'!CUF31)</f>
        <v/>
      </c>
      <c r="CUG31" s="14" t="str">
        <f>IF('Employee Input 20-21'!CUG31="","",'Employee Input 20-21'!CUG31)</f>
        <v/>
      </c>
      <c r="CUH31" s="14" t="str">
        <f>IF('Employee Input 20-21'!CUH31="","",'Employee Input 20-21'!CUH31)</f>
        <v/>
      </c>
      <c r="CUI31" s="14" t="str">
        <f>IF('Employee Input 20-21'!CUI31="","",'Employee Input 20-21'!CUI31)</f>
        <v/>
      </c>
      <c r="CUJ31" s="14" t="str">
        <f>IF('Employee Input 20-21'!CUJ31="","",'Employee Input 20-21'!CUJ31)</f>
        <v/>
      </c>
      <c r="CUK31" s="14" t="str">
        <f>IF('Employee Input 20-21'!CUK31="","",'Employee Input 20-21'!CUK31)</f>
        <v/>
      </c>
      <c r="CUL31" s="14" t="str">
        <f>IF('Employee Input 20-21'!CUL31="","",'Employee Input 20-21'!CUL31)</f>
        <v/>
      </c>
      <c r="CUM31" s="14" t="str">
        <f>IF('Employee Input 20-21'!CUM31="","",'Employee Input 20-21'!CUM31)</f>
        <v/>
      </c>
      <c r="CUN31" s="14" t="str">
        <f>IF('Employee Input 20-21'!CUN31="","",'Employee Input 20-21'!CUN31)</f>
        <v/>
      </c>
      <c r="CUO31" s="14" t="str">
        <f>IF('Employee Input 20-21'!CUO31="","",'Employee Input 20-21'!CUO31)</f>
        <v/>
      </c>
      <c r="CUP31" s="14" t="str">
        <f>IF('Employee Input 20-21'!CUP31="","",'Employee Input 20-21'!CUP31)</f>
        <v/>
      </c>
      <c r="CUQ31" s="14" t="str">
        <f>IF('Employee Input 20-21'!CUQ31="","",'Employee Input 20-21'!CUQ31)</f>
        <v/>
      </c>
      <c r="CUR31" s="14" t="str">
        <f>IF('Employee Input 20-21'!CUR31="","",'Employee Input 20-21'!CUR31)</f>
        <v/>
      </c>
      <c r="CUS31" s="14" t="str">
        <f>IF('Employee Input 20-21'!CUS31="","",'Employee Input 20-21'!CUS31)</f>
        <v/>
      </c>
      <c r="CUT31" s="14" t="str">
        <f>IF('Employee Input 20-21'!CUT31="","",'Employee Input 20-21'!CUT31)</f>
        <v/>
      </c>
      <c r="CUU31" s="14" t="str">
        <f>IF('Employee Input 20-21'!CUU31="","",'Employee Input 20-21'!CUU31)</f>
        <v/>
      </c>
      <c r="CUV31" s="14" t="str">
        <f>IF('Employee Input 20-21'!CUV31="","",'Employee Input 20-21'!CUV31)</f>
        <v/>
      </c>
      <c r="CUW31" s="14" t="str">
        <f>IF('Employee Input 20-21'!CUW31="","",'Employee Input 20-21'!CUW31)</f>
        <v/>
      </c>
      <c r="CUX31" s="14" t="str">
        <f>IF('Employee Input 20-21'!CUX31="","",'Employee Input 20-21'!CUX31)</f>
        <v/>
      </c>
      <c r="CUY31" s="14" t="str">
        <f>IF('Employee Input 20-21'!CUY31="","",'Employee Input 20-21'!CUY31)</f>
        <v/>
      </c>
      <c r="CUZ31" s="14" t="str">
        <f>IF('Employee Input 20-21'!CUZ31="","",'Employee Input 20-21'!CUZ31)</f>
        <v/>
      </c>
      <c r="CVA31" s="14" t="str">
        <f>IF('Employee Input 20-21'!CVA31="","",'Employee Input 20-21'!CVA31)</f>
        <v/>
      </c>
      <c r="CVB31" s="14" t="str">
        <f>IF('Employee Input 20-21'!CVB31="","",'Employee Input 20-21'!CVB31)</f>
        <v/>
      </c>
      <c r="CVC31" s="14" t="str">
        <f>IF('Employee Input 20-21'!CVC31="","",'Employee Input 20-21'!CVC31)</f>
        <v/>
      </c>
      <c r="CVD31" s="14" t="str">
        <f>IF('Employee Input 20-21'!CVD31="","",'Employee Input 20-21'!CVD31)</f>
        <v/>
      </c>
      <c r="CVE31" s="14" t="str">
        <f>IF('Employee Input 20-21'!CVE31="","",'Employee Input 20-21'!CVE31)</f>
        <v/>
      </c>
      <c r="CVF31" s="14" t="str">
        <f>IF('Employee Input 20-21'!CVF31="","",'Employee Input 20-21'!CVF31)</f>
        <v/>
      </c>
      <c r="CVG31" s="14" t="str">
        <f>IF('Employee Input 20-21'!CVG31="","",'Employee Input 20-21'!CVG31)</f>
        <v/>
      </c>
      <c r="CVH31" s="14" t="str">
        <f>IF('Employee Input 20-21'!CVH31="","",'Employee Input 20-21'!CVH31)</f>
        <v/>
      </c>
      <c r="CVI31" s="14" t="str">
        <f>IF('Employee Input 20-21'!CVI31="","",'Employee Input 20-21'!CVI31)</f>
        <v/>
      </c>
      <c r="CVJ31" s="14" t="str">
        <f>IF('Employee Input 20-21'!CVJ31="","",'Employee Input 20-21'!CVJ31)</f>
        <v/>
      </c>
      <c r="CVK31" s="14" t="str">
        <f>IF('Employee Input 20-21'!CVK31="","",'Employee Input 20-21'!CVK31)</f>
        <v/>
      </c>
      <c r="CVL31" s="14" t="str">
        <f>IF('Employee Input 20-21'!CVL31="","",'Employee Input 20-21'!CVL31)</f>
        <v/>
      </c>
      <c r="CVM31" s="14" t="str">
        <f>IF('Employee Input 20-21'!CVM31="","",'Employee Input 20-21'!CVM31)</f>
        <v/>
      </c>
      <c r="CVN31" s="14" t="str">
        <f>IF('Employee Input 20-21'!CVN31="","",'Employee Input 20-21'!CVN31)</f>
        <v/>
      </c>
      <c r="CVO31" s="14" t="str">
        <f>IF('Employee Input 20-21'!CVO31="","",'Employee Input 20-21'!CVO31)</f>
        <v/>
      </c>
      <c r="CVP31" s="14" t="str">
        <f>IF('Employee Input 20-21'!CVP31="","",'Employee Input 20-21'!CVP31)</f>
        <v/>
      </c>
      <c r="CVQ31" s="14" t="str">
        <f>IF('Employee Input 20-21'!CVQ31="","",'Employee Input 20-21'!CVQ31)</f>
        <v/>
      </c>
      <c r="CVR31" s="14" t="str">
        <f>IF('Employee Input 20-21'!CVR31="","",'Employee Input 20-21'!CVR31)</f>
        <v/>
      </c>
      <c r="CVS31" s="14" t="str">
        <f>IF('Employee Input 20-21'!CVS31="","",'Employee Input 20-21'!CVS31)</f>
        <v/>
      </c>
      <c r="CVT31" s="14" t="str">
        <f>IF('Employee Input 20-21'!CVT31="","",'Employee Input 20-21'!CVT31)</f>
        <v/>
      </c>
      <c r="CVU31" s="14" t="str">
        <f>IF('Employee Input 20-21'!CVU31="","",'Employee Input 20-21'!CVU31)</f>
        <v/>
      </c>
      <c r="CVV31" s="14" t="str">
        <f>IF('Employee Input 20-21'!CVV31="","",'Employee Input 20-21'!CVV31)</f>
        <v/>
      </c>
      <c r="CVW31" s="14" t="str">
        <f>IF('Employee Input 20-21'!CVW31="","",'Employee Input 20-21'!CVW31)</f>
        <v/>
      </c>
      <c r="CVX31" s="14" t="str">
        <f>IF('Employee Input 20-21'!CVX31="","",'Employee Input 20-21'!CVX31)</f>
        <v/>
      </c>
      <c r="CVY31" s="14" t="str">
        <f>IF('Employee Input 20-21'!CVY31="","",'Employee Input 20-21'!CVY31)</f>
        <v/>
      </c>
      <c r="CVZ31" s="14" t="str">
        <f>IF('Employee Input 20-21'!CVZ31="","",'Employee Input 20-21'!CVZ31)</f>
        <v/>
      </c>
      <c r="CWA31" s="14" t="str">
        <f>IF('Employee Input 20-21'!CWA31="","",'Employee Input 20-21'!CWA31)</f>
        <v/>
      </c>
      <c r="CWB31" s="14" t="str">
        <f>IF('Employee Input 20-21'!CWB31="","",'Employee Input 20-21'!CWB31)</f>
        <v/>
      </c>
      <c r="CWC31" s="14" t="str">
        <f>IF('Employee Input 20-21'!CWC31="","",'Employee Input 20-21'!CWC31)</f>
        <v/>
      </c>
      <c r="CWD31" s="14" t="str">
        <f>IF('Employee Input 20-21'!CWD31="","",'Employee Input 20-21'!CWD31)</f>
        <v/>
      </c>
      <c r="CWE31" s="14" t="str">
        <f>IF('Employee Input 20-21'!CWE31="","",'Employee Input 20-21'!CWE31)</f>
        <v/>
      </c>
      <c r="CWF31" s="14" t="str">
        <f>IF('Employee Input 20-21'!CWF31="","",'Employee Input 20-21'!CWF31)</f>
        <v/>
      </c>
      <c r="CWG31" s="14" t="str">
        <f>IF('Employee Input 20-21'!CWG31="","",'Employee Input 20-21'!CWG31)</f>
        <v/>
      </c>
      <c r="CWH31" s="14" t="str">
        <f>IF('Employee Input 20-21'!CWH31="","",'Employee Input 20-21'!CWH31)</f>
        <v/>
      </c>
      <c r="CWI31" s="14" t="str">
        <f>IF('Employee Input 20-21'!CWI31="","",'Employee Input 20-21'!CWI31)</f>
        <v/>
      </c>
      <c r="CWJ31" s="14" t="str">
        <f>IF('Employee Input 20-21'!CWJ31="","",'Employee Input 20-21'!CWJ31)</f>
        <v/>
      </c>
      <c r="CWK31" s="14" t="str">
        <f>IF('Employee Input 20-21'!CWK31="","",'Employee Input 20-21'!CWK31)</f>
        <v/>
      </c>
      <c r="CWL31" s="14" t="str">
        <f>IF('Employee Input 20-21'!CWL31="","",'Employee Input 20-21'!CWL31)</f>
        <v/>
      </c>
      <c r="CWM31" s="14" t="str">
        <f>IF('Employee Input 20-21'!CWM31="","",'Employee Input 20-21'!CWM31)</f>
        <v/>
      </c>
      <c r="CWN31" s="14" t="str">
        <f>IF('Employee Input 20-21'!CWN31="","",'Employee Input 20-21'!CWN31)</f>
        <v/>
      </c>
      <c r="CWO31" s="14" t="str">
        <f>IF('Employee Input 20-21'!CWO31="","",'Employee Input 20-21'!CWO31)</f>
        <v/>
      </c>
      <c r="CWP31" s="14" t="str">
        <f>IF('Employee Input 20-21'!CWP31="","",'Employee Input 20-21'!CWP31)</f>
        <v/>
      </c>
      <c r="CWQ31" s="14" t="str">
        <f>IF('Employee Input 20-21'!CWQ31="","",'Employee Input 20-21'!CWQ31)</f>
        <v/>
      </c>
      <c r="CWR31" s="14" t="str">
        <f>IF('Employee Input 20-21'!CWR31="","",'Employee Input 20-21'!CWR31)</f>
        <v/>
      </c>
      <c r="CWS31" s="14" t="str">
        <f>IF('Employee Input 20-21'!CWS31="","",'Employee Input 20-21'!CWS31)</f>
        <v/>
      </c>
      <c r="CWT31" s="14" t="str">
        <f>IF('Employee Input 20-21'!CWT31="","",'Employee Input 20-21'!CWT31)</f>
        <v/>
      </c>
      <c r="CWU31" s="14" t="str">
        <f>IF('Employee Input 20-21'!CWU31="","",'Employee Input 20-21'!CWU31)</f>
        <v/>
      </c>
      <c r="CWV31" s="14" t="str">
        <f>IF('Employee Input 20-21'!CWV31="","",'Employee Input 20-21'!CWV31)</f>
        <v/>
      </c>
      <c r="CWW31" s="14" t="str">
        <f>IF('Employee Input 20-21'!CWW31="","",'Employee Input 20-21'!CWW31)</f>
        <v/>
      </c>
      <c r="CWX31" s="14" t="str">
        <f>IF('Employee Input 20-21'!CWX31="","",'Employee Input 20-21'!CWX31)</f>
        <v/>
      </c>
      <c r="CWY31" s="14" t="str">
        <f>IF('Employee Input 20-21'!CWY31="","",'Employee Input 20-21'!CWY31)</f>
        <v/>
      </c>
      <c r="CWZ31" s="14" t="str">
        <f>IF('Employee Input 20-21'!CWZ31="","",'Employee Input 20-21'!CWZ31)</f>
        <v/>
      </c>
      <c r="CXA31" s="14" t="str">
        <f>IF('Employee Input 20-21'!CXA31="","",'Employee Input 20-21'!CXA31)</f>
        <v/>
      </c>
      <c r="CXB31" s="14" t="str">
        <f>IF('Employee Input 20-21'!CXB31="","",'Employee Input 20-21'!CXB31)</f>
        <v/>
      </c>
      <c r="CXC31" s="14" t="str">
        <f>IF('Employee Input 20-21'!CXC31="","",'Employee Input 20-21'!CXC31)</f>
        <v/>
      </c>
      <c r="CXD31" s="14" t="str">
        <f>IF('Employee Input 20-21'!CXD31="","",'Employee Input 20-21'!CXD31)</f>
        <v/>
      </c>
      <c r="CXE31" s="14" t="str">
        <f>IF('Employee Input 20-21'!CXE31="","",'Employee Input 20-21'!CXE31)</f>
        <v/>
      </c>
      <c r="CXF31" s="14" t="str">
        <f>IF('Employee Input 20-21'!CXF31="","",'Employee Input 20-21'!CXF31)</f>
        <v/>
      </c>
      <c r="CXG31" s="14" t="str">
        <f>IF('Employee Input 20-21'!CXG31="","",'Employee Input 20-21'!CXG31)</f>
        <v/>
      </c>
      <c r="CXH31" s="14" t="str">
        <f>IF('Employee Input 20-21'!CXH31="","",'Employee Input 20-21'!CXH31)</f>
        <v/>
      </c>
      <c r="CXI31" s="14" t="str">
        <f>IF('Employee Input 20-21'!CXI31="","",'Employee Input 20-21'!CXI31)</f>
        <v/>
      </c>
      <c r="CXJ31" s="14" t="str">
        <f>IF('Employee Input 20-21'!CXJ31="","",'Employee Input 20-21'!CXJ31)</f>
        <v/>
      </c>
      <c r="CXK31" s="14" t="str">
        <f>IF('Employee Input 20-21'!CXK31="","",'Employee Input 20-21'!CXK31)</f>
        <v/>
      </c>
      <c r="CXL31" s="14" t="str">
        <f>IF('Employee Input 20-21'!CXL31="","",'Employee Input 20-21'!CXL31)</f>
        <v/>
      </c>
      <c r="CXM31" s="14" t="str">
        <f>IF('Employee Input 20-21'!CXM31="","",'Employee Input 20-21'!CXM31)</f>
        <v/>
      </c>
      <c r="CXN31" s="14" t="str">
        <f>IF('Employee Input 20-21'!CXN31="","",'Employee Input 20-21'!CXN31)</f>
        <v/>
      </c>
      <c r="CXO31" s="14" t="str">
        <f>IF('Employee Input 20-21'!CXO31="","",'Employee Input 20-21'!CXO31)</f>
        <v/>
      </c>
      <c r="CXP31" s="14" t="str">
        <f>IF('Employee Input 20-21'!CXP31="","",'Employee Input 20-21'!CXP31)</f>
        <v/>
      </c>
      <c r="CXQ31" s="14" t="str">
        <f>IF('Employee Input 20-21'!CXQ31="","",'Employee Input 20-21'!CXQ31)</f>
        <v/>
      </c>
      <c r="CXR31" s="14" t="str">
        <f>IF('Employee Input 20-21'!CXR31="","",'Employee Input 20-21'!CXR31)</f>
        <v/>
      </c>
      <c r="CXS31" s="14" t="str">
        <f>IF('Employee Input 20-21'!CXS31="","",'Employee Input 20-21'!CXS31)</f>
        <v/>
      </c>
      <c r="CXT31" s="14" t="str">
        <f>IF('Employee Input 20-21'!CXT31="","",'Employee Input 20-21'!CXT31)</f>
        <v/>
      </c>
      <c r="CXU31" s="14" t="str">
        <f>IF('Employee Input 20-21'!CXU31="","",'Employee Input 20-21'!CXU31)</f>
        <v/>
      </c>
      <c r="CXV31" s="14" t="str">
        <f>IF('Employee Input 20-21'!CXV31="","",'Employee Input 20-21'!CXV31)</f>
        <v/>
      </c>
      <c r="CXW31" s="14" t="str">
        <f>IF('Employee Input 20-21'!CXW31="","",'Employee Input 20-21'!CXW31)</f>
        <v/>
      </c>
      <c r="CXX31" s="14" t="str">
        <f>IF('Employee Input 20-21'!CXX31="","",'Employee Input 20-21'!CXX31)</f>
        <v/>
      </c>
      <c r="CXY31" s="14" t="str">
        <f>IF('Employee Input 20-21'!CXY31="","",'Employee Input 20-21'!CXY31)</f>
        <v/>
      </c>
      <c r="CXZ31" s="14" t="str">
        <f>IF('Employee Input 20-21'!CXZ31="","",'Employee Input 20-21'!CXZ31)</f>
        <v/>
      </c>
      <c r="CYA31" s="14" t="str">
        <f>IF('Employee Input 20-21'!CYA31="","",'Employee Input 20-21'!CYA31)</f>
        <v/>
      </c>
      <c r="CYB31" s="14" t="str">
        <f>IF('Employee Input 20-21'!CYB31="","",'Employee Input 20-21'!CYB31)</f>
        <v/>
      </c>
      <c r="CYC31" s="14" t="str">
        <f>IF('Employee Input 20-21'!CYC31="","",'Employee Input 20-21'!CYC31)</f>
        <v/>
      </c>
      <c r="CYD31" s="14" t="str">
        <f>IF('Employee Input 20-21'!CYD31="","",'Employee Input 20-21'!CYD31)</f>
        <v/>
      </c>
      <c r="CYE31" s="14" t="str">
        <f>IF('Employee Input 20-21'!CYE31="","",'Employee Input 20-21'!CYE31)</f>
        <v/>
      </c>
      <c r="CYF31" s="14" t="str">
        <f>IF('Employee Input 20-21'!CYF31="","",'Employee Input 20-21'!CYF31)</f>
        <v/>
      </c>
      <c r="CYG31" s="14" t="str">
        <f>IF('Employee Input 20-21'!CYG31="","",'Employee Input 20-21'!CYG31)</f>
        <v/>
      </c>
      <c r="CYH31" s="14" t="str">
        <f>IF('Employee Input 20-21'!CYH31="","",'Employee Input 20-21'!CYH31)</f>
        <v/>
      </c>
      <c r="CYI31" s="14" t="str">
        <f>IF('Employee Input 20-21'!CYI31="","",'Employee Input 20-21'!CYI31)</f>
        <v/>
      </c>
      <c r="CYJ31" s="14" t="str">
        <f>IF('Employee Input 20-21'!CYJ31="","",'Employee Input 20-21'!CYJ31)</f>
        <v/>
      </c>
      <c r="CYK31" s="14" t="str">
        <f>IF('Employee Input 20-21'!CYK31="","",'Employee Input 20-21'!CYK31)</f>
        <v/>
      </c>
      <c r="CYL31" s="14" t="str">
        <f>IF('Employee Input 20-21'!CYL31="","",'Employee Input 20-21'!CYL31)</f>
        <v/>
      </c>
      <c r="CYM31" s="14" t="str">
        <f>IF('Employee Input 20-21'!CYM31="","",'Employee Input 20-21'!CYM31)</f>
        <v/>
      </c>
      <c r="CYN31" s="14" t="str">
        <f>IF('Employee Input 20-21'!CYN31="","",'Employee Input 20-21'!CYN31)</f>
        <v/>
      </c>
      <c r="CYO31" s="14" t="str">
        <f>IF('Employee Input 20-21'!CYO31="","",'Employee Input 20-21'!CYO31)</f>
        <v/>
      </c>
      <c r="CYP31" s="14" t="str">
        <f>IF('Employee Input 20-21'!CYP31="","",'Employee Input 20-21'!CYP31)</f>
        <v/>
      </c>
      <c r="CYQ31" s="14" t="str">
        <f>IF('Employee Input 20-21'!CYQ31="","",'Employee Input 20-21'!CYQ31)</f>
        <v/>
      </c>
      <c r="CYR31" s="14" t="str">
        <f>IF('Employee Input 20-21'!CYR31="","",'Employee Input 20-21'!CYR31)</f>
        <v/>
      </c>
      <c r="CYS31" s="14" t="str">
        <f>IF('Employee Input 20-21'!CYS31="","",'Employee Input 20-21'!CYS31)</f>
        <v/>
      </c>
      <c r="CYT31" s="14" t="str">
        <f>IF('Employee Input 20-21'!CYT31="","",'Employee Input 20-21'!CYT31)</f>
        <v/>
      </c>
      <c r="CYU31" s="14" t="str">
        <f>IF('Employee Input 20-21'!CYU31="","",'Employee Input 20-21'!CYU31)</f>
        <v/>
      </c>
      <c r="CYV31" s="14" t="str">
        <f>IF('Employee Input 20-21'!CYV31="","",'Employee Input 20-21'!CYV31)</f>
        <v/>
      </c>
      <c r="CYW31" s="14" t="str">
        <f>IF('Employee Input 20-21'!CYW31="","",'Employee Input 20-21'!CYW31)</f>
        <v/>
      </c>
      <c r="CYX31" s="14" t="str">
        <f>IF('Employee Input 20-21'!CYX31="","",'Employee Input 20-21'!CYX31)</f>
        <v/>
      </c>
      <c r="CYY31" s="14" t="str">
        <f>IF('Employee Input 20-21'!CYY31="","",'Employee Input 20-21'!CYY31)</f>
        <v/>
      </c>
      <c r="CYZ31" s="14" t="str">
        <f>IF('Employee Input 20-21'!CYZ31="","",'Employee Input 20-21'!CYZ31)</f>
        <v/>
      </c>
      <c r="CZA31" s="14" t="str">
        <f>IF('Employee Input 20-21'!CZA31="","",'Employee Input 20-21'!CZA31)</f>
        <v/>
      </c>
      <c r="CZB31" s="14" t="str">
        <f>IF('Employee Input 20-21'!CZB31="","",'Employee Input 20-21'!CZB31)</f>
        <v/>
      </c>
      <c r="CZC31" s="14" t="str">
        <f>IF('Employee Input 20-21'!CZC31="","",'Employee Input 20-21'!CZC31)</f>
        <v/>
      </c>
      <c r="CZD31" s="14" t="str">
        <f>IF('Employee Input 20-21'!CZD31="","",'Employee Input 20-21'!CZD31)</f>
        <v/>
      </c>
      <c r="CZE31" s="14" t="str">
        <f>IF('Employee Input 20-21'!CZE31="","",'Employee Input 20-21'!CZE31)</f>
        <v/>
      </c>
      <c r="CZF31" s="14" t="str">
        <f>IF('Employee Input 20-21'!CZF31="","",'Employee Input 20-21'!CZF31)</f>
        <v/>
      </c>
      <c r="CZG31" s="14" t="str">
        <f>IF('Employee Input 20-21'!CZG31="","",'Employee Input 20-21'!CZG31)</f>
        <v/>
      </c>
      <c r="CZH31" s="14" t="str">
        <f>IF('Employee Input 20-21'!CZH31="","",'Employee Input 20-21'!CZH31)</f>
        <v/>
      </c>
      <c r="CZI31" s="14" t="str">
        <f>IF('Employee Input 20-21'!CZI31="","",'Employee Input 20-21'!CZI31)</f>
        <v/>
      </c>
      <c r="CZJ31" s="14" t="str">
        <f>IF('Employee Input 20-21'!CZJ31="","",'Employee Input 20-21'!CZJ31)</f>
        <v/>
      </c>
      <c r="CZK31" s="14" t="str">
        <f>IF('Employee Input 20-21'!CZK31="","",'Employee Input 20-21'!CZK31)</f>
        <v/>
      </c>
      <c r="CZL31" s="14" t="str">
        <f>IF('Employee Input 20-21'!CZL31="","",'Employee Input 20-21'!CZL31)</f>
        <v/>
      </c>
      <c r="CZM31" s="14" t="str">
        <f>IF('Employee Input 20-21'!CZM31="","",'Employee Input 20-21'!CZM31)</f>
        <v/>
      </c>
      <c r="CZN31" s="14" t="str">
        <f>IF('Employee Input 20-21'!CZN31="","",'Employee Input 20-21'!CZN31)</f>
        <v/>
      </c>
      <c r="CZO31" s="14" t="str">
        <f>IF('Employee Input 20-21'!CZO31="","",'Employee Input 20-21'!CZO31)</f>
        <v/>
      </c>
      <c r="CZP31" s="14" t="str">
        <f>IF('Employee Input 20-21'!CZP31="","",'Employee Input 20-21'!CZP31)</f>
        <v/>
      </c>
      <c r="CZQ31" s="14" t="str">
        <f>IF('Employee Input 20-21'!CZQ31="","",'Employee Input 20-21'!CZQ31)</f>
        <v/>
      </c>
      <c r="CZR31" s="14" t="str">
        <f>IF('Employee Input 20-21'!CZR31="","",'Employee Input 20-21'!CZR31)</f>
        <v/>
      </c>
      <c r="CZS31" s="14" t="str">
        <f>IF('Employee Input 20-21'!CZS31="","",'Employee Input 20-21'!CZS31)</f>
        <v/>
      </c>
      <c r="CZT31" s="14" t="str">
        <f>IF('Employee Input 20-21'!CZT31="","",'Employee Input 20-21'!CZT31)</f>
        <v/>
      </c>
      <c r="CZU31" s="14" t="str">
        <f>IF('Employee Input 20-21'!CZU31="","",'Employee Input 20-21'!CZU31)</f>
        <v/>
      </c>
      <c r="CZV31" s="14" t="str">
        <f>IF('Employee Input 20-21'!CZV31="","",'Employee Input 20-21'!CZV31)</f>
        <v/>
      </c>
      <c r="CZW31" s="14" t="str">
        <f>IF('Employee Input 20-21'!CZW31="","",'Employee Input 20-21'!CZW31)</f>
        <v/>
      </c>
      <c r="CZX31" s="14" t="str">
        <f>IF('Employee Input 20-21'!CZX31="","",'Employee Input 20-21'!CZX31)</f>
        <v/>
      </c>
      <c r="CZY31" s="14" t="str">
        <f>IF('Employee Input 20-21'!CZY31="","",'Employee Input 20-21'!CZY31)</f>
        <v/>
      </c>
      <c r="CZZ31" s="14" t="str">
        <f>IF('Employee Input 20-21'!CZZ31="","",'Employee Input 20-21'!CZZ31)</f>
        <v/>
      </c>
      <c r="DAA31" s="14" t="str">
        <f>IF('Employee Input 20-21'!DAA31="","",'Employee Input 20-21'!DAA31)</f>
        <v/>
      </c>
      <c r="DAB31" s="14" t="str">
        <f>IF('Employee Input 20-21'!DAB31="","",'Employee Input 20-21'!DAB31)</f>
        <v/>
      </c>
      <c r="DAC31" s="14" t="str">
        <f>IF('Employee Input 20-21'!DAC31="","",'Employee Input 20-21'!DAC31)</f>
        <v/>
      </c>
      <c r="DAD31" s="14" t="str">
        <f>IF('Employee Input 20-21'!DAD31="","",'Employee Input 20-21'!DAD31)</f>
        <v/>
      </c>
      <c r="DAE31" s="14" t="str">
        <f>IF('Employee Input 20-21'!DAE31="","",'Employee Input 20-21'!DAE31)</f>
        <v/>
      </c>
      <c r="DAF31" s="14" t="str">
        <f>IF('Employee Input 20-21'!DAF31="","",'Employee Input 20-21'!DAF31)</f>
        <v/>
      </c>
      <c r="DAG31" s="14" t="str">
        <f>IF('Employee Input 20-21'!DAG31="","",'Employee Input 20-21'!DAG31)</f>
        <v/>
      </c>
      <c r="DAH31" s="14" t="str">
        <f>IF('Employee Input 20-21'!DAH31="","",'Employee Input 20-21'!DAH31)</f>
        <v/>
      </c>
      <c r="DAI31" s="14" t="str">
        <f>IF('Employee Input 20-21'!DAI31="","",'Employee Input 20-21'!DAI31)</f>
        <v/>
      </c>
      <c r="DAJ31" s="14" t="str">
        <f>IF('Employee Input 20-21'!DAJ31="","",'Employee Input 20-21'!DAJ31)</f>
        <v/>
      </c>
      <c r="DAK31" s="14" t="str">
        <f>IF('Employee Input 20-21'!DAK31="","",'Employee Input 20-21'!DAK31)</f>
        <v/>
      </c>
      <c r="DAL31" s="14" t="str">
        <f>IF('Employee Input 20-21'!DAL31="","",'Employee Input 20-21'!DAL31)</f>
        <v/>
      </c>
      <c r="DAM31" s="14" t="str">
        <f>IF('Employee Input 20-21'!DAM31="","",'Employee Input 20-21'!DAM31)</f>
        <v/>
      </c>
      <c r="DAN31" s="14" t="str">
        <f>IF('Employee Input 20-21'!DAN31="","",'Employee Input 20-21'!DAN31)</f>
        <v/>
      </c>
      <c r="DAO31" s="14" t="str">
        <f>IF('Employee Input 20-21'!DAO31="","",'Employee Input 20-21'!DAO31)</f>
        <v/>
      </c>
      <c r="DAP31" s="14" t="str">
        <f>IF('Employee Input 20-21'!DAP31="","",'Employee Input 20-21'!DAP31)</f>
        <v/>
      </c>
      <c r="DAQ31" s="14" t="str">
        <f>IF('Employee Input 20-21'!DAQ31="","",'Employee Input 20-21'!DAQ31)</f>
        <v/>
      </c>
      <c r="DAR31" s="14" t="str">
        <f>IF('Employee Input 20-21'!DAR31="","",'Employee Input 20-21'!DAR31)</f>
        <v/>
      </c>
      <c r="DAS31" s="14" t="str">
        <f>IF('Employee Input 20-21'!DAS31="","",'Employee Input 20-21'!DAS31)</f>
        <v/>
      </c>
      <c r="DAT31" s="14" t="str">
        <f>IF('Employee Input 20-21'!DAT31="","",'Employee Input 20-21'!DAT31)</f>
        <v/>
      </c>
      <c r="DAU31" s="14" t="str">
        <f>IF('Employee Input 20-21'!DAU31="","",'Employee Input 20-21'!DAU31)</f>
        <v/>
      </c>
      <c r="DAV31" s="14" t="str">
        <f>IF('Employee Input 20-21'!DAV31="","",'Employee Input 20-21'!DAV31)</f>
        <v/>
      </c>
      <c r="DAW31" s="14" t="str">
        <f>IF('Employee Input 20-21'!DAW31="","",'Employee Input 20-21'!DAW31)</f>
        <v/>
      </c>
      <c r="DAX31" s="14" t="str">
        <f>IF('Employee Input 20-21'!DAX31="","",'Employee Input 20-21'!DAX31)</f>
        <v/>
      </c>
      <c r="DAY31" s="14" t="str">
        <f>IF('Employee Input 20-21'!DAY31="","",'Employee Input 20-21'!DAY31)</f>
        <v/>
      </c>
      <c r="DAZ31" s="14" t="str">
        <f>IF('Employee Input 20-21'!DAZ31="","",'Employee Input 20-21'!DAZ31)</f>
        <v/>
      </c>
      <c r="DBA31" s="14" t="str">
        <f>IF('Employee Input 20-21'!DBA31="","",'Employee Input 20-21'!DBA31)</f>
        <v/>
      </c>
      <c r="DBB31" s="14" t="str">
        <f>IF('Employee Input 20-21'!DBB31="","",'Employee Input 20-21'!DBB31)</f>
        <v/>
      </c>
      <c r="DBC31" s="14" t="str">
        <f>IF('Employee Input 20-21'!DBC31="","",'Employee Input 20-21'!DBC31)</f>
        <v/>
      </c>
      <c r="DBD31" s="14" t="str">
        <f>IF('Employee Input 20-21'!DBD31="","",'Employee Input 20-21'!DBD31)</f>
        <v/>
      </c>
      <c r="DBE31" s="14" t="str">
        <f>IF('Employee Input 20-21'!DBE31="","",'Employee Input 20-21'!DBE31)</f>
        <v/>
      </c>
      <c r="DBF31" s="14" t="str">
        <f>IF('Employee Input 20-21'!DBF31="","",'Employee Input 20-21'!DBF31)</f>
        <v/>
      </c>
      <c r="DBG31" s="14" t="str">
        <f>IF('Employee Input 20-21'!DBG31="","",'Employee Input 20-21'!DBG31)</f>
        <v/>
      </c>
      <c r="DBH31" s="14" t="str">
        <f>IF('Employee Input 20-21'!DBH31="","",'Employee Input 20-21'!DBH31)</f>
        <v/>
      </c>
      <c r="DBI31" s="14" t="str">
        <f>IF('Employee Input 20-21'!DBI31="","",'Employee Input 20-21'!DBI31)</f>
        <v/>
      </c>
      <c r="DBJ31" s="14" t="str">
        <f>IF('Employee Input 20-21'!DBJ31="","",'Employee Input 20-21'!DBJ31)</f>
        <v/>
      </c>
      <c r="DBK31" s="14" t="str">
        <f>IF('Employee Input 20-21'!DBK31="","",'Employee Input 20-21'!DBK31)</f>
        <v/>
      </c>
      <c r="DBL31" s="14" t="str">
        <f>IF('Employee Input 20-21'!DBL31="","",'Employee Input 20-21'!DBL31)</f>
        <v/>
      </c>
      <c r="DBM31" s="14" t="str">
        <f>IF('Employee Input 20-21'!DBM31="","",'Employee Input 20-21'!DBM31)</f>
        <v/>
      </c>
      <c r="DBN31" s="14" t="str">
        <f>IF('Employee Input 20-21'!DBN31="","",'Employee Input 20-21'!DBN31)</f>
        <v/>
      </c>
      <c r="DBO31" s="14" t="str">
        <f>IF('Employee Input 20-21'!DBO31="","",'Employee Input 20-21'!DBO31)</f>
        <v/>
      </c>
      <c r="DBP31" s="14" t="str">
        <f>IF('Employee Input 20-21'!DBP31="","",'Employee Input 20-21'!DBP31)</f>
        <v/>
      </c>
      <c r="DBQ31" s="14" t="str">
        <f>IF('Employee Input 20-21'!DBQ31="","",'Employee Input 20-21'!DBQ31)</f>
        <v/>
      </c>
      <c r="DBR31" s="14" t="str">
        <f>IF('Employee Input 20-21'!DBR31="","",'Employee Input 20-21'!DBR31)</f>
        <v/>
      </c>
      <c r="DBS31" s="14" t="str">
        <f>IF('Employee Input 20-21'!DBS31="","",'Employee Input 20-21'!DBS31)</f>
        <v/>
      </c>
      <c r="DBT31" s="14" t="str">
        <f>IF('Employee Input 20-21'!DBT31="","",'Employee Input 20-21'!DBT31)</f>
        <v/>
      </c>
      <c r="DBU31" s="14" t="str">
        <f>IF('Employee Input 20-21'!DBU31="","",'Employee Input 20-21'!DBU31)</f>
        <v/>
      </c>
      <c r="DBV31" s="14" t="str">
        <f>IF('Employee Input 20-21'!DBV31="","",'Employee Input 20-21'!DBV31)</f>
        <v/>
      </c>
      <c r="DBW31" s="14" t="str">
        <f>IF('Employee Input 20-21'!DBW31="","",'Employee Input 20-21'!DBW31)</f>
        <v/>
      </c>
      <c r="DBX31" s="14" t="str">
        <f>IF('Employee Input 20-21'!DBX31="","",'Employee Input 20-21'!DBX31)</f>
        <v/>
      </c>
      <c r="DBY31" s="14" t="str">
        <f>IF('Employee Input 20-21'!DBY31="","",'Employee Input 20-21'!DBY31)</f>
        <v/>
      </c>
      <c r="DBZ31" s="14" t="str">
        <f>IF('Employee Input 20-21'!DBZ31="","",'Employee Input 20-21'!DBZ31)</f>
        <v/>
      </c>
      <c r="DCA31" s="14" t="str">
        <f>IF('Employee Input 20-21'!DCA31="","",'Employee Input 20-21'!DCA31)</f>
        <v/>
      </c>
      <c r="DCB31" s="14" t="str">
        <f>IF('Employee Input 20-21'!DCB31="","",'Employee Input 20-21'!DCB31)</f>
        <v/>
      </c>
      <c r="DCC31" s="14" t="str">
        <f>IF('Employee Input 20-21'!DCC31="","",'Employee Input 20-21'!DCC31)</f>
        <v/>
      </c>
      <c r="DCD31" s="14" t="str">
        <f>IF('Employee Input 20-21'!DCD31="","",'Employee Input 20-21'!DCD31)</f>
        <v/>
      </c>
      <c r="DCE31" s="14" t="str">
        <f>IF('Employee Input 20-21'!DCE31="","",'Employee Input 20-21'!DCE31)</f>
        <v/>
      </c>
      <c r="DCF31" s="14" t="str">
        <f>IF('Employee Input 20-21'!DCF31="","",'Employee Input 20-21'!DCF31)</f>
        <v/>
      </c>
      <c r="DCG31" s="14" t="str">
        <f>IF('Employee Input 20-21'!DCG31="","",'Employee Input 20-21'!DCG31)</f>
        <v/>
      </c>
      <c r="DCH31" s="14" t="str">
        <f>IF('Employee Input 20-21'!DCH31="","",'Employee Input 20-21'!DCH31)</f>
        <v/>
      </c>
      <c r="DCI31" s="14" t="str">
        <f>IF('Employee Input 20-21'!DCI31="","",'Employee Input 20-21'!DCI31)</f>
        <v/>
      </c>
      <c r="DCJ31" s="14" t="str">
        <f>IF('Employee Input 20-21'!DCJ31="","",'Employee Input 20-21'!DCJ31)</f>
        <v/>
      </c>
      <c r="DCK31" s="14" t="str">
        <f>IF('Employee Input 20-21'!DCK31="","",'Employee Input 20-21'!DCK31)</f>
        <v/>
      </c>
      <c r="DCL31" s="14" t="str">
        <f>IF('Employee Input 20-21'!DCL31="","",'Employee Input 20-21'!DCL31)</f>
        <v/>
      </c>
      <c r="DCM31" s="14" t="str">
        <f>IF('Employee Input 20-21'!DCM31="","",'Employee Input 20-21'!DCM31)</f>
        <v/>
      </c>
      <c r="DCN31" s="14" t="str">
        <f>IF('Employee Input 20-21'!DCN31="","",'Employee Input 20-21'!DCN31)</f>
        <v/>
      </c>
      <c r="DCO31" s="14" t="str">
        <f>IF('Employee Input 20-21'!DCO31="","",'Employee Input 20-21'!DCO31)</f>
        <v/>
      </c>
      <c r="DCP31" s="14" t="str">
        <f>IF('Employee Input 20-21'!DCP31="","",'Employee Input 20-21'!DCP31)</f>
        <v/>
      </c>
      <c r="DCQ31" s="14" t="str">
        <f>IF('Employee Input 20-21'!DCQ31="","",'Employee Input 20-21'!DCQ31)</f>
        <v/>
      </c>
      <c r="DCR31" s="14" t="str">
        <f>IF('Employee Input 20-21'!DCR31="","",'Employee Input 20-21'!DCR31)</f>
        <v/>
      </c>
      <c r="DCS31" s="14" t="str">
        <f>IF('Employee Input 20-21'!DCS31="","",'Employee Input 20-21'!DCS31)</f>
        <v/>
      </c>
      <c r="DCT31" s="14" t="str">
        <f>IF('Employee Input 20-21'!DCT31="","",'Employee Input 20-21'!DCT31)</f>
        <v/>
      </c>
      <c r="DCU31" s="14" t="str">
        <f>IF('Employee Input 20-21'!DCU31="","",'Employee Input 20-21'!DCU31)</f>
        <v/>
      </c>
      <c r="DCV31" s="14" t="str">
        <f>IF('Employee Input 20-21'!DCV31="","",'Employee Input 20-21'!DCV31)</f>
        <v/>
      </c>
      <c r="DCW31" s="14" t="str">
        <f>IF('Employee Input 20-21'!DCW31="","",'Employee Input 20-21'!DCW31)</f>
        <v/>
      </c>
      <c r="DCX31" s="14" t="str">
        <f>IF('Employee Input 20-21'!DCX31="","",'Employee Input 20-21'!DCX31)</f>
        <v/>
      </c>
      <c r="DCY31" s="14" t="str">
        <f>IF('Employee Input 20-21'!DCY31="","",'Employee Input 20-21'!DCY31)</f>
        <v/>
      </c>
      <c r="DCZ31" s="14" t="str">
        <f>IF('Employee Input 20-21'!DCZ31="","",'Employee Input 20-21'!DCZ31)</f>
        <v/>
      </c>
      <c r="DDA31" s="14" t="str">
        <f>IF('Employee Input 20-21'!DDA31="","",'Employee Input 20-21'!DDA31)</f>
        <v/>
      </c>
      <c r="DDB31" s="14" t="str">
        <f>IF('Employee Input 20-21'!DDB31="","",'Employee Input 20-21'!DDB31)</f>
        <v/>
      </c>
      <c r="DDC31" s="14" t="str">
        <f>IF('Employee Input 20-21'!DDC31="","",'Employee Input 20-21'!DDC31)</f>
        <v/>
      </c>
      <c r="DDD31" s="14" t="str">
        <f>IF('Employee Input 20-21'!DDD31="","",'Employee Input 20-21'!DDD31)</f>
        <v/>
      </c>
      <c r="DDE31" s="14" t="str">
        <f>IF('Employee Input 20-21'!DDE31="","",'Employee Input 20-21'!DDE31)</f>
        <v/>
      </c>
      <c r="DDF31" s="14" t="str">
        <f>IF('Employee Input 20-21'!DDF31="","",'Employee Input 20-21'!DDF31)</f>
        <v/>
      </c>
      <c r="DDG31" s="14" t="str">
        <f>IF('Employee Input 20-21'!DDG31="","",'Employee Input 20-21'!DDG31)</f>
        <v/>
      </c>
      <c r="DDH31" s="14" t="str">
        <f>IF('Employee Input 20-21'!DDH31="","",'Employee Input 20-21'!DDH31)</f>
        <v/>
      </c>
      <c r="DDI31" s="14" t="str">
        <f>IF('Employee Input 20-21'!DDI31="","",'Employee Input 20-21'!DDI31)</f>
        <v/>
      </c>
      <c r="DDJ31" s="14" t="str">
        <f>IF('Employee Input 20-21'!DDJ31="","",'Employee Input 20-21'!DDJ31)</f>
        <v/>
      </c>
      <c r="DDK31" s="14" t="str">
        <f>IF('Employee Input 20-21'!DDK31="","",'Employee Input 20-21'!DDK31)</f>
        <v/>
      </c>
      <c r="DDL31" s="14" t="str">
        <f>IF('Employee Input 20-21'!DDL31="","",'Employee Input 20-21'!DDL31)</f>
        <v/>
      </c>
      <c r="DDM31" s="14" t="str">
        <f>IF('Employee Input 20-21'!DDM31="","",'Employee Input 20-21'!DDM31)</f>
        <v/>
      </c>
      <c r="DDN31" s="14" t="str">
        <f>IF('Employee Input 20-21'!DDN31="","",'Employee Input 20-21'!DDN31)</f>
        <v/>
      </c>
      <c r="DDO31" s="14" t="str">
        <f>IF('Employee Input 20-21'!DDO31="","",'Employee Input 20-21'!DDO31)</f>
        <v/>
      </c>
      <c r="DDP31" s="14" t="str">
        <f>IF('Employee Input 20-21'!DDP31="","",'Employee Input 20-21'!DDP31)</f>
        <v/>
      </c>
      <c r="DDQ31" s="14" t="str">
        <f>IF('Employee Input 20-21'!DDQ31="","",'Employee Input 20-21'!DDQ31)</f>
        <v/>
      </c>
      <c r="DDR31" s="14" t="str">
        <f>IF('Employee Input 20-21'!DDR31="","",'Employee Input 20-21'!DDR31)</f>
        <v/>
      </c>
      <c r="DDS31" s="14" t="str">
        <f>IF('Employee Input 20-21'!DDS31="","",'Employee Input 20-21'!DDS31)</f>
        <v/>
      </c>
      <c r="DDT31" s="14" t="str">
        <f>IF('Employee Input 20-21'!DDT31="","",'Employee Input 20-21'!DDT31)</f>
        <v/>
      </c>
      <c r="DDU31" s="14" t="str">
        <f>IF('Employee Input 20-21'!DDU31="","",'Employee Input 20-21'!DDU31)</f>
        <v/>
      </c>
      <c r="DDV31" s="14" t="str">
        <f>IF('Employee Input 20-21'!DDV31="","",'Employee Input 20-21'!DDV31)</f>
        <v/>
      </c>
      <c r="DDW31" s="14" t="str">
        <f>IF('Employee Input 20-21'!DDW31="","",'Employee Input 20-21'!DDW31)</f>
        <v/>
      </c>
      <c r="DDX31" s="14" t="str">
        <f>IF('Employee Input 20-21'!DDX31="","",'Employee Input 20-21'!DDX31)</f>
        <v/>
      </c>
      <c r="DDY31" s="14" t="str">
        <f>IF('Employee Input 20-21'!DDY31="","",'Employee Input 20-21'!DDY31)</f>
        <v/>
      </c>
      <c r="DDZ31" s="14" t="str">
        <f>IF('Employee Input 20-21'!DDZ31="","",'Employee Input 20-21'!DDZ31)</f>
        <v/>
      </c>
      <c r="DEA31" s="14" t="str">
        <f>IF('Employee Input 20-21'!DEA31="","",'Employee Input 20-21'!DEA31)</f>
        <v/>
      </c>
      <c r="DEB31" s="14" t="str">
        <f>IF('Employee Input 20-21'!DEB31="","",'Employee Input 20-21'!DEB31)</f>
        <v/>
      </c>
      <c r="DEC31" s="14" t="str">
        <f>IF('Employee Input 20-21'!DEC31="","",'Employee Input 20-21'!DEC31)</f>
        <v/>
      </c>
      <c r="DED31" s="14" t="str">
        <f>IF('Employee Input 20-21'!DED31="","",'Employee Input 20-21'!DED31)</f>
        <v/>
      </c>
      <c r="DEE31" s="14" t="str">
        <f>IF('Employee Input 20-21'!DEE31="","",'Employee Input 20-21'!DEE31)</f>
        <v/>
      </c>
      <c r="DEF31" s="14" t="str">
        <f>IF('Employee Input 20-21'!DEF31="","",'Employee Input 20-21'!DEF31)</f>
        <v/>
      </c>
      <c r="DEG31" s="14" t="str">
        <f>IF('Employee Input 20-21'!DEG31="","",'Employee Input 20-21'!DEG31)</f>
        <v/>
      </c>
      <c r="DEH31" s="14" t="str">
        <f>IF('Employee Input 20-21'!DEH31="","",'Employee Input 20-21'!DEH31)</f>
        <v/>
      </c>
      <c r="DEI31" s="14" t="str">
        <f>IF('Employee Input 20-21'!DEI31="","",'Employee Input 20-21'!DEI31)</f>
        <v/>
      </c>
      <c r="DEJ31" s="14" t="str">
        <f>IF('Employee Input 20-21'!DEJ31="","",'Employee Input 20-21'!DEJ31)</f>
        <v/>
      </c>
      <c r="DEK31" s="14" t="str">
        <f>IF('Employee Input 20-21'!DEK31="","",'Employee Input 20-21'!DEK31)</f>
        <v/>
      </c>
      <c r="DEL31" s="14" t="str">
        <f>IF('Employee Input 20-21'!DEL31="","",'Employee Input 20-21'!DEL31)</f>
        <v/>
      </c>
      <c r="DEM31" s="14" t="str">
        <f>IF('Employee Input 20-21'!DEM31="","",'Employee Input 20-21'!DEM31)</f>
        <v/>
      </c>
      <c r="DEN31" s="14" t="str">
        <f>IF('Employee Input 20-21'!DEN31="","",'Employee Input 20-21'!DEN31)</f>
        <v/>
      </c>
      <c r="DEO31" s="14" t="str">
        <f>IF('Employee Input 20-21'!DEO31="","",'Employee Input 20-21'!DEO31)</f>
        <v/>
      </c>
      <c r="DEP31" s="14" t="str">
        <f>IF('Employee Input 20-21'!DEP31="","",'Employee Input 20-21'!DEP31)</f>
        <v/>
      </c>
      <c r="DEQ31" s="14" t="str">
        <f>IF('Employee Input 20-21'!DEQ31="","",'Employee Input 20-21'!DEQ31)</f>
        <v/>
      </c>
      <c r="DER31" s="14" t="str">
        <f>IF('Employee Input 20-21'!DER31="","",'Employee Input 20-21'!DER31)</f>
        <v/>
      </c>
      <c r="DES31" s="14" t="str">
        <f>IF('Employee Input 20-21'!DES31="","",'Employee Input 20-21'!DES31)</f>
        <v/>
      </c>
      <c r="DET31" s="14" t="str">
        <f>IF('Employee Input 20-21'!DET31="","",'Employee Input 20-21'!DET31)</f>
        <v/>
      </c>
      <c r="DEU31" s="14" t="str">
        <f>IF('Employee Input 20-21'!DEU31="","",'Employee Input 20-21'!DEU31)</f>
        <v/>
      </c>
      <c r="DEV31" s="14" t="str">
        <f>IF('Employee Input 20-21'!DEV31="","",'Employee Input 20-21'!DEV31)</f>
        <v/>
      </c>
      <c r="DEW31" s="14" t="str">
        <f>IF('Employee Input 20-21'!DEW31="","",'Employee Input 20-21'!DEW31)</f>
        <v/>
      </c>
      <c r="DEX31" s="14" t="str">
        <f>IF('Employee Input 20-21'!DEX31="","",'Employee Input 20-21'!DEX31)</f>
        <v/>
      </c>
      <c r="DEY31" s="14" t="str">
        <f>IF('Employee Input 20-21'!DEY31="","",'Employee Input 20-21'!DEY31)</f>
        <v/>
      </c>
      <c r="DEZ31" s="14" t="str">
        <f>IF('Employee Input 20-21'!DEZ31="","",'Employee Input 20-21'!DEZ31)</f>
        <v/>
      </c>
      <c r="DFA31" s="14" t="str">
        <f>IF('Employee Input 20-21'!DFA31="","",'Employee Input 20-21'!DFA31)</f>
        <v/>
      </c>
      <c r="DFB31" s="14" t="str">
        <f>IF('Employee Input 20-21'!DFB31="","",'Employee Input 20-21'!DFB31)</f>
        <v/>
      </c>
      <c r="DFC31" s="14" t="str">
        <f>IF('Employee Input 20-21'!DFC31="","",'Employee Input 20-21'!DFC31)</f>
        <v/>
      </c>
      <c r="DFD31" s="14" t="str">
        <f>IF('Employee Input 20-21'!DFD31="","",'Employee Input 20-21'!DFD31)</f>
        <v/>
      </c>
      <c r="DFE31" s="14" t="str">
        <f>IF('Employee Input 20-21'!DFE31="","",'Employee Input 20-21'!DFE31)</f>
        <v/>
      </c>
      <c r="DFF31" s="14" t="str">
        <f>IF('Employee Input 20-21'!DFF31="","",'Employee Input 20-21'!DFF31)</f>
        <v/>
      </c>
      <c r="DFG31" s="14" t="str">
        <f>IF('Employee Input 20-21'!DFG31="","",'Employee Input 20-21'!DFG31)</f>
        <v/>
      </c>
      <c r="DFH31" s="14" t="str">
        <f>IF('Employee Input 20-21'!DFH31="","",'Employee Input 20-21'!DFH31)</f>
        <v/>
      </c>
      <c r="DFI31" s="14" t="str">
        <f>IF('Employee Input 20-21'!DFI31="","",'Employee Input 20-21'!DFI31)</f>
        <v/>
      </c>
      <c r="DFJ31" s="14" t="str">
        <f>IF('Employee Input 20-21'!DFJ31="","",'Employee Input 20-21'!DFJ31)</f>
        <v/>
      </c>
      <c r="DFK31" s="14" t="str">
        <f>IF('Employee Input 20-21'!DFK31="","",'Employee Input 20-21'!DFK31)</f>
        <v/>
      </c>
      <c r="DFL31" s="14" t="str">
        <f>IF('Employee Input 20-21'!DFL31="","",'Employee Input 20-21'!DFL31)</f>
        <v/>
      </c>
      <c r="DFM31" s="14" t="str">
        <f>IF('Employee Input 20-21'!DFM31="","",'Employee Input 20-21'!DFM31)</f>
        <v/>
      </c>
      <c r="DFN31" s="14" t="str">
        <f>IF('Employee Input 20-21'!DFN31="","",'Employee Input 20-21'!DFN31)</f>
        <v/>
      </c>
      <c r="DFO31" s="14" t="str">
        <f>IF('Employee Input 20-21'!DFO31="","",'Employee Input 20-21'!DFO31)</f>
        <v/>
      </c>
      <c r="DFP31" s="14" t="str">
        <f>IF('Employee Input 20-21'!DFP31="","",'Employee Input 20-21'!DFP31)</f>
        <v/>
      </c>
      <c r="DFQ31" s="14" t="str">
        <f>IF('Employee Input 20-21'!DFQ31="","",'Employee Input 20-21'!DFQ31)</f>
        <v/>
      </c>
      <c r="DFR31" s="14" t="str">
        <f>IF('Employee Input 20-21'!DFR31="","",'Employee Input 20-21'!DFR31)</f>
        <v/>
      </c>
      <c r="DFS31" s="14" t="str">
        <f>IF('Employee Input 20-21'!DFS31="","",'Employee Input 20-21'!DFS31)</f>
        <v/>
      </c>
      <c r="DFT31" s="14" t="str">
        <f>IF('Employee Input 20-21'!DFT31="","",'Employee Input 20-21'!DFT31)</f>
        <v/>
      </c>
      <c r="DFU31" s="14" t="str">
        <f>IF('Employee Input 20-21'!DFU31="","",'Employee Input 20-21'!DFU31)</f>
        <v/>
      </c>
      <c r="DFV31" s="14" t="str">
        <f>IF('Employee Input 20-21'!DFV31="","",'Employee Input 20-21'!DFV31)</f>
        <v/>
      </c>
      <c r="DFW31" s="14" t="str">
        <f>IF('Employee Input 20-21'!DFW31="","",'Employee Input 20-21'!DFW31)</f>
        <v/>
      </c>
      <c r="DFX31" s="14" t="str">
        <f>IF('Employee Input 20-21'!DFX31="","",'Employee Input 20-21'!DFX31)</f>
        <v/>
      </c>
      <c r="DFY31" s="14" t="str">
        <f>IF('Employee Input 20-21'!DFY31="","",'Employee Input 20-21'!DFY31)</f>
        <v/>
      </c>
      <c r="DFZ31" s="14" t="str">
        <f>IF('Employee Input 20-21'!DFZ31="","",'Employee Input 20-21'!DFZ31)</f>
        <v/>
      </c>
      <c r="DGA31" s="14" t="str">
        <f>IF('Employee Input 20-21'!DGA31="","",'Employee Input 20-21'!DGA31)</f>
        <v/>
      </c>
      <c r="DGB31" s="14" t="str">
        <f>IF('Employee Input 20-21'!DGB31="","",'Employee Input 20-21'!DGB31)</f>
        <v/>
      </c>
      <c r="DGC31" s="14" t="str">
        <f>IF('Employee Input 20-21'!DGC31="","",'Employee Input 20-21'!DGC31)</f>
        <v/>
      </c>
      <c r="DGD31" s="14" t="str">
        <f>IF('Employee Input 20-21'!DGD31="","",'Employee Input 20-21'!DGD31)</f>
        <v/>
      </c>
      <c r="DGE31" s="14" t="str">
        <f>IF('Employee Input 20-21'!DGE31="","",'Employee Input 20-21'!DGE31)</f>
        <v/>
      </c>
      <c r="DGF31" s="14" t="str">
        <f>IF('Employee Input 20-21'!DGF31="","",'Employee Input 20-21'!DGF31)</f>
        <v/>
      </c>
      <c r="DGG31" s="14" t="str">
        <f>IF('Employee Input 20-21'!DGG31="","",'Employee Input 20-21'!DGG31)</f>
        <v/>
      </c>
      <c r="DGH31" s="14" t="str">
        <f>IF('Employee Input 20-21'!DGH31="","",'Employee Input 20-21'!DGH31)</f>
        <v/>
      </c>
      <c r="DGI31" s="14" t="str">
        <f>IF('Employee Input 20-21'!DGI31="","",'Employee Input 20-21'!DGI31)</f>
        <v/>
      </c>
      <c r="DGJ31" s="14" t="str">
        <f>IF('Employee Input 20-21'!DGJ31="","",'Employee Input 20-21'!DGJ31)</f>
        <v/>
      </c>
      <c r="DGK31" s="14" t="str">
        <f>IF('Employee Input 20-21'!DGK31="","",'Employee Input 20-21'!DGK31)</f>
        <v/>
      </c>
      <c r="DGL31" s="14" t="str">
        <f>IF('Employee Input 20-21'!DGL31="","",'Employee Input 20-21'!DGL31)</f>
        <v/>
      </c>
      <c r="DGM31" s="14" t="str">
        <f>IF('Employee Input 20-21'!DGM31="","",'Employee Input 20-21'!DGM31)</f>
        <v/>
      </c>
      <c r="DGN31" s="14" t="str">
        <f>IF('Employee Input 20-21'!DGN31="","",'Employee Input 20-21'!DGN31)</f>
        <v/>
      </c>
      <c r="DGO31" s="14" t="str">
        <f>IF('Employee Input 20-21'!DGO31="","",'Employee Input 20-21'!DGO31)</f>
        <v/>
      </c>
      <c r="DGP31" s="14" t="str">
        <f>IF('Employee Input 20-21'!DGP31="","",'Employee Input 20-21'!DGP31)</f>
        <v/>
      </c>
      <c r="DGQ31" s="14" t="str">
        <f>IF('Employee Input 20-21'!DGQ31="","",'Employee Input 20-21'!DGQ31)</f>
        <v/>
      </c>
      <c r="DGR31" s="14" t="str">
        <f>IF('Employee Input 20-21'!DGR31="","",'Employee Input 20-21'!DGR31)</f>
        <v/>
      </c>
      <c r="DGS31" s="14" t="str">
        <f>IF('Employee Input 20-21'!DGS31="","",'Employee Input 20-21'!DGS31)</f>
        <v/>
      </c>
      <c r="DGT31" s="14" t="str">
        <f>IF('Employee Input 20-21'!DGT31="","",'Employee Input 20-21'!DGT31)</f>
        <v/>
      </c>
      <c r="DGU31" s="14" t="str">
        <f>IF('Employee Input 20-21'!DGU31="","",'Employee Input 20-21'!DGU31)</f>
        <v/>
      </c>
      <c r="DGV31" s="14" t="str">
        <f>IF('Employee Input 20-21'!DGV31="","",'Employee Input 20-21'!DGV31)</f>
        <v/>
      </c>
      <c r="DGW31" s="14" t="str">
        <f>IF('Employee Input 20-21'!DGW31="","",'Employee Input 20-21'!DGW31)</f>
        <v/>
      </c>
      <c r="DGX31" s="14" t="str">
        <f>IF('Employee Input 20-21'!DGX31="","",'Employee Input 20-21'!DGX31)</f>
        <v/>
      </c>
      <c r="DGY31" s="14" t="str">
        <f>IF('Employee Input 20-21'!DGY31="","",'Employee Input 20-21'!DGY31)</f>
        <v/>
      </c>
      <c r="DGZ31" s="14" t="str">
        <f>IF('Employee Input 20-21'!DGZ31="","",'Employee Input 20-21'!DGZ31)</f>
        <v/>
      </c>
      <c r="DHA31" s="14" t="str">
        <f>IF('Employee Input 20-21'!DHA31="","",'Employee Input 20-21'!DHA31)</f>
        <v/>
      </c>
      <c r="DHB31" s="14" t="str">
        <f>IF('Employee Input 20-21'!DHB31="","",'Employee Input 20-21'!DHB31)</f>
        <v/>
      </c>
      <c r="DHC31" s="14" t="str">
        <f>IF('Employee Input 20-21'!DHC31="","",'Employee Input 20-21'!DHC31)</f>
        <v/>
      </c>
      <c r="DHD31" s="14" t="str">
        <f>IF('Employee Input 20-21'!DHD31="","",'Employee Input 20-21'!DHD31)</f>
        <v/>
      </c>
      <c r="DHE31" s="14" t="str">
        <f>IF('Employee Input 20-21'!DHE31="","",'Employee Input 20-21'!DHE31)</f>
        <v/>
      </c>
      <c r="DHF31" s="14" t="str">
        <f>IF('Employee Input 20-21'!DHF31="","",'Employee Input 20-21'!DHF31)</f>
        <v/>
      </c>
      <c r="DHG31" s="14" t="str">
        <f>IF('Employee Input 20-21'!DHG31="","",'Employee Input 20-21'!DHG31)</f>
        <v/>
      </c>
      <c r="DHH31" s="14" t="str">
        <f>IF('Employee Input 20-21'!DHH31="","",'Employee Input 20-21'!DHH31)</f>
        <v/>
      </c>
      <c r="DHI31" s="14" t="str">
        <f>IF('Employee Input 20-21'!DHI31="","",'Employee Input 20-21'!DHI31)</f>
        <v/>
      </c>
      <c r="DHJ31" s="14" t="str">
        <f>IF('Employee Input 20-21'!DHJ31="","",'Employee Input 20-21'!DHJ31)</f>
        <v/>
      </c>
      <c r="DHK31" s="14" t="str">
        <f>IF('Employee Input 20-21'!DHK31="","",'Employee Input 20-21'!DHK31)</f>
        <v/>
      </c>
      <c r="DHL31" s="14" t="str">
        <f>IF('Employee Input 20-21'!DHL31="","",'Employee Input 20-21'!DHL31)</f>
        <v/>
      </c>
      <c r="DHM31" s="14" t="str">
        <f>IF('Employee Input 20-21'!DHM31="","",'Employee Input 20-21'!DHM31)</f>
        <v/>
      </c>
      <c r="DHN31" s="14" t="str">
        <f>IF('Employee Input 20-21'!DHN31="","",'Employee Input 20-21'!DHN31)</f>
        <v/>
      </c>
      <c r="DHO31" s="14" t="str">
        <f>IF('Employee Input 20-21'!DHO31="","",'Employee Input 20-21'!DHO31)</f>
        <v/>
      </c>
      <c r="DHP31" s="14" t="str">
        <f>IF('Employee Input 20-21'!DHP31="","",'Employee Input 20-21'!DHP31)</f>
        <v/>
      </c>
      <c r="DHQ31" s="14" t="str">
        <f>IF('Employee Input 20-21'!DHQ31="","",'Employee Input 20-21'!DHQ31)</f>
        <v/>
      </c>
      <c r="DHR31" s="14" t="str">
        <f>IF('Employee Input 20-21'!DHR31="","",'Employee Input 20-21'!DHR31)</f>
        <v/>
      </c>
      <c r="DHS31" s="14" t="str">
        <f>IF('Employee Input 20-21'!DHS31="","",'Employee Input 20-21'!DHS31)</f>
        <v/>
      </c>
      <c r="DHT31" s="14" t="str">
        <f>IF('Employee Input 20-21'!DHT31="","",'Employee Input 20-21'!DHT31)</f>
        <v/>
      </c>
      <c r="DHU31" s="14" t="str">
        <f>IF('Employee Input 20-21'!DHU31="","",'Employee Input 20-21'!DHU31)</f>
        <v/>
      </c>
      <c r="DHV31" s="14" t="str">
        <f>IF('Employee Input 20-21'!DHV31="","",'Employee Input 20-21'!DHV31)</f>
        <v/>
      </c>
      <c r="DHW31" s="14" t="str">
        <f>IF('Employee Input 20-21'!DHW31="","",'Employee Input 20-21'!DHW31)</f>
        <v/>
      </c>
      <c r="DHX31" s="14" t="str">
        <f>IF('Employee Input 20-21'!DHX31="","",'Employee Input 20-21'!DHX31)</f>
        <v/>
      </c>
      <c r="DHY31" s="14" t="str">
        <f>IF('Employee Input 20-21'!DHY31="","",'Employee Input 20-21'!DHY31)</f>
        <v/>
      </c>
      <c r="DHZ31" s="14" t="str">
        <f>IF('Employee Input 20-21'!DHZ31="","",'Employee Input 20-21'!DHZ31)</f>
        <v/>
      </c>
      <c r="DIA31" s="14" t="str">
        <f>IF('Employee Input 20-21'!DIA31="","",'Employee Input 20-21'!DIA31)</f>
        <v/>
      </c>
      <c r="DIB31" s="14" t="str">
        <f>IF('Employee Input 20-21'!DIB31="","",'Employee Input 20-21'!DIB31)</f>
        <v/>
      </c>
      <c r="DIC31" s="14" t="str">
        <f>IF('Employee Input 20-21'!DIC31="","",'Employee Input 20-21'!DIC31)</f>
        <v/>
      </c>
      <c r="DID31" s="14" t="str">
        <f>IF('Employee Input 20-21'!DID31="","",'Employee Input 20-21'!DID31)</f>
        <v/>
      </c>
      <c r="DIE31" s="14" t="str">
        <f>IF('Employee Input 20-21'!DIE31="","",'Employee Input 20-21'!DIE31)</f>
        <v/>
      </c>
      <c r="DIF31" s="14" t="str">
        <f>IF('Employee Input 20-21'!DIF31="","",'Employee Input 20-21'!DIF31)</f>
        <v/>
      </c>
      <c r="DIG31" s="14" t="str">
        <f>IF('Employee Input 20-21'!DIG31="","",'Employee Input 20-21'!DIG31)</f>
        <v/>
      </c>
      <c r="DIH31" s="14" t="str">
        <f>IF('Employee Input 20-21'!DIH31="","",'Employee Input 20-21'!DIH31)</f>
        <v/>
      </c>
      <c r="DII31" s="14" t="str">
        <f>IF('Employee Input 20-21'!DII31="","",'Employee Input 20-21'!DII31)</f>
        <v/>
      </c>
      <c r="DIJ31" s="14" t="str">
        <f>IF('Employee Input 20-21'!DIJ31="","",'Employee Input 20-21'!DIJ31)</f>
        <v/>
      </c>
      <c r="DIK31" s="14" t="str">
        <f>IF('Employee Input 20-21'!DIK31="","",'Employee Input 20-21'!DIK31)</f>
        <v/>
      </c>
      <c r="DIL31" s="14" t="str">
        <f>IF('Employee Input 20-21'!DIL31="","",'Employee Input 20-21'!DIL31)</f>
        <v/>
      </c>
      <c r="DIM31" s="14" t="str">
        <f>IF('Employee Input 20-21'!DIM31="","",'Employee Input 20-21'!DIM31)</f>
        <v/>
      </c>
      <c r="DIN31" s="14" t="str">
        <f>IF('Employee Input 20-21'!DIN31="","",'Employee Input 20-21'!DIN31)</f>
        <v/>
      </c>
      <c r="DIO31" s="14" t="str">
        <f>IF('Employee Input 20-21'!DIO31="","",'Employee Input 20-21'!DIO31)</f>
        <v/>
      </c>
      <c r="DIP31" s="14" t="str">
        <f>IF('Employee Input 20-21'!DIP31="","",'Employee Input 20-21'!DIP31)</f>
        <v/>
      </c>
      <c r="DIQ31" s="14" t="str">
        <f>IF('Employee Input 20-21'!DIQ31="","",'Employee Input 20-21'!DIQ31)</f>
        <v/>
      </c>
      <c r="DIR31" s="14" t="str">
        <f>IF('Employee Input 20-21'!DIR31="","",'Employee Input 20-21'!DIR31)</f>
        <v/>
      </c>
      <c r="DIS31" s="14" t="str">
        <f>IF('Employee Input 20-21'!DIS31="","",'Employee Input 20-21'!DIS31)</f>
        <v/>
      </c>
      <c r="DIT31" s="14" t="str">
        <f>IF('Employee Input 20-21'!DIT31="","",'Employee Input 20-21'!DIT31)</f>
        <v/>
      </c>
      <c r="DIU31" s="14" t="str">
        <f>IF('Employee Input 20-21'!DIU31="","",'Employee Input 20-21'!DIU31)</f>
        <v/>
      </c>
      <c r="DIV31" s="14" t="str">
        <f>IF('Employee Input 20-21'!DIV31="","",'Employee Input 20-21'!DIV31)</f>
        <v/>
      </c>
      <c r="DIW31" s="14" t="str">
        <f>IF('Employee Input 20-21'!DIW31="","",'Employee Input 20-21'!DIW31)</f>
        <v/>
      </c>
      <c r="DIX31" s="14" t="str">
        <f>IF('Employee Input 20-21'!DIX31="","",'Employee Input 20-21'!DIX31)</f>
        <v/>
      </c>
      <c r="DIY31" s="14" t="str">
        <f>IF('Employee Input 20-21'!DIY31="","",'Employee Input 20-21'!DIY31)</f>
        <v/>
      </c>
      <c r="DIZ31" s="14" t="str">
        <f>IF('Employee Input 20-21'!DIZ31="","",'Employee Input 20-21'!DIZ31)</f>
        <v/>
      </c>
      <c r="DJA31" s="14" t="str">
        <f>IF('Employee Input 20-21'!DJA31="","",'Employee Input 20-21'!DJA31)</f>
        <v/>
      </c>
      <c r="DJB31" s="14" t="str">
        <f>IF('Employee Input 20-21'!DJB31="","",'Employee Input 20-21'!DJB31)</f>
        <v/>
      </c>
      <c r="DJC31" s="14" t="str">
        <f>IF('Employee Input 20-21'!DJC31="","",'Employee Input 20-21'!DJC31)</f>
        <v/>
      </c>
      <c r="DJD31" s="14" t="str">
        <f>IF('Employee Input 20-21'!DJD31="","",'Employee Input 20-21'!DJD31)</f>
        <v/>
      </c>
      <c r="DJE31" s="14" t="str">
        <f>IF('Employee Input 20-21'!DJE31="","",'Employee Input 20-21'!DJE31)</f>
        <v/>
      </c>
      <c r="DJF31" s="14" t="str">
        <f>IF('Employee Input 20-21'!DJF31="","",'Employee Input 20-21'!DJF31)</f>
        <v/>
      </c>
      <c r="DJG31" s="14" t="str">
        <f>IF('Employee Input 20-21'!DJG31="","",'Employee Input 20-21'!DJG31)</f>
        <v/>
      </c>
      <c r="DJH31" s="14" t="str">
        <f>IF('Employee Input 20-21'!DJH31="","",'Employee Input 20-21'!DJH31)</f>
        <v/>
      </c>
      <c r="DJI31" s="14" t="str">
        <f>IF('Employee Input 20-21'!DJI31="","",'Employee Input 20-21'!DJI31)</f>
        <v/>
      </c>
      <c r="DJJ31" s="14" t="str">
        <f>IF('Employee Input 20-21'!DJJ31="","",'Employee Input 20-21'!DJJ31)</f>
        <v/>
      </c>
      <c r="DJK31" s="14" t="str">
        <f>IF('Employee Input 20-21'!DJK31="","",'Employee Input 20-21'!DJK31)</f>
        <v/>
      </c>
      <c r="DJL31" s="14" t="str">
        <f>IF('Employee Input 20-21'!DJL31="","",'Employee Input 20-21'!DJL31)</f>
        <v/>
      </c>
      <c r="DJM31" s="14" t="str">
        <f>IF('Employee Input 20-21'!DJM31="","",'Employee Input 20-21'!DJM31)</f>
        <v/>
      </c>
      <c r="DJN31" s="14" t="str">
        <f>IF('Employee Input 20-21'!DJN31="","",'Employee Input 20-21'!DJN31)</f>
        <v/>
      </c>
      <c r="DJO31" s="14" t="str">
        <f>IF('Employee Input 20-21'!DJO31="","",'Employee Input 20-21'!DJO31)</f>
        <v/>
      </c>
      <c r="DJP31" s="14" t="str">
        <f>IF('Employee Input 20-21'!DJP31="","",'Employee Input 20-21'!DJP31)</f>
        <v/>
      </c>
      <c r="DJQ31" s="14" t="str">
        <f>IF('Employee Input 20-21'!DJQ31="","",'Employee Input 20-21'!DJQ31)</f>
        <v/>
      </c>
      <c r="DJR31" s="14" t="str">
        <f>IF('Employee Input 20-21'!DJR31="","",'Employee Input 20-21'!DJR31)</f>
        <v/>
      </c>
      <c r="DJS31" s="14" t="str">
        <f>IF('Employee Input 20-21'!DJS31="","",'Employee Input 20-21'!DJS31)</f>
        <v/>
      </c>
      <c r="DJT31" s="14" t="str">
        <f>IF('Employee Input 20-21'!DJT31="","",'Employee Input 20-21'!DJT31)</f>
        <v/>
      </c>
      <c r="DJU31" s="14" t="str">
        <f>IF('Employee Input 20-21'!DJU31="","",'Employee Input 20-21'!DJU31)</f>
        <v/>
      </c>
      <c r="DJV31" s="14" t="str">
        <f>IF('Employee Input 20-21'!DJV31="","",'Employee Input 20-21'!DJV31)</f>
        <v/>
      </c>
      <c r="DJW31" s="14" t="str">
        <f>IF('Employee Input 20-21'!DJW31="","",'Employee Input 20-21'!DJW31)</f>
        <v/>
      </c>
      <c r="DJX31" s="14" t="str">
        <f>IF('Employee Input 20-21'!DJX31="","",'Employee Input 20-21'!DJX31)</f>
        <v/>
      </c>
      <c r="DJY31" s="14" t="str">
        <f>IF('Employee Input 20-21'!DJY31="","",'Employee Input 20-21'!DJY31)</f>
        <v/>
      </c>
      <c r="DJZ31" s="14" t="str">
        <f>IF('Employee Input 20-21'!DJZ31="","",'Employee Input 20-21'!DJZ31)</f>
        <v/>
      </c>
      <c r="DKA31" s="14" t="str">
        <f>IF('Employee Input 20-21'!DKA31="","",'Employee Input 20-21'!DKA31)</f>
        <v/>
      </c>
      <c r="DKB31" s="14" t="str">
        <f>IF('Employee Input 20-21'!DKB31="","",'Employee Input 20-21'!DKB31)</f>
        <v/>
      </c>
      <c r="DKC31" s="14" t="str">
        <f>IF('Employee Input 20-21'!DKC31="","",'Employee Input 20-21'!DKC31)</f>
        <v/>
      </c>
      <c r="DKD31" s="14" t="str">
        <f>IF('Employee Input 20-21'!DKD31="","",'Employee Input 20-21'!DKD31)</f>
        <v/>
      </c>
      <c r="DKE31" s="14" t="str">
        <f>IF('Employee Input 20-21'!DKE31="","",'Employee Input 20-21'!DKE31)</f>
        <v/>
      </c>
      <c r="DKF31" s="14" t="str">
        <f>IF('Employee Input 20-21'!DKF31="","",'Employee Input 20-21'!DKF31)</f>
        <v/>
      </c>
      <c r="DKG31" s="14" t="str">
        <f>IF('Employee Input 20-21'!DKG31="","",'Employee Input 20-21'!DKG31)</f>
        <v/>
      </c>
      <c r="DKH31" s="14" t="str">
        <f>IF('Employee Input 20-21'!DKH31="","",'Employee Input 20-21'!DKH31)</f>
        <v/>
      </c>
      <c r="DKI31" s="14" t="str">
        <f>IF('Employee Input 20-21'!DKI31="","",'Employee Input 20-21'!DKI31)</f>
        <v/>
      </c>
      <c r="DKJ31" s="14" t="str">
        <f>IF('Employee Input 20-21'!DKJ31="","",'Employee Input 20-21'!DKJ31)</f>
        <v/>
      </c>
      <c r="DKK31" s="14" t="str">
        <f>IF('Employee Input 20-21'!DKK31="","",'Employee Input 20-21'!DKK31)</f>
        <v/>
      </c>
      <c r="DKL31" s="14" t="str">
        <f>IF('Employee Input 20-21'!DKL31="","",'Employee Input 20-21'!DKL31)</f>
        <v/>
      </c>
      <c r="DKM31" s="14" t="str">
        <f>IF('Employee Input 20-21'!DKM31="","",'Employee Input 20-21'!DKM31)</f>
        <v/>
      </c>
      <c r="DKN31" s="14" t="str">
        <f>IF('Employee Input 20-21'!DKN31="","",'Employee Input 20-21'!DKN31)</f>
        <v/>
      </c>
      <c r="DKO31" s="14" t="str">
        <f>IF('Employee Input 20-21'!DKO31="","",'Employee Input 20-21'!DKO31)</f>
        <v/>
      </c>
      <c r="DKP31" s="14" t="str">
        <f>IF('Employee Input 20-21'!DKP31="","",'Employee Input 20-21'!DKP31)</f>
        <v/>
      </c>
      <c r="DKQ31" s="14" t="str">
        <f>IF('Employee Input 20-21'!DKQ31="","",'Employee Input 20-21'!DKQ31)</f>
        <v/>
      </c>
      <c r="DKR31" s="14" t="str">
        <f>IF('Employee Input 20-21'!DKR31="","",'Employee Input 20-21'!DKR31)</f>
        <v/>
      </c>
      <c r="DKS31" s="14" t="str">
        <f>IF('Employee Input 20-21'!DKS31="","",'Employee Input 20-21'!DKS31)</f>
        <v/>
      </c>
      <c r="DKT31" s="14" t="str">
        <f>IF('Employee Input 20-21'!DKT31="","",'Employee Input 20-21'!DKT31)</f>
        <v/>
      </c>
      <c r="DKU31" s="14" t="str">
        <f>IF('Employee Input 20-21'!DKU31="","",'Employee Input 20-21'!DKU31)</f>
        <v/>
      </c>
      <c r="DKV31" s="14" t="str">
        <f>IF('Employee Input 20-21'!DKV31="","",'Employee Input 20-21'!DKV31)</f>
        <v/>
      </c>
      <c r="DKW31" s="14" t="str">
        <f>IF('Employee Input 20-21'!DKW31="","",'Employee Input 20-21'!DKW31)</f>
        <v/>
      </c>
      <c r="DKX31" s="14" t="str">
        <f>IF('Employee Input 20-21'!DKX31="","",'Employee Input 20-21'!DKX31)</f>
        <v/>
      </c>
      <c r="DKY31" s="14" t="str">
        <f>IF('Employee Input 20-21'!DKY31="","",'Employee Input 20-21'!DKY31)</f>
        <v/>
      </c>
      <c r="DKZ31" s="14" t="str">
        <f>IF('Employee Input 20-21'!DKZ31="","",'Employee Input 20-21'!DKZ31)</f>
        <v/>
      </c>
      <c r="DLA31" s="14" t="str">
        <f>IF('Employee Input 20-21'!DLA31="","",'Employee Input 20-21'!DLA31)</f>
        <v/>
      </c>
      <c r="DLB31" s="14" t="str">
        <f>IF('Employee Input 20-21'!DLB31="","",'Employee Input 20-21'!DLB31)</f>
        <v/>
      </c>
      <c r="DLC31" s="14" t="str">
        <f>IF('Employee Input 20-21'!DLC31="","",'Employee Input 20-21'!DLC31)</f>
        <v/>
      </c>
      <c r="DLD31" s="14" t="str">
        <f>IF('Employee Input 20-21'!DLD31="","",'Employee Input 20-21'!DLD31)</f>
        <v/>
      </c>
      <c r="DLE31" s="14" t="str">
        <f>IF('Employee Input 20-21'!DLE31="","",'Employee Input 20-21'!DLE31)</f>
        <v/>
      </c>
      <c r="DLF31" s="14" t="str">
        <f>IF('Employee Input 20-21'!DLF31="","",'Employee Input 20-21'!DLF31)</f>
        <v/>
      </c>
      <c r="DLG31" s="14" t="str">
        <f>IF('Employee Input 20-21'!DLG31="","",'Employee Input 20-21'!DLG31)</f>
        <v/>
      </c>
      <c r="DLH31" s="14" t="str">
        <f>IF('Employee Input 20-21'!DLH31="","",'Employee Input 20-21'!DLH31)</f>
        <v/>
      </c>
      <c r="DLI31" s="14" t="str">
        <f>IF('Employee Input 20-21'!DLI31="","",'Employee Input 20-21'!DLI31)</f>
        <v/>
      </c>
      <c r="DLJ31" s="14" t="str">
        <f>IF('Employee Input 20-21'!DLJ31="","",'Employee Input 20-21'!DLJ31)</f>
        <v/>
      </c>
      <c r="DLK31" s="14" t="str">
        <f>IF('Employee Input 20-21'!DLK31="","",'Employee Input 20-21'!DLK31)</f>
        <v/>
      </c>
      <c r="DLL31" s="14" t="str">
        <f>IF('Employee Input 20-21'!DLL31="","",'Employee Input 20-21'!DLL31)</f>
        <v/>
      </c>
      <c r="DLM31" s="14" t="str">
        <f>IF('Employee Input 20-21'!DLM31="","",'Employee Input 20-21'!DLM31)</f>
        <v/>
      </c>
      <c r="DLN31" s="14" t="str">
        <f>IF('Employee Input 20-21'!DLN31="","",'Employee Input 20-21'!DLN31)</f>
        <v/>
      </c>
      <c r="DLO31" s="14" t="str">
        <f>IF('Employee Input 20-21'!DLO31="","",'Employee Input 20-21'!DLO31)</f>
        <v/>
      </c>
      <c r="DLP31" s="14" t="str">
        <f>IF('Employee Input 20-21'!DLP31="","",'Employee Input 20-21'!DLP31)</f>
        <v/>
      </c>
      <c r="DLQ31" s="14" t="str">
        <f>IF('Employee Input 20-21'!DLQ31="","",'Employee Input 20-21'!DLQ31)</f>
        <v/>
      </c>
      <c r="DLR31" s="14" t="str">
        <f>IF('Employee Input 20-21'!DLR31="","",'Employee Input 20-21'!DLR31)</f>
        <v/>
      </c>
      <c r="DLS31" s="14" t="str">
        <f>IF('Employee Input 20-21'!DLS31="","",'Employee Input 20-21'!DLS31)</f>
        <v/>
      </c>
      <c r="DLT31" s="14" t="str">
        <f>IF('Employee Input 20-21'!DLT31="","",'Employee Input 20-21'!DLT31)</f>
        <v/>
      </c>
      <c r="DLU31" s="14" t="str">
        <f>IF('Employee Input 20-21'!DLU31="","",'Employee Input 20-21'!DLU31)</f>
        <v/>
      </c>
      <c r="DLV31" s="14" t="str">
        <f>IF('Employee Input 20-21'!DLV31="","",'Employee Input 20-21'!DLV31)</f>
        <v/>
      </c>
      <c r="DLW31" s="14" t="str">
        <f>IF('Employee Input 20-21'!DLW31="","",'Employee Input 20-21'!DLW31)</f>
        <v/>
      </c>
      <c r="DLX31" s="14" t="str">
        <f>IF('Employee Input 20-21'!DLX31="","",'Employee Input 20-21'!DLX31)</f>
        <v/>
      </c>
      <c r="DLY31" s="14" t="str">
        <f>IF('Employee Input 20-21'!DLY31="","",'Employee Input 20-21'!DLY31)</f>
        <v/>
      </c>
      <c r="DLZ31" s="14" t="str">
        <f>IF('Employee Input 20-21'!DLZ31="","",'Employee Input 20-21'!DLZ31)</f>
        <v/>
      </c>
      <c r="DMA31" s="14" t="str">
        <f>IF('Employee Input 20-21'!DMA31="","",'Employee Input 20-21'!DMA31)</f>
        <v/>
      </c>
      <c r="DMB31" s="14" t="str">
        <f>IF('Employee Input 20-21'!DMB31="","",'Employee Input 20-21'!DMB31)</f>
        <v/>
      </c>
      <c r="DMC31" s="14" t="str">
        <f>IF('Employee Input 20-21'!DMC31="","",'Employee Input 20-21'!DMC31)</f>
        <v/>
      </c>
      <c r="DMD31" s="14" t="str">
        <f>IF('Employee Input 20-21'!DMD31="","",'Employee Input 20-21'!DMD31)</f>
        <v/>
      </c>
      <c r="DME31" s="14" t="str">
        <f>IF('Employee Input 20-21'!DME31="","",'Employee Input 20-21'!DME31)</f>
        <v/>
      </c>
      <c r="DMF31" s="14" t="str">
        <f>IF('Employee Input 20-21'!DMF31="","",'Employee Input 20-21'!DMF31)</f>
        <v/>
      </c>
      <c r="DMG31" s="14" t="str">
        <f>IF('Employee Input 20-21'!DMG31="","",'Employee Input 20-21'!DMG31)</f>
        <v/>
      </c>
      <c r="DMH31" s="14" t="str">
        <f>IF('Employee Input 20-21'!DMH31="","",'Employee Input 20-21'!DMH31)</f>
        <v/>
      </c>
      <c r="DMI31" s="14" t="str">
        <f>IF('Employee Input 20-21'!DMI31="","",'Employee Input 20-21'!DMI31)</f>
        <v/>
      </c>
      <c r="DMJ31" s="14" t="str">
        <f>IF('Employee Input 20-21'!DMJ31="","",'Employee Input 20-21'!DMJ31)</f>
        <v/>
      </c>
      <c r="DMK31" s="14" t="str">
        <f>IF('Employee Input 20-21'!DMK31="","",'Employee Input 20-21'!DMK31)</f>
        <v/>
      </c>
      <c r="DML31" s="14" t="str">
        <f>IF('Employee Input 20-21'!DML31="","",'Employee Input 20-21'!DML31)</f>
        <v/>
      </c>
      <c r="DMM31" s="14" t="str">
        <f>IF('Employee Input 20-21'!DMM31="","",'Employee Input 20-21'!DMM31)</f>
        <v/>
      </c>
      <c r="DMN31" s="14" t="str">
        <f>IF('Employee Input 20-21'!DMN31="","",'Employee Input 20-21'!DMN31)</f>
        <v/>
      </c>
      <c r="DMO31" s="14" t="str">
        <f>IF('Employee Input 20-21'!DMO31="","",'Employee Input 20-21'!DMO31)</f>
        <v/>
      </c>
      <c r="DMP31" s="14" t="str">
        <f>IF('Employee Input 20-21'!DMP31="","",'Employee Input 20-21'!DMP31)</f>
        <v/>
      </c>
      <c r="DMQ31" s="14" t="str">
        <f>IF('Employee Input 20-21'!DMQ31="","",'Employee Input 20-21'!DMQ31)</f>
        <v/>
      </c>
      <c r="DMR31" s="14" t="str">
        <f>IF('Employee Input 20-21'!DMR31="","",'Employee Input 20-21'!DMR31)</f>
        <v/>
      </c>
      <c r="DMS31" s="14" t="str">
        <f>IF('Employee Input 20-21'!DMS31="","",'Employee Input 20-21'!DMS31)</f>
        <v/>
      </c>
      <c r="DMT31" s="14" t="str">
        <f>IF('Employee Input 20-21'!DMT31="","",'Employee Input 20-21'!DMT31)</f>
        <v/>
      </c>
      <c r="DMU31" s="14" t="str">
        <f>IF('Employee Input 20-21'!DMU31="","",'Employee Input 20-21'!DMU31)</f>
        <v/>
      </c>
      <c r="DMV31" s="14" t="str">
        <f>IF('Employee Input 20-21'!DMV31="","",'Employee Input 20-21'!DMV31)</f>
        <v/>
      </c>
      <c r="DMW31" s="14" t="str">
        <f>IF('Employee Input 20-21'!DMW31="","",'Employee Input 20-21'!DMW31)</f>
        <v/>
      </c>
      <c r="DMX31" s="14" t="str">
        <f>IF('Employee Input 20-21'!DMX31="","",'Employee Input 20-21'!DMX31)</f>
        <v/>
      </c>
      <c r="DMY31" s="14" t="str">
        <f>IF('Employee Input 20-21'!DMY31="","",'Employee Input 20-21'!DMY31)</f>
        <v/>
      </c>
      <c r="DMZ31" s="14" t="str">
        <f>IF('Employee Input 20-21'!DMZ31="","",'Employee Input 20-21'!DMZ31)</f>
        <v/>
      </c>
      <c r="DNA31" s="14" t="str">
        <f>IF('Employee Input 20-21'!DNA31="","",'Employee Input 20-21'!DNA31)</f>
        <v/>
      </c>
      <c r="DNB31" s="14" t="str">
        <f>IF('Employee Input 20-21'!DNB31="","",'Employee Input 20-21'!DNB31)</f>
        <v/>
      </c>
      <c r="DNC31" s="14" t="str">
        <f>IF('Employee Input 20-21'!DNC31="","",'Employee Input 20-21'!DNC31)</f>
        <v/>
      </c>
      <c r="DND31" s="14" t="str">
        <f>IF('Employee Input 20-21'!DND31="","",'Employee Input 20-21'!DND31)</f>
        <v/>
      </c>
      <c r="DNE31" s="14" t="str">
        <f>IF('Employee Input 20-21'!DNE31="","",'Employee Input 20-21'!DNE31)</f>
        <v/>
      </c>
      <c r="DNF31" s="14" t="str">
        <f>IF('Employee Input 20-21'!DNF31="","",'Employee Input 20-21'!DNF31)</f>
        <v/>
      </c>
      <c r="DNG31" s="14" t="str">
        <f>IF('Employee Input 20-21'!DNG31="","",'Employee Input 20-21'!DNG31)</f>
        <v/>
      </c>
      <c r="DNH31" s="14" t="str">
        <f>IF('Employee Input 20-21'!DNH31="","",'Employee Input 20-21'!DNH31)</f>
        <v/>
      </c>
      <c r="DNI31" s="14" t="str">
        <f>IF('Employee Input 20-21'!DNI31="","",'Employee Input 20-21'!DNI31)</f>
        <v/>
      </c>
      <c r="DNJ31" s="14" t="str">
        <f>IF('Employee Input 20-21'!DNJ31="","",'Employee Input 20-21'!DNJ31)</f>
        <v/>
      </c>
      <c r="DNK31" s="14" t="str">
        <f>IF('Employee Input 20-21'!DNK31="","",'Employee Input 20-21'!DNK31)</f>
        <v/>
      </c>
      <c r="DNL31" s="14" t="str">
        <f>IF('Employee Input 20-21'!DNL31="","",'Employee Input 20-21'!DNL31)</f>
        <v/>
      </c>
      <c r="DNM31" s="14" t="str">
        <f>IF('Employee Input 20-21'!DNM31="","",'Employee Input 20-21'!DNM31)</f>
        <v/>
      </c>
      <c r="DNN31" s="14" t="str">
        <f>IF('Employee Input 20-21'!DNN31="","",'Employee Input 20-21'!DNN31)</f>
        <v/>
      </c>
      <c r="DNO31" s="14" t="str">
        <f>IF('Employee Input 20-21'!DNO31="","",'Employee Input 20-21'!DNO31)</f>
        <v/>
      </c>
      <c r="DNP31" s="14" t="str">
        <f>IF('Employee Input 20-21'!DNP31="","",'Employee Input 20-21'!DNP31)</f>
        <v/>
      </c>
      <c r="DNQ31" s="14" t="str">
        <f>IF('Employee Input 20-21'!DNQ31="","",'Employee Input 20-21'!DNQ31)</f>
        <v/>
      </c>
      <c r="DNR31" s="14" t="str">
        <f>IF('Employee Input 20-21'!DNR31="","",'Employee Input 20-21'!DNR31)</f>
        <v/>
      </c>
      <c r="DNS31" s="14" t="str">
        <f>IF('Employee Input 20-21'!DNS31="","",'Employee Input 20-21'!DNS31)</f>
        <v/>
      </c>
      <c r="DNT31" s="14" t="str">
        <f>IF('Employee Input 20-21'!DNT31="","",'Employee Input 20-21'!DNT31)</f>
        <v/>
      </c>
      <c r="DNU31" s="14" t="str">
        <f>IF('Employee Input 20-21'!DNU31="","",'Employee Input 20-21'!DNU31)</f>
        <v/>
      </c>
      <c r="DNV31" s="14" t="str">
        <f>IF('Employee Input 20-21'!DNV31="","",'Employee Input 20-21'!DNV31)</f>
        <v/>
      </c>
      <c r="DNW31" s="14" t="str">
        <f>IF('Employee Input 20-21'!DNW31="","",'Employee Input 20-21'!DNW31)</f>
        <v/>
      </c>
      <c r="DNX31" s="14" t="str">
        <f>IF('Employee Input 20-21'!DNX31="","",'Employee Input 20-21'!DNX31)</f>
        <v/>
      </c>
      <c r="DNY31" s="14" t="str">
        <f>IF('Employee Input 20-21'!DNY31="","",'Employee Input 20-21'!DNY31)</f>
        <v/>
      </c>
      <c r="DNZ31" s="14" t="str">
        <f>IF('Employee Input 20-21'!DNZ31="","",'Employee Input 20-21'!DNZ31)</f>
        <v/>
      </c>
      <c r="DOA31" s="14" t="str">
        <f>IF('Employee Input 20-21'!DOA31="","",'Employee Input 20-21'!DOA31)</f>
        <v/>
      </c>
      <c r="DOB31" s="14" t="str">
        <f>IF('Employee Input 20-21'!DOB31="","",'Employee Input 20-21'!DOB31)</f>
        <v/>
      </c>
      <c r="DOC31" s="14" t="str">
        <f>IF('Employee Input 20-21'!DOC31="","",'Employee Input 20-21'!DOC31)</f>
        <v/>
      </c>
      <c r="DOD31" s="14" t="str">
        <f>IF('Employee Input 20-21'!DOD31="","",'Employee Input 20-21'!DOD31)</f>
        <v/>
      </c>
      <c r="DOE31" s="14" t="str">
        <f>IF('Employee Input 20-21'!DOE31="","",'Employee Input 20-21'!DOE31)</f>
        <v/>
      </c>
      <c r="DOF31" s="14" t="str">
        <f>IF('Employee Input 20-21'!DOF31="","",'Employee Input 20-21'!DOF31)</f>
        <v/>
      </c>
      <c r="DOG31" s="14" t="str">
        <f>IF('Employee Input 20-21'!DOG31="","",'Employee Input 20-21'!DOG31)</f>
        <v/>
      </c>
      <c r="DOH31" s="14" t="str">
        <f>IF('Employee Input 20-21'!DOH31="","",'Employee Input 20-21'!DOH31)</f>
        <v/>
      </c>
      <c r="DOI31" s="14" t="str">
        <f>IF('Employee Input 20-21'!DOI31="","",'Employee Input 20-21'!DOI31)</f>
        <v/>
      </c>
      <c r="DOJ31" s="14" t="str">
        <f>IF('Employee Input 20-21'!DOJ31="","",'Employee Input 20-21'!DOJ31)</f>
        <v/>
      </c>
      <c r="DOK31" s="14" t="str">
        <f>IF('Employee Input 20-21'!DOK31="","",'Employee Input 20-21'!DOK31)</f>
        <v/>
      </c>
      <c r="DOL31" s="14" t="str">
        <f>IF('Employee Input 20-21'!DOL31="","",'Employee Input 20-21'!DOL31)</f>
        <v/>
      </c>
      <c r="DOM31" s="14" t="str">
        <f>IF('Employee Input 20-21'!DOM31="","",'Employee Input 20-21'!DOM31)</f>
        <v/>
      </c>
      <c r="DON31" s="14" t="str">
        <f>IF('Employee Input 20-21'!DON31="","",'Employee Input 20-21'!DON31)</f>
        <v/>
      </c>
      <c r="DOO31" s="14" t="str">
        <f>IF('Employee Input 20-21'!DOO31="","",'Employee Input 20-21'!DOO31)</f>
        <v/>
      </c>
      <c r="DOP31" s="14" t="str">
        <f>IF('Employee Input 20-21'!DOP31="","",'Employee Input 20-21'!DOP31)</f>
        <v/>
      </c>
      <c r="DOQ31" s="14" t="str">
        <f>IF('Employee Input 20-21'!DOQ31="","",'Employee Input 20-21'!DOQ31)</f>
        <v/>
      </c>
      <c r="DOR31" s="14" t="str">
        <f>IF('Employee Input 20-21'!DOR31="","",'Employee Input 20-21'!DOR31)</f>
        <v/>
      </c>
      <c r="DOS31" s="14" t="str">
        <f>IF('Employee Input 20-21'!DOS31="","",'Employee Input 20-21'!DOS31)</f>
        <v/>
      </c>
      <c r="DOT31" s="14" t="str">
        <f>IF('Employee Input 20-21'!DOT31="","",'Employee Input 20-21'!DOT31)</f>
        <v/>
      </c>
      <c r="DOU31" s="14" t="str">
        <f>IF('Employee Input 20-21'!DOU31="","",'Employee Input 20-21'!DOU31)</f>
        <v/>
      </c>
      <c r="DOV31" s="14" t="str">
        <f>IF('Employee Input 20-21'!DOV31="","",'Employee Input 20-21'!DOV31)</f>
        <v/>
      </c>
      <c r="DOW31" s="14" t="str">
        <f>IF('Employee Input 20-21'!DOW31="","",'Employee Input 20-21'!DOW31)</f>
        <v/>
      </c>
      <c r="DOX31" s="14" t="str">
        <f>IF('Employee Input 20-21'!DOX31="","",'Employee Input 20-21'!DOX31)</f>
        <v/>
      </c>
      <c r="DOY31" s="14" t="str">
        <f>IF('Employee Input 20-21'!DOY31="","",'Employee Input 20-21'!DOY31)</f>
        <v/>
      </c>
      <c r="DOZ31" s="14" t="str">
        <f>IF('Employee Input 20-21'!DOZ31="","",'Employee Input 20-21'!DOZ31)</f>
        <v/>
      </c>
      <c r="DPA31" s="14" t="str">
        <f>IF('Employee Input 20-21'!DPA31="","",'Employee Input 20-21'!DPA31)</f>
        <v/>
      </c>
      <c r="DPB31" s="14" t="str">
        <f>IF('Employee Input 20-21'!DPB31="","",'Employee Input 20-21'!DPB31)</f>
        <v/>
      </c>
      <c r="DPC31" s="14" t="str">
        <f>IF('Employee Input 20-21'!DPC31="","",'Employee Input 20-21'!DPC31)</f>
        <v/>
      </c>
      <c r="DPD31" s="14" t="str">
        <f>IF('Employee Input 20-21'!DPD31="","",'Employee Input 20-21'!DPD31)</f>
        <v/>
      </c>
      <c r="DPE31" s="14" t="str">
        <f>IF('Employee Input 20-21'!DPE31="","",'Employee Input 20-21'!DPE31)</f>
        <v/>
      </c>
      <c r="DPF31" s="14" t="str">
        <f>IF('Employee Input 20-21'!DPF31="","",'Employee Input 20-21'!DPF31)</f>
        <v/>
      </c>
      <c r="DPG31" s="14" t="str">
        <f>IF('Employee Input 20-21'!DPG31="","",'Employee Input 20-21'!DPG31)</f>
        <v/>
      </c>
      <c r="DPH31" s="14" t="str">
        <f>IF('Employee Input 20-21'!DPH31="","",'Employee Input 20-21'!DPH31)</f>
        <v/>
      </c>
      <c r="DPI31" s="14" t="str">
        <f>IF('Employee Input 20-21'!DPI31="","",'Employee Input 20-21'!DPI31)</f>
        <v/>
      </c>
      <c r="DPJ31" s="14" t="str">
        <f>IF('Employee Input 20-21'!DPJ31="","",'Employee Input 20-21'!DPJ31)</f>
        <v/>
      </c>
      <c r="DPK31" s="14" t="str">
        <f>IF('Employee Input 20-21'!DPK31="","",'Employee Input 20-21'!DPK31)</f>
        <v/>
      </c>
      <c r="DPL31" s="14" t="str">
        <f>IF('Employee Input 20-21'!DPL31="","",'Employee Input 20-21'!DPL31)</f>
        <v/>
      </c>
      <c r="DPM31" s="14" t="str">
        <f>IF('Employee Input 20-21'!DPM31="","",'Employee Input 20-21'!DPM31)</f>
        <v/>
      </c>
      <c r="DPN31" s="14" t="str">
        <f>IF('Employee Input 20-21'!DPN31="","",'Employee Input 20-21'!DPN31)</f>
        <v/>
      </c>
      <c r="DPO31" s="14" t="str">
        <f>IF('Employee Input 20-21'!DPO31="","",'Employee Input 20-21'!DPO31)</f>
        <v/>
      </c>
      <c r="DPP31" s="14" t="str">
        <f>IF('Employee Input 20-21'!DPP31="","",'Employee Input 20-21'!DPP31)</f>
        <v/>
      </c>
      <c r="DPQ31" s="14" t="str">
        <f>IF('Employee Input 20-21'!DPQ31="","",'Employee Input 20-21'!DPQ31)</f>
        <v/>
      </c>
      <c r="DPR31" s="14" t="str">
        <f>IF('Employee Input 20-21'!DPR31="","",'Employee Input 20-21'!DPR31)</f>
        <v/>
      </c>
      <c r="DPS31" s="14" t="str">
        <f>IF('Employee Input 20-21'!DPS31="","",'Employee Input 20-21'!DPS31)</f>
        <v/>
      </c>
      <c r="DPT31" s="14" t="str">
        <f>IF('Employee Input 20-21'!DPT31="","",'Employee Input 20-21'!DPT31)</f>
        <v/>
      </c>
      <c r="DPU31" s="14" t="str">
        <f>IF('Employee Input 20-21'!DPU31="","",'Employee Input 20-21'!DPU31)</f>
        <v/>
      </c>
      <c r="DPV31" s="14" t="str">
        <f>IF('Employee Input 20-21'!DPV31="","",'Employee Input 20-21'!DPV31)</f>
        <v/>
      </c>
      <c r="DPW31" s="14" t="str">
        <f>IF('Employee Input 20-21'!DPW31="","",'Employee Input 20-21'!DPW31)</f>
        <v/>
      </c>
      <c r="DPX31" s="14" t="str">
        <f>IF('Employee Input 20-21'!DPX31="","",'Employee Input 20-21'!DPX31)</f>
        <v/>
      </c>
      <c r="DPY31" s="14" t="str">
        <f>IF('Employee Input 20-21'!DPY31="","",'Employee Input 20-21'!DPY31)</f>
        <v/>
      </c>
      <c r="DPZ31" s="14" t="str">
        <f>IF('Employee Input 20-21'!DPZ31="","",'Employee Input 20-21'!DPZ31)</f>
        <v/>
      </c>
      <c r="DQA31" s="14" t="str">
        <f>IF('Employee Input 20-21'!DQA31="","",'Employee Input 20-21'!DQA31)</f>
        <v/>
      </c>
      <c r="DQB31" s="14" t="str">
        <f>IF('Employee Input 20-21'!DQB31="","",'Employee Input 20-21'!DQB31)</f>
        <v/>
      </c>
      <c r="DQC31" s="14" t="str">
        <f>IF('Employee Input 20-21'!DQC31="","",'Employee Input 20-21'!DQC31)</f>
        <v/>
      </c>
      <c r="DQD31" s="14" t="str">
        <f>IF('Employee Input 20-21'!DQD31="","",'Employee Input 20-21'!DQD31)</f>
        <v/>
      </c>
      <c r="DQE31" s="14" t="str">
        <f>IF('Employee Input 20-21'!DQE31="","",'Employee Input 20-21'!DQE31)</f>
        <v/>
      </c>
      <c r="DQF31" s="14" t="str">
        <f>IF('Employee Input 20-21'!DQF31="","",'Employee Input 20-21'!DQF31)</f>
        <v/>
      </c>
      <c r="DQG31" s="14" t="str">
        <f>IF('Employee Input 20-21'!DQG31="","",'Employee Input 20-21'!DQG31)</f>
        <v/>
      </c>
      <c r="DQH31" s="14" t="str">
        <f>IF('Employee Input 20-21'!DQH31="","",'Employee Input 20-21'!DQH31)</f>
        <v/>
      </c>
      <c r="DQI31" s="14" t="str">
        <f>IF('Employee Input 20-21'!DQI31="","",'Employee Input 20-21'!DQI31)</f>
        <v/>
      </c>
      <c r="DQJ31" s="14" t="str">
        <f>IF('Employee Input 20-21'!DQJ31="","",'Employee Input 20-21'!DQJ31)</f>
        <v/>
      </c>
      <c r="DQK31" s="14" t="str">
        <f>IF('Employee Input 20-21'!DQK31="","",'Employee Input 20-21'!DQK31)</f>
        <v/>
      </c>
      <c r="DQL31" s="14" t="str">
        <f>IF('Employee Input 20-21'!DQL31="","",'Employee Input 20-21'!DQL31)</f>
        <v/>
      </c>
      <c r="DQM31" s="14" t="str">
        <f>IF('Employee Input 20-21'!DQM31="","",'Employee Input 20-21'!DQM31)</f>
        <v/>
      </c>
      <c r="DQN31" s="14" t="str">
        <f>IF('Employee Input 20-21'!DQN31="","",'Employee Input 20-21'!DQN31)</f>
        <v/>
      </c>
      <c r="DQO31" s="14" t="str">
        <f>IF('Employee Input 20-21'!DQO31="","",'Employee Input 20-21'!DQO31)</f>
        <v/>
      </c>
      <c r="DQP31" s="14" t="str">
        <f>IF('Employee Input 20-21'!DQP31="","",'Employee Input 20-21'!DQP31)</f>
        <v/>
      </c>
      <c r="DQQ31" s="14" t="str">
        <f>IF('Employee Input 20-21'!DQQ31="","",'Employee Input 20-21'!DQQ31)</f>
        <v/>
      </c>
      <c r="DQR31" s="14" t="str">
        <f>IF('Employee Input 20-21'!DQR31="","",'Employee Input 20-21'!DQR31)</f>
        <v/>
      </c>
      <c r="DQS31" s="14" t="str">
        <f>IF('Employee Input 20-21'!DQS31="","",'Employee Input 20-21'!DQS31)</f>
        <v/>
      </c>
      <c r="DQT31" s="14" t="str">
        <f>IF('Employee Input 20-21'!DQT31="","",'Employee Input 20-21'!DQT31)</f>
        <v/>
      </c>
      <c r="DQU31" s="14" t="str">
        <f>IF('Employee Input 20-21'!DQU31="","",'Employee Input 20-21'!DQU31)</f>
        <v/>
      </c>
      <c r="DQV31" s="14" t="str">
        <f>IF('Employee Input 20-21'!DQV31="","",'Employee Input 20-21'!DQV31)</f>
        <v/>
      </c>
      <c r="DQW31" s="14" t="str">
        <f>IF('Employee Input 20-21'!DQW31="","",'Employee Input 20-21'!DQW31)</f>
        <v/>
      </c>
      <c r="DQX31" s="14" t="str">
        <f>IF('Employee Input 20-21'!DQX31="","",'Employee Input 20-21'!DQX31)</f>
        <v/>
      </c>
      <c r="DQY31" s="14" t="str">
        <f>IF('Employee Input 20-21'!DQY31="","",'Employee Input 20-21'!DQY31)</f>
        <v/>
      </c>
      <c r="DQZ31" s="14" t="str">
        <f>IF('Employee Input 20-21'!DQZ31="","",'Employee Input 20-21'!DQZ31)</f>
        <v/>
      </c>
      <c r="DRA31" s="14" t="str">
        <f>IF('Employee Input 20-21'!DRA31="","",'Employee Input 20-21'!DRA31)</f>
        <v/>
      </c>
      <c r="DRB31" s="14" t="str">
        <f>IF('Employee Input 20-21'!DRB31="","",'Employee Input 20-21'!DRB31)</f>
        <v/>
      </c>
      <c r="DRC31" s="14" t="str">
        <f>IF('Employee Input 20-21'!DRC31="","",'Employee Input 20-21'!DRC31)</f>
        <v/>
      </c>
      <c r="DRD31" s="14" t="str">
        <f>IF('Employee Input 20-21'!DRD31="","",'Employee Input 20-21'!DRD31)</f>
        <v/>
      </c>
      <c r="DRE31" s="14" t="str">
        <f>IF('Employee Input 20-21'!DRE31="","",'Employee Input 20-21'!DRE31)</f>
        <v/>
      </c>
      <c r="DRF31" s="14" t="str">
        <f>IF('Employee Input 20-21'!DRF31="","",'Employee Input 20-21'!DRF31)</f>
        <v/>
      </c>
      <c r="DRG31" s="14" t="str">
        <f>IF('Employee Input 20-21'!DRG31="","",'Employee Input 20-21'!DRG31)</f>
        <v/>
      </c>
      <c r="DRH31" s="14" t="str">
        <f>IF('Employee Input 20-21'!DRH31="","",'Employee Input 20-21'!DRH31)</f>
        <v/>
      </c>
      <c r="DRI31" s="14" t="str">
        <f>IF('Employee Input 20-21'!DRI31="","",'Employee Input 20-21'!DRI31)</f>
        <v/>
      </c>
      <c r="DRJ31" s="14" t="str">
        <f>IF('Employee Input 20-21'!DRJ31="","",'Employee Input 20-21'!DRJ31)</f>
        <v/>
      </c>
      <c r="DRK31" s="14" t="str">
        <f>IF('Employee Input 20-21'!DRK31="","",'Employee Input 20-21'!DRK31)</f>
        <v/>
      </c>
      <c r="DRL31" s="14" t="str">
        <f>IF('Employee Input 20-21'!DRL31="","",'Employee Input 20-21'!DRL31)</f>
        <v/>
      </c>
      <c r="DRM31" s="14" t="str">
        <f>IF('Employee Input 20-21'!DRM31="","",'Employee Input 20-21'!DRM31)</f>
        <v/>
      </c>
      <c r="DRN31" s="14" t="str">
        <f>IF('Employee Input 20-21'!DRN31="","",'Employee Input 20-21'!DRN31)</f>
        <v/>
      </c>
      <c r="DRO31" s="14" t="str">
        <f>IF('Employee Input 20-21'!DRO31="","",'Employee Input 20-21'!DRO31)</f>
        <v/>
      </c>
      <c r="DRP31" s="14" t="str">
        <f>IF('Employee Input 20-21'!DRP31="","",'Employee Input 20-21'!DRP31)</f>
        <v/>
      </c>
      <c r="DRQ31" s="14" t="str">
        <f>IF('Employee Input 20-21'!DRQ31="","",'Employee Input 20-21'!DRQ31)</f>
        <v/>
      </c>
      <c r="DRR31" s="14" t="str">
        <f>IF('Employee Input 20-21'!DRR31="","",'Employee Input 20-21'!DRR31)</f>
        <v/>
      </c>
      <c r="DRS31" s="14" t="str">
        <f>IF('Employee Input 20-21'!DRS31="","",'Employee Input 20-21'!DRS31)</f>
        <v/>
      </c>
      <c r="DRT31" s="14" t="str">
        <f>IF('Employee Input 20-21'!DRT31="","",'Employee Input 20-21'!DRT31)</f>
        <v/>
      </c>
      <c r="DRU31" s="14" t="str">
        <f>IF('Employee Input 20-21'!DRU31="","",'Employee Input 20-21'!DRU31)</f>
        <v/>
      </c>
      <c r="DRV31" s="14" t="str">
        <f>IF('Employee Input 20-21'!DRV31="","",'Employee Input 20-21'!DRV31)</f>
        <v/>
      </c>
      <c r="DRW31" s="14" t="str">
        <f>IF('Employee Input 20-21'!DRW31="","",'Employee Input 20-21'!DRW31)</f>
        <v/>
      </c>
      <c r="DRX31" s="14" t="str">
        <f>IF('Employee Input 20-21'!DRX31="","",'Employee Input 20-21'!DRX31)</f>
        <v/>
      </c>
      <c r="DRY31" s="14" t="str">
        <f>IF('Employee Input 20-21'!DRY31="","",'Employee Input 20-21'!DRY31)</f>
        <v/>
      </c>
      <c r="DRZ31" s="14" t="str">
        <f>IF('Employee Input 20-21'!DRZ31="","",'Employee Input 20-21'!DRZ31)</f>
        <v/>
      </c>
      <c r="DSA31" s="14" t="str">
        <f>IF('Employee Input 20-21'!DSA31="","",'Employee Input 20-21'!DSA31)</f>
        <v/>
      </c>
      <c r="DSB31" s="14" t="str">
        <f>IF('Employee Input 20-21'!DSB31="","",'Employee Input 20-21'!DSB31)</f>
        <v/>
      </c>
      <c r="DSC31" s="14" t="str">
        <f>IF('Employee Input 20-21'!DSC31="","",'Employee Input 20-21'!DSC31)</f>
        <v/>
      </c>
      <c r="DSD31" s="14" t="str">
        <f>IF('Employee Input 20-21'!DSD31="","",'Employee Input 20-21'!DSD31)</f>
        <v/>
      </c>
      <c r="DSE31" s="14" t="str">
        <f>IF('Employee Input 20-21'!DSE31="","",'Employee Input 20-21'!DSE31)</f>
        <v/>
      </c>
      <c r="DSF31" s="14" t="str">
        <f>IF('Employee Input 20-21'!DSF31="","",'Employee Input 20-21'!DSF31)</f>
        <v/>
      </c>
      <c r="DSG31" s="14" t="str">
        <f>IF('Employee Input 20-21'!DSG31="","",'Employee Input 20-21'!DSG31)</f>
        <v/>
      </c>
      <c r="DSH31" s="14" t="str">
        <f>IF('Employee Input 20-21'!DSH31="","",'Employee Input 20-21'!DSH31)</f>
        <v/>
      </c>
      <c r="DSI31" s="14" t="str">
        <f>IF('Employee Input 20-21'!DSI31="","",'Employee Input 20-21'!DSI31)</f>
        <v/>
      </c>
      <c r="DSJ31" s="14" t="str">
        <f>IF('Employee Input 20-21'!DSJ31="","",'Employee Input 20-21'!DSJ31)</f>
        <v/>
      </c>
      <c r="DSK31" s="14" t="str">
        <f>IF('Employee Input 20-21'!DSK31="","",'Employee Input 20-21'!DSK31)</f>
        <v/>
      </c>
      <c r="DSL31" s="14" t="str">
        <f>IF('Employee Input 20-21'!DSL31="","",'Employee Input 20-21'!DSL31)</f>
        <v/>
      </c>
      <c r="DSM31" s="14" t="str">
        <f>IF('Employee Input 20-21'!DSM31="","",'Employee Input 20-21'!DSM31)</f>
        <v/>
      </c>
      <c r="DSN31" s="14" t="str">
        <f>IF('Employee Input 20-21'!DSN31="","",'Employee Input 20-21'!DSN31)</f>
        <v/>
      </c>
      <c r="DSO31" s="14" t="str">
        <f>IF('Employee Input 20-21'!DSO31="","",'Employee Input 20-21'!DSO31)</f>
        <v/>
      </c>
      <c r="DSP31" s="14" t="str">
        <f>IF('Employee Input 20-21'!DSP31="","",'Employee Input 20-21'!DSP31)</f>
        <v/>
      </c>
      <c r="DSQ31" s="14" t="str">
        <f>IF('Employee Input 20-21'!DSQ31="","",'Employee Input 20-21'!DSQ31)</f>
        <v/>
      </c>
      <c r="DSR31" s="14" t="str">
        <f>IF('Employee Input 20-21'!DSR31="","",'Employee Input 20-21'!DSR31)</f>
        <v/>
      </c>
      <c r="DSS31" s="14" t="str">
        <f>IF('Employee Input 20-21'!DSS31="","",'Employee Input 20-21'!DSS31)</f>
        <v/>
      </c>
      <c r="DST31" s="14" t="str">
        <f>IF('Employee Input 20-21'!DST31="","",'Employee Input 20-21'!DST31)</f>
        <v/>
      </c>
      <c r="DSU31" s="14" t="str">
        <f>IF('Employee Input 20-21'!DSU31="","",'Employee Input 20-21'!DSU31)</f>
        <v/>
      </c>
      <c r="DSV31" s="14" t="str">
        <f>IF('Employee Input 20-21'!DSV31="","",'Employee Input 20-21'!DSV31)</f>
        <v/>
      </c>
      <c r="DSW31" s="14" t="str">
        <f>IF('Employee Input 20-21'!DSW31="","",'Employee Input 20-21'!DSW31)</f>
        <v/>
      </c>
      <c r="DSX31" s="14" t="str">
        <f>IF('Employee Input 20-21'!DSX31="","",'Employee Input 20-21'!DSX31)</f>
        <v/>
      </c>
      <c r="DSY31" s="14" t="str">
        <f>IF('Employee Input 20-21'!DSY31="","",'Employee Input 20-21'!DSY31)</f>
        <v/>
      </c>
      <c r="DSZ31" s="14" t="str">
        <f>IF('Employee Input 20-21'!DSZ31="","",'Employee Input 20-21'!DSZ31)</f>
        <v/>
      </c>
      <c r="DTA31" s="14" t="str">
        <f>IF('Employee Input 20-21'!DTA31="","",'Employee Input 20-21'!DTA31)</f>
        <v/>
      </c>
      <c r="DTB31" s="14" t="str">
        <f>IF('Employee Input 20-21'!DTB31="","",'Employee Input 20-21'!DTB31)</f>
        <v/>
      </c>
      <c r="DTC31" s="14" t="str">
        <f>IF('Employee Input 20-21'!DTC31="","",'Employee Input 20-21'!DTC31)</f>
        <v/>
      </c>
      <c r="DTD31" s="14" t="str">
        <f>IF('Employee Input 20-21'!DTD31="","",'Employee Input 20-21'!DTD31)</f>
        <v/>
      </c>
      <c r="DTE31" s="14" t="str">
        <f>IF('Employee Input 20-21'!DTE31="","",'Employee Input 20-21'!DTE31)</f>
        <v/>
      </c>
      <c r="DTF31" s="14" t="str">
        <f>IF('Employee Input 20-21'!DTF31="","",'Employee Input 20-21'!DTF31)</f>
        <v/>
      </c>
      <c r="DTG31" s="14" t="str">
        <f>IF('Employee Input 20-21'!DTG31="","",'Employee Input 20-21'!DTG31)</f>
        <v/>
      </c>
      <c r="DTH31" s="14" t="str">
        <f>IF('Employee Input 20-21'!DTH31="","",'Employee Input 20-21'!DTH31)</f>
        <v/>
      </c>
      <c r="DTI31" s="14" t="str">
        <f>IF('Employee Input 20-21'!DTI31="","",'Employee Input 20-21'!DTI31)</f>
        <v/>
      </c>
      <c r="DTJ31" s="14" t="str">
        <f>IF('Employee Input 20-21'!DTJ31="","",'Employee Input 20-21'!DTJ31)</f>
        <v/>
      </c>
      <c r="DTK31" s="14" t="str">
        <f>IF('Employee Input 20-21'!DTK31="","",'Employee Input 20-21'!DTK31)</f>
        <v/>
      </c>
      <c r="DTL31" s="14" t="str">
        <f>IF('Employee Input 20-21'!DTL31="","",'Employee Input 20-21'!DTL31)</f>
        <v/>
      </c>
      <c r="DTM31" s="14" t="str">
        <f>IF('Employee Input 20-21'!DTM31="","",'Employee Input 20-21'!DTM31)</f>
        <v/>
      </c>
      <c r="DTN31" s="14" t="str">
        <f>IF('Employee Input 20-21'!DTN31="","",'Employee Input 20-21'!DTN31)</f>
        <v/>
      </c>
      <c r="DTO31" s="14" t="str">
        <f>IF('Employee Input 20-21'!DTO31="","",'Employee Input 20-21'!DTO31)</f>
        <v/>
      </c>
      <c r="DTP31" s="14" t="str">
        <f>IF('Employee Input 20-21'!DTP31="","",'Employee Input 20-21'!DTP31)</f>
        <v/>
      </c>
      <c r="DTQ31" s="14" t="str">
        <f>IF('Employee Input 20-21'!DTQ31="","",'Employee Input 20-21'!DTQ31)</f>
        <v/>
      </c>
      <c r="DTR31" s="14" t="str">
        <f>IF('Employee Input 20-21'!DTR31="","",'Employee Input 20-21'!DTR31)</f>
        <v/>
      </c>
      <c r="DTS31" s="14" t="str">
        <f>IF('Employee Input 20-21'!DTS31="","",'Employee Input 20-21'!DTS31)</f>
        <v/>
      </c>
      <c r="DTT31" s="14" t="str">
        <f>IF('Employee Input 20-21'!DTT31="","",'Employee Input 20-21'!DTT31)</f>
        <v/>
      </c>
      <c r="DTU31" s="14" t="str">
        <f>IF('Employee Input 20-21'!DTU31="","",'Employee Input 20-21'!DTU31)</f>
        <v/>
      </c>
      <c r="DTV31" s="14" t="str">
        <f>IF('Employee Input 20-21'!DTV31="","",'Employee Input 20-21'!DTV31)</f>
        <v/>
      </c>
      <c r="DTW31" s="14" t="str">
        <f>IF('Employee Input 20-21'!DTW31="","",'Employee Input 20-21'!DTW31)</f>
        <v/>
      </c>
      <c r="DTX31" s="14" t="str">
        <f>IF('Employee Input 20-21'!DTX31="","",'Employee Input 20-21'!DTX31)</f>
        <v/>
      </c>
      <c r="DTY31" s="14" t="str">
        <f>IF('Employee Input 20-21'!DTY31="","",'Employee Input 20-21'!DTY31)</f>
        <v/>
      </c>
      <c r="DTZ31" s="14" t="str">
        <f>IF('Employee Input 20-21'!DTZ31="","",'Employee Input 20-21'!DTZ31)</f>
        <v/>
      </c>
      <c r="DUA31" s="14" t="str">
        <f>IF('Employee Input 20-21'!DUA31="","",'Employee Input 20-21'!DUA31)</f>
        <v/>
      </c>
      <c r="DUB31" s="14" t="str">
        <f>IF('Employee Input 20-21'!DUB31="","",'Employee Input 20-21'!DUB31)</f>
        <v/>
      </c>
      <c r="DUC31" s="14" t="str">
        <f>IF('Employee Input 20-21'!DUC31="","",'Employee Input 20-21'!DUC31)</f>
        <v/>
      </c>
      <c r="DUD31" s="14" t="str">
        <f>IF('Employee Input 20-21'!DUD31="","",'Employee Input 20-21'!DUD31)</f>
        <v/>
      </c>
      <c r="DUE31" s="14" t="str">
        <f>IF('Employee Input 20-21'!DUE31="","",'Employee Input 20-21'!DUE31)</f>
        <v/>
      </c>
      <c r="DUF31" s="14" t="str">
        <f>IF('Employee Input 20-21'!DUF31="","",'Employee Input 20-21'!DUF31)</f>
        <v/>
      </c>
      <c r="DUG31" s="14" t="str">
        <f>IF('Employee Input 20-21'!DUG31="","",'Employee Input 20-21'!DUG31)</f>
        <v/>
      </c>
      <c r="DUH31" s="14" t="str">
        <f>IF('Employee Input 20-21'!DUH31="","",'Employee Input 20-21'!DUH31)</f>
        <v/>
      </c>
      <c r="DUI31" s="14" t="str">
        <f>IF('Employee Input 20-21'!DUI31="","",'Employee Input 20-21'!DUI31)</f>
        <v/>
      </c>
      <c r="DUJ31" s="14" t="str">
        <f>IF('Employee Input 20-21'!DUJ31="","",'Employee Input 20-21'!DUJ31)</f>
        <v/>
      </c>
      <c r="DUK31" s="14" t="str">
        <f>IF('Employee Input 20-21'!DUK31="","",'Employee Input 20-21'!DUK31)</f>
        <v/>
      </c>
      <c r="DUL31" s="14" t="str">
        <f>IF('Employee Input 20-21'!DUL31="","",'Employee Input 20-21'!DUL31)</f>
        <v/>
      </c>
      <c r="DUM31" s="14" t="str">
        <f>IF('Employee Input 20-21'!DUM31="","",'Employee Input 20-21'!DUM31)</f>
        <v/>
      </c>
      <c r="DUN31" s="14" t="str">
        <f>IF('Employee Input 20-21'!DUN31="","",'Employee Input 20-21'!DUN31)</f>
        <v/>
      </c>
      <c r="DUO31" s="14" t="str">
        <f>IF('Employee Input 20-21'!DUO31="","",'Employee Input 20-21'!DUO31)</f>
        <v/>
      </c>
      <c r="DUP31" s="14" t="str">
        <f>IF('Employee Input 20-21'!DUP31="","",'Employee Input 20-21'!DUP31)</f>
        <v/>
      </c>
      <c r="DUQ31" s="14" t="str">
        <f>IF('Employee Input 20-21'!DUQ31="","",'Employee Input 20-21'!DUQ31)</f>
        <v/>
      </c>
      <c r="DUR31" s="14" t="str">
        <f>IF('Employee Input 20-21'!DUR31="","",'Employee Input 20-21'!DUR31)</f>
        <v/>
      </c>
      <c r="DUS31" s="14" t="str">
        <f>IF('Employee Input 20-21'!DUS31="","",'Employee Input 20-21'!DUS31)</f>
        <v/>
      </c>
      <c r="DUT31" s="14" t="str">
        <f>IF('Employee Input 20-21'!DUT31="","",'Employee Input 20-21'!DUT31)</f>
        <v/>
      </c>
      <c r="DUU31" s="14" t="str">
        <f>IF('Employee Input 20-21'!DUU31="","",'Employee Input 20-21'!DUU31)</f>
        <v/>
      </c>
      <c r="DUV31" s="14" t="str">
        <f>IF('Employee Input 20-21'!DUV31="","",'Employee Input 20-21'!DUV31)</f>
        <v/>
      </c>
      <c r="DUW31" s="14" t="str">
        <f>IF('Employee Input 20-21'!DUW31="","",'Employee Input 20-21'!DUW31)</f>
        <v/>
      </c>
      <c r="DUX31" s="14" t="str">
        <f>IF('Employee Input 20-21'!DUX31="","",'Employee Input 20-21'!DUX31)</f>
        <v/>
      </c>
      <c r="DUY31" s="14" t="str">
        <f>IF('Employee Input 20-21'!DUY31="","",'Employee Input 20-21'!DUY31)</f>
        <v/>
      </c>
      <c r="DUZ31" s="14" t="str">
        <f>IF('Employee Input 20-21'!DUZ31="","",'Employee Input 20-21'!DUZ31)</f>
        <v/>
      </c>
      <c r="DVA31" s="14" t="str">
        <f>IF('Employee Input 20-21'!DVA31="","",'Employee Input 20-21'!DVA31)</f>
        <v/>
      </c>
      <c r="DVB31" s="14" t="str">
        <f>IF('Employee Input 20-21'!DVB31="","",'Employee Input 20-21'!DVB31)</f>
        <v/>
      </c>
      <c r="DVC31" s="14" t="str">
        <f>IF('Employee Input 20-21'!DVC31="","",'Employee Input 20-21'!DVC31)</f>
        <v/>
      </c>
      <c r="DVD31" s="14" t="str">
        <f>IF('Employee Input 20-21'!DVD31="","",'Employee Input 20-21'!DVD31)</f>
        <v/>
      </c>
      <c r="DVE31" s="14" t="str">
        <f>IF('Employee Input 20-21'!DVE31="","",'Employee Input 20-21'!DVE31)</f>
        <v/>
      </c>
      <c r="DVF31" s="14" t="str">
        <f>IF('Employee Input 20-21'!DVF31="","",'Employee Input 20-21'!DVF31)</f>
        <v/>
      </c>
      <c r="DVG31" s="14" t="str">
        <f>IF('Employee Input 20-21'!DVG31="","",'Employee Input 20-21'!DVG31)</f>
        <v/>
      </c>
      <c r="DVH31" s="14" t="str">
        <f>IF('Employee Input 20-21'!DVH31="","",'Employee Input 20-21'!DVH31)</f>
        <v/>
      </c>
      <c r="DVI31" s="14" t="str">
        <f>IF('Employee Input 20-21'!DVI31="","",'Employee Input 20-21'!DVI31)</f>
        <v/>
      </c>
      <c r="DVJ31" s="14" t="str">
        <f>IF('Employee Input 20-21'!DVJ31="","",'Employee Input 20-21'!DVJ31)</f>
        <v/>
      </c>
      <c r="DVK31" s="14" t="str">
        <f>IF('Employee Input 20-21'!DVK31="","",'Employee Input 20-21'!DVK31)</f>
        <v/>
      </c>
      <c r="DVL31" s="14" t="str">
        <f>IF('Employee Input 20-21'!DVL31="","",'Employee Input 20-21'!DVL31)</f>
        <v/>
      </c>
      <c r="DVM31" s="14" t="str">
        <f>IF('Employee Input 20-21'!DVM31="","",'Employee Input 20-21'!DVM31)</f>
        <v/>
      </c>
      <c r="DVN31" s="14" t="str">
        <f>IF('Employee Input 20-21'!DVN31="","",'Employee Input 20-21'!DVN31)</f>
        <v/>
      </c>
      <c r="DVO31" s="14" t="str">
        <f>IF('Employee Input 20-21'!DVO31="","",'Employee Input 20-21'!DVO31)</f>
        <v/>
      </c>
      <c r="DVP31" s="14" t="str">
        <f>IF('Employee Input 20-21'!DVP31="","",'Employee Input 20-21'!DVP31)</f>
        <v/>
      </c>
      <c r="DVQ31" s="14" t="str">
        <f>IF('Employee Input 20-21'!DVQ31="","",'Employee Input 20-21'!DVQ31)</f>
        <v/>
      </c>
      <c r="DVR31" s="14" t="str">
        <f>IF('Employee Input 20-21'!DVR31="","",'Employee Input 20-21'!DVR31)</f>
        <v/>
      </c>
      <c r="DVS31" s="14" t="str">
        <f>IF('Employee Input 20-21'!DVS31="","",'Employee Input 20-21'!DVS31)</f>
        <v/>
      </c>
      <c r="DVT31" s="14" t="str">
        <f>IF('Employee Input 20-21'!DVT31="","",'Employee Input 20-21'!DVT31)</f>
        <v/>
      </c>
      <c r="DVU31" s="14" t="str">
        <f>IF('Employee Input 20-21'!DVU31="","",'Employee Input 20-21'!DVU31)</f>
        <v/>
      </c>
      <c r="DVV31" s="14" t="str">
        <f>IF('Employee Input 20-21'!DVV31="","",'Employee Input 20-21'!DVV31)</f>
        <v/>
      </c>
      <c r="DVW31" s="14" t="str">
        <f>IF('Employee Input 20-21'!DVW31="","",'Employee Input 20-21'!DVW31)</f>
        <v/>
      </c>
      <c r="DVX31" s="14" t="str">
        <f>IF('Employee Input 20-21'!DVX31="","",'Employee Input 20-21'!DVX31)</f>
        <v/>
      </c>
      <c r="DVY31" s="14" t="str">
        <f>IF('Employee Input 20-21'!DVY31="","",'Employee Input 20-21'!DVY31)</f>
        <v/>
      </c>
      <c r="DVZ31" s="14" t="str">
        <f>IF('Employee Input 20-21'!DVZ31="","",'Employee Input 20-21'!DVZ31)</f>
        <v/>
      </c>
      <c r="DWA31" s="14" t="str">
        <f>IF('Employee Input 20-21'!DWA31="","",'Employee Input 20-21'!DWA31)</f>
        <v/>
      </c>
      <c r="DWB31" s="14" t="str">
        <f>IF('Employee Input 20-21'!DWB31="","",'Employee Input 20-21'!DWB31)</f>
        <v/>
      </c>
      <c r="DWC31" s="14" t="str">
        <f>IF('Employee Input 20-21'!DWC31="","",'Employee Input 20-21'!DWC31)</f>
        <v/>
      </c>
      <c r="DWD31" s="14" t="str">
        <f>IF('Employee Input 20-21'!DWD31="","",'Employee Input 20-21'!DWD31)</f>
        <v/>
      </c>
      <c r="DWE31" s="14" t="str">
        <f>IF('Employee Input 20-21'!DWE31="","",'Employee Input 20-21'!DWE31)</f>
        <v/>
      </c>
      <c r="DWF31" s="14" t="str">
        <f>IF('Employee Input 20-21'!DWF31="","",'Employee Input 20-21'!DWF31)</f>
        <v/>
      </c>
      <c r="DWG31" s="14" t="str">
        <f>IF('Employee Input 20-21'!DWG31="","",'Employee Input 20-21'!DWG31)</f>
        <v/>
      </c>
      <c r="DWH31" s="14" t="str">
        <f>IF('Employee Input 20-21'!DWH31="","",'Employee Input 20-21'!DWH31)</f>
        <v/>
      </c>
      <c r="DWI31" s="14" t="str">
        <f>IF('Employee Input 20-21'!DWI31="","",'Employee Input 20-21'!DWI31)</f>
        <v/>
      </c>
      <c r="DWJ31" s="14" t="str">
        <f>IF('Employee Input 20-21'!DWJ31="","",'Employee Input 20-21'!DWJ31)</f>
        <v/>
      </c>
      <c r="DWK31" s="14" t="str">
        <f>IF('Employee Input 20-21'!DWK31="","",'Employee Input 20-21'!DWK31)</f>
        <v/>
      </c>
      <c r="DWL31" s="14" t="str">
        <f>IF('Employee Input 20-21'!DWL31="","",'Employee Input 20-21'!DWL31)</f>
        <v/>
      </c>
      <c r="DWM31" s="14" t="str">
        <f>IF('Employee Input 20-21'!DWM31="","",'Employee Input 20-21'!DWM31)</f>
        <v/>
      </c>
      <c r="DWN31" s="14" t="str">
        <f>IF('Employee Input 20-21'!DWN31="","",'Employee Input 20-21'!DWN31)</f>
        <v/>
      </c>
      <c r="DWO31" s="14" t="str">
        <f>IF('Employee Input 20-21'!DWO31="","",'Employee Input 20-21'!DWO31)</f>
        <v/>
      </c>
      <c r="DWP31" s="14" t="str">
        <f>IF('Employee Input 20-21'!DWP31="","",'Employee Input 20-21'!DWP31)</f>
        <v/>
      </c>
      <c r="DWQ31" s="14" t="str">
        <f>IF('Employee Input 20-21'!DWQ31="","",'Employee Input 20-21'!DWQ31)</f>
        <v/>
      </c>
      <c r="DWR31" s="14" t="str">
        <f>IF('Employee Input 20-21'!DWR31="","",'Employee Input 20-21'!DWR31)</f>
        <v/>
      </c>
      <c r="DWS31" s="14" t="str">
        <f>IF('Employee Input 20-21'!DWS31="","",'Employee Input 20-21'!DWS31)</f>
        <v/>
      </c>
      <c r="DWT31" s="14" t="str">
        <f>IF('Employee Input 20-21'!DWT31="","",'Employee Input 20-21'!DWT31)</f>
        <v/>
      </c>
      <c r="DWU31" s="14" t="str">
        <f>IF('Employee Input 20-21'!DWU31="","",'Employee Input 20-21'!DWU31)</f>
        <v/>
      </c>
      <c r="DWV31" s="14" t="str">
        <f>IF('Employee Input 20-21'!DWV31="","",'Employee Input 20-21'!DWV31)</f>
        <v/>
      </c>
      <c r="DWW31" s="14" t="str">
        <f>IF('Employee Input 20-21'!DWW31="","",'Employee Input 20-21'!DWW31)</f>
        <v/>
      </c>
      <c r="DWX31" s="14" t="str">
        <f>IF('Employee Input 20-21'!DWX31="","",'Employee Input 20-21'!DWX31)</f>
        <v/>
      </c>
      <c r="DWY31" s="14" t="str">
        <f>IF('Employee Input 20-21'!DWY31="","",'Employee Input 20-21'!DWY31)</f>
        <v/>
      </c>
      <c r="DWZ31" s="14" t="str">
        <f>IF('Employee Input 20-21'!DWZ31="","",'Employee Input 20-21'!DWZ31)</f>
        <v/>
      </c>
      <c r="DXA31" s="14" t="str">
        <f>IF('Employee Input 20-21'!DXA31="","",'Employee Input 20-21'!DXA31)</f>
        <v/>
      </c>
      <c r="DXB31" s="14" t="str">
        <f>IF('Employee Input 20-21'!DXB31="","",'Employee Input 20-21'!DXB31)</f>
        <v/>
      </c>
      <c r="DXC31" s="14" t="str">
        <f>IF('Employee Input 20-21'!DXC31="","",'Employee Input 20-21'!DXC31)</f>
        <v/>
      </c>
      <c r="DXD31" s="14" t="str">
        <f>IF('Employee Input 20-21'!DXD31="","",'Employee Input 20-21'!DXD31)</f>
        <v/>
      </c>
      <c r="DXE31" s="14" t="str">
        <f>IF('Employee Input 20-21'!DXE31="","",'Employee Input 20-21'!DXE31)</f>
        <v/>
      </c>
      <c r="DXF31" s="14" t="str">
        <f>IF('Employee Input 20-21'!DXF31="","",'Employee Input 20-21'!DXF31)</f>
        <v/>
      </c>
      <c r="DXG31" s="14" t="str">
        <f>IF('Employee Input 20-21'!DXG31="","",'Employee Input 20-21'!DXG31)</f>
        <v/>
      </c>
      <c r="DXH31" s="14" t="str">
        <f>IF('Employee Input 20-21'!DXH31="","",'Employee Input 20-21'!DXH31)</f>
        <v/>
      </c>
      <c r="DXI31" s="14" t="str">
        <f>IF('Employee Input 20-21'!DXI31="","",'Employee Input 20-21'!DXI31)</f>
        <v/>
      </c>
      <c r="DXJ31" s="14" t="str">
        <f>IF('Employee Input 20-21'!DXJ31="","",'Employee Input 20-21'!DXJ31)</f>
        <v/>
      </c>
      <c r="DXK31" s="14" t="str">
        <f>IF('Employee Input 20-21'!DXK31="","",'Employee Input 20-21'!DXK31)</f>
        <v/>
      </c>
      <c r="DXL31" s="14" t="str">
        <f>IF('Employee Input 20-21'!DXL31="","",'Employee Input 20-21'!DXL31)</f>
        <v/>
      </c>
      <c r="DXM31" s="14" t="str">
        <f>IF('Employee Input 20-21'!DXM31="","",'Employee Input 20-21'!DXM31)</f>
        <v/>
      </c>
      <c r="DXN31" s="14" t="str">
        <f>IF('Employee Input 20-21'!DXN31="","",'Employee Input 20-21'!DXN31)</f>
        <v/>
      </c>
      <c r="DXO31" s="14" t="str">
        <f>IF('Employee Input 20-21'!DXO31="","",'Employee Input 20-21'!DXO31)</f>
        <v/>
      </c>
      <c r="DXP31" s="14" t="str">
        <f>IF('Employee Input 20-21'!DXP31="","",'Employee Input 20-21'!DXP31)</f>
        <v/>
      </c>
      <c r="DXQ31" s="14" t="str">
        <f>IF('Employee Input 20-21'!DXQ31="","",'Employee Input 20-21'!DXQ31)</f>
        <v/>
      </c>
      <c r="DXR31" s="14" t="str">
        <f>IF('Employee Input 20-21'!DXR31="","",'Employee Input 20-21'!DXR31)</f>
        <v/>
      </c>
      <c r="DXS31" s="14" t="str">
        <f>IF('Employee Input 20-21'!DXS31="","",'Employee Input 20-21'!DXS31)</f>
        <v/>
      </c>
      <c r="DXT31" s="14" t="str">
        <f>IF('Employee Input 20-21'!DXT31="","",'Employee Input 20-21'!DXT31)</f>
        <v/>
      </c>
      <c r="DXU31" s="14" t="str">
        <f>IF('Employee Input 20-21'!DXU31="","",'Employee Input 20-21'!DXU31)</f>
        <v/>
      </c>
      <c r="DXV31" s="14" t="str">
        <f>IF('Employee Input 20-21'!DXV31="","",'Employee Input 20-21'!DXV31)</f>
        <v/>
      </c>
      <c r="DXW31" s="14" t="str">
        <f>IF('Employee Input 20-21'!DXW31="","",'Employee Input 20-21'!DXW31)</f>
        <v/>
      </c>
      <c r="DXX31" s="14" t="str">
        <f>IF('Employee Input 20-21'!DXX31="","",'Employee Input 20-21'!DXX31)</f>
        <v/>
      </c>
      <c r="DXY31" s="14" t="str">
        <f>IF('Employee Input 20-21'!DXY31="","",'Employee Input 20-21'!DXY31)</f>
        <v/>
      </c>
      <c r="DXZ31" s="14" t="str">
        <f>IF('Employee Input 20-21'!DXZ31="","",'Employee Input 20-21'!DXZ31)</f>
        <v/>
      </c>
      <c r="DYA31" s="14" t="str">
        <f>IF('Employee Input 20-21'!DYA31="","",'Employee Input 20-21'!DYA31)</f>
        <v/>
      </c>
      <c r="DYB31" s="14" t="str">
        <f>IF('Employee Input 20-21'!DYB31="","",'Employee Input 20-21'!DYB31)</f>
        <v/>
      </c>
      <c r="DYC31" s="14" t="str">
        <f>IF('Employee Input 20-21'!DYC31="","",'Employee Input 20-21'!DYC31)</f>
        <v/>
      </c>
      <c r="DYD31" s="14" t="str">
        <f>IF('Employee Input 20-21'!DYD31="","",'Employee Input 20-21'!DYD31)</f>
        <v/>
      </c>
      <c r="DYE31" s="14" t="str">
        <f>IF('Employee Input 20-21'!DYE31="","",'Employee Input 20-21'!DYE31)</f>
        <v/>
      </c>
      <c r="DYF31" s="14" t="str">
        <f>IF('Employee Input 20-21'!DYF31="","",'Employee Input 20-21'!DYF31)</f>
        <v/>
      </c>
      <c r="DYG31" s="14" t="str">
        <f>IF('Employee Input 20-21'!DYG31="","",'Employee Input 20-21'!DYG31)</f>
        <v/>
      </c>
      <c r="DYH31" s="14" t="str">
        <f>IF('Employee Input 20-21'!DYH31="","",'Employee Input 20-21'!DYH31)</f>
        <v/>
      </c>
      <c r="DYI31" s="14" t="str">
        <f>IF('Employee Input 20-21'!DYI31="","",'Employee Input 20-21'!DYI31)</f>
        <v/>
      </c>
      <c r="DYJ31" s="14" t="str">
        <f>IF('Employee Input 20-21'!DYJ31="","",'Employee Input 20-21'!DYJ31)</f>
        <v/>
      </c>
      <c r="DYK31" s="14" t="str">
        <f>IF('Employee Input 20-21'!DYK31="","",'Employee Input 20-21'!DYK31)</f>
        <v/>
      </c>
      <c r="DYL31" s="14" t="str">
        <f>IF('Employee Input 20-21'!DYL31="","",'Employee Input 20-21'!DYL31)</f>
        <v/>
      </c>
      <c r="DYM31" s="14" t="str">
        <f>IF('Employee Input 20-21'!DYM31="","",'Employee Input 20-21'!DYM31)</f>
        <v/>
      </c>
      <c r="DYN31" s="14" t="str">
        <f>IF('Employee Input 20-21'!DYN31="","",'Employee Input 20-21'!DYN31)</f>
        <v/>
      </c>
      <c r="DYO31" s="14" t="str">
        <f>IF('Employee Input 20-21'!DYO31="","",'Employee Input 20-21'!DYO31)</f>
        <v/>
      </c>
      <c r="DYP31" s="14" t="str">
        <f>IF('Employee Input 20-21'!DYP31="","",'Employee Input 20-21'!DYP31)</f>
        <v/>
      </c>
      <c r="DYQ31" s="14" t="str">
        <f>IF('Employee Input 20-21'!DYQ31="","",'Employee Input 20-21'!DYQ31)</f>
        <v/>
      </c>
      <c r="DYR31" s="14" t="str">
        <f>IF('Employee Input 20-21'!DYR31="","",'Employee Input 20-21'!DYR31)</f>
        <v/>
      </c>
      <c r="DYS31" s="14" t="str">
        <f>IF('Employee Input 20-21'!DYS31="","",'Employee Input 20-21'!DYS31)</f>
        <v/>
      </c>
      <c r="DYT31" s="14" t="str">
        <f>IF('Employee Input 20-21'!DYT31="","",'Employee Input 20-21'!DYT31)</f>
        <v/>
      </c>
      <c r="DYU31" s="14" t="str">
        <f>IF('Employee Input 20-21'!DYU31="","",'Employee Input 20-21'!DYU31)</f>
        <v/>
      </c>
      <c r="DYV31" s="14" t="str">
        <f>IF('Employee Input 20-21'!DYV31="","",'Employee Input 20-21'!DYV31)</f>
        <v/>
      </c>
      <c r="DYW31" s="14" t="str">
        <f>IF('Employee Input 20-21'!DYW31="","",'Employee Input 20-21'!DYW31)</f>
        <v/>
      </c>
      <c r="DYX31" s="14" t="str">
        <f>IF('Employee Input 20-21'!DYX31="","",'Employee Input 20-21'!DYX31)</f>
        <v/>
      </c>
      <c r="DYY31" s="14" t="str">
        <f>IF('Employee Input 20-21'!DYY31="","",'Employee Input 20-21'!DYY31)</f>
        <v/>
      </c>
      <c r="DYZ31" s="14" t="str">
        <f>IF('Employee Input 20-21'!DYZ31="","",'Employee Input 20-21'!DYZ31)</f>
        <v/>
      </c>
      <c r="DZA31" s="14" t="str">
        <f>IF('Employee Input 20-21'!DZA31="","",'Employee Input 20-21'!DZA31)</f>
        <v/>
      </c>
      <c r="DZB31" s="14" t="str">
        <f>IF('Employee Input 20-21'!DZB31="","",'Employee Input 20-21'!DZB31)</f>
        <v/>
      </c>
      <c r="DZC31" s="14" t="str">
        <f>IF('Employee Input 20-21'!DZC31="","",'Employee Input 20-21'!DZC31)</f>
        <v/>
      </c>
      <c r="DZD31" s="14" t="str">
        <f>IF('Employee Input 20-21'!DZD31="","",'Employee Input 20-21'!DZD31)</f>
        <v/>
      </c>
      <c r="DZE31" s="14" t="str">
        <f>IF('Employee Input 20-21'!DZE31="","",'Employee Input 20-21'!DZE31)</f>
        <v/>
      </c>
      <c r="DZF31" s="14" t="str">
        <f>IF('Employee Input 20-21'!DZF31="","",'Employee Input 20-21'!DZF31)</f>
        <v/>
      </c>
      <c r="DZG31" s="14" t="str">
        <f>IF('Employee Input 20-21'!DZG31="","",'Employee Input 20-21'!DZG31)</f>
        <v/>
      </c>
      <c r="DZH31" s="14" t="str">
        <f>IF('Employee Input 20-21'!DZH31="","",'Employee Input 20-21'!DZH31)</f>
        <v/>
      </c>
      <c r="DZI31" s="14" t="str">
        <f>IF('Employee Input 20-21'!DZI31="","",'Employee Input 20-21'!DZI31)</f>
        <v/>
      </c>
      <c r="DZJ31" s="14" t="str">
        <f>IF('Employee Input 20-21'!DZJ31="","",'Employee Input 20-21'!DZJ31)</f>
        <v/>
      </c>
      <c r="DZK31" s="14" t="str">
        <f>IF('Employee Input 20-21'!DZK31="","",'Employee Input 20-21'!DZK31)</f>
        <v/>
      </c>
      <c r="DZL31" s="14" t="str">
        <f>IF('Employee Input 20-21'!DZL31="","",'Employee Input 20-21'!DZL31)</f>
        <v/>
      </c>
      <c r="DZM31" s="14" t="str">
        <f>IF('Employee Input 20-21'!DZM31="","",'Employee Input 20-21'!DZM31)</f>
        <v/>
      </c>
      <c r="DZN31" s="14" t="str">
        <f>IF('Employee Input 20-21'!DZN31="","",'Employee Input 20-21'!DZN31)</f>
        <v/>
      </c>
      <c r="DZO31" s="14" t="str">
        <f>IF('Employee Input 20-21'!DZO31="","",'Employee Input 20-21'!DZO31)</f>
        <v/>
      </c>
      <c r="DZP31" s="14" t="str">
        <f>IF('Employee Input 20-21'!DZP31="","",'Employee Input 20-21'!DZP31)</f>
        <v/>
      </c>
      <c r="DZQ31" s="14" t="str">
        <f>IF('Employee Input 20-21'!DZQ31="","",'Employee Input 20-21'!DZQ31)</f>
        <v/>
      </c>
      <c r="DZR31" s="14" t="str">
        <f>IF('Employee Input 20-21'!DZR31="","",'Employee Input 20-21'!DZR31)</f>
        <v/>
      </c>
      <c r="DZS31" s="14" t="str">
        <f>IF('Employee Input 20-21'!DZS31="","",'Employee Input 20-21'!DZS31)</f>
        <v/>
      </c>
      <c r="DZT31" s="14" t="str">
        <f>IF('Employee Input 20-21'!DZT31="","",'Employee Input 20-21'!DZT31)</f>
        <v/>
      </c>
      <c r="DZU31" s="14" t="str">
        <f>IF('Employee Input 20-21'!DZU31="","",'Employee Input 20-21'!DZU31)</f>
        <v/>
      </c>
      <c r="DZV31" s="14" t="str">
        <f>IF('Employee Input 20-21'!DZV31="","",'Employee Input 20-21'!DZV31)</f>
        <v/>
      </c>
      <c r="DZW31" s="14" t="str">
        <f>IF('Employee Input 20-21'!DZW31="","",'Employee Input 20-21'!DZW31)</f>
        <v/>
      </c>
      <c r="DZX31" s="14" t="str">
        <f>IF('Employee Input 20-21'!DZX31="","",'Employee Input 20-21'!DZX31)</f>
        <v/>
      </c>
      <c r="DZY31" s="14" t="str">
        <f>IF('Employee Input 20-21'!DZY31="","",'Employee Input 20-21'!DZY31)</f>
        <v/>
      </c>
      <c r="DZZ31" s="14" t="str">
        <f>IF('Employee Input 20-21'!DZZ31="","",'Employee Input 20-21'!DZZ31)</f>
        <v/>
      </c>
      <c r="EAA31" s="14" t="str">
        <f>IF('Employee Input 20-21'!EAA31="","",'Employee Input 20-21'!EAA31)</f>
        <v/>
      </c>
      <c r="EAB31" s="14" t="str">
        <f>IF('Employee Input 20-21'!EAB31="","",'Employee Input 20-21'!EAB31)</f>
        <v/>
      </c>
      <c r="EAC31" s="14" t="str">
        <f>IF('Employee Input 20-21'!EAC31="","",'Employee Input 20-21'!EAC31)</f>
        <v/>
      </c>
      <c r="EAD31" s="14" t="str">
        <f>IF('Employee Input 20-21'!EAD31="","",'Employee Input 20-21'!EAD31)</f>
        <v/>
      </c>
      <c r="EAE31" s="14" t="str">
        <f>IF('Employee Input 20-21'!EAE31="","",'Employee Input 20-21'!EAE31)</f>
        <v/>
      </c>
      <c r="EAF31" s="14" t="str">
        <f>IF('Employee Input 20-21'!EAF31="","",'Employee Input 20-21'!EAF31)</f>
        <v/>
      </c>
      <c r="EAG31" s="14" t="str">
        <f>IF('Employee Input 20-21'!EAG31="","",'Employee Input 20-21'!EAG31)</f>
        <v/>
      </c>
      <c r="EAH31" s="14" t="str">
        <f>IF('Employee Input 20-21'!EAH31="","",'Employee Input 20-21'!EAH31)</f>
        <v/>
      </c>
      <c r="EAI31" s="14" t="str">
        <f>IF('Employee Input 20-21'!EAI31="","",'Employee Input 20-21'!EAI31)</f>
        <v/>
      </c>
      <c r="EAJ31" s="14" t="str">
        <f>IF('Employee Input 20-21'!EAJ31="","",'Employee Input 20-21'!EAJ31)</f>
        <v/>
      </c>
      <c r="EAK31" s="14" t="str">
        <f>IF('Employee Input 20-21'!EAK31="","",'Employee Input 20-21'!EAK31)</f>
        <v/>
      </c>
      <c r="EAL31" s="14" t="str">
        <f>IF('Employee Input 20-21'!EAL31="","",'Employee Input 20-21'!EAL31)</f>
        <v/>
      </c>
      <c r="EAM31" s="14" t="str">
        <f>IF('Employee Input 20-21'!EAM31="","",'Employee Input 20-21'!EAM31)</f>
        <v/>
      </c>
      <c r="EAN31" s="14" t="str">
        <f>IF('Employee Input 20-21'!EAN31="","",'Employee Input 20-21'!EAN31)</f>
        <v/>
      </c>
      <c r="EAO31" s="14" t="str">
        <f>IF('Employee Input 20-21'!EAO31="","",'Employee Input 20-21'!EAO31)</f>
        <v/>
      </c>
      <c r="EAP31" s="14" t="str">
        <f>IF('Employee Input 20-21'!EAP31="","",'Employee Input 20-21'!EAP31)</f>
        <v/>
      </c>
      <c r="EAQ31" s="14" t="str">
        <f>IF('Employee Input 20-21'!EAQ31="","",'Employee Input 20-21'!EAQ31)</f>
        <v/>
      </c>
      <c r="EAR31" s="14" t="str">
        <f>IF('Employee Input 20-21'!EAR31="","",'Employee Input 20-21'!EAR31)</f>
        <v/>
      </c>
      <c r="EAS31" s="14" t="str">
        <f>IF('Employee Input 20-21'!EAS31="","",'Employee Input 20-21'!EAS31)</f>
        <v/>
      </c>
      <c r="EAT31" s="14" t="str">
        <f>IF('Employee Input 20-21'!EAT31="","",'Employee Input 20-21'!EAT31)</f>
        <v/>
      </c>
      <c r="EAU31" s="14" t="str">
        <f>IF('Employee Input 20-21'!EAU31="","",'Employee Input 20-21'!EAU31)</f>
        <v/>
      </c>
      <c r="EAV31" s="14" t="str">
        <f>IF('Employee Input 20-21'!EAV31="","",'Employee Input 20-21'!EAV31)</f>
        <v/>
      </c>
      <c r="EAW31" s="14" t="str">
        <f>IF('Employee Input 20-21'!EAW31="","",'Employee Input 20-21'!EAW31)</f>
        <v/>
      </c>
      <c r="EAX31" s="14" t="str">
        <f>IF('Employee Input 20-21'!EAX31="","",'Employee Input 20-21'!EAX31)</f>
        <v/>
      </c>
      <c r="EAY31" s="14" t="str">
        <f>IF('Employee Input 20-21'!EAY31="","",'Employee Input 20-21'!EAY31)</f>
        <v/>
      </c>
      <c r="EAZ31" s="14" t="str">
        <f>IF('Employee Input 20-21'!EAZ31="","",'Employee Input 20-21'!EAZ31)</f>
        <v/>
      </c>
      <c r="EBA31" s="14" t="str">
        <f>IF('Employee Input 20-21'!EBA31="","",'Employee Input 20-21'!EBA31)</f>
        <v/>
      </c>
      <c r="EBB31" s="14" t="str">
        <f>IF('Employee Input 20-21'!EBB31="","",'Employee Input 20-21'!EBB31)</f>
        <v/>
      </c>
      <c r="EBC31" s="14" t="str">
        <f>IF('Employee Input 20-21'!EBC31="","",'Employee Input 20-21'!EBC31)</f>
        <v/>
      </c>
      <c r="EBD31" s="14" t="str">
        <f>IF('Employee Input 20-21'!EBD31="","",'Employee Input 20-21'!EBD31)</f>
        <v/>
      </c>
      <c r="EBE31" s="14" t="str">
        <f>IF('Employee Input 20-21'!EBE31="","",'Employee Input 20-21'!EBE31)</f>
        <v/>
      </c>
      <c r="EBF31" s="14" t="str">
        <f>IF('Employee Input 20-21'!EBF31="","",'Employee Input 20-21'!EBF31)</f>
        <v/>
      </c>
      <c r="EBG31" s="14" t="str">
        <f>IF('Employee Input 20-21'!EBG31="","",'Employee Input 20-21'!EBG31)</f>
        <v/>
      </c>
      <c r="EBH31" s="14" t="str">
        <f>IF('Employee Input 20-21'!EBH31="","",'Employee Input 20-21'!EBH31)</f>
        <v/>
      </c>
      <c r="EBI31" s="14" t="str">
        <f>IF('Employee Input 20-21'!EBI31="","",'Employee Input 20-21'!EBI31)</f>
        <v/>
      </c>
      <c r="EBJ31" s="14" t="str">
        <f>IF('Employee Input 20-21'!EBJ31="","",'Employee Input 20-21'!EBJ31)</f>
        <v/>
      </c>
      <c r="EBK31" s="14" t="str">
        <f>IF('Employee Input 20-21'!EBK31="","",'Employee Input 20-21'!EBK31)</f>
        <v/>
      </c>
      <c r="EBL31" s="14" t="str">
        <f>IF('Employee Input 20-21'!EBL31="","",'Employee Input 20-21'!EBL31)</f>
        <v/>
      </c>
      <c r="EBM31" s="14" t="str">
        <f>IF('Employee Input 20-21'!EBM31="","",'Employee Input 20-21'!EBM31)</f>
        <v/>
      </c>
      <c r="EBN31" s="14" t="str">
        <f>IF('Employee Input 20-21'!EBN31="","",'Employee Input 20-21'!EBN31)</f>
        <v/>
      </c>
      <c r="EBO31" s="14" t="str">
        <f>IF('Employee Input 20-21'!EBO31="","",'Employee Input 20-21'!EBO31)</f>
        <v/>
      </c>
      <c r="EBP31" s="14" t="str">
        <f>IF('Employee Input 20-21'!EBP31="","",'Employee Input 20-21'!EBP31)</f>
        <v/>
      </c>
      <c r="EBQ31" s="14" t="str">
        <f>IF('Employee Input 20-21'!EBQ31="","",'Employee Input 20-21'!EBQ31)</f>
        <v/>
      </c>
      <c r="EBR31" s="14" t="str">
        <f>IF('Employee Input 20-21'!EBR31="","",'Employee Input 20-21'!EBR31)</f>
        <v/>
      </c>
      <c r="EBS31" s="14" t="str">
        <f>IF('Employee Input 20-21'!EBS31="","",'Employee Input 20-21'!EBS31)</f>
        <v/>
      </c>
      <c r="EBT31" s="14" t="str">
        <f>IF('Employee Input 20-21'!EBT31="","",'Employee Input 20-21'!EBT31)</f>
        <v/>
      </c>
      <c r="EBU31" s="14" t="str">
        <f>IF('Employee Input 20-21'!EBU31="","",'Employee Input 20-21'!EBU31)</f>
        <v/>
      </c>
      <c r="EBV31" s="14" t="str">
        <f>IF('Employee Input 20-21'!EBV31="","",'Employee Input 20-21'!EBV31)</f>
        <v/>
      </c>
      <c r="EBW31" s="14" t="str">
        <f>IF('Employee Input 20-21'!EBW31="","",'Employee Input 20-21'!EBW31)</f>
        <v/>
      </c>
      <c r="EBX31" s="14" t="str">
        <f>IF('Employee Input 20-21'!EBX31="","",'Employee Input 20-21'!EBX31)</f>
        <v/>
      </c>
      <c r="EBY31" s="14" t="str">
        <f>IF('Employee Input 20-21'!EBY31="","",'Employee Input 20-21'!EBY31)</f>
        <v/>
      </c>
      <c r="EBZ31" s="14" t="str">
        <f>IF('Employee Input 20-21'!EBZ31="","",'Employee Input 20-21'!EBZ31)</f>
        <v/>
      </c>
      <c r="ECA31" s="14" t="str">
        <f>IF('Employee Input 20-21'!ECA31="","",'Employee Input 20-21'!ECA31)</f>
        <v/>
      </c>
      <c r="ECB31" s="14" t="str">
        <f>IF('Employee Input 20-21'!ECB31="","",'Employee Input 20-21'!ECB31)</f>
        <v/>
      </c>
      <c r="ECC31" s="14" t="str">
        <f>IF('Employee Input 20-21'!ECC31="","",'Employee Input 20-21'!ECC31)</f>
        <v/>
      </c>
      <c r="ECD31" s="14" t="str">
        <f>IF('Employee Input 20-21'!ECD31="","",'Employee Input 20-21'!ECD31)</f>
        <v/>
      </c>
      <c r="ECE31" s="14" t="str">
        <f>IF('Employee Input 20-21'!ECE31="","",'Employee Input 20-21'!ECE31)</f>
        <v/>
      </c>
      <c r="ECF31" s="14" t="str">
        <f>IF('Employee Input 20-21'!ECF31="","",'Employee Input 20-21'!ECF31)</f>
        <v/>
      </c>
      <c r="ECG31" s="14" t="str">
        <f>IF('Employee Input 20-21'!ECG31="","",'Employee Input 20-21'!ECG31)</f>
        <v/>
      </c>
      <c r="ECH31" s="14" t="str">
        <f>IF('Employee Input 20-21'!ECH31="","",'Employee Input 20-21'!ECH31)</f>
        <v/>
      </c>
      <c r="ECI31" s="14" t="str">
        <f>IF('Employee Input 20-21'!ECI31="","",'Employee Input 20-21'!ECI31)</f>
        <v/>
      </c>
      <c r="ECJ31" s="14" t="str">
        <f>IF('Employee Input 20-21'!ECJ31="","",'Employee Input 20-21'!ECJ31)</f>
        <v/>
      </c>
      <c r="ECK31" s="14" t="str">
        <f>IF('Employee Input 20-21'!ECK31="","",'Employee Input 20-21'!ECK31)</f>
        <v/>
      </c>
      <c r="ECL31" s="14" t="str">
        <f>IF('Employee Input 20-21'!ECL31="","",'Employee Input 20-21'!ECL31)</f>
        <v/>
      </c>
      <c r="ECM31" s="14" t="str">
        <f>IF('Employee Input 20-21'!ECM31="","",'Employee Input 20-21'!ECM31)</f>
        <v/>
      </c>
      <c r="ECN31" s="14" t="str">
        <f>IF('Employee Input 20-21'!ECN31="","",'Employee Input 20-21'!ECN31)</f>
        <v/>
      </c>
      <c r="ECO31" s="14" t="str">
        <f>IF('Employee Input 20-21'!ECO31="","",'Employee Input 20-21'!ECO31)</f>
        <v/>
      </c>
      <c r="ECP31" s="14" t="str">
        <f>IF('Employee Input 20-21'!ECP31="","",'Employee Input 20-21'!ECP31)</f>
        <v/>
      </c>
      <c r="ECQ31" s="14" t="str">
        <f>IF('Employee Input 20-21'!ECQ31="","",'Employee Input 20-21'!ECQ31)</f>
        <v/>
      </c>
      <c r="ECR31" s="14" t="str">
        <f>IF('Employee Input 20-21'!ECR31="","",'Employee Input 20-21'!ECR31)</f>
        <v/>
      </c>
      <c r="ECS31" s="14" t="str">
        <f>IF('Employee Input 20-21'!ECS31="","",'Employee Input 20-21'!ECS31)</f>
        <v/>
      </c>
      <c r="ECT31" s="14" t="str">
        <f>IF('Employee Input 20-21'!ECT31="","",'Employee Input 20-21'!ECT31)</f>
        <v/>
      </c>
      <c r="ECU31" s="14" t="str">
        <f>IF('Employee Input 20-21'!ECU31="","",'Employee Input 20-21'!ECU31)</f>
        <v/>
      </c>
      <c r="ECV31" s="14" t="str">
        <f>IF('Employee Input 20-21'!ECV31="","",'Employee Input 20-21'!ECV31)</f>
        <v/>
      </c>
      <c r="ECW31" s="14" t="str">
        <f>IF('Employee Input 20-21'!ECW31="","",'Employee Input 20-21'!ECW31)</f>
        <v/>
      </c>
      <c r="ECX31" s="14" t="str">
        <f>IF('Employee Input 20-21'!ECX31="","",'Employee Input 20-21'!ECX31)</f>
        <v/>
      </c>
      <c r="ECY31" s="14" t="str">
        <f>IF('Employee Input 20-21'!ECY31="","",'Employee Input 20-21'!ECY31)</f>
        <v/>
      </c>
      <c r="ECZ31" s="14" t="str">
        <f>IF('Employee Input 20-21'!ECZ31="","",'Employee Input 20-21'!ECZ31)</f>
        <v/>
      </c>
      <c r="EDA31" s="14" t="str">
        <f>IF('Employee Input 20-21'!EDA31="","",'Employee Input 20-21'!EDA31)</f>
        <v/>
      </c>
      <c r="EDB31" s="14" t="str">
        <f>IF('Employee Input 20-21'!EDB31="","",'Employee Input 20-21'!EDB31)</f>
        <v/>
      </c>
      <c r="EDC31" s="14" t="str">
        <f>IF('Employee Input 20-21'!EDC31="","",'Employee Input 20-21'!EDC31)</f>
        <v/>
      </c>
      <c r="EDD31" s="14" t="str">
        <f>IF('Employee Input 20-21'!EDD31="","",'Employee Input 20-21'!EDD31)</f>
        <v/>
      </c>
      <c r="EDE31" s="14" t="str">
        <f>IF('Employee Input 20-21'!EDE31="","",'Employee Input 20-21'!EDE31)</f>
        <v/>
      </c>
      <c r="EDF31" s="14" t="str">
        <f>IF('Employee Input 20-21'!EDF31="","",'Employee Input 20-21'!EDF31)</f>
        <v/>
      </c>
      <c r="EDG31" s="14" t="str">
        <f>IF('Employee Input 20-21'!EDG31="","",'Employee Input 20-21'!EDG31)</f>
        <v/>
      </c>
      <c r="EDH31" s="14" t="str">
        <f>IF('Employee Input 20-21'!EDH31="","",'Employee Input 20-21'!EDH31)</f>
        <v/>
      </c>
      <c r="EDI31" s="14" t="str">
        <f>IF('Employee Input 20-21'!EDI31="","",'Employee Input 20-21'!EDI31)</f>
        <v/>
      </c>
      <c r="EDJ31" s="14" t="str">
        <f>IF('Employee Input 20-21'!EDJ31="","",'Employee Input 20-21'!EDJ31)</f>
        <v/>
      </c>
      <c r="EDK31" s="14" t="str">
        <f>IF('Employee Input 20-21'!EDK31="","",'Employee Input 20-21'!EDK31)</f>
        <v/>
      </c>
      <c r="EDL31" s="14" t="str">
        <f>IF('Employee Input 20-21'!EDL31="","",'Employee Input 20-21'!EDL31)</f>
        <v/>
      </c>
      <c r="EDM31" s="14" t="str">
        <f>IF('Employee Input 20-21'!EDM31="","",'Employee Input 20-21'!EDM31)</f>
        <v/>
      </c>
      <c r="EDN31" s="14" t="str">
        <f>IF('Employee Input 20-21'!EDN31="","",'Employee Input 20-21'!EDN31)</f>
        <v/>
      </c>
      <c r="EDO31" s="14" t="str">
        <f>IF('Employee Input 20-21'!EDO31="","",'Employee Input 20-21'!EDO31)</f>
        <v/>
      </c>
      <c r="EDP31" s="14" t="str">
        <f>IF('Employee Input 20-21'!EDP31="","",'Employee Input 20-21'!EDP31)</f>
        <v/>
      </c>
      <c r="EDQ31" s="14" t="str">
        <f>IF('Employee Input 20-21'!EDQ31="","",'Employee Input 20-21'!EDQ31)</f>
        <v/>
      </c>
      <c r="EDR31" s="14" t="str">
        <f>IF('Employee Input 20-21'!EDR31="","",'Employee Input 20-21'!EDR31)</f>
        <v/>
      </c>
      <c r="EDS31" s="14" t="str">
        <f>IF('Employee Input 20-21'!EDS31="","",'Employee Input 20-21'!EDS31)</f>
        <v/>
      </c>
      <c r="EDT31" s="14" t="str">
        <f>IF('Employee Input 20-21'!EDT31="","",'Employee Input 20-21'!EDT31)</f>
        <v/>
      </c>
      <c r="EDU31" s="14" t="str">
        <f>IF('Employee Input 20-21'!EDU31="","",'Employee Input 20-21'!EDU31)</f>
        <v/>
      </c>
      <c r="EDV31" s="14" t="str">
        <f>IF('Employee Input 20-21'!EDV31="","",'Employee Input 20-21'!EDV31)</f>
        <v/>
      </c>
      <c r="EDW31" s="14" t="str">
        <f>IF('Employee Input 20-21'!EDW31="","",'Employee Input 20-21'!EDW31)</f>
        <v/>
      </c>
      <c r="EDX31" s="14" t="str">
        <f>IF('Employee Input 20-21'!EDX31="","",'Employee Input 20-21'!EDX31)</f>
        <v/>
      </c>
      <c r="EDY31" s="14" t="str">
        <f>IF('Employee Input 20-21'!EDY31="","",'Employee Input 20-21'!EDY31)</f>
        <v/>
      </c>
      <c r="EDZ31" s="14" t="str">
        <f>IF('Employee Input 20-21'!EDZ31="","",'Employee Input 20-21'!EDZ31)</f>
        <v/>
      </c>
      <c r="EEA31" s="14" t="str">
        <f>IF('Employee Input 20-21'!EEA31="","",'Employee Input 20-21'!EEA31)</f>
        <v/>
      </c>
      <c r="EEB31" s="14" t="str">
        <f>IF('Employee Input 20-21'!EEB31="","",'Employee Input 20-21'!EEB31)</f>
        <v/>
      </c>
      <c r="EEC31" s="14" t="str">
        <f>IF('Employee Input 20-21'!EEC31="","",'Employee Input 20-21'!EEC31)</f>
        <v/>
      </c>
      <c r="EED31" s="14" t="str">
        <f>IF('Employee Input 20-21'!EED31="","",'Employee Input 20-21'!EED31)</f>
        <v/>
      </c>
      <c r="EEE31" s="14" t="str">
        <f>IF('Employee Input 20-21'!EEE31="","",'Employee Input 20-21'!EEE31)</f>
        <v/>
      </c>
      <c r="EEF31" s="14" t="str">
        <f>IF('Employee Input 20-21'!EEF31="","",'Employee Input 20-21'!EEF31)</f>
        <v/>
      </c>
      <c r="EEG31" s="14" t="str">
        <f>IF('Employee Input 20-21'!EEG31="","",'Employee Input 20-21'!EEG31)</f>
        <v/>
      </c>
      <c r="EEH31" s="14" t="str">
        <f>IF('Employee Input 20-21'!EEH31="","",'Employee Input 20-21'!EEH31)</f>
        <v/>
      </c>
      <c r="EEI31" s="14" t="str">
        <f>IF('Employee Input 20-21'!EEI31="","",'Employee Input 20-21'!EEI31)</f>
        <v/>
      </c>
      <c r="EEJ31" s="14" t="str">
        <f>IF('Employee Input 20-21'!EEJ31="","",'Employee Input 20-21'!EEJ31)</f>
        <v/>
      </c>
      <c r="EEK31" s="14" t="str">
        <f>IF('Employee Input 20-21'!EEK31="","",'Employee Input 20-21'!EEK31)</f>
        <v/>
      </c>
      <c r="EEL31" s="14" t="str">
        <f>IF('Employee Input 20-21'!EEL31="","",'Employee Input 20-21'!EEL31)</f>
        <v/>
      </c>
      <c r="EEM31" s="14" t="str">
        <f>IF('Employee Input 20-21'!EEM31="","",'Employee Input 20-21'!EEM31)</f>
        <v/>
      </c>
      <c r="EEN31" s="14" t="str">
        <f>IF('Employee Input 20-21'!EEN31="","",'Employee Input 20-21'!EEN31)</f>
        <v/>
      </c>
      <c r="EEO31" s="14" t="str">
        <f>IF('Employee Input 20-21'!EEO31="","",'Employee Input 20-21'!EEO31)</f>
        <v/>
      </c>
      <c r="EEP31" s="14" t="str">
        <f>IF('Employee Input 20-21'!EEP31="","",'Employee Input 20-21'!EEP31)</f>
        <v/>
      </c>
      <c r="EEQ31" s="14" t="str">
        <f>IF('Employee Input 20-21'!EEQ31="","",'Employee Input 20-21'!EEQ31)</f>
        <v/>
      </c>
      <c r="EER31" s="14" t="str">
        <f>IF('Employee Input 20-21'!EER31="","",'Employee Input 20-21'!EER31)</f>
        <v/>
      </c>
      <c r="EES31" s="14" t="str">
        <f>IF('Employee Input 20-21'!EES31="","",'Employee Input 20-21'!EES31)</f>
        <v/>
      </c>
      <c r="EET31" s="14" t="str">
        <f>IF('Employee Input 20-21'!EET31="","",'Employee Input 20-21'!EET31)</f>
        <v/>
      </c>
      <c r="EEU31" s="14" t="str">
        <f>IF('Employee Input 20-21'!EEU31="","",'Employee Input 20-21'!EEU31)</f>
        <v/>
      </c>
      <c r="EEV31" s="14" t="str">
        <f>IF('Employee Input 20-21'!EEV31="","",'Employee Input 20-21'!EEV31)</f>
        <v/>
      </c>
      <c r="EEW31" s="14" t="str">
        <f>IF('Employee Input 20-21'!EEW31="","",'Employee Input 20-21'!EEW31)</f>
        <v/>
      </c>
      <c r="EEX31" s="14" t="str">
        <f>IF('Employee Input 20-21'!EEX31="","",'Employee Input 20-21'!EEX31)</f>
        <v/>
      </c>
      <c r="EEY31" s="14" t="str">
        <f>IF('Employee Input 20-21'!EEY31="","",'Employee Input 20-21'!EEY31)</f>
        <v/>
      </c>
      <c r="EEZ31" s="14" t="str">
        <f>IF('Employee Input 20-21'!EEZ31="","",'Employee Input 20-21'!EEZ31)</f>
        <v/>
      </c>
      <c r="EFA31" s="14" t="str">
        <f>IF('Employee Input 20-21'!EFA31="","",'Employee Input 20-21'!EFA31)</f>
        <v/>
      </c>
      <c r="EFB31" s="14" t="str">
        <f>IF('Employee Input 20-21'!EFB31="","",'Employee Input 20-21'!EFB31)</f>
        <v/>
      </c>
      <c r="EFC31" s="14" t="str">
        <f>IF('Employee Input 20-21'!EFC31="","",'Employee Input 20-21'!EFC31)</f>
        <v/>
      </c>
      <c r="EFD31" s="14" t="str">
        <f>IF('Employee Input 20-21'!EFD31="","",'Employee Input 20-21'!EFD31)</f>
        <v/>
      </c>
      <c r="EFE31" s="14" t="str">
        <f>IF('Employee Input 20-21'!EFE31="","",'Employee Input 20-21'!EFE31)</f>
        <v/>
      </c>
      <c r="EFF31" s="14" t="str">
        <f>IF('Employee Input 20-21'!EFF31="","",'Employee Input 20-21'!EFF31)</f>
        <v/>
      </c>
      <c r="EFG31" s="14" t="str">
        <f>IF('Employee Input 20-21'!EFG31="","",'Employee Input 20-21'!EFG31)</f>
        <v/>
      </c>
      <c r="EFH31" s="14" t="str">
        <f>IF('Employee Input 20-21'!EFH31="","",'Employee Input 20-21'!EFH31)</f>
        <v/>
      </c>
      <c r="EFI31" s="14" t="str">
        <f>IF('Employee Input 20-21'!EFI31="","",'Employee Input 20-21'!EFI31)</f>
        <v/>
      </c>
      <c r="EFJ31" s="14" t="str">
        <f>IF('Employee Input 20-21'!EFJ31="","",'Employee Input 20-21'!EFJ31)</f>
        <v/>
      </c>
      <c r="EFK31" s="14" t="str">
        <f>IF('Employee Input 20-21'!EFK31="","",'Employee Input 20-21'!EFK31)</f>
        <v/>
      </c>
      <c r="EFL31" s="14" t="str">
        <f>IF('Employee Input 20-21'!EFL31="","",'Employee Input 20-21'!EFL31)</f>
        <v/>
      </c>
      <c r="EFM31" s="14" t="str">
        <f>IF('Employee Input 20-21'!EFM31="","",'Employee Input 20-21'!EFM31)</f>
        <v/>
      </c>
      <c r="EFN31" s="14" t="str">
        <f>IF('Employee Input 20-21'!EFN31="","",'Employee Input 20-21'!EFN31)</f>
        <v/>
      </c>
      <c r="EFO31" s="14" t="str">
        <f>IF('Employee Input 20-21'!EFO31="","",'Employee Input 20-21'!EFO31)</f>
        <v/>
      </c>
      <c r="EFP31" s="14" t="str">
        <f>IF('Employee Input 20-21'!EFP31="","",'Employee Input 20-21'!EFP31)</f>
        <v/>
      </c>
      <c r="EFQ31" s="14" t="str">
        <f>IF('Employee Input 20-21'!EFQ31="","",'Employee Input 20-21'!EFQ31)</f>
        <v/>
      </c>
      <c r="EFR31" s="14" t="str">
        <f>IF('Employee Input 20-21'!EFR31="","",'Employee Input 20-21'!EFR31)</f>
        <v/>
      </c>
      <c r="EFS31" s="14" t="str">
        <f>IF('Employee Input 20-21'!EFS31="","",'Employee Input 20-21'!EFS31)</f>
        <v/>
      </c>
      <c r="EFT31" s="14" t="str">
        <f>IF('Employee Input 20-21'!EFT31="","",'Employee Input 20-21'!EFT31)</f>
        <v/>
      </c>
      <c r="EFU31" s="14" t="str">
        <f>IF('Employee Input 20-21'!EFU31="","",'Employee Input 20-21'!EFU31)</f>
        <v/>
      </c>
      <c r="EFV31" s="14" t="str">
        <f>IF('Employee Input 20-21'!EFV31="","",'Employee Input 20-21'!EFV31)</f>
        <v/>
      </c>
      <c r="EFW31" s="14" t="str">
        <f>IF('Employee Input 20-21'!EFW31="","",'Employee Input 20-21'!EFW31)</f>
        <v/>
      </c>
      <c r="EFX31" s="14" t="str">
        <f>IF('Employee Input 20-21'!EFX31="","",'Employee Input 20-21'!EFX31)</f>
        <v/>
      </c>
      <c r="EFY31" s="14" t="str">
        <f>IF('Employee Input 20-21'!EFY31="","",'Employee Input 20-21'!EFY31)</f>
        <v/>
      </c>
      <c r="EFZ31" s="14" t="str">
        <f>IF('Employee Input 20-21'!EFZ31="","",'Employee Input 20-21'!EFZ31)</f>
        <v/>
      </c>
      <c r="EGA31" s="14" t="str">
        <f>IF('Employee Input 20-21'!EGA31="","",'Employee Input 20-21'!EGA31)</f>
        <v/>
      </c>
      <c r="EGB31" s="14" t="str">
        <f>IF('Employee Input 20-21'!EGB31="","",'Employee Input 20-21'!EGB31)</f>
        <v/>
      </c>
      <c r="EGC31" s="14" t="str">
        <f>IF('Employee Input 20-21'!EGC31="","",'Employee Input 20-21'!EGC31)</f>
        <v/>
      </c>
      <c r="EGD31" s="14" t="str">
        <f>IF('Employee Input 20-21'!EGD31="","",'Employee Input 20-21'!EGD31)</f>
        <v/>
      </c>
      <c r="EGE31" s="14" t="str">
        <f>IF('Employee Input 20-21'!EGE31="","",'Employee Input 20-21'!EGE31)</f>
        <v/>
      </c>
      <c r="EGF31" s="14" t="str">
        <f>IF('Employee Input 20-21'!EGF31="","",'Employee Input 20-21'!EGF31)</f>
        <v/>
      </c>
      <c r="EGG31" s="14" t="str">
        <f>IF('Employee Input 20-21'!EGG31="","",'Employee Input 20-21'!EGG31)</f>
        <v/>
      </c>
      <c r="EGH31" s="14" t="str">
        <f>IF('Employee Input 20-21'!EGH31="","",'Employee Input 20-21'!EGH31)</f>
        <v/>
      </c>
      <c r="EGI31" s="14" t="str">
        <f>IF('Employee Input 20-21'!EGI31="","",'Employee Input 20-21'!EGI31)</f>
        <v/>
      </c>
      <c r="EGJ31" s="14" t="str">
        <f>IF('Employee Input 20-21'!EGJ31="","",'Employee Input 20-21'!EGJ31)</f>
        <v/>
      </c>
      <c r="EGK31" s="14" t="str">
        <f>IF('Employee Input 20-21'!EGK31="","",'Employee Input 20-21'!EGK31)</f>
        <v/>
      </c>
      <c r="EGL31" s="14" t="str">
        <f>IF('Employee Input 20-21'!EGL31="","",'Employee Input 20-21'!EGL31)</f>
        <v/>
      </c>
      <c r="EGM31" s="14" t="str">
        <f>IF('Employee Input 20-21'!EGM31="","",'Employee Input 20-21'!EGM31)</f>
        <v/>
      </c>
      <c r="EGN31" s="14" t="str">
        <f>IF('Employee Input 20-21'!EGN31="","",'Employee Input 20-21'!EGN31)</f>
        <v/>
      </c>
      <c r="EGO31" s="14" t="str">
        <f>IF('Employee Input 20-21'!EGO31="","",'Employee Input 20-21'!EGO31)</f>
        <v/>
      </c>
      <c r="EGP31" s="14" t="str">
        <f>IF('Employee Input 20-21'!EGP31="","",'Employee Input 20-21'!EGP31)</f>
        <v/>
      </c>
      <c r="EGQ31" s="14" t="str">
        <f>IF('Employee Input 20-21'!EGQ31="","",'Employee Input 20-21'!EGQ31)</f>
        <v/>
      </c>
      <c r="EGR31" s="14" t="str">
        <f>IF('Employee Input 20-21'!EGR31="","",'Employee Input 20-21'!EGR31)</f>
        <v/>
      </c>
      <c r="EGS31" s="14" t="str">
        <f>IF('Employee Input 20-21'!EGS31="","",'Employee Input 20-21'!EGS31)</f>
        <v/>
      </c>
      <c r="EGT31" s="14" t="str">
        <f>IF('Employee Input 20-21'!EGT31="","",'Employee Input 20-21'!EGT31)</f>
        <v/>
      </c>
      <c r="EGU31" s="14" t="str">
        <f>IF('Employee Input 20-21'!EGU31="","",'Employee Input 20-21'!EGU31)</f>
        <v/>
      </c>
      <c r="EGV31" s="14" t="str">
        <f>IF('Employee Input 20-21'!EGV31="","",'Employee Input 20-21'!EGV31)</f>
        <v/>
      </c>
      <c r="EGW31" s="14" t="str">
        <f>IF('Employee Input 20-21'!EGW31="","",'Employee Input 20-21'!EGW31)</f>
        <v/>
      </c>
      <c r="EGX31" s="14" t="str">
        <f>IF('Employee Input 20-21'!EGX31="","",'Employee Input 20-21'!EGX31)</f>
        <v/>
      </c>
      <c r="EGY31" s="14" t="str">
        <f>IF('Employee Input 20-21'!EGY31="","",'Employee Input 20-21'!EGY31)</f>
        <v/>
      </c>
      <c r="EGZ31" s="14" t="str">
        <f>IF('Employee Input 20-21'!EGZ31="","",'Employee Input 20-21'!EGZ31)</f>
        <v/>
      </c>
      <c r="EHA31" s="14" t="str">
        <f>IF('Employee Input 20-21'!EHA31="","",'Employee Input 20-21'!EHA31)</f>
        <v/>
      </c>
      <c r="EHB31" s="14" t="str">
        <f>IF('Employee Input 20-21'!EHB31="","",'Employee Input 20-21'!EHB31)</f>
        <v/>
      </c>
      <c r="EHC31" s="14" t="str">
        <f>IF('Employee Input 20-21'!EHC31="","",'Employee Input 20-21'!EHC31)</f>
        <v/>
      </c>
      <c r="EHD31" s="14" t="str">
        <f>IF('Employee Input 20-21'!EHD31="","",'Employee Input 20-21'!EHD31)</f>
        <v/>
      </c>
      <c r="EHE31" s="14" t="str">
        <f>IF('Employee Input 20-21'!EHE31="","",'Employee Input 20-21'!EHE31)</f>
        <v/>
      </c>
      <c r="EHF31" s="14" t="str">
        <f>IF('Employee Input 20-21'!EHF31="","",'Employee Input 20-21'!EHF31)</f>
        <v/>
      </c>
      <c r="EHG31" s="14" t="str">
        <f>IF('Employee Input 20-21'!EHG31="","",'Employee Input 20-21'!EHG31)</f>
        <v/>
      </c>
      <c r="EHH31" s="14" t="str">
        <f>IF('Employee Input 20-21'!EHH31="","",'Employee Input 20-21'!EHH31)</f>
        <v/>
      </c>
      <c r="EHI31" s="14" t="str">
        <f>IF('Employee Input 20-21'!EHI31="","",'Employee Input 20-21'!EHI31)</f>
        <v/>
      </c>
      <c r="EHJ31" s="14" t="str">
        <f>IF('Employee Input 20-21'!EHJ31="","",'Employee Input 20-21'!EHJ31)</f>
        <v/>
      </c>
      <c r="EHK31" s="14" t="str">
        <f>IF('Employee Input 20-21'!EHK31="","",'Employee Input 20-21'!EHK31)</f>
        <v/>
      </c>
      <c r="EHL31" s="14" t="str">
        <f>IF('Employee Input 20-21'!EHL31="","",'Employee Input 20-21'!EHL31)</f>
        <v/>
      </c>
      <c r="EHM31" s="14" t="str">
        <f>IF('Employee Input 20-21'!EHM31="","",'Employee Input 20-21'!EHM31)</f>
        <v/>
      </c>
      <c r="EHN31" s="14" t="str">
        <f>IF('Employee Input 20-21'!EHN31="","",'Employee Input 20-21'!EHN31)</f>
        <v/>
      </c>
      <c r="EHO31" s="14" t="str">
        <f>IF('Employee Input 20-21'!EHO31="","",'Employee Input 20-21'!EHO31)</f>
        <v/>
      </c>
      <c r="EHP31" s="14" t="str">
        <f>IF('Employee Input 20-21'!EHP31="","",'Employee Input 20-21'!EHP31)</f>
        <v/>
      </c>
      <c r="EHQ31" s="14" t="str">
        <f>IF('Employee Input 20-21'!EHQ31="","",'Employee Input 20-21'!EHQ31)</f>
        <v/>
      </c>
      <c r="EHR31" s="14" t="str">
        <f>IF('Employee Input 20-21'!EHR31="","",'Employee Input 20-21'!EHR31)</f>
        <v/>
      </c>
      <c r="EHS31" s="14" t="str">
        <f>IF('Employee Input 20-21'!EHS31="","",'Employee Input 20-21'!EHS31)</f>
        <v/>
      </c>
      <c r="EHT31" s="14" t="str">
        <f>IF('Employee Input 20-21'!EHT31="","",'Employee Input 20-21'!EHT31)</f>
        <v/>
      </c>
      <c r="EHU31" s="14" t="str">
        <f>IF('Employee Input 20-21'!EHU31="","",'Employee Input 20-21'!EHU31)</f>
        <v/>
      </c>
      <c r="EHV31" s="14" t="str">
        <f>IF('Employee Input 20-21'!EHV31="","",'Employee Input 20-21'!EHV31)</f>
        <v/>
      </c>
      <c r="EHW31" s="14" t="str">
        <f>IF('Employee Input 20-21'!EHW31="","",'Employee Input 20-21'!EHW31)</f>
        <v/>
      </c>
      <c r="EHX31" s="14" t="str">
        <f>IF('Employee Input 20-21'!EHX31="","",'Employee Input 20-21'!EHX31)</f>
        <v/>
      </c>
      <c r="EHY31" s="14" t="str">
        <f>IF('Employee Input 20-21'!EHY31="","",'Employee Input 20-21'!EHY31)</f>
        <v/>
      </c>
      <c r="EHZ31" s="14" t="str">
        <f>IF('Employee Input 20-21'!EHZ31="","",'Employee Input 20-21'!EHZ31)</f>
        <v/>
      </c>
      <c r="EIA31" s="14" t="str">
        <f>IF('Employee Input 20-21'!EIA31="","",'Employee Input 20-21'!EIA31)</f>
        <v/>
      </c>
      <c r="EIB31" s="14" t="str">
        <f>IF('Employee Input 20-21'!EIB31="","",'Employee Input 20-21'!EIB31)</f>
        <v/>
      </c>
      <c r="EIC31" s="14" t="str">
        <f>IF('Employee Input 20-21'!EIC31="","",'Employee Input 20-21'!EIC31)</f>
        <v/>
      </c>
      <c r="EID31" s="14" t="str">
        <f>IF('Employee Input 20-21'!EID31="","",'Employee Input 20-21'!EID31)</f>
        <v/>
      </c>
      <c r="EIE31" s="14" t="str">
        <f>IF('Employee Input 20-21'!EIE31="","",'Employee Input 20-21'!EIE31)</f>
        <v/>
      </c>
      <c r="EIF31" s="14" t="str">
        <f>IF('Employee Input 20-21'!EIF31="","",'Employee Input 20-21'!EIF31)</f>
        <v/>
      </c>
      <c r="EIG31" s="14" t="str">
        <f>IF('Employee Input 20-21'!EIG31="","",'Employee Input 20-21'!EIG31)</f>
        <v/>
      </c>
      <c r="EIH31" s="14" t="str">
        <f>IF('Employee Input 20-21'!EIH31="","",'Employee Input 20-21'!EIH31)</f>
        <v/>
      </c>
      <c r="EII31" s="14" t="str">
        <f>IF('Employee Input 20-21'!EII31="","",'Employee Input 20-21'!EII31)</f>
        <v/>
      </c>
      <c r="EIJ31" s="14" t="str">
        <f>IF('Employee Input 20-21'!EIJ31="","",'Employee Input 20-21'!EIJ31)</f>
        <v/>
      </c>
      <c r="EIK31" s="14" t="str">
        <f>IF('Employee Input 20-21'!EIK31="","",'Employee Input 20-21'!EIK31)</f>
        <v/>
      </c>
      <c r="EIL31" s="14" t="str">
        <f>IF('Employee Input 20-21'!EIL31="","",'Employee Input 20-21'!EIL31)</f>
        <v/>
      </c>
      <c r="EIM31" s="14" t="str">
        <f>IF('Employee Input 20-21'!EIM31="","",'Employee Input 20-21'!EIM31)</f>
        <v/>
      </c>
      <c r="EIN31" s="14" t="str">
        <f>IF('Employee Input 20-21'!EIN31="","",'Employee Input 20-21'!EIN31)</f>
        <v/>
      </c>
      <c r="EIO31" s="14" t="str">
        <f>IF('Employee Input 20-21'!EIO31="","",'Employee Input 20-21'!EIO31)</f>
        <v/>
      </c>
      <c r="EIP31" s="14" t="str">
        <f>IF('Employee Input 20-21'!EIP31="","",'Employee Input 20-21'!EIP31)</f>
        <v/>
      </c>
      <c r="EIQ31" s="14" t="str">
        <f>IF('Employee Input 20-21'!EIQ31="","",'Employee Input 20-21'!EIQ31)</f>
        <v/>
      </c>
      <c r="EIR31" s="14" t="str">
        <f>IF('Employee Input 20-21'!EIR31="","",'Employee Input 20-21'!EIR31)</f>
        <v/>
      </c>
      <c r="EIS31" s="14" t="str">
        <f>IF('Employee Input 20-21'!EIS31="","",'Employee Input 20-21'!EIS31)</f>
        <v/>
      </c>
      <c r="EIT31" s="14" t="str">
        <f>IF('Employee Input 20-21'!EIT31="","",'Employee Input 20-21'!EIT31)</f>
        <v/>
      </c>
      <c r="EIU31" s="14" t="str">
        <f>IF('Employee Input 20-21'!EIU31="","",'Employee Input 20-21'!EIU31)</f>
        <v/>
      </c>
      <c r="EIV31" s="14" t="str">
        <f>IF('Employee Input 20-21'!EIV31="","",'Employee Input 20-21'!EIV31)</f>
        <v/>
      </c>
      <c r="EIW31" s="14" t="str">
        <f>IF('Employee Input 20-21'!EIW31="","",'Employee Input 20-21'!EIW31)</f>
        <v/>
      </c>
      <c r="EIX31" s="14" t="str">
        <f>IF('Employee Input 20-21'!EIX31="","",'Employee Input 20-21'!EIX31)</f>
        <v/>
      </c>
      <c r="EIY31" s="14" t="str">
        <f>IF('Employee Input 20-21'!EIY31="","",'Employee Input 20-21'!EIY31)</f>
        <v/>
      </c>
      <c r="EIZ31" s="14" t="str">
        <f>IF('Employee Input 20-21'!EIZ31="","",'Employee Input 20-21'!EIZ31)</f>
        <v/>
      </c>
      <c r="EJA31" s="14" t="str">
        <f>IF('Employee Input 20-21'!EJA31="","",'Employee Input 20-21'!EJA31)</f>
        <v/>
      </c>
      <c r="EJB31" s="14" t="str">
        <f>IF('Employee Input 20-21'!EJB31="","",'Employee Input 20-21'!EJB31)</f>
        <v/>
      </c>
      <c r="EJC31" s="14" t="str">
        <f>IF('Employee Input 20-21'!EJC31="","",'Employee Input 20-21'!EJC31)</f>
        <v/>
      </c>
      <c r="EJD31" s="14" t="str">
        <f>IF('Employee Input 20-21'!EJD31="","",'Employee Input 20-21'!EJD31)</f>
        <v/>
      </c>
      <c r="EJE31" s="14" t="str">
        <f>IF('Employee Input 20-21'!EJE31="","",'Employee Input 20-21'!EJE31)</f>
        <v/>
      </c>
      <c r="EJF31" s="14" t="str">
        <f>IF('Employee Input 20-21'!EJF31="","",'Employee Input 20-21'!EJF31)</f>
        <v/>
      </c>
      <c r="EJG31" s="14" t="str">
        <f>IF('Employee Input 20-21'!EJG31="","",'Employee Input 20-21'!EJG31)</f>
        <v/>
      </c>
      <c r="EJH31" s="14" t="str">
        <f>IF('Employee Input 20-21'!EJH31="","",'Employee Input 20-21'!EJH31)</f>
        <v/>
      </c>
      <c r="EJI31" s="14" t="str">
        <f>IF('Employee Input 20-21'!EJI31="","",'Employee Input 20-21'!EJI31)</f>
        <v/>
      </c>
      <c r="EJJ31" s="14" t="str">
        <f>IF('Employee Input 20-21'!EJJ31="","",'Employee Input 20-21'!EJJ31)</f>
        <v/>
      </c>
      <c r="EJK31" s="14" t="str">
        <f>IF('Employee Input 20-21'!EJK31="","",'Employee Input 20-21'!EJK31)</f>
        <v/>
      </c>
      <c r="EJL31" s="14" t="str">
        <f>IF('Employee Input 20-21'!EJL31="","",'Employee Input 20-21'!EJL31)</f>
        <v/>
      </c>
      <c r="EJM31" s="14" t="str">
        <f>IF('Employee Input 20-21'!EJM31="","",'Employee Input 20-21'!EJM31)</f>
        <v/>
      </c>
      <c r="EJN31" s="14" t="str">
        <f>IF('Employee Input 20-21'!EJN31="","",'Employee Input 20-21'!EJN31)</f>
        <v/>
      </c>
      <c r="EJO31" s="14" t="str">
        <f>IF('Employee Input 20-21'!EJO31="","",'Employee Input 20-21'!EJO31)</f>
        <v/>
      </c>
      <c r="EJP31" s="14" t="str">
        <f>IF('Employee Input 20-21'!EJP31="","",'Employee Input 20-21'!EJP31)</f>
        <v/>
      </c>
      <c r="EJQ31" s="14" t="str">
        <f>IF('Employee Input 20-21'!EJQ31="","",'Employee Input 20-21'!EJQ31)</f>
        <v/>
      </c>
      <c r="EJR31" s="14" t="str">
        <f>IF('Employee Input 20-21'!EJR31="","",'Employee Input 20-21'!EJR31)</f>
        <v/>
      </c>
      <c r="EJS31" s="14" t="str">
        <f>IF('Employee Input 20-21'!EJS31="","",'Employee Input 20-21'!EJS31)</f>
        <v/>
      </c>
      <c r="EJT31" s="14" t="str">
        <f>IF('Employee Input 20-21'!EJT31="","",'Employee Input 20-21'!EJT31)</f>
        <v/>
      </c>
      <c r="EJU31" s="14" t="str">
        <f>IF('Employee Input 20-21'!EJU31="","",'Employee Input 20-21'!EJU31)</f>
        <v/>
      </c>
      <c r="EJV31" s="14" t="str">
        <f>IF('Employee Input 20-21'!EJV31="","",'Employee Input 20-21'!EJV31)</f>
        <v/>
      </c>
      <c r="EJW31" s="14" t="str">
        <f>IF('Employee Input 20-21'!EJW31="","",'Employee Input 20-21'!EJW31)</f>
        <v/>
      </c>
      <c r="EJX31" s="14" t="str">
        <f>IF('Employee Input 20-21'!EJX31="","",'Employee Input 20-21'!EJX31)</f>
        <v/>
      </c>
      <c r="EJY31" s="14" t="str">
        <f>IF('Employee Input 20-21'!EJY31="","",'Employee Input 20-21'!EJY31)</f>
        <v/>
      </c>
      <c r="EJZ31" s="14" t="str">
        <f>IF('Employee Input 20-21'!EJZ31="","",'Employee Input 20-21'!EJZ31)</f>
        <v/>
      </c>
      <c r="EKA31" s="14" t="str">
        <f>IF('Employee Input 20-21'!EKA31="","",'Employee Input 20-21'!EKA31)</f>
        <v/>
      </c>
      <c r="EKB31" s="14" t="str">
        <f>IF('Employee Input 20-21'!EKB31="","",'Employee Input 20-21'!EKB31)</f>
        <v/>
      </c>
      <c r="EKC31" s="14" t="str">
        <f>IF('Employee Input 20-21'!EKC31="","",'Employee Input 20-21'!EKC31)</f>
        <v/>
      </c>
      <c r="EKD31" s="14" t="str">
        <f>IF('Employee Input 20-21'!EKD31="","",'Employee Input 20-21'!EKD31)</f>
        <v/>
      </c>
      <c r="EKE31" s="14" t="str">
        <f>IF('Employee Input 20-21'!EKE31="","",'Employee Input 20-21'!EKE31)</f>
        <v/>
      </c>
      <c r="EKF31" s="14" t="str">
        <f>IF('Employee Input 20-21'!EKF31="","",'Employee Input 20-21'!EKF31)</f>
        <v/>
      </c>
      <c r="EKG31" s="14" t="str">
        <f>IF('Employee Input 20-21'!EKG31="","",'Employee Input 20-21'!EKG31)</f>
        <v/>
      </c>
      <c r="EKH31" s="14" t="str">
        <f>IF('Employee Input 20-21'!EKH31="","",'Employee Input 20-21'!EKH31)</f>
        <v/>
      </c>
      <c r="EKI31" s="14" t="str">
        <f>IF('Employee Input 20-21'!EKI31="","",'Employee Input 20-21'!EKI31)</f>
        <v/>
      </c>
      <c r="EKJ31" s="14" t="str">
        <f>IF('Employee Input 20-21'!EKJ31="","",'Employee Input 20-21'!EKJ31)</f>
        <v/>
      </c>
      <c r="EKK31" s="14" t="str">
        <f>IF('Employee Input 20-21'!EKK31="","",'Employee Input 20-21'!EKK31)</f>
        <v/>
      </c>
      <c r="EKL31" s="14" t="str">
        <f>IF('Employee Input 20-21'!EKL31="","",'Employee Input 20-21'!EKL31)</f>
        <v/>
      </c>
      <c r="EKM31" s="14" t="str">
        <f>IF('Employee Input 20-21'!EKM31="","",'Employee Input 20-21'!EKM31)</f>
        <v/>
      </c>
      <c r="EKN31" s="14" t="str">
        <f>IF('Employee Input 20-21'!EKN31="","",'Employee Input 20-21'!EKN31)</f>
        <v/>
      </c>
      <c r="EKO31" s="14" t="str">
        <f>IF('Employee Input 20-21'!EKO31="","",'Employee Input 20-21'!EKO31)</f>
        <v/>
      </c>
      <c r="EKP31" s="14" t="str">
        <f>IF('Employee Input 20-21'!EKP31="","",'Employee Input 20-21'!EKP31)</f>
        <v/>
      </c>
      <c r="EKQ31" s="14" t="str">
        <f>IF('Employee Input 20-21'!EKQ31="","",'Employee Input 20-21'!EKQ31)</f>
        <v/>
      </c>
      <c r="EKR31" s="14" t="str">
        <f>IF('Employee Input 20-21'!EKR31="","",'Employee Input 20-21'!EKR31)</f>
        <v/>
      </c>
      <c r="EKS31" s="14" t="str">
        <f>IF('Employee Input 20-21'!EKS31="","",'Employee Input 20-21'!EKS31)</f>
        <v/>
      </c>
      <c r="EKT31" s="14" t="str">
        <f>IF('Employee Input 20-21'!EKT31="","",'Employee Input 20-21'!EKT31)</f>
        <v/>
      </c>
      <c r="EKU31" s="14" t="str">
        <f>IF('Employee Input 20-21'!EKU31="","",'Employee Input 20-21'!EKU31)</f>
        <v/>
      </c>
      <c r="EKV31" s="14" t="str">
        <f>IF('Employee Input 20-21'!EKV31="","",'Employee Input 20-21'!EKV31)</f>
        <v/>
      </c>
      <c r="EKW31" s="14" t="str">
        <f>IF('Employee Input 20-21'!EKW31="","",'Employee Input 20-21'!EKW31)</f>
        <v/>
      </c>
      <c r="EKX31" s="14" t="str">
        <f>IF('Employee Input 20-21'!EKX31="","",'Employee Input 20-21'!EKX31)</f>
        <v/>
      </c>
      <c r="EKY31" s="14" t="str">
        <f>IF('Employee Input 20-21'!EKY31="","",'Employee Input 20-21'!EKY31)</f>
        <v/>
      </c>
      <c r="EKZ31" s="14" t="str">
        <f>IF('Employee Input 20-21'!EKZ31="","",'Employee Input 20-21'!EKZ31)</f>
        <v/>
      </c>
      <c r="ELA31" s="14" t="str">
        <f>IF('Employee Input 20-21'!ELA31="","",'Employee Input 20-21'!ELA31)</f>
        <v/>
      </c>
      <c r="ELB31" s="14" t="str">
        <f>IF('Employee Input 20-21'!ELB31="","",'Employee Input 20-21'!ELB31)</f>
        <v/>
      </c>
      <c r="ELC31" s="14" t="str">
        <f>IF('Employee Input 20-21'!ELC31="","",'Employee Input 20-21'!ELC31)</f>
        <v/>
      </c>
      <c r="ELD31" s="14" t="str">
        <f>IF('Employee Input 20-21'!ELD31="","",'Employee Input 20-21'!ELD31)</f>
        <v/>
      </c>
      <c r="ELE31" s="14" t="str">
        <f>IF('Employee Input 20-21'!ELE31="","",'Employee Input 20-21'!ELE31)</f>
        <v/>
      </c>
      <c r="ELF31" s="14" t="str">
        <f>IF('Employee Input 20-21'!ELF31="","",'Employee Input 20-21'!ELF31)</f>
        <v/>
      </c>
      <c r="ELG31" s="14" t="str">
        <f>IF('Employee Input 20-21'!ELG31="","",'Employee Input 20-21'!ELG31)</f>
        <v/>
      </c>
      <c r="ELH31" s="14" t="str">
        <f>IF('Employee Input 20-21'!ELH31="","",'Employee Input 20-21'!ELH31)</f>
        <v/>
      </c>
      <c r="ELI31" s="14" t="str">
        <f>IF('Employee Input 20-21'!ELI31="","",'Employee Input 20-21'!ELI31)</f>
        <v/>
      </c>
      <c r="ELJ31" s="14" t="str">
        <f>IF('Employee Input 20-21'!ELJ31="","",'Employee Input 20-21'!ELJ31)</f>
        <v/>
      </c>
      <c r="ELK31" s="14" t="str">
        <f>IF('Employee Input 20-21'!ELK31="","",'Employee Input 20-21'!ELK31)</f>
        <v/>
      </c>
      <c r="ELL31" s="14" t="str">
        <f>IF('Employee Input 20-21'!ELL31="","",'Employee Input 20-21'!ELL31)</f>
        <v/>
      </c>
      <c r="ELM31" s="14" t="str">
        <f>IF('Employee Input 20-21'!ELM31="","",'Employee Input 20-21'!ELM31)</f>
        <v/>
      </c>
      <c r="ELN31" s="14" t="str">
        <f>IF('Employee Input 20-21'!ELN31="","",'Employee Input 20-21'!ELN31)</f>
        <v/>
      </c>
      <c r="ELO31" s="14" t="str">
        <f>IF('Employee Input 20-21'!ELO31="","",'Employee Input 20-21'!ELO31)</f>
        <v/>
      </c>
      <c r="ELP31" s="14" t="str">
        <f>IF('Employee Input 20-21'!ELP31="","",'Employee Input 20-21'!ELP31)</f>
        <v/>
      </c>
      <c r="ELQ31" s="14" t="str">
        <f>IF('Employee Input 20-21'!ELQ31="","",'Employee Input 20-21'!ELQ31)</f>
        <v/>
      </c>
      <c r="ELR31" s="14" t="str">
        <f>IF('Employee Input 20-21'!ELR31="","",'Employee Input 20-21'!ELR31)</f>
        <v/>
      </c>
      <c r="ELS31" s="14" t="str">
        <f>IF('Employee Input 20-21'!ELS31="","",'Employee Input 20-21'!ELS31)</f>
        <v/>
      </c>
      <c r="ELT31" s="14" t="str">
        <f>IF('Employee Input 20-21'!ELT31="","",'Employee Input 20-21'!ELT31)</f>
        <v/>
      </c>
      <c r="ELU31" s="14" t="str">
        <f>IF('Employee Input 20-21'!ELU31="","",'Employee Input 20-21'!ELU31)</f>
        <v/>
      </c>
      <c r="ELV31" s="14" t="str">
        <f>IF('Employee Input 20-21'!ELV31="","",'Employee Input 20-21'!ELV31)</f>
        <v/>
      </c>
      <c r="ELW31" s="14" t="str">
        <f>IF('Employee Input 20-21'!ELW31="","",'Employee Input 20-21'!ELW31)</f>
        <v/>
      </c>
      <c r="ELX31" s="14" t="str">
        <f>IF('Employee Input 20-21'!ELX31="","",'Employee Input 20-21'!ELX31)</f>
        <v/>
      </c>
      <c r="ELY31" s="14" t="str">
        <f>IF('Employee Input 20-21'!ELY31="","",'Employee Input 20-21'!ELY31)</f>
        <v/>
      </c>
      <c r="ELZ31" s="14" t="str">
        <f>IF('Employee Input 20-21'!ELZ31="","",'Employee Input 20-21'!ELZ31)</f>
        <v/>
      </c>
      <c r="EMA31" s="14" t="str">
        <f>IF('Employee Input 20-21'!EMA31="","",'Employee Input 20-21'!EMA31)</f>
        <v/>
      </c>
      <c r="EMB31" s="14" t="str">
        <f>IF('Employee Input 20-21'!EMB31="","",'Employee Input 20-21'!EMB31)</f>
        <v/>
      </c>
      <c r="EMC31" s="14" t="str">
        <f>IF('Employee Input 20-21'!EMC31="","",'Employee Input 20-21'!EMC31)</f>
        <v/>
      </c>
      <c r="EMD31" s="14" t="str">
        <f>IF('Employee Input 20-21'!EMD31="","",'Employee Input 20-21'!EMD31)</f>
        <v/>
      </c>
      <c r="EME31" s="14" t="str">
        <f>IF('Employee Input 20-21'!EME31="","",'Employee Input 20-21'!EME31)</f>
        <v/>
      </c>
      <c r="EMF31" s="14" t="str">
        <f>IF('Employee Input 20-21'!EMF31="","",'Employee Input 20-21'!EMF31)</f>
        <v/>
      </c>
      <c r="EMG31" s="14" t="str">
        <f>IF('Employee Input 20-21'!EMG31="","",'Employee Input 20-21'!EMG31)</f>
        <v/>
      </c>
      <c r="EMH31" s="14" t="str">
        <f>IF('Employee Input 20-21'!EMH31="","",'Employee Input 20-21'!EMH31)</f>
        <v/>
      </c>
      <c r="EMI31" s="14" t="str">
        <f>IF('Employee Input 20-21'!EMI31="","",'Employee Input 20-21'!EMI31)</f>
        <v/>
      </c>
      <c r="EMJ31" s="14" t="str">
        <f>IF('Employee Input 20-21'!EMJ31="","",'Employee Input 20-21'!EMJ31)</f>
        <v/>
      </c>
      <c r="EMK31" s="14" t="str">
        <f>IF('Employee Input 20-21'!EMK31="","",'Employee Input 20-21'!EMK31)</f>
        <v/>
      </c>
      <c r="EML31" s="14" t="str">
        <f>IF('Employee Input 20-21'!EML31="","",'Employee Input 20-21'!EML31)</f>
        <v/>
      </c>
      <c r="EMM31" s="14" t="str">
        <f>IF('Employee Input 20-21'!EMM31="","",'Employee Input 20-21'!EMM31)</f>
        <v/>
      </c>
      <c r="EMN31" s="14" t="str">
        <f>IF('Employee Input 20-21'!EMN31="","",'Employee Input 20-21'!EMN31)</f>
        <v/>
      </c>
      <c r="EMO31" s="14" t="str">
        <f>IF('Employee Input 20-21'!EMO31="","",'Employee Input 20-21'!EMO31)</f>
        <v/>
      </c>
      <c r="EMP31" s="14" t="str">
        <f>IF('Employee Input 20-21'!EMP31="","",'Employee Input 20-21'!EMP31)</f>
        <v/>
      </c>
      <c r="EMQ31" s="14" t="str">
        <f>IF('Employee Input 20-21'!EMQ31="","",'Employee Input 20-21'!EMQ31)</f>
        <v/>
      </c>
      <c r="EMR31" s="14" t="str">
        <f>IF('Employee Input 20-21'!EMR31="","",'Employee Input 20-21'!EMR31)</f>
        <v/>
      </c>
      <c r="EMS31" s="14" t="str">
        <f>IF('Employee Input 20-21'!EMS31="","",'Employee Input 20-21'!EMS31)</f>
        <v/>
      </c>
      <c r="EMT31" s="14" t="str">
        <f>IF('Employee Input 20-21'!EMT31="","",'Employee Input 20-21'!EMT31)</f>
        <v/>
      </c>
      <c r="EMU31" s="14" t="str">
        <f>IF('Employee Input 20-21'!EMU31="","",'Employee Input 20-21'!EMU31)</f>
        <v/>
      </c>
      <c r="EMV31" s="14" t="str">
        <f>IF('Employee Input 20-21'!EMV31="","",'Employee Input 20-21'!EMV31)</f>
        <v/>
      </c>
      <c r="EMW31" s="14" t="str">
        <f>IF('Employee Input 20-21'!EMW31="","",'Employee Input 20-21'!EMW31)</f>
        <v/>
      </c>
      <c r="EMX31" s="14" t="str">
        <f>IF('Employee Input 20-21'!EMX31="","",'Employee Input 20-21'!EMX31)</f>
        <v/>
      </c>
      <c r="EMY31" s="14" t="str">
        <f>IF('Employee Input 20-21'!EMY31="","",'Employee Input 20-21'!EMY31)</f>
        <v/>
      </c>
      <c r="EMZ31" s="14" t="str">
        <f>IF('Employee Input 20-21'!EMZ31="","",'Employee Input 20-21'!EMZ31)</f>
        <v/>
      </c>
      <c r="ENA31" s="14" t="str">
        <f>IF('Employee Input 20-21'!ENA31="","",'Employee Input 20-21'!ENA31)</f>
        <v/>
      </c>
      <c r="ENB31" s="14" t="str">
        <f>IF('Employee Input 20-21'!ENB31="","",'Employee Input 20-21'!ENB31)</f>
        <v/>
      </c>
      <c r="ENC31" s="14" t="str">
        <f>IF('Employee Input 20-21'!ENC31="","",'Employee Input 20-21'!ENC31)</f>
        <v/>
      </c>
      <c r="END31" s="14" t="str">
        <f>IF('Employee Input 20-21'!END31="","",'Employee Input 20-21'!END31)</f>
        <v/>
      </c>
      <c r="ENE31" s="14" t="str">
        <f>IF('Employee Input 20-21'!ENE31="","",'Employee Input 20-21'!ENE31)</f>
        <v/>
      </c>
      <c r="ENF31" s="14" t="str">
        <f>IF('Employee Input 20-21'!ENF31="","",'Employee Input 20-21'!ENF31)</f>
        <v/>
      </c>
      <c r="ENG31" s="14" t="str">
        <f>IF('Employee Input 20-21'!ENG31="","",'Employee Input 20-21'!ENG31)</f>
        <v/>
      </c>
      <c r="ENH31" s="14" t="str">
        <f>IF('Employee Input 20-21'!ENH31="","",'Employee Input 20-21'!ENH31)</f>
        <v/>
      </c>
      <c r="ENI31" s="14" t="str">
        <f>IF('Employee Input 20-21'!ENI31="","",'Employee Input 20-21'!ENI31)</f>
        <v/>
      </c>
      <c r="ENJ31" s="14" t="str">
        <f>IF('Employee Input 20-21'!ENJ31="","",'Employee Input 20-21'!ENJ31)</f>
        <v/>
      </c>
      <c r="ENK31" s="14" t="str">
        <f>IF('Employee Input 20-21'!ENK31="","",'Employee Input 20-21'!ENK31)</f>
        <v/>
      </c>
      <c r="ENL31" s="14" t="str">
        <f>IF('Employee Input 20-21'!ENL31="","",'Employee Input 20-21'!ENL31)</f>
        <v/>
      </c>
      <c r="ENM31" s="14" t="str">
        <f>IF('Employee Input 20-21'!ENM31="","",'Employee Input 20-21'!ENM31)</f>
        <v/>
      </c>
      <c r="ENN31" s="14" t="str">
        <f>IF('Employee Input 20-21'!ENN31="","",'Employee Input 20-21'!ENN31)</f>
        <v/>
      </c>
      <c r="ENO31" s="14" t="str">
        <f>IF('Employee Input 20-21'!ENO31="","",'Employee Input 20-21'!ENO31)</f>
        <v/>
      </c>
      <c r="ENP31" s="14" t="str">
        <f>IF('Employee Input 20-21'!ENP31="","",'Employee Input 20-21'!ENP31)</f>
        <v/>
      </c>
      <c r="ENQ31" s="14" t="str">
        <f>IF('Employee Input 20-21'!ENQ31="","",'Employee Input 20-21'!ENQ31)</f>
        <v/>
      </c>
      <c r="ENR31" s="14" t="str">
        <f>IF('Employee Input 20-21'!ENR31="","",'Employee Input 20-21'!ENR31)</f>
        <v/>
      </c>
      <c r="ENS31" s="14" t="str">
        <f>IF('Employee Input 20-21'!ENS31="","",'Employee Input 20-21'!ENS31)</f>
        <v/>
      </c>
      <c r="ENT31" s="14" t="str">
        <f>IF('Employee Input 20-21'!ENT31="","",'Employee Input 20-21'!ENT31)</f>
        <v/>
      </c>
      <c r="ENU31" s="14" t="str">
        <f>IF('Employee Input 20-21'!ENU31="","",'Employee Input 20-21'!ENU31)</f>
        <v/>
      </c>
      <c r="ENV31" s="14" t="str">
        <f>IF('Employee Input 20-21'!ENV31="","",'Employee Input 20-21'!ENV31)</f>
        <v/>
      </c>
      <c r="ENW31" s="14" t="str">
        <f>IF('Employee Input 20-21'!ENW31="","",'Employee Input 20-21'!ENW31)</f>
        <v/>
      </c>
      <c r="ENX31" s="14" t="str">
        <f>IF('Employee Input 20-21'!ENX31="","",'Employee Input 20-21'!ENX31)</f>
        <v/>
      </c>
      <c r="ENY31" s="14" t="str">
        <f>IF('Employee Input 20-21'!ENY31="","",'Employee Input 20-21'!ENY31)</f>
        <v/>
      </c>
      <c r="ENZ31" s="14" t="str">
        <f>IF('Employee Input 20-21'!ENZ31="","",'Employee Input 20-21'!ENZ31)</f>
        <v/>
      </c>
      <c r="EOA31" s="14" t="str">
        <f>IF('Employee Input 20-21'!EOA31="","",'Employee Input 20-21'!EOA31)</f>
        <v/>
      </c>
      <c r="EOB31" s="14" t="str">
        <f>IF('Employee Input 20-21'!EOB31="","",'Employee Input 20-21'!EOB31)</f>
        <v/>
      </c>
      <c r="EOC31" s="14" t="str">
        <f>IF('Employee Input 20-21'!EOC31="","",'Employee Input 20-21'!EOC31)</f>
        <v/>
      </c>
      <c r="EOD31" s="14" t="str">
        <f>IF('Employee Input 20-21'!EOD31="","",'Employee Input 20-21'!EOD31)</f>
        <v/>
      </c>
      <c r="EOE31" s="14" t="str">
        <f>IF('Employee Input 20-21'!EOE31="","",'Employee Input 20-21'!EOE31)</f>
        <v/>
      </c>
      <c r="EOF31" s="14" t="str">
        <f>IF('Employee Input 20-21'!EOF31="","",'Employee Input 20-21'!EOF31)</f>
        <v/>
      </c>
      <c r="EOG31" s="14" t="str">
        <f>IF('Employee Input 20-21'!EOG31="","",'Employee Input 20-21'!EOG31)</f>
        <v/>
      </c>
      <c r="EOH31" s="14" t="str">
        <f>IF('Employee Input 20-21'!EOH31="","",'Employee Input 20-21'!EOH31)</f>
        <v/>
      </c>
      <c r="EOI31" s="14" t="str">
        <f>IF('Employee Input 20-21'!EOI31="","",'Employee Input 20-21'!EOI31)</f>
        <v/>
      </c>
      <c r="EOJ31" s="14" t="str">
        <f>IF('Employee Input 20-21'!EOJ31="","",'Employee Input 20-21'!EOJ31)</f>
        <v/>
      </c>
      <c r="EOK31" s="14" t="str">
        <f>IF('Employee Input 20-21'!EOK31="","",'Employee Input 20-21'!EOK31)</f>
        <v/>
      </c>
      <c r="EOL31" s="14" t="str">
        <f>IF('Employee Input 20-21'!EOL31="","",'Employee Input 20-21'!EOL31)</f>
        <v/>
      </c>
      <c r="EOM31" s="14" t="str">
        <f>IF('Employee Input 20-21'!EOM31="","",'Employee Input 20-21'!EOM31)</f>
        <v/>
      </c>
      <c r="EON31" s="14" t="str">
        <f>IF('Employee Input 20-21'!EON31="","",'Employee Input 20-21'!EON31)</f>
        <v/>
      </c>
      <c r="EOO31" s="14" t="str">
        <f>IF('Employee Input 20-21'!EOO31="","",'Employee Input 20-21'!EOO31)</f>
        <v/>
      </c>
      <c r="EOP31" s="14" t="str">
        <f>IF('Employee Input 20-21'!EOP31="","",'Employee Input 20-21'!EOP31)</f>
        <v/>
      </c>
      <c r="EOQ31" s="14" t="str">
        <f>IF('Employee Input 20-21'!EOQ31="","",'Employee Input 20-21'!EOQ31)</f>
        <v/>
      </c>
      <c r="EOR31" s="14" t="str">
        <f>IF('Employee Input 20-21'!EOR31="","",'Employee Input 20-21'!EOR31)</f>
        <v/>
      </c>
      <c r="EOS31" s="14" t="str">
        <f>IF('Employee Input 20-21'!EOS31="","",'Employee Input 20-21'!EOS31)</f>
        <v/>
      </c>
      <c r="EOT31" s="14" t="str">
        <f>IF('Employee Input 20-21'!EOT31="","",'Employee Input 20-21'!EOT31)</f>
        <v/>
      </c>
      <c r="EOU31" s="14" t="str">
        <f>IF('Employee Input 20-21'!EOU31="","",'Employee Input 20-21'!EOU31)</f>
        <v/>
      </c>
      <c r="EOV31" s="14" t="str">
        <f>IF('Employee Input 20-21'!EOV31="","",'Employee Input 20-21'!EOV31)</f>
        <v/>
      </c>
      <c r="EOW31" s="14" t="str">
        <f>IF('Employee Input 20-21'!EOW31="","",'Employee Input 20-21'!EOW31)</f>
        <v/>
      </c>
      <c r="EOX31" s="14" t="str">
        <f>IF('Employee Input 20-21'!EOX31="","",'Employee Input 20-21'!EOX31)</f>
        <v/>
      </c>
      <c r="EOY31" s="14" t="str">
        <f>IF('Employee Input 20-21'!EOY31="","",'Employee Input 20-21'!EOY31)</f>
        <v/>
      </c>
      <c r="EOZ31" s="14" t="str">
        <f>IF('Employee Input 20-21'!EOZ31="","",'Employee Input 20-21'!EOZ31)</f>
        <v/>
      </c>
      <c r="EPA31" s="14" t="str">
        <f>IF('Employee Input 20-21'!EPA31="","",'Employee Input 20-21'!EPA31)</f>
        <v/>
      </c>
      <c r="EPB31" s="14" t="str">
        <f>IF('Employee Input 20-21'!EPB31="","",'Employee Input 20-21'!EPB31)</f>
        <v/>
      </c>
      <c r="EPC31" s="14" t="str">
        <f>IF('Employee Input 20-21'!EPC31="","",'Employee Input 20-21'!EPC31)</f>
        <v/>
      </c>
      <c r="EPD31" s="14" t="str">
        <f>IF('Employee Input 20-21'!EPD31="","",'Employee Input 20-21'!EPD31)</f>
        <v/>
      </c>
      <c r="EPE31" s="14" t="str">
        <f>IF('Employee Input 20-21'!EPE31="","",'Employee Input 20-21'!EPE31)</f>
        <v/>
      </c>
      <c r="EPF31" s="14" t="str">
        <f>IF('Employee Input 20-21'!EPF31="","",'Employee Input 20-21'!EPF31)</f>
        <v/>
      </c>
      <c r="EPG31" s="14" t="str">
        <f>IF('Employee Input 20-21'!EPG31="","",'Employee Input 20-21'!EPG31)</f>
        <v/>
      </c>
      <c r="EPH31" s="14" t="str">
        <f>IF('Employee Input 20-21'!EPH31="","",'Employee Input 20-21'!EPH31)</f>
        <v/>
      </c>
      <c r="EPI31" s="14" t="str">
        <f>IF('Employee Input 20-21'!EPI31="","",'Employee Input 20-21'!EPI31)</f>
        <v/>
      </c>
      <c r="EPJ31" s="14" t="str">
        <f>IF('Employee Input 20-21'!EPJ31="","",'Employee Input 20-21'!EPJ31)</f>
        <v/>
      </c>
      <c r="EPK31" s="14" t="str">
        <f>IF('Employee Input 20-21'!EPK31="","",'Employee Input 20-21'!EPK31)</f>
        <v/>
      </c>
      <c r="EPL31" s="14" t="str">
        <f>IF('Employee Input 20-21'!EPL31="","",'Employee Input 20-21'!EPL31)</f>
        <v/>
      </c>
      <c r="EPM31" s="14" t="str">
        <f>IF('Employee Input 20-21'!EPM31="","",'Employee Input 20-21'!EPM31)</f>
        <v/>
      </c>
      <c r="EPN31" s="14" t="str">
        <f>IF('Employee Input 20-21'!EPN31="","",'Employee Input 20-21'!EPN31)</f>
        <v/>
      </c>
      <c r="EPO31" s="14" t="str">
        <f>IF('Employee Input 20-21'!EPO31="","",'Employee Input 20-21'!EPO31)</f>
        <v/>
      </c>
      <c r="EPP31" s="14" t="str">
        <f>IF('Employee Input 20-21'!EPP31="","",'Employee Input 20-21'!EPP31)</f>
        <v/>
      </c>
      <c r="EPQ31" s="14" t="str">
        <f>IF('Employee Input 20-21'!EPQ31="","",'Employee Input 20-21'!EPQ31)</f>
        <v/>
      </c>
      <c r="EPR31" s="14" t="str">
        <f>IF('Employee Input 20-21'!EPR31="","",'Employee Input 20-21'!EPR31)</f>
        <v/>
      </c>
      <c r="EPS31" s="14" t="str">
        <f>IF('Employee Input 20-21'!EPS31="","",'Employee Input 20-21'!EPS31)</f>
        <v/>
      </c>
      <c r="EPT31" s="14" t="str">
        <f>IF('Employee Input 20-21'!EPT31="","",'Employee Input 20-21'!EPT31)</f>
        <v/>
      </c>
      <c r="EPU31" s="14" t="str">
        <f>IF('Employee Input 20-21'!EPU31="","",'Employee Input 20-21'!EPU31)</f>
        <v/>
      </c>
      <c r="EPV31" s="14" t="str">
        <f>IF('Employee Input 20-21'!EPV31="","",'Employee Input 20-21'!EPV31)</f>
        <v/>
      </c>
      <c r="EPW31" s="14" t="str">
        <f>IF('Employee Input 20-21'!EPW31="","",'Employee Input 20-21'!EPW31)</f>
        <v/>
      </c>
      <c r="EPX31" s="14" t="str">
        <f>IF('Employee Input 20-21'!EPX31="","",'Employee Input 20-21'!EPX31)</f>
        <v/>
      </c>
      <c r="EPY31" s="14" t="str">
        <f>IF('Employee Input 20-21'!EPY31="","",'Employee Input 20-21'!EPY31)</f>
        <v/>
      </c>
      <c r="EPZ31" s="14" t="str">
        <f>IF('Employee Input 20-21'!EPZ31="","",'Employee Input 20-21'!EPZ31)</f>
        <v/>
      </c>
      <c r="EQA31" s="14" t="str">
        <f>IF('Employee Input 20-21'!EQA31="","",'Employee Input 20-21'!EQA31)</f>
        <v/>
      </c>
      <c r="EQB31" s="14" t="str">
        <f>IF('Employee Input 20-21'!EQB31="","",'Employee Input 20-21'!EQB31)</f>
        <v/>
      </c>
      <c r="EQC31" s="14" t="str">
        <f>IF('Employee Input 20-21'!EQC31="","",'Employee Input 20-21'!EQC31)</f>
        <v/>
      </c>
      <c r="EQD31" s="14" t="str">
        <f>IF('Employee Input 20-21'!EQD31="","",'Employee Input 20-21'!EQD31)</f>
        <v/>
      </c>
      <c r="EQE31" s="14" t="str">
        <f>IF('Employee Input 20-21'!EQE31="","",'Employee Input 20-21'!EQE31)</f>
        <v/>
      </c>
      <c r="EQF31" s="14" t="str">
        <f>IF('Employee Input 20-21'!EQF31="","",'Employee Input 20-21'!EQF31)</f>
        <v/>
      </c>
      <c r="EQG31" s="14" t="str">
        <f>IF('Employee Input 20-21'!EQG31="","",'Employee Input 20-21'!EQG31)</f>
        <v/>
      </c>
      <c r="EQH31" s="14" t="str">
        <f>IF('Employee Input 20-21'!EQH31="","",'Employee Input 20-21'!EQH31)</f>
        <v/>
      </c>
      <c r="EQI31" s="14" t="str">
        <f>IF('Employee Input 20-21'!EQI31="","",'Employee Input 20-21'!EQI31)</f>
        <v/>
      </c>
      <c r="EQJ31" s="14" t="str">
        <f>IF('Employee Input 20-21'!EQJ31="","",'Employee Input 20-21'!EQJ31)</f>
        <v/>
      </c>
      <c r="EQK31" s="14" t="str">
        <f>IF('Employee Input 20-21'!EQK31="","",'Employee Input 20-21'!EQK31)</f>
        <v/>
      </c>
      <c r="EQL31" s="14" t="str">
        <f>IF('Employee Input 20-21'!EQL31="","",'Employee Input 20-21'!EQL31)</f>
        <v/>
      </c>
      <c r="EQM31" s="14" t="str">
        <f>IF('Employee Input 20-21'!EQM31="","",'Employee Input 20-21'!EQM31)</f>
        <v/>
      </c>
      <c r="EQN31" s="14" t="str">
        <f>IF('Employee Input 20-21'!EQN31="","",'Employee Input 20-21'!EQN31)</f>
        <v/>
      </c>
      <c r="EQO31" s="14" t="str">
        <f>IF('Employee Input 20-21'!EQO31="","",'Employee Input 20-21'!EQO31)</f>
        <v/>
      </c>
      <c r="EQP31" s="14" t="str">
        <f>IF('Employee Input 20-21'!EQP31="","",'Employee Input 20-21'!EQP31)</f>
        <v/>
      </c>
      <c r="EQQ31" s="14" t="str">
        <f>IF('Employee Input 20-21'!EQQ31="","",'Employee Input 20-21'!EQQ31)</f>
        <v/>
      </c>
      <c r="EQR31" s="14" t="str">
        <f>IF('Employee Input 20-21'!EQR31="","",'Employee Input 20-21'!EQR31)</f>
        <v/>
      </c>
      <c r="EQS31" s="14" t="str">
        <f>IF('Employee Input 20-21'!EQS31="","",'Employee Input 20-21'!EQS31)</f>
        <v/>
      </c>
      <c r="EQT31" s="14" t="str">
        <f>IF('Employee Input 20-21'!EQT31="","",'Employee Input 20-21'!EQT31)</f>
        <v/>
      </c>
      <c r="EQU31" s="14" t="str">
        <f>IF('Employee Input 20-21'!EQU31="","",'Employee Input 20-21'!EQU31)</f>
        <v/>
      </c>
      <c r="EQV31" s="14" t="str">
        <f>IF('Employee Input 20-21'!EQV31="","",'Employee Input 20-21'!EQV31)</f>
        <v/>
      </c>
      <c r="EQW31" s="14" t="str">
        <f>IF('Employee Input 20-21'!EQW31="","",'Employee Input 20-21'!EQW31)</f>
        <v/>
      </c>
      <c r="EQX31" s="14" t="str">
        <f>IF('Employee Input 20-21'!EQX31="","",'Employee Input 20-21'!EQX31)</f>
        <v/>
      </c>
      <c r="EQY31" s="14" t="str">
        <f>IF('Employee Input 20-21'!EQY31="","",'Employee Input 20-21'!EQY31)</f>
        <v/>
      </c>
      <c r="EQZ31" s="14" t="str">
        <f>IF('Employee Input 20-21'!EQZ31="","",'Employee Input 20-21'!EQZ31)</f>
        <v/>
      </c>
      <c r="ERA31" s="14" t="str">
        <f>IF('Employee Input 20-21'!ERA31="","",'Employee Input 20-21'!ERA31)</f>
        <v/>
      </c>
      <c r="ERB31" s="14" t="str">
        <f>IF('Employee Input 20-21'!ERB31="","",'Employee Input 20-21'!ERB31)</f>
        <v/>
      </c>
      <c r="ERC31" s="14" t="str">
        <f>IF('Employee Input 20-21'!ERC31="","",'Employee Input 20-21'!ERC31)</f>
        <v/>
      </c>
      <c r="ERD31" s="14" t="str">
        <f>IF('Employee Input 20-21'!ERD31="","",'Employee Input 20-21'!ERD31)</f>
        <v/>
      </c>
      <c r="ERE31" s="14" t="str">
        <f>IF('Employee Input 20-21'!ERE31="","",'Employee Input 20-21'!ERE31)</f>
        <v/>
      </c>
      <c r="ERF31" s="14" t="str">
        <f>IF('Employee Input 20-21'!ERF31="","",'Employee Input 20-21'!ERF31)</f>
        <v/>
      </c>
      <c r="ERG31" s="14" t="str">
        <f>IF('Employee Input 20-21'!ERG31="","",'Employee Input 20-21'!ERG31)</f>
        <v/>
      </c>
      <c r="ERH31" s="14" t="str">
        <f>IF('Employee Input 20-21'!ERH31="","",'Employee Input 20-21'!ERH31)</f>
        <v/>
      </c>
      <c r="ERI31" s="14" t="str">
        <f>IF('Employee Input 20-21'!ERI31="","",'Employee Input 20-21'!ERI31)</f>
        <v/>
      </c>
      <c r="ERJ31" s="14" t="str">
        <f>IF('Employee Input 20-21'!ERJ31="","",'Employee Input 20-21'!ERJ31)</f>
        <v/>
      </c>
      <c r="ERK31" s="14" t="str">
        <f>IF('Employee Input 20-21'!ERK31="","",'Employee Input 20-21'!ERK31)</f>
        <v/>
      </c>
      <c r="ERL31" s="14" t="str">
        <f>IF('Employee Input 20-21'!ERL31="","",'Employee Input 20-21'!ERL31)</f>
        <v/>
      </c>
      <c r="ERM31" s="14" t="str">
        <f>IF('Employee Input 20-21'!ERM31="","",'Employee Input 20-21'!ERM31)</f>
        <v/>
      </c>
      <c r="ERN31" s="14" t="str">
        <f>IF('Employee Input 20-21'!ERN31="","",'Employee Input 20-21'!ERN31)</f>
        <v/>
      </c>
      <c r="ERO31" s="14" t="str">
        <f>IF('Employee Input 20-21'!ERO31="","",'Employee Input 20-21'!ERO31)</f>
        <v/>
      </c>
      <c r="ERP31" s="14" t="str">
        <f>IF('Employee Input 20-21'!ERP31="","",'Employee Input 20-21'!ERP31)</f>
        <v/>
      </c>
      <c r="ERQ31" s="14" t="str">
        <f>IF('Employee Input 20-21'!ERQ31="","",'Employee Input 20-21'!ERQ31)</f>
        <v/>
      </c>
      <c r="ERR31" s="14" t="str">
        <f>IF('Employee Input 20-21'!ERR31="","",'Employee Input 20-21'!ERR31)</f>
        <v/>
      </c>
      <c r="ERS31" s="14" t="str">
        <f>IF('Employee Input 20-21'!ERS31="","",'Employee Input 20-21'!ERS31)</f>
        <v/>
      </c>
      <c r="ERT31" s="14" t="str">
        <f>IF('Employee Input 20-21'!ERT31="","",'Employee Input 20-21'!ERT31)</f>
        <v/>
      </c>
      <c r="ERU31" s="14" t="str">
        <f>IF('Employee Input 20-21'!ERU31="","",'Employee Input 20-21'!ERU31)</f>
        <v/>
      </c>
      <c r="ERV31" s="14" t="str">
        <f>IF('Employee Input 20-21'!ERV31="","",'Employee Input 20-21'!ERV31)</f>
        <v/>
      </c>
      <c r="ERW31" s="14" t="str">
        <f>IF('Employee Input 20-21'!ERW31="","",'Employee Input 20-21'!ERW31)</f>
        <v/>
      </c>
      <c r="ERX31" s="14" t="str">
        <f>IF('Employee Input 20-21'!ERX31="","",'Employee Input 20-21'!ERX31)</f>
        <v/>
      </c>
      <c r="ERY31" s="14" t="str">
        <f>IF('Employee Input 20-21'!ERY31="","",'Employee Input 20-21'!ERY31)</f>
        <v/>
      </c>
      <c r="ERZ31" s="14" t="str">
        <f>IF('Employee Input 20-21'!ERZ31="","",'Employee Input 20-21'!ERZ31)</f>
        <v/>
      </c>
      <c r="ESA31" s="14" t="str">
        <f>IF('Employee Input 20-21'!ESA31="","",'Employee Input 20-21'!ESA31)</f>
        <v/>
      </c>
      <c r="ESB31" s="14" t="str">
        <f>IF('Employee Input 20-21'!ESB31="","",'Employee Input 20-21'!ESB31)</f>
        <v/>
      </c>
      <c r="ESC31" s="14" t="str">
        <f>IF('Employee Input 20-21'!ESC31="","",'Employee Input 20-21'!ESC31)</f>
        <v/>
      </c>
      <c r="ESD31" s="14" t="str">
        <f>IF('Employee Input 20-21'!ESD31="","",'Employee Input 20-21'!ESD31)</f>
        <v/>
      </c>
      <c r="ESE31" s="14" t="str">
        <f>IF('Employee Input 20-21'!ESE31="","",'Employee Input 20-21'!ESE31)</f>
        <v/>
      </c>
      <c r="ESF31" s="14" t="str">
        <f>IF('Employee Input 20-21'!ESF31="","",'Employee Input 20-21'!ESF31)</f>
        <v/>
      </c>
      <c r="ESG31" s="14" t="str">
        <f>IF('Employee Input 20-21'!ESG31="","",'Employee Input 20-21'!ESG31)</f>
        <v/>
      </c>
      <c r="ESH31" s="14" t="str">
        <f>IF('Employee Input 20-21'!ESH31="","",'Employee Input 20-21'!ESH31)</f>
        <v/>
      </c>
      <c r="ESI31" s="14" t="str">
        <f>IF('Employee Input 20-21'!ESI31="","",'Employee Input 20-21'!ESI31)</f>
        <v/>
      </c>
      <c r="ESJ31" s="14" t="str">
        <f>IF('Employee Input 20-21'!ESJ31="","",'Employee Input 20-21'!ESJ31)</f>
        <v/>
      </c>
      <c r="ESK31" s="14" t="str">
        <f>IF('Employee Input 20-21'!ESK31="","",'Employee Input 20-21'!ESK31)</f>
        <v/>
      </c>
      <c r="ESL31" s="14" t="str">
        <f>IF('Employee Input 20-21'!ESL31="","",'Employee Input 20-21'!ESL31)</f>
        <v/>
      </c>
      <c r="ESM31" s="14" t="str">
        <f>IF('Employee Input 20-21'!ESM31="","",'Employee Input 20-21'!ESM31)</f>
        <v/>
      </c>
      <c r="ESN31" s="14" t="str">
        <f>IF('Employee Input 20-21'!ESN31="","",'Employee Input 20-21'!ESN31)</f>
        <v/>
      </c>
      <c r="ESO31" s="14" t="str">
        <f>IF('Employee Input 20-21'!ESO31="","",'Employee Input 20-21'!ESO31)</f>
        <v/>
      </c>
      <c r="ESP31" s="14" t="str">
        <f>IF('Employee Input 20-21'!ESP31="","",'Employee Input 20-21'!ESP31)</f>
        <v/>
      </c>
      <c r="ESQ31" s="14" t="str">
        <f>IF('Employee Input 20-21'!ESQ31="","",'Employee Input 20-21'!ESQ31)</f>
        <v/>
      </c>
      <c r="ESR31" s="14" t="str">
        <f>IF('Employee Input 20-21'!ESR31="","",'Employee Input 20-21'!ESR31)</f>
        <v/>
      </c>
      <c r="ESS31" s="14" t="str">
        <f>IF('Employee Input 20-21'!ESS31="","",'Employee Input 20-21'!ESS31)</f>
        <v/>
      </c>
      <c r="EST31" s="14" t="str">
        <f>IF('Employee Input 20-21'!EST31="","",'Employee Input 20-21'!EST31)</f>
        <v/>
      </c>
      <c r="ESU31" s="14" t="str">
        <f>IF('Employee Input 20-21'!ESU31="","",'Employee Input 20-21'!ESU31)</f>
        <v/>
      </c>
      <c r="ESV31" s="14" t="str">
        <f>IF('Employee Input 20-21'!ESV31="","",'Employee Input 20-21'!ESV31)</f>
        <v/>
      </c>
      <c r="ESW31" s="14" t="str">
        <f>IF('Employee Input 20-21'!ESW31="","",'Employee Input 20-21'!ESW31)</f>
        <v/>
      </c>
      <c r="ESX31" s="14" t="str">
        <f>IF('Employee Input 20-21'!ESX31="","",'Employee Input 20-21'!ESX31)</f>
        <v/>
      </c>
      <c r="ESY31" s="14" t="str">
        <f>IF('Employee Input 20-21'!ESY31="","",'Employee Input 20-21'!ESY31)</f>
        <v/>
      </c>
      <c r="ESZ31" s="14" t="str">
        <f>IF('Employee Input 20-21'!ESZ31="","",'Employee Input 20-21'!ESZ31)</f>
        <v/>
      </c>
      <c r="ETA31" s="14" t="str">
        <f>IF('Employee Input 20-21'!ETA31="","",'Employee Input 20-21'!ETA31)</f>
        <v/>
      </c>
      <c r="ETB31" s="14" t="str">
        <f>IF('Employee Input 20-21'!ETB31="","",'Employee Input 20-21'!ETB31)</f>
        <v/>
      </c>
      <c r="ETC31" s="14" t="str">
        <f>IF('Employee Input 20-21'!ETC31="","",'Employee Input 20-21'!ETC31)</f>
        <v/>
      </c>
      <c r="ETD31" s="14" t="str">
        <f>IF('Employee Input 20-21'!ETD31="","",'Employee Input 20-21'!ETD31)</f>
        <v/>
      </c>
      <c r="ETE31" s="14" t="str">
        <f>IF('Employee Input 20-21'!ETE31="","",'Employee Input 20-21'!ETE31)</f>
        <v/>
      </c>
      <c r="ETF31" s="14" t="str">
        <f>IF('Employee Input 20-21'!ETF31="","",'Employee Input 20-21'!ETF31)</f>
        <v/>
      </c>
      <c r="ETG31" s="14" t="str">
        <f>IF('Employee Input 20-21'!ETG31="","",'Employee Input 20-21'!ETG31)</f>
        <v/>
      </c>
      <c r="ETH31" s="14" t="str">
        <f>IF('Employee Input 20-21'!ETH31="","",'Employee Input 20-21'!ETH31)</f>
        <v/>
      </c>
      <c r="ETI31" s="14" t="str">
        <f>IF('Employee Input 20-21'!ETI31="","",'Employee Input 20-21'!ETI31)</f>
        <v/>
      </c>
      <c r="ETJ31" s="14" t="str">
        <f>IF('Employee Input 20-21'!ETJ31="","",'Employee Input 20-21'!ETJ31)</f>
        <v/>
      </c>
      <c r="ETK31" s="14" t="str">
        <f>IF('Employee Input 20-21'!ETK31="","",'Employee Input 20-21'!ETK31)</f>
        <v/>
      </c>
      <c r="ETL31" s="14" t="str">
        <f>IF('Employee Input 20-21'!ETL31="","",'Employee Input 20-21'!ETL31)</f>
        <v/>
      </c>
      <c r="ETM31" s="14" t="str">
        <f>IF('Employee Input 20-21'!ETM31="","",'Employee Input 20-21'!ETM31)</f>
        <v/>
      </c>
      <c r="ETN31" s="14" t="str">
        <f>IF('Employee Input 20-21'!ETN31="","",'Employee Input 20-21'!ETN31)</f>
        <v/>
      </c>
      <c r="ETO31" s="14" t="str">
        <f>IF('Employee Input 20-21'!ETO31="","",'Employee Input 20-21'!ETO31)</f>
        <v/>
      </c>
      <c r="ETP31" s="14" t="str">
        <f>IF('Employee Input 20-21'!ETP31="","",'Employee Input 20-21'!ETP31)</f>
        <v/>
      </c>
      <c r="ETQ31" s="14" t="str">
        <f>IF('Employee Input 20-21'!ETQ31="","",'Employee Input 20-21'!ETQ31)</f>
        <v/>
      </c>
      <c r="ETR31" s="14" t="str">
        <f>IF('Employee Input 20-21'!ETR31="","",'Employee Input 20-21'!ETR31)</f>
        <v/>
      </c>
      <c r="ETS31" s="14" t="str">
        <f>IF('Employee Input 20-21'!ETS31="","",'Employee Input 20-21'!ETS31)</f>
        <v/>
      </c>
      <c r="ETT31" s="14" t="str">
        <f>IF('Employee Input 20-21'!ETT31="","",'Employee Input 20-21'!ETT31)</f>
        <v/>
      </c>
      <c r="ETU31" s="14" t="str">
        <f>IF('Employee Input 20-21'!ETU31="","",'Employee Input 20-21'!ETU31)</f>
        <v/>
      </c>
      <c r="ETV31" s="14" t="str">
        <f>IF('Employee Input 20-21'!ETV31="","",'Employee Input 20-21'!ETV31)</f>
        <v/>
      </c>
      <c r="ETW31" s="14" t="str">
        <f>IF('Employee Input 20-21'!ETW31="","",'Employee Input 20-21'!ETW31)</f>
        <v/>
      </c>
      <c r="ETX31" s="14" t="str">
        <f>IF('Employee Input 20-21'!ETX31="","",'Employee Input 20-21'!ETX31)</f>
        <v/>
      </c>
      <c r="ETY31" s="14" t="str">
        <f>IF('Employee Input 20-21'!ETY31="","",'Employee Input 20-21'!ETY31)</f>
        <v/>
      </c>
      <c r="ETZ31" s="14" t="str">
        <f>IF('Employee Input 20-21'!ETZ31="","",'Employee Input 20-21'!ETZ31)</f>
        <v/>
      </c>
      <c r="EUA31" s="14" t="str">
        <f>IF('Employee Input 20-21'!EUA31="","",'Employee Input 20-21'!EUA31)</f>
        <v/>
      </c>
      <c r="EUB31" s="14" t="str">
        <f>IF('Employee Input 20-21'!EUB31="","",'Employee Input 20-21'!EUB31)</f>
        <v/>
      </c>
      <c r="EUC31" s="14" t="str">
        <f>IF('Employee Input 20-21'!EUC31="","",'Employee Input 20-21'!EUC31)</f>
        <v/>
      </c>
      <c r="EUD31" s="14" t="str">
        <f>IF('Employee Input 20-21'!EUD31="","",'Employee Input 20-21'!EUD31)</f>
        <v/>
      </c>
      <c r="EUE31" s="14" t="str">
        <f>IF('Employee Input 20-21'!EUE31="","",'Employee Input 20-21'!EUE31)</f>
        <v/>
      </c>
      <c r="EUF31" s="14" t="str">
        <f>IF('Employee Input 20-21'!EUF31="","",'Employee Input 20-21'!EUF31)</f>
        <v/>
      </c>
      <c r="EUG31" s="14" t="str">
        <f>IF('Employee Input 20-21'!EUG31="","",'Employee Input 20-21'!EUG31)</f>
        <v/>
      </c>
      <c r="EUH31" s="14" t="str">
        <f>IF('Employee Input 20-21'!EUH31="","",'Employee Input 20-21'!EUH31)</f>
        <v/>
      </c>
      <c r="EUI31" s="14" t="str">
        <f>IF('Employee Input 20-21'!EUI31="","",'Employee Input 20-21'!EUI31)</f>
        <v/>
      </c>
      <c r="EUJ31" s="14" t="str">
        <f>IF('Employee Input 20-21'!EUJ31="","",'Employee Input 20-21'!EUJ31)</f>
        <v/>
      </c>
      <c r="EUK31" s="14" t="str">
        <f>IF('Employee Input 20-21'!EUK31="","",'Employee Input 20-21'!EUK31)</f>
        <v/>
      </c>
      <c r="EUL31" s="14" t="str">
        <f>IF('Employee Input 20-21'!EUL31="","",'Employee Input 20-21'!EUL31)</f>
        <v/>
      </c>
      <c r="EUM31" s="14" t="str">
        <f>IF('Employee Input 20-21'!EUM31="","",'Employee Input 20-21'!EUM31)</f>
        <v/>
      </c>
      <c r="EUN31" s="14" t="str">
        <f>IF('Employee Input 20-21'!EUN31="","",'Employee Input 20-21'!EUN31)</f>
        <v/>
      </c>
      <c r="EUO31" s="14" t="str">
        <f>IF('Employee Input 20-21'!EUO31="","",'Employee Input 20-21'!EUO31)</f>
        <v/>
      </c>
      <c r="EUP31" s="14" t="str">
        <f>IF('Employee Input 20-21'!EUP31="","",'Employee Input 20-21'!EUP31)</f>
        <v/>
      </c>
      <c r="EUQ31" s="14" t="str">
        <f>IF('Employee Input 20-21'!EUQ31="","",'Employee Input 20-21'!EUQ31)</f>
        <v/>
      </c>
      <c r="EUR31" s="14" t="str">
        <f>IF('Employee Input 20-21'!EUR31="","",'Employee Input 20-21'!EUR31)</f>
        <v/>
      </c>
      <c r="EUS31" s="14" t="str">
        <f>IF('Employee Input 20-21'!EUS31="","",'Employee Input 20-21'!EUS31)</f>
        <v/>
      </c>
      <c r="EUT31" s="14" t="str">
        <f>IF('Employee Input 20-21'!EUT31="","",'Employee Input 20-21'!EUT31)</f>
        <v/>
      </c>
      <c r="EUU31" s="14" t="str">
        <f>IF('Employee Input 20-21'!EUU31="","",'Employee Input 20-21'!EUU31)</f>
        <v/>
      </c>
      <c r="EUV31" s="14" t="str">
        <f>IF('Employee Input 20-21'!EUV31="","",'Employee Input 20-21'!EUV31)</f>
        <v/>
      </c>
      <c r="EUW31" s="14" t="str">
        <f>IF('Employee Input 20-21'!EUW31="","",'Employee Input 20-21'!EUW31)</f>
        <v/>
      </c>
      <c r="EUX31" s="14" t="str">
        <f>IF('Employee Input 20-21'!EUX31="","",'Employee Input 20-21'!EUX31)</f>
        <v/>
      </c>
      <c r="EUY31" s="14" t="str">
        <f>IF('Employee Input 20-21'!EUY31="","",'Employee Input 20-21'!EUY31)</f>
        <v/>
      </c>
      <c r="EUZ31" s="14" t="str">
        <f>IF('Employee Input 20-21'!EUZ31="","",'Employee Input 20-21'!EUZ31)</f>
        <v/>
      </c>
      <c r="EVA31" s="14" t="str">
        <f>IF('Employee Input 20-21'!EVA31="","",'Employee Input 20-21'!EVA31)</f>
        <v/>
      </c>
      <c r="EVB31" s="14" t="str">
        <f>IF('Employee Input 20-21'!EVB31="","",'Employee Input 20-21'!EVB31)</f>
        <v/>
      </c>
      <c r="EVC31" s="14" t="str">
        <f>IF('Employee Input 20-21'!EVC31="","",'Employee Input 20-21'!EVC31)</f>
        <v/>
      </c>
      <c r="EVD31" s="14" t="str">
        <f>IF('Employee Input 20-21'!EVD31="","",'Employee Input 20-21'!EVD31)</f>
        <v/>
      </c>
      <c r="EVE31" s="14" t="str">
        <f>IF('Employee Input 20-21'!EVE31="","",'Employee Input 20-21'!EVE31)</f>
        <v/>
      </c>
      <c r="EVF31" s="14" t="str">
        <f>IF('Employee Input 20-21'!EVF31="","",'Employee Input 20-21'!EVF31)</f>
        <v/>
      </c>
      <c r="EVG31" s="14" t="str">
        <f>IF('Employee Input 20-21'!EVG31="","",'Employee Input 20-21'!EVG31)</f>
        <v/>
      </c>
      <c r="EVH31" s="14" t="str">
        <f>IF('Employee Input 20-21'!EVH31="","",'Employee Input 20-21'!EVH31)</f>
        <v/>
      </c>
      <c r="EVI31" s="14" t="str">
        <f>IF('Employee Input 20-21'!EVI31="","",'Employee Input 20-21'!EVI31)</f>
        <v/>
      </c>
      <c r="EVJ31" s="14" t="str">
        <f>IF('Employee Input 20-21'!EVJ31="","",'Employee Input 20-21'!EVJ31)</f>
        <v/>
      </c>
      <c r="EVK31" s="14" t="str">
        <f>IF('Employee Input 20-21'!EVK31="","",'Employee Input 20-21'!EVK31)</f>
        <v/>
      </c>
      <c r="EVL31" s="14" t="str">
        <f>IF('Employee Input 20-21'!EVL31="","",'Employee Input 20-21'!EVL31)</f>
        <v/>
      </c>
      <c r="EVM31" s="14" t="str">
        <f>IF('Employee Input 20-21'!EVM31="","",'Employee Input 20-21'!EVM31)</f>
        <v/>
      </c>
      <c r="EVN31" s="14" t="str">
        <f>IF('Employee Input 20-21'!EVN31="","",'Employee Input 20-21'!EVN31)</f>
        <v/>
      </c>
      <c r="EVO31" s="14" t="str">
        <f>IF('Employee Input 20-21'!EVO31="","",'Employee Input 20-21'!EVO31)</f>
        <v/>
      </c>
      <c r="EVP31" s="14" t="str">
        <f>IF('Employee Input 20-21'!EVP31="","",'Employee Input 20-21'!EVP31)</f>
        <v/>
      </c>
      <c r="EVQ31" s="14" t="str">
        <f>IF('Employee Input 20-21'!EVQ31="","",'Employee Input 20-21'!EVQ31)</f>
        <v/>
      </c>
      <c r="EVR31" s="14" t="str">
        <f>IF('Employee Input 20-21'!EVR31="","",'Employee Input 20-21'!EVR31)</f>
        <v/>
      </c>
      <c r="EVS31" s="14" t="str">
        <f>IF('Employee Input 20-21'!EVS31="","",'Employee Input 20-21'!EVS31)</f>
        <v/>
      </c>
      <c r="EVT31" s="14" t="str">
        <f>IF('Employee Input 20-21'!EVT31="","",'Employee Input 20-21'!EVT31)</f>
        <v/>
      </c>
      <c r="EVU31" s="14" t="str">
        <f>IF('Employee Input 20-21'!EVU31="","",'Employee Input 20-21'!EVU31)</f>
        <v/>
      </c>
      <c r="EVV31" s="14" t="str">
        <f>IF('Employee Input 20-21'!EVV31="","",'Employee Input 20-21'!EVV31)</f>
        <v/>
      </c>
      <c r="EVW31" s="14" t="str">
        <f>IF('Employee Input 20-21'!EVW31="","",'Employee Input 20-21'!EVW31)</f>
        <v/>
      </c>
      <c r="EVX31" s="14" t="str">
        <f>IF('Employee Input 20-21'!EVX31="","",'Employee Input 20-21'!EVX31)</f>
        <v/>
      </c>
      <c r="EVY31" s="14" t="str">
        <f>IF('Employee Input 20-21'!EVY31="","",'Employee Input 20-21'!EVY31)</f>
        <v/>
      </c>
      <c r="EVZ31" s="14" t="str">
        <f>IF('Employee Input 20-21'!EVZ31="","",'Employee Input 20-21'!EVZ31)</f>
        <v/>
      </c>
      <c r="EWA31" s="14" t="str">
        <f>IF('Employee Input 20-21'!EWA31="","",'Employee Input 20-21'!EWA31)</f>
        <v/>
      </c>
      <c r="EWB31" s="14" t="str">
        <f>IF('Employee Input 20-21'!EWB31="","",'Employee Input 20-21'!EWB31)</f>
        <v/>
      </c>
      <c r="EWC31" s="14" t="str">
        <f>IF('Employee Input 20-21'!EWC31="","",'Employee Input 20-21'!EWC31)</f>
        <v/>
      </c>
      <c r="EWD31" s="14" t="str">
        <f>IF('Employee Input 20-21'!EWD31="","",'Employee Input 20-21'!EWD31)</f>
        <v/>
      </c>
      <c r="EWE31" s="14" t="str">
        <f>IF('Employee Input 20-21'!EWE31="","",'Employee Input 20-21'!EWE31)</f>
        <v/>
      </c>
      <c r="EWF31" s="14" t="str">
        <f>IF('Employee Input 20-21'!EWF31="","",'Employee Input 20-21'!EWF31)</f>
        <v/>
      </c>
      <c r="EWG31" s="14" t="str">
        <f>IF('Employee Input 20-21'!EWG31="","",'Employee Input 20-21'!EWG31)</f>
        <v/>
      </c>
      <c r="EWH31" s="14" t="str">
        <f>IF('Employee Input 20-21'!EWH31="","",'Employee Input 20-21'!EWH31)</f>
        <v/>
      </c>
      <c r="EWI31" s="14" t="str">
        <f>IF('Employee Input 20-21'!EWI31="","",'Employee Input 20-21'!EWI31)</f>
        <v/>
      </c>
      <c r="EWJ31" s="14" t="str">
        <f>IF('Employee Input 20-21'!EWJ31="","",'Employee Input 20-21'!EWJ31)</f>
        <v/>
      </c>
      <c r="EWK31" s="14" t="str">
        <f>IF('Employee Input 20-21'!EWK31="","",'Employee Input 20-21'!EWK31)</f>
        <v/>
      </c>
      <c r="EWL31" s="14" t="str">
        <f>IF('Employee Input 20-21'!EWL31="","",'Employee Input 20-21'!EWL31)</f>
        <v/>
      </c>
      <c r="EWM31" s="14" t="str">
        <f>IF('Employee Input 20-21'!EWM31="","",'Employee Input 20-21'!EWM31)</f>
        <v/>
      </c>
      <c r="EWN31" s="14" t="str">
        <f>IF('Employee Input 20-21'!EWN31="","",'Employee Input 20-21'!EWN31)</f>
        <v/>
      </c>
      <c r="EWO31" s="14" t="str">
        <f>IF('Employee Input 20-21'!EWO31="","",'Employee Input 20-21'!EWO31)</f>
        <v/>
      </c>
      <c r="EWP31" s="14" t="str">
        <f>IF('Employee Input 20-21'!EWP31="","",'Employee Input 20-21'!EWP31)</f>
        <v/>
      </c>
      <c r="EWQ31" s="14" t="str">
        <f>IF('Employee Input 20-21'!EWQ31="","",'Employee Input 20-21'!EWQ31)</f>
        <v/>
      </c>
      <c r="EWR31" s="14" t="str">
        <f>IF('Employee Input 20-21'!EWR31="","",'Employee Input 20-21'!EWR31)</f>
        <v/>
      </c>
      <c r="EWS31" s="14" t="str">
        <f>IF('Employee Input 20-21'!EWS31="","",'Employee Input 20-21'!EWS31)</f>
        <v/>
      </c>
      <c r="EWT31" s="14" t="str">
        <f>IF('Employee Input 20-21'!EWT31="","",'Employee Input 20-21'!EWT31)</f>
        <v/>
      </c>
      <c r="EWU31" s="14" t="str">
        <f>IF('Employee Input 20-21'!EWU31="","",'Employee Input 20-21'!EWU31)</f>
        <v/>
      </c>
      <c r="EWV31" s="14" t="str">
        <f>IF('Employee Input 20-21'!EWV31="","",'Employee Input 20-21'!EWV31)</f>
        <v/>
      </c>
      <c r="EWW31" s="14" t="str">
        <f>IF('Employee Input 20-21'!EWW31="","",'Employee Input 20-21'!EWW31)</f>
        <v/>
      </c>
      <c r="EWX31" s="14" t="str">
        <f>IF('Employee Input 20-21'!EWX31="","",'Employee Input 20-21'!EWX31)</f>
        <v/>
      </c>
      <c r="EWY31" s="14" t="str">
        <f>IF('Employee Input 20-21'!EWY31="","",'Employee Input 20-21'!EWY31)</f>
        <v/>
      </c>
      <c r="EWZ31" s="14" t="str">
        <f>IF('Employee Input 20-21'!EWZ31="","",'Employee Input 20-21'!EWZ31)</f>
        <v/>
      </c>
      <c r="EXA31" s="14" t="str">
        <f>IF('Employee Input 20-21'!EXA31="","",'Employee Input 20-21'!EXA31)</f>
        <v/>
      </c>
      <c r="EXB31" s="14" t="str">
        <f>IF('Employee Input 20-21'!EXB31="","",'Employee Input 20-21'!EXB31)</f>
        <v/>
      </c>
      <c r="EXC31" s="14" t="str">
        <f>IF('Employee Input 20-21'!EXC31="","",'Employee Input 20-21'!EXC31)</f>
        <v/>
      </c>
      <c r="EXD31" s="14" t="str">
        <f>IF('Employee Input 20-21'!EXD31="","",'Employee Input 20-21'!EXD31)</f>
        <v/>
      </c>
      <c r="EXE31" s="14" t="str">
        <f>IF('Employee Input 20-21'!EXE31="","",'Employee Input 20-21'!EXE31)</f>
        <v/>
      </c>
      <c r="EXF31" s="14" t="str">
        <f>IF('Employee Input 20-21'!EXF31="","",'Employee Input 20-21'!EXF31)</f>
        <v/>
      </c>
      <c r="EXG31" s="14" t="str">
        <f>IF('Employee Input 20-21'!EXG31="","",'Employee Input 20-21'!EXG31)</f>
        <v/>
      </c>
      <c r="EXH31" s="14" t="str">
        <f>IF('Employee Input 20-21'!EXH31="","",'Employee Input 20-21'!EXH31)</f>
        <v/>
      </c>
      <c r="EXI31" s="14" t="str">
        <f>IF('Employee Input 20-21'!EXI31="","",'Employee Input 20-21'!EXI31)</f>
        <v/>
      </c>
      <c r="EXJ31" s="14" t="str">
        <f>IF('Employee Input 20-21'!EXJ31="","",'Employee Input 20-21'!EXJ31)</f>
        <v/>
      </c>
      <c r="EXK31" s="14" t="str">
        <f>IF('Employee Input 20-21'!EXK31="","",'Employee Input 20-21'!EXK31)</f>
        <v/>
      </c>
      <c r="EXL31" s="14" t="str">
        <f>IF('Employee Input 20-21'!EXL31="","",'Employee Input 20-21'!EXL31)</f>
        <v/>
      </c>
      <c r="EXM31" s="14" t="str">
        <f>IF('Employee Input 20-21'!EXM31="","",'Employee Input 20-21'!EXM31)</f>
        <v/>
      </c>
      <c r="EXN31" s="14" t="str">
        <f>IF('Employee Input 20-21'!EXN31="","",'Employee Input 20-21'!EXN31)</f>
        <v/>
      </c>
      <c r="EXO31" s="14" t="str">
        <f>IF('Employee Input 20-21'!EXO31="","",'Employee Input 20-21'!EXO31)</f>
        <v/>
      </c>
      <c r="EXP31" s="14" t="str">
        <f>IF('Employee Input 20-21'!EXP31="","",'Employee Input 20-21'!EXP31)</f>
        <v/>
      </c>
      <c r="EXQ31" s="14" t="str">
        <f>IF('Employee Input 20-21'!EXQ31="","",'Employee Input 20-21'!EXQ31)</f>
        <v/>
      </c>
      <c r="EXR31" s="14" t="str">
        <f>IF('Employee Input 20-21'!EXR31="","",'Employee Input 20-21'!EXR31)</f>
        <v/>
      </c>
      <c r="EXS31" s="14" t="str">
        <f>IF('Employee Input 20-21'!EXS31="","",'Employee Input 20-21'!EXS31)</f>
        <v/>
      </c>
      <c r="EXT31" s="14" t="str">
        <f>IF('Employee Input 20-21'!EXT31="","",'Employee Input 20-21'!EXT31)</f>
        <v/>
      </c>
      <c r="EXU31" s="14" t="str">
        <f>IF('Employee Input 20-21'!EXU31="","",'Employee Input 20-21'!EXU31)</f>
        <v/>
      </c>
      <c r="EXV31" s="14" t="str">
        <f>IF('Employee Input 20-21'!EXV31="","",'Employee Input 20-21'!EXV31)</f>
        <v/>
      </c>
      <c r="EXW31" s="14" t="str">
        <f>IF('Employee Input 20-21'!EXW31="","",'Employee Input 20-21'!EXW31)</f>
        <v/>
      </c>
      <c r="EXX31" s="14" t="str">
        <f>IF('Employee Input 20-21'!EXX31="","",'Employee Input 20-21'!EXX31)</f>
        <v/>
      </c>
      <c r="EXY31" s="14" t="str">
        <f>IF('Employee Input 20-21'!EXY31="","",'Employee Input 20-21'!EXY31)</f>
        <v/>
      </c>
      <c r="EXZ31" s="14" t="str">
        <f>IF('Employee Input 20-21'!EXZ31="","",'Employee Input 20-21'!EXZ31)</f>
        <v/>
      </c>
      <c r="EYA31" s="14" t="str">
        <f>IF('Employee Input 20-21'!EYA31="","",'Employee Input 20-21'!EYA31)</f>
        <v/>
      </c>
      <c r="EYB31" s="14" t="str">
        <f>IF('Employee Input 20-21'!EYB31="","",'Employee Input 20-21'!EYB31)</f>
        <v/>
      </c>
      <c r="EYC31" s="14" t="str">
        <f>IF('Employee Input 20-21'!EYC31="","",'Employee Input 20-21'!EYC31)</f>
        <v/>
      </c>
      <c r="EYD31" s="14" t="str">
        <f>IF('Employee Input 20-21'!EYD31="","",'Employee Input 20-21'!EYD31)</f>
        <v/>
      </c>
      <c r="EYE31" s="14" t="str">
        <f>IF('Employee Input 20-21'!EYE31="","",'Employee Input 20-21'!EYE31)</f>
        <v/>
      </c>
      <c r="EYF31" s="14" t="str">
        <f>IF('Employee Input 20-21'!EYF31="","",'Employee Input 20-21'!EYF31)</f>
        <v/>
      </c>
      <c r="EYG31" s="14" t="str">
        <f>IF('Employee Input 20-21'!EYG31="","",'Employee Input 20-21'!EYG31)</f>
        <v/>
      </c>
      <c r="EYH31" s="14" t="str">
        <f>IF('Employee Input 20-21'!EYH31="","",'Employee Input 20-21'!EYH31)</f>
        <v/>
      </c>
      <c r="EYI31" s="14" t="str">
        <f>IF('Employee Input 20-21'!EYI31="","",'Employee Input 20-21'!EYI31)</f>
        <v/>
      </c>
      <c r="EYJ31" s="14" t="str">
        <f>IF('Employee Input 20-21'!EYJ31="","",'Employee Input 20-21'!EYJ31)</f>
        <v/>
      </c>
      <c r="EYK31" s="14" t="str">
        <f>IF('Employee Input 20-21'!EYK31="","",'Employee Input 20-21'!EYK31)</f>
        <v/>
      </c>
      <c r="EYL31" s="14" t="str">
        <f>IF('Employee Input 20-21'!EYL31="","",'Employee Input 20-21'!EYL31)</f>
        <v/>
      </c>
      <c r="EYM31" s="14" t="str">
        <f>IF('Employee Input 20-21'!EYM31="","",'Employee Input 20-21'!EYM31)</f>
        <v/>
      </c>
      <c r="EYN31" s="14" t="str">
        <f>IF('Employee Input 20-21'!EYN31="","",'Employee Input 20-21'!EYN31)</f>
        <v/>
      </c>
      <c r="EYO31" s="14" t="str">
        <f>IF('Employee Input 20-21'!EYO31="","",'Employee Input 20-21'!EYO31)</f>
        <v/>
      </c>
      <c r="EYP31" s="14" t="str">
        <f>IF('Employee Input 20-21'!EYP31="","",'Employee Input 20-21'!EYP31)</f>
        <v/>
      </c>
      <c r="EYQ31" s="14" t="str">
        <f>IF('Employee Input 20-21'!EYQ31="","",'Employee Input 20-21'!EYQ31)</f>
        <v/>
      </c>
      <c r="EYR31" s="14" t="str">
        <f>IF('Employee Input 20-21'!EYR31="","",'Employee Input 20-21'!EYR31)</f>
        <v/>
      </c>
      <c r="EYS31" s="14" t="str">
        <f>IF('Employee Input 20-21'!EYS31="","",'Employee Input 20-21'!EYS31)</f>
        <v/>
      </c>
      <c r="EYT31" s="14" t="str">
        <f>IF('Employee Input 20-21'!EYT31="","",'Employee Input 20-21'!EYT31)</f>
        <v/>
      </c>
      <c r="EYU31" s="14" t="str">
        <f>IF('Employee Input 20-21'!EYU31="","",'Employee Input 20-21'!EYU31)</f>
        <v/>
      </c>
      <c r="EYV31" s="14" t="str">
        <f>IF('Employee Input 20-21'!EYV31="","",'Employee Input 20-21'!EYV31)</f>
        <v/>
      </c>
      <c r="EYW31" s="14" t="str">
        <f>IF('Employee Input 20-21'!EYW31="","",'Employee Input 20-21'!EYW31)</f>
        <v/>
      </c>
      <c r="EYX31" s="14" t="str">
        <f>IF('Employee Input 20-21'!EYX31="","",'Employee Input 20-21'!EYX31)</f>
        <v/>
      </c>
      <c r="EYY31" s="14" t="str">
        <f>IF('Employee Input 20-21'!EYY31="","",'Employee Input 20-21'!EYY31)</f>
        <v/>
      </c>
      <c r="EYZ31" s="14" t="str">
        <f>IF('Employee Input 20-21'!EYZ31="","",'Employee Input 20-21'!EYZ31)</f>
        <v/>
      </c>
      <c r="EZA31" s="14" t="str">
        <f>IF('Employee Input 20-21'!EZA31="","",'Employee Input 20-21'!EZA31)</f>
        <v/>
      </c>
      <c r="EZB31" s="14" t="str">
        <f>IF('Employee Input 20-21'!EZB31="","",'Employee Input 20-21'!EZB31)</f>
        <v/>
      </c>
      <c r="EZC31" s="14" t="str">
        <f>IF('Employee Input 20-21'!EZC31="","",'Employee Input 20-21'!EZC31)</f>
        <v/>
      </c>
      <c r="EZD31" s="14" t="str">
        <f>IF('Employee Input 20-21'!EZD31="","",'Employee Input 20-21'!EZD31)</f>
        <v/>
      </c>
      <c r="EZE31" s="14" t="str">
        <f>IF('Employee Input 20-21'!EZE31="","",'Employee Input 20-21'!EZE31)</f>
        <v/>
      </c>
      <c r="EZF31" s="14" t="str">
        <f>IF('Employee Input 20-21'!EZF31="","",'Employee Input 20-21'!EZF31)</f>
        <v/>
      </c>
      <c r="EZG31" s="14" t="str">
        <f>IF('Employee Input 20-21'!EZG31="","",'Employee Input 20-21'!EZG31)</f>
        <v/>
      </c>
      <c r="EZH31" s="14" t="str">
        <f>IF('Employee Input 20-21'!EZH31="","",'Employee Input 20-21'!EZH31)</f>
        <v/>
      </c>
      <c r="EZI31" s="14" t="str">
        <f>IF('Employee Input 20-21'!EZI31="","",'Employee Input 20-21'!EZI31)</f>
        <v/>
      </c>
      <c r="EZJ31" s="14" t="str">
        <f>IF('Employee Input 20-21'!EZJ31="","",'Employee Input 20-21'!EZJ31)</f>
        <v/>
      </c>
      <c r="EZK31" s="14" t="str">
        <f>IF('Employee Input 20-21'!EZK31="","",'Employee Input 20-21'!EZK31)</f>
        <v/>
      </c>
      <c r="EZL31" s="14" t="str">
        <f>IF('Employee Input 20-21'!EZL31="","",'Employee Input 20-21'!EZL31)</f>
        <v/>
      </c>
      <c r="EZM31" s="14" t="str">
        <f>IF('Employee Input 20-21'!EZM31="","",'Employee Input 20-21'!EZM31)</f>
        <v/>
      </c>
      <c r="EZN31" s="14" t="str">
        <f>IF('Employee Input 20-21'!EZN31="","",'Employee Input 20-21'!EZN31)</f>
        <v/>
      </c>
      <c r="EZO31" s="14" t="str">
        <f>IF('Employee Input 20-21'!EZO31="","",'Employee Input 20-21'!EZO31)</f>
        <v/>
      </c>
      <c r="EZP31" s="14" t="str">
        <f>IF('Employee Input 20-21'!EZP31="","",'Employee Input 20-21'!EZP31)</f>
        <v/>
      </c>
      <c r="EZQ31" s="14" t="str">
        <f>IF('Employee Input 20-21'!EZQ31="","",'Employee Input 20-21'!EZQ31)</f>
        <v/>
      </c>
      <c r="EZR31" s="14" t="str">
        <f>IF('Employee Input 20-21'!EZR31="","",'Employee Input 20-21'!EZR31)</f>
        <v/>
      </c>
      <c r="EZS31" s="14" t="str">
        <f>IF('Employee Input 20-21'!EZS31="","",'Employee Input 20-21'!EZS31)</f>
        <v/>
      </c>
      <c r="EZT31" s="14" t="str">
        <f>IF('Employee Input 20-21'!EZT31="","",'Employee Input 20-21'!EZT31)</f>
        <v/>
      </c>
      <c r="EZU31" s="14" t="str">
        <f>IF('Employee Input 20-21'!EZU31="","",'Employee Input 20-21'!EZU31)</f>
        <v/>
      </c>
      <c r="EZV31" s="14" t="str">
        <f>IF('Employee Input 20-21'!EZV31="","",'Employee Input 20-21'!EZV31)</f>
        <v/>
      </c>
      <c r="EZW31" s="14" t="str">
        <f>IF('Employee Input 20-21'!EZW31="","",'Employee Input 20-21'!EZW31)</f>
        <v/>
      </c>
      <c r="EZX31" s="14" t="str">
        <f>IF('Employee Input 20-21'!EZX31="","",'Employee Input 20-21'!EZX31)</f>
        <v/>
      </c>
      <c r="EZY31" s="14" t="str">
        <f>IF('Employee Input 20-21'!EZY31="","",'Employee Input 20-21'!EZY31)</f>
        <v/>
      </c>
      <c r="EZZ31" s="14" t="str">
        <f>IF('Employee Input 20-21'!EZZ31="","",'Employee Input 20-21'!EZZ31)</f>
        <v/>
      </c>
      <c r="FAA31" s="14" t="str">
        <f>IF('Employee Input 20-21'!FAA31="","",'Employee Input 20-21'!FAA31)</f>
        <v/>
      </c>
      <c r="FAB31" s="14" t="str">
        <f>IF('Employee Input 20-21'!FAB31="","",'Employee Input 20-21'!FAB31)</f>
        <v/>
      </c>
      <c r="FAC31" s="14" t="str">
        <f>IF('Employee Input 20-21'!FAC31="","",'Employee Input 20-21'!FAC31)</f>
        <v/>
      </c>
      <c r="FAD31" s="14" t="str">
        <f>IF('Employee Input 20-21'!FAD31="","",'Employee Input 20-21'!FAD31)</f>
        <v/>
      </c>
      <c r="FAE31" s="14" t="str">
        <f>IF('Employee Input 20-21'!FAE31="","",'Employee Input 20-21'!FAE31)</f>
        <v/>
      </c>
      <c r="FAF31" s="14" t="str">
        <f>IF('Employee Input 20-21'!FAF31="","",'Employee Input 20-21'!FAF31)</f>
        <v/>
      </c>
      <c r="FAG31" s="14" t="str">
        <f>IF('Employee Input 20-21'!FAG31="","",'Employee Input 20-21'!FAG31)</f>
        <v/>
      </c>
      <c r="FAH31" s="14" t="str">
        <f>IF('Employee Input 20-21'!FAH31="","",'Employee Input 20-21'!FAH31)</f>
        <v/>
      </c>
      <c r="FAI31" s="14" t="str">
        <f>IF('Employee Input 20-21'!FAI31="","",'Employee Input 20-21'!FAI31)</f>
        <v/>
      </c>
      <c r="FAJ31" s="14" t="str">
        <f>IF('Employee Input 20-21'!FAJ31="","",'Employee Input 20-21'!FAJ31)</f>
        <v/>
      </c>
      <c r="FAK31" s="14" t="str">
        <f>IF('Employee Input 20-21'!FAK31="","",'Employee Input 20-21'!FAK31)</f>
        <v/>
      </c>
      <c r="FAL31" s="14" t="str">
        <f>IF('Employee Input 20-21'!FAL31="","",'Employee Input 20-21'!FAL31)</f>
        <v/>
      </c>
      <c r="FAM31" s="14" t="str">
        <f>IF('Employee Input 20-21'!FAM31="","",'Employee Input 20-21'!FAM31)</f>
        <v/>
      </c>
      <c r="FAN31" s="14" t="str">
        <f>IF('Employee Input 20-21'!FAN31="","",'Employee Input 20-21'!FAN31)</f>
        <v/>
      </c>
      <c r="FAO31" s="14" t="str">
        <f>IF('Employee Input 20-21'!FAO31="","",'Employee Input 20-21'!FAO31)</f>
        <v/>
      </c>
      <c r="FAP31" s="14" t="str">
        <f>IF('Employee Input 20-21'!FAP31="","",'Employee Input 20-21'!FAP31)</f>
        <v/>
      </c>
      <c r="FAQ31" s="14" t="str">
        <f>IF('Employee Input 20-21'!FAQ31="","",'Employee Input 20-21'!FAQ31)</f>
        <v/>
      </c>
      <c r="FAR31" s="14" t="str">
        <f>IF('Employee Input 20-21'!FAR31="","",'Employee Input 20-21'!FAR31)</f>
        <v/>
      </c>
      <c r="FAS31" s="14" t="str">
        <f>IF('Employee Input 20-21'!FAS31="","",'Employee Input 20-21'!FAS31)</f>
        <v/>
      </c>
      <c r="FAT31" s="14" t="str">
        <f>IF('Employee Input 20-21'!FAT31="","",'Employee Input 20-21'!FAT31)</f>
        <v/>
      </c>
      <c r="FAU31" s="14" t="str">
        <f>IF('Employee Input 20-21'!FAU31="","",'Employee Input 20-21'!FAU31)</f>
        <v/>
      </c>
      <c r="FAV31" s="14" t="str">
        <f>IF('Employee Input 20-21'!FAV31="","",'Employee Input 20-21'!FAV31)</f>
        <v/>
      </c>
      <c r="FAW31" s="14" t="str">
        <f>IF('Employee Input 20-21'!FAW31="","",'Employee Input 20-21'!FAW31)</f>
        <v/>
      </c>
      <c r="FAX31" s="14" t="str">
        <f>IF('Employee Input 20-21'!FAX31="","",'Employee Input 20-21'!FAX31)</f>
        <v/>
      </c>
      <c r="FAY31" s="14" t="str">
        <f>IF('Employee Input 20-21'!FAY31="","",'Employee Input 20-21'!FAY31)</f>
        <v/>
      </c>
      <c r="FAZ31" s="14" t="str">
        <f>IF('Employee Input 20-21'!FAZ31="","",'Employee Input 20-21'!FAZ31)</f>
        <v/>
      </c>
      <c r="FBA31" s="14" t="str">
        <f>IF('Employee Input 20-21'!FBA31="","",'Employee Input 20-21'!FBA31)</f>
        <v/>
      </c>
      <c r="FBB31" s="14" t="str">
        <f>IF('Employee Input 20-21'!FBB31="","",'Employee Input 20-21'!FBB31)</f>
        <v/>
      </c>
      <c r="FBC31" s="14" t="str">
        <f>IF('Employee Input 20-21'!FBC31="","",'Employee Input 20-21'!FBC31)</f>
        <v/>
      </c>
      <c r="FBD31" s="14" t="str">
        <f>IF('Employee Input 20-21'!FBD31="","",'Employee Input 20-21'!FBD31)</f>
        <v/>
      </c>
      <c r="FBE31" s="14" t="str">
        <f>IF('Employee Input 20-21'!FBE31="","",'Employee Input 20-21'!FBE31)</f>
        <v/>
      </c>
      <c r="FBF31" s="14" t="str">
        <f>IF('Employee Input 20-21'!FBF31="","",'Employee Input 20-21'!FBF31)</f>
        <v/>
      </c>
      <c r="FBG31" s="14" t="str">
        <f>IF('Employee Input 20-21'!FBG31="","",'Employee Input 20-21'!FBG31)</f>
        <v/>
      </c>
      <c r="FBH31" s="14" t="str">
        <f>IF('Employee Input 20-21'!FBH31="","",'Employee Input 20-21'!FBH31)</f>
        <v/>
      </c>
      <c r="FBI31" s="14" t="str">
        <f>IF('Employee Input 20-21'!FBI31="","",'Employee Input 20-21'!FBI31)</f>
        <v/>
      </c>
      <c r="FBJ31" s="14" t="str">
        <f>IF('Employee Input 20-21'!FBJ31="","",'Employee Input 20-21'!FBJ31)</f>
        <v/>
      </c>
      <c r="FBK31" s="14" t="str">
        <f>IF('Employee Input 20-21'!FBK31="","",'Employee Input 20-21'!FBK31)</f>
        <v/>
      </c>
      <c r="FBL31" s="14" t="str">
        <f>IF('Employee Input 20-21'!FBL31="","",'Employee Input 20-21'!FBL31)</f>
        <v/>
      </c>
      <c r="FBM31" s="14" t="str">
        <f>IF('Employee Input 20-21'!FBM31="","",'Employee Input 20-21'!FBM31)</f>
        <v/>
      </c>
      <c r="FBN31" s="14" t="str">
        <f>IF('Employee Input 20-21'!FBN31="","",'Employee Input 20-21'!FBN31)</f>
        <v/>
      </c>
      <c r="FBO31" s="14" t="str">
        <f>IF('Employee Input 20-21'!FBO31="","",'Employee Input 20-21'!FBO31)</f>
        <v/>
      </c>
      <c r="FBP31" s="14" t="str">
        <f>IF('Employee Input 20-21'!FBP31="","",'Employee Input 20-21'!FBP31)</f>
        <v/>
      </c>
      <c r="FBQ31" s="14" t="str">
        <f>IF('Employee Input 20-21'!FBQ31="","",'Employee Input 20-21'!FBQ31)</f>
        <v/>
      </c>
      <c r="FBR31" s="14" t="str">
        <f>IF('Employee Input 20-21'!FBR31="","",'Employee Input 20-21'!FBR31)</f>
        <v/>
      </c>
      <c r="FBS31" s="14" t="str">
        <f>IF('Employee Input 20-21'!FBS31="","",'Employee Input 20-21'!FBS31)</f>
        <v/>
      </c>
      <c r="FBT31" s="14" t="str">
        <f>IF('Employee Input 20-21'!FBT31="","",'Employee Input 20-21'!FBT31)</f>
        <v/>
      </c>
      <c r="FBU31" s="14" t="str">
        <f>IF('Employee Input 20-21'!FBU31="","",'Employee Input 20-21'!FBU31)</f>
        <v/>
      </c>
      <c r="FBV31" s="14" t="str">
        <f>IF('Employee Input 20-21'!FBV31="","",'Employee Input 20-21'!FBV31)</f>
        <v/>
      </c>
      <c r="FBW31" s="14" t="str">
        <f>IF('Employee Input 20-21'!FBW31="","",'Employee Input 20-21'!FBW31)</f>
        <v/>
      </c>
      <c r="FBX31" s="14" t="str">
        <f>IF('Employee Input 20-21'!FBX31="","",'Employee Input 20-21'!FBX31)</f>
        <v/>
      </c>
      <c r="FBY31" s="14" t="str">
        <f>IF('Employee Input 20-21'!FBY31="","",'Employee Input 20-21'!FBY31)</f>
        <v/>
      </c>
      <c r="FBZ31" s="14" t="str">
        <f>IF('Employee Input 20-21'!FBZ31="","",'Employee Input 20-21'!FBZ31)</f>
        <v/>
      </c>
      <c r="FCA31" s="14" t="str">
        <f>IF('Employee Input 20-21'!FCA31="","",'Employee Input 20-21'!FCA31)</f>
        <v/>
      </c>
      <c r="FCB31" s="14" t="str">
        <f>IF('Employee Input 20-21'!FCB31="","",'Employee Input 20-21'!FCB31)</f>
        <v/>
      </c>
      <c r="FCC31" s="14" t="str">
        <f>IF('Employee Input 20-21'!FCC31="","",'Employee Input 20-21'!FCC31)</f>
        <v/>
      </c>
      <c r="FCD31" s="14" t="str">
        <f>IF('Employee Input 20-21'!FCD31="","",'Employee Input 20-21'!FCD31)</f>
        <v/>
      </c>
      <c r="FCE31" s="14" t="str">
        <f>IF('Employee Input 20-21'!FCE31="","",'Employee Input 20-21'!FCE31)</f>
        <v/>
      </c>
      <c r="FCF31" s="14" t="str">
        <f>IF('Employee Input 20-21'!FCF31="","",'Employee Input 20-21'!FCF31)</f>
        <v/>
      </c>
      <c r="FCG31" s="14" t="str">
        <f>IF('Employee Input 20-21'!FCG31="","",'Employee Input 20-21'!FCG31)</f>
        <v/>
      </c>
      <c r="FCH31" s="14" t="str">
        <f>IF('Employee Input 20-21'!FCH31="","",'Employee Input 20-21'!FCH31)</f>
        <v/>
      </c>
      <c r="FCI31" s="14" t="str">
        <f>IF('Employee Input 20-21'!FCI31="","",'Employee Input 20-21'!FCI31)</f>
        <v/>
      </c>
      <c r="FCJ31" s="14" t="str">
        <f>IF('Employee Input 20-21'!FCJ31="","",'Employee Input 20-21'!FCJ31)</f>
        <v/>
      </c>
      <c r="FCK31" s="14" t="str">
        <f>IF('Employee Input 20-21'!FCK31="","",'Employee Input 20-21'!FCK31)</f>
        <v/>
      </c>
      <c r="FCL31" s="14" t="str">
        <f>IF('Employee Input 20-21'!FCL31="","",'Employee Input 20-21'!FCL31)</f>
        <v/>
      </c>
      <c r="FCM31" s="14" t="str">
        <f>IF('Employee Input 20-21'!FCM31="","",'Employee Input 20-21'!FCM31)</f>
        <v/>
      </c>
      <c r="FCN31" s="14" t="str">
        <f>IF('Employee Input 20-21'!FCN31="","",'Employee Input 20-21'!FCN31)</f>
        <v/>
      </c>
      <c r="FCO31" s="14" t="str">
        <f>IF('Employee Input 20-21'!FCO31="","",'Employee Input 20-21'!FCO31)</f>
        <v/>
      </c>
      <c r="FCP31" s="14" t="str">
        <f>IF('Employee Input 20-21'!FCP31="","",'Employee Input 20-21'!FCP31)</f>
        <v/>
      </c>
      <c r="FCQ31" s="14" t="str">
        <f>IF('Employee Input 20-21'!FCQ31="","",'Employee Input 20-21'!FCQ31)</f>
        <v/>
      </c>
      <c r="FCR31" s="14" t="str">
        <f>IF('Employee Input 20-21'!FCR31="","",'Employee Input 20-21'!FCR31)</f>
        <v/>
      </c>
      <c r="FCS31" s="14" t="str">
        <f>IF('Employee Input 20-21'!FCS31="","",'Employee Input 20-21'!FCS31)</f>
        <v/>
      </c>
      <c r="FCT31" s="14" t="str">
        <f>IF('Employee Input 20-21'!FCT31="","",'Employee Input 20-21'!FCT31)</f>
        <v/>
      </c>
      <c r="FCU31" s="14" t="str">
        <f>IF('Employee Input 20-21'!FCU31="","",'Employee Input 20-21'!FCU31)</f>
        <v/>
      </c>
      <c r="FCV31" s="14" t="str">
        <f>IF('Employee Input 20-21'!FCV31="","",'Employee Input 20-21'!FCV31)</f>
        <v/>
      </c>
      <c r="FCW31" s="14" t="str">
        <f>IF('Employee Input 20-21'!FCW31="","",'Employee Input 20-21'!FCW31)</f>
        <v/>
      </c>
      <c r="FCX31" s="14" t="str">
        <f>IF('Employee Input 20-21'!FCX31="","",'Employee Input 20-21'!FCX31)</f>
        <v/>
      </c>
      <c r="FCY31" s="14" t="str">
        <f>IF('Employee Input 20-21'!FCY31="","",'Employee Input 20-21'!FCY31)</f>
        <v/>
      </c>
      <c r="FCZ31" s="14" t="str">
        <f>IF('Employee Input 20-21'!FCZ31="","",'Employee Input 20-21'!FCZ31)</f>
        <v/>
      </c>
      <c r="FDA31" s="14" t="str">
        <f>IF('Employee Input 20-21'!FDA31="","",'Employee Input 20-21'!FDA31)</f>
        <v/>
      </c>
      <c r="FDB31" s="14" t="str">
        <f>IF('Employee Input 20-21'!FDB31="","",'Employee Input 20-21'!FDB31)</f>
        <v/>
      </c>
      <c r="FDC31" s="14" t="str">
        <f>IF('Employee Input 20-21'!FDC31="","",'Employee Input 20-21'!FDC31)</f>
        <v/>
      </c>
      <c r="FDD31" s="14" t="str">
        <f>IF('Employee Input 20-21'!FDD31="","",'Employee Input 20-21'!FDD31)</f>
        <v/>
      </c>
      <c r="FDE31" s="14" t="str">
        <f>IF('Employee Input 20-21'!FDE31="","",'Employee Input 20-21'!FDE31)</f>
        <v/>
      </c>
      <c r="FDF31" s="14" t="str">
        <f>IF('Employee Input 20-21'!FDF31="","",'Employee Input 20-21'!FDF31)</f>
        <v/>
      </c>
      <c r="FDG31" s="14" t="str">
        <f>IF('Employee Input 20-21'!FDG31="","",'Employee Input 20-21'!FDG31)</f>
        <v/>
      </c>
      <c r="FDH31" s="14" t="str">
        <f>IF('Employee Input 20-21'!FDH31="","",'Employee Input 20-21'!FDH31)</f>
        <v/>
      </c>
      <c r="FDI31" s="14" t="str">
        <f>IF('Employee Input 20-21'!FDI31="","",'Employee Input 20-21'!FDI31)</f>
        <v/>
      </c>
      <c r="FDJ31" s="14" t="str">
        <f>IF('Employee Input 20-21'!FDJ31="","",'Employee Input 20-21'!FDJ31)</f>
        <v/>
      </c>
      <c r="FDK31" s="14" t="str">
        <f>IF('Employee Input 20-21'!FDK31="","",'Employee Input 20-21'!FDK31)</f>
        <v/>
      </c>
      <c r="FDL31" s="14" t="str">
        <f>IF('Employee Input 20-21'!FDL31="","",'Employee Input 20-21'!FDL31)</f>
        <v/>
      </c>
      <c r="FDM31" s="14" t="str">
        <f>IF('Employee Input 20-21'!FDM31="","",'Employee Input 20-21'!FDM31)</f>
        <v/>
      </c>
      <c r="FDN31" s="14" t="str">
        <f>IF('Employee Input 20-21'!FDN31="","",'Employee Input 20-21'!FDN31)</f>
        <v/>
      </c>
      <c r="FDO31" s="14" t="str">
        <f>IF('Employee Input 20-21'!FDO31="","",'Employee Input 20-21'!FDO31)</f>
        <v/>
      </c>
      <c r="FDP31" s="14" t="str">
        <f>IF('Employee Input 20-21'!FDP31="","",'Employee Input 20-21'!FDP31)</f>
        <v/>
      </c>
      <c r="FDQ31" s="14" t="str">
        <f>IF('Employee Input 20-21'!FDQ31="","",'Employee Input 20-21'!FDQ31)</f>
        <v/>
      </c>
      <c r="FDR31" s="14" t="str">
        <f>IF('Employee Input 20-21'!FDR31="","",'Employee Input 20-21'!FDR31)</f>
        <v/>
      </c>
      <c r="FDS31" s="14" t="str">
        <f>IF('Employee Input 20-21'!FDS31="","",'Employee Input 20-21'!FDS31)</f>
        <v/>
      </c>
      <c r="FDT31" s="14" t="str">
        <f>IF('Employee Input 20-21'!FDT31="","",'Employee Input 20-21'!FDT31)</f>
        <v/>
      </c>
      <c r="FDU31" s="14" t="str">
        <f>IF('Employee Input 20-21'!FDU31="","",'Employee Input 20-21'!FDU31)</f>
        <v/>
      </c>
      <c r="FDV31" s="14" t="str">
        <f>IF('Employee Input 20-21'!FDV31="","",'Employee Input 20-21'!FDV31)</f>
        <v/>
      </c>
      <c r="FDW31" s="14" t="str">
        <f>IF('Employee Input 20-21'!FDW31="","",'Employee Input 20-21'!FDW31)</f>
        <v/>
      </c>
      <c r="FDX31" s="14" t="str">
        <f>IF('Employee Input 20-21'!FDX31="","",'Employee Input 20-21'!FDX31)</f>
        <v/>
      </c>
      <c r="FDY31" s="14" t="str">
        <f>IF('Employee Input 20-21'!FDY31="","",'Employee Input 20-21'!FDY31)</f>
        <v/>
      </c>
      <c r="FDZ31" s="14" t="str">
        <f>IF('Employee Input 20-21'!FDZ31="","",'Employee Input 20-21'!FDZ31)</f>
        <v/>
      </c>
      <c r="FEA31" s="14" t="str">
        <f>IF('Employee Input 20-21'!FEA31="","",'Employee Input 20-21'!FEA31)</f>
        <v/>
      </c>
      <c r="FEB31" s="14" t="str">
        <f>IF('Employee Input 20-21'!FEB31="","",'Employee Input 20-21'!FEB31)</f>
        <v/>
      </c>
      <c r="FEC31" s="14" t="str">
        <f>IF('Employee Input 20-21'!FEC31="","",'Employee Input 20-21'!FEC31)</f>
        <v/>
      </c>
      <c r="FED31" s="14" t="str">
        <f>IF('Employee Input 20-21'!FED31="","",'Employee Input 20-21'!FED31)</f>
        <v/>
      </c>
      <c r="FEE31" s="14" t="str">
        <f>IF('Employee Input 20-21'!FEE31="","",'Employee Input 20-21'!FEE31)</f>
        <v/>
      </c>
      <c r="FEF31" s="14" t="str">
        <f>IF('Employee Input 20-21'!FEF31="","",'Employee Input 20-21'!FEF31)</f>
        <v/>
      </c>
      <c r="FEG31" s="14" t="str">
        <f>IF('Employee Input 20-21'!FEG31="","",'Employee Input 20-21'!FEG31)</f>
        <v/>
      </c>
      <c r="FEH31" s="14" t="str">
        <f>IF('Employee Input 20-21'!FEH31="","",'Employee Input 20-21'!FEH31)</f>
        <v/>
      </c>
      <c r="FEI31" s="14" t="str">
        <f>IF('Employee Input 20-21'!FEI31="","",'Employee Input 20-21'!FEI31)</f>
        <v/>
      </c>
      <c r="FEJ31" s="14" t="str">
        <f>IF('Employee Input 20-21'!FEJ31="","",'Employee Input 20-21'!FEJ31)</f>
        <v/>
      </c>
      <c r="FEK31" s="14" t="str">
        <f>IF('Employee Input 20-21'!FEK31="","",'Employee Input 20-21'!FEK31)</f>
        <v/>
      </c>
      <c r="FEL31" s="14" t="str">
        <f>IF('Employee Input 20-21'!FEL31="","",'Employee Input 20-21'!FEL31)</f>
        <v/>
      </c>
      <c r="FEM31" s="14" t="str">
        <f>IF('Employee Input 20-21'!FEM31="","",'Employee Input 20-21'!FEM31)</f>
        <v/>
      </c>
      <c r="FEN31" s="14" t="str">
        <f>IF('Employee Input 20-21'!FEN31="","",'Employee Input 20-21'!FEN31)</f>
        <v/>
      </c>
      <c r="FEO31" s="14" t="str">
        <f>IF('Employee Input 20-21'!FEO31="","",'Employee Input 20-21'!FEO31)</f>
        <v/>
      </c>
      <c r="FEP31" s="14" t="str">
        <f>IF('Employee Input 20-21'!FEP31="","",'Employee Input 20-21'!FEP31)</f>
        <v/>
      </c>
      <c r="FEQ31" s="14" t="str">
        <f>IF('Employee Input 20-21'!FEQ31="","",'Employee Input 20-21'!FEQ31)</f>
        <v/>
      </c>
      <c r="FER31" s="14" t="str">
        <f>IF('Employee Input 20-21'!FER31="","",'Employee Input 20-21'!FER31)</f>
        <v/>
      </c>
      <c r="FES31" s="14" t="str">
        <f>IF('Employee Input 20-21'!FES31="","",'Employee Input 20-21'!FES31)</f>
        <v/>
      </c>
      <c r="FET31" s="14" t="str">
        <f>IF('Employee Input 20-21'!FET31="","",'Employee Input 20-21'!FET31)</f>
        <v/>
      </c>
      <c r="FEU31" s="14" t="str">
        <f>IF('Employee Input 20-21'!FEU31="","",'Employee Input 20-21'!FEU31)</f>
        <v/>
      </c>
      <c r="FEV31" s="14" t="str">
        <f>IF('Employee Input 20-21'!FEV31="","",'Employee Input 20-21'!FEV31)</f>
        <v/>
      </c>
      <c r="FEW31" s="14" t="str">
        <f>IF('Employee Input 20-21'!FEW31="","",'Employee Input 20-21'!FEW31)</f>
        <v/>
      </c>
      <c r="FEX31" s="14" t="str">
        <f>IF('Employee Input 20-21'!FEX31="","",'Employee Input 20-21'!FEX31)</f>
        <v/>
      </c>
      <c r="FEY31" s="14" t="str">
        <f>IF('Employee Input 20-21'!FEY31="","",'Employee Input 20-21'!FEY31)</f>
        <v/>
      </c>
      <c r="FEZ31" s="14" t="str">
        <f>IF('Employee Input 20-21'!FEZ31="","",'Employee Input 20-21'!FEZ31)</f>
        <v/>
      </c>
      <c r="FFA31" s="14" t="str">
        <f>IF('Employee Input 20-21'!FFA31="","",'Employee Input 20-21'!FFA31)</f>
        <v/>
      </c>
      <c r="FFB31" s="14" t="str">
        <f>IF('Employee Input 20-21'!FFB31="","",'Employee Input 20-21'!FFB31)</f>
        <v/>
      </c>
      <c r="FFC31" s="14" t="str">
        <f>IF('Employee Input 20-21'!FFC31="","",'Employee Input 20-21'!FFC31)</f>
        <v/>
      </c>
      <c r="FFD31" s="14" t="str">
        <f>IF('Employee Input 20-21'!FFD31="","",'Employee Input 20-21'!FFD31)</f>
        <v/>
      </c>
      <c r="FFE31" s="14" t="str">
        <f>IF('Employee Input 20-21'!FFE31="","",'Employee Input 20-21'!FFE31)</f>
        <v/>
      </c>
      <c r="FFF31" s="14" t="str">
        <f>IF('Employee Input 20-21'!FFF31="","",'Employee Input 20-21'!FFF31)</f>
        <v/>
      </c>
      <c r="FFG31" s="14" t="str">
        <f>IF('Employee Input 20-21'!FFG31="","",'Employee Input 20-21'!FFG31)</f>
        <v/>
      </c>
      <c r="FFH31" s="14" t="str">
        <f>IF('Employee Input 20-21'!FFH31="","",'Employee Input 20-21'!FFH31)</f>
        <v/>
      </c>
      <c r="FFI31" s="14" t="str">
        <f>IF('Employee Input 20-21'!FFI31="","",'Employee Input 20-21'!FFI31)</f>
        <v/>
      </c>
      <c r="FFJ31" s="14" t="str">
        <f>IF('Employee Input 20-21'!FFJ31="","",'Employee Input 20-21'!FFJ31)</f>
        <v/>
      </c>
      <c r="FFK31" s="14" t="str">
        <f>IF('Employee Input 20-21'!FFK31="","",'Employee Input 20-21'!FFK31)</f>
        <v/>
      </c>
      <c r="FFL31" s="14" t="str">
        <f>IF('Employee Input 20-21'!FFL31="","",'Employee Input 20-21'!FFL31)</f>
        <v/>
      </c>
      <c r="FFM31" s="14" t="str">
        <f>IF('Employee Input 20-21'!FFM31="","",'Employee Input 20-21'!FFM31)</f>
        <v/>
      </c>
      <c r="FFN31" s="14" t="str">
        <f>IF('Employee Input 20-21'!FFN31="","",'Employee Input 20-21'!FFN31)</f>
        <v/>
      </c>
      <c r="FFO31" s="14" t="str">
        <f>IF('Employee Input 20-21'!FFO31="","",'Employee Input 20-21'!FFO31)</f>
        <v/>
      </c>
      <c r="FFP31" s="14" t="str">
        <f>IF('Employee Input 20-21'!FFP31="","",'Employee Input 20-21'!FFP31)</f>
        <v/>
      </c>
      <c r="FFQ31" s="14" t="str">
        <f>IF('Employee Input 20-21'!FFQ31="","",'Employee Input 20-21'!FFQ31)</f>
        <v/>
      </c>
      <c r="FFR31" s="14" t="str">
        <f>IF('Employee Input 20-21'!FFR31="","",'Employee Input 20-21'!FFR31)</f>
        <v/>
      </c>
      <c r="FFS31" s="14" t="str">
        <f>IF('Employee Input 20-21'!FFS31="","",'Employee Input 20-21'!FFS31)</f>
        <v/>
      </c>
      <c r="FFT31" s="14" t="str">
        <f>IF('Employee Input 20-21'!FFT31="","",'Employee Input 20-21'!FFT31)</f>
        <v/>
      </c>
      <c r="FFU31" s="14" t="str">
        <f>IF('Employee Input 20-21'!FFU31="","",'Employee Input 20-21'!FFU31)</f>
        <v/>
      </c>
      <c r="FFV31" s="14" t="str">
        <f>IF('Employee Input 20-21'!FFV31="","",'Employee Input 20-21'!FFV31)</f>
        <v/>
      </c>
      <c r="FFW31" s="14" t="str">
        <f>IF('Employee Input 20-21'!FFW31="","",'Employee Input 20-21'!FFW31)</f>
        <v/>
      </c>
      <c r="FFX31" s="14" t="str">
        <f>IF('Employee Input 20-21'!FFX31="","",'Employee Input 20-21'!FFX31)</f>
        <v/>
      </c>
      <c r="FFY31" s="14" t="str">
        <f>IF('Employee Input 20-21'!FFY31="","",'Employee Input 20-21'!FFY31)</f>
        <v/>
      </c>
      <c r="FFZ31" s="14" t="str">
        <f>IF('Employee Input 20-21'!FFZ31="","",'Employee Input 20-21'!FFZ31)</f>
        <v/>
      </c>
      <c r="FGA31" s="14" t="str">
        <f>IF('Employee Input 20-21'!FGA31="","",'Employee Input 20-21'!FGA31)</f>
        <v/>
      </c>
      <c r="FGB31" s="14" t="str">
        <f>IF('Employee Input 20-21'!FGB31="","",'Employee Input 20-21'!FGB31)</f>
        <v/>
      </c>
      <c r="FGC31" s="14" t="str">
        <f>IF('Employee Input 20-21'!FGC31="","",'Employee Input 20-21'!FGC31)</f>
        <v/>
      </c>
      <c r="FGD31" s="14" t="str">
        <f>IF('Employee Input 20-21'!FGD31="","",'Employee Input 20-21'!FGD31)</f>
        <v/>
      </c>
      <c r="FGE31" s="14" t="str">
        <f>IF('Employee Input 20-21'!FGE31="","",'Employee Input 20-21'!FGE31)</f>
        <v/>
      </c>
      <c r="FGF31" s="14" t="str">
        <f>IF('Employee Input 20-21'!FGF31="","",'Employee Input 20-21'!FGF31)</f>
        <v/>
      </c>
      <c r="FGG31" s="14" t="str">
        <f>IF('Employee Input 20-21'!FGG31="","",'Employee Input 20-21'!FGG31)</f>
        <v/>
      </c>
      <c r="FGH31" s="14" t="str">
        <f>IF('Employee Input 20-21'!FGH31="","",'Employee Input 20-21'!FGH31)</f>
        <v/>
      </c>
      <c r="FGI31" s="14" t="str">
        <f>IF('Employee Input 20-21'!FGI31="","",'Employee Input 20-21'!FGI31)</f>
        <v/>
      </c>
      <c r="FGJ31" s="14" t="str">
        <f>IF('Employee Input 20-21'!FGJ31="","",'Employee Input 20-21'!FGJ31)</f>
        <v/>
      </c>
      <c r="FGK31" s="14" t="str">
        <f>IF('Employee Input 20-21'!FGK31="","",'Employee Input 20-21'!FGK31)</f>
        <v/>
      </c>
      <c r="FGL31" s="14" t="str">
        <f>IF('Employee Input 20-21'!FGL31="","",'Employee Input 20-21'!FGL31)</f>
        <v/>
      </c>
      <c r="FGM31" s="14" t="str">
        <f>IF('Employee Input 20-21'!FGM31="","",'Employee Input 20-21'!FGM31)</f>
        <v/>
      </c>
      <c r="FGN31" s="14" t="str">
        <f>IF('Employee Input 20-21'!FGN31="","",'Employee Input 20-21'!FGN31)</f>
        <v/>
      </c>
      <c r="FGO31" s="14" t="str">
        <f>IF('Employee Input 20-21'!FGO31="","",'Employee Input 20-21'!FGO31)</f>
        <v/>
      </c>
      <c r="FGP31" s="14" t="str">
        <f>IF('Employee Input 20-21'!FGP31="","",'Employee Input 20-21'!FGP31)</f>
        <v/>
      </c>
      <c r="FGQ31" s="14" t="str">
        <f>IF('Employee Input 20-21'!FGQ31="","",'Employee Input 20-21'!FGQ31)</f>
        <v/>
      </c>
      <c r="FGR31" s="14" t="str">
        <f>IF('Employee Input 20-21'!FGR31="","",'Employee Input 20-21'!FGR31)</f>
        <v/>
      </c>
      <c r="FGS31" s="14" t="str">
        <f>IF('Employee Input 20-21'!FGS31="","",'Employee Input 20-21'!FGS31)</f>
        <v/>
      </c>
      <c r="FGT31" s="14" t="str">
        <f>IF('Employee Input 20-21'!FGT31="","",'Employee Input 20-21'!FGT31)</f>
        <v/>
      </c>
      <c r="FGU31" s="14" t="str">
        <f>IF('Employee Input 20-21'!FGU31="","",'Employee Input 20-21'!FGU31)</f>
        <v/>
      </c>
      <c r="FGV31" s="14" t="str">
        <f>IF('Employee Input 20-21'!FGV31="","",'Employee Input 20-21'!FGV31)</f>
        <v/>
      </c>
      <c r="FGW31" s="14" t="str">
        <f>IF('Employee Input 20-21'!FGW31="","",'Employee Input 20-21'!FGW31)</f>
        <v/>
      </c>
      <c r="FGX31" s="14" t="str">
        <f>IF('Employee Input 20-21'!FGX31="","",'Employee Input 20-21'!FGX31)</f>
        <v/>
      </c>
      <c r="FGY31" s="14" t="str">
        <f>IF('Employee Input 20-21'!FGY31="","",'Employee Input 20-21'!FGY31)</f>
        <v/>
      </c>
      <c r="FGZ31" s="14" t="str">
        <f>IF('Employee Input 20-21'!FGZ31="","",'Employee Input 20-21'!FGZ31)</f>
        <v/>
      </c>
      <c r="FHA31" s="14" t="str">
        <f>IF('Employee Input 20-21'!FHA31="","",'Employee Input 20-21'!FHA31)</f>
        <v/>
      </c>
      <c r="FHB31" s="14" t="str">
        <f>IF('Employee Input 20-21'!FHB31="","",'Employee Input 20-21'!FHB31)</f>
        <v/>
      </c>
      <c r="FHC31" s="14" t="str">
        <f>IF('Employee Input 20-21'!FHC31="","",'Employee Input 20-21'!FHC31)</f>
        <v/>
      </c>
      <c r="FHD31" s="14" t="str">
        <f>IF('Employee Input 20-21'!FHD31="","",'Employee Input 20-21'!FHD31)</f>
        <v/>
      </c>
      <c r="FHE31" s="14" t="str">
        <f>IF('Employee Input 20-21'!FHE31="","",'Employee Input 20-21'!FHE31)</f>
        <v/>
      </c>
      <c r="FHF31" s="14" t="str">
        <f>IF('Employee Input 20-21'!FHF31="","",'Employee Input 20-21'!FHF31)</f>
        <v/>
      </c>
      <c r="FHG31" s="14" t="str">
        <f>IF('Employee Input 20-21'!FHG31="","",'Employee Input 20-21'!FHG31)</f>
        <v/>
      </c>
      <c r="FHH31" s="14" t="str">
        <f>IF('Employee Input 20-21'!FHH31="","",'Employee Input 20-21'!FHH31)</f>
        <v/>
      </c>
      <c r="FHI31" s="14" t="str">
        <f>IF('Employee Input 20-21'!FHI31="","",'Employee Input 20-21'!FHI31)</f>
        <v/>
      </c>
      <c r="FHJ31" s="14" t="str">
        <f>IF('Employee Input 20-21'!FHJ31="","",'Employee Input 20-21'!FHJ31)</f>
        <v/>
      </c>
      <c r="FHK31" s="14" t="str">
        <f>IF('Employee Input 20-21'!FHK31="","",'Employee Input 20-21'!FHK31)</f>
        <v/>
      </c>
      <c r="FHL31" s="14" t="str">
        <f>IF('Employee Input 20-21'!FHL31="","",'Employee Input 20-21'!FHL31)</f>
        <v/>
      </c>
      <c r="FHM31" s="14" t="str">
        <f>IF('Employee Input 20-21'!FHM31="","",'Employee Input 20-21'!FHM31)</f>
        <v/>
      </c>
      <c r="FHN31" s="14" t="str">
        <f>IF('Employee Input 20-21'!FHN31="","",'Employee Input 20-21'!FHN31)</f>
        <v/>
      </c>
      <c r="FHO31" s="14" t="str">
        <f>IF('Employee Input 20-21'!FHO31="","",'Employee Input 20-21'!FHO31)</f>
        <v/>
      </c>
      <c r="FHP31" s="14" t="str">
        <f>IF('Employee Input 20-21'!FHP31="","",'Employee Input 20-21'!FHP31)</f>
        <v/>
      </c>
      <c r="FHQ31" s="14" t="str">
        <f>IF('Employee Input 20-21'!FHQ31="","",'Employee Input 20-21'!FHQ31)</f>
        <v/>
      </c>
      <c r="FHR31" s="14" t="str">
        <f>IF('Employee Input 20-21'!FHR31="","",'Employee Input 20-21'!FHR31)</f>
        <v/>
      </c>
      <c r="FHS31" s="14" t="str">
        <f>IF('Employee Input 20-21'!FHS31="","",'Employee Input 20-21'!FHS31)</f>
        <v/>
      </c>
      <c r="FHT31" s="14" t="str">
        <f>IF('Employee Input 20-21'!FHT31="","",'Employee Input 20-21'!FHT31)</f>
        <v/>
      </c>
      <c r="FHU31" s="14" t="str">
        <f>IF('Employee Input 20-21'!FHU31="","",'Employee Input 20-21'!FHU31)</f>
        <v/>
      </c>
      <c r="FHV31" s="14" t="str">
        <f>IF('Employee Input 20-21'!FHV31="","",'Employee Input 20-21'!FHV31)</f>
        <v/>
      </c>
      <c r="FHW31" s="14" t="str">
        <f>IF('Employee Input 20-21'!FHW31="","",'Employee Input 20-21'!FHW31)</f>
        <v/>
      </c>
      <c r="FHX31" s="14" t="str">
        <f>IF('Employee Input 20-21'!FHX31="","",'Employee Input 20-21'!FHX31)</f>
        <v/>
      </c>
      <c r="FHY31" s="14" t="str">
        <f>IF('Employee Input 20-21'!FHY31="","",'Employee Input 20-21'!FHY31)</f>
        <v/>
      </c>
      <c r="FHZ31" s="14" t="str">
        <f>IF('Employee Input 20-21'!FHZ31="","",'Employee Input 20-21'!FHZ31)</f>
        <v/>
      </c>
      <c r="FIA31" s="14" t="str">
        <f>IF('Employee Input 20-21'!FIA31="","",'Employee Input 20-21'!FIA31)</f>
        <v/>
      </c>
      <c r="FIB31" s="14" t="str">
        <f>IF('Employee Input 20-21'!FIB31="","",'Employee Input 20-21'!FIB31)</f>
        <v/>
      </c>
      <c r="FIC31" s="14" t="str">
        <f>IF('Employee Input 20-21'!FIC31="","",'Employee Input 20-21'!FIC31)</f>
        <v/>
      </c>
      <c r="FID31" s="14" t="str">
        <f>IF('Employee Input 20-21'!FID31="","",'Employee Input 20-21'!FID31)</f>
        <v/>
      </c>
      <c r="FIE31" s="14" t="str">
        <f>IF('Employee Input 20-21'!FIE31="","",'Employee Input 20-21'!FIE31)</f>
        <v/>
      </c>
      <c r="FIF31" s="14" t="str">
        <f>IF('Employee Input 20-21'!FIF31="","",'Employee Input 20-21'!FIF31)</f>
        <v/>
      </c>
      <c r="FIG31" s="14" t="str">
        <f>IF('Employee Input 20-21'!FIG31="","",'Employee Input 20-21'!FIG31)</f>
        <v/>
      </c>
      <c r="FIH31" s="14" t="str">
        <f>IF('Employee Input 20-21'!FIH31="","",'Employee Input 20-21'!FIH31)</f>
        <v/>
      </c>
      <c r="FII31" s="14" t="str">
        <f>IF('Employee Input 20-21'!FII31="","",'Employee Input 20-21'!FII31)</f>
        <v/>
      </c>
      <c r="FIJ31" s="14" t="str">
        <f>IF('Employee Input 20-21'!FIJ31="","",'Employee Input 20-21'!FIJ31)</f>
        <v/>
      </c>
      <c r="FIK31" s="14" t="str">
        <f>IF('Employee Input 20-21'!FIK31="","",'Employee Input 20-21'!FIK31)</f>
        <v/>
      </c>
      <c r="FIL31" s="14" t="str">
        <f>IF('Employee Input 20-21'!FIL31="","",'Employee Input 20-21'!FIL31)</f>
        <v/>
      </c>
      <c r="FIM31" s="14" t="str">
        <f>IF('Employee Input 20-21'!FIM31="","",'Employee Input 20-21'!FIM31)</f>
        <v/>
      </c>
      <c r="FIN31" s="14" t="str">
        <f>IF('Employee Input 20-21'!FIN31="","",'Employee Input 20-21'!FIN31)</f>
        <v/>
      </c>
      <c r="FIO31" s="14" t="str">
        <f>IF('Employee Input 20-21'!FIO31="","",'Employee Input 20-21'!FIO31)</f>
        <v/>
      </c>
      <c r="FIP31" s="14" t="str">
        <f>IF('Employee Input 20-21'!FIP31="","",'Employee Input 20-21'!FIP31)</f>
        <v/>
      </c>
      <c r="FIQ31" s="14" t="str">
        <f>IF('Employee Input 20-21'!FIQ31="","",'Employee Input 20-21'!FIQ31)</f>
        <v/>
      </c>
      <c r="FIR31" s="14" t="str">
        <f>IF('Employee Input 20-21'!FIR31="","",'Employee Input 20-21'!FIR31)</f>
        <v/>
      </c>
      <c r="FIS31" s="14" t="str">
        <f>IF('Employee Input 20-21'!FIS31="","",'Employee Input 20-21'!FIS31)</f>
        <v/>
      </c>
      <c r="FIT31" s="14" t="str">
        <f>IF('Employee Input 20-21'!FIT31="","",'Employee Input 20-21'!FIT31)</f>
        <v/>
      </c>
      <c r="FIU31" s="14" t="str">
        <f>IF('Employee Input 20-21'!FIU31="","",'Employee Input 20-21'!FIU31)</f>
        <v/>
      </c>
      <c r="FIV31" s="14" t="str">
        <f>IF('Employee Input 20-21'!FIV31="","",'Employee Input 20-21'!FIV31)</f>
        <v/>
      </c>
      <c r="FIW31" s="14" t="str">
        <f>IF('Employee Input 20-21'!FIW31="","",'Employee Input 20-21'!FIW31)</f>
        <v/>
      </c>
      <c r="FIX31" s="14" t="str">
        <f>IF('Employee Input 20-21'!FIX31="","",'Employee Input 20-21'!FIX31)</f>
        <v/>
      </c>
      <c r="FIY31" s="14" t="str">
        <f>IF('Employee Input 20-21'!FIY31="","",'Employee Input 20-21'!FIY31)</f>
        <v/>
      </c>
      <c r="FIZ31" s="14" t="str">
        <f>IF('Employee Input 20-21'!FIZ31="","",'Employee Input 20-21'!FIZ31)</f>
        <v/>
      </c>
      <c r="FJA31" s="14" t="str">
        <f>IF('Employee Input 20-21'!FJA31="","",'Employee Input 20-21'!FJA31)</f>
        <v/>
      </c>
      <c r="FJB31" s="14" t="str">
        <f>IF('Employee Input 20-21'!FJB31="","",'Employee Input 20-21'!FJB31)</f>
        <v/>
      </c>
      <c r="FJC31" s="14" t="str">
        <f>IF('Employee Input 20-21'!FJC31="","",'Employee Input 20-21'!FJC31)</f>
        <v/>
      </c>
      <c r="FJD31" s="14" t="str">
        <f>IF('Employee Input 20-21'!FJD31="","",'Employee Input 20-21'!FJD31)</f>
        <v/>
      </c>
      <c r="FJE31" s="14" t="str">
        <f>IF('Employee Input 20-21'!FJE31="","",'Employee Input 20-21'!FJE31)</f>
        <v/>
      </c>
      <c r="FJF31" s="14" t="str">
        <f>IF('Employee Input 20-21'!FJF31="","",'Employee Input 20-21'!FJF31)</f>
        <v/>
      </c>
      <c r="FJG31" s="14" t="str">
        <f>IF('Employee Input 20-21'!FJG31="","",'Employee Input 20-21'!FJG31)</f>
        <v/>
      </c>
      <c r="FJH31" s="14" t="str">
        <f>IF('Employee Input 20-21'!FJH31="","",'Employee Input 20-21'!FJH31)</f>
        <v/>
      </c>
      <c r="FJI31" s="14" t="str">
        <f>IF('Employee Input 20-21'!FJI31="","",'Employee Input 20-21'!FJI31)</f>
        <v/>
      </c>
      <c r="FJJ31" s="14" t="str">
        <f>IF('Employee Input 20-21'!FJJ31="","",'Employee Input 20-21'!FJJ31)</f>
        <v/>
      </c>
      <c r="FJK31" s="14" t="str">
        <f>IF('Employee Input 20-21'!FJK31="","",'Employee Input 20-21'!FJK31)</f>
        <v/>
      </c>
      <c r="FJL31" s="14" t="str">
        <f>IF('Employee Input 20-21'!FJL31="","",'Employee Input 20-21'!FJL31)</f>
        <v/>
      </c>
      <c r="FJM31" s="14" t="str">
        <f>IF('Employee Input 20-21'!FJM31="","",'Employee Input 20-21'!FJM31)</f>
        <v/>
      </c>
      <c r="FJN31" s="14" t="str">
        <f>IF('Employee Input 20-21'!FJN31="","",'Employee Input 20-21'!FJN31)</f>
        <v/>
      </c>
      <c r="FJO31" s="14" t="str">
        <f>IF('Employee Input 20-21'!FJO31="","",'Employee Input 20-21'!FJO31)</f>
        <v/>
      </c>
      <c r="FJP31" s="14" t="str">
        <f>IF('Employee Input 20-21'!FJP31="","",'Employee Input 20-21'!FJP31)</f>
        <v/>
      </c>
      <c r="FJQ31" s="14" t="str">
        <f>IF('Employee Input 20-21'!FJQ31="","",'Employee Input 20-21'!FJQ31)</f>
        <v/>
      </c>
      <c r="FJR31" s="14" t="str">
        <f>IF('Employee Input 20-21'!FJR31="","",'Employee Input 20-21'!FJR31)</f>
        <v/>
      </c>
      <c r="FJS31" s="14" t="str">
        <f>IF('Employee Input 20-21'!FJS31="","",'Employee Input 20-21'!FJS31)</f>
        <v/>
      </c>
      <c r="FJT31" s="14" t="str">
        <f>IF('Employee Input 20-21'!FJT31="","",'Employee Input 20-21'!FJT31)</f>
        <v/>
      </c>
      <c r="FJU31" s="14" t="str">
        <f>IF('Employee Input 20-21'!FJU31="","",'Employee Input 20-21'!FJU31)</f>
        <v/>
      </c>
      <c r="FJV31" s="14" t="str">
        <f>IF('Employee Input 20-21'!FJV31="","",'Employee Input 20-21'!FJV31)</f>
        <v/>
      </c>
      <c r="FJW31" s="14" t="str">
        <f>IF('Employee Input 20-21'!FJW31="","",'Employee Input 20-21'!FJW31)</f>
        <v/>
      </c>
      <c r="FJX31" s="14" t="str">
        <f>IF('Employee Input 20-21'!FJX31="","",'Employee Input 20-21'!FJX31)</f>
        <v/>
      </c>
      <c r="FJY31" s="14" t="str">
        <f>IF('Employee Input 20-21'!FJY31="","",'Employee Input 20-21'!FJY31)</f>
        <v/>
      </c>
      <c r="FJZ31" s="14" t="str">
        <f>IF('Employee Input 20-21'!FJZ31="","",'Employee Input 20-21'!FJZ31)</f>
        <v/>
      </c>
      <c r="FKA31" s="14" t="str">
        <f>IF('Employee Input 20-21'!FKA31="","",'Employee Input 20-21'!FKA31)</f>
        <v/>
      </c>
      <c r="FKB31" s="14" t="str">
        <f>IF('Employee Input 20-21'!FKB31="","",'Employee Input 20-21'!FKB31)</f>
        <v/>
      </c>
      <c r="FKC31" s="14" t="str">
        <f>IF('Employee Input 20-21'!FKC31="","",'Employee Input 20-21'!FKC31)</f>
        <v/>
      </c>
      <c r="FKD31" s="14" t="str">
        <f>IF('Employee Input 20-21'!FKD31="","",'Employee Input 20-21'!FKD31)</f>
        <v/>
      </c>
      <c r="FKE31" s="14" t="str">
        <f>IF('Employee Input 20-21'!FKE31="","",'Employee Input 20-21'!FKE31)</f>
        <v/>
      </c>
      <c r="FKF31" s="14" t="str">
        <f>IF('Employee Input 20-21'!FKF31="","",'Employee Input 20-21'!FKF31)</f>
        <v/>
      </c>
      <c r="FKG31" s="14" t="str">
        <f>IF('Employee Input 20-21'!FKG31="","",'Employee Input 20-21'!FKG31)</f>
        <v/>
      </c>
      <c r="FKH31" s="14" t="str">
        <f>IF('Employee Input 20-21'!FKH31="","",'Employee Input 20-21'!FKH31)</f>
        <v/>
      </c>
      <c r="FKI31" s="14" t="str">
        <f>IF('Employee Input 20-21'!FKI31="","",'Employee Input 20-21'!FKI31)</f>
        <v/>
      </c>
      <c r="FKJ31" s="14" t="str">
        <f>IF('Employee Input 20-21'!FKJ31="","",'Employee Input 20-21'!FKJ31)</f>
        <v/>
      </c>
      <c r="FKK31" s="14" t="str">
        <f>IF('Employee Input 20-21'!FKK31="","",'Employee Input 20-21'!FKK31)</f>
        <v/>
      </c>
      <c r="FKL31" s="14" t="str">
        <f>IF('Employee Input 20-21'!FKL31="","",'Employee Input 20-21'!FKL31)</f>
        <v/>
      </c>
      <c r="FKM31" s="14" t="str">
        <f>IF('Employee Input 20-21'!FKM31="","",'Employee Input 20-21'!FKM31)</f>
        <v/>
      </c>
      <c r="FKN31" s="14" t="str">
        <f>IF('Employee Input 20-21'!FKN31="","",'Employee Input 20-21'!FKN31)</f>
        <v/>
      </c>
      <c r="FKO31" s="14" t="str">
        <f>IF('Employee Input 20-21'!FKO31="","",'Employee Input 20-21'!FKO31)</f>
        <v/>
      </c>
      <c r="FKP31" s="14" t="str">
        <f>IF('Employee Input 20-21'!FKP31="","",'Employee Input 20-21'!FKP31)</f>
        <v/>
      </c>
      <c r="FKQ31" s="14" t="str">
        <f>IF('Employee Input 20-21'!FKQ31="","",'Employee Input 20-21'!FKQ31)</f>
        <v/>
      </c>
      <c r="FKR31" s="14" t="str">
        <f>IF('Employee Input 20-21'!FKR31="","",'Employee Input 20-21'!FKR31)</f>
        <v/>
      </c>
      <c r="FKS31" s="14" t="str">
        <f>IF('Employee Input 20-21'!FKS31="","",'Employee Input 20-21'!FKS31)</f>
        <v/>
      </c>
      <c r="FKT31" s="14" t="str">
        <f>IF('Employee Input 20-21'!FKT31="","",'Employee Input 20-21'!FKT31)</f>
        <v/>
      </c>
      <c r="FKU31" s="14" t="str">
        <f>IF('Employee Input 20-21'!FKU31="","",'Employee Input 20-21'!FKU31)</f>
        <v/>
      </c>
      <c r="FKV31" s="14" t="str">
        <f>IF('Employee Input 20-21'!FKV31="","",'Employee Input 20-21'!FKV31)</f>
        <v/>
      </c>
      <c r="FKW31" s="14" t="str">
        <f>IF('Employee Input 20-21'!FKW31="","",'Employee Input 20-21'!FKW31)</f>
        <v/>
      </c>
      <c r="FKX31" s="14" t="str">
        <f>IF('Employee Input 20-21'!FKX31="","",'Employee Input 20-21'!FKX31)</f>
        <v/>
      </c>
      <c r="FKY31" s="14" t="str">
        <f>IF('Employee Input 20-21'!FKY31="","",'Employee Input 20-21'!FKY31)</f>
        <v/>
      </c>
      <c r="FKZ31" s="14" t="str">
        <f>IF('Employee Input 20-21'!FKZ31="","",'Employee Input 20-21'!FKZ31)</f>
        <v/>
      </c>
      <c r="FLA31" s="14" t="str">
        <f>IF('Employee Input 20-21'!FLA31="","",'Employee Input 20-21'!FLA31)</f>
        <v/>
      </c>
      <c r="FLB31" s="14" t="str">
        <f>IF('Employee Input 20-21'!FLB31="","",'Employee Input 20-21'!FLB31)</f>
        <v/>
      </c>
      <c r="FLC31" s="14" t="str">
        <f>IF('Employee Input 20-21'!FLC31="","",'Employee Input 20-21'!FLC31)</f>
        <v/>
      </c>
      <c r="FLD31" s="14" t="str">
        <f>IF('Employee Input 20-21'!FLD31="","",'Employee Input 20-21'!FLD31)</f>
        <v/>
      </c>
      <c r="FLE31" s="14" t="str">
        <f>IF('Employee Input 20-21'!FLE31="","",'Employee Input 20-21'!FLE31)</f>
        <v/>
      </c>
      <c r="FLF31" s="14" t="str">
        <f>IF('Employee Input 20-21'!FLF31="","",'Employee Input 20-21'!FLF31)</f>
        <v/>
      </c>
      <c r="FLG31" s="14" t="str">
        <f>IF('Employee Input 20-21'!FLG31="","",'Employee Input 20-21'!FLG31)</f>
        <v/>
      </c>
      <c r="FLH31" s="14" t="str">
        <f>IF('Employee Input 20-21'!FLH31="","",'Employee Input 20-21'!FLH31)</f>
        <v/>
      </c>
      <c r="FLI31" s="14" t="str">
        <f>IF('Employee Input 20-21'!FLI31="","",'Employee Input 20-21'!FLI31)</f>
        <v/>
      </c>
      <c r="FLJ31" s="14" t="str">
        <f>IF('Employee Input 20-21'!FLJ31="","",'Employee Input 20-21'!FLJ31)</f>
        <v/>
      </c>
      <c r="FLK31" s="14" t="str">
        <f>IF('Employee Input 20-21'!FLK31="","",'Employee Input 20-21'!FLK31)</f>
        <v/>
      </c>
      <c r="FLL31" s="14" t="str">
        <f>IF('Employee Input 20-21'!FLL31="","",'Employee Input 20-21'!FLL31)</f>
        <v/>
      </c>
      <c r="FLM31" s="14" t="str">
        <f>IF('Employee Input 20-21'!FLM31="","",'Employee Input 20-21'!FLM31)</f>
        <v/>
      </c>
      <c r="FLN31" s="14" t="str">
        <f>IF('Employee Input 20-21'!FLN31="","",'Employee Input 20-21'!FLN31)</f>
        <v/>
      </c>
      <c r="FLO31" s="14" t="str">
        <f>IF('Employee Input 20-21'!FLO31="","",'Employee Input 20-21'!FLO31)</f>
        <v/>
      </c>
      <c r="FLP31" s="14" t="str">
        <f>IF('Employee Input 20-21'!FLP31="","",'Employee Input 20-21'!FLP31)</f>
        <v/>
      </c>
      <c r="FLQ31" s="14" t="str">
        <f>IF('Employee Input 20-21'!FLQ31="","",'Employee Input 20-21'!FLQ31)</f>
        <v/>
      </c>
      <c r="FLR31" s="14" t="str">
        <f>IF('Employee Input 20-21'!FLR31="","",'Employee Input 20-21'!FLR31)</f>
        <v/>
      </c>
      <c r="FLS31" s="14" t="str">
        <f>IF('Employee Input 20-21'!FLS31="","",'Employee Input 20-21'!FLS31)</f>
        <v/>
      </c>
      <c r="FLT31" s="14" t="str">
        <f>IF('Employee Input 20-21'!FLT31="","",'Employee Input 20-21'!FLT31)</f>
        <v/>
      </c>
      <c r="FLU31" s="14" t="str">
        <f>IF('Employee Input 20-21'!FLU31="","",'Employee Input 20-21'!FLU31)</f>
        <v/>
      </c>
      <c r="FLV31" s="14" t="str">
        <f>IF('Employee Input 20-21'!FLV31="","",'Employee Input 20-21'!FLV31)</f>
        <v/>
      </c>
      <c r="FLW31" s="14" t="str">
        <f>IF('Employee Input 20-21'!FLW31="","",'Employee Input 20-21'!FLW31)</f>
        <v/>
      </c>
      <c r="FLX31" s="14" t="str">
        <f>IF('Employee Input 20-21'!FLX31="","",'Employee Input 20-21'!FLX31)</f>
        <v/>
      </c>
      <c r="FLY31" s="14" t="str">
        <f>IF('Employee Input 20-21'!FLY31="","",'Employee Input 20-21'!FLY31)</f>
        <v/>
      </c>
      <c r="FLZ31" s="14" t="str">
        <f>IF('Employee Input 20-21'!FLZ31="","",'Employee Input 20-21'!FLZ31)</f>
        <v/>
      </c>
      <c r="FMA31" s="14" t="str">
        <f>IF('Employee Input 20-21'!FMA31="","",'Employee Input 20-21'!FMA31)</f>
        <v/>
      </c>
      <c r="FMB31" s="14" t="str">
        <f>IF('Employee Input 20-21'!FMB31="","",'Employee Input 20-21'!FMB31)</f>
        <v/>
      </c>
      <c r="FMC31" s="14" t="str">
        <f>IF('Employee Input 20-21'!FMC31="","",'Employee Input 20-21'!FMC31)</f>
        <v/>
      </c>
      <c r="FMD31" s="14" t="str">
        <f>IF('Employee Input 20-21'!FMD31="","",'Employee Input 20-21'!FMD31)</f>
        <v/>
      </c>
      <c r="FME31" s="14" t="str">
        <f>IF('Employee Input 20-21'!FME31="","",'Employee Input 20-21'!FME31)</f>
        <v/>
      </c>
      <c r="FMF31" s="14" t="str">
        <f>IF('Employee Input 20-21'!FMF31="","",'Employee Input 20-21'!FMF31)</f>
        <v/>
      </c>
      <c r="FMG31" s="14" t="str">
        <f>IF('Employee Input 20-21'!FMG31="","",'Employee Input 20-21'!FMG31)</f>
        <v/>
      </c>
      <c r="FMH31" s="14" t="str">
        <f>IF('Employee Input 20-21'!FMH31="","",'Employee Input 20-21'!FMH31)</f>
        <v/>
      </c>
      <c r="FMI31" s="14" t="str">
        <f>IF('Employee Input 20-21'!FMI31="","",'Employee Input 20-21'!FMI31)</f>
        <v/>
      </c>
      <c r="FMJ31" s="14" t="str">
        <f>IF('Employee Input 20-21'!FMJ31="","",'Employee Input 20-21'!FMJ31)</f>
        <v/>
      </c>
      <c r="FMK31" s="14" t="str">
        <f>IF('Employee Input 20-21'!FMK31="","",'Employee Input 20-21'!FMK31)</f>
        <v/>
      </c>
      <c r="FML31" s="14" t="str">
        <f>IF('Employee Input 20-21'!FML31="","",'Employee Input 20-21'!FML31)</f>
        <v/>
      </c>
      <c r="FMM31" s="14" t="str">
        <f>IF('Employee Input 20-21'!FMM31="","",'Employee Input 20-21'!FMM31)</f>
        <v/>
      </c>
      <c r="FMN31" s="14" t="str">
        <f>IF('Employee Input 20-21'!FMN31="","",'Employee Input 20-21'!FMN31)</f>
        <v/>
      </c>
      <c r="FMO31" s="14" t="str">
        <f>IF('Employee Input 20-21'!FMO31="","",'Employee Input 20-21'!FMO31)</f>
        <v/>
      </c>
      <c r="FMP31" s="14" t="str">
        <f>IF('Employee Input 20-21'!FMP31="","",'Employee Input 20-21'!FMP31)</f>
        <v/>
      </c>
      <c r="FMQ31" s="14" t="str">
        <f>IF('Employee Input 20-21'!FMQ31="","",'Employee Input 20-21'!FMQ31)</f>
        <v/>
      </c>
      <c r="FMR31" s="14" t="str">
        <f>IF('Employee Input 20-21'!FMR31="","",'Employee Input 20-21'!FMR31)</f>
        <v/>
      </c>
      <c r="FMS31" s="14" t="str">
        <f>IF('Employee Input 20-21'!FMS31="","",'Employee Input 20-21'!FMS31)</f>
        <v/>
      </c>
      <c r="FMT31" s="14" t="str">
        <f>IF('Employee Input 20-21'!FMT31="","",'Employee Input 20-21'!FMT31)</f>
        <v/>
      </c>
      <c r="FMU31" s="14" t="str">
        <f>IF('Employee Input 20-21'!FMU31="","",'Employee Input 20-21'!FMU31)</f>
        <v/>
      </c>
      <c r="FMV31" s="14" t="str">
        <f>IF('Employee Input 20-21'!FMV31="","",'Employee Input 20-21'!FMV31)</f>
        <v/>
      </c>
      <c r="FMW31" s="14" t="str">
        <f>IF('Employee Input 20-21'!FMW31="","",'Employee Input 20-21'!FMW31)</f>
        <v/>
      </c>
      <c r="FMX31" s="14" t="str">
        <f>IF('Employee Input 20-21'!FMX31="","",'Employee Input 20-21'!FMX31)</f>
        <v/>
      </c>
      <c r="FMY31" s="14" t="str">
        <f>IF('Employee Input 20-21'!FMY31="","",'Employee Input 20-21'!FMY31)</f>
        <v/>
      </c>
      <c r="FMZ31" s="14" t="str">
        <f>IF('Employee Input 20-21'!FMZ31="","",'Employee Input 20-21'!FMZ31)</f>
        <v/>
      </c>
      <c r="FNA31" s="14" t="str">
        <f>IF('Employee Input 20-21'!FNA31="","",'Employee Input 20-21'!FNA31)</f>
        <v/>
      </c>
      <c r="FNB31" s="14" t="str">
        <f>IF('Employee Input 20-21'!FNB31="","",'Employee Input 20-21'!FNB31)</f>
        <v/>
      </c>
      <c r="FNC31" s="14" t="str">
        <f>IF('Employee Input 20-21'!FNC31="","",'Employee Input 20-21'!FNC31)</f>
        <v/>
      </c>
      <c r="FND31" s="14" t="str">
        <f>IF('Employee Input 20-21'!FND31="","",'Employee Input 20-21'!FND31)</f>
        <v/>
      </c>
      <c r="FNE31" s="14" t="str">
        <f>IF('Employee Input 20-21'!FNE31="","",'Employee Input 20-21'!FNE31)</f>
        <v/>
      </c>
      <c r="FNF31" s="14" t="str">
        <f>IF('Employee Input 20-21'!FNF31="","",'Employee Input 20-21'!FNF31)</f>
        <v/>
      </c>
      <c r="FNG31" s="14" t="str">
        <f>IF('Employee Input 20-21'!FNG31="","",'Employee Input 20-21'!FNG31)</f>
        <v/>
      </c>
      <c r="FNH31" s="14" t="str">
        <f>IF('Employee Input 20-21'!FNH31="","",'Employee Input 20-21'!FNH31)</f>
        <v/>
      </c>
      <c r="FNI31" s="14" t="str">
        <f>IF('Employee Input 20-21'!FNI31="","",'Employee Input 20-21'!FNI31)</f>
        <v/>
      </c>
      <c r="FNJ31" s="14" t="str">
        <f>IF('Employee Input 20-21'!FNJ31="","",'Employee Input 20-21'!FNJ31)</f>
        <v/>
      </c>
      <c r="FNK31" s="14" t="str">
        <f>IF('Employee Input 20-21'!FNK31="","",'Employee Input 20-21'!FNK31)</f>
        <v/>
      </c>
      <c r="FNL31" s="14" t="str">
        <f>IF('Employee Input 20-21'!FNL31="","",'Employee Input 20-21'!FNL31)</f>
        <v/>
      </c>
      <c r="FNM31" s="14" t="str">
        <f>IF('Employee Input 20-21'!FNM31="","",'Employee Input 20-21'!FNM31)</f>
        <v/>
      </c>
      <c r="FNN31" s="14" t="str">
        <f>IF('Employee Input 20-21'!FNN31="","",'Employee Input 20-21'!FNN31)</f>
        <v/>
      </c>
      <c r="FNO31" s="14" t="str">
        <f>IF('Employee Input 20-21'!FNO31="","",'Employee Input 20-21'!FNO31)</f>
        <v/>
      </c>
      <c r="FNP31" s="14" t="str">
        <f>IF('Employee Input 20-21'!FNP31="","",'Employee Input 20-21'!FNP31)</f>
        <v/>
      </c>
      <c r="FNQ31" s="14" t="str">
        <f>IF('Employee Input 20-21'!FNQ31="","",'Employee Input 20-21'!FNQ31)</f>
        <v/>
      </c>
      <c r="FNR31" s="14" t="str">
        <f>IF('Employee Input 20-21'!FNR31="","",'Employee Input 20-21'!FNR31)</f>
        <v/>
      </c>
      <c r="FNS31" s="14" t="str">
        <f>IF('Employee Input 20-21'!FNS31="","",'Employee Input 20-21'!FNS31)</f>
        <v/>
      </c>
      <c r="FNT31" s="14" t="str">
        <f>IF('Employee Input 20-21'!FNT31="","",'Employee Input 20-21'!FNT31)</f>
        <v/>
      </c>
      <c r="FNU31" s="14" t="str">
        <f>IF('Employee Input 20-21'!FNU31="","",'Employee Input 20-21'!FNU31)</f>
        <v/>
      </c>
      <c r="FNV31" s="14" t="str">
        <f>IF('Employee Input 20-21'!FNV31="","",'Employee Input 20-21'!FNV31)</f>
        <v/>
      </c>
      <c r="FNW31" s="14" t="str">
        <f>IF('Employee Input 20-21'!FNW31="","",'Employee Input 20-21'!FNW31)</f>
        <v/>
      </c>
      <c r="FNX31" s="14" t="str">
        <f>IF('Employee Input 20-21'!FNX31="","",'Employee Input 20-21'!FNX31)</f>
        <v/>
      </c>
      <c r="FNY31" s="14" t="str">
        <f>IF('Employee Input 20-21'!FNY31="","",'Employee Input 20-21'!FNY31)</f>
        <v/>
      </c>
      <c r="FNZ31" s="14" t="str">
        <f>IF('Employee Input 20-21'!FNZ31="","",'Employee Input 20-21'!FNZ31)</f>
        <v/>
      </c>
      <c r="FOA31" s="14" t="str">
        <f>IF('Employee Input 20-21'!FOA31="","",'Employee Input 20-21'!FOA31)</f>
        <v/>
      </c>
      <c r="FOB31" s="14" t="str">
        <f>IF('Employee Input 20-21'!FOB31="","",'Employee Input 20-21'!FOB31)</f>
        <v/>
      </c>
      <c r="FOC31" s="14" t="str">
        <f>IF('Employee Input 20-21'!FOC31="","",'Employee Input 20-21'!FOC31)</f>
        <v/>
      </c>
      <c r="FOD31" s="14" t="str">
        <f>IF('Employee Input 20-21'!FOD31="","",'Employee Input 20-21'!FOD31)</f>
        <v/>
      </c>
      <c r="FOE31" s="14" t="str">
        <f>IF('Employee Input 20-21'!FOE31="","",'Employee Input 20-21'!FOE31)</f>
        <v/>
      </c>
      <c r="FOF31" s="14" t="str">
        <f>IF('Employee Input 20-21'!FOF31="","",'Employee Input 20-21'!FOF31)</f>
        <v/>
      </c>
      <c r="FOG31" s="14" t="str">
        <f>IF('Employee Input 20-21'!FOG31="","",'Employee Input 20-21'!FOG31)</f>
        <v/>
      </c>
      <c r="FOH31" s="14" t="str">
        <f>IF('Employee Input 20-21'!FOH31="","",'Employee Input 20-21'!FOH31)</f>
        <v/>
      </c>
      <c r="FOI31" s="14" t="str">
        <f>IF('Employee Input 20-21'!FOI31="","",'Employee Input 20-21'!FOI31)</f>
        <v/>
      </c>
      <c r="FOJ31" s="14" t="str">
        <f>IF('Employee Input 20-21'!FOJ31="","",'Employee Input 20-21'!FOJ31)</f>
        <v/>
      </c>
      <c r="FOK31" s="14" t="str">
        <f>IF('Employee Input 20-21'!FOK31="","",'Employee Input 20-21'!FOK31)</f>
        <v/>
      </c>
      <c r="FOL31" s="14" t="str">
        <f>IF('Employee Input 20-21'!FOL31="","",'Employee Input 20-21'!FOL31)</f>
        <v/>
      </c>
      <c r="FOM31" s="14" t="str">
        <f>IF('Employee Input 20-21'!FOM31="","",'Employee Input 20-21'!FOM31)</f>
        <v/>
      </c>
      <c r="FON31" s="14" t="str">
        <f>IF('Employee Input 20-21'!FON31="","",'Employee Input 20-21'!FON31)</f>
        <v/>
      </c>
      <c r="FOO31" s="14" t="str">
        <f>IF('Employee Input 20-21'!FOO31="","",'Employee Input 20-21'!FOO31)</f>
        <v/>
      </c>
      <c r="FOP31" s="14" t="str">
        <f>IF('Employee Input 20-21'!FOP31="","",'Employee Input 20-21'!FOP31)</f>
        <v/>
      </c>
      <c r="FOQ31" s="14" t="str">
        <f>IF('Employee Input 20-21'!FOQ31="","",'Employee Input 20-21'!FOQ31)</f>
        <v/>
      </c>
      <c r="FOR31" s="14" t="str">
        <f>IF('Employee Input 20-21'!FOR31="","",'Employee Input 20-21'!FOR31)</f>
        <v/>
      </c>
      <c r="FOS31" s="14" t="str">
        <f>IF('Employee Input 20-21'!FOS31="","",'Employee Input 20-21'!FOS31)</f>
        <v/>
      </c>
      <c r="FOT31" s="14" t="str">
        <f>IF('Employee Input 20-21'!FOT31="","",'Employee Input 20-21'!FOT31)</f>
        <v/>
      </c>
      <c r="FOU31" s="14" t="str">
        <f>IF('Employee Input 20-21'!FOU31="","",'Employee Input 20-21'!FOU31)</f>
        <v/>
      </c>
      <c r="FOV31" s="14" t="str">
        <f>IF('Employee Input 20-21'!FOV31="","",'Employee Input 20-21'!FOV31)</f>
        <v/>
      </c>
      <c r="FOW31" s="14" t="str">
        <f>IF('Employee Input 20-21'!FOW31="","",'Employee Input 20-21'!FOW31)</f>
        <v/>
      </c>
      <c r="FOX31" s="14" t="str">
        <f>IF('Employee Input 20-21'!FOX31="","",'Employee Input 20-21'!FOX31)</f>
        <v/>
      </c>
      <c r="FOY31" s="14" t="str">
        <f>IF('Employee Input 20-21'!FOY31="","",'Employee Input 20-21'!FOY31)</f>
        <v/>
      </c>
      <c r="FOZ31" s="14" t="str">
        <f>IF('Employee Input 20-21'!FOZ31="","",'Employee Input 20-21'!FOZ31)</f>
        <v/>
      </c>
      <c r="FPA31" s="14" t="str">
        <f>IF('Employee Input 20-21'!FPA31="","",'Employee Input 20-21'!FPA31)</f>
        <v/>
      </c>
      <c r="FPB31" s="14" t="str">
        <f>IF('Employee Input 20-21'!FPB31="","",'Employee Input 20-21'!FPB31)</f>
        <v/>
      </c>
      <c r="FPC31" s="14" t="str">
        <f>IF('Employee Input 20-21'!FPC31="","",'Employee Input 20-21'!FPC31)</f>
        <v/>
      </c>
      <c r="FPD31" s="14" t="str">
        <f>IF('Employee Input 20-21'!FPD31="","",'Employee Input 20-21'!FPD31)</f>
        <v/>
      </c>
      <c r="FPE31" s="14" t="str">
        <f>IF('Employee Input 20-21'!FPE31="","",'Employee Input 20-21'!FPE31)</f>
        <v/>
      </c>
      <c r="FPF31" s="14" t="str">
        <f>IF('Employee Input 20-21'!FPF31="","",'Employee Input 20-21'!FPF31)</f>
        <v/>
      </c>
      <c r="FPG31" s="14" t="str">
        <f>IF('Employee Input 20-21'!FPG31="","",'Employee Input 20-21'!FPG31)</f>
        <v/>
      </c>
      <c r="FPH31" s="14" t="str">
        <f>IF('Employee Input 20-21'!FPH31="","",'Employee Input 20-21'!FPH31)</f>
        <v/>
      </c>
      <c r="FPI31" s="14" t="str">
        <f>IF('Employee Input 20-21'!FPI31="","",'Employee Input 20-21'!FPI31)</f>
        <v/>
      </c>
      <c r="FPJ31" s="14" t="str">
        <f>IF('Employee Input 20-21'!FPJ31="","",'Employee Input 20-21'!FPJ31)</f>
        <v/>
      </c>
      <c r="FPK31" s="14" t="str">
        <f>IF('Employee Input 20-21'!FPK31="","",'Employee Input 20-21'!FPK31)</f>
        <v/>
      </c>
      <c r="FPL31" s="14" t="str">
        <f>IF('Employee Input 20-21'!FPL31="","",'Employee Input 20-21'!FPL31)</f>
        <v/>
      </c>
      <c r="FPM31" s="14" t="str">
        <f>IF('Employee Input 20-21'!FPM31="","",'Employee Input 20-21'!FPM31)</f>
        <v/>
      </c>
      <c r="FPN31" s="14" t="str">
        <f>IF('Employee Input 20-21'!FPN31="","",'Employee Input 20-21'!FPN31)</f>
        <v/>
      </c>
      <c r="FPO31" s="14" t="str">
        <f>IF('Employee Input 20-21'!FPO31="","",'Employee Input 20-21'!FPO31)</f>
        <v/>
      </c>
      <c r="FPP31" s="14" t="str">
        <f>IF('Employee Input 20-21'!FPP31="","",'Employee Input 20-21'!FPP31)</f>
        <v/>
      </c>
      <c r="FPQ31" s="14" t="str">
        <f>IF('Employee Input 20-21'!FPQ31="","",'Employee Input 20-21'!FPQ31)</f>
        <v/>
      </c>
      <c r="FPR31" s="14" t="str">
        <f>IF('Employee Input 20-21'!FPR31="","",'Employee Input 20-21'!FPR31)</f>
        <v/>
      </c>
      <c r="FPS31" s="14" t="str">
        <f>IF('Employee Input 20-21'!FPS31="","",'Employee Input 20-21'!FPS31)</f>
        <v/>
      </c>
      <c r="FPT31" s="14" t="str">
        <f>IF('Employee Input 20-21'!FPT31="","",'Employee Input 20-21'!FPT31)</f>
        <v/>
      </c>
      <c r="FPU31" s="14" t="str">
        <f>IF('Employee Input 20-21'!FPU31="","",'Employee Input 20-21'!FPU31)</f>
        <v/>
      </c>
      <c r="FPV31" s="14" t="str">
        <f>IF('Employee Input 20-21'!FPV31="","",'Employee Input 20-21'!FPV31)</f>
        <v/>
      </c>
      <c r="FPW31" s="14" t="str">
        <f>IF('Employee Input 20-21'!FPW31="","",'Employee Input 20-21'!FPW31)</f>
        <v/>
      </c>
      <c r="FPX31" s="14" t="str">
        <f>IF('Employee Input 20-21'!FPX31="","",'Employee Input 20-21'!FPX31)</f>
        <v/>
      </c>
      <c r="FPY31" s="14" t="str">
        <f>IF('Employee Input 20-21'!FPY31="","",'Employee Input 20-21'!FPY31)</f>
        <v/>
      </c>
      <c r="FPZ31" s="14" t="str">
        <f>IF('Employee Input 20-21'!FPZ31="","",'Employee Input 20-21'!FPZ31)</f>
        <v/>
      </c>
      <c r="FQA31" s="14" t="str">
        <f>IF('Employee Input 20-21'!FQA31="","",'Employee Input 20-21'!FQA31)</f>
        <v/>
      </c>
      <c r="FQB31" s="14" t="str">
        <f>IF('Employee Input 20-21'!FQB31="","",'Employee Input 20-21'!FQB31)</f>
        <v/>
      </c>
      <c r="FQC31" s="14" t="str">
        <f>IF('Employee Input 20-21'!FQC31="","",'Employee Input 20-21'!FQC31)</f>
        <v/>
      </c>
      <c r="FQD31" s="14" t="str">
        <f>IF('Employee Input 20-21'!FQD31="","",'Employee Input 20-21'!FQD31)</f>
        <v/>
      </c>
      <c r="FQE31" s="14" t="str">
        <f>IF('Employee Input 20-21'!FQE31="","",'Employee Input 20-21'!FQE31)</f>
        <v/>
      </c>
      <c r="FQF31" s="14" t="str">
        <f>IF('Employee Input 20-21'!FQF31="","",'Employee Input 20-21'!FQF31)</f>
        <v/>
      </c>
      <c r="FQG31" s="14" t="str">
        <f>IF('Employee Input 20-21'!FQG31="","",'Employee Input 20-21'!FQG31)</f>
        <v/>
      </c>
      <c r="FQH31" s="14" t="str">
        <f>IF('Employee Input 20-21'!FQH31="","",'Employee Input 20-21'!FQH31)</f>
        <v/>
      </c>
      <c r="FQI31" s="14" t="str">
        <f>IF('Employee Input 20-21'!FQI31="","",'Employee Input 20-21'!FQI31)</f>
        <v/>
      </c>
      <c r="FQJ31" s="14" t="str">
        <f>IF('Employee Input 20-21'!FQJ31="","",'Employee Input 20-21'!FQJ31)</f>
        <v/>
      </c>
      <c r="FQK31" s="14" t="str">
        <f>IF('Employee Input 20-21'!FQK31="","",'Employee Input 20-21'!FQK31)</f>
        <v/>
      </c>
      <c r="FQL31" s="14" t="str">
        <f>IF('Employee Input 20-21'!FQL31="","",'Employee Input 20-21'!FQL31)</f>
        <v/>
      </c>
      <c r="FQM31" s="14" t="str">
        <f>IF('Employee Input 20-21'!FQM31="","",'Employee Input 20-21'!FQM31)</f>
        <v/>
      </c>
      <c r="FQN31" s="14" t="str">
        <f>IF('Employee Input 20-21'!FQN31="","",'Employee Input 20-21'!FQN31)</f>
        <v/>
      </c>
      <c r="FQO31" s="14" t="str">
        <f>IF('Employee Input 20-21'!FQO31="","",'Employee Input 20-21'!FQO31)</f>
        <v/>
      </c>
      <c r="FQP31" s="14" t="str">
        <f>IF('Employee Input 20-21'!FQP31="","",'Employee Input 20-21'!FQP31)</f>
        <v/>
      </c>
      <c r="FQQ31" s="14" t="str">
        <f>IF('Employee Input 20-21'!FQQ31="","",'Employee Input 20-21'!FQQ31)</f>
        <v/>
      </c>
      <c r="FQR31" s="14" t="str">
        <f>IF('Employee Input 20-21'!FQR31="","",'Employee Input 20-21'!FQR31)</f>
        <v/>
      </c>
      <c r="FQS31" s="14" t="str">
        <f>IF('Employee Input 20-21'!FQS31="","",'Employee Input 20-21'!FQS31)</f>
        <v/>
      </c>
      <c r="FQT31" s="14" t="str">
        <f>IF('Employee Input 20-21'!FQT31="","",'Employee Input 20-21'!FQT31)</f>
        <v/>
      </c>
      <c r="FQU31" s="14" t="str">
        <f>IF('Employee Input 20-21'!FQU31="","",'Employee Input 20-21'!FQU31)</f>
        <v/>
      </c>
      <c r="FQV31" s="14" t="str">
        <f>IF('Employee Input 20-21'!FQV31="","",'Employee Input 20-21'!FQV31)</f>
        <v/>
      </c>
      <c r="FQW31" s="14" t="str">
        <f>IF('Employee Input 20-21'!FQW31="","",'Employee Input 20-21'!FQW31)</f>
        <v/>
      </c>
      <c r="FQX31" s="14" t="str">
        <f>IF('Employee Input 20-21'!FQX31="","",'Employee Input 20-21'!FQX31)</f>
        <v/>
      </c>
      <c r="FQY31" s="14" t="str">
        <f>IF('Employee Input 20-21'!FQY31="","",'Employee Input 20-21'!FQY31)</f>
        <v/>
      </c>
      <c r="FQZ31" s="14" t="str">
        <f>IF('Employee Input 20-21'!FQZ31="","",'Employee Input 20-21'!FQZ31)</f>
        <v/>
      </c>
      <c r="FRA31" s="14" t="str">
        <f>IF('Employee Input 20-21'!FRA31="","",'Employee Input 20-21'!FRA31)</f>
        <v/>
      </c>
      <c r="FRB31" s="14" t="str">
        <f>IF('Employee Input 20-21'!FRB31="","",'Employee Input 20-21'!FRB31)</f>
        <v/>
      </c>
      <c r="FRC31" s="14" t="str">
        <f>IF('Employee Input 20-21'!FRC31="","",'Employee Input 20-21'!FRC31)</f>
        <v/>
      </c>
      <c r="FRD31" s="14" t="str">
        <f>IF('Employee Input 20-21'!FRD31="","",'Employee Input 20-21'!FRD31)</f>
        <v/>
      </c>
      <c r="FRE31" s="14" t="str">
        <f>IF('Employee Input 20-21'!FRE31="","",'Employee Input 20-21'!FRE31)</f>
        <v/>
      </c>
      <c r="FRF31" s="14" t="str">
        <f>IF('Employee Input 20-21'!FRF31="","",'Employee Input 20-21'!FRF31)</f>
        <v/>
      </c>
      <c r="FRG31" s="14" t="str">
        <f>IF('Employee Input 20-21'!FRG31="","",'Employee Input 20-21'!FRG31)</f>
        <v/>
      </c>
      <c r="FRH31" s="14" t="str">
        <f>IF('Employee Input 20-21'!FRH31="","",'Employee Input 20-21'!FRH31)</f>
        <v/>
      </c>
      <c r="FRI31" s="14" t="str">
        <f>IF('Employee Input 20-21'!FRI31="","",'Employee Input 20-21'!FRI31)</f>
        <v/>
      </c>
      <c r="FRJ31" s="14" t="str">
        <f>IF('Employee Input 20-21'!FRJ31="","",'Employee Input 20-21'!FRJ31)</f>
        <v/>
      </c>
      <c r="FRK31" s="14" t="str">
        <f>IF('Employee Input 20-21'!FRK31="","",'Employee Input 20-21'!FRK31)</f>
        <v/>
      </c>
      <c r="FRL31" s="14" t="str">
        <f>IF('Employee Input 20-21'!FRL31="","",'Employee Input 20-21'!FRL31)</f>
        <v/>
      </c>
      <c r="FRM31" s="14" t="str">
        <f>IF('Employee Input 20-21'!FRM31="","",'Employee Input 20-21'!FRM31)</f>
        <v/>
      </c>
      <c r="FRN31" s="14" t="str">
        <f>IF('Employee Input 20-21'!FRN31="","",'Employee Input 20-21'!FRN31)</f>
        <v/>
      </c>
      <c r="FRO31" s="14" t="str">
        <f>IF('Employee Input 20-21'!FRO31="","",'Employee Input 20-21'!FRO31)</f>
        <v/>
      </c>
      <c r="FRP31" s="14" t="str">
        <f>IF('Employee Input 20-21'!FRP31="","",'Employee Input 20-21'!FRP31)</f>
        <v/>
      </c>
      <c r="FRQ31" s="14" t="str">
        <f>IF('Employee Input 20-21'!FRQ31="","",'Employee Input 20-21'!FRQ31)</f>
        <v/>
      </c>
      <c r="FRR31" s="14" t="str">
        <f>IF('Employee Input 20-21'!FRR31="","",'Employee Input 20-21'!FRR31)</f>
        <v/>
      </c>
      <c r="FRS31" s="14" t="str">
        <f>IF('Employee Input 20-21'!FRS31="","",'Employee Input 20-21'!FRS31)</f>
        <v/>
      </c>
      <c r="FRT31" s="14" t="str">
        <f>IF('Employee Input 20-21'!FRT31="","",'Employee Input 20-21'!FRT31)</f>
        <v/>
      </c>
      <c r="FRU31" s="14" t="str">
        <f>IF('Employee Input 20-21'!FRU31="","",'Employee Input 20-21'!FRU31)</f>
        <v/>
      </c>
      <c r="FRV31" s="14" t="str">
        <f>IF('Employee Input 20-21'!FRV31="","",'Employee Input 20-21'!FRV31)</f>
        <v/>
      </c>
      <c r="FRW31" s="14" t="str">
        <f>IF('Employee Input 20-21'!FRW31="","",'Employee Input 20-21'!FRW31)</f>
        <v/>
      </c>
      <c r="FRX31" s="14" t="str">
        <f>IF('Employee Input 20-21'!FRX31="","",'Employee Input 20-21'!FRX31)</f>
        <v/>
      </c>
      <c r="FRY31" s="14" t="str">
        <f>IF('Employee Input 20-21'!FRY31="","",'Employee Input 20-21'!FRY31)</f>
        <v/>
      </c>
      <c r="FRZ31" s="14" t="str">
        <f>IF('Employee Input 20-21'!FRZ31="","",'Employee Input 20-21'!FRZ31)</f>
        <v/>
      </c>
      <c r="FSA31" s="14" t="str">
        <f>IF('Employee Input 20-21'!FSA31="","",'Employee Input 20-21'!FSA31)</f>
        <v/>
      </c>
      <c r="FSB31" s="14" t="str">
        <f>IF('Employee Input 20-21'!FSB31="","",'Employee Input 20-21'!FSB31)</f>
        <v/>
      </c>
      <c r="FSC31" s="14" t="str">
        <f>IF('Employee Input 20-21'!FSC31="","",'Employee Input 20-21'!FSC31)</f>
        <v/>
      </c>
      <c r="FSD31" s="14" t="str">
        <f>IF('Employee Input 20-21'!FSD31="","",'Employee Input 20-21'!FSD31)</f>
        <v/>
      </c>
      <c r="FSE31" s="14" t="str">
        <f>IF('Employee Input 20-21'!FSE31="","",'Employee Input 20-21'!FSE31)</f>
        <v/>
      </c>
      <c r="FSF31" s="14" t="str">
        <f>IF('Employee Input 20-21'!FSF31="","",'Employee Input 20-21'!FSF31)</f>
        <v/>
      </c>
      <c r="FSG31" s="14" t="str">
        <f>IF('Employee Input 20-21'!FSG31="","",'Employee Input 20-21'!FSG31)</f>
        <v/>
      </c>
      <c r="FSH31" s="14" t="str">
        <f>IF('Employee Input 20-21'!FSH31="","",'Employee Input 20-21'!FSH31)</f>
        <v/>
      </c>
      <c r="FSI31" s="14" t="str">
        <f>IF('Employee Input 20-21'!FSI31="","",'Employee Input 20-21'!FSI31)</f>
        <v/>
      </c>
      <c r="FSJ31" s="14" t="str">
        <f>IF('Employee Input 20-21'!FSJ31="","",'Employee Input 20-21'!FSJ31)</f>
        <v/>
      </c>
      <c r="FSK31" s="14" t="str">
        <f>IF('Employee Input 20-21'!FSK31="","",'Employee Input 20-21'!FSK31)</f>
        <v/>
      </c>
      <c r="FSL31" s="14" t="str">
        <f>IF('Employee Input 20-21'!FSL31="","",'Employee Input 20-21'!FSL31)</f>
        <v/>
      </c>
      <c r="FSM31" s="14" t="str">
        <f>IF('Employee Input 20-21'!FSM31="","",'Employee Input 20-21'!FSM31)</f>
        <v/>
      </c>
      <c r="FSN31" s="14" t="str">
        <f>IF('Employee Input 20-21'!FSN31="","",'Employee Input 20-21'!FSN31)</f>
        <v/>
      </c>
      <c r="FSO31" s="14" t="str">
        <f>IF('Employee Input 20-21'!FSO31="","",'Employee Input 20-21'!FSO31)</f>
        <v/>
      </c>
      <c r="FSP31" s="14" t="str">
        <f>IF('Employee Input 20-21'!FSP31="","",'Employee Input 20-21'!FSP31)</f>
        <v/>
      </c>
      <c r="FSQ31" s="14" t="str">
        <f>IF('Employee Input 20-21'!FSQ31="","",'Employee Input 20-21'!FSQ31)</f>
        <v/>
      </c>
      <c r="FSR31" s="14" t="str">
        <f>IF('Employee Input 20-21'!FSR31="","",'Employee Input 20-21'!FSR31)</f>
        <v/>
      </c>
      <c r="FSS31" s="14" t="str">
        <f>IF('Employee Input 20-21'!FSS31="","",'Employee Input 20-21'!FSS31)</f>
        <v/>
      </c>
      <c r="FST31" s="14" t="str">
        <f>IF('Employee Input 20-21'!FST31="","",'Employee Input 20-21'!FST31)</f>
        <v/>
      </c>
      <c r="FSU31" s="14" t="str">
        <f>IF('Employee Input 20-21'!FSU31="","",'Employee Input 20-21'!FSU31)</f>
        <v/>
      </c>
      <c r="FSV31" s="14" t="str">
        <f>IF('Employee Input 20-21'!FSV31="","",'Employee Input 20-21'!FSV31)</f>
        <v/>
      </c>
      <c r="FSW31" s="14" t="str">
        <f>IF('Employee Input 20-21'!FSW31="","",'Employee Input 20-21'!FSW31)</f>
        <v/>
      </c>
      <c r="FSX31" s="14" t="str">
        <f>IF('Employee Input 20-21'!FSX31="","",'Employee Input 20-21'!FSX31)</f>
        <v/>
      </c>
      <c r="FSY31" s="14" t="str">
        <f>IF('Employee Input 20-21'!FSY31="","",'Employee Input 20-21'!FSY31)</f>
        <v/>
      </c>
      <c r="FSZ31" s="14" t="str">
        <f>IF('Employee Input 20-21'!FSZ31="","",'Employee Input 20-21'!FSZ31)</f>
        <v/>
      </c>
      <c r="FTA31" s="14" t="str">
        <f>IF('Employee Input 20-21'!FTA31="","",'Employee Input 20-21'!FTA31)</f>
        <v/>
      </c>
      <c r="FTB31" s="14" t="str">
        <f>IF('Employee Input 20-21'!FTB31="","",'Employee Input 20-21'!FTB31)</f>
        <v/>
      </c>
      <c r="FTC31" s="14" t="str">
        <f>IF('Employee Input 20-21'!FTC31="","",'Employee Input 20-21'!FTC31)</f>
        <v/>
      </c>
      <c r="FTD31" s="14" t="str">
        <f>IF('Employee Input 20-21'!FTD31="","",'Employee Input 20-21'!FTD31)</f>
        <v/>
      </c>
      <c r="FTE31" s="14" t="str">
        <f>IF('Employee Input 20-21'!FTE31="","",'Employee Input 20-21'!FTE31)</f>
        <v/>
      </c>
      <c r="FTF31" s="14" t="str">
        <f>IF('Employee Input 20-21'!FTF31="","",'Employee Input 20-21'!FTF31)</f>
        <v/>
      </c>
      <c r="FTG31" s="14" t="str">
        <f>IF('Employee Input 20-21'!FTG31="","",'Employee Input 20-21'!FTG31)</f>
        <v/>
      </c>
      <c r="FTH31" s="14" t="str">
        <f>IF('Employee Input 20-21'!FTH31="","",'Employee Input 20-21'!FTH31)</f>
        <v/>
      </c>
      <c r="FTI31" s="14" t="str">
        <f>IF('Employee Input 20-21'!FTI31="","",'Employee Input 20-21'!FTI31)</f>
        <v/>
      </c>
      <c r="FTJ31" s="14" t="str">
        <f>IF('Employee Input 20-21'!FTJ31="","",'Employee Input 20-21'!FTJ31)</f>
        <v/>
      </c>
      <c r="FTK31" s="14" t="str">
        <f>IF('Employee Input 20-21'!FTK31="","",'Employee Input 20-21'!FTK31)</f>
        <v/>
      </c>
      <c r="FTL31" s="14" t="str">
        <f>IF('Employee Input 20-21'!FTL31="","",'Employee Input 20-21'!FTL31)</f>
        <v/>
      </c>
      <c r="FTM31" s="14" t="str">
        <f>IF('Employee Input 20-21'!FTM31="","",'Employee Input 20-21'!FTM31)</f>
        <v/>
      </c>
      <c r="FTN31" s="14" t="str">
        <f>IF('Employee Input 20-21'!FTN31="","",'Employee Input 20-21'!FTN31)</f>
        <v/>
      </c>
      <c r="FTO31" s="14" t="str">
        <f>IF('Employee Input 20-21'!FTO31="","",'Employee Input 20-21'!FTO31)</f>
        <v/>
      </c>
      <c r="FTP31" s="14" t="str">
        <f>IF('Employee Input 20-21'!FTP31="","",'Employee Input 20-21'!FTP31)</f>
        <v/>
      </c>
      <c r="FTQ31" s="14" t="str">
        <f>IF('Employee Input 20-21'!FTQ31="","",'Employee Input 20-21'!FTQ31)</f>
        <v/>
      </c>
      <c r="FTR31" s="14" t="str">
        <f>IF('Employee Input 20-21'!FTR31="","",'Employee Input 20-21'!FTR31)</f>
        <v/>
      </c>
      <c r="FTS31" s="14" t="str">
        <f>IF('Employee Input 20-21'!FTS31="","",'Employee Input 20-21'!FTS31)</f>
        <v/>
      </c>
      <c r="FTT31" s="14" t="str">
        <f>IF('Employee Input 20-21'!FTT31="","",'Employee Input 20-21'!FTT31)</f>
        <v/>
      </c>
      <c r="FTU31" s="14" t="str">
        <f>IF('Employee Input 20-21'!FTU31="","",'Employee Input 20-21'!FTU31)</f>
        <v/>
      </c>
      <c r="FTV31" s="14" t="str">
        <f>IF('Employee Input 20-21'!FTV31="","",'Employee Input 20-21'!FTV31)</f>
        <v/>
      </c>
      <c r="FTW31" s="14" t="str">
        <f>IF('Employee Input 20-21'!FTW31="","",'Employee Input 20-21'!FTW31)</f>
        <v/>
      </c>
      <c r="FTX31" s="14" t="str">
        <f>IF('Employee Input 20-21'!FTX31="","",'Employee Input 20-21'!FTX31)</f>
        <v/>
      </c>
      <c r="FTY31" s="14" t="str">
        <f>IF('Employee Input 20-21'!FTY31="","",'Employee Input 20-21'!FTY31)</f>
        <v/>
      </c>
      <c r="FTZ31" s="14" t="str">
        <f>IF('Employee Input 20-21'!FTZ31="","",'Employee Input 20-21'!FTZ31)</f>
        <v/>
      </c>
      <c r="FUA31" s="14" t="str">
        <f>IF('Employee Input 20-21'!FUA31="","",'Employee Input 20-21'!FUA31)</f>
        <v/>
      </c>
      <c r="FUB31" s="14" t="str">
        <f>IF('Employee Input 20-21'!FUB31="","",'Employee Input 20-21'!FUB31)</f>
        <v/>
      </c>
      <c r="FUC31" s="14" t="str">
        <f>IF('Employee Input 20-21'!FUC31="","",'Employee Input 20-21'!FUC31)</f>
        <v/>
      </c>
      <c r="FUD31" s="14" t="str">
        <f>IF('Employee Input 20-21'!FUD31="","",'Employee Input 20-21'!FUD31)</f>
        <v/>
      </c>
      <c r="FUE31" s="14" t="str">
        <f>IF('Employee Input 20-21'!FUE31="","",'Employee Input 20-21'!FUE31)</f>
        <v/>
      </c>
      <c r="FUF31" s="14" t="str">
        <f>IF('Employee Input 20-21'!FUF31="","",'Employee Input 20-21'!FUF31)</f>
        <v/>
      </c>
      <c r="FUG31" s="14" t="str">
        <f>IF('Employee Input 20-21'!FUG31="","",'Employee Input 20-21'!FUG31)</f>
        <v/>
      </c>
      <c r="FUH31" s="14" t="str">
        <f>IF('Employee Input 20-21'!FUH31="","",'Employee Input 20-21'!FUH31)</f>
        <v/>
      </c>
      <c r="FUI31" s="14" t="str">
        <f>IF('Employee Input 20-21'!FUI31="","",'Employee Input 20-21'!FUI31)</f>
        <v/>
      </c>
      <c r="FUJ31" s="14" t="str">
        <f>IF('Employee Input 20-21'!FUJ31="","",'Employee Input 20-21'!FUJ31)</f>
        <v/>
      </c>
      <c r="FUK31" s="14" t="str">
        <f>IF('Employee Input 20-21'!FUK31="","",'Employee Input 20-21'!FUK31)</f>
        <v/>
      </c>
      <c r="FUL31" s="14" t="str">
        <f>IF('Employee Input 20-21'!FUL31="","",'Employee Input 20-21'!FUL31)</f>
        <v/>
      </c>
      <c r="FUM31" s="14" t="str">
        <f>IF('Employee Input 20-21'!FUM31="","",'Employee Input 20-21'!FUM31)</f>
        <v/>
      </c>
      <c r="FUN31" s="14" t="str">
        <f>IF('Employee Input 20-21'!FUN31="","",'Employee Input 20-21'!FUN31)</f>
        <v/>
      </c>
      <c r="FUO31" s="14" t="str">
        <f>IF('Employee Input 20-21'!FUO31="","",'Employee Input 20-21'!FUO31)</f>
        <v/>
      </c>
      <c r="FUP31" s="14" t="str">
        <f>IF('Employee Input 20-21'!FUP31="","",'Employee Input 20-21'!FUP31)</f>
        <v/>
      </c>
      <c r="FUQ31" s="14" t="str">
        <f>IF('Employee Input 20-21'!FUQ31="","",'Employee Input 20-21'!FUQ31)</f>
        <v/>
      </c>
      <c r="FUR31" s="14" t="str">
        <f>IF('Employee Input 20-21'!FUR31="","",'Employee Input 20-21'!FUR31)</f>
        <v/>
      </c>
      <c r="FUS31" s="14" t="str">
        <f>IF('Employee Input 20-21'!FUS31="","",'Employee Input 20-21'!FUS31)</f>
        <v/>
      </c>
      <c r="FUT31" s="14" t="str">
        <f>IF('Employee Input 20-21'!FUT31="","",'Employee Input 20-21'!FUT31)</f>
        <v/>
      </c>
      <c r="FUU31" s="14" t="str">
        <f>IF('Employee Input 20-21'!FUU31="","",'Employee Input 20-21'!FUU31)</f>
        <v/>
      </c>
      <c r="FUV31" s="14" t="str">
        <f>IF('Employee Input 20-21'!FUV31="","",'Employee Input 20-21'!FUV31)</f>
        <v/>
      </c>
      <c r="FUW31" s="14" t="str">
        <f>IF('Employee Input 20-21'!FUW31="","",'Employee Input 20-21'!FUW31)</f>
        <v/>
      </c>
      <c r="FUX31" s="14" t="str">
        <f>IF('Employee Input 20-21'!FUX31="","",'Employee Input 20-21'!FUX31)</f>
        <v/>
      </c>
      <c r="FUY31" s="14" t="str">
        <f>IF('Employee Input 20-21'!FUY31="","",'Employee Input 20-21'!FUY31)</f>
        <v/>
      </c>
      <c r="FUZ31" s="14" t="str">
        <f>IF('Employee Input 20-21'!FUZ31="","",'Employee Input 20-21'!FUZ31)</f>
        <v/>
      </c>
      <c r="FVA31" s="14" t="str">
        <f>IF('Employee Input 20-21'!FVA31="","",'Employee Input 20-21'!FVA31)</f>
        <v/>
      </c>
      <c r="FVB31" s="14" t="str">
        <f>IF('Employee Input 20-21'!FVB31="","",'Employee Input 20-21'!FVB31)</f>
        <v/>
      </c>
      <c r="FVC31" s="14" t="str">
        <f>IF('Employee Input 20-21'!FVC31="","",'Employee Input 20-21'!FVC31)</f>
        <v/>
      </c>
      <c r="FVD31" s="14" t="str">
        <f>IF('Employee Input 20-21'!FVD31="","",'Employee Input 20-21'!FVD31)</f>
        <v/>
      </c>
      <c r="FVE31" s="14" t="str">
        <f>IF('Employee Input 20-21'!FVE31="","",'Employee Input 20-21'!FVE31)</f>
        <v/>
      </c>
      <c r="FVF31" s="14" t="str">
        <f>IF('Employee Input 20-21'!FVF31="","",'Employee Input 20-21'!FVF31)</f>
        <v/>
      </c>
      <c r="FVG31" s="14" t="str">
        <f>IF('Employee Input 20-21'!FVG31="","",'Employee Input 20-21'!FVG31)</f>
        <v/>
      </c>
      <c r="FVH31" s="14" t="str">
        <f>IF('Employee Input 20-21'!FVH31="","",'Employee Input 20-21'!FVH31)</f>
        <v/>
      </c>
      <c r="FVI31" s="14" t="str">
        <f>IF('Employee Input 20-21'!FVI31="","",'Employee Input 20-21'!FVI31)</f>
        <v/>
      </c>
      <c r="FVJ31" s="14" t="str">
        <f>IF('Employee Input 20-21'!FVJ31="","",'Employee Input 20-21'!FVJ31)</f>
        <v/>
      </c>
      <c r="FVK31" s="14" t="str">
        <f>IF('Employee Input 20-21'!FVK31="","",'Employee Input 20-21'!FVK31)</f>
        <v/>
      </c>
      <c r="FVL31" s="14" t="str">
        <f>IF('Employee Input 20-21'!FVL31="","",'Employee Input 20-21'!FVL31)</f>
        <v/>
      </c>
      <c r="FVM31" s="14" t="str">
        <f>IF('Employee Input 20-21'!FVM31="","",'Employee Input 20-21'!FVM31)</f>
        <v/>
      </c>
      <c r="FVN31" s="14" t="str">
        <f>IF('Employee Input 20-21'!FVN31="","",'Employee Input 20-21'!FVN31)</f>
        <v/>
      </c>
      <c r="FVO31" s="14" t="str">
        <f>IF('Employee Input 20-21'!FVO31="","",'Employee Input 20-21'!FVO31)</f>
        <v/>
      </c>
      <c r="FVP31" s="14" t="str">
        <f>IF('Employee Input 20-21'!FVP31="","",'Employee Input 20-21'!FVP31)</f>
        <v/>
      </c>
      <c r="FVQ31" s="14" t="str">
        <f>IF('Employee Input 20-21'!FVQ31="","",'Employee Input 20-21'!FVQ31)</f>
        <v/>
      </c>
      <c r="FVR31" s="14" t="str">
        <f>IF('Employee Input 20-21'!FVR31="","",'Employee Input 20-21'!FVR31)</f>
        <v/>
      </c>
      <c r="FVS31" s="14" t="str">
        <f>IF('Employee Input 20-21'!FVS31="","",'Employee Input 20-21'!FVS31)</f>
        <v/>
      </c>
      <c r="FVT31" s="14" t="str">
        <f>IF('Employee Input 20-21'!FVT31="","",'Employee Input 20-21'!FVT31)</f>
        <v/>
      </c>
      <c r="FVU31" s="14" t="str">
        <f>IF('Employee Input 20-21'!FVU31="","",'Employee Input 20-21'!FVU31)</f>
        <v/>
      </c>
      <c r="FVV31" s="14" t="str">
        <f>IF('Employee Input 20-21'!FVV31="","",'Employee Input 20-21'!FVV31)</f>
        <v/>
      </c>
      <c r="FVW31" s="14" t="str">
        <f>IF('Employee Input 20-21'!FVW31="","",'Employee Input 20-21'!FVW31)</f>
        <v/>
      </c>
      <c r="FVX31" s="14" t="str">
        <f>IF('Employee Input 20-21'!FVX31="","",'Employee Input 20-21'!FVX31)</f>
        <v/>
      </c>
      <c r="FVY31" s="14" t="str">
        <f>IF('Employee Input 20-21'!FVY31="","",'Employee Input 20-21'!FVY31)</f>
        <v/>
      </c>
      <c r="FVZ31" s="14" t="str">
        <f>IF('Employee Input 20-21'!FVZ31="","",'Employee Input 20-21'!FVZ31)</f>
        <v/>
      </c>
      <c r="FWA31" s="14" t="str">
        <f>IF('Employee Input 20-21'!FWA31="","",'Employee Input 20-21'!FWA31)</f>
        <v/>
      </c>
      <c r="FWB31" s="14" t="str">
        <f>IF('Employee Input 20-21'!FWB31="","",'Employee Input 20-21'!FWB31)</f>
        <v/>
      </c>
      <c r="FWC31" s="14" t="str">
        <f>IF('Employee Input 20-21'!FWC31="","",'Employee Input 20-21'!FWC31)</f>
        <v/>
      </c>
      <c r="FWD31" s="14" t="str">
        <f>IF('Employee Input 20-21'!FWD31="","",'Employee Input 20-21'!FWD31)</f>
        <v/>
      </c>
      <c r="FWE31" s="14" t="str">
        <f>IF('Employee Input 20-21'!FWE31="","",'Employee Input 20-21'!FWE31)</f>
        <v/>
      </c>
      <c r="FWF31" s="14" t="str">
        <f>IF('Employee Input 20-21'!FWF31="","",'Employee Input 20-21'!FWF31)</f>
        <v/>
      </c>
      <c r="FWG31" s="14" t="str">
        <f>IF('Employee Input 20-21'!FWG31="","",'Employee Input 20-21'!FWG31)</f>
        <v/>
      </c>
      <c r="FWH31" s="14" t="str">
        <f>IF('Employee Input 20-21'!FWH31="","",'Employee Input 20-21'!FWH31)</f>
        <v/>
      </c>
      <c r="FWI31" s="14" t="str">
        <f>IF('Employee Input 20-21'!FWI31="","",'Employee Input 20-21'!FWI31)</f>
        <v/>
      </c>
      <c r="FWJ31" s="14" t="str">
        <f>IF('Employee Input 20-21'!FWJ31="","",'Employee Input 20-21'!FWJ31)</f>
        <v/>
      </c>
      <c r="FWK31" s="14" t="str">
        <f>IF('Employee Input 20-21'!FWK31="","",'Employee Input 20-21'!FWK31)</f>
        <v/>
      </c>
      <c r="FWL31" s="14" t="str">
        <f>IF('Employee Input 20-21'!FWL31="","",'Employee Input 20-21'!FWL31)</f>
        <v/>
      </c>
      <c r="FWM31" s="14" t="str">
        <f>IF('Employee Input 20-21'!FWM31="","",'Employee Input 20-21'!FWM31)</f>
        <v/>
      </c>
      <c r="FWN31" s="14" t="str">
        <f>IF('Employee Input 20-21'!FWN31="","",'Employee Input 20-21'!FWN31)</f>
        <v/>
      </c>
      <c r="FWO31" s="14" t="str">
        <f>IF('Employee Input 20-21'!FWO31="","",'Employee Input 20-21'!FWO31)</f>
        <v/>
      </c>
      <c r="FWP31" s="14" t="str">
        <f>IF('Employee Input 20-21'!FWP31="","",'Employee Input 20-21'!FWP31)</f>
        <v/>
      </c>
      <c r="FWQ31" s="14" t="str">
        <f>IF('Employee Input 20-21'!FWQ31="","",'Employee Input 20-21'!FWQ31)</f>
        <v/>
      </c>
      <c r="FWR31" s="14" t="str">
        <f>IF('Employee Input 20-21'!FWR31="","",'Employee Input 20-21'!FWR31)</f>
        <v/>
      </c>
      <c r="FWS31" s="14" t="str">
        <f>IF('Employee Input 20-21'!FWS31="","",'Employee Input 20-21'!FWS31)</f>
        <v/>
      </c>
      <c r="FWT31" s="14" t="str">
        <f>IF('Employee Input 20-21'!FWT31="","",'Employee Input 20-21'!FWT31)</f>
        <v/>
      </c>
      <c r="FWU31" s="14" t="str">
        <f>IF('Employee Input 20-21'!FWU31="","",'Employee Input 20-21'!FWU31)</f>
        <v/>
      </c>
      <c r="FWV31" s="14" t="str">
        <f>IF('Employee Input 20-21'!FWV31="","",'Employee Input 20-21'!FWV31)</f>
        <v/>
      </c>
      <c r="FWW31" s="14" t="str">
        <f>IF('Employee Input 20-21'!FWW31="","",'Employee Input 20-21'!FWW31)</f>
        <v/>
      </c>
      <c r="FWX31" s="14" t="str">
        <f>IF('Employee Input 20-21'!FWX31="","",'Employee Input 20-21'!FWX31)</f>
        <v/>
      </c>
      <c r="FWY31" s="14" t="str">
        <f>IF('Employee Input 20-21'!FWY31="","",'Employee Input 20-21'!FWY31)</f>
        <v/>
      </c>
      <c r="FWZ31" s="14" t="str">
        <f>IF('Employee Input 20-21'!FWZ31="","",'Employee Input 20-21'!FWZ31)</f>
        <v/>
      </c>
      <c r="FXA31" s="14" t="str">
        <f>IF('Employee Input 20-21'!FXA31="","",'Employee Input 20-21'!FXA31)</f>
        <v/>
      </c>
      <c r="FXB31" s="14" t="str">
        <f>IF('Employee Input 20-21'!FXB31="","",'Employee Input 20-21'!FXB31)</f>
        <v/>
      </c>
      <c r="FXC31" s="14" t="str">
        <f>IF('Employee Input 20-21'!FXC31="","",'Employee Input 20-21'!FXC31)</f>
        <v/>
      </c>
      <c r="FXD31" s="14" t="str">
        <f>IF('Employee Input 20-21'!FXD31="","",'Employee Input 20-21'!FXD31)</f>
        <v/>
      </c>
      <c r="FXE31" s="14" t="str">
        <f>IF('Employee Input 20-21'!FXE31="","",'Employee Input 20-21'!FXE31)</f>
        <v/>
      </c>
      <c r="FXF31" s="14" t="str">
        <f>IF('Employee Input 20-21'!FXF31="","",'Employee Input 20-21'!FXF31)</f>
        <v/>
      </c>
      <c r="FXG31" s="14" t="str">
        <f>IF('Employee Input 20-21'!FXG31="","",'Employee Input 20-21'!FXG31)</f>
        <v/>
      </c>
      <c r="FXH31" s="14" t="str">
        <f>IF('Employee Input 20-21'!FXH31="","",'Employee Input 20-21'!FXH31)</f>
        <v/>
      </c>
      <c r="FXI31" s="14" t="str">
        <f>IF('Employee Input 20-21'!FXI31="","",'Employee Input 20-21'!FXI31)</f>
        <v/>
      </c>
      <c r="FXJ31" s="14" t="str">
        <f>IF('Employee Input 20-21'!FXJ31="","",'Employee Input 20-21'!FXJ31)</f>
        <v/>
      </c>
      <c r="FXK31" s="14" t="str">
        <f>IF('Employee Input 20-21'!FXK31="","",'Employee Input 20-21'!FXK31)</f>
        <v/>
      </c>
      <c r="FXL31" s="14" t="str">
        <f>IF('Employee Input 20-21'!FXL31="","",'Employee Input 20-21'!FXL31)</f>
        <v/>
      </c>
      <c r="FXM31" s="14" t="str">
        <f>IF('Employee Input 20-21'!FXM31="","",'Employee Input 20-21'!FXM31)</f>
        <v/>
      </c>
      <c r="FXN31" s="14" t="str">
        <f>IF('Employee Input 20-21'!FXN31="","",'Employee Input 20-21'!FXN31)</f>
        <v/>
      </c>
      <c r="FXO31" s="14" t="str">
        <f>IF('Employee Input 20-21'!FXO31="","",'Employee Input 20-21'!FXO31)</f>
        <v/>
      </c>
      <c r="FXP31" s="14" t="str">
        <f>IF('Employee Input 20-21'!FXP31="","",'Employee Input 20-21'!FXP31)</f>
        <v/>
      </c>
      <c r="FXQ31" s="14" t="str">
        <f>IF('Employee Input 20-21'!FXQ31="","",'Employee Input 20-21'!FXQ31)</f>
        <v/>
      </c>
      <c r="FXR31" s="14" t="str">
        <f>IF('Employee Input 20-21'!FXR31="","",'Employee Input 20-21'!FXR31)</f>
        <v/>
      </c>
      <c r="FXS31" s="14" t="str">
        <f>IF('Employee Input 20-21'!FXS31="","",'Employee Input 20-21'!FXS31)</f>
        <v/>
      </c>
      <c r="FXT31" s="14" t="str">
        <f>IF('Employee Input 20-21'!FXT31="","",'Employee Input 20-21'!FXT31)</f>
        <v/>
      </c>
      <c r="FXU31" s="14" t="str">
        <f>IF('Employee Input 20-21'!FXU31="","",'Employee Input 20-21'!FXU31)</f>
        <v/>
      </c>
      <c r="FXV31" s="14" t="str">
        <f>IF('Employee Input 20-21'!FXV31="","",'Employee Input 20-21'!FXV31)</f>
        <v/>
      </c>
      <c r="FXW31" s="14" t="str">
        <f>IF('Employee Input 20-21'!FXW31="","",'Employee Input 20-21'!FXW31)</f>
        <v/>
      </c>
      <c r="FXX31" s="14" t="str">
        <f>IF('Employee Input 20-21'!FXX31="","",'Employee Input 20-21'!FXX31)</f>
        <v/>
      </c>
      <c r="FXY31" s="14" t="str">
        <f>IF('Employee Input 20-21'!FXY31="","",'Employee Input 20-21'!FXY31)</f>
        <v/>
      </c>
      <c r="FXZ31" s="14" t="str">
        <f>IF('Employee Input 20-21'!FXZ31="","",'Employee Input 20-21'!FXZ31)</f>
        <v/>
      </c>
      <c r="FYA31" s="14" t="str">
        <f>IF('Employee Input 20-21'!FYA31="","",'Employee Input 20-21'!FYA31)</f>
        <v/>
      </c>
      <c r="FYB31" s="14" t="str">
        <f>IF('Employee Input 20-21'!FYB31="","",'Employee Input 20-21'!FYB31)</f>
        <v/>
      </c>
      <c r="FYC31" s="14" t="str">
        <f>IF('Employee Input 20-21'!FYC31="","",'Employee Input 20-21'!FYC31)</f>
        <v/>
      </c>
      <c r="FYD31" s="14" t="str">
        <f>IF('Employee Input 20-21'!FYD31="","",'Employee Input 20-21'!FYD31)</f>
        <v/>
      </c>
      <c r="FYE31" s="14" t="str">
        <f>IF('Employee Input 20-21'!FYE31="","",'Employee Input 20-21'!FYE31)</f>
        <v/>
      </c>
      <c r="FYF31" s="14" t="str">
        <f>IF('Employee Input 20-21'!FYF31="","",'Employee Input 20-21'!FYF31)</f>
        <v/>
      </c>
      <c r="FYG31" s="14" t="str">
        <f>IF('Employee Input 20-21'!FYG31="","",'Employee Input 20-21'!FYG31)</f>
        <v/>
      </c>
      <c r="FYH31" s="14" t="str">
        <f>IF('Employee Input 20-21'!FYH31="","",'Employee Input 20-21'!FYH31)</f>
        <v/>
      </c>
      <c r="FYI31" s="14" t="str">
        <f>IF('Employee Input 20-21'!FYI31="","",'Employee Input 20-21'!FYI31)</f>
        <v/>
      </c>
      <c r="FYJ31" s="14" t="str">
        <f>IF('Employee Input 20-21'!FYJ31="","",'Employee Input 20-21'!FYJ31)</f>
        <v/>
      </c>
      <c r="FYK31" s="14" t="str">
        <f>IF('Employee Input 20-21'!FYK31="","",'Employee Input 20-21'!FYK31)</f>
        <v/>
      </c>
      <c r="FYL31" s="14" t="str">
        <f>IF('Employee Input 20-21'!FYL31="","",'Employee Input 20-21'!FYL31)</f>
        <v/>
      </c>
      <c r="FYM31" s="14" t="str">
        <f>IF('Employee Input 20-21'!FYM31="","",'Employee Input 20-21'!FYM31)</f>
        <v/>
      </c>
      <c r="FYN31" s="14" t="str">
        <f>IF('Employee Input 20-21'!FYN31="","",'Employee Input 20-21'!FYN31)</f>
        <v/>
      </c>
      <c r="FYO31" s="14" t="str">
        <f>IF('Employee Input 20-21'!FYO31="","",'Employee Input 20-21'!FYO31)</f>
        <v/>
      </c>
      <c r="FYP31" s="14" t="str">
        <f>IF('Employee Input 20-21'!FYP31="","",'Employee Input 20-21'!FYP31)</f>
        <v/>
      </c>
      <c r="FYQ31" s="14" t="str">
        <f>IF('Employee Input 20-21'!FYQ31="","",'Employee Input 20-21'!FYQ31)</f>
        <v/>
      </c>
      <c r="FYR31" s="14" t="str">
        <f>IF('Employee Input 20-21'!FYR31="","",'Employee Input 20-21'!FYR31)</f>
        <v/>
      </c>
      <c r="FYS31" s="14" t="str">
        <f>IF('Employee Input 20-21'!FYS31="","",'Employee Input 20-21'!FYS31)</f>
        <v/>
      </c>
      <c r="FYT31" s="14" t="str">
        <f>IF('Employee Input 20-21'!FYT31="","",'Employee Input 20-21'!FYT31)</f>
        <v/>
      </c>
      <c r="FYU31" s="14" t="str">
        <f>IF('Employee Input 20-21'!FYU31="","",'Employee Input 20-21'!FYU31)</f>
        <v/>
      </c>
      <c r="FYV31" s="14" t="str">
        <f>IF('Employee Input 20-21'!FYV31="","",'Employee Input 20-21'!FYV31)</f>
        <v/>
      </c>
      <c r="FYW31" s="14" t="str">
        <f>IF('Employee Input 20-21'!FYW31="","",'Employee Input 20-21'!FYW31)</f>
        <v/>
      </c>
      <c r="FYX31" s="14" t="str">
        <f>IF('Employee Input 20-21'!FYX31="","",'Employee Input 20-21'!FYX31)</f>
        <v/>
      </c>
      <c r="FYY31" s="14" t="str">
        <f>IF('Employee Input 20-21'!FYY31="","",'Employee Input 20-21'!FYY31)</f>
        <v/>
      </c>
      <c r="FYZ31" s="14" t="str">
        <f>IF('Employee Input 20-21'!FYZ31="","",'Employee Input 20-21'!FYZ31)</f>
        <v/>
      </c>
      <c r="FZA31" s="14" t="str">
        <f>IF('Employee Input 20-21'!FZA31="","",'Employee Input 20-21'!FZA31)</f>
        <v/>
      </c>
      <c r="FZB31" s="14" t="str">
        <f>IF('Employee Input 20-21'!FZB31="","",'Employee Input 20-21'!FZB31)</f>
        <v/>
      </c>
      <c r="FZC31" s="14" t="str">
        <f>IF('Employee Input 20-21'!FZC31="","",'Employee Input 20-21'!FZC31)</f>
        <v/>
      </c>
      <c r="FZD31" s="14" t="str">
        <f>IF('Employee Input 20-21'!FZD31="","",'Employee Input 20-21'!FZD31)</f>
        <v/>
      </c>
      <c r="FZE31" s="14" t="str">
        <f>IF('Employee Input 20-21'!FZE31="","",'Employee Input 20-21'!FZE31)</f>
        <v/>
      </c>
      <c r="FZF31" s="14" t="str">
        <f>IF('Employee Input 20-21'!FZF31="","",'Employee Input 20-21'!FZF31)</f>
        <v/>
      </c>
      <c r="FZG31" s="14" t="str">
        <f>IF('Employee Input 20-21'!FZG31="","",'Employee Input 20-21'!FZG31)</f>
        <v/>
      </c>
      <c r="FZH31" s="14" t="str">
        <f>IF('Employee Input 20-21'!FZH31="","",'Employee Input 20-21'!FZH31)</f>
        <v/>
      </c>
      <c r="FZI31" s="14" t="str">
        <f>IF('Employee Input 20-21'!FZI31="","",'Employee Input 20-21'!FZI31)</f>
        <v/>
      </c>
      <c r="FZJ31" s="14" t="str">
        <f>IF('Employee Input 20-21'!FZJ31="","",'Employee Input 20-21'!FZJ31)</f>
        <v/>
      </c>
      <c r="FZK31" s="14" t="str">
        <f>IF('Employee Input 20-21'!FZK31="","",'Employee Input 20-21'!FZK31)</f>
        <v/>
      </c>
      <c r="FZL31" s="14" t="str">
        <f>IF('Employee Input 20-21'!FZL31="","",'Employee Input 20-21'!FZL31)</f>
        <v/>
      </c>
      <c r="FZM31" s="14" t="str">
        <f>IF('Employee Input 20-21'!FZM31="","",'Employee Input 20-21'!FZM31)</f>
        <v/>
      </c>
      <c r="FZN31" s="14" t="str">
        <f>IF('Employee Input 20-21'!FZN31="","",'Employee Input 20-21'!FZN31)</f>
        <v/>
      </c>
      <c r="FZO31" s="14" t="str">
        <f>IF('Employee Input 20-21'!FZO31="","",'Employee Input 20-21'!FZO31)</f>
        <v/>
      </c>
      <c r="FZP31" s="14" t="str">
        <f>IF('Employee Input 20-21'!FZP31="","",'Employee Input 20-21'!FZP31)</f>
        <v/>
      </c>
      <c r="FZQ31" s="14" t="str">
        <f>IF('Employee Input 20-21'!FZQ31="","",'Employee Input 20-21'!FZQ31)</f>
        <v/>
      </c>
      <c r="FZR31" s="14" t="str">
        <f>IF('Employee Input 20-21'!FZR31="","",'Employee Input 20-21'!FZR31)</f>
        <v/>
      </c>
      <c r="FZS31" s="14" t="str">
        <f>IF('Employee Input 20-21'!FZS31="","",'Employee Input 20-21'!FZS31)</f>
        <v/>
      </c>
      <c r="FZT31" s="14" t="str">
        <f>IF('Employee Input 20-21'!FZT31="","",'Employee Input 20-21'!FZT31)</f>
        <v/>
      </c>
      <c r="FZU31" s="14" t="str">
        <f>IF('Employee Input 20-21'!FZU31="","",'Employee Input 20-21'!FZU31)</f>
        <v/>
      </c>
      <c r="FZV31" s="14" t="str">
        <f>IF('Employee Input 20-21'!FZV31="","",'Employee Input 20-21'!FZV31)</f>
        <v/>
      </c>
      <c r="FZW31" s="14" t="str">
        <f>IF('Employee Input 20-21'!FZW31="","",'Employee Input 20-21'!FZW31)</f>
        <v/>
      </c>
      <c r="FZX31" s="14" t="str">
        <f>IF('Employee Input 20-21'!FZX31="","",'Employee Input 20-21'!FZX31)</f>
        <v/>
      </c>
      <c r="FZY31" s="14" t="str">
        <f>IF('Employee Input 20-21'!FZY31="","",'Employee Input 20-21'!FZY31)</f>
        <v/>
      </c>
      <c r="FZZ31" s="14" t="str">
        <f>IF('Employee Input 20-21'!FZZ31="","",'Employee Input 20-21'!FZZ31)</f>
        <v/>
      </c>
      <c r="GAA31" s="14" t="str">
        <f>IF('Employee Input 20-21'!GAA31="","",'Employee Input 20-21'!GAA31)</f>
        <v/>
      </c>
      <c r="GAB31" s="14" t="str">
        <f>IF('Employee Input 20-21'!GAB31="","",'Employee Input 20-21'!GAB31)</f>
        <v/>
      </c>
      <c r="GAC31" s="14" t="str">
        <f>IF('Employee Input 20-21'!GAC31="","",'Employee Input 20-21'!GAC31)</f>
        <v/>
      </c>
      <c r="GAD31" s="14" t="str">
        <f>IF('Employee Input 20-21'!GAD31="","",'Employee Input 20-21'!GAD31)</f>
        <v/>
      </c>
      <c r="GAE31" s="14" t="str">
        <f>IF('Employee Input 20-21'!GAE31="","",'Employee Input 20-21'!GAE31)</f>
        <v/>
      </c>
      <c r="GAF31" s="14" t="str">
        <f>IF('Employee Input 20-21'!GAF31="","",'Employee Input 20-21'!GAF31)</f>
        <v/>
      </c>
      <c r="GAG31" s="14" t="str">
        <f>IF('Employee Input 20-21'!GAG31="","",'Employee Input 20-21'!GAG31)</f>
        <v/>
      </c>
      <c r="GAH31" s="14" t="str">
        <f>IF('Employee Input 20-21'!GAH31="","",'Employee Input 20-21'!GAH31)</f>
        <v/>
      </c>
      <c r="GAI31" s="14" t="str">
        <f>IF('Employee Input 20-21'!GAI31="","",'Employee Input 20-21'!GAI31)</f>
        <v/>
      </c>
      <c r="GAJ31" s="14" t="str">
        <f>IF('Employee Input 20-21'!GAJ31="","",'Employee Input 20-21'!GAJ31)</f>
        <v/>
      </c>
      <c r="GAK31" s="14" t="str">
        <f>IF('Employee Input 20-21'!GAK31="","",'Employee Input 20-21'!GAK31)</f>
        <v/>
      </c>
      <c r="GAL31" s="14" t="str">
        <f>IF('Employee Input 20-21'!GAL31="","",'Employee Input 20-21'!GAL31)</f>
        <v/>
      </c>
      <c r="GAM31" s="14" t="str">
        <f>IF('Employee Input 20-21'!GAM31="","",'Employee Input 20-21'!GAM31)</f>
        <v/>
      </c>
      <c r="GAN31" s="14" t="str">
        <f>IF('Employee Input 20-21'!GAN31="","",'Employee Input 20-21'!GAN31)</f>
        <v/>
      </c>
      <c r="GAO31" s="14" t="str">
        <f>IF('Employee Input 20-21'!GAO31="","",'Employee Input 20-21'!GAO31)</f>
        <v/>
      </c>
      <c r="GAP31" s="14" t="str">
        <f>IF('Employee Input 20-21'!GAP31="","",'Employee Input 20-21'!GAP31)</f>
        <v/>
      </c>
      <c r="GAQ31" s="14" t="str">
        <f>IF('Employee Input 20-21'!GAQ31="","",'Employee Input 20-21'!GAQ31)</f>
        <v/>
      </c>
      <c r="GAR31" s="14" t="str">
        <f>IF('Employee Input 20-21'!GAR31="","",'Employee Input 20-21'!GAR31)</f>
        <v/>
      </c>
      <c r="GAS31" s="14" t="str">
        <f>IF('Employee Input 20-21'!GAS31="","",'Employee Input 20-21'!GAS31)</f>
        <v/>
      </c>
      <c r="GAT31" s="14" t="str">
        <f>IF('Employee Input 20-21'!GAT31="","",'Employee Input 20-21'!GAT31)</f>
        <v/>
      </c>
      <c r="GAU31" s="14" t="str">
        <f>IF('Employee Input 20-21'!GAU31="","",'Employee Input 20-21'!GAU31)</f>
        <v/>
      </c>
      <c r="GAV31" s="14" t="str">
        <f>IF('Employee Input 20-21'!GAV31="","",'Employee Input 20-21'!GAV31)</f>
        <v/>
      </c>
      <c r="GAW31" s="14" t="str">
        <f>IF('Employee Input 20-21'!GAW31="","",'Employee Input 20-21'!GAW31)</f>
        <v/>
      </c>
      <c r="GAX31" s="14" t="str">
        <f>IF('Employee Input 20-21'!GAX31="","",'Employee Input 20-21'!GAX31)</f>
        <v/>
      </c>
      <c r="GAY31" s="14" t="str">
        <f>IF('Employee Input 20-21'!GAY31="","",'Employee Input 20-21'!GAY31)</f>
        <v/>
      </c>
      <c r="GAZ31" s="14" t="str">
        <f>IF('Employee Input 20-21'!GAZ31="","",'Employee Input 20-21'!GAZ31)</f>
        <v/>
      </c>
      <c r="GBA31" s="14" t="str">
        <f>IF('Employee Input 20-21'!GBA31="","",'Employee Input 20-21'!GBA31)</f>
        <v/>
      </c>
      <c r="GBB31" s="14" t="str">
        <f>IF('Employee Input 20-21'!GBB31="","",'Employee Input 20-21'!GBB31)</f>
        <v/>
      </c>
      <c r="GBC31" s="14" t="str">
        <f>IF('Employee Input 20-21'!GBC31="","",'Employee Input 20-21'!GBC31)</f>
        <v/>
      </c>
      <c r="GBD31" s="14" t="str">
        <f>IF('Employee Input 20-21'!GBD31="","",'Employee Input 20-21'!GBD31)</f>
        <v/>
      </c>
      <c r="GBE31" s="14" t="str">
        <f>IF('Employee Input 20-21'!GBE31="","",'Employee Input 20-21'!GBE31)</f>
        <v/>
      </c>
      <c r="GBF31" s="14" t="str">
        <f>IF('Employee Input 20-21'!GBF31="","",'Employee Input 20-21'!GBF31)</f>
        <v/>
      </c>
      <c r="GBG31" s="14" t="str">
        <f>IF('Employee Input 20-21'!GBG31="","",'Employee Input 20-21'!GBG31)</f>
        <v/>
      </c>
      <c r="GBH31" s="14" t="str">
        <f>IF('Employee Input 20-21'!GBH31="","",'Employee Input 20-21'!GBH31)</f>
        <v/>
      </c>
      <c r="GBI31" s="14" t="str">
        <f>IF('Employee Input 20-21'!GBI31="","",'Employee Input 20-21'!GBI31)</f>
        <v/>
      </c>
      <c r="GBJ31" s="14" t="str">
        <f>IF('Employee Input 20-21'!GBJ31="","",'Employee Input 20-21'!GBJ31)</f>
        <v/>
      </c>
      <c r="GBK31" s="14" t="str">
        <f>IF('Employee Input 20-21'!GBK31="","",'Employee Input 20-21'!GBK31)</f>
        <v/>
      </c>
      <c r="GBL31" s="14" t="str">
        <f>IF('Employee Input 20-21'!GBL31="","",'Employee Input 20-21'!GBL31)</f>
        <v/>
      </c>
      <c r="GBM31" s="14" t="str">
        <f>IF('Employee Input 20-21'!GBM31="","",'Employee Input 20-21'!GBM31)</f>
        <v/>
      </c>
      <c r="GBN31" s="14" t="str">
        <f>IF('Employee Input 20-21'!GBN31="","",'Employee Input 20-21'!GBN31)</f>
        <v/>
      </c>
      <c r="GBO31" s="14" t="str">
        <f>IF('Employee Input 20-21'!GBO31="","",'Employee Input 20-21'!GBO31)</f>
        <v/>
      </c>
      <c r="GBP31" s="14" t="str">
        <f>IF('Employee Input 20-21'!GBP31="","",'Employee Input 20-21'!GBP31)</f>
        <v/>
      </c>
      <c r="GBQ31" s="14" t="str">
        <f>IF('Employee Input 20-21'!GBQ31="","",'Employee Input 20-21'!GBQ31)</f>
        <v/>
      </c>
      <c r="GBR31" s="14" t="str">
        <f>IF('Employee Input 20-21'!GBR31="","",'Employee Input 20-21'!GBR31)</f>
        <v/>
      </c>
      <c r="GBS31" s="14" t="str">
        <f>IF('Employee Input 20-21'!GBS31="","",'Employee Input 20-21'!GBS31)</f>
        <v/>
      </c>
      <c r="GBT31" s="14" t="str">
        <f>IF('Employee Input 20-21'!GBT31="","",'Employee Input 20-21'!GBT31)</f>
        <v/>
      </c>
      <c r="GBU31" s="14" t="str">
        <f>IF('Employee Input 20-21'!GBU31="","",'Employee Input 20-21'!GBU31)</f>
        <v/>
      </c>
      <c r="GBV31" s="14" t="str">
        <f>IF('Employee Input 20-21'!GBV31="","",'Employee Input 20-21'!GBV31)</f>
        <v/>
      </c>
      <c r="GBW31" s="14" t="str">
        <f>IF('Employee Input 20-21'!GBW31="","",'Employee Input 20-21'!GBW31)</f>
        <v/>
      </c>
      <c r="GBX31" s="14" t="str">
        <f>IF('Employee Input 20-21'!GBX31="","",'Employee Input 20-21'!GBX31)</f>
        <v/>
      </c>
      <c r="GBY31" s="14" t="str">
        <f>IF('Employee Input 20-21'!GBY31="","",'Employee Input 20-21'!GBY31)</f>
        <v/>
      </c>
      <c r="GBZ31" s="14" t="str">
        <f>IF('Employee Input 20-21'!GBZ31="","",'Employee Input 20-21'!GBZ31)</f>
        <v/>
      </c>
      <c r="GCA31" s="14" t="str">
        <f>IF('Employee Input 20-21'!GCA31="","",'Employee Input 20-21'!GCA31)</f>
        <v/>
      </c>
      <c r="GCB31" s="14" t="str">
        <f>IF('Employee Input 20-21'!GCB31="","",'Employee Input 20-21'!GCB31)</f>
        <v/>
      </c>
      <c r="GCC31" s="14" t="str">
        <f>IF('Employee Input 20-21'!GCC31="","",'Employee Input 20-21'!GCC31)</f>
        <v/>
      </c>
      <c r="GCD31" s="14" t="str">
        <f>IF('Employee Input 20-21'!GCD31="","",'Employee Input 20-21'!GCD31)</f>
        <v/>
      </c>
      <c r="GCE31" s="14" t="str">
        <f>IF('Employee Input 20-21'!GCE31="","",'Employee Input 20-21'!GCE31)</f>
        <v/>
      </c>
      <c r="GCF31" s="14" t="str">
        <f>IF('Employee Input 20-21'!GCF31="","",'Employee Input 20-21'!GCF31)</f>
        <v/>
      </c>
      <c r="GCG31" s="14" t="str">
        <f>IF('Employee Input 20-21'!GCG31="","",'Employee Input 20-21'!GCG31)</f>
        <v/>
      </c>
      <c r="GCH31" s="14" t="str">
        <f>IF('Employee Input 20-21'!GCH31="","",'Employee Input 20-21'!GCH31)</f>
        <v/>
      </c>
      <c r="GCI31" s="14" t="str">
        <f>IF('Employee Input 20-21'!GCI31="","",'Employee Input 20-21'!GCI31)</f>
        <v/>
      </c>
      <c r="GCJ31" s="14" t="str">
        <f>IF('Employee Input 20-21'!GCJ31="","",'Employee Input 20-21'!GCJ31)</f>
        <v/>
      </c>
      <c r="GCK31" s="14" t="str">
        <f>IF('Employee Input 20-21'!GCK31="","",'Employee Input 20-21'!GCK31)</f>
        <v/>
      </c>
      <c r="GCL31" s="14" t="str">
        <f>IF('Employee Input 20-21'!GCL31="","",'Employee Input 20-21'!GCL31)</f>
        <v/>
      </c>
      <c r="GCM31" s="14" t="str">
        <f>IF('Employee Input 20-21'!GCM31="","",'Employee Input 20-21'!GCM31)</f>
        <v/>
      </c>
      <c r="GCN31" s="14" t="str">
        <f>IF('Employee Input 20-21'!GCN31="","",'Employee Input 20-21'!GCN31)</f>
        <v/>
      </c>
      <c r="GCO31" s="14" t="str">
        <f>IF('Employee Input 20-21'!GCO31="","",'Employee Input 20-21'!GCO31)</f>
        <v/>
      </c>
      <c r="GCP31" s="14" t="str">
        <f>IF('Employee Input 20-21'!GCP31="","",'Employee Input 20-21'!GCP31)</f>
        <v/>
      </c>
      <c r="GCQ31" s="14" t="str">
        <f>IF('Employee Input 20-21'!GCQ31="","",'Employee Input 20-21'!GCQ31)</f>
        <v/>
      </c>
      <c r="GCR31" s="14" t="str">
        <f>IF('Employee Input 20-21'!GCR31="","",'Employee Input 20-21'!GCR31)</f>
        <v/>
      </c>
      <c r="GCS31" s="14" t="str">
        <f>IF('Employee Input 20-21'!GCS31="","",'Employee Input 20-21'!GCS31)</f>
        <v/>
      </c>
      <c r="GCT31" s="14" t="str">
        <f>IF('Employee Input 20-21'!GCT31="","",'Employee Input 20-21'!GCT31)</f>
        <v/>
      </c>
      <c r="GCU31" s="14" t="str">
        <f>IF('Employee Input 20-21'!GCU31="","",'Employee Input 20-21'!GCU31)</f>
        <v/>
      </c>
      <c r="GCV31" s="14" t="str">
        <f>IF('Employee Input 20-21'!GCV31="","",'Employee Input 20-21'!GCV31)</f>
        <v/>
      </c>
      <c r="GCW31" s="14" t="str">
        <f>IF('Employee Input 20-21'!GCW31="","",'Employee Input 20-21'!GCW31)</f>
        <v/>
      </c>
      <c r="GCX31" s="14" t="str">
        <f>IF('Employee Input 20-21'!GCX31="","",'Employee Input 20-21'!GCX31)</f>
        <v/>
      </c>
      <c r="GCY31" s="14" t="str">
        <f>IF('Employee Input 20-21'!GCY31="","",'Employee Input 20-21'!GCY31)</f>
        <v/>
      </c>
      <c r="GCZ31" s="14" t="str">
        <f>IF('Employee Input 20-21'!GCZ31="","",'Employee Input 20-21'!GCZ31)</f>
        <v/>
      </c>
      <c r="GDA31" s="14" t="str">
        <f>IF('Employee Input 20-21'!GDA31="","",'Employee Input 20-21'!GDA31)</f>
        <v/>
      </c>
      <c r="GDB31" s="14" t="str">
        <f>IF('Employee Input 20-21'!GDB31="","",'Employee Input 20-21'!GDB31)</f>
        <v/>
      </c>
      <c r="GDC31" s="14" t="str">
        <f>IF('Employee Input 20-21'!GDC31="","",'Employee Input 20-21'!GDC31)</f>
        <v/>
      </c>
      <c r="GDD31" s="14" t="str">
        <f>IF('Employee Input 20-21'!GDD31="","",'Employee Input 20-21'!GDD31)</f>
        <v/>
      </c>
      <c r="GDE31" s="14" t="str">
        <f>IF('Employee Input 20-21'!GDE31="","",'Employee Input 20-21'!GDE31)</f>
        <v/>
      </c>
      <c r="GDF31" s="14" t="str">
        <f>IF('Employee Input 20-21'!GDF31="","",'Employee Input 20-21'!GDF31)</f>
        <v/>
      </c>
      <c r="GDG31" s="14" t="str">
        <f>IF('Employee Input 20-21'!GDG31="","",'Employee Input 20-21'!GDG31)</f>
        <v/>
      </c>
      <c r="GDH31" s="14" t="str">
        <f>IF('Employee Input 20-21'!GDH31="","",'Employee Input 20-21'!GDH31)</f>
        <v/>
      </c>
      <c r="GDI31" s="14" t="str">
        <f>IF('Employee Input 20-21'!GDI31="","",'Employee Input 20-21'!GDI31)</f>
        <v/>
      </c>
      <c r="GDJ31" s="14" t="str">
        <f>IF('Employee Input 20-21'!GDJ31="","",'Employee Input 20-21'!GDJ31)</f>
        <v/>
      </c>
      <c r="GDK31" s="14" t="str">
        <f>IF('Employee Input 20-21'!GDK31="","",'Employee Input 20-21'!GDK31)</f>
        <v/>
      </c>
      <c r="GDL31" s="14" t="str">
        <f>IF('Employee Input 20-21'!GDL31="","",'Employee Input 20-21'!GDL31)</f>
        <v/>
      </c>
      <c r="GDM31" s="14" t="str">
        <f>IF('Employee Input 20-21'!GDM31="","",'Employee Input 20-21'!GDM31)</f>
        <v/>
      </c>
      <c r="GDN31" s="14" t="str">
        <f>IF('Employee Input 20-21'!GDN31="","",'Employee Input 20-21'!GDN31)</f>
        <v/>
      </c>
      <c r="GDO31" s="14" t="str">
        <f>IF('Employee Input 20-21'!GDO31="","",'Employee Input 20-21'!GDO31)</f>
        <v/>
      </c>
      <c r="GDP31" s="14" t="str">
        <f>IF('Employee Input 20-21'!GDP31="","",'Employee Input 20-21'!GDP31)</f>
        <v/>
      </c>
      <c r="GDQ31" s="14" t="str">
        <f>IF('Employee Input 20-21'!GDQ31="","",'Employee Input 20-21'!GDQ31)</f>
        <v/>
      </c>
      <c r="GDR31" s="14" t="str">
        <f>IF('Employee Input 20-21'!GDR31="","",'Employee Input 20-21'!GDR31)</f>
        <v/>
      </c>
      <c r="GDS31" s="14" t="str">
        <f>IF('Employee Input 20-21'!GDS31="","",'Employee Input 20-21'!GDS31)</f>
        <v/>
      </c>
      <c r="GDT31" s="14" t="str">
        <f>IF('Employee Input 20-21'!GDT31="","",'Employee Input 20-21'!GDT31)</f>
        <v/>
      </c>
      <c r="GDU31" s="14" t="str">
        <f>IF('Employee Input 20-21'!GDU31="","",'Employee Input 20-21'!GDU31)</f>
        <v/>
      </c>
      <c r="GDV31" s="14" t="str">
        <f>IF('Employee Input 20-21'!GDV31="","",'Employee Input 20-21'!GDV31)</f>
        <v/>
      </c>
      <c r="GDW31" s="14" t="str">
        <f>IF('Employee Input 20-21'!GDW31="","",'Employee Input 20-21'!GDW31)</f>
        <v/>
      </c>
      <c r="GDX31" s="14" t="str">
        <f>IF('Employee Input 20-21'!GDX31="","",'Employee Input 20-21'!GDX31)</f>
        <v/>
      </c>
      <c r="GDY31" s="14" t="str">
        <f>IF('Employee Input 20-21'!GDY31="","",'Employee Input 20-21'!GDY31)</f>
        <v/>
      </c>
      <c r="GDZ31" s="14" t="str">
        <f>IF('Employee Input 20-21'!GDZ31="","",'Employee Input 20-21'!GDZ31)</f>
        <v/>
      </c>
      <c r="GEA31" s="14" t="str">
        <f>IF('Employee Input 20-21'!GEA31="","",'Employee Input 20-21'!GEA31)</f>
        <v/>
      </c>
      <c r="GEB31" s="14" t="str">
        <f>IF('Employee Input 20-21'!GEB31="","",'Employee Input 20-21'!GEB31)</f>
        <v/>
      </c>
      <c r="GEC31" s="14" t="str">
        <f>IF('Employee Input 20-21'!GEC31="","",'Employee Input 20-21'!GEC31)</f>
        <v/>
      </c>
      <c r="GED31" s="14" t="str">
        <f>IF('Employee Input 20-21'!GED31="","",'Employee Input 20-21'!GED31)</f>
        <v/>
      </c>
      <c r="GEE31" s="14" t="str">
        <f>IF('Employee Input 20-21'!GEE31="","",'Employee Input 20-21'!GEE31)</f>
        <v/>
      </c>
      <c r="GEF31" s="14" t="str">
        <f>IF('Employee Input 20-21'!GEF31="","",'Employee Input 20-21'!GEF31)</f>
        <v/>
      </c>
      <c r="GEG31" s="14" t="str">
        <f>IF('Employee Input 20-21'!GEG31="","",'Employee Input 20-21'!GEG31)</f>
        <v/>
      </c>
      <c r="GEH31" s="14" t="str">
        <f>IF('Employee Input 20-21'!GEH31="","",'Employee Input 20-21'!GEH31)</f>
        <v/>
      </c>
      <c r="GEI31" s="14" t="str">
        <f>IF('Employee Input 20-21'!GEI31="","",'Employee Input 20-21'!GEI31)</f>
        <v/>
      </c>
      <c r="GEJ31" s="14" t="str">
        <f>IF('Employee Input 20-21'!GEJ31="","",'Employee Input 20-21'!GEJ31)</f>
        <v/>
      </c>
      <c r="GEK31" s="14" t="str">
        <f>IF('Employee Input 20-21'!GEK31="","",'Employee Input 20-21'!GEK31)</f>
        <v/>
      </c>
      <c r="GEL31" s="14" t="str">
        <f>IF('Employee Input 20-21'!GEL31="","",'Employee Input 20-21'!GEL31)</f>
        <v/>
      </c>
      <c r="GEM31" s="14" t="str">
        <f>IF('Employee Input 20-21'!GEM31="","",'Employee Input 20-21'!GEM31)</f>
        <v/>
      </c>
      <c r="GEN31" s="14" t="str">
        <f>IF('Employee Input 20-21'!GEN31="","",'Employee Input 20-21'!GEN31)</f>
        <v/>
      </c>
      <c r="GEO31" s="14" t="str">
        <f>IF('Employee Input 20-21'!GEO31="","",'Employee Input 20-21'!GEO31)</f>
        <v/>
      </c>
      <c r="GEP31" s="14" t="str">
        <f>IF('Employee Input 20-21'!GEP31="","",'Employee Input 20-21'!GEP31)</f>
        <v/>
      </c>
      <c r="GEQ31" s="14" t="str">
        <f>IF('Employee Input 20-21'!GEQ31="","",'Employee Input 20-21'!GEQ31)</f>
        <v/>
      </c>
      <c r="GER31" s="14" t="str">
        <f>IF('Employee Input 20-21'!GER31="","",'Employee Input 20-21'!GER31)</f>
        <v/>
      </c>
      <c r="GES31" s="14" t="str">
        <f>IF('Employee Input 20-21'!GES31="","",'Employee Input 20-21'!GES31)</f>
        <v/>
      </c>
      <c r="GET31" s="14" t="str">
        <f>IF('Employee Input 20-21'!GET31="","",'Employee Input 20-21'!GET31)</f>
        <v/>
      </c>
      <c r="GEU31" s="14" t="str">
        <f>IF('Employee Input 20-21'!GEU31="","",'Employee Input 20-21'!GEU31)</f>
        <v/>
      </c>
      <c r="GEV31" s="14" t="str">
        <f>IF('Employee Input 20-21'!GEV31="","",'Employee Input 20-21'!GEV31)</f>
        <v/>
      </c>
      <c r="GEW31" s="14" t="str">
        <f>IF('Employee Input 20-21'!GEW31="","",'Employee Input 20-21'!GEW31)</f>
        <v/>
      </c>
      <c r="GEX31" s="14" t="str">
        <f>IF('Employee Input 20-21'!GEX31="","",'Employee Input 20-21'!GEX31)</f>
        <v/>
      </c>
      <c r="GEY31" s="14" t="str">
        <f>IF('Employee Input 20-21'!GEY31="","",'Employee Input 20-21'!GEY31)</f>
        <v/>
      </c>
      <c r="GEZ31" s="14" t="str">
        <f>IF('Employee Input 20-21'!GEZ31="","",'Employee Input 20-21'!GEZ31)</f>
        <v/>
      </c>
      <c r="GFA31" s="14" t="str">
        <f>IF('Employee Input 20-21'!GFA31="","",'Employee Input 20-21'!GFA31)</f>
        <v/>
      </c>
      <c r="GFB31" s="14" t="str">
        <f>IF('Employee Input 20-21'!GFB31="","",'Employee Input 20-21'!GFB31)</f>
        <v/>
      </c>
      <c r="GFC31" s="14" t="str">
        <f>IF('Employee Input 20-21'!GFC31="","",'Employee Input 20-21'!GFC31)</f>
        <v/>
      </c>
      <c r="GFD31" s="14" t="str">
        <f>IF('Employee Input 20-21'!GFD31="","",'Employee Input 20-21'!GFD31)</f>
        <v/>
      </c>
      <c r="GFE31" s="14" t="str">
        <f>IF('Employee Input 20-21'!GFE31="","",'Employee Input 20-21'!GFE31)</f>
        <v/>
      </c>
      <c r="GFF31" s="14" t="str">
        <f>IF('Employee Input 20-21'!GFF31="","",'Employee Input 20-21'!GFF31)</f>
        <v/>
      </c>
      <c r="GFG31" s="14" t="str">
        <f>IF('Employee Input 20-21'!GFG31="","",'Employee Input 20-21'!GFG31)</f>
        <v/>
      </c>
      <c r="GFH31" s="14" t="str">
        <f>IF('Employee Input 20-21'!GFH31="","",'Employee Input 20-21'!GFH31)</f>
        <v/>
      </c>
      <c r="GFI31" s="14" t="str">
        <f>IF('Employee Input 20-21'!GFI31="","",'Employee Input 20-21'!GFI31)</f>
        <v/>
      </c>
      <c r="GFJ31" s="14" t="str">
        <f>IF('Employee Input 20-21'!GFJ31="","",'Employee Input 20-21'!GFJ31)</f>
        <v/>
      </c>
      <c r="GFK31" s="14" t="str">
        <f>IF('Employee Input 20-21'!GFK31="","",'Employee Input 20-21'!GFK31)</f>
        <v/>
      </c>
      <c r="GFL31" s="14" t="str">
        <f>IF('Employee Input 20-21'!GFL31="","",'Employee Input 20-21'!GFL31)</f>
        <v/>
      </c>
      <c r="GFM31" s="14" t="str">
        <f>IF('Employee Input 20-21'!GFM31="","",'Employee Input 20-21'!GFM31)</f>
        <v/>
      </c>
      <c r="GFN31" s="14" t="str">
        <f>IF('Employee Input 20-21'!GFN31="","",'Employee Input 20-21'!GFN31)</f>
        <v/>
      </c>
      <c r="GFO31" s="14" t="str">
        <f>IF('Employee Input 20-21'!GFO31="","",'Employee Input 20-21'!GFO31)</f>
        <v/>
      </c>
      <c r="GFP31" s="14" t="str">
        <f>IF('Employee Input 20-21'!GFP31="","",'Employee Input 20-21'!GFP31)</f>
        <v/>
      </c>
      <c r="GFQ31" s="14" t="str">
        <f>IF('Employee Input 20-21'!GFQ31="","",'Employee Input 20-21'!GFQ31)</f>
        <v/>
      </c>
      <c r="GFR31" s="14" t="str">
        <f>IF('Employee Input 20-21'!GFR31="","",'Employee Input 20-21'!GFR31)</f>
        <v/>
      </c>
      <c r="GFS31" s="14" t="str">
        <f>IF('Employee Input 20-21'!GFS31="","",'Employee Input 20-21'!GFS31)</f>
        <v/>
      </c>
      <c r="GFT31" s="14" t="str">
        <f>IF('Employee Input 20-21'!GFT31="","",'Employee Input 20-21'!GFT31)</f>
        <v/>
      </c>
      <c r="GFU31" s="14" t="str">
        <f>IF('Employee Input 20-21'!GFU31="","",'Employee Input 20-21'!GFU31)</f>
        <v/>
      </c>
      <c r="GFV31" s="14" t="str">
        <f>IF('Employee Input 20-21'!GFV31="","",'Employee Input 20-21'!GFV31)</f>
        <v/>
      </c>
      <c r="GFW31" s="14" t="str">
        <f>IF('Employee Input 20-21'!GFW31="","",'Employee Input 20-21'!GFW31)</f>
        <v/>
      </c>
      <c r="GFX31" s="14" t="str">
        <f>IF('Employee Input 20-21'!GFX31="","",'Employee Input 20-21'!GFX31)</f>
        <v/>
      </c>
      <c r="GFY31" s="14" t="str">
        <f>IF('Employee Input 20-21'!GFY31="","",'Employee Input 20-21'!GFY31)</f>
        <v/>
      </c>
      <c r="GFZ31" s="14" t="str">
        <f>IF('Employee Input 20-21'!GFZ31="","",'Employee Input 20-21'!GFZ31)</f>
        <v/>
      </c>
      <c r="GGA31" s="14" t="str">
        <f>IF('Employee Input 20-21'!GGA31="","",'Employee Input 20-21'!GGA31)</f>
        <v/>
      </c>
      <c r="GGB31" s="14" t="str">
        <f>IF('Employee Input 20-21'!GGB31="","",'Employee Input 20-21'!GGB31)</f>
        <v/>
      </c>
      <c r="GGC31" s="14" t="str">
        <f>IF('Employee Input 20-21'!GGC31="","",'Employee Input 20-21'!GGC31)</f>
        <v/>
      </c>
      <c r="GGD31" s="14" t="str">
        <f>IF('Employee Input 20-21'!GGD31="","",'Employee Input 20-21'!GGD31)</f>
        <v/>
      </c>
      <c r="GGE31" s="14" t="str">
        <f>IF('Employee Input 20-21'!GGE31="","",'Employee Input 20-21'!GGE31)</f>
        <v/>
      </c>
      <c r="GGF31" s="14" t="str">
        <f>IF('Employee Input 20-21'!GGF31="","",'Employee Input 20-21'!GGF31)</f>
        <v/>
      </c>
      <c r="GGG31" s="14" t="str">
        <f>IF('Employee Input 20-21'!GGG31="","",'Employee Input 20-21'!GGG31)</f>
        <v/>
      </c>
      <c r="GGH31" s="14" t="str">
        <f>IF('Employee Input 20-21'!GGH31="","",'Employee Input 20-21'!GGH31)</f>
        <v/>
      </c>
      <c r="GGI31" s="14" t="str">
        <f>IF('Employee Input 20-21'!GGI31="","",'Employee Input 20-21'!GGI31)</f>
        <v/>
      </c>
      <c r="GGJ31" s="14" t="str">
        <f>IF('Employee Input 20-21'!GGJ31="","",'Employee Input 20-21'!GGJ31)</f>
        <v/>
      </c>
      <c r="GGK31" s="14" t="str">
        <f>IF('Employee Input 20-21'!GGK31="","",'Employee Input 20-21'!GGK31)</f>
        <v/>
      </c>
      <c r="GGL31" s="14" t="str">
        <f>IF('Employee Input 20-21'!GGL31="","",'Employee Input 20-21'!GGL31)</f>
        <v/>
      </c>
      <c r="GGM31" s="14" t="str">
        <f>IF('Employee Input 20-21'!GGM31="","",'Employee Input 20-21'!GGM31)</f>
        <v/>
      </c>
      <c r="GGN31" s="14" t="str">
        <f>IF('Employee Input 20-21'!GGN31="","",'Employee Input 20-21'!GGN31)</f>
        <v/>
      </c>
      <c r="GGO31" s="14" t="str">
        <f>IF('Employee Input 20-21'!GGO31="","",'Employee Input 20-21'!GGO31)</f>
        <v/>
      </c>
      <c r="GGP31" s="14" t="str">
        <f>IF('Employee Input 20-21'!GGP31="","",'Employee Input 20-21'!GGP31)</f>
        <v/>
      </c>
      <c r="GGQ31" s="14" t="str">
        <f>IF('Employee Input 20-21'!GGQ31="","",'Employee Input 20-21'!GGQ31)</f>
        <v/>
      </c>
      <c r="GGR31" s="14" t="str">
        <f>IF('Employee Input 20-21'!GGR31="","",'Employee Input 20-21'!GGR31)</f>
        <v/>
      </c>
      <c r="GGS31" s="14" t="str">
        <f>IF('Employee Input 20-21'!GGS31="","",'Employee Input 20-21'!GGS31)</f>
        <v/>
      </c>
      <c r="GGT31" s="14" t="str">
        <f>IF('Employee Input 20-21'!GGT31="","",'Employee Input 20-21'!GGT31)</f>
        <v/>
      </c>
      <c r="GGU31" s="14" t="str">
        <f>IF('Employee Input 20-21'!GGU31="","",'Employee Input 20-21'!GGU31)</f>
        <v/>
      </c>
      <c r="GGV31" s="14" t="str">
        <f>IF('Employee Input 20-21'!GGV31="","",'Employee Input 20-21'!GGV31)</f>
        <v/>
      </c>
      <c r="GGW31" s="14" t="str">
        <f>IF('Employee Input 20-21'!GGW31="","",'Employee Input 20-21'!GGW31)</f>
        <v/>
      </c>
      <c r="GGX31" s="14" t="str">
        <f>IF('Employee Input 20-21'!GGX31="","",'Employee Input 20-21'!GGX31)</f>
        <v/>
      </c>
      <c r="GGY31" s="14" t="str">
        <f>IF('Employee Input 20-21'!GGY31="","",'Employee Input 20-21'!GGY31)</f>
        <v/>
      </c>
      <c r="GGZ31" s="14" t="str">
        <f>IF('Employee Input 20-21'!GGZ31="","",'Employee Input 20-21'!GGZ31)</f>
        <v/>
      </c>
      <c r="GHA31" s="14" t="str">
        <f>IF('Employee Input 20-21'!GHA31="","",'Employee Input 20-21'!GHA31)</f>
        <v/>
      </c>
      <c r="GHB31" s="14" t="str">
        <f>IF('Employee Input 20-21'!GHB31="","",'Employee Input 20-21'!GHB31)</f>
        <v/>
      </c>
      <c r="GHC31" s="14" t="str">
        <f>IF('Employee Input 20-21'!GHC31="","",'Employee Input 20-21'!GHC31)</f>
        <v/>
      </c>
      <c r="GHD31" s="14" t="str">
        <f>IF('Employee Input 20-21'!GHD31="","",'Employee Input 20-21'!GHD31)</f>
        <v/>
      </c>
      <c r="GHE31" s="14" t="str">
        <f>IF('Employee Input 20-21'!GHE31="","",'Employee Input 20-21'!GHE31)</f>
        <v/>
      </c>
      <c r="GHF31" s="14" t="str">
        <f>IF('Employee Input 20-21'!GHF31="","",'Employee Input 20-21'!GHF31)</f>
        <v/>
      </c>
      <c r="GHG31" s="14" t="str">
        <f>IF('Employee Input 20-21'!GHG31="","",'Employee Input 20-21'!GHG31)</f>
        <v/>
      </c>
      <c r="GHH31" s="14" t="str">
        <f>IF('Employee Input 20-21'!GHH31="","",'Employee Input 20-21'!GHH31)</f>
        <v/>
      </c>
      <c r="GHI31" s="14" t="str">
        <f>IF('Employee Input 20-21'!GHI31="","",'Employee Input 20-21'!GHI31)</f>
        <v/>
      </c>
      <c r="GHJ31" s="14" t="str">
        <f>IF('Employee Input 20-21'!GHJ31="","",'Employee Input 20-21'!GHJ31)</f>
        <v/>
      </c>
      <c r="GHK31" s="14" t="str">
        <f>IF('Employee Input 20-21'!GHK31="","",'Employee Input 20-21'!GHK31)</f>
        <v/>
      </c>
      <c r="GHL31" s="14" t="str">
        <f>IF('Employee Input 20-21'!GHL31="","",'Employee Input 20-21'!GHL31)</f>
        <v/>
      </c>
      <c r="GHM31" s="14" t="str">
        <f>IF('Employee Input 20-21'!GHM31="","",'Employee Input 20-21'!GHM31)</f>
        <v/>
      </c>
      <c r="GHN31" s="14" t="str">
        <f>IF('Employee Input 20-21'!GHN31="","",'Employee Input 20-21'!GHN31)</f>
        <v/>
      </c>
      <c r="GHO31" s="14" t="str">
        <f>IF('Employee Input 20-21'!GHO31="","",'Employee Input 20-21'!GHO31)</f>
        <v/>
      </c>
      <c r="GHP31" s="14" t="str">
        <f>IF('Employee Input 20-21'!GHP31="","",'Employee Input 20-21'!GHP31)</f>
        <v/>
      </c>
      <c r="GHQ31" s="14" t="str">
        <f>IF('Employee Input 20-21'!GHQ31="","",'Employee Input 20-21'!GHQ31)</f>
        <v/>
      </c>
      <c r="GHR31" s="14" t="str">
        <f>IF('Employee Input 20-21'!GHR31="","",'Employee Input 20-21'!GHR31)</f>
        <v/>
      </c>
      <c r="GHS31" s="14" t="str">
        <f>IF('Employee Input 20-21'!GHS31="","",'Employee Input 20-21'!GHS31)</f>
        <v/>
      </c>
      <c r="GHT31" s="14" t="str">
        <f>IF('Employee Input 20-21'!GHT31="","",'Employee Input 20-21'!GHT31)</f>
        <v/>
      </c>
      <c r="GHU31" s="14" t="str">
        <f>IF('Employee Input 20-21'!GHU31="","",'Employee Input 20-21'!GHU31)</f>
        <v/>
      </c>
      <c r="GHV31" s="14" t="str">
        <f>IF('Employee Input 20-21'!GHV31="","",'Employee Input 20-21'!GHV31)</f>
        <v/>
      </c>
      <c r="GHW31" s="14" t="str">
        <f>IF('Employee Input 20-21'!GHW31="","",'Employee Input 20-21'!GHW31)</f>
        <v/>
      </c>
      <c r="GHX31" s="14" t="str">
        <f>IF('Employee Input 20-21'!GHX31="","",'Employee Input 20-21'!GHX31)</f>
        <v/>
      </c>
      <c r="GHY31" s="14" t="str">
        <f>IF('Employee Input 20-21'!GHY31="","",'Employee Input 20-21'!GHY31)</f>
        <v/>
      </c>
      <c r="GHZ31" s="14" t="str">
        <f>IF('Employee Input 20-21'!GHZ31="","",'Employee Input 20-21'!GHZ31)</f>
        <v/>
      </c>
      <c r="GIA31" s="14" t="str">
        <f>IF('Employee Input 20-21'!GIA31="","",'Employee Input 20-21'!GIA31)</f>
        <v/>
      </c>
      <c r="GIB31" s="14" t="str">
        <f>IF('Employee Input 20-21'!GIB31="","",'Employee Input 20-21'!GIB31)</f>
        <v/>
      </c>
      <c r="GIC31" s="14" t="str">
        <f>IF('Employee Input 20-21'!GIC31="","",'Employee Input 20-21'!GIC31)</f>
        <v/>
      </c>
      <c r="GID31" s="14" t="str">
        <f>IF('Employee Input 20-21'!GID31="","",'Employee Input 20-21'!GID31)</f>
        <v/>
      </c>
      <c r="GIE31" s="14" t="str">
        <f>IF('Employee Input 20-21'!GIE31="","",'Employee Input 20-21'!GIE31)</f>
        <v/>
      </c>
      <c r="GIF31" s="14" t="str">
        <f>IF('Employee Input 20-21'!GIF31="","",'Employee Input 20-21'!GIF31)</f>
        <v/>
      </c>
      <c r="GIG31" s="14" t="str">
        <f>IF('Employee Input 20-21'!GIG31="","",'Employee Input 20-21'!GIG31)</f>
        <v/>
      </c>
      <c r="GIH31" s="14" t="str">
        <f>IF('Employee Input 20-21'!GIH31="","",'Employee Input 20-21'!GIH31)</f>
        <v/>
      </c>
      <c r="GII31" s="14" t="str">
        <f>IF('Employee Input 20-21'!GII31="","",'Employee Input 20-21'!GII31)</f>
        <v/>
      </c>
      <c r="GIJ31" s="14" t="str">
        <f>IF('Employee Input 20-21'!GIJ31="","",'Employee Input 20-21'!GIJ31)</f>
        <v/>
      </c>
      <c r="GIK31" s="14" t="str">
        <f>IF('Employee Input 20-21'!GIK31="","",'Employee Input 20-21'!GIK31)</f>
        <v/>
      </c>
      <c r="GIL31" s="14" t="str">
        <f>IF('Employee Input 20-21'!GIL31="","",'Employee Input 20-21'!GIL31)</f>
        <v/>
      </c>
      <c r="GIM31" s="14" t="str">
        <f>IF('Employee Input 20-21'!GIM31="","",'Employee Input 20-21'!GIM31)</f>
        <v/>
      </c>
      <c r="GIN31" s="14" t="str">
        <f>IF('Employee Input 20-21'!GIN31="","",'Employee Input 20-21'!GIN31)</f>
        <v/>
      </c>
      <c r="GIO31" s="14" t="str">
        <f>IF('Employee Input 20-21'!GIO31="","",'Employee Input 20-21'!GIO31)</f>
        <v/>
      </c>
      <c r="GIP31" s="14" t="str">
        <f>IF('Employee Input 20-21'!GIP31="","",'Employee Input 20-21'!GIP31)</f>
        <v/>
      </c>
      <c r="GIQ31" s="14" t="str">
        <f>IF('Employee Input 20-21'!GIQ31="","",'Employee Input 20-21'!GIQ31)</f>
        <v/>
      </c>
      <c r="GIR31" s="14" t="str">
        <f>IF('Employee Input 20-21'!GIR31="","",'Employee Input 20-21'!GIR31)</f>
        <v/>
      </c>
      <c r="GIS31" s="14" t="str">
        <f>IF('Employee Input 20-21'!GIS31="","",'Employee Input 20-21'!GIS31)</f>
        <v/>
      </c>
      <c r="GIT31" s="14" t="str">
        <f>IF('Employee Input 20-21'!GIT31="","",'Employee Input 20-21'!GIT31)</f>
        <v/>
      </c>
      <c r="GIU31" s="14" t="str">
        <f>IF('Employee Input 20-21'!GIU31="","",'Employee Input 20-21'!GIU31)</f>
        <v/>
      </c>
      <c r="GIV31" s="14" t="str">
        <f>IF('Employee Input 20-21'!GIV31="","",'Employee Input 20-21'!GIV31)</f>
        <v/>
      </c>
      <c r="GIW31" s="14" t="str">
        <f>IF('Employee Input 20-21'!GIW31="","",'Employee Input 20-21'!GIW31)</f>
        <v/>
      </c>
      <c r="GIX31" s="14" t="str">
        <f>IF('Employee Input 20-21'!GIX31="","",'Employee Input 20-21'!GIX31)</f>
        <v/>
      </c>
      <c r="GIY31" s="14" t="str">
        <f>IF('Employee Input 20-21'!GIY31="","",'Employee Input 20-21'!GIY31)</f>
        <v/>
      </c>
      <c r="GIZ31" s="14" t="str">
        <f>IF('Employee Input 20-21'!GIZ31="","",'Employee Input 20-21'!GIZ31)</f>
        <v/>
      </c>
      <c r="GJA31" s="14" t="str">
        <f>IF('Employee Input 20-21'!GJA31="","",'Employee Input 20-21'!GJA31)</f>
        <v/>
      </c>
      <c r="GJB31" s="14" t="str">
        <f>IF('Employee Input 20-21'!GJB31="","",'Employee Input 20-21'!GJB31)</f>
        <v/>
      </c>
      <c r="GJC31" s="14" t="str">
        <f>IF('Employee Input 20-21'!GJC31="","",'Employee Input 20-21'!GJC31)</f>
        <v/>
      </c>
      <c r="GJD31" s="14" t="str">
        <f>IF('Employee Input 20-21'!GJD31="","",'Employee Input 20-21'!GJD31)</f>
        <v/>
      </c>
      <c r="GJE31" s="14" t="str">
        <f>IF('Employee Input 20-21'!GJE31="","",'Employee Input 20-21'!GJE31)</f>
        <v/>
      </c>
      <c r="GJF31" s="14" t="str">
        <f>IF('Employee Input 20-21'!GJF31="","",'Employee Input 20-21'!GJF31)</f>
        <v/>
      </c>
      <c r="GJG31" s="14" t="str">
        <f>IF('Employee Input 20-21'!GJG31="","",'Employee Input 20-21'!GJG31)</f>
        <v/>
      </c>
      <c r="GJH31" s="14" t="str">
        <f>IF('Employee Input 20-21'!GJH31="","",'Employee Input 20-21'!GJH31)</f>
        <v/>
      </c>
      <c r="GJI31" s="14" t="str">
        <f>IF('Employee Input 20-21'!GJI31="","",'Employee Input 20-21'!GJI31)</f>
        <v/>
      </c>
      <c r="GJJ31" s="14" t="str">
        <f>IF('Employee Input 20-21'!GJJ31="","",'Employee Input 20-21'!GJJ31)</f>
        <v/>
      </c>
      <c r="GJK31" s="14" t="str">
        <f>IF('Employee Input 20-21'!GJK31="","",'Employee Input 20-21'!GJK31)</f>
        <v/>
      </c>
      <c r="GJL31" s="14" t="str">
        <f>IF('Employee Input 20-21'!GJL31="","",'Employee Input 20-21'!GJL31)</f>
        <v/>
      </c>
      <c r="GJM31" s="14" t="str">
        <f>IF('Employee Input 20-21'!GJM31="","",'Employee Input 20-21'!GJM31)</f>
        <v/>
      </c>
      <c r="GJN31" s="14" t="str">
        <f>IF('Employee Input 20-21'!GJN31="","",'Employee Input 20-21'!GJN31)</f>
        <v/>
      </c>
      <c r="GJO31" s="14" t="str">
        <f>IF('Employee Input 20-21'!GJO31="","",'Employee Input 20-21'!GJO31)</f>
        <v/>
      </c>
      <c r="GJP31" s="14" t="str">
        <f>IF('Employee Input 20-21'!GJP31="","",'Employee Input 20-21'!GJP31)</f>
        <v/>
      </c>
      <c r="GJQ31" s="14" t="str">
        <f>IF('Employee Input 20-21'!GJQ31="","",'Employee Input 20-21'!GJQ31)</f>
        <v/>
      </c>
      <c r="GJR31" s="14" t="str">
        <f>IF('Employee Input 20-21'!GJR31="","",'Employee Input 20-21'!GJR31)</f>
        <v/>
      </c>
      <c r="GJS31" s="14" t="str">
        <f>IF('Employee Input 20-21'!GJS31="","",'Employee Input 20-21'!GJS31)</f>
        <v/>
      </c>
      <c r="GJT31" s="14" t="str">
        <f>IF('Employee Input 20-21'!GJT31="","",'Employee Input 20-21'!GJT31)</f>
        <v/>
      </c>
      <c r="GJU31" s="14" t="str">
        <f>IF('Employee Input 20-21'!GJU31="","",'Employee Input 20-21'!GJU31)</f>
        <v/>
      </c>
      <c r="GJV31" s="14" t="str">
        <f>IF('Employee Input 20-21'!GJV31="","",'Employee Input 20-21'!GJV31)</f>
        <v/>
      </c>
      <c r="GJW31" s="14" t="str">
        <f>IF('Employee Input 20-21'!GJW31="","",'Employee Input 20-21'!GJW31)</f>
        <v/>
      </c>
      <c r="GJX31" s="14" t="str">
        <f>IF('Employee Input 20-21'!GJX31="","",'Employee Input 20-21'!GJX31)</f>
        <v/>
      </c>
      <c r="GJY31" s="14" t="str">
        <f>IF('Employee Input 20-21'!GJY31="","",'Employee Input 20-21'!GJY31)</f>
        <v/>
      </c>
      <c r="GJZ31" s="14" t="str">
        <f>IF('Employee Input 20-21'!GJZ31="","",'Employee Input 20-21'!GJZ31)</f>
        <v/>
      </c>
      <c r="GKA31" s="14" t="str">
        <f>IF('Employee Input 20-21'!GKA31="","",'Employee Input 20-21'!GKA31)</f>
        <v/>
      </c>
      <c r="GKB31" s="14" t="str">
        <f>IF('Employee Input 20-21'!GKB31="","",'Employee Input 20-21'!GKB31)</f>
        <v/>
      </c>
      <c r="GKC31" s="14" t="str">
        <f>IF('Employee Input 20-21'!GKC31="","",'Employee Input 20-21'!GKC31)</f>
        <v/>
      </c>
      <c r="GKD31" s="14" t="str">
        <f>IF('Employee Input 20-21'!GKD31="","",'Employee Input 20-21'!GKD31)</f>
        <v/>
      </c>
      <c r="GKE31" s="14" t="str">
        <f>IF('Employee Input 20-21'!GKE31="","",'Employee Input 20-21'!GKE31)</f>
        <v/>
      </c>
      <c r="GKF31" s="14" t="str">
        <f>IF('Employee Input 20-21'!GKF31="","",'Employee Input 20-21'!GKF31)</f>
        <v/>
      </c>
      <c r="GKG31" s="14" t="str">
        <f>IF('Employee Input 20-21'!GKG31="","",'Employee Input 20-21'!GKG31)</f>
        <v/>
      </c>
      <c r="GKH31" s="14" t="str">
        <f>IF('Employee Input 20-21'!GKH31="","",'Employee Input 20-21'!GKH31)</f>
        <v/>
      </c>
      <c r="GKI31" s="14" t="str">
        <f>IF('Employee Input 20-21'!GKI31="","",'Employee Input 20-21'!GKI31)</f>
        <v/>
      </c>
      <c r="GKJ31" s="14" t="str">
        <f>IF('Employee Input 20-21'!GKJ31="","",'Employee Input 20-21'!GKJ31)</f>
        <v/>
      </c>
      <c r="GKK31" s="14" t="str">
        <f>IF('Employee Input 20-21'!GKK31="","",'Employee Input 20-21'!GKK31)</f>
        <v/>
      </c>
      <c r="GKL31" s="14" t="str">
        <f>IF('Employee Input 20-21'!GKL31="","",'Employee Input 20-21'!GKL31)</f>
        <v/>
      </c>
      <c r="GKM31" s="14" t="str">
        <f>IF('Employee Input 20-21'!GKM31="","",'Employee Input 20-21'!GKM31)</f>
        <v/>
      </c>
      <c r="GKN31" s="14" t="str">
        <f>IF('Employee Input 20-21'!GKN31="","",'Employee Input 20-21'!GKN31)</f>
        <v/>
      </c>
      <c r="GKO31" s="14" t="str">
        <f>IF('Employee Input 20-21'!GKO31="","",'Employee Input 20-21'!GKO31)</f>
        <v/>
      </c>
      <c r="GKP31" s="14" t="str">
        <f>IF('Employee Input 20-21'!GKP31="","",'Employee Input 20-21'!GKP31)</f>
        <v/>
      </c>
      <c r="GKQ31" s="14" t="str">
        <f>IF('Employee Input 20-21'!GKQ31="","",'Employee Input 20-21'!GKQ31)</f>
        <v/>
      </c>
      <c r="GKR31" s="14" t="str">
        <f>IF('Employee Input 20-21'!GKR31="","",'Employee Input 20-21'!GKR31)</f>
        <v/>
      </c>
      <c r="GKS31" s="14" t="str">
        <f>IF('Employee Input 20-21'!GKS31="","",'Employee Input 20-21'!GKS31)</f>
        <v/>
      </c>
      <c r="GKT31" s="14" t="str">
        <f>IF('Employee Input 20-21'!GKT31="","",'Employee Input 20-21'!GKT31)</f>
        <v/>
      </c>
      <c r="GKU31" s="14" t="str">
        <f>IF('Employee Input 20-21'!GKU31="","",'Employee Input 20-21'!GKU31)</f>
        <v/>
      </c>
      <c r="GKV31" s="14" t="str">
        <f>IF('Employee Input 20-21'!GKV31="","",'Employee Input 20-21'!GKV31)</f>
        <v/>
      </c>
      <c r="GKW31" s="14" t="str">
        <f>IF('Employee Input 20-21'!GKW31="","",'Employee Input 20-21'!GKW31)</f>
        <v/>
      </c>
      <c r="GKX31" s="14" t="str">
        <f>IF('Employee Input 20-21'!GKX31="","",'Employee Input 20-21'!GKX31)</f>
        <v/>
      </c>
      <c r="GKY31" s="14" t="str">
        <f>IF('Employee Input 20-21'!GKY31="","",'Employee Input 20-21'!GKY31)</f>
        <v/>
      </c>
      <c r="GKZ31" s="14" t="str">
        <f>IF('Employee Input 20-21'!GKZ31="","",'Employee Input 20-21'!GKZ31)</f>
        <v/>
      </c>
      <c r="GLA31" s="14" t="str">
        <f>IF('Employee Input 20-21'!GLA31="","",'Employee Input 20-21'!GLA31)</f>
        <v/>
      </c>
      <c r="GLB31" s="14" t="str">
        <f>IF('Employee Input 20-21'!GLB31="","",'Employee Input 20-21'!GLB31)</f>
        <v/>
      </c>
      <c r="GLC31" s="14" t="str">
        <f>IF('Employee Input 20-21'!GLC31="","",'Employee Input 20-21'!GLC31)</f>
        <v/>
      </c>
      <c r="GLD31" s="14" t="str">
        <f>IF('Employee Input 20-21'!GLD31="","",'Employee Input 20-21'!GLD31)</f>
        <v/>
      </c>
      <c r="GLE31" s="14" t="str">
        <f>IF('Employee Input 20-21'!GLE31="","",'Employee Input 20-21'!GLE31)</f>
        <v/>
      </c>
      <c r="GLF31" s="14" t="str">
        <f>IF('Employee Input 20-21'!GLF31="","",'Employee Input 20-21'!GLF31)</f>
        <v/>
      </c>
      <c r="GLG31" s="14" t="str">
        <f>IF('Employee Input 20-21'!GLG31="","",'Employee Input 20-21'!GLG31)</f>
        <v/>
      </c>
      <c r="GLH31" s="14" t="str">
        <f>IF('Employee Input 20-21'!GLH31="","",'Employee Input 20-21'!GLH31)</f>
        <v/>
      </c>
      <c r="GLI31" s="14" t="str">
        <f>IF('Employee Input 20-21'!GLI31="","",'Employee Input 20-21'!GLI31)</f>
        <v/>
      </c>
      <c r="GLJ31" s="14" t="str">
        <f>IF('Employee Input 20-21'!GLJ31="","",'Employee Input 20-21'!GLJ31)</f>
        <v/>
      </c>
      <c r="GLK31" s="14" t="str">
        <f>IF('Employee Input 20-21'!GLK31="","",'Employee Input 20-21'!GLK31)</f>
        <v/>
      </c>
      <c r="GLL31" s="14" t="str">
        <f>IF('Employee Input 20-21'!GLL31="","",'Employee Input 20-21'!GLL31)</f>
        <v/>
      </c>
      <c r="GLM31" s="14" t="str">
        <f>IF('Employee Input 20-21'!GLM31="","",'Employee Input 20-21'!GLM31)</f>
        <v/>
      </c>
      <c r="GLN31" s="14" t="str">
        <f>IF('Employee Input 20-21'!GLN31="","",'Employee Input 20-21'!GLN31)</f>
        <v/>
      </c>
      <c r="GLO31" s="14" t="str">
        <f>IF('Employee Input 20-21'!GLO31="","",'Employee Input 20-21'!GLO31)</f>
        <v/>
      </c>
      <c r="GLP31" s="14" t="str">
        <f>IF('Employee Input 20-21'!GLP31="","",'Employee Input 20-21'!GLP31)</f>
        <v/>
      </c>
      <c r="GLQ31" s="14" t="str">
        <f>IF('Employee Input 20-21'!GLQ31="","",'Employee Input 20-21'!GLQ31)</f>
        <v/>
      </c>
      <c r="GLR31" s="14" t="str">
        <f>IF('Employee Input 20-21'!GLR31="","",'Employee Input 20-21'!GLR31)</f>
        <v/>
      </c>
      <c r="GLS31" s="14" t="str">
        <f>IF('Employee Input 20-21'!GLS31="","",'Employee Input 20-21'!GLS31)</f>
        <v/>
      </c>
      <c r="GLT31" s="14" t="str">
        <f>IF('Employee Input 20-21'!GLT31="","",'Employee Input 20-21'!GLT31)</f>
        <v/>
      </c>
      <c r="GLU31" s="14" t="str">
        <f>IF('Employee Input 20-21'!GLU31="","",'Employee Input 20-21'!GLU31)</f>
        <v/>
      </c>
      <c r="GLV31" s="14" t="str">
        <f>IF('Employee Input 20-21'!GLV31="","",'Employee Input 20-21'!GLV31)</f>
        <v/>
      </c>
      <c r="GLW31" s="14" t="str">
        <f>IF('Employee Input 20-21'!GLW31="","",'Employee Input 20-21'!GLW31)</f>
        <v/>
      </c>
      <c r="GLX31" s="14" t="str">
        <f>IF('Employee Input 20-21'!GLX31="","",'Employee Input 20-21'!GLX31)</f>
        <v/>
      </c>
      <c r="GLY31" s="14" t="str">
        <f>IF('Employee Input 20-21'!GLY31="","",'Employee Input 20-21'!GLY31)</f>
        <v/>
      </c>
      <c r="GLZ31" s="14" t="str">
        <f>IF('Employee Input 20-21'!GLZ31="","",'Employee Input 20-21'!GLZ31)</f>
        <v/>
      </c>
      <c r="GMA31" s="14" t="str">
        <f>IF('Employee Input 20-21'!GMA31="","",'Employee Input 20-21'!GMA31)</f>
        <v/>
      </c>
      <c r="GMB31" s="14" t="str">
        <f>IF('Employee Input 20-21'!GMB31="","",'Employee Input 20-21'!GMB31)</f>
        <v/>
      </c>
      <c r="GMC31" s="14" t="str">
        <f>IF('Employee Input 20-21'!GMC31="","",'Employee Input 20-21'!GMC31)</f>
        <v/>
      </c>
      <c r="GMD31" s="14" t="str">
        <f>IF('Employee Input 20-21'!GMD31="","",'Employee Input 20-21'!GMD31)</f>
        <v/>
      </c>
      <c r="GME31" s="14" t="str">
        <f>IF('Employee Input 20-21'!GME31="","",'Employee Input 20-21'!GME31)</f>
        <v/>
      </c>
      <c r="GMF31" s="14" t="str">
        <f>IF('Employee Input 20-21'!GMF31="","",'Employee Input 20-21'!GMF31)</f>
        <v/>
      </c>
      <c r="GMG31" s="14" t="str">
        <f>IF('Employee Input 20-21'!GMG31="","",'Employee Input 20-21'!GMG31)</f>
        <v/>
      </c>
      <c r="GMH31" s="14" t="str">
        <f>IF('Employee Input 20-21'!GMH31="","",'Employee Input 20-21'!GMH31)</f>
        <v/>
      </c>
      <c r="GMI31" s="14" t="str">
        <f>IF('Employee Input 20-21'!GMI31="","",'Employee Input 20-21'!GMI31)</f>
        <v/>
      </c>
      <c r="GMJ31" s="14" t="str">
        <f>IF('Employee Input 20-21'!GMJ31="","",'Employee Input 20-21'!GMJ31)</f>
        <v/>
      </c>
      <c r="GMK31" s="14" t="str">
        <f>IF('Employee Input 20-21'!GMK31="","",'Employee Input 20-21'!GMK31)</f>
        <v/>
      </c>
      <c r="GML31" s="14" t="str">
        <f>IF('Employee Input 20-21'!GML31="","",'Employee Input 20-21'!GML31)</f>
        <v/>
      </c>
      <c r="GMM31" s="14" t="str">
        <f>IF('Employee Input 20-21'!GMM31="","",'Employee Input 20-21'!GMM31)</f>
        <v/>
      </c>
      <c r="GMN31" s="14" t="str">
        <f>IF('Employee Input 20-21'!GMN31="","",'Employee Input 20-21'!GMN31)</f>
        <v/>
      </c>
      <c r="GMO31" s="14" t="str">
        <f>IF('Employee Input 20-21'!GMO31="","",'Employee Input 20-21'!GMO31)</f>
        <v/>
      </c>
      <c r="GMP31" s="14" t="str">
        <f>IF('Employee Input 20-21'!GMP31="","",'Employee Input 20-21'!GMP31)</f>
        <v/>
      </c>
      <c r="GMQ31" s="14" t="str">
        <f>IF('Employee Input 20-21'!GMQ31="","",'Employee Input 20-21'!GMQ31)</f>
        <v/>
      </c>
      <c r="GMR31" s="14" t="str">
        <f>IF('Employee Input 20-21'!GMR31="","",'Employee Input 20-21'!GMR31)</f>
        <v/>
      </c>
      <c r="GMS31" s="14" t="str">
        <f>IF('Employee Input 20-21'!GMS31="","",'Employee Input 20-21'!GMS31)</f>
        <v/>
      </c>
      <c r="GMT31" s="14" t="str">
        <f>IF('Employee Input 20-21'!GMT31="","",'Employee Input 20-21'!GMT31)</f>
        <v/>
      </c>
      <c r="GMU31" s="14" t="str">
        <f>IF('Employee Input 20-21'!GMU31="","",'Employee Input 20-21'!GMU31)</f>
        <v/>
      </c>
      <c r="GMV31" s="14" t="str">
        <f>IF('Employee Input 20-21'!GMV31="","",'Employee Input 20-21'!GMV31)</f>
        <v/>
      </c>
      <c r="GMW31" s="14" t="str">
        <f>IF('Employee Input 20-21'!GMW31="","",'Employee Input 20-21'!GMW31)</f>
        <v/>
      </c>
      <c r="GMX31" s="14" t="str">
        <f>IF('Employee Input 20-21'!GMX31="","",'Employee Input 20-21'!GMX31)</f>
        <v/>
      </c>
      <c r="GMY31" s="14" t="str">
        <f>IF('Employee Input 20-21'!GMY31="","",'Employee Input 20-21'!GMY31)</f>
        <v/>
      </c>
      <c r="GMZ31" s="14" t="str">
        <f>IF('Employee Input 20-21'!GMZ31="","",'Employee Input 20-21'!GMZ31)</f>
        <v/>
      </c>
      <c r="GNA31" s="14" t="str">
        <f>IF('Employee Input 20-21'!GNA31="","",'Employee Input 20-21'!GNA31)</f>
        <v/>
      </c>
      <c r="GNB31" s="14" t="str">
        <f>IF('Employee Input 20-21'!GNB31="","",'Employee Input 20-21'!GNB31)</f>
        <v/>
      </c>
      <c r="GNC31" s="14" t="str">
        <f>IF('Employee Input 20-21'!GNC31="","",'Employee Input 20-21'!GNC31)</f>
        <v/>
      </c>
      <c r="GND31" s="14" t="str">
        <f>IF('Employee Input 20-21'!GND31="","",'Employee Input 20-21'!GND31)</f>
        <v/>
      </c>
      <c r="GNE31" s="14" t="str">
        <f>IF('Employee Input 20-21'!GNE31="","",'Employee Input 20-21'!GNE31)</f>
        <v/>
      </c>
      <c r="GNF31" s="14" t="str">
        <f>IF('Employee Input 20-21'!GNF31="","",'Employee Input 20-21'!GNF31)</f>
        <v/>
      </c>
      <c r="GNG31" s="14" t="str">
        <f>IF('Employee Input 20-21'!GNG31="","",'Employee Input 20-21'!GNG31)</f>
        <v/>
      </c>
      <c r="GNH31" s="14" t="str">
        <f>IF('Employee Input 20-21'!GNH31="","",'Employee Input 20-21'!GNH31)</f>
        <v/>
      </c>
      <c r="GNI31" s="14" t="str">
        <f>IF('Employee Input 20-21'!GNI31="","",'Employee Input 20-21'!GNI31)</f>
        <v/>
      </c>
      <c r="GNJ31" s="14" t="str">
        <f>IF('Employee Input 20-21'!GNJ31="","",'Employee Input 20-21'!GNJ31)</f>
        <v/>
      </c>
      <c r="GNK31" s="14" t="str">
        <f>IF('Employee Input 20-21'!GNK31="","",'Employee Input 20-21'!GNK31)</f>
        <v/>
      </c>
      <c r="GNL31" s="14" t="str">
        <f>IF('Employee Input 20-21'!GNL31="","",'Employee Input 20-21'!GNL31)</f>
        <v/>
      </c>
      <c r="GNM31" s="14" t="str">
        <f>IF('Employee Input 20-21'!GNM31="","",'Employee Input 20-21'!GNM31)</f>
        <v/>
      </c>
      <c r="GNN31" s="14" t="str">
        <f>IF('Employee Input 20-21'!GNN31="","",'Employee Input 20-21'!GNN31)</f>
        <v/>
      </c>
      <c r="GNO31" s="14" t="str">
        <f>IF('Employee Input 20-21'!GNO31="","",'Employee Input 20-21'!GNO31)</f>
        <v/>
      </c>
      <c r="GNP31" s="14" t="str">
        <f>IF('Employee Input 20-21'!GNP31="","",'Employee Input 20-21'!GNP31)</f>
        <v/>
      </c>
      <c r="GNQ31" s="14" t="str">
        <f>IF('Employee Input 20-21'!GNQ31="","",'Employee Input 20-21'!GNQ31)</f>
        <v/>
      </c>
      <c r="GNR31" s="14" t="str">
        <f>IF('Employee Input 20-21'!GNR31="","",'Employee Input 20-21'!GNR31)</f>
        <v/>
      </c>
      <c r="GNS31" s="14" t="str">
        <f>IF('Employee Input 20-21'!GNS31="","",'Employee Input 20-21'!GNS31)</f>
        <v/>
      </c>
      <c r="GNT31" s="14" t="str">
        <f>IF('Employee Input 20-21'!GNT31="","",'Employee Input 20-21'!GNT31)</f>
        <v/>
      </c>
      <c r="GNU31" s="14" t="str">
        <f>IF('Employee Input 20-21'!GNU31="","",'Employee Input 20-21'!GNU31)</f>
        <v/>
      </c>
      <c r="GNV31" s="14" t="str">
        <f>IF('Employee Input 20-21'!GNV31="","",'Employee Input 20-21'!GNV31)</f>
        <v/>
      </c>
      <c r="GNW31" s="14" t="str">
        <f>IF('Employee Input 20-21'!GNW31="","",'Employee Input 20-21'!GNW31)</f>
        <v/>
      </c>
      <c r="GNX31" s="14" t="str">
        <f>IF('Employee Input 20-21'!GNX31="","",'Employee Input 20-21'!GNX31)</f>
        <v/>
      </c>
      <c r="GNY31" s="14" t="str">
        <f>IF('Employee Input 20-21'!GNY31="","",'Employee Input 20-21'!GNY31)</f>
        <v/>
      </c>
      <c r="GNZ31" s="14" t="str">
        <f>IF('Employee Input 20-21'!GNZ31="","",'Employee Input 20-21'!GNZ31)</f>
        <v/>
      </c>
      <c r="GOA31" s="14" t="str">
        <f>IF('Employee Input 20-21'!GOA31="","",'Employee Input 20-21'!GOA31)</f>
        <v/>
      </c>
      <c r="GOB31" s="14" t="str">
        <f>IF('Employee Input 20-21'!GOB31="","",'Employee Input 20-21'!GOB31)</f>
        <v/>
      </c>
      <c r="GOC31" s="14" t="str">
        <f>IF('Employee Input 20-21'!GOC31="","",'Employee Input 20-21'!GOC31)</f>
        <v/>
      </c>
      <c r="GOD31" s="14" t="str">
        <f>IF('Employee Input 20-21'!GOD31="","",'Employee Input 20-21'!GOD31)</f>
        <v/>
      </c>
      <c r="GOE31" s="14" t="str">
        <f>IF('Employee Input 20-21'!GOE31="","",'Employee Input 20-21'!GOE31)</f>
        <v/>
      </c>
      <c r="GOF31" s="14" t="str">
        <f>IF('Employee Input 20-21'!GOF31="","",'Employee Input 20-21'!GOF31)</f>
        <v/>
      </c>
      <c r="GOG31" s="14" t="str">
        <f>IF('Employee Input 20-21'!GOG31="","",'Employee Input 20-21'!GOG31)</f>
        <v/>
      </c>
      <c r="GOH31" s="14" t="str">
        <f>IF('Employee Input 20-21'!GOH31="","",'Employee Input 20-21'!GOH31)</f>
        <v/>
      </c>
      <c r="GOI31" s="14" t="str">
        <f>IF('Employee Input 20-21'!GOI31="","",'Employee Input 20-21'!GOI31)</f>
        <v/>
      </c>
      <c r="GOJ31" s="14" t="str">
        <f>IF('Employee Input 20-21'!GOJ31="","",'Employee Input 20-21'!GOJ31)</f>
        <v/>
      </c>
      <c r="GOK31" s="14" t="str">
        <f>IF('Employee Input 20-21'!GOK31="","",'Employee Input 20-21'!GOK31)</f>
        <v/>
      </c>
      <c r="GOL31" s="14" t="str">
        <f>IF('Employee Input 20-21'!GOL31="","",'Employee Input 20-21'!GOL31)</f>
        <v/>
      </c>
      <c r="GOM31" s="14" t="str">
        <f>IF('Employee Input 20-21'!GOM31="","",'Employee Input 20-21'!GOM31)</f>
        <v/>
      </c>
      <c r="GON31" s="14" t="str">
        <f>IF('Employee Input 20-21'!GON31="","",'Employee Input 20-21'!GON31)</f>
        <v/>
      </c>
      <c r="GOO31" s="14" t="str">
        <f>IF('Employee Input 20-21'!GOO31="","",'Employee Input 20-21'!GOO31)</f>
        <v/>
      </c>
      <c r="GOP31" s="14" t="str">
        <f>IF('Employee Input 20-21'!GOP31="","",'Employee Input 20-21'!GOP31)</f>
        <v/>
      </c>
      <c r="GOQ31" s="14" t="str">
        <f>IF('Employee Input 20-21'!GOQ31="","",'Employee Input 20-21'!GOQ31)</f>
        <v/>
      </c>
      <c r="GOR31" s="14" t="str">
        <f>IF('Employee Input 20-21'!GOR31="","",'Employee Input 20-21'!GOR31)</f>
        <v/>
      </c>
      <c r="GOS31" s="14" t="str">
        <f>IF('Employee Input 20-21'!GOS31="","",'Employee Input 20-21'!GOS31)</f>
        <v/>
      </c>
      <c r="GOT31" s="14" t="str">
        <f>IF('Employee Input 20-21'!GOT31="","",'Employee Input 20-21'!GOT31)</f>
        <v/>
      </c>
      <c r="GOU31" s="14" t="str">
        <f>IF('Employee Input 20-21'!GOU31="","",'Employee Input 20-21'!GOU31)</f>
        <v/>
      </c>
      <c r="GOV31" s="14" t="str">
        <f>IF('Employee Input 20-21'!GOV31="","",'Employee Input 20-21'!GOV31)</f>
        <v/>
      </c>
      <c r="GOW31" s="14" t="str">
        <f>IF('Employee Input 20-21'!GOW31="","",'Employee Input 20-21'!GOW31)</f>
        <v/>
      </c>
      <c r="GOX31" s="14" t="str">
        <f>IF('Employee Input 20-21'!GOX31="","",'Employee Input 20-21'!GOX31)</f>
        <v/>
      </c>
      <c r="GOY31" s="14" t="str">
        <f>IF('Employee Input 20-21'!GOY31="","",'Employee Input 20-21'!GOY31)</f>
        <v/>
      </c>
      <c r="GOZ31" s="14" t="str">
        <f>IF('Employee Input 20-21'!GOZ31="","",'Employee Input 20-21'!GOZ31)</f>
        <v/>
      </c>
      <c r="GPA31" s="14" t="str">
        <f>IF('Employee Input 20-21'!GPA31="","",'Employee Input 20-21'!GPA31)</f>
        <v/>
      </c>
      <c r="GPB31" s="14" t="str">
        <f>IF('Employee Input 20-21'!GPB31="","",'Employee Input 20-21'!GPB31)</f>
        <v/>
      </c>
      <c r="GPC31" s="14" t="str">
        <f>IF('Employee Input 20-21'!GPC31="","",'Employee Input 20-21'!GPC31)</f>
        <v/>
      </c>
      <c r="GPD31" s="14" t="str">
        <f>IF('Employee Input 20-21'!GPD31="","",'Employee Input 20-21'!GPD31)</f>
        <v/>
      </c>
      <c r="GPE31" s="14" t="str">
        <f>IF('Employee Input 20-21'!GPE31="","",'Employee Input 20-21'!GPE31)</f>
        <v/>
      </c>
      <c r="GPF31" s="14" t="str">
        <f>IF('Employee Input 20-21'!GPF31="","",'Employee Input 20-21'!GPF31)</f>
        <v/>
      </c>
      <c r="GPG31" s="14" t="str">
        <f>IF('Employee Input 20-21'!GPG31="","",'Employee Input 20-21'!GPG31)</f>
        <v/>
      </c>
      <c r="GPH31" s="14" t="str">
        <f>IF('Employee Input 20-21'!GPH31="","",'Employee Input 20-21'!GPH31)</f>
        <v/>
      </c>
      <c r="GPI31" s="14" t="str">
        <f>IF('Employee Input 20-21'!GPI31="","",'Employee Input 20-21'!GPI31)</f>
        <v/>
      </c>
      <c r="GPJ31" s="14" t="str">
        <f>IF('Employee Input 20-21'!GPJ31="","",'Employee Input 20-21'!GPJ31)</f>
        <v/>
      </c>
      <c r="GPK31" s="14" t="str">
        <f>IF('Employee Input 20-21'!GPK31="","",'Employee Input 20-21'!GPK31)</f>
        <v/>
      </c>
      <c r="GPL31" s="14" t="str">
        <f>IF('Employee Input 20-21'!GPL31="","",'Employee Input 20-21'!GPL31)</f>
        <v/>
      </c>
      <c r="GPM31" s="14" t="str">
        <f>IF('Employee Input 20-21'!GPM31="","",'Employee Input 20-21'!GPM31)</f>
        <v/>
      </c>
      <c r="GPN31" s="14" t="str">
        <f>IF('Employee Input 20-21'!GPN31="","",'Employee Input 20-21'!GPN31)</f>
        <v/>
      </c>
      <c r="GPO31" s="14" t="str">
        <f>IF('Employee Input 20-21'!GPO31="","",'Employee Input 20-21'!GPO31)</f>
        <v/>
      </c>
      <c r="GPP31" s="14" t="str">
        <f>IF('Employee Input 20-21'!GPP31="","",'Employee Input 20-21'!GPP31)</f>
        <v/>
      </c>
      <c r="GPQ31" s="14" t="str">
        <f>IF('Employee Input 20-21'!GPQ31="","",'Employee Input 20-21'!GPQ31)</f>
        <v/>
      </c>
      <c r="GPR31" s="14" t="str">
        <f>IF('Employee Input 20-21'!GPR31="","",'Employee Input 20-21'!GPR31)</f>
        <v/>
      </c>
      <c r="GPS31" s="14" t="str">
        <f>IF('Employee Input 20-21'!GPS31="","",'Employee Input 20-21'!GPS31)</f>
        <v/>
      </c>
      <c r="GPT31" s="14" t="str">
        <f>IF('Employee Input 20-21'!GPT31="","",'Employee Input 20-21'!GPT31)</f>
        <v/>
      </c>
      <c r="GPU31" s="14" t="str">
        <f>IF('Employee Input 20-21'!GPU31="","",'Employee Input 20-21'!GPU31)</f>
        <v/>
      </c>
      <c r="GPV31" s="14" t="str">
        <f>IF('Employee Input 20-21'!GPV31="","",'Employee Input 20-21'!GPV31)</f>
        <v/>
      </c>
      <c r="GPW31" s="14" t="str">
        <f>IF('Employee Input 20-21'!GPW31="","",'Employee Input 20-21'!GPW31)</f>
        <v/>
      </c>
      <c r="GPX31" s="14" t="str">
        <f>IF('Employee Input 20-21'!GPX31="","",'Employee Input 20-21'!GPX31)</f>
        <v/>
      </c>
      <c r="GPY31" s="14" t="str">
        <f>IF('Employee Input 20-21'!GPY31="","",'Employee Input 20-21'!GPY31)</f>
        <v/>
      </c>
      <c r="GPZ31" s="14" t="str">
        <f>IF('Employee Input 20-21'!GPZ31="","",'Employee Input 20-21'!GPZ31)</f>
        <v/>
      </c>
      <c r="GQA31" s="14" t="str">
        <f>IF('Employee Input 20-21'!GQA31="","",'Employee Input 20-21'!GQA31)</f>
        <v/>
      </c>
      <c r="GQB31" s="14" t="str">
        <f>IF('Employee Input 20-21'!GQB31="","",'Employee Input 20-21'!GQB31)</f>
        <v/>
      </c>
      <c r="GQC31" s="14" t="str">
        <f>IF('Employee Input 20-21'!GQC31="","",'Employee Input 20-21'!GQC31)</f>
        <v/>
      </c>
      <c r="GQD31" s="14" t="str">
        <f>IF('Employee Input 20-21'!GQD31="","",'Employee Input 20-21'!GQD31)</f>
        <v/>
      </c>
      <c r="GQE31" s="14" t="str">
        <f>IF('Employee Input 20-21'!GQE31="","",'Employee Input 20-21'!GQE31)</f>
        <v/>
      </c>
      <c r="GQF31" s="14" t="str">
        <f>IF('Employee Input 20-21'!GQF31="","",'Employee Input 20-21'!GQF31)</f>
        <v/>
      </c>
      <c r="GQG31" s="14" t="str">
        <f>IF('Employee Input 20-21'!GQG31="","",'Employee Input 20-21'!GQG31)</f>
        <v/>
      </c>
      <c r="GQH31" s="14" t="str">
        <f>IF('Employee Input 20-21'!GQH31="","",'Employee Input 20-21'!GQH31)</f>
        <v/>
      </c>
      <c r="GQI31" s="14" t="str">
        <f>IF('Employee Input 20-21'!GQI31="","",'Employee Input 20-21'!GQI31)</f>
        <v/>
      </c>
      <c r="GQJ31" s="14" t="str">
        <f>IF('Employee Input 20-21'!GQJ31="","",'Employee Input 20-21'!GQJ31)</f>
        <v/>
      </c>
      <c r="GQK31" s="14" t="str">
        <f>IF('Employee Input 20-21'!GQK31="","",'Employee Input 20-21'!GQK31)</f>
        <v/>
      </c>
      <c r="GQL31" s="14" t="str">
        <f>IF('Employee Input 20-21'!GQL31="","",'Employee Input 20-21'!GQL31)</f>
        <v/>
      </c>
      <c r="GQM31" s="14" t="str">
        <f>IF('Employee Input 20-21'!GQM31="","",'Employee Input 20-21'!GQM31)</f>
        <v/>
      </c>
      <c r="GQN31" s="14" t="str">
        <f>IF('Employee Input 20-21'!GQN31="","",'Employee Input 20-21'!GQN31)</f>
        <v/>
      </c>
      <c r="GQO31" s="14" t="str">
        <f>IF('Employee Input 20-21'!GQO31="","",'Employee Input 20-21'!GQO31)</f>
        <v/>
      </c>
      <c r="GQP31" s="14" t="str">
        <f>IF('Employee Input 20-21'!GQP31="","",'Employee Input 20-21'!GQP31)</f>
        <v/>
      </c>
      <c r="GQQ31" s="14" t="str">
        <f>IF('Employee Input 20-21'!GQQ31="","",'Employee Input 20-21'!GQQ31)</f>
        <v/>
      </c>
      <c r="GQR31" s="14" t="str">
        <f>IF('Employee Input 20-21'!GQR31="","",'Employee Input 20-21'!GQR31)</f>
        <v/>
      </c>
      <c r="GQS31" s="14" t="str">
        <f>IF('Employee Input 20-21'!GQS31="","",'Employee Input 20-21'!GQS31)</f>
        <v/>
      </c>
      <c r="GQT31" s="14" t="str">
        <f>IF('Employee Input 20-21'!GQT31="","",'Employee Input 20-21'!GQT31)</f>
        <v/>
      </c>
      <c r="GQU31" s="14" t="str">
        <f>IF('Employee Input 20-21'!GQU31="","",'Employee Input 20-21'!GQU31)</f>
        <v/>
      </c>
      <c r="GQV31" s="14" t="str">
        <f>IF('Employee Input 20-21'!GQV31="","",'Employee Input 20-21'!GQV31)</f>
        <v/>
      </c>
      <c r="GQW31" s="14" t="str">
        <f>IF('Employee Input 20-21'!GQW31="","",'Employee Input 20-21'!GQW31)</f>
        <v/>
      </c>
      <c r="GQX31" s="14" t="str">
        <f>IF('Employee Input 20-21'!GQX31="","",'Employee Input 20-21'!GQX31)</f>
        <v/>
      </c>
      <c r="GQY31" s="14" t="str">
        <f>IF('Employee Input 20-21'!GQY31="","",'Employee Input 20-21'!GQY31)</f>
        <v/>
      </c>
      <c r="GQZ31" s="14" t="str">
        <f>IF('Employee Input 20-21'!GQZ31="","",'Employee Input 20-21'!GQZ31)</f>
        <v/>
      </c>
      <c r="GRA31" s="14" t="str">
        <f>IF('Employee Input 20-21'!GRA31="","",'Employee Input 20-21'!GRA31)</f>
        <v/>
      </c>
      <c r="GRB31" s="14" t="str">
        <f>IF('Employee Input 20-21'!GRB31="","",'Employee Input 20-21'!GRB31)</f>
        <v/>
      </c>
      <c r="GRC31" s="14" t="str">
        <f>IF('Employee Input 20-21'!GRC31="","",'Employee Input 20-21'!GRC31)</f>
        <v/>
      </c>
      <c r="GRD31" s="14" t="str">
        <f>IF('Employee Input 20-21'!GRD31="","",'Employee Input 20-21'!GRD31)</f>
        <v/>
      </c>
      <c r="GRE31" s="14" t="str">
        <f>IF('Employee Input 20-21'!GRE31="","",'Employee Input 20-21'!GRE31)</f>
        <v/>
      </c>
      <c r="GRF31" s="14" t="str">
        <f>IF('Employee Input 20-21'!GRF31="","",'Employee Input 20-21'!GRF31)</f>
        <v/>
      </c>
      <c r="GRG31" s="14" t="str">
        <f>IF('Employee Input 20-21'!GRG31="","",'Employee Input 20-21'!GRG31)</f>
        <v/>
      </c>
      <c r="GRH31" s="14" t="str">
        <f>IF('Employee Input 20-21'!GRH31="","",'Employee Input 20-21'!GRH31)</f>
        <v/>
      </c>
      <c r="GRI31" s="14" t="str">
        <f>IF('Employee Input 20-21'!GRI31="","",'Employee Input 20-21'!GRI31)</f>
        <v/>
      </c>
      <c r="GRJ31" s="14" t="str">
        <f>IF('Employee Input 20-21'!GRJ31="","",'Employee Input 20-21'!GRJ31)</f>
        <v/>
      </c>
      <c r="GRK31" s="14" t="str">
        <f>IF('Employee Input 20-21'!GRK31="","",'Employee Input 20-21'!GRK31)</f>
        <v/>
      </c>
      <c r="GRL31" s="14" t="str">
        <f>IF('Employee Input 20-21'!GRL31="","",'Employee Input 20-21'!GRL31)</f>
        <v/>
      </c>
      <c r="GRM31" s="14" t="str">
        <f>IF('Employee Input 20-21'!GRM31="","",'Employee Input 20-21'!GRM31)</f>
        <v/>
      </c>
      <c r="GRN31" s="14" t="str">
        <f>IF('Employee Input 20-21'!GRN31="","",'Employee Input 20-21'!GRN31)</f>
        <v/>
      </c>
      <c r="GRO31" s="14" t="str">
        <f>IF('Employee Input 20-21'!GRO31="","",'Employee Input 20-21'!GRO31)</f>
        <v/>
      </c>
      <c r="GRP31" s="14" t="str">
        <f>IF('Employee Input 20-21'!GRP31="","",'Employee Input 20-21'!GRP31)</f>
        <v/>
      </c>
      <c r="GRQ31" s="14" t="str">
        <f>IF('Employee Input 20-21'!GRQ31="","",'Employee Input 20-21'!GRQ31)</f>
        <v/>
      </c>
      <c r="GRR31" s="14" t="str">
        <f>IF('Employee Input 20-21'!GRR31="","",'Employee Input 20-21'!GRR31)</f>
        <v/>
      </c>
      <c r="GRS31" s="14" t="str">
        <f>IF('Employee Input 20-21'!GRS31="","",'Employee Input 20-21'!GRS31)</f>
        <v/>
      </c>
      <c r="GRT31" s="14" t="str">
        <f>IF('Employee Input 20-21'!GRT31="","",'Employee Input 20-21'!GRT31)</f>
        <v/>
      </c>
      <c r="GRU31" s="14" t="str">
        <f>IF('Employee Input 20-21'!GRU31="","",'Employee Input 20-21'!GRU31)</f>
        <v/>
      </c>
      <c r="GRV31" s="14" t="str">
        <f>IF('Employee Input 20-21'!GRV31="","",'Employee Input 20-21'!GRV31)</f>
        <v/>
      </c>
      <c r="GRW31" s="14" t="str">
        <f>IF('Employee Input 20-21'!GRW31="","",'Employee Input 20-21'!GRW31)</f>
        <v/>
      </c>
      <c r="GRX31" s="14" t="str">
        <f>IF('Employee Input 20-21'!GRX31="","",'Employee Input 20-21'!GRX31)</f>
        <v/>
      </c>
      <c r="GRY31" s="14" t="str">
        <f>IF('Employee Input 20-21'!GRY31="","",'Employee Input 20-21'!GRY31)</f>
        <v/>
      </c>
      <c r="GRZ31" s="14" t="str">
        <f>IF('Employee Input 20-21'!GRZ31="","",'Employee Input 20-21'!GRZ31)</f>
        <v/>
      </c>
      <c r="GSA31" s="14" t="str">
        <f>IF('Employee Input 20-21'!GSA31="","",'Employee Input 20-21'!GSA31)</f>
        <v/>
      </c>
      <c r="GSB31" s="14" t="str">
        <f>IF('Employee Input 20-21'!GSB31="","",'Employee Input 20-21'!GSB31)</f>
        <v/>
      </c>
      <c r="GSC31" s="14" t="str">
        <f>IF('Employee Input 20-21'!GSC31="","",'Employee Input 20-21'!GSC31)</f>
        <v/>
      </c>
      <c r="GSD31" s="14" t="str">
        <f>IF('Employee Input 20-21'!GSD31="","",'Employee Input 20-21'!GSD31)</f>
        <v/>
      </c>
      <c r="GSE31" s="14" t="str">
        <f>IF('Employee Input 20-21'!GSE31="","",'Employee Input 20-21'!GSE31)</f>
        <v/>
      </c>
      <c r="GSF31" s="14" t="str">
        <f>IF('Employee Input 20-21'!GSF31="","",'Employee Input 20-21'!GSF31)</f>
        <v/>
      </c>
      <c r="GSG31" s="14" t="str">
        <f>IF('Employee Input 20-21'!GSG31="","",'Employee Input 20-21'!GSG31)</f>
        <v/>
      </c>
      <c r="GSH31" s="14" t="str">
        <f>IF('Employee Input 20-21'!GSH31="","",'Employee Input 20-21'!GSH31)</f>
        <v/>
      </c>
      <c r="GSI31" s="14" t="str">
        <f>IF('Employee Input 20-21'!GSI31="","",'Employee Input 20-21'!GSI31)</f>
        <v/>
      </c>
      <c r="GSJ31" s="14" t="str">
        <f>IF('Employee Input 20-21'!GSJ31="","",'Employee Input 20-21'!GSJ31)</f>
        <v/>
      </c>
      <c r="GSK31" s="14" t="str">
        <f>IF('Employee Input 20-21'!GSK31="","",'Employee Input 20-21'!GSK31)</f>
        <v/>
      </c>
      <c r="GSL31" s="14" t="str">
        <f>IF('Employee Input 20-21'!GSL31="","",'Employee Input 20-21'!GSL31)</f>
        <v/>
      </c>
      <c r="GSM31" s="14" t="str">
        <f>IF('Employee Input 20-21'!GSM31="","",'Employee Input 20-21'!GSM31)</f>
        <v/>
      </c>
      <c r="GSN31" s="14" t="str">
        <f>IF('Employee Input 20-21'!GSN31="","",'Employee Input 20-21'!GSN31)</f>
        <v/>
      </c>
      <c r="GSO31" s="14" t="str">
        <f>IF('Employee Input 20-21'!GSO31="","",'Employee Input 20-21'!GSO31)</f>
        <v/>
      </c>
      <c r="GSP31" s="14" t="str">
        <f>IF('Employee Input 20-21'!GSP31="","",'Employee Input 20-21'!GSP31)</f>
        <v/>
      </c>
      <c r="GSQ31" s="14" t="str">
        <f>IF('Employee Input 20-21'!GSQ31="","",'Employee Input 20-21'!GSQ31)</f>
        <v/>
      </c>
      <c r="GSR31" s="14" t="str">
        <f>IF('Employee Input 20-21'!GSR31="","",'Employee Input 20-21'!GSR31)</f>
        <v/>
      </c>
      <c r="GSS31" s="14" t="str">
        <f>IF('Employee Input 20-21'!GSS31="","",'Employee Input 20-21'!GSS31)</f>
        <v/>
      </c>
      <c r="GST31" s="14" t="str">
        <f>IF('Employee Input 20-21'!GST31="","",'Employee Input 20-21'!GST31)</f>
        <v/>
      </c>
      <c r="GSU31" s="14" t="str">
        <f>IF('Employee Input 20-21'!GSU31="","",'Employee Input 20-21'!GSU31)</f>
        <v/>
      </c>
      <c r="GSV31" s="14" t="str">
        <f>IF('Employee Input 20-21'!GSV31="","",'Employee Input 20-21'!GSV31)</f>
        <v/>
      </c>
      <c r="GSW31" s="14" t="str">
        <f>IF('Employee Input 20-21'!GSW31="","",'Employee Input 20-21'!GSW31)</f>
        <v/>
      </c>
      <c r="GSX31" s="14" t="str">
        <f>IF('Employee Input 20-21'!GSX31="","",'Employee Input 20-21'!GSX31)</f>
        <v/>
      </c>
      <c r="GSY31" s="14" t="str">
        <f>IF('Employee Input 20-21'!GSY31="","",'Employee Input 20-21'!GSY31)</f>
        <v/>
      </c>
      <c r="GSZ31" s="14" t="str">
        <f>IF('Employee Input 20-21'!GSZ31="","",'Employee Input 20-21'!GSZ31)</f>
        <v/>
      </c>
      <c r="GTA31" s="14" t="str">
        <f>IF('Employee Input 20-21'!GTA31="","",'Employee Input 20-21'!GTA31)</f>
        <v/>
      </c>
      <c r="GTB31" s="14" t="str">
        <f>IF('Employee Input 20-21'!GTB31="","",'Employee Input 20-21'!GTB31)</f>
        <v/>
      </c>
      <c r="GTC31" s="14" t="str">
        <f>IF('Employee Input 20-21'!GTC31="","",'Employee Input 20-21'!GTC31)</f>
        <v/>
      </c>
      <c r="GTD31" s="14" t="str">
        <f>IF('Employee Input 20-21'!GTD31="","",'Employee Input 20-21'!GTD31)</f>
        <v/>
      </c>
      <c r="GTE31" s="14" t="str">
        <f>IF('Employee Input 20-21'!GTE31="","",'Employee Input 20-21'!GTE31)</f>
        <v/>
      </c>
      <c r="GTF31" s="14" t="str">
        <f>IF('Employee Input 20-21'!GTF31="","",'Employee Input 20-21'!GTF31)</f>
        <v/>
      </c>
      <c r="GTG31" s="14" t="str">
        <f>IF('Employee Input 20-21'!GTG31="","",'Employee Input 20-21'!GTG31)</f>
        <v/>
      </c>
      <c r="GTH31" s="14" t="str">
        <f>IF('Employee Input 20-21'!GTH31="","",'Employee Input 20-21'!GTH31)</f>
        <v/>
      </c>
      <c r="GTI31" s="14" t="str">
        <f>IF('Employee Input 20-21'!GTI31="","",'Employee Input 20-21'!GTI31)</f>
        <v/>
      </c>
      <c r="GTJ31" s="14" t="str">
        <f>IF('Employee Input 20-21'!GTJ31="","",'Employee Input 20-21'!GTJ31)</f>
        <v/>
      </c>
      <c r="GTK31" s="14" t="str">
        <f>IF('Employee Input 20-21'!GTK31="","",'Employee Input 20-21'!GTK31)</f>
        <v/>
      </c>
      <c r="GTL31" s="14" t="str">
        <f>IF('Employee Input 20-21'!GTL31="","",'Employee Input 20-21'!GTL31)</f>
        <v/>
      </c>
      <c r="GTM31" s="14" t="str">
        <f>IF('Employee Input 20-21'!GTM31="","",'Employee Input 20-21'!GTM31)</f>
        <v/>
      </c>
      <c r="GTN31" s="14" t="str">
        <f>IF('Employee Input 20-21'!GTN31="","",'Employee Input 20-21'!GTN31)</f>
        <v/>
      </c>
      <c r="GTO31" s="14" t="str">
        <f>IF('Employee Input 20-21'!GTO31="","",'Employee Input 20-21'!GTO31)</f>
        <v/>
      </c>
      <c r="GTP31" s="14" t="str">
        <f>IF('Employee Input 20-21'!GTP31="","",'Employee Input 20-21'!GTP31)</f>
        <v/>
      </c>
      <c r="GTQ31" s="14" t="str">
        <f>IF('Employee Input 20-21'!GTQ31="","",'Employee Input 20-21'!GTQ31)</f>
        <v/>
      </c>
      <c r="GTR31" s="14" t="str">
        <f>IF('Employee Input 20-21'!GTR31="","",'Employee Input 20-21'!GTR31)</f>
        <v/>
      </c>
      <c r="GTS31" s="14" t="str">
        <f>IF('Employee Input 20-21'!GTS31="","",'Employee Input 20-21'!GTS31)</f>
        <v/>
      </c>
      <c r="GTT31" s="14" t="str">
        <f>IF('Employee Input 20-21'!GTT31="","",'Employee Input 20-21'!GTT31)</f>
        <v/>
      </c>
      <c r="GTU31" s="14" t="str">
        <f>IF('Employee Input 20-21'!GTU31="","",'Employee Input 20-21'!GTU31)</f>
        <v/>
      </c>
      <c r="GTV31" s="14" t="str">
        <f>IF('Employee Input 20-21'!GTV31="","",'Employee Input 20-21'!GTV31)</f>
        <v/>
      </c>
      <c r="GTW31" s="14" t="str">
        <f>IF('Employee Input 20-21'!GTW31="","",'Employee Input 20-21'!GTW31)</f>
        <v/>
      </c>
      <c r="GTX31" s="14" t="str">
        <f>IF('Employee Input 20-21'!GTX31="","",'Employee Input 20-21'!GTX31)</f>
        <v/>
      </c>
      <c r="GTY31" s="14" t="str">
        <f>IF('Employee Input 20-21'!GTY31="","",'Employee Input 20-21'!GTY31)</f>
        <v/>
      </c>
      <c r="GTZ31" s="14" t="str">
        <f>IF('Employee Input 20-21'!GTZ31="","",'Employee Input 20-21'!GTZ31)</f>
        <v/>
      </c>
      <c r="GUA31" s="14" t="str">
        <f>IF('Employee Input 20-21'!GUA31="","",'Employee Input 20-21'!GUA31)</f>
        <v/>
      </c>
      <c r="GUB31" s="14" t="str">
        <f>IF('Employee Input 20-21'!GUB31="","",'Employee Input 20-21'!GUB31)</f>
        <v/>
      </c>
      <c r="GUC31" s="14" t="str">
        <f>IF('Employee Input 20-21'!GUC31="","",'Employee Input 20-21'!GUC31)</f>
        <v/>
      </c>
      <c r="GUD31" s="14" t="str">
        <f>IF('Employee Input 20-21'!GUD31="","",'Employee Input 20-21'!GUD31)</f>
        <v/>
      </c>
      <c r="GUE31" s="14" t="str">
        <f>IF('Employee Input 20-21'!GUE31="","",'Employee Input 20-21'!GUE31)</f>
        <v/>
      </c>
      <c r="GUF31" s="14" t="str">
        <f>IF('Employee Input 20-21'!GUF31="","",'Employee Input 20-21'!GUF31)</f>
        <v/>
      </c>
      <c r="GUG31" s="14" t="str">
        <f>IF('Employee Input 20-21'!GUG31="","",'Employee Input 20-21'!GUG31)</f>
        <v/>
      </c>
      <c r="GUH31" s="14" t="str">
        <f>IF('Employee Input 20-21'!GUH31="","",'Employee Input 20-21'!GUH31)</f>
        <v/>
      </c>
      <c r="GUI31" s="14" t="str">
        <f>IF('Employee Input 20-21'!GUI31="","",'Employee Input 20-21'!GUI31)</f>
        <v/>
      </c>
      <c r="GUJ31" s="14" t="str">
        <f>IF('Employee Input 20-21'!GUJ31="","",'Employee Input 20-21'!GUJ31)</f>
        <v/>
      </c>
      <c r="GUK31" s="14" t="str">
        <f>IF('Employee Input 20-21'!GUK31="","",'Employee Input 20-21'!GUK31)</f>
        <v/>
      </c>
      <c r="GUL31" s="14" t="str">
        <f>IF('Employee Input 20-21'!GUL31="","",'Employee Input 20-21'!GUL31)</f>
        <v/>
      </c>
      <c r="GUM31" s="14" t="str">
        <f>IF('Employee Input 20-21'!GUM31="","",'Employee Input 20-21'!GUM31)</f>
        <v/>
      </c>
      <c r="GUN31" s="14" t="str">
        <f>IF('Employee Input 20-21'!GUN31="","",'Employee Input 20-21'!GUN31)</f>
        <v/>
      </c>
      <c r="GUO31" s="14" t="str">
        <f>IF('Employee Input 20-21'!GUO31="","",'Employee Input 20-21'!GUO31)</f>
        <v/>
      </c>
      <c r="GUP31" s="14" t="str">
        <f>IF('Employee Input 20-21'!GUP31="","",'Employee Input 20-21'!GUP31)</f>
        <v/>
      </c>
      <c r="GUQ31" s="14" t="str">
        <f>IF('Employee Input 20-21'!GUQ31="","",'Employee Input 20-21'!GUQ31)</f>
        <v/>
      </c>
      <c r="GUR31" s="14" t="str">
        <f>IF('Employee Input 20-21'!GUR31="","",'Employee Input 20-21'!GUR31)</f>
        <v/>
      </c>
      <c r="GUS31" s="14" t="str">
        <f>IF('Employee Input 20-21'!GUS31="","",'Employee Input 20-21'!GUS31)</f>
        <v/>
      </c>
      <c r="GUT31" s="14" t="str">
        <f>IF('Employee Input 20-21'!GUT31="","",'Employee Input 20-21'!GUT31)</f>
        <v/>
      </c>
      <c r="GUU31" s="14" t="str">
        <f>IF('Employee Input 20-21'!GUU31="","",'Employee Input 20-21'!GUU31)</f>
        <v/>
      </c>
      <c r="GUV31" s="14" t="str">
        <f>IF('Employee Input 20-21'!GUV31="","",'Employee Input 20-21'!GUV31)</f>
        <v/>
      </c>
      <c r="GUW31" s="14" t="str">
        <f>IF('Employee Input 20-21'!GUW31="","",'Employee Input 20-21'!GUW31)</f>
        <v/>
      </c>
      <c r="GUX31" s="14" t="str">
        <f>IF('Employee Input 20-21'!GUX31="","",'Employee Input 20-21'!GUX31)</f>
        <v/>
      </c>
      <c r="GUY31" s="14" t="str">
        <f>IF('Employee Input 20-21'!GUY31="","",'Employee Input 20-21'!GUY31)</f>
        <v/>
      </c>
      <c r="GUZ31" s="14" t="str">
        <f>IF('Employee Input 20-21'!GUZ31="","",'Employee Input 20-21'!GUZ31)</f>
        <v/>
      </c>
      <c r="GVA31" s="14" t="str">
        <f>IF('Employee Input 20-21'!GVA31="","",'Employee Input 20-21'!GVA31)</f>
        <v/>
      </c>
      <c r="GVB31" s="14" t="str">
        <f>IF('Employee Input 20-21'!GVB31="","",'Employee Input 20-21'!GVB31)</f>
        <v/>
      </c>
      <c r="GVC31" s="14" t="str">
        <f>IF('Employee Input 20-21'!GVC31="","",'Employee Input 20-21'!GVC31)</f>
        <v/>
      </c>
      <c r="GVD31" s="14" t="str">
        <f>IF('Employee Input 20-21'!GVD31="","",'Employee Input 20-21'!GVD31)</f>
        <v/>
      </c>
      <c r="GVE31" s="14" t="str">
        <f>IF('Employee Input 20-21'!GVE31="","",'Employee Input 20-21'!GVE31)</f>
        <v/>
      </c>
      <c r="GVF31" s="14" t="str">
        <f>IF('Employee Input 20-21'!GVF31="","",'Employee Input 20-21'!GVF31)</f>
        <v/>
      </c>
      <c r="GVG31" s="14" t="str">
        <f>IF('Employee Input 20-21'!GVG31="","",'Employee Input 20-21'!GVG31)</f>
        <v/>
      </c>
      <c r="GVH31" s="14" t="str">
        <f>IF('Employee Input 20-21'!GVH31="","",'Employee Input 20-21'!GVH31)</f>
        <v/>
      </c>
      <c r="GVI31" s="14" t="str">
        <f>IF('Employee Input 20-21'!GVI31="","",'Employee Input 20-21'!GVI31)</f>
        <v/>
      </c>
      <c r="GVJ31" s="14" t="str">
        <f>IF('Employee Input 20-21'!GVJ31="","",'Employee Input 20-21'!GVJ31)</f>
        <v/>
      </c>
      <c r="GVK31" s="14" t="str">
        <f>IF('Employee Input 20-21'!GVK31="","",'Employee Input 20-21'!GVK31)</f>
        <v/>
      </c>
      <c r="GVL31" s="14" t="str">
        <f>IF('Employee Input 20-21'!GVL31="","",'Employee Input 20-21'!GVL31)</f>
        <v/>
      </c>
      <c r="GVM31" s="14" t="str">
        <f>IF('Employee Input 20-21'!GVM31="","",'Employee Input 20-21'!GVM31)</f>
        <v/>
      </c>
      <c r="GVN31" s="14" t="str">
        <f>IF('Employee Input 20-21'!GVN31="","",'Employee Input 20-21'!GVN31)</f>
        <v/>
      </c>
      <c r="GVO31" s="14" t="str">
        <f>IF('Employee Input 20-21'!GVO31="","",'Employee Input 20-21'!GVO31)</f>
        <v/>
      </c>
      <c r="GVP31" s="14" t="str">
        <f>IF('Employee Input 20-21'!GVP31="","",'Employee Input 20-21'!GVP31)</f>
        <v/>
      </c>
      <c r="GVQ31" s="14" t="str">
        <f>IF('Employee Input 20-21'!GVQ31="","",'Employee Input 20-21'!GVQ31)</f>
        <v/>
      </c>
      <c r="GVR31" s="14" t="str">
        <f>IF('Employee Input 20-21'!GVR31="","",'Employee Input 20-21'!GVR31)</f>
        <v/>
      </c>
      <c r="GVS31" s="14" t="str">
        <f>IF('Employee Input 20-21'!GVS31="","",'Employee Input 20-21'!GVS31)</f>
        <v/>
      </c>
      <c r="GVT31" s="14" t="str">
        <f>IF('Employee Input 20-21'!GVT31="","",'Employee Input 20-21'!GVT31)</f>
        <v/>
      </c>
      <c r="GVU31" s="14" t="str">
        <f>IF('Employee Input 20-21'!GVU31="","",'Employee Input 20-21'!GVU31)</f>
        <v/>
      </c>
      <c r="GVV31" s="14" t="str">
        <f>IF('Employee Input 20-21'!GVV31="","",'Employee Input 20-21'!GVV31)</f>
        <v/>
      </c>
      <c r="GVW31" s="14" t="str">
        <f>IF('Employee Input 20-21'!GVW31="","",'Employee Input 20-21'!GVW31)</f>
        <v/>
      </c>
      <c r="GVX31" s="14" t="str">
        <f>IF('Employee Input 20-21'!GVX31="","",'Employee Input 20-21'!GVX31)</f>
        <v/>
      </c>
      <c r="GVY31" s="14" t="str">
        <f>IF('Employee Input 20-21'!GVY31="","",'Employee Input 20-21'!GVY31)</f>
        <v/>
      </c>
      <c r="GVZ31" s="14" t="str">
        <f>IF('Employee Input 20-21'!GVZ31="","",'Employee Input 20-21'!GVZ31)</f>
        <v/>
      </c>
      <c r="GWA31" s="14" t="str">
        <f>IF('Employee Input 20-21'!GWA31="","",'Employee Input 20-21'!GWA31)</f>
        <v/>
      </c>
      <c r="GWB31" s="14" t="str">
        <f>IF('Employee Input 20-21'!GWB31="","",'Employee Input 20-21'!GWB31)</f>
        <v/>
      </c>
      <c r="GWC31" s="14" t="str">
        <f>IF('Employee Input 20-21'!GWC31="","",'Employee Input 20-21'!GWC31)</f>
        <v/>
      </c>
      <c r="GWD31" s="14" t="str">
        <f>IF('Employee Input 20-21'!GWD31="","",'Employee Input 20-21'!GWD31)</f>
        <v/>
      </c>
      <c r="GWE31" s="14" t="str">
        <f>IF('Employee Input 20-21'!GWE31="","",'Employee Input 20-21'!GWE31)</f>
        <v/>
      </c>
      <c r="GWF31" s="14" t="str">
        <f>IF('Employee Input 20-21'!GWF31="","",'Employee Input 20-21'!GWF31)</f>
        <v/>
      </c>
      <c r="GWG31" s="14" t="str">
        <f>IF('Employee Input 20-21'!GWG31="","",'Employee Input 20-21'!GWG31)</f>
        <v/>
      </c>
      <c r="GWH31" s="14" t="str">
        <f>IF('Employee Input 20-21'!GWH31="","",'Employee Input 20-21'!GWH31)</f>
        <v/>
      </c>
      <c r="GWI31" s="14" t="str">
        <f>IF('Employee Input 20-21'!GWI31="","",'Employee Input 20-21'!GWI31)</f>
        <v/>
      </c>
      <c r="GWJ31" s="14" t="str">
        <f>IF('Employee Input 20-21'!GWJ31="","",'Employee Input 20-21'!GWJ31)</f>
        <v/>
      </c>
      <c r="GWK31" s="14" t="str">
        <f>IF('Employee Input 20-21'!GWK31="","",'Employee Input 20-21'!GWK31)</f>
        <v/>
      </c>
      <c r="GWL31" s="14" t="str">
        <f>IF('Employee Input 20-21'!GWL31="","",'Employee Input 20-21'!GWL31)</f>
        <v/>
      </c>
      <c r="GWM31" s="14" t="str">
        <f>IF('Employee Input 20-21'!GWM31="","",'Employee Input 20-21'!GWM31)</f>
        <v/>
      </c>
      <c r="GWN31" s="14" t="str">
        <f>IF('Employee Input 20-21'!GWN31="","",'Employee Input 20-21'!GWN31)</f>
        <v/>
      </c>
      <c r="GWO31" s="14" t="str">
        <f>IF('Employee Input 20-21'!GWO31="","",'Employee Input 20-21'!GWO31)</f>
        <v/>
      </c>
      <c r="GWP31" s="14" t="str">
        <f>IF('Employee Input 20-21'!GWP31="","",'Employee Input 20-21'!GWP31)</f>
        <v/>
      </c>
      <c r="GWQ31" s="14" t="str">
        <f>IF('Employee Input 20-21'!GWQ31="","",'Employee Input 20-21'!GWQ31)</f>
        <v/>
      </c>
      <c r="GWR31" s="14" t="str">
        <f>IF('Employee Input 20-21'!GWR31="","",'Employee Input 20-21'!GWR31)</f>
        <v/>
      </c>
      <c r="GWS31" s="14" t="str">
        <f>IF('Employee Input 20-21'!GWS31="","",'Employee Input 20-21'!GWS31)</f>
        <v/>
      </c>
      <c r="GWT31" s="14" t="str">
        <f>IF('Employee Input 20-21'!GWT31="","",'Employee Input 20-21'!GWT31)</f>
        <v/>
      </c>
      <c r="GWU31" s="14" t="str">
        <f>IF('Employee Input 20-21'!GWU31="","",'Employee Input 20-21'!GWU31)</f>
        <v/>
      </c>
      <c r="GWV31" s="14" t="str">
        <f>IF('Employee Input 20-21'!GWV31="","",'Employee Input 20-21'!GWV31)</f>
        <v/>
      </c>
      <c r="GWW31" s="14" t="str">
        <f>IF('Employee Input 20-21'!GWW31="","",'Employee Input 20-21'!GWW31)</f>
        <v/>
      </c>
      <c r="GWX31" s="14" t="str">
        <f>IF('Employee Input 20-21'!GWX31="","",'Employee Input 20-21'!GWX31)</f>
        <v/>
      </c>
      <c r="GWY31" s="14" t="str">
        <f>IF('Employee Input 20-21'!GWY31="","",'Employee Input 20-21'!GWY31)</f>
        <v/>
      </c>
      <c r="GWZ31" s="14" t="str">
        <f>IF('Employee Input 20-21'!GWZ31="","",'Employee Input 20-21'!GWZ31)</f>
        <v/>
      </c>
      <c r="GXA31" s="14" t="str">
        <f>IF('Employee Input 20-21'!GXA31="","",'Employee Input 20-21'!GXA31)</f>
        <v/>
      </c>
      <c r="GXB31" s="14" t="str">
        <f>IF('Employee Input 20-21'!GXB31="","",'Employee Input 20-21'!GXB31)</f>
        <v/>
      </c>
      <c r="GXC31" s="14" t="str">
        <f>IF('Employee Input 20-21'!GXC31="","",'Employee Input 20-21'!GXC31)</f>
        <v/>
      </c>
      <c r="GXD31" s="14" t="str">
        <f>IF('Employee Input 20-21'!GXD31="","",'Employee Input 20-21'!GXD31)</f>
        <v/>
      </c>
      <c r="GXE31" s="14" t="str">
        <f>IF('Employee Input 20-21'!GXE31="","",'Employee Input 20-21'!GXE31)</f>
        <v/>
      </c>
      <c r="GXF31" s="14" t="str">
        <f>IF('Employee Input 20-21'!GXF31="","",'Employee Input 20-21'!GXF31)</f>
        <v/>
      </c>
      <c r="GXG31" s="14" t="str">
        <f>IF('Employee Input 20-21'!GXG31="","",'Employee Input 20-21'!GXG31)</f>
        <v/>
      </c>
      <c r="GXH31" s="14" t="str">
        <f>IF('Employee Input 20-21'!GXH31="","",'Employee Input 20-21'!GXH31)</f>
        <v/>
      </c>
      <c r="GXI31" s="14" t="str">
        <f>IF('Employee Input 20-21'!GXI31="","",'Employee Input 20-21'!GXI31)</f>
        <v/>
      </c>
      <c r="GXJ31" s="14" t="str">
        <f>IF('Employee Input 20-21'!GXJ31="","",'Employee Input 20-21'!GXJ31)</f>
        <v/>
      </c>
      <c r="GXK31" s="14" t="str">
        <f>IF('Employee Input 20-21'!GXK31="","",'Employee Input 20-21'!GXK31)</f>
        <v/>
      </c>
      <c r="GXL31" s="14" t="str">
        <f>IF('Employee Input 20-21'!GXL31="","",'Employee Input 20-21'!GXL31)</f>
        <v/>
      </c>
      <c r="GXM31" s="14" t="str">
        <f>IF('Employee Input 20-21'!GXM31="","",'Employee Input 20-21'!GXM31)</f>
        <v/>
      </c>
      <c r="GXN31" s="14" t="str">
        <f>IF('Employee Input 20-21'!GXN31="","",'Employee Input 20-21'!GXN31)</f>
        <v/>
      </c>
      <c r="GXO31" s="14" t="str">
        <f>IF('Employee Input 20-21'!GXO31="","",'Employee Input 20-21'!GXO31)</f>
        <v/>
      </c>
      <c r="GXP31" s="14" t="str">
        <f>IF('Employee Input 20-21'!GXP31="","",'Employee Input 20-21'!GXP31)</f>
        <v/>
      </c>
      <c r="GXQ31" s="14" t="str">
        <f>IF('Employee Input 20-21'!GXQ31="","",'Employee Input 20-21'!GXQ31)</f>
        <v/>
      </c>
      <c r="GXR31" s="14" t="str">
        <f>IF('Employee Input 20-21'!GXR31="","",'Employee Input 20-21'!GXR31)</f>
        <v/>
      </c>
      <c r="GXS31" s="14" t="str">
        <f>IF('Employee Input 20-21'!GXS31="","",'Employee Input 20-21'!GXS31)</f>
        <v/>
      </c>
      <c r="GXT31" s="14" t="str">
        <f>IF('Employee Input 20-21'!GXT31="","",'Employee Input 20-21'!GXT31)</f>
        <v/>
      </c>
      <c r="GXU31" s="14" t="str">
        <f>IF('Employee Input 20-21'!GXU31="","",'Employee Input 20-21'!GXU31)</f>
        <v/>
      </c>
      <c r="GXV31" s="14" t="str">
        <f>IF('Employee Input 20-21'!GXV31="","",'Employee Input 20-21'!GXV31)</f>
        <v/>
      </c>
      <c r="GXW31" s="14" t="str">
        <f>IF('Employee Input 20-21'!GXW31="","",'Employee Input 20-21'!GXW31)</f>
        <v/>
      </c>
      <c r="GXX31" s="14" t="str">
        <f>IF('Employee Input 20-21'!GXX31="","",'Employee Input 20-21'!GXX31)</f>
        <v/>
      </c>
      <c r="GXY31" s="14" t="str">
        <f>IF('Employee Input 20-21'!GXY31="","",'Employee Input 20-21'!GXY31)</f>
        <v/>
      </c>
      <c r="GXZ31" s="14" t="str">
        <f>IF('Employee Input 20-21'!GXZ31="","",'Employee Input 20-21'!GXZ31)</f>
        <v/>
      </c>
      <c r="GYA31" s="14" t="str">
        <f>IF('Employee Input 20-21'!GYA31="","",'Employee Input 20-21'!GYA31)</f>
        <v/>
      </c>
      <c r="GYB31" s="14" t="str">
        <f>IF('Employee Input 20-21'!GYB31="","",'Employee Input 20-21'!GYB31)</f>
        <v/>
      </c>
      <c r="GYC31" s="14" t="str">
        <f>IF('Employee Input 20-21'!GYC31="","",'Employee Input 20-21'!GYC31)</f>
        <v/>
      </c>
      <c r="GYD31" s="14" t="str">
        <f>IF('Employee Input 20-21'!GYD31="","",'Employee Input 20-21'!GYD31)</f>
        <v/>
      </c>
      <c r="GYE31" s="14" t="str">
        <f>IF('Employee Input 20-21'!GYE31="","",'Employee Input 20-21'!GYE31)</f>
        <v/>
      </c>
      <c r="GYF31" s="14" t="str">
        <f>IF('Employee Input 20-21'!GYF31="","",'Employee Input 20-21'!GYF31)</f>
        <v/>
      </c>
      <c r="GYG31" s="14" t="str">
        <f>IF('Employee Input 20-21'!GYG31="","",'Employee Input 20-21'!GYG31)</f>
        <v/>
      </c>
      <c r="GYH31" s="14" t="str">
        <f>IF('Employee Input 20-21'!GYH31="","",'Employee Input 20-21'!GYH31)</f>
        <v/>
      </c>
      <c r="GYI31" s="14" t="str">
        <f>IF('Employee Input 20-21'!GYI31="","",'Employee Input 20-21'!GYI31)</f>
        <v/>
      </c>
      <c r="GYJ31" s="14" t="str">
        <f>IF('Employee Input 20-21'!GYJ31="","",'Employee Input 20-21'!GYJ31)</f>
        <v/>
      </c>
      <c r="GYK31" s="14" t="str">
        <f>IF('Employee Input 20-21'!GYK31="","",'Employee Input 20-21'!GYK31)</f>
        <v/>
      </c>
      <c r="GYL31" s="14" t="str">
        <f>IF('Employee Input 20-21'!GYL31="","",'Employee Input 20-21'!GYL31)</f>
        <v/>
      </c>
      <c r="GYM31" s="14" t="str">
        <f>IF('Employee Input 20-21'!GYM31="","",'Employee Input 20-21'!GYM31)</f>
        <v/>
      </c>
      <c r="GYN31" s="14" t="str">
        <f>IF('Employee Input 20-21'!GYN31="","",'Employee Input 20-21'!GYN31)</f>
        <v/>
      </c>
      <c r="GYO31" s="14" t="str">
        <f>IF('Employee Input 20-21'!GYO31="","",'Employee Input 20-21'!GYO31)</f>
        <v/>
      </c>
      <c r="GYP31" s="14" t="str">
        <f>IF('Employee Input 20-21'!GYP31="","",'Employee Input 20-21'!GYP31)</f>
        <v/>
      </c>
      <c r="GYQ31" s="14" t="str">
        <f>IF('Employee Input 20-21'!GYQ31="","",'Employee Input 20-21'!GYQ31)</f>
        <v/>
      </c>
      <c r="GYR31" s="14" t="str">
        <f>IF('Employee Input 20-21'!GYR31="","",'Employee Input 20-21'!GYR31)</f>
        <v/>
      </c>
      <c r="GYS31" s="14" t="str">
        <f>IF('Employee Input 20-21'!GYS31="","",'Employee Input 20-21'!GYS31)</f>
        <v/>
      </c>
      <c r="GYT31" s="14" t="str">
        <f>IF('Employee Input 20-21'!GYT31="","",'Employee Input 20-21'!GYT31)</f>
        <v/>
      </c>
      <c r="GYU31" s="14" t="str">
        <f>IF('Employee Input 20-21'!GYU31="","",'Employee Input 20-21'!GYU31)</f>
        <v/>
      </c>
      <c r="GYV31" s="14" t="str">
        <f>IF('Employee Input 20-21'!GYV31="","",'Employee Input 20-21'!GYV31)</f>
        <v/>
      </c>
      <c r="GYW31" s="14" t="str">
        <f>IF('Employee Input 20-21'!GYW31="","",'Employee Input 20-21'!GYW31)</f>
        <v/>
      </c>
      <c r="GYX31" s="14" t="str">
        <f>IF('Employee Input 20-21'!GYX31="","",'Employee Input 20-21'!GYX31)</f>
        <v/>
      </c>
      <c r="GYY31" s="14" t="str">
        <f>IF('Employee Input 20-21'!GYY31="","",'Employee Input 20-21'!GYY31)</f>
        <v/>
      </c>
      <c r="GYZ31" s="14" t="str">
        <f>IF('Employee Input 20-21'!GYZ31="","",'Employee Input 20-21'!GYZ31)</f>
        <v/>
      </c>
      <c r="GZA31" s="14" t="str">
        <f>IF('Employee Input 20-21'!GZA31="","",'Employee Input 20-21'!GZA31)</f>
        <v/>
      </c>
      <c r="GZB31" s="14" t="str">
        <f>IF('Employee Input 20-21'!GZB31="","",'Employee Input 20-21'!GZB31)</f>
        <v/>
      </c>
      <c r="GZC31" s="14" t="str">
        <f>IF('Employee Input 20-21'!GZC31="","",'Employee Input 20-21'!GZC31)</f>
        <v/>
      </c>
      <c r="GZD31" s="14" t="str">
        <f>IF('Employee Input 20-21'!GZD31="","",'Employee Input 20-21'!GZD31)</f>
        <v/>
      </c>
      <c r="GZE31" s="14" t="str">
        <f>IF('Employee Input 20-21'!GZE31="","",'Employee Input 20-21'!GZE31)</f>
        <v/>
      </c>
      <c r="GZF31" s="14" t="str">
        <f>IF('Employee Input 20-21'!GZF31="","",'Employee Input 20-21'!GZF31)</f>
        <v/>
      </c>
      <c r="GZG31" s="14" t="str">
        <f>IF('Employee Input 20-21'!GZG31="","",'Employee Input 20-21'!GZG31)</f>
        <v/>
      </c>
      <c r="GZH31" s="14" t="str">
        <f>IF('Employee Input 20-21'!GZH31="","",'Employee Input 20-21'!GZH31)</f>
        <v/>
      </c>
      <c r="GZI31" s="14" t="str">
        <f>IF('Employee Input 20-21'!GZI31="","",'Employee Input 20-21'!GZI31)</f>
        <v/>
      </c>
      <c r="GZJ31" s="14" t="str">
        <f>IF('Employee Input 20-21'!GZJ31="","",'Employee Input 20-21'!GZJ31)</f>
        <v/>
      </c>
      <c r="GZK31" s="14" t="str">
        <f>IF('Employee Input 20-21'!GZK31="","",'Employee Input 20-21'!GZK31)</f>
        <v/>
      </c>
      <c r="GZL31" s="14" t="str">
        <f>IF('Employee Input 20-21'!GZL31="","",'Employee Input 20-21'!GZL31)</f>
        <v/>
      </c>
      <c r="GZM31" s="14" t="str">
        <f>IF('Employee Input 20-21'!GZM31="","",'Employee Input 20-21'!GZM31)</f>
        <v/>
      </c>
      <c r="GZN31" s="14" t="str">
        <f>IF('Employee Input 20-21'!GZN31="","",'Employee Input 20-21'!GZN31)</f>
        <v/>
      </c>
      <c r="GZO31" s="14" t="str">
        <f>IF('Employee Input 20-21'!GZO31="","",'Employee Input 20-21'!GZO31)</f>
        <v/>
      </c>
      <c r="GZP31" s="14" t="str">
        <f>IF('Employee Input 20-21'!GZP31="","",'Employee Input 20-21'!GZP31)</f>
        <v/>
      </c>
      <c r="GZQ31" s="14" t="str">
        <f>IF('Employee Input 20-21'!GZQ31="","",'Employee Input 20-21'!GZQ31)</f>
        <v/>
      </c>
      <c r="GZR31" s="14" t="str">
        <f>IF('Employee Input 20-21'!GZR31="","",'Employee Input 20-21'!GZR31)</f>
        <v/>
      </c>
      <c r="GZS31" s="14" t="str">
        <f>IF('Employee Input 20-21'!GZS31="","",'Employee Input 20-21'!GZS31)</f>
        <v/>
      </c>
      <c r="GZT31" s="14" t="str">
        <f>IF('Employee Input 20-21'!GZT31="","",'Employee Input 20-21'!GZT31)</f>
        <v/>
      </c>
      <c r="GZU31" s="14" t="str">
        <f>IF('Employee Input 20-21'!GZU31="","",'Employee Input 20-21'!GZU31)</f>
        <v/>
      </c>
      <c r="GZV31" s="14" t="str">
        <f>IF('Employee Input 20-21'!GZV31="","",'Employee Input 20-21'!GZV31)</f>
        <v/>
      </c>
      <c r="GZW31" s="14" t="str">
        <f>IF('Employee Input 20-21'!GZW31="","",'Employee Input 20-21'!GZW31)</f>
        <v/>
      </c>
      <c r="GZX31" s="14" t="str">
        <f>IF('Employee Input 20-21'!GZX31="","",'Employee Input 20-21'!GZX31)</f>
        <v/>
      </c>
      <c r="GZY31" s="14" t="str">
        <f>IF('Employee Input 20-21'!GZY31="","",'Employee Input 20-21'!GZY31)</f>
        <v/>
      </c>
      <c r="GZZ31" s="14" t="str">
        <f>IF('Employee Input 20-21'!GZZ31="","",'Employee Input 20-21'!GZZ31)</f>
        <v/>
      </c>
      <c r="HAA31" s="14" t="str">
        <f>IF('Employee Input 20-21'!HAA31="","",'Employee Input 20-21'!HAA31)</f>
        <v/>
      </c>
      <c r="HAB31" s="14" t="str">
        <f>IF('Employee Input 20-21'!HAB31="","",'Employee Input 20-21'!HAB31)</f>
        <v/>
      </c>
      <c r="HAC31" s="14" t="str">
        <f>IF('Employee Input 20-21'!HAC31="","",'Employee Input 20-21'!HAC31)</f>
        <v/>
      </c>
      <c r="HAD31" s="14" t="str">
        <f>IF('Employee Input 20-21'!HAD31="","",'Employee Input 20-21'!HAD31)</f>
        <v/>
      </c>
      <c r="HAE31" s="14" t="str">
        <f>IF('Employee Input 20-21'!HAE31="","",'Employee Input 20-21'!HAE31)</f>
        <v/>
      </c>
      <c r="HAF31" s="14" t="str">
        <f>IF('Employee Input 20-21'!HAF31="","",'Employee Input 20-21'!HAF31)</f>
        <v/>
      </c>
      <c r="HAG31" s="14" t="str">
        <f>IF('Employee Input 20-21'!HAG31="","",'Employee Input 20-21'!HAG31)</f>
        <v/>
      </c>
      <c r="HAH31" s="14" t="str">
        <f>IF('Employee Input 20-21'!HAH31="","",'Employee Input 20-21'!HAH31)</f>
        <v/>
      </c>
      <c r="HAI31" s="14" t="str">
        <f>IF('Employee Input 20-21'!HAI31="","",'Employee Input 20-21'!HAI31)</f>
        <v/>
      </c>
      <c r="HAJ31" s="14" t="str">
        <f>IF('Employee Input 20-21'!HAJ31="","",'Employee Input 20-21'!HAJ31)</f>
        <v/>
      </c>
      <c r="HAK31" s="14" t="str">
        <f>IF('Employee Input 20-21'!HAK31="","",'Employee Input 20-21'!HAK31)</f>
        <v/>
      </c>
      <c r="HAL31" s="14" t="str">
        <f>IF('Employee Input 20-21'!HAL31="","",'Employee Input 20-21'!HAL31)</f>
        <v/>
      </c>
      <c r="HAM31" s="14" t="str">
        <f>IF('Employee Input 20-21'!HAM31="","",'Employee Input 20-21'!HAM31)</f>
        <v/>
      </c>
      <c r="HAN31" s="14" t="str">
        <f>IF('Employee Input 20-21'!HAN31="","",'Employee Input 20-21'!HAN31)</f>
        <v/>
      </c>
      <c r="HAO31" s="14" t="str">
        <f>IF('Employee Input 20-21'!HAO31="","",'Employee Input 20-21'!HAO31)</f>
        <v/>
      </c>
      <c r="HAP31" s="14" t="str">
        <f>IF('Employee Input 20-21'!HAP31="","",'Employee Input 20-21'!HAP31)</f>
        <v/>
      </c>
      <c r="HAQ31" s="14" t="str">
        <f>IF('Employee Input 20-21'!HAQ31="","",'Employee Input 20-21'!HAQ31)</f>
        <v/>
      </c>
      <c r="HAR31" s="14" t="str">
        <f>IF('Employee Input 20-21'!HAR31="","",'Employee Input 20-21'!HAR31)</f>
        <v/>
      </c>
      <c r="HAS31" s="14" t="str">
        <f>IF('Employee Input 20-21'!HAS31="","",'Employee Input 20-21'!HAS31)</f>
        <v/>
      </c>
      <c r="HAT31" s="14" t="str">
        <f>IF('Employee Input 20-21'!HAT31="","",'Employee Input 20-21'!HAT31)</f>
        <v/>
      </c>
      <c r="HAU31" s="14" t="str">
        <f>IF('Employee Input 20-21'!HAU31="","",'Employee Input 20-21'!HAU31)</f>
        <v/>
      </c>
      <c r="HAV31" s="14" t="str">
        <f>IF('Employee Input 20-21'!HAV31="","",'Employee Input 20-21'!HAV31)</f>
        <v/>
      </c>
      <c r="HAW31" s="14" t="str">
        <f>IF('Employee Input 20-21'!HAW31="","",'Employee Input 20-21'!HAW31)</f>
        <v/>
      </c>
      <c r="HAX31" s="14" t="str">
        <f>IF('Employee Input 20-21'!HAX31="","",'Employee Input 20-21'!HAX31)</f>
        <v/>
      </c>
      <c r="HAY31" s="14" t="str">
        <f>IF('Employee Input 20-21'!HAY31="","",'Employee Input 20-21'!HAY31)</f>
        <v/>
      </c>
      <c r="HAZ31" s="14" t="str">
        <f>IF('Employee Input 20-21'!HAZ31="","",'Employee Input 20-21'!HAZ31)</f>
        <v/>
      </c>
      <c r="HBA31" s="14" t="str">
        <f>IF('Employee Input 20-21'!HBA31="","",'Employee Input 20-21'!HBA31)</f>
        <v/>
      </c>
      <c r="HBB31" s="14" t="str">
        <f>IF('Employee Input 20-21'!HBB31="","",'Employee Input 20-21'!HBB31)</f>
        <v/>
      </c>
      <c r="HBC31" s="14" t="str">
        <f>IF('Employee Input 20-21'!HBC31="","",'Employee Input 20-21'!HBC31)</f>
        <v/>
      </c>
      <c r="HBD31" s="14" t="str">
        <f>IF('Employee Input 20-21'!HBD31="","",'Employee Input 20-21'!HBD31)</f>
        <v/>
      </c>
      <c r="HBE31" s="14" t="str">
        <f>IF('Employee Input 20-21'!HBE31="","",'Employee Input 20-21'!HBE31)</f>
        <v/>
      </c>
      <c r="HBF31" s="14" t="str">
        <f>IF('Employee Input 20-21'!HBF31="","",'Employee Input 20-21'!HBF31)</f>
        <v/>
      </c>
      <c r="HBG31" s="14" t="str">
        <f>IF('Employee Input 20-21'!HBG31="","",'Employee Input 20-21'!HBG31)</f>
        <v/>
      </c>
      <c r="HBH31" s="14" t="str">
        <f>IF('Employee Input 20-21'!HBH31="","",'Employee Input 20-21'!HBH31)</f>
        <v/>
      </c>
      <c r="HBI31" s="14" t="str">
        <f>IF('Employee Input 20-21'!HBI31="","",'Employee Input 20-21'!HBI31)</f>
        <v/>
      </c>
      <c r="HBJ31" s="14" t="str">
        <f>IF('Employee Input 20-21'!HBJ31="","",'Employee Input 20-21'!HBJ31)</f>
        <v/>
      </c>
      <c r="HBK31" s="14" t="str">
        <f>IF('Employee Input 20-21'!HBK31="","",'Employee Input 20-21'!HBK31)</f>
        <v/>
      </c>
      <c r="HBL31" s="14" t="str">
        <f>IF('Employee Input 20-21'!HBL31="","",'Employee Input 20-21'!HBL31)</f>
        <v/>
      </c>
      <c r="HBM31" s="14" t="str">
        <f>IF('Employee Input 20-21'!HBM31="","",'Employee Input 20-21'!HBM31)</f>
        <v/>
      </c>
      <c r="HBN31" s="14" t="str">
        <f>IF('Employee Input 20-21'!HBN31="","",'Employee Input 20-21'!HBN31)</f>
        <v/>
      </c>
      <c r="HBO31" s="14" t="str">
        <f>IF('Employee Input 20-21'!HBO31="","",'Employee Input 20-21'!HBO31)</f>
        <v/>
      </c>
      <c r="HBP31" s="14" t="str">
        <f>IF('Employee Input 20-21'!HBP31="","",'Employee Input 20-21'!HBP31)</f>
        <v/>
      </c>
      <c r="HBQ31" s="14" t="str">
        <f>IF('Employee Input 20-21'!HBQ31="","",'Employee Input 20-21'!HBQ31)</f>
        <v/>
      </c>
      <c r="HBR31" s="14" t="str">
        <f>IF('Employee Input 20-21'!HBR31="","",'Employee Input 20-21'!HBR31)</f>
        <v/>
      </c>
      <c r="HBS31" s="14" t="str">
        <f>IF('Employee Input 20-21'!HBS31="","",'Employee Input 20-21'!HBS31)</f>
        <v/>
      </c>
      <c r="HBT31" s="14" t="str">
        <f>IF('Employee Input 20-21'!HBT31="","",'Employee Input 20-21'!HBT31)</f>
        <v/>
      </c>
      <c r="HBU31" s="14" t="str">
        <f>IF('Employee Input 20-21'!HBU31="","",'Employee Input 20-21'!HBU31)</f>
        <v/>
      </c>
      <c r="HBV31" s="14" t="str">
        <f>IF('Employee Input 20-21'!HBV31="","",'Employee Input 20-21'!HBV31)</f>
        <v/>
      </c>
      <c r="HBW31" s="14" t="str">
        <f>IF('Employee Input 20-21'!HBW31="","",'Employee Input 20-21'!HBW31)</f>
        <v/>
      </c>
      <c r="HBX31" s="14" t="str">
        <f>IF('Employee Input 20-21'!HBX31="","",'Employee Input 20-21'!HBX31)</f>
        <v/>
      </c>
      <c r="HBY31" s="14" t="str">
        <f>IF('Employee Input 20-21'!HBY31="","",'Employee Input 20-21'!HBY31)</f>
        <v/>
      </c>
      <c r="HBZ31" s="14" t="str">
        <f>IF('Employee Input 20-21'!HBZ31="","",'Employee Input 20-21'!HBZ31)</f>
        <v/>
      </c>
      <c r="HCA31" s="14" t="str">
        <f>IF('Employee Input 20-21'!HCA31="","",'Employee Input 20-21'!HCA31)</f>
        <v/>
      </c>
      <c r="HCB31" s="14" t="str">
        <f>IF('Employee Input 20-21'!HCB31="","",'Employee Input 20-21'!HCB31)</f>
        <v/>
      </c>
      <c r="HCC31" s="14" t="str">
        <f>IF('Employee Input 20-21'!HCC31="","",'Employee Input 20-21'!HCC31)</f>
        <v/>
      </c>
      <c r="HCD31" s="14" t="str">
        <f>IF('Employee Input 20-21'!HCD31="","",'Employee Input 20-21'!HCD31)</f>
        <v/>
      </c>
      <c r="HCE31" s="14" t="str">
        <f>IF('Employee Input 20-21'!HCE31="","",'Employee Input 20-21'!HCE31)</f>
        <v/>
      </c>
      <c r="HCF31" s="14" t="str">
        <f>IF('Employee Input 20-21'!HCF31="","",'Employee Input 20-21'!HCF31)</f>
        <v/>
      </c>
      <c r="HCG31" s="14" t="str">
        <f>IF('Employee Input 20-21'!HCG31="","",'Employee Input 20-21'!HCG31)</f>
        <v/>
      </c>
      <c r="HCH31" s="14" t="str">
        <f>IF('Employee Input 20-21'!HCH31="","",'Employee Input 20-21'!HCH31)</f>
        <v/>
      </c>
      <c r="HCI31" s="14" t="str">
        <f>IF('Employee Input 20-21'!HCI31="","",'Employee Input 20-21'!HCI31)</f>
        <v/>
      </c>
      <c r="HCJ31" s="14" t="str">
        <f>IF('Employee Input 20-21'!HCJ31="","",'Employee Input 20-21'!HCJ31)</f>
        <v/>
      </c>
      <c r="HCK31" s="14" t="str">
        <f>IF('Employee Input 20-21'!HCK31="","",'Employee Input 20-21'!HCK31)</f>
        <v/>
      </c>
      <c r="HCL31" s="14" t="str">
        <f>IF('Employee Input 20-21'!HCL31="","",'Employee Input 20-21'!HCL31)</f>
        <v/>
      </c>
      <c r="HCM31" s="14" t="str">
        <f>IF('Employee Input 20-21'!HCM31="","",'Employee Input 20-21'!HCM31)</f>
        <v/>
      </c>
      <c r="HCN31" s="14" t="str">
        <f>IF('Employee Input 20-21'!HCN31="","",'Employee Input 20-21'!HCN31)</f>
        <v/>
      </c>
      <c r="HCO31" s="14" t="str">
        <f>IF('Employee Input 20-21'!HCO31="","",'Employee Input 20-21'!HCO31)</f>
        <v/>
      </c>
      <c r="HCP31" s="14" t="str">
        <f>IF('Employee Input 20-21'!HCP31="","",'Employee Input 20-21'!HCP31)</f>
        <v/>
      </c>
      <c r="HCQ31" s="14" t="str">
        <f>IF('Employee Input 20-21'!HCQ31="","",'Employee Input 20-21'!HCQ31)</f>
        <v/>
      </c>
      <c r="HCR31" s="14" t="str">
        <f>IF('Employee Input 20-21'!HCR31="","",'Employee Input 20-21'!HCR31)</f>
        <v/>
      </c>
      <c r="HCS31" s="14" t="str">
        <f>IF('Employee Input 20-21'!HCS31="","",'Employee Input 20-21'!HCS31)</f>
        <v/>
      </c>
      <c r="HCT31" s="14" t="str">
        <f>IF('Employee Input 20-21'!HCT31="","",'Employee Input 20-21'!HCT31)</f>
        <v/>
      </c>
      <c r="HCU31" s="14" t="str">
        <f>IF('Employee Input 20-21'!HCU31="","",'Employee Input 20-21'!HCU31)</f>
        <v/>
      </c>
      <c r="HCV31" s="14" t="str">
        <f>IF('Employee Input 20-21'!HCV31="","",'Employee Input 20-21'!HCV31)</f>
        <v/>
      </c>
      <c r="HCW31" s="14" t="str">
        <f>IF('Employee Input 20-21'!HCW31="","",'Employee Input 20-21'!HCW31)</f>
        <v/>
      </c>
      <c r="HCX31" s="14" t="str">
        <f>IF('Employee Input 20-21'!HCX31="","",'Employee Input 20-21'!HCX31)</f>
        <v/>
      </c>
      <c r="HCY31" s="14" t="str">
        <f>IF('Employee Input 20-21'!HCY31="","",'Employee Input 20-21'!HCY31)</f>
        <v/>
      </c>
      <c r="HCZ31" s="14" t="str">
        <f>IF('Employee Input 20-21'!HCZ31="","",'Employee Input 20-21'!HCZ31)</f>
        <v/>
      </c>
      <c r="HDA31" s="14" t="str">
        <f>IF('Employee Input 20-21'!HDA31="","",'Employee Input 20-21'!HDA31)</f>
        <v/>
      </c>
      <c r="HDB31" s="14" t="str">
        <f>IF('Employee Input 20-21'!HDB31="","",'Employee Input 20-21'!HDB31)</f>
        <v/>
      </c>
      <c r="HDC31" s="14" t="str">
        <f>IF('Employee Input 20-21'!HDC31="","",'Employee Input 20-21'!HDC31)</f>
        <v/>
      </c>
      <c r="HDD31" s="14" t="str">
        <f>IF('Employee Input 20-21'!HDD31="","",'Employee Input 20-21'!HDD31)</f>
        <v/>
      </c>
      <c r="HDE31" s="14" t="str">
        <f>IF('Employee Input 20-21'!HDE31="","",'Employee Input 20-21'!HDE31)</f>
        <v/>
      </c>
      <c r="HDF31" s="14" t="str">
        <f>IF('Employee Input 20-21'!HDF31="","",'Employee Input 20-21'!HDF31)</f>
        <v/>
      </c>
      <c r="HDG31" s="14" t="str">
        <f>IF('Employee Input 20-21'!HDG31="","",'Employee Input 20-21'!HDG31)</f>
        <v/>
      </c>
      <c r="HDH31" s="14" t="str">
        <f>IF('Employee Input 20-21'!HDH31="","",'Employee Input 20-21'!HDH31)</f>
        <v/>
      </c>
      <c r="HDI31" s="14" t="str">
        <f>IF('Employee Input 20-21'!HDI31="","",'Employee Input 20-21'!HDI31)</f>
        <v/>
      </c>
      <c r="HDJ31" s="14" t="str">
        <f>IF('Employee Input 20-21'!HDJ31="","",'Employee Input 20-21'!HDJ31)</f>
        <v/>
      </c>
      <c r="HDK31" s="14" t="str">
        <f>IF('Employee Input 20-21'!HDK31="","",'Employee Input 20-21'!HDK31)</f>
        <v/>
      </c>
      <c r="HDL31" s="14" t="str">
        <f>IF('Employee Input 20-21'!HDL31="","",'Employee Input 20-21'!HDL31)</f>
        <v/>
      </c>
      <c r="HDM31" s="14" t="str">
        <f>IF('Employee Input 20-21'!HDM31="","",'Employee Input 20-21'!HDM31)</f>
        <v/>
      </c>
      <c r="HDN31" s="14" t="str">
        <f>IF('Employee Input 20-21'!HDN31="","",'Employee Input 20-21'!HDN31)</f>
        <v/>
      </c>
      <c r="HDO31" s="14" t="str">
        <f>IF('Employee Input 20-21'!HDO31="","",'Employee Input 20-21'!HDO31)</f>
        <v/>
      </c>
      <c r="HDP31" s="14" t="str">
        <f>IF('Employee Input 20-21'!HDP31="","",'Employee Input 20-21'!HDP31)</f>
        <v/>
      </c>
      <c r="HDQ31" s="14" t="str">
        <f>IF('Employee Input 20-21'!HDQ31="","",'Employee Input 20-21'!HDQ31)</f>
        <v/>
      </c>
      <c r="HDR31" s="14" t="str">
        <f>IF('Employee Input 20-21'!HDR31="","",'Employee Input 20-21'!HDR31)</f>
        <v/>
      </c>
      <c r="HDS31" s="14" t="str">
        <f>IF('Employee Input 20-21'!HDS31="","",'Employee Input 20-21'!HDS31)</f>
        <v/>
      </c>
      <c r="HDT31" s="14" t="str">
        <f>IF('Employee Input 20-21'!HDT31="","",'Employee Input 20-21'!HDT31)</f>
        <v/>
      </c>
      <c r="HDU31" s="14" t="str">
        <f>IF('Employee Input 20-21'!HDU31="","",'Employee Input 20-21'!HDU31)</f>
        <v/>
      </c>
      <c r="HDV31" s="14" t="str">
        <f>IF('Employee Input 20-21'!HDV31="","",'Employee Input 20-21'!HDV31)</f>
        <v/>
      </c>
      <c r="HDW31" s="14" t="str">
        <f>IF('Employee Input 20-21'!HDW31="","",'Employee Input 20-21'!HDW31)</f>
        <v/>
      </c>
      <c r="HDX31" s="14" t="str">
        <f>IF('Employee Input 20-21'!HDX31="","",'Employee Input 20-21'!HDX31)</f>
        <v/>
      </c>
      <c r="HDY31" s="14" t="str">
        <f>IF('Employee Input 20-21'!HDY31="","",'Employee Input 20-21'!HDY31)</f>
        <v/>
      </c>
      <c r="HDZ31" s="14" t="str">
        <f>IF('Employee Input 20-21'!HDZ31="","",'Employee Input 20-21'!HDZ31)</f>
        <v/>
      </c>
      <c r="HEA31" s="14" t="str">
        <f>IF('Employee Input 20-21'!HEA31="","",'Employee Input 20-21'!HEA31)</f>
        <v/>
      </c>
      <c r="HEB31" s="14" t="str">
        <f>IF('Employee Input 20-21'!HEB31="","",'Employee Input 20-21'!HEB31)</f>
        <v/>
      </c>
      <c r="HEC31" s="14" t="str">
        <f>IF('Employee Input 20-21'!HEC31="","",'Employee Input 20-21'!HEC31)</f>
        <v/>
      </c>
      <c r="HED31" s="14" t="str">
        <f>IF('Employee Input 20-21'!HED31="","",'Employee Input 20-21'!HED31)</f>
        <v/>
      </c>
      <c r="HEE31" s="14" t="str">
        <f>IF('Employee Input 20-21'!HEE31="","",'Employee Input 20-21'!HEE31)</f>
        <v/>
      </c>
      <c r="HEF31" s="14" t="str">
        <f>IF('Employee Input 20-21'!HEF31="","",'Employee Input 20-21'!HEF31)</f>
        <v/>
      </c>
      <c r="HEG31" s="14" t="str">
        <f>IF('Employee Input 20-21'!HEG31="","",'Employee Input 20-21'!HEG31)</f>
        <v/>
      </c>
      <c r="HEH31" s="14" t="str">
        <f>IF('Employee Input 20-21'!HEH31="","",'Employee Input 20-21'!HEH31)</f>
        <v/>
      </c>
      <c r="HEI31" s="14" t="str">
        <f>IF('Employee Input 20-21'!HEI31="","",'Employee Input 20-21'!HEI31)</f>
        <v/>
      </c>
      <c r="HEJ31" s="14" t="str">
        <f>IF('Employee Input 20-21'!HEJ31="","",'Employee Input 20-21'!HEJ31)</f>
        <v/>
      </c>
      <c r="HEK31" s="14" t="str">
        <f>IF('Employee Input 20-21'!HEK31="","",'Employee Input 20-21'!HEK31)</f>
        <v/>
      </c>
      <c r="HEL31" s="14" t="str">
        <f>IF('Employee Input 20-21'!HEL31="","",'Employee Input 20-21'!HEL31)</f>
        <v/>
      </c>
      <c r="HEM31" s="14" t="str">
        <f>IF('Employee Input 20-21'!HEM31="","",'Employee Input 20-21'!HEM31)</f>
        <v/>
      </c>
      <c r="HEN31" s="14" t="str">
        <f>IF('Employee Input 20-21'!HEN31="","",'Employee Input 20-21'!HEN31)</f>
        <v/>
      </c>
      <c r="HEO31" s="14" t="str">
        <f>IF('Employee Input 20-21'!HEO31="","",'Employee Input 20-21'!HEO31)</f>
        <v/>
      </c>
      <c r="HEP31" s="14" t="str">
        <f>IF('Employee Input 20-21'!HEP31="","",'Employee Input 20-21'!HEP31)</f>
        <v/>
      </c>
      <c r="HEQ31" s="14" t="str">
        <f>IF('Employee Input 20-21'!HEQ31="","",'Employee Input 20-21'!HEQ31)</f>
        <v/>
      </c>
      <c r="HER31" s="14" t="str">
        <f>IF('Employee Input 20-21'!HER31="","",'Employee Input 20-21'!HER31)</f>
        <v/>
      </c>
      <c r="HES31" s="14" t="str">
        <f>IF('Employee Input 20-21'!HES31="","",'Employee Input 20-21'!HES31)</f>
        <v/>
      </c>
      <c r="HET31" s="14" t="str">
        <f>IF('Employee Input 20-21'!HET31="","",'Employee Input 20-21'!HET31)</f>
        <v/>
      </c>
      <c r="HEU31" s="14" t="str">
        <f>IF('Employee Input 20-21'!HEU31="","",'Employee Input 20-21'!HEU31)</f>
        <v/>
      </c>
      <c r="HEV31" s="14" t="str">
        <f>IF('Employee Input 20-21'!HEV31="","",'Employee Input 20-21'!HEV31)</f>
        <v/>
      </c>
      <c r="HEW31" s="14" t="str">
        <f>IF('Employee Input 20-21'!HEW31="","",'Employee Input 20-21'!HEW31)</f>
        <v/>
      </c>
      <c r="HEX31" s="14" t="str">
        <f>IF('Employee Input 20-21'!HEX31="","",'Employee Input 20-21'!HEX31)</f>
        <v/>
      </c>
      <c r="HEY31" s="14" t="str">
        <f>IF('Employee Input 20-21'!HEY31="","",'Employee Input 20-21'!HEY31)</f>
        <v/>
      </c>
      <c r="HEZ31" s="14" t="str">
        <f>IF('Employee Input 20-21'!HEZ31="","",'Employee Input 20-21'!HEZ31)</f>
        <v/>
      </c>
      <c r="HFA31" s="14" t="str">
        <f>IF('Employee Input 20-21'!HFA31="","",'Employee Input 20-21'!HFA31)</f>
        <v/>
      </c>
      <c r="HFB31" s="14" t="str">
        <f>IF('Employee Input 20-21'!HFB31="","",'Employee Input 20-21'!HFB31)</f>
        <v/>
      </c>
      <c r="HFC31" s="14" t="str">
        <f>IF('Employee Input 20-21'!HFC31="","",'Employee Input 20-21'!HFC31)</f>
        <v/>
      </c>
      <c r="HFD31" s="14" t="str">
        <f>IF('Employee Input 20-21'!HFD31="","",'Employee Input 20-21'!HFD31)</f>
        <v/>
      </c>
      <c r="HFE31" s="14" t="str">
        <f>IF('Employee Input 20-21'!HFE31="","",'Employee Input 20-21'!HFE31)</f>
        <v/>
      </c>
      <c r="HFF31" s="14" t="str">
        <f>IF('Employee Input 20-21'!HFF31="","",'Employee Input 20-21'!HFF31)</f>
        <v/>
      </c>
      <c r="HFG31" s="14" t="str">
        <f>IF('Employee Input 20-21'!HFG31="","",'Employee Input 20-21'!HFG31)</f>
        <v/>
      </c>
      <c r="HFH31" s="14" t="str">
        <f>IF('Employee Input 20-21'!HFH31="","",'Employee Input 20-21'!HFH31)</f>
        <v/>
      </c>
      <c r="HFI31" s="14" t="str">
        <f>IF('Employee Input 20-21'!HFI31="","",'Employee Input 20-21'!HFI31)</f>
        <v/>
      </c>
      <c r="HFJ31" s="14" t="str">
        <f>IF('Employee Input 20-21'!HFJ31="","",'Employee Input 20-21'!HFJ31)</f>
        <v/>
      </c>
      <c r="HFK31" s="14" t="str">
        <f>IF('Employee Input 20-21'!HFK31="","",'Employee Input 20-21'!HFK31)</f>
        <v/>
      </c>
      <c r="HFL31" s="14" t="str">
        <f>IF('Employee Input 20-21'!HFL31="","",'Employee Input 20-21'!HFL31)</f>
        <v/>
      </c>
      <c r="HFM31" s="14" t="str">
        <f>IF('Employee Input 20-21'!HFM31="","",'Employee Input 20-21'!HFM31)</f>
        <v/>
      </c>
      <c r="HFN31" s="14" t="str">
        <f>IF('Employee Input 20-21'!HFN31="","",'Employee Input 20-21'!HFN31)</f>
        <v/>
      </c>
      <c r="HFO31" s="14" t="str">
        <f>IF('Employee Input 20-21'!HFO31="","",'Employee Input 20-21'!HFO31)</f>
        <v/>
      </c>
      <c r="HFP31" s="14" t="str">
        <f>IF('Employee Input 20-21'!HFP31="","",'Employee Input 20-21'!HFP31)</f>
        <v/>
      </c>
      <c r="HFQ31" s="14" t="str">
        <f>IF('Employee Input 20-21'!HFQ31="","",'Employee Input 20-21'!HFQ31)</f>
        <v/>
      </c>
      <c r="HFR31" s="14" t="str">
        <f>IF('Employee Input 20-21'!HFR31="","",'Employee Input 20-21'!HFR31)</f>
        <v/>
      </c>
      <c r="HFS31" s="14" t="str">
        <f>IF('Employee Input 20-21'!HFS31="","",'Employee Input 20-21'!HFS31)</f>
        <v/>
      </c>
      <c r="HFT31" s="14" t="str">
        <f>IF('Employee Input 20-21'!HFT31="","",'Employee Input 20-21'!HFT31)</f>
        <v/>
      </c>
      <c r="HFU31" s="14" t="str">
        <f>IF('Employee Input 20-21'!HFU31="","",'Employee Input 20-21'!HFU31)</f>
        <v/>
      </c>
      <c r="HFV31" s="14" t="str">
        <f>IF('Employee Input 20-21'!HFV31="","",'Employee Input 20-21'!HFV31)</f>
        <v/>
      </c>
      <c r="HFW31" s="14" t="str">
        <f>IF('Employee Input 20-21'!HFW31="","",'Employee Input 20-21'!HFW31)</f>
        <v/>
      </c>
      <c r="HFX31" s="14" t="str">
        <f>IF('Employee Input 20-21'!HFX31="","",'Employee Input 20-21'!HFX31)</f>
        <v/>
      </c>
      <c r="HFY31" s="14" t="str">
        <f>IF('Employee Input 20-21'!HFY31="","",'Employee Input 20-21'!HFY31)</f>
        <v/>
      </c>
      <c r="HFZ31" s="14" t="str">
        <f>IF('Employee Input 20-21'!HFZ31="","",'Employee Input 20-21'!HFZ31)</f>
        <v/>
      </c>
      <c r="HGA31" s="14" t="str">
        <f>IF('Employee Input 20-21'!HGA31="","",'Employee Input 20-21'!HGA31)</f>
        <v/>
      </c>
      <c r="HGB31" s="14" t="str">
        <f>IF('Employee Input 20-21'!HGB31="","",'Employee Input 20-21'!HGB31)</f>
        <v/>
      </c>
      <c r="HGC31" s="14" t="str">
        <f>IF('Employee Input 20-21'!HGC31="","",'Employee Input 20-21'!HGC31)</f>
        <v/>
      </c>
      <c r="HGD31" s="14" t="str">
        <f>IF('Employee Input 20-21'!HGD31="","",'Employee Input 20-21'!HGD31)</f>
        <v/>
      </c>
      <c r="HGE31" s="14" t="str">
        <f>IF('Employee Input 20-21'!HGE31="","",'Employee Input 20-21'!HGE31)</f>
        <v/>
      </c>
      <c r="HGF31" s="14" t="str">
        <f>IF('Employee Input 20-21'!HGF31="","",'Employee Input 20-21'!HGF31)</f>
        <v/>
      </c>
      <c r="HGG31" s="14" t="str">
        <f>IF('Employee Input 20-21'!HGG31="","",'Employee Input 20-21'!HGG31)</f>
        <v/>
      </c>
      <c r="HGH31" s="14" t="str">
        <f>IF('Employee Input 20-21'!HGH31="","",'Employee Input 20-21'!HGH31)</f>
        <v/>
      </c>
      <c r="HGI31" s="14" t="str">
        <f>IF('Employee Input 20-21'!HGI31="","",'Employee Input 20-21'!HGI31)</f>
        <v/>
      </c>
      <c r="HGJ31" s="14" t="str">
        <f>IF('Employee Input 20-21'!HGJ31="","",'Employee Input 20-21'!HGJ31)</f>
        <v/>
      </c>
      <c r="HGK31" s="14" t="str">
        <f>IF('Employee Input 20-21'!HGK31="","",'Employee Input 20-21'!HGK31)</f>
        <v/>
      </c>
      <c r="HGL31" s="14" t="str">
        <f>IF('Employee Input 20-21'!HGL31="","",'Employee Input 20-21'!HGL31)</f>
        <v/>
      </c>
      <c r="HGM31" s="14" t="str">
        <f>IF('Employee Input 20-21'!HGM31="","",'Employee Input 20-21'!HGM31)</f>
        <v/>
      </c>
      <c r="HGN31" s="14" t="str">
        <f>IF('Employee Input 20-21'!HGN31="","",'Employee Input 20-21'!HGN31)</f>
        <v/>
      </c>
      <c r="HGO31" s="14" t="str">
        <f>IF('Employee Input 20-21'!HGO31="","",'Employee Input 20-21'!HGO31)</f>
        <v/>
      </c>
      <c r="HGP31" s="14" t="str">
        <f>IF('Employee Input 20-21'!HGP31="","",'Employee Input 20-21'!HGP31)</f>
        <v/>
      </c>
      <c r="HGQ31" s="14" t="str">
        <f>IF('Employee Input 20-21'!HGQ31="","",'Employee Input 20-21'!HGQ31)</f>
        <v/>
      </c>
      <c r="HGR31" s="14" t="str">
        <f>IF('Employee Input 20-21'!HGR31="","",'Employee Input 20-21'!HGR31)</f>
        <v/>
      </c>
      <c r="HGS31" s="14" t="str">
        <f>IF('Employee Input 20-21'!HGS31="","",'Employee Input 20-21'!HGS31)</f>
        <v/>
      </c>
      <c r="HGT31" s="14" t="str">
        <f>IF('Employee Input 20-21'!HGT31="","",'Employee Input 20-21'!HGT31)</f>
        <v/>
      </c>
      <c r="HGU31" s="14" t="str">
        <f>IF('Employee Input 20-21'!HGU31="","",'Employee Input 20-21'!HGU31)</f>
        <v/>
      </c>
      <c r="HGV31" s="14" t="str">
        <f>IF('Employee Input 20-21'!HGV31="","",'Employee Input 20-21'!HGV31)</f>
        <v/>
      </c>
      <c r="HGW31" s="14" t="str">
        <f>IF('Employee Input 20-21'!HGW31="","",'Employee Input 20-21'!HGW31)</f>
        <v/>
      </c>
      <c r="HGX31" s="14" t="str">
        <f>IF('Employee Input 20-21'!HGX31="","",'Employee Input 20-21'!HGX31)</f>
        <v/>
      </c>
      <c r="HGY31" s="14" t="str">
        <f>IF('Employee Input 20-21'!HGY31="","",'Employee Input 20-21'!HGY31)</f>
        <v/>
      </c>
      <c r="HGZ31" s="14" t="str">
        <f>IF('Employee Input 20-21'!HGZ31="","",'Employee Input 20-21'!HGZ31)</f>
        <v/>
      </c>
      <c r="HHA31" s="14" t="str">
        <f>IF('Employee Input 20-21'!HHA31="","",'Employee Input 20-21'!HHA31)</f>
        <v/>
      </c>
      <c r="HHB31" s="14" t="str">
        <f>IF('Employee Input 20-21'!HHB31="","",'Employee Input 20-21'!HHB31)</f>
        <v/>
      </c>
      <c r="HHC31" s="14" t="str">
        <f>IF('Employee Input 20-21'!HHC31="","",'Employee Input 20-21'!HHC31)</f>
        <v/>
      </c>
      <c r="HHD31" s="14" t="str">
        <f>IF('Employee Input 20-21'!HHD31="","",'Employee Input 20-21'!HHD31)</f>
        <v/>
      </c>
      <c r="HHE31" s="14" t="str">
        <f>IF('Employee Input 20-21'!HHE31="","",'Employee Input 20-21'!HHE31)</f>
        <v/>
      </c>
      <c r="HHF31" s="14" t="str">
        <f>IF('Employee Input 20-21'!HHF31="","",'Employee Input 20-21'!HHF31)</f>
        <v/>
      </c>
      <c r="HHG31" s="14" t="str">
        <f>IF('Employee Input 20-21'!HHG31="","",'Employee Input 20-21'!HHG31)</f>
        <v/>
      </c>
      <c r="HHH31" s="14" t="str">
        <f>IF('Employee Input 20-21'!HHH31="","",'Employee Input 20-21'!HHH31)</f>
        <v/>
      </c>
      <c r="HHI31" s="14" t="str">
        <f>IF('Employee Input 20-21'!HHI31="","",'Employee Input 20-21'!HHI31)</f>
        <v/>
      </c>
      <c r="HHJ31" s="14" t="str">
        <f>IF('Employee Input 20-21'!HHJ31="","",'Employee Input 20-21'!HHJ31)</f>
        <v/>
      </c>
      <c r="HHK31" s="14" t="str">
        <f>IF('Employee Input 20-21'!HHK31="","",'Employee Input 20-21'!HHK31)</f>
        <v/>
      </c>
      <c r="HHL31" s="14" t="str">
        <f>IF('Employee Input 20-21'!HHL31="","",'Employee Input 20-21'!HHL31)</f>
        <v/>
      </c>
      <c r="HHM31" s="14" t="str">
        <f>IF('Employee Input 20-21'!HHM31="","",'Employee Input 20-21'!HHM31)</f>
        <v/>
      </c>
      <c r="HHN31" s="14" t="str">
        <f>IF('Employee Input 20-21'!HHN31="","",'Employee Input 20-21'!HHN31)</f>
        <v/>
      </c>
      <c r="HHO31" s="14" t="str">
        <f>IF('Employee Input 20-21'!HHO31="","",'Employee Input 20-21'!HHO31)</f>
        <v/>
      </c>
      <c r="HHP31" s="14" t="str">
        <f>IF('Employee Input 20-21'!HHP31="","",'Employee Input 20-21'!HHP31)</f>
        <v/>
      </c>
      <c r="HHQ31" s="14" t="str">
        <f>IF('Employee Input 20-21'!HHQ31="","",'Employee Input 20-21'!HHQ31)</f>
        <v/>
      </c>
      <c r="HHR31" s="14" t="str">
        <f>IF('Employee Input 20-21'!HHR31="","",'Employee Input 20-21'!HHR31)</f>
        <v/>
      </c>
      <c r="HHS31" s="14" t="str">
        <f>IF('Employee Input 20-21'!HHS31="","",'Employee Input 20-21'!HHS31)</f>
        <v/>
      </c>
      <c r="HHT31" s="14" t="str">
        <f>IF('Employee Input 20-21'!HHT31="","",'Employee Input 20-21'!HHT31)</f>
        <v/>
      </c>
      <c r="HHU31" s="14" t="str">
        <f>IF('Employee Input 20-21'!HHU31="","",'Employee Input 20-21'!HHU31)</f>
        <v/>
      </c>
      <c r="HHV31" s="14" t="str">
        <f>IF('Employee Input 20-21'!HHV31="","",'Employee Input 20-21'!HHV31)</f>
        <v/>
      </c>
      <c r="HHW31" s="14" t="str">
        <f>IF('Employee Input 20-21'!HHW31="","",'Employee Input 20-21'!HHW31)</f>
        <v/>
      </c>
      <c r="HHX31" s="14" t="str">
        <f>IF('Employee Input 20-21'!HHX31="","",'Employee Input 20-21'!HHX31)</f>
        <v/>
      </c>
      <c r="HHY31" s="14" t="str">
        <f>IF('Employee Input 20-21'!HHY31="","",'Employee Input 20-21'!HHY31)</f>
        <v/>
      </c>
      <c r="HHZ31" s="14" t="str">
        <f>IF('Employee Input 20-21'!HHZ31="","",'Employee Input 20-21'!HHZ31)</f>
        <v/>
      </c>
      <c r="HIA31" s="14" t="str">
        <f>IF('Employee Input 20-21'!HIA31="","",'Employee Input 20-21'!HIA31)</f>
        <v/>
      </c>
      <c r="HIB31" s="14" t="str">
        <f>IF('Employee Input 20-21'!HIB31="","",'Employee Input 20-21'!HIB31)</f>
        <v/>
      </c>
      <c r="HIC31" s="14" t="str">
        <f>IF('Employee Input 20-21'!HIC31="","",'Employee Input 20-21'!HIC31)</f>
        <v/>
      </c>
      <c r="HID31" s="14" t="str">
        <f>IF('Employee Input 20-21'!HID31="","",'Employee Input 20-21'!HID31)</f>
        <v/>
      </c>
      <c r="HIE31" s="14" t="str">
        <f>IF('Employee Input 20-21'!HIE31="","",'Employee Input 20-21'!HIE31)</f>
        <v/>
      </c>
      <c r="HIF31" s="14" t="str">
        <f>IF('Employee Input 20-21'!HIF31="","",'Employee Input 20-21'!HIF31)</f>
        <v/>
      </c>
      <c r="HIG31" s="14" t="str">
        <f>IF('Employee Input 20-21'!HIG31="","",'Employee Input 20-21'!HIG31)</f>
        <v/>
      </c>
      <c r="HIH31" s="14" t="str">
        <f>IF('Employee Input 20-21'!HIH31="","",'Employee Input 20-21'!HIH31)</f>
        <v/>
      </c>
      <c r="HII31" s="14" t="str">
        <f>IF('Employee Input 20-21'!HII31="","",'Employee Input 20-21'!HII31)</f>
        <v/>
      </c>
      <c r="HIJ31" s="14" t="str">
        <f>IF('Employee Input 20-21'!HIJ31="","",'Employee Input 20-21'!HIJ31)</f>
        <v/>
      </c>
      <c r="HIK31" s="14" t="str">
        <f>IF('Employee Input 20-21'!HIK31="","",'Employee Input 20-21'!HIK31)</f>
        <v/>
      </c>
      <c r="HIL31" s="14" t="str">
        <f>IF('Employee Input 20-21'!HIL31="","",'Employee Input 20-21'!HIL31)</f>
        <v/>
      </c>
      <c r="HIM31" s="14" t="str">
        <f>IF('Employee Input 20-21'!HIM31="","",'Employee Input 20-21'!HIM31)</f>
        <v/>
      </c>
      <c r="HIN31" s="14" t="str">
        <f>IF('Employee Input 20-21'!HIN31="","",'Employee Input 20-21'!HIN31)</f>
        <v/>
      </c>
      <c r="HIO31" s="14" t="str">
        <f>IF('Employee Input 20-21'!HIO31="","",'Employee Input 20-21'!HIO31)</f>
        <v/>
      </c>
      <c r="HIP31" s="14" t="str">
        <f>IF('Employee Input 20-21'!HIP31="","",'Employee Input 20-21'!HIP31)</f>
        <v/>
      </c>
      <c r="HIQ31" s="14" t="str">
        <f>IF('Employee Input 20-21'!HIQ31="","",'Employee Input 20-21'!HIQ31)</f>
        <v/>
      </c>
      <c r="HIR31" s="14" t="str">
        <f>IF('Employee Input 20-21'!HIR31="","",'Employee Input 20-21'!HIR31)</f>
        <v/>
      </c>
      <c r="HIS31" s="14" t="str">
        <f>IF('Employee Input 20-21'!HIS31="","",'Employee Input 20-21'!HIS31)</f>
        <v/>
      </c>
      <c r="HIT31" s="14" t="str">
        <f>IF('Employee Input 20-21'!HIT31="","",'Employee Input 20-21'!HIT31)</f>
        <v/>
      </c>
      <c r="HIU31" s="14" t="str">
        <f>IF('Employee Input 20-21'!HIU31="","",'Employee Input 20-21'!HIU31)</f>
        <v/>
      </c>
      <c r="HIV31" s="14" t="str">
        <f>IF('Employee Input 20-21'!HIV31="","",'Employee Input 20-21'!HIV31)</f>
        <v/>
      </c>
      <c r="HIW31" s="14" t="str">
        <f>IF('Employee Input 20-21'!HIW31="","",'Employee Input 20-21'!HIW31)</f>
        <v/>
      </c>
      <c r="HIX31" s="14" t="str">
        <f>IF('Employee Input 20-21'!HIX31="","",'Employee Input 20-21'!HIX31)</f>
        <v/>
      </c>
      <c r="HIY31" s="14" t="str">
        <f>IF('Employee Input 20-21'!HIY31="","",'Employee Input 20-21'!HIY31)</f>
        <v/>
      </c>
      <c r="HIZ31" s="14" t="str">
        <f>IF('Employee Input 20-21'!HIZ31="","",'Employee Input 20-21'!HIZ31)</f>
        <v/>
      </c>
      <c r="HJA31" s="14" t="str">
        <f>IF('Employee Input 20-21'!HJA31="","",'Employee Input 20-21'!HJA31)</f>
        <v/>
      </c>
      <c r="HJB31" s="14" t="str">
        <f>IF('Employee Input 20-21'!HJB31="","",'Employee Input 20-21'!HJB31)</f>
        <v/>
      </c>
      <c r="HJC31" s="14" t="str">
        <f>IF('Employee Input 20-21'!HJC31="","",'Employee Input 20-21'!HJC31)</f>
        <v/>
      </c>
      <c r="HJD31" s="14" t="str">
        <f>IF('Employee Input 20-21'!HJD31="","",'Employee Input 20-21'!HJD31)</f>
        <v/>
      </c>
      <c r="HJE31" s="14" t="str">
        <f>IF('Employee Input 20-21'!HJE31="","",'Employee Input 20-21'!HJE31)</f>
        <v/>
      </c>
      <c r="HJF31" s="14" t="str">
        <f>IF('Employee Input 20-21'!HJF31="","",'Employee Input 20-21'!HJF31)</f>
        <v/>
      </c>
      <c r="HJG31" s="14" t="str">
        <f>IF('Employee Input 20-21'!HJG31="","",'Employee Input 20-21'!HJG31)</f>
        <v/>
      </c>
      <c r="HJH31" s="14" t="str">
        <f>IF('Employee Input 20-21'!HJH31="","",'Employee Input 20-21'!HJH31)</f>
        <v/>
      </c>
      <c r="HJI31" s="14" t="str">
        <f>IF('Employee Input 20-21'!HJI31="","",'Employee Input 20-21'!HJI31)</f>
        <v/>
      </c>
      <c r="HJJ31" s="14" t="str">
        <f>IF('Employee Input 20-21'!HJJ31="","",'Employee Input 20-21'!HJJ31)</f>
        <v/>
      </c>
      <c r="HJK31" s="14" t="str">
        <f>IF('Employee Input 20-21'!HJK31="","",'Employee Input 20-21'!HJK31)</f>
        <v/>
      </c>
      <c r="HJL31" s="14" t="str">
        <f>IF('Employee Input 20-21'!HJL31="","",'Employee Input 20-21'!HJL31)</f>
        <v/>
      </c>
      <c r="HJM31" s="14" t="str">
        <f>IF('Employee Input 20-21'!HJM31="","",'Employee Input 20-21'!HJM31)</f>
        <v/>
      </c>
      <c r="HJN31" s="14" t="str">
        <f>IF('Employee Input 20-21'!HJN31="","",'Employee Input 20-21'!HJN31)</f>
        <v/>
      </c>
      <c r="HJO31" s="14" t="str">
        <f>IF('Employee Input 20-21'!HJO31="","",'Employee Input 20-21'!HJO31)</f>
        <v/>
      </c>
      <c r="HJP31" s="14" t="str">
        <f>IF('Employee Input 20-21'!HJP31="","",'Employee Input 20-21'!HJP31)</f>
        <v/>
      </c>
      <c r="HJQ31" s="14" t="str">
        <f>IF('Employee Input 20-21'!HJQ31="","",'Employee Input 20-21'!HJQ31)</f>
        <v/>
      </c>
      <c r="HJR31" s="14" t="str">
        <f>IF('Employee Input 20-21'!HJR31="","",'Employee Input 20-21'!HJR31)</f>
        <v/>
      </c>
      <c r="HJS31" s="14" t="str">
        <f>IF('Employee Input 20-21'!HJS31="","",'Employee Input 20-21'!HJS31)</f>
        <v/>
      </c>
      <c r="HJT31" s="14" t="str">
        <f>IF('Employee Input 20-21'!HJT31="","",'Employee Input 20-21'!HJT31)</f>
        <v/>
      </c>
      <c r="HJU31" s="14" t="str">
        <f>IF('Employee Input 20-21'!HJU31="","",'Employee Input 20-21'!HJU31)</f>
        <v/>
      </c>
      <c r="HJV31" s="14" t="str">
        <f>IF('Employee Input 20-21'!HJV31="","",'Employee Input 20-21'!HJV31)</f>
        <v/>
      </c>
      <c r="HJW31" s="14" t="str">
        <f>IF('Employee Input 20-21'!HJW31="","",'Employee Input 20-21'!HJW31)</f>
        <v/>
      </c>
      <c r="HJX31" s="14" t="str">
        <f>IF('Employee Input 20-21'!HJX31="","",'Employee Input 20-21'!HJX31)</f>
        <v/>
      </c>
      <c r="HJY31" s="14" t="str">
        <f>IF('Employee Input 20-21'!HJY31="","",'Employee Input 20-21'!HJY31)</f>
        <v/>
      </c>
      <c r="HJZ31" s="14" t="str">
        <f>IF('Employee Input 20-21'!HJZ31="","",'Employee Input 20-21'!HJZ31)</f>
        <v/>
      </c>
      <c r="HKA31" s="14" t="str">
        <f>IF('Employee Input 20-21'!HKA31="","",'Employee Input 20-21'!HKA31)</f>
        <v/>
      </c>
      <c r="HKB31" s="14" t="str">
        <f>IF('Employee Input 20-21'!HKB31="","",'Employee Input 20-21'!HKB31)</f>
        <v/>
      </c>
      <c r="HKC31" s="14" t="str">
        <f>IF('Employee Input 20-21'!HKC31="","",'Employee Input 20-21'!HKC31)</f>
        <v/>
      </c>
      <c r="HKD31" s="14" t="str">
        <f>IF('Employee Input 20-21'!HKD31="","",'Employee Input 20-21'!HKD31)</f>
        <v/>
      </c>
      <c r="HKE31" s="14" t="str">
        <f>IF('Employee Input 20-21'!HKE31="","",'Employee Input 20-21'!HKE31)</f>
        <v/>
      </c>
      <c r="HKF31" s="14" t="str">
        <f>IF('Employee Input 20-21'!HKF31="","",'Employee Input 20-21'!HKF31)</f>
        <v/>
      </c>
      <c r="HKG31" s="14" t="str">
        <f>IF('Employee Input 20-21'!HKG31="","",'Employee Input 20-21'!HKG31)</f>
        <v/>
      </c>
      <c r="HKH31" s="14" t="str">
        <f>IF('Employee Input 20-21'!HKH31="","",'Employee Input 20-21'!HKH31)</f>
        <v/>
      </c>
      <c r="HKI31" s="14" t="str">
        <f>IF('Employee Input 20-21'!HKI31="","",'Employee Input 20-21'!HKI31)</f>
        <v/>
      </c>
      <c r="HKJ31" s="14" t="str">
        <f>IF('Employee Input 20-21'!HKJ31="","",'Employee Input 20-21'!HKJ31)</f>
        <v/>
      </c>
      <c r="HKK31" s="14" t="str">
        <f>IF('Employee Input 20-21'!HKK31="","",'Employee Input 20-21'!HKK31)</f>
        <v/>
      </c>
      <c r="HKL31" s="14" t="str">
        <f>IF('Employee Input 20-21'!HKL31="","",'Employee Input 20-21'!HKL31)</f>
        <v/>
      </c>
      <c r="HKM31" s="14" t="str">
        <f>IF('Employee Input 20-21'!HKM31="","",'Employee Input 20-21'!HKM31)</f>
        <v/>
      </c>
      <c r="HKN31" s="14" t="str">
        <f>IF('Employee Input 20-21'!HKN31="","",'Employee Input 20-21'!HKN31)</f>
        <v/>
      </c>
      <c r="HKO31" s="14" t="str">
        <f>IF('Employee Input 20-21'!HKO31="","",'Employee Input 20-21'!HKO31)</f>
        <v/>
      </c>
      <c r="HKP31" s="14" t="str">
        <f>IF('Employee Input 20-21'!HKP31="","",'Employee Input 20-21'!HKP31)</f>
        <v/>
      </c>
      <c r="HKQ31" s="14" t="str">
        <f>IF('Employee Input 20-21'!HKQ31="","",'Employee Input 20-21'!HKQ31)</f>
        <v/>
      </c>
      <c r="HKR31" s="14" t="str">
        <f>IF('Employee Input 20-21'!HKR31="","",'Employee Input 20-21'!HKR31)</f>
        <v/>
      </c>
      <c r="HKS31" s="14" t="str">
        <f>IF('Employee Input 20-21'!HKS31="","",'Employee Input 20-21'!HKS31)</f>
        <v/>
      </c>
      <c r="HKT31" s="14" t="str">
        <f>IF('Employee Input 20-21'!HKT31="","",'Employee Input 20-21'!HKT31)</f>
        <v/>
      </c>
      <c r="HKU31" s="14" t="str">
        <f>IF('Employee Input 20-21'!HKU31="","",'Employee Input 20-21'!HKU31)</f>
        <v/>
      </c>
      <c r="HKV31" s="14" t="str">
        <f>IF('Employee Input 20-21'!HKV31="","",'Employee Input 20-21'!HKV31)</f>
        <v/>
      </c>
      <c r="HKW31" s="14" t="str">
        <f>IF('Employee Input 20-21'!HKW31="","",'Employee Input 20-21'!HKW31)</f>
        <v/>
      </c>
      <c r="HKX31" s="14" t="str">
        <f>IF('Employee Input 20-21'!HKX31="","",'Employee Input 20-21'!HKX31)</f>
        <v/>
      </c>
      <c r="HKY31" s="14" t="str">
        <f>IF('Employee Input 20-21'!HKY31="","",'Employee Input 20-21'!HKY31)</f>
        <v/>
      </c>
      <c r="HKZ31" s="14" t="str">
        <f>IF('Employee Input 20-21'!HKZ31="","",'Employee Input 20-21'!HKZ31)</f>
        <v/>
      </c>
      <c r="HLA31" s="14" t="str">
        <f>IF('Employee Input 20-21'!HLA31="","",'Employee Input 20-21'!HLA31)</f>
        <v/>
      </c>
      <c r="HLB31" s="14" t="str">
        <f>IF('Employee Input 20-21'!HLB31="","",'Employee Input 20-21'!HLB31)</f>
        <v/>
      </c>
      <c r="HLC31" s="14" t="str">
        <f>IF('Employee Input 20-21'!HLC31="","",'Employee Input 20-21'!HLC31)</f>
        <v/>
      </c>
      <c r="HLD31" s="14" t="str">
        <f>IF('Employee Input 20-21'!HLD31="","",'Employee Input 20-21'!HLD31)</f>
        <v/>
      </c>
      <c r="HLE31" s="14" t="str">
        <f>IF('Employee Input 20-21'!HLE31="","",'Employee Input 20-21'!HLE31)</f>
        <v/>
      </c>
      <c r="HLF31" s="14" t="str">
        <f>IF('Employee Input 20-21'!HLF31="","",'Employee Input 20-21'!HLF31)</f>
        <v/>
      </c>
      <c r="HLG31" s="14" t="str">
        <f>IF('Employee Input 20-21'!HLG31="","",'Employee Input 20-21'!HLG31)</f>
        <v/>
      </c>
      <c r="HLH31" s="14" t="str">
        <f>IF('Employee Input 20-21'!HLH31="","",'Employee Input 20-21'!HLH31)</f>
        <v/>
      </c>
      <c r="HLI31" s="14" t="str">
        <f>IF('Employee Input 20-21'!HLI31="","",'Employee Input 20-21'!HLI31)</f>
        <v/>
      </c>
      <c r="HLJ31" s="14" t="str">
        <f>IF('Employee Input 20-21'!HLJ31="","",'Employee Input 20-21'!HLJ31)</f>
        <v/>
      </c>
      <c r="HLK31" s="14" t="str">
        <f>IF('Employee Input 20-21'!HLK31="","",'Employee Input 20-21'!HLK31)</f>
        <v/>
      </c>
      <c r="HLL31" s="14" t="str">
        <f>IF('Employee Input 20-21'!HLL31="","",'Employee Input 20-21'!HLL31)</f>
        <v/>
      </c>
      <c r="HLM31" s="14" t="str">
        <f>IF('Employee Input 20-21'!HLM31="","",'Employee Input 20-21'!HLM31)</f>
        <v/>
      </c>
      <c r="HLN31" s="14" t="str">
        <f>IF('Employee Input 20-21'!HLN31="","",'Employee Input 20-21'!HLN31)</f>
        <v/>
      </c>
      <c r="HLO31" s="14" t="str">
        <f>IF('Employee Input 20-21'!HLO31="","",'Employee Input 20-21'!HLO31)</f>
        <v/>
      </c>
      <c r="HLP31" s="14" t="str">
        <f>IF('Employee Input 20-21'!HLP31="","",'Employee Input 20-21'!HLP31)</f>
        <v/>
      </c>
      <c r="HLQ31" s="14" t="str">
        <f>IF('Employee Input 20-21'!HLQ31="","",'Employee Input 20-21'!HLQ31)</f>
        <v/>
      </c>
      <c r="HLR31" s="14" t="str">
        <f>IF('Employee Input 20-21'!HLR31="","",'Employee Input 20-21'!HLR31)</f>
        <v/>
      </c>
      <c r="HLS31" s="14" t="str">
        <f>IF('Employee Input 20-21'!HLS31="","",'Employee Input 20-21'!HLS31)</f>
        <v/>
      </c>
      <c r="HLT31" s="14" t="str">
        <f>IF('Employee Input 20-21'!HLT31="","",'Employee Input 20-21'!HLT31)</f>
        <v/>
      </c>
      <c r="HLU31" s="14" t="str">
        <f>IF('Employee Input 20-21'!HLU31="","",'Employee Input 20-21'!HLU31)</f>
        <v/>
      </c>
      <c r="HLV31" s="14" t="str">
        <f>IF('Employee Input 20-21'!HLV31="","",'Employee Input 20-21'!HLV31)</f>
        <v/>
      </c>
      <c r="HLW31" s="14" t="str">
        <f>IF('Employee Input 20-21'!HLW31="","",'Employee Input 20-21'!HLW31)</f>
        <v/>
      </c>
      <c r="HLX31" s="14" t="str">
        <f>IF('Employee Input 20-21'!HLX31="","",'Employee Input 20-21'!HLX31)</f>
        <v/>
      </c>
      <c r="HLY31" s="14" t="str">
        <f>IF('Employee Input 20-21'!HLY31="","",'Employee Input 20-21'!HLY31)</f>
        <v/>
      </c>
      <c r="HLZ31" s="14" t="str">
        <f>IF('Employee Input 20-21'!HLZ31="","",'Employee Input 20-21'!HLZ31)</f>
        <v/>
      </c>
      <c r="HMA31" s="14" t="str">
        <f>IF('Employee Input 20-21'!HMA31="","",'Employee Input 20-21'!HMA31)</f>
        <v/>
      </c>
      <c r="HMB31" s="14" t="str">
        <f>IF('Employee Input 20-21'!HMB31="","",'Employee Input 20-21'!HMB31)</f>
        <v/>
      </c>
      <c r="HMC31" s="14" t="str">
        <f>IF('Employee Input 20-21'!HMC31="","",'Employee Input 20-21'!HMC31)</f>
        <v/>
      </c>
      <c r="HMD31" s="14" t="str">
        <f>IF('Employee Input 20-21'!HMD31="","",'Employee Input 20-21'!HMD31)</f>
        <v/>
      </c>
      <c r="HME31" s="14" t="str">
        <f>IF('Employee Input 20-21'!HME31="","",'Employee Input 20-21'!HME31)</f>
        <v/>
      </c>
      <c r="HMF31" s="14" t="str">
        <f>IF('Employee Input 20-21'!HMF31="","",'Employee Input 20-21'!HMF31)</f>
        <v/>
      </c>
      <c r="HMG31" s="14" t="str">
        <f>IF('Employee Input 20-21'!HMG31="","",'Employee Input 20-21'!HMG31)</f>
        <v/>
      </c>
      <c r="HMH31" s="14" t="str">
        <f>IF('Employee Input 20-21'!HMH31="","",'Employee Input 20-21'!HMH31)</f>
        <v/>
      </c>
      <c r="HMI31" s="14" t="str">
        <f>IF('Employee Input 20-21'!HMI31="","",'Employee Input 20-21'!HMI31)</f>
        <v/>
      </c>
      <c r="HMJ31" s="14" t="str">
        <f>IF('Employee Input 20-21'!HMJ31="","",'Employee Input 20-21'!HMJ31)</f>
        <v/>
      </c>
      <c r="HMK31" s="14" t="str">
        <f>IF('Employee Input 20-21'!HMK31="","",'Employee Input 20-21'!HMK31)</f>
        <v/>
      </c>
      <c r="HML31" s="14" t="str">
        <f>IF('Employee Input 20-21'!HML31="","",'Employee Input 20-21'!HML31)</f>
        <v/>
      </c>
      <c r="HMM31" s="14" t="str">
        <f>IF('Employee Input 20-21'!HMM31="","",'Employee Input 20-21'!HMM31)</f>
        <v/>
      </c>
      <c r="HMN31" s="14" t="str">
        <f>IF('Employee Input 20-21'!HMN31="","",'Employee Input 20-21'!HMN31)</f>
        <v/>
      </c>
      <c r="HMO31" s="14" t="str">
        <f>IF('Employee Input 20-21'!HMO31="","",'Employee Input 20-21'!HMO31)</f>
        <v/>
      </c>
      <c r="HMP31" s="14" t="str">
        <f>IF('Employee Input 20-21'!HMP31="","",'Employee Input 20-21'!HMP31)</f>
        <v/>
      </c>
      <c r="HMQ31" s="14" t="str">
        <f>IF('Employee Input 20-21'!HMQ31="","",'Employee Input 20-21'!HMQ31)</f>
        <v/>
      </c>
      <c r="HMR31" s="14" t="str">
        <f>IF('Employee Input 20-21'!HMR31="","",'Employee Input 20-21'!HMR31)</f>
        <v/>
      </c>
      <c r="HMS31" s="14" t="str">
        <f>IF('Employee Input 20-21'!HMS31="","",'Employee Input 20-21'!HMS31)</f>
        <v/>
      </c>
      <c r="HMT31" s="14" t="str">
        <f>IF('Employee Input 20-21'!HMT31="","",'Employee Input 20-21'!HMT31)</f>
        <v/>
      </c>
      <c r="HMU31" s="14" t="str">
        <f>IF('Employee Input 20-21'!HMU31="","",'Employee Input 20-21'!HMU31)</f>
        <v/>
      </c>
      <c r="HMV31" s="14" t="str">
        <f>IF('Employee Input 20-21'!HMV31="","",'Employee Input 20-21'!HMV31)</f>
        <v/>
      </c>
      <c r="HMW31" s="14" t="str">
        <f>IF('Employee Input 20-21'!HMW31="","",'Employee Input 20-21'!HMW31)</f>
        <v/>
      </c>
      <c r="HMX31" s="14" t="str">
        <f>IF('Employee Input 20-21'!HMX31="","",'Employee Input 20-21'!HMX31)</f>
        <v/>
      </c>
      <c r="HMY31" s="14" t="str">
        <f>IF('Employee Input 20-21'!HMY31="","",'Employee Input 20-21'!HMY31)</f>
        <v/>
      </c>
      <c r="HMZ31" s="14" t="str">
        <f>IF('Employee Input 20-21'!HMZ31="","",'Employee Input 20-21'!HMZ31)</f>
        <v/>
      </c>
      <c r="HNA31" s="14" t="str">
        <f>IF('Employee Input 20-21'!HNA31="","",'Employee Input 20-21'!HNA31)</f>
        <v/>
      </c>
      <c r="HNB31" s="14" t="str">
        <f>IF('Employee Input 20-21'!HNB31="","",'Employee Input 20-21'!HNB31)</f>
        <v/>
      </c>
      <c r="HNC31" s="14" t="str">
        <f>IF('Employee Input 20-21'!HNC31="","",'Employee Input 20-21'!HNC31)</f>
        <v/>
      </c>
      <c r="HND31" s="14" t="str">
        <f>IF('Employee Input 20-21'!HND31="","",'Employee Input 20-21'!HND31)</f>
        <v/>
      </c>
      <c r="HNE31" s="14" t="str">
        <f>IF('Employee Input 20-21'!HNE31="","",'Employee Input 20-21'!HNE31)</f>
        <v/>
      </c>
      <c r="HNF31" s="14" t="str">
        <f>IF('Employee Input 20-21'!HNF31="","",'Employee Input 20-21'!HNF31)</f>
        <v/>
      </c>
      <c r="HNG31" s="14" t="str">
        <f>IF('Employee Input 20-21'!HNG31="","",'Employee Input 20-21'!HNG31)</f>
        <v/>
      </c>
      <c r="HNH31" s="14" t="str">
        <f>IF('Employee Input 20-21'!HNH31="","",'Employee Input 20-21'!HNH31)</f>
        <v/>
      </c>
      <c r="HNI31" s="14" t="str">
        <f>IF('Employee Input 20-21'!HNI31="","",'Employee Input 20-21'!HNI31)</f>
        <v/>
      </c>
      <c r="HNJ31" s="14" t="str">
        <f>IF('Employee Input 20-21'!HNJ31="","",'Employee Input 20-21'!HNJ31)</f>
        <v/>
      </c>
      <c r="HNK31" s="14" t="str">
        <f>IF('Employee Input 20-21'!HNK31="","",'Employee Input 20-21'!HNK31)</f>
        <v/>
      </c>
      <c r="HNL31" s="14" t="str">
        <f>IF('Employee Input 20-21'!HNL31="","",'Employee Input 20-21'!HNL31)</f>
        <v/>
      </c>
      <c r="HNM31" s="14" t="str">
        <f>IF('Employee Input 20-21'!HNM31="","",'Employee Input 20-21'!HNM31)</f>
        <v/>
      </c>
      <c r="HNN31" s="14" t="str">
        <f>IF('Employee Input 20-21'!HNN31="","",'Employee Input 20-21'!HNN31)</f>
        <v/>
      </c>
      <c r="HNO31" s="14" t="str">
        <f>IF('Employee Input 20-21'!HNO31="","",'Employee Input 20-21'!HNO31)</f>
        <v/>
      </c>
      <c r="HNP31" s="14" t="str">
        <f>IF('Employee Input 20-21'!HNP31="","",'Employee Input 20-21'!HNP31)</f>
        <v/>
      </c>
      <c r="HNQ31" s="14" t="str">
        <f>IF('Employee Input 20-21'!HNQ31="","",'Employee Input 20-21'!HNQ31)</f>
        <v/>
      </c>
      <c r="HNR31" s="14" t="str">
        <f>IF('Employee Input 20-21'!HNR31="","",'Employee Input 20-21'!HNR31)</f>
        <v/>
      </c>
      <c r="HNS31" s="14" t="str">
        <f>IF('Employee Input 20-21'!HNS31="","",'Employee Input 20-21'!HNS31)</f>
        <v/>
      </c>
      <c r="HNT31" s="14" t="str">
        <f>IF('Employee Input 20-21'!HNT31="","",'Employee Input 20-21'!HNT31)</f>
        <v/>
      </c>
      <c r="HNU31" s="14" t="str">
        <f>IF('Employee Input 20-21'!HNU31="","",'Employee Input 20-21'!HNU31)</f>
        <v/>
      </c>
      <c r="HNV31" s="14" t="str">
        <f>IF('Employee Input 20-21'!HNV31="","",'Employee Input 20-21'!HNV31)</f>
        <v/>
      </c>
      <c r="HNW31" s="14" t="str">
        <f>IF('Employee Input 20-21'!HNW31="","",'Employee Input 20-21'!HNW31)</f>
        <v/>
      </c>
      <c r="HNX31" s="14" t="str">
        <f>IF('Employee Input 20-21'!HNX31="","",'Employee Input 20-21'!HNX31)</f>
        <v/>
      </c>
      <c r="HNY31" s="14" t="str">
        <f>IF('Employee Input 20-21'!HNY31="","",'Employee Input 20-21'!HNY31)</f>
        <v/>
      </c>
      <c r="HNZ31" s="14" t="str">
        <f>IF('Employee Input 20-21'!HNZ31="","",'Employee Input 20-21'!HNZ31)</f>
        <v/>
      </c>
      <c r="HOA31" s="14" t="str">
        <f>IF('Employee Input 20-21'!HOA31="","",'Employee Input 20-21'!HOA31)</f>
        <v/>
      </c>
      <c r="HOB31" s="14" t="str">
        <f>IF('Employee Input 20-21'!HOB31="","",'Employee Input 20-21'!HOB31)</f>
        <v/>
      </c>
      <c r="HOC31" s="14" t="str">
        <f>IF('Employee Input 20-21'!HOC31="","",'Employee Input 20-21'!HOC31)</f>
        <v/>
      </c>
      <c r="HOD31" s="14" t="str">
        <f>IF('Employee Input 20-21'!HOD31="","",'Employee Input 20-21'!HOD31)</f>
        <v/>
      </c>
      <c r="HOE31" s="14" t="str">
        <f>IF('Employee Input 20-21'!HOE31="","",'Employee Input 20-21'!HOE31)</f>
        <v/>
      </c>
      <c r="HOF31" s="14" t="str">
        <f>IF('Employee Input 20-21'!HOF31="","",'Employee Input 20-21'!HOF31)</f>
        <v/>
      </c>
      <c r="HOG31" s="14" t="str">
        <f>IF('Employee Input 20-21'!HOG31="","",'Employee Input 20-21'!HOG31)</f>
        <v/>
      </c>
      <c r="HOH31" s="14" t="str">
        <f>IF('Employee Input 20-21'!HOH31="","",'Employee Input 20-21'!HOH31)</f>
        <v/>
      </c>
      <c r="HOI31" s="14" t="str">
        <f>IF('Employee Input 20-21'!HOI31="","",'Employee Input 20-21'!HOI31)</f>
        <v/>
      </c>
      <c r="HOJ31" s="14" t="str">
        <f>IF('Employee Input 20-21'!HOJ31="","",'Employee Input 20-21'!HOJ31)</f>
        <v/>
      </c>
      <c r="HOK31" s="14" t="str">
        <f>IF('Employee Input 20-21'!HOK31="","",'Employee Input 20-21'!HOK31)</f>
        <v/>
      </c>
      <c r="HOL31" s="14" t="str">
        <f>IF('Employee Input 20-21'!HOL31="","",'Employee Input 20-21'!HOL31)</f>
        <v/>
      </c>
      <c r="HOM31" s="14" t="str">
        <f>IF('Employee Input 20-21'!HOM31="","",'Employee Input 20-21'!HOM31)</f>
        <v/>
      </c>
      <c r="HON31" s="14" t="str">
        <f>IF('Employee Input 20-21'!HON31="","",'Employee Input 20-21'!HON31)</f>
        <v/>
      </c>
      <c r="HOO31" s="14" t="str">
        <f>IF('Employee Input 20-21'!HOO31="","",'Employee Input 20-21'!HOO31)</f>
        <v/>
      </c>
      <c r="HOP31" s="14" t="str">
        <f>IF('Employee Input 20-21'!HOP31="","",'Employee Input 20-21'!HOP31)</f>
        <v/>
      </c>
      <c r="HOQ31" s="14" t="str">
        <f>IF('Employee Input 20-21'!HOQ31="","",'Employee Input 20-21'!HOQ31)</f>
        <v/>
      </c>
      <c r="HOR31" s="14" t="str">
        <f>IF('Employee Input 20-21'!HOR31="","",'Employee Input 20-21'!HOR31)</f>
        <v/>
      </c>
      <c r="HOS31" s="14" t="str">
        <f>IF('Employee Input 20-21'!HOS31="","",'Employee Input 20-21'!HOS31)</f>
        <v/>
      </c>
      <c r="HOT31" s="14" t="str">
        <f>IF('Employee Input 20-21'!HOT31="","",'Employee Input 20-21'!HOT31)</f>
        <v/>
      </c>
      <c r="HOU31" s="14" t="str">
        <f>IF('Employee Input 20-21'!HOU31="","",'Employee Input 20-21'!HOU31)</f>
        <v/>
      </c>
      <c r="HOV31" s="14" t="str">
        <f>IF('Employee Input 20-21'!HOV31="","",'Employee Input 20-21'!HOV31)</f>
        <v/>
      </c>
      <c r="HOW31" s="14" t="str">
        <f>IF('Employee Input 20-21'!HOW31="","",'Employee Input 20-21'!HOW31)</f>
        <v/>
      </c>
      <c r="HOX31" s="14" t="str">
        <f>IF('Employee Input 20-21'!HOX31="","",'Employee Input 20-21'!HOX31)</f>
        <v/>
      </c>
      <c r="HOY31" s="14" t="str">
        <f>IF('Employee Input 20-21'!HOY31="","",'Employee Input 20-21'!HOY31)</f>
        <v/>
      </c>
      <c r="HOZ31" s="14" t="str">
        <f>IF('Employee Input 20-21'!HOZ31="","",'Employee Input 20-21'!HOZ31)</f>
        <v/>
      </c>
      <c r="HPA31" s="14" t="str">
        <f>IF('Employee Input 20-21'!HPA31="","",'Employee Input 20-21'!HPA31)</f>
        <v/>
      </c>
      <c r="HPB31" s="14" t="str">
        <f>IF('Employee Input 20-21'!HPB31="","",'Employee Input 20-21'!HPB31)</f>
        <v/>
      </c>
      <c r="HPC31" s="14" t="str">
        <f>IF('Employee Input 20-21'!HPC31="","",'Employee Input 20-21'!HPC31)</f>
        <v/>
      </c>
      <c r="HPD31" s="14" t="str">
        <f>IF('Employee Input 20-21'!HPD31="","",'Employee Input 20-21'!HPD31)</f>
        <v/>
      </c>
      <c r="HPE31" s="14" t="str">
        <f>IF('Employee Input 20-21'!HPE31="","",'Employee Input 20-21'!HPE31)</f>
        <v/>
      </c>
      <c r="HPF31" s="14" t="str">
        <f>IF('Employee Input 20-21'!HPF31="","",'Employee Input 20-21'!HPF31)</f>
        <v/>
      </c>
      <c r="HPG31" s="14" t="str">
        <f>IF('Employee Input 20-21'!HPG31="","",'Employee Input 20-21'!HPG31)</f>
        <v/>
      </c>
      <c r="HPH31" s="14" t="str">
        <f>IF('Employee Input 20-21'!HPH31="","",'Employee Input 20-21'!HPH31)</f>
        <v/>
      </c>
      <c r="HPI31" s="14" t="str">
        <f>IF('Employee Input 20-21'!HPI31="","",'Employee Input 20-21'!HPI31)</f>
        <v/>
      </c>
      <c r="HPJ31" s="14" t="str">
        <f>IF('Employee Input 20-21'!HPJ31="","",'Employee Input 20-21'!HPJ31)</f>
        <v/>
      </c>
      <c r="HPK31" s="14" t="str">
        <f>IF('Employee Input 20-21'!HPK31="","",'Employee Input 20-21'!HPK31)</f>
        <v/>
      </c>
      <c r="HPL31" s="14" t="str">
        <f>IF('Employee Input 20-21'!HPL31="","",'Employee Input 20-21'!HPL31)</f>
        <v/>
      </c>
      <c r="HPM31" s="14" t="str">
        <f>IF('Employee Input 20-21'!HPM31="","",'Employee Input 20-21'!HPM31)</f>
        <v/>
      </c>
      <c r="HPN31" s="14" t="str">
        <f>IF('Employee Input 20-21'!HPN31="","",'Employee Input 20-21'!HPN31)</f>
        <v/>
      </c>
      <c r="HPO31" s="14" t="str">
        <f>IF('Employee Input 20-21'!HPO31="","",'Employee Input 20-21'!HPO31)</f>
        <v/>
      </c>
      <c r="HPP31" s="14" t="str">
        <f>IF('Employee Input 20-21'!HPP31="","",'Employee Input 20-21'!HPP31)</f>
        <v/>
      </c>
      <c r="HPQ31" s="14" t="str">
        <f>IF('Employee Input 20-21'!HPQ31="","",'Employee Input 20-21'!HPQ31)</f>
        <v/>
      </c>
      <c r="HPR31" s="14" t="str">
        <f>IF('Employee Input 20-21'!HPR31="","",'Employee Input 20-21'!HPR31)</f>
        <v/>
      </c>
      <c r="HPS31" s="14" t="str">
        <f>IF('Employee Input 20-21'!HPS31="","",'Employee Input 20-21'!HPS31)</f>
        <v/>
      </c>
      <c r="HPT31" s="14" t="str">
        <f>IF('Employee Input 20-21'!HPT31="","",'Employee Input 20-21'!HPT31)</f>
        <v/>
      </c>
      <c r="HPU31" s="14" t="str">
        <f>IF('Employee Input 20-21'!HPU31="","",'Employee Input 20-21'!HPU31)</f>
        <v/>
      </c>
      <c r="HPV31" s="14" t="str">
        <f>IF('Employee Input 20-21'!HPV31="","",'Employee Input 20-21'!HPV31)</f>
        <v/>
      </c>
      <c r="HPW31" s="14" t="str">
        <f>IF('Employee Input 20-21'!HPW31="","",'Employee Input 20-21'!HPW31)</f>
        <v/>
      </c>
      <c r="HPX31" s="14" t="str">
        <f>IF('Employee Input 20-21'!HPX31="","",'Employee Input 20-21'!HPX31)</f>
        <v/>
      </c>
      <c r="HPY31" s="14" t="str">
        <f>IF('Employee Input 20-21'!HPY31="","",'Employee Input 20-21'!HPY31)</f>
        <v/>
      </c>
      <c r="HPZ31" s="14" t="str">
        <f>IF('Employee Input 20-21'!HPZ31="","",'Employee Input 20-21'!HPZ31)</f>
        <v/>
      </c>
      <c r="HQA31" s="14" t="str">
        <f>IF('Employee Input 20-21'!HQA31="","",'Employee Input 20-21'!HQA31)</f>
        <v/>
      </c>
      <c r="HQB31" s="14" t="str">
        <f>IF('Employee Input 20-21'!HQB31="","",'Employee Input 20-21'!HQB31)</f>
        <v/>
      </c>
      <c r="HQC31" s="14" t="str">
        <f>IF('Employee Input 20-21'!HQC31="","",'Employee Input 20-21'!HQC31)</f>
        <v/>
      </c>
      <c r="HQD31" s="14" t="str">
        <f>IF('Employee Input 20-21'!HQD31="","",'Employee Input 20-21'!HQD31)</f>
        <v/>
      </c>
      <c r="HQE31" s="14" t="str">
        <f>IF('Employee Input 20-21'!HQE31="","",'Employee Input 20-21'!HQE31)</f>
        <v/>
      </c>
      <c r="HQF31" s="14" t="str">
        <f>IF('Employee Input 20-21'!HQF31="","",'Employee Input 20-21'!HQF31)</f>
        <v/>
      </c>
      <c r="HQG31" s="14" t="str">
        <f>IF('Employee Input 20-21'!HQG31="","",'Employee Input 20-21'!HQG31)</f>
        <v/>
      </c>
      <c r="HQH31" s="14" t="str">
        <f>IF('Employee Input 20-21'!HQH31="","",'Employee Input 20-21'!HQH31)</f>
        <v/>
      </c>
      <c r="HQI31" s="14" t="str">
        <f>IF('Employee Input 20-21'!HQI31="","",'Employee Input 20-21'!HQI31)</f>
        <v/>
      </c>
      <c r="HQJ31" s="14" t="str">
        <f>IF('Employee Input 20-21'!HQJ31="","",'Employee Input 20-21'!HQJ31)</f>
        <v/>
      </c>
      <c r="HQK31" s="14" t="str">
        <f>IF('Employee Input 20-21'!HQK31="","",'Employee Input 20-21'!HQK31)</f>
        <v/>
      </c>
      <c r="HQL31" s="14" t="str">
        <f>IF('Employee Input 20-21'!HQL31="","",'Employee Input 20-21'!HQL31)</f>
        <v/>
      </c>
      <c r="HQM31" s="14" t="str">
        <f>IF('Employee Input 20-21'!HQM31="","",'Employee Input 20-21'!HQM31)</f>
        <v/>
      </c>
      <c r="HQN31" s="14" t="str">
        <f>IF('Employee Input 20-21'!HQN31="","",'Employee Input 20-21'!HQN31)</f>
        <v/>
      </c>
      <c r="HQO31" s="14" t="str">
        <f>IF('Employee Input 20-21'!HQO31="","",'Employee Input 20-21'!HQO31)</f>
        <v/>
      </c>
      <c r="HQP31" s="14" t="str">
        <f>IF('Employee Input 20-21'!HQP31="","",'Employee Input 20-21'!HQP31)</f>
        <v/>
      </c>
      <c r="HQQ31" s="14" t="str">
        <f>IF('Employee Input 20-21'!HQQ31="","",'Employee Input 20-21'!HQQ31)</f>
        <v/>
      </c>
      <c r="HQR31" s="14" t="str">
        <f>IF('Employee Input 20-21'!HQR31="","",'Employee Input 20-21'!HQR31)</f>
        <v/>
      </c>
      <c r="HQS31" s="14" t="str">
        <f>IF('Employee Input 20-21'!HQS31="","",'Employee Input 20-21'!HQS31)</f>
        <v/>
      </c>
      <c r="HQT31" s="14" t="str">
        <f>IF('Employee Input 20-21'!HQT31="","",'Employee Input 20-21'!HQT31)</f>
        <v/>
      </c>
      <c r="HQU31" s="14" t="str">
        <f>IF('Employee Input 20-21'!HQU31="","",'Employee Input 20-21'!HQU31)</f>
        <v/>
      </c>
      <c r="HQV31" s="14" t="str">
        <f>IF('Employee Input 20-21'!HQV31="","",'Employee Input 20-21'!HQV31)</f>
        <v/>
      </c>
      <c r="HQW31" s="14" t="str">
        <f>IF('Employee Input 20-21'!HQW31="","",'Employee Input 20-21'!HQW31)</f>
        <v/>
      </c>
      <c r="HQX31" s="14" t="str">
        <f>IF('Employee Input 20-21'!HQX31="","",'Employee Input 20-21'!HQX31)</f>
        <v/>
      </c>
      <c r="HQY31" s="14" t="str">
        <f>IF('Employee Input 20-21'!HQY31="","",'Employee Input 20-21'!HQY31)</f>
        <v/>
      </c>
      <c r="HQZ31" s="14" t="str">
        <f>IF('Employee Input 20-21'!HQZ31="","",'Employee Input 20-21'!HQZ31)</f>
        <v/>
      </c>
      <c r="HRA31" s="14" t="str">
        <f>IF('Employee Input 20-21'!HRA31="","",'Employee Input 20-21'!HRA31)</f>
        <v/>
      </c>
      <c r="HRB31" s="14" t="str">
        <f>IF('Employee Input 20-21'!HRB31="","",'Employee Input 20-21'!HRB31)</f>
        <v/>
      </c>
      <c r="HRC31" s="14" t="str">
        <f>IF('Employee Input 20-21'!HRC31="","",'Employee Input 20-21'!HRC31)</f>
        <v/>
      </c>
      <c r="HRD31" s="14" t="str">
        <f>IF('Employee Input 20-21'!HRD31="","",'Employee Input 20-21'!HRD31)</f>
        <v/>
      </c>
      <c r="HRE31" s="14" t="str">
        <f>IF('Employee Input 20-21'!HRE31="","",'Employee Input 20-21'!HRE31)</f>
        <v/>
      </c>
      <c r="HRF31" s="14" t="str">
        <f>IF('Employee Input 20-21'!HRF31="","",'Employee Input 20-21'!HRF31)</f>
        <v/>
      </c>
      <c r="HRG31" s="14" t="str">
        <f>IF('Employee Input 20-21'!HRG31="","",'Employee Input 20-21'!HRG31)</f>
        <v/>
      </c>
      <c r="HRH31" s="14" t="str">
        <f>IF('Employee Input 20-21'!HRH31="","",'Employee Input 20-21'!HRH31)</f>
        <v/>
      </c>
      <c r="HRI31" s="14" t="str">
        <f>IF('Employee Input 20-21'!HRI31="","",'Employee Input 20-21'!HRI31)</f>
        <v/>
      </c>
      <c r="HRJ31" s="14" t="str">
        <f>IF('Employee Input 20-21'!HRJ31="","",'Employee Input 20-21'!HRJ31)</f>
        <v/>
      </c>
      <c r="HRK31" s="14" t="str">
        <f>IF('Employee Input 20-21'!HRK31="","",'Employee Input 20-21'!HRK31)</f>
        <v/>
      </c>
      <c r="HRL31" s="14" t="str">
        <f>IF('Employee Input 20-21'!HRL31="","",'Employee Input 20-21'!HRL31)</f>
        <v/>
      </c>
      <c r="HRM31" s="14" t="str">
        <f>IF('Employee Input 20-21'!HRM31="","",'Employee Input 20-21'!HRM31)</f>
        <v/>
      </c>
      <c r="HRN31" s="14" t="str">
        <f>IF('Employee Input 20-21'!HRN31="","",'Employee Input 20-21'!HRN31)</f>
        <v/>
      </c>
      <c r="HRO31" s="14" t="str">
        <f>IF('Employee Input 20-21'!HRO31="","",'Employee Input 20-21'!HRO31)</f>
        <v/>
      </c>
      <c r="HRP31" s="14" t="str">
        <f>IF('Employee Input 20-21'!HRP31="","",'Employee Input 20-21'!HRP31)</f>
        <v/>
      </c>
      <c r="HRQ31" s="14" t="str">
        <f>IF('Employee Input 20-21'!HRQ31="","",'Employee Input 20-21'!HRQ31)</f>
        <v/>
      </c>
      <c r="HRR31" s="14" t="str">
        <f>IF('Employee Input 20-21'!HRR31="","",'Employee Input 20-21'!HRR31)</f>
        <v/>
      </c>
      <c r="HRS31" s="14" t="str">
        <f>IF('Employee Input 20-21'!HRS31="","",'Employee Input 20-21'!HRS31)</f>
        <v/>
      </c>
      <c r="HRT31" s="14" t="str">
        <f>IF('Employee Input 20-21'!HRT31="","",'Employee Input 20-21'!HRT31)</f>
        <v/>
      </c>
      <c r="HRU31" s="14" t="str">
        <f>IF('Employee Input 20-21'!HRU31="","",'Employee Input 20-21'!HRU31)</f>
        <v/>
      </c>
      <c r="HRV31" s="14" t="str">
        <f>IF('Employee Input 20-21'!HRV31="","",'Employee Input 20-21'!HRV31)</f>
        <v/>
      </c>
      <c r="HRW31" s="14" t="str">
        <f>IF('Employee Input 20-21'!HRW31="","",'Employee Input 20-21'!HRW31)</f>
        <v/>
      </c>
      <c r="HRX31" s="14" t="str">
        <f>IF('Employee Input 20-21'!HRX31="","",'Employee Input 20-21'!HRX31)</f>
        <v/>
      </c>
      <c r="HRY31" s="14" t="str">
        <f>IF('Employee Input 20-21'!HRY31="","",'Employee Input 20-21'!HRY31)</f>
        <v/>
      </c>
      <c r="HRZ31" s="14" t="str">
        <f>IF('Employee Input 20-21'!HRZ31="","",'Employee Input 20-21'!HRZ31)</f>
        <v/>
      </c>
      <c r="HSA31" s="14" t="str">
        <f>IF('Employee Input 20-21'!HSA31="","",'Employee Input 20-21'!HSA31)</f>
        <v/>
      </c>
      <c r="HSB31" s="14" t="str">
        <f>IF('Employee Input 20-21'!HSB31="","",'Employee Input 20-21'!HSB31)</f>
        <v/>
      </c>
      <c r="HSC31" s="14" t="str">
        <f>IF('Employee Input 20-21'!HSC31="","",'Employee Input 20-21'!HSC31)</f>
        <v/>
      </c>
      <c r="HSD31" s="14" t="str">
        <f>IF('Employee Input 20-21'!HSD31="","",'Employee Input 20-21'!HSD31)</f>
        <v/>
      </c>
      <c r="HSE31" s="14" t="str">
        <f>IF('Employee Input 20-21'!HSE31="","",'Employee Input 20-21'!HSE31)</f>
        <v/>
      </c>
      <c r="HSF31" s="14" t="str">
        <f>IF('Employee Input 20-21'!HSF31="","",'Employee Input 20-21'!HSF31)</f>
        <v/>
      </c>
      <c r="HSG31" s="14" t="str">
        <f>IF('Employee Input 20-21'!HSG31="","",'Employee Input 20-21'!HSG31)</f>
        <v/>
      </c>
      <c r="HSH31" s="14" t="str">
        <f>IF('Employee Input 20-21'!HSH31="","",'Employee Input 20-21'!HSH31)</f>
        <v/>
      </c>
      <c r="HSI31" s="14" t="str">
        <f>IF('Employee Input 20-21'!HSI31="","",'Employee Input 20-21'!HSI31)</f>
        <v/>
      </c>
      <c r="HSJ31" s="14" t="str">
        <f>IF('Employee Input 20-21'!HSJ31="","",'Employee Input 20-21'!HSJ31)</f>
        <v/>
      </c>
      <c r="HSK31" s="14" t="str">
        <f>IF('Employee Input 20-21'!HSK31="","",'Employee Input 20-21'!HSK31)</f>
        <v/>
      </c>
      <c r="HSL31" s="14" t="str">
        <f>IF('Employee Input 20-21'!HSL31="","",'Employee Input 20-21'!HSL31)</f>
        <v/>
      </c>
      <c r="HSM31" s="14" t="str">
        <f>IF('Employee Input 20-21'!HSM31="","",'Employee Input 20-21'!HSM31)</f>
        <v/>
      </c>
      <c r="HSN31" s="14" t="str">
        <f>IF('Employee Input 20-21'!HSN31="","",'Employee Input 20-21'!HSN31)</f>
        <v/>
      </c>
      <c r="HSO31" s="14" t="str">
        <f>IF('Employee Input 20-21'!HSO31="","",'Employee Input 20-21'!HSO31)</f>
        <v/>
      </c>
      <c r="HSP31" s="14" t="str">
        <f>IF('Employee Input 20-21'!HSP31="","",'Employee Input 20-21'!HSP31)</f>
        <v/>
      </c>
      <c r="HSQ31" s="14" t="str">
        <f>IF('Employee Input 20-21'!HSQ31="","",'Employee Input 20-21'!HSQ31)</f>
        <v/>
      </c>
      <c r="HSR31" s="14" t="str">
        <f>IF('Employee Input 20-21'!HSR31="","",'Employee Input 20-21'!HSR31)</f>
        <v/>
      </c>
      <c r="HSS31" s="14" t="str">
        <f>IF('Employee Input 20-21'!HSS31="","",'Employee Input 20-21'!HSS31)</f>
        <v/>
      </c>
      <c r="HST31" s="14" t="str">
        <f>IF('Employee Input 20-21'!HST31="","",'Employee Input 20-21'!HST31)</f>
        <v/>
      </c>
      <c r="HSU31" s="14" t="str">
        <f>IF('Employee Input 20-21'!HSU31="","",'Employee Input 20-21'!HSU31)</f>
        <v/>
      </c>
      <c r="HSV31" s="14" t="str">
        <f>IF('Employee Input 20-21'!HSV31="","",'Employee Input 20-21'!HSV31)</f>
        <v/>
      </c>
      <c r="HSW31" s="14" t="str">
        <f>IF('Employee Input 20-21'!HSW31="","",'Employee Input 20-21'!HSW31)</f>
        <v/>
      </c>
      <c r="HSX31" s="14" t="str">
        <f>IF('Employee Input 20-21'!HSX31="","",'Employee Input 20-21'!HSX31)</f>
        <v/>
      </c>
      <c r="HSY31" s="14" t="str">
        <f>IF('Employee Input 20-21'!HSY31="","",'Employee Input 20-21'!HSY31)</f>
        <v/>
      </c>
      <c r="HSZ31" s="14" t="str">
        <f>IF('Employee Input 20-21'!HSZ31="","",'Employee Input 20-21'!HSZ31)</f>
        <v/>
      </c>
      <c r="HTA31" s="14" t="str">
        <f>IF('Employee Input 20-21'!HTA31="","",'Employee Input 20-21'!HTA31)</f>
        <v/>
      </c>
      <c r="HTB31" s="14" t="str">
        <f>IF('Employee Input 20-21'!HTB31="","",'Employee Input 20-21'!HTB31)</f>
        <v/>
      </c>
      <c r="HTC31" s="14" t="str">
        <f>IF('Employee Input 20-21'!HTC31="","",'Employee Input 20-21'!HTC31)</f>
        <v/>
      </c>
      <c r="HTD31" s="14" t="str">
        <f>IF('Employee Input 20-21'!HTD31="","",'Employee Input 20-21'!HTD31)</f>
        <v/>
      </c>
      <c r="HTE31" s="14" t="str">
        <f>IF('Employee Input 20-21'!HTE31="","",'Employee Input 20-21'!HTE31)</f>
        <v/>
      </c>
      <c r="HTF31" s="14" t="str">
        <f>IF('Employee Input 20-21'!HTF31="","",'Employee Input 20-21'!HTF31)</f>
        <v/>
      </c>
      <c r="HTG31" s="14" t="str">
        <f>IF('Employee Input 20-21'!HTG31="","",'Employee Input 20-21'!HTG31)</f>
        <v/>
      </c>
      <c r="HTH31" s="14" t="str">
        <f>IF('Employee Input 20-21'!HTH31="","",'Employee Input 20-21'!HTH31)</f>
        <v/>
      </c>
      <c r="HTI31" s="14" t="str">
        <f>IF('Employee Input 20-21'!HTI31="","",'Employee Input 20-21'!HTI31)</f>
        <v/>
      </c>
      <c r="HTJ31" s="14" t="str">
        <f>IF('Employee Input 20-21'!HTJ31="","",'Employee Input 20-21'!HTJ31)</f>
        <v/>
      </c>
      <c r="HTK31" s="14" t="str">
        <f>IF('Employee Input 20-21'!HTK31="","",'Employee Input 20-21'!HTK31)</f>
        <v/>
      </c>
      <c r="HTL31" s="14" t="str">
        <f>IF('Employee Input 20-21'!HTL31="","",'Employee Input 20-21'!HTL31)</f>
        <v/>
      </c>
      <c r="HTM31" s="14" t="str">
        <f>IF('Employee Input 20-21'!HTM31="","",'Employee Input 20-21'!HTM31)</f>
        <v/>
      </c>
      <c r="HTN31" s="14" t="str">
        <f>IF('Employee Input 20-21'!HTN31="","",'Employee Input 20-21'!HTN31)</f>
        <v/>
      </c>
      <c r="HTO31" s="14" t="str">
        <f>IF('Employee Input 20-21'!HTO31="","",'Employee Input 20-21'!HTO31)</f>
        <v/>
      </c>
      <c r="HTP31" s="14" t="str">
        <f>IF('Employee Input 20-21'!HTP31="","",'Employee Input 20-21'!HTP31)</f>
        <v/>
      </c>
      <c r="HTQ31" s="14" t="str">
        <f>IF('Employee Input 20-21'!HTQ31="","",'Employee Input 20-21'!HTQ31)</f>
        <v/>
      </c>
      <c r="HTR31" s="14" t="str">
        <f>IF('Employee Input 20-21'!HTR31="","",'Employee Input 20-21'!HTR31)</f>
        <v/>
      </c>
      <c r="HTS31" s="14" t="str">
        <f>IF('Employee Input 20-21'!HTS31="","",'Employee Input 20-21'!HTS31)</f>
        <v/>
      </c>
      <c r="HTT31" s="14" t="str">
        <f>IF('Employee Input 20-21'!HTT31="","",'Employee Input 20-21'!HTT31)</f>
        <v/>
      </c>
      <c r="HTU31" s="14" t="str">
        <f>IF('Employee Input 20-21'!HTU31="","",'Employee Input 20-21'!HTU31)</f>
        <v/>
      </c>
      <c r="HTV31" s="14" t="str">
        <f>IF('Employee Input 20-21'!HTV31="","",'Employee Input 20-21'!HTV31)</f>
        <v/>
      </c>
      <c r="HTW31" s="14" t="str">
        <f>IF('Employee Input 20-21'!HTW31="","",'Employee Input 20-21'!HTW31)</f>
        <v/>
      </c>
      <c r="HTX31" s="14" t="str">
        <f>IF('Employee Input 20-21'!HTX31="","",'Employee Input 20-21'!HTX31)</f>
        <v/>
      </c>
      <c r="HTY31" s="14" t="str">
        <f>IF('Employee Input 20-21'!HTY31="","",'Employee Input 20-21'!HTY31)</f>
        <v/>
      </c>
      <c r="HTZ31" s="14" t="str">
        <f>IF('Employee Input 20-21'!HTZ31="","",'Employee Input 20-21'!HTZ31)</f>
        <v/>
      </c>
      <c r="HUA31" s="14" t="str">
        <f>IF('Employee Input 20-21'!HUA31="","",'Employee Input 20-21'!HUA31)</f>
        <v/>
      </c>
      <c r="HUB31" s="14" t="str">
        <f>IF('Employee Input 20-21'!HUB31="","",'Employee Input 20-21'!HUB31)</f>
        <v/>
      </c>
      <c r="HUC31" s="14" t="str">
        <f>IF('Employee Input 20-21'!HUC31="","",'Employee Input 20-21'!HUC31)</f>
        <v/>
      </c>
      <c r="HUD31" s="14" t="str">
        <f>IF('Employee Input 20-21'!HUD31="","",'Employee Input 20-21'!HUD31)</f>
        <v/>
      </c>
      <c r="HUE31" s="14" t="str">
        <f>IF('Employee Input 20-21'!HUE31="","",'Employee Input 20-21'!HUE31)</f>
        <v/>
      </c>
      <c r="HUF31" s="14" t="str">
        <f>IF('Employee Input 20-21'!HUF31="","",'Employee Input 20-21'!HUF31)</f>
        <v/>
      </c>
      <c r="HUG31" s="14" t="str">
        <f>IF('Employee Input 20-21'!HUG31="","",'Employee Input 20-21'!HUG31)</f>
        <v/>
      </c>
      <c r="HUH31" s="14" t="str">
        <f>IF('Employee Input 20-21'!HUH31="","",'Employee Input 20-21'!HUH31)</f>
        <v/>
      </c>
      <c r="HUI31" s="14" t="str">
        <f>IF('Employee Input 20-21'!HUI31="","",'Employee Input 20-21'!HUI31)</f>
        <v/>
      </c>
      <c r="HUJ31" s="14" t="str">
        <f>IF('Employee Input 20-21'!HUJ31="","",'Employee Input 20-21'!HUJ31)</f>
        <v/>
      </c>
      <c r="HUK31" s="14" t="str">
        <f>IF('Employee Input 20-21'!HUK31="","",'Employee Input 20-21'!HUK31)</f>
        <v/>
      </c>
      <c r="HUL31" s="14" t="str">
        <f>IF('Employee Input 20-21'!HUL31="","",'Employee Input 20-21'!HUL31)</f>
        <v/>
      </c>
      <c r="HUM31" s="14" t="str">
        <f>IF('Employee Input 20-21'!HUM31="","",'Employee Input 20-21'!HUM31)</f>
        <v/>
      </c>
      <c r="HUN31" s="14" t="str">
        <f>IF('Employee Input 20-21'!HUN31="","",'Employee Input 20-21'!HUN31)</f>
        <v/>
      </c>
      <c r="HUO31" s="14" t="str">
        <f>IF('Employee Input 20-21'!HUO31="","",'Employee Input 20-21'!HUO31)</f>
        <v/>
      </c>
      <c r="HUP31" s="14" t="str">
        <f>IF('Employee Input 20-21'!HUP31="","",'Employee Input 20-21'!HUP31)</f>
        <v/>
      </c>
      <c r="HUQ31" s="14" t="str">
        <f>IF('Employee Input 20-21'!HUQ31="","",'Employee Input 20-21'!HUQ31)</f>
        <v/>
      </c>
      <c r="HUR31" s="14" t="str">
        <f>IF('Employee Input 20-21'!HUR31="","",'Employee Input 20-21'!HUR31)</f>
        <v/>
      </c>
      <c r="HUS31" s="14" t="str">
        <f>IF('Employee Input 20-21'!HUS31="","",'Employee Input 20-21'!HUS31)</f>
        <v/>
      </c>
      <c r="HUT31" s="14" t="str">
        <f>IF('Employee Input 20-21'!HUT31="","",'Employee Input 20-21'!HUT31)</f>
        <v/>
      </c>
      <c r="HUU31" s="14" t="str">
        <f>IF('Employee Input 20-21'!HUU31="","",'Employee Input 20-21'!HUU31)</f>
        <v/>
      </c>
      <c r="HUV31" s="14" t="str">
        <f>IF('Employee Input 20-21'!HUV31="","",'Employee Input 20-21'!HUV31)</f>
        <v/>
      </c>
      <c r="HUW31" s="14" t="str">
        <f>IF('Employee Input 20-21'!HUW31="","",'Employee Input 20-21'!HUW31)</f>
        <v/>
      </c>
      <c r="HUX31" s="14" t="str">
        <f>IF('Employee Input 20-21'!HUX31="","",'Employee Input 20-21'!HUX31)</f>
        <v/>
      </c>
      <c r="HUY31" s="14" t="str">
        <f>IF('Employee Input 20-21'!HUY31="","",'Employee Input 20-21'!HUY31)</f>
        <v/>
      </c>
      <c r="HUZ31" s="14" t="str">
        <f>IF('Employee Input 20-21'!HUZ31="","",'Employee Input 20-21'!HUZ31)</f>
        <v/>
      </c>
      <c r="HVA31" s="14" t="str">
        <f>IF('Employee Input 20-21'!HVA31="","",'Employee Input 20-21'!HVA31)</f>
        <v/>
      </c>
      <c r="HVB31" s="14" t="str">
        <f>IF('Employee Input 20-21'!HVB31="","",'Employee Input 20-21'!HVB31)</f>
        <v/>
      </c>
      <c r="HVC31" s="14" t="str">
        <f>IF('Employee Input 20-21'!HVC31="","",'Employee Input 20-21'!HVC31)</f>
        <v/>
      </c>
      <c r="HVD31" s="14" t="str">
        <f>IF('Employee Input 20-21'!HVD31="","",'Employee Input 20-21'!HVD31)</f>
        <v/>
      </c>
      <c r="HVE31" s="14" t="str">
        <f>IF('Employee Input 20-21'!HVE31="","",'Employee Input 20-21'!HVE31)</f>
        <v/>
      </c>
      <c r="HVF31" s="14" t="str">
        <f>IF('Employee Input 20-21'!HVF31="","",'Employee Input 20-21'!HVF31)</f>
        <v/>
      </c>
      <c r="HVG31" s="14" t="str">
        <f>IF('Employee Input 20-21'!HVG31="","",'Employee Input 20-21'!HVG31)</f>
        <v/>
      </c>
      <c r="HVH31" s="14" t="str">
        <f>IF('Employee Input 20-21'!HVH31="","",'Employee Input 20-21'!HVH31)</f>
        <v/>
      </c>
      <c r="HVI31" s="14" t="str">
        <f>IF('Employee Input 20-21'!HVI31="","",'Employee Input 20-21'!HVI31)</f>
        <v/>
      </c>
      <c r="HVJ31" s="14" t="str">
        <f>IF('Employee Input 20-21'!HVJ31="","",'Employee Input 20-21'!HVJ31)</f>
        <v/>
      </c>
      <c r="HVK31" s="14" t="str">
        <f>IF('Employee Input 20-21'!HVK31="","",'Employee Input 20-21'!HVK31)</f>
        <v/>
      </c>
      <c r="HVL31" s="14" t="str">
        <f>IF('Employee Input 20-21'!HVL31="","",'Employee Input 20-21'!HVL31)</f>
        <v/>
      </c>
      <c r="HVM31" s="14" t="str">
        <f>IF('Employee Input 20-21'!HVM31="","",'Employee Input 20-21'!HVM31)</f>
        <v/>
      </c>
      <c r="HVN31" s="14" t="str">
        <f>IF('Employee Input 20-21'!HVN31="","",'Employee Input 20-21'!HVN31)</f>
        <v/>
      </c>
      <c r="HVO31" s="14" t="str">
        <f>IF('Employee Input 20-21'!HVO31="","",'Employee Input 20-21'!HVO31)</f>
        <v/>
      </c>
      <c r="HVP31" s="14" t="str">
        <f>IF('Employee Input 20-21'!HVP31="","",'Employee Input 20-21'!HVP31)</f>
        <v/>
      </c>
      <c r="HVQ31" s="14" t="str">
        <f>IF('Employee Input 20-21'!HVQ31="","",'Employee Input 20-21'!HVQ31)</f>
        <v/>
      </c>
      <c r="HVR31" s="14" t="str">
        <f>IF('Employee Input 20-21'!HVR31="","",'Employee Input 20-21'!HVR31)</f>
        <v/>
      </c>
      <c r="HVS31" s="14" t="str">
        <f>IF('Employee Input 20-21'!HVS31="","",'Employee Input 20-21'!HVS31)</f>
        <v/>
      </c>
      <c r="HVT31" s="14" t="str">
        <f>IF('Employee Input 20-21'!HVT31="","",'Employee Input 20-21'!HVT31)</f>
        <v/>
      </c>
      <c r="HVU31" s="14" t="str">
        <f>IF('Employee Input 20-21'!HVU31="","",'Employee Input 20-21'!HVU31)</f>
        <v/>
      </c>
      <c r="HVV31" s="14" t="str">
        <f>IF('Employee Input 20-21'!HVV31="","",'Employee Input 20-21'!HVV31)</f>
        <v/>
      </c>
      <c r="HVW31" s="14" t="str">
        <f>IF('Employee Input 20-21'!HVW31="","",'Employee Input 20-21'!HVW31)</f>
        <v/>
      </c>
      <c r="HVX31" s="14" t="str">
        <f>IF('Employee Input 20-21'!HVX31="","",'Employee Input 20-21'!HVX31)</f>
        <v/>
      </c>
      <c r="HVY31" s="14" t="str">
        <f>IF('Employee Input 20-21'!HVY31="","",'Employee Input 20-21'!HVY31)</f>
        <v/>
      </c>
      <c r="HVZ31" s="14" t="str">
        <f>IF('Employee Input 20-21'!HVZ31="","",'Employee Input 20-21'!HVZ31)</f>
        <v/>
      </c>
      <c r="HWA31" s="14" t="str">
        <f>IF('Employee Input 20-21'!HWA31="","",'Employee Input 20-21'!HWA31)</f>
        <v/>
      </c>
      <c r="HWB31" s="14" t="str">
        <f>IF('Employee Input 20-21'!HWB31="","",'Employee Input 20-21'!HWB31)</f>
        <v/>
      </c>
      <c r="HWC31" s="14" t="str">
        <f>IF('Employee Input 20-21'!HWC31="","",'Employee Input 20-21'!HWC31)</f>
        <v/>
      </c>
      <c r="HWD31" s="14" t="str">
        <f>IF('Employee Input 20-21'!HWD31="","",'Employee Input 20-21'!HWD31)</f>
        <v/>
      </c>
      <c r="HWE31" s="14" t="str">
        <f>IF('Employee Input 20-21'!HWE31="","",'Employee Input 20-21'!HWE31)</f>
        <v/>
      </c>
      <c r="HWF31" s="14" t="str">
        <f>IF('Employee Input 20-21'!HWF31="","",'Employee Input 20-21'!HWF31)</f>
        <v/>
      </c>
      <c r="HWG31" s="14" t="str">
        <f>IF('Employee Input 20-21'!HWG31="","",'Employee Input 20-21'!HWG31)</f>
        <v/>
      </c>
      <c r="HWH31" s="14" t="str">
        <f>IF('Employee Input 20-21'!HWH31="","",'Employee Input 20-21'!HWH31)</f>
        <v/>
      </c>
      <c r="HWI31" s="14" t="str">
        <f>IF('Employee Input 20-21'!HWI31="","",'Employee Input 20-21'!HWI31)</f>
        <v/>
      </c>
      <c r="HWJ31" s="14" t="str">
        <f>IF('Employee Input 20-21'!HWJ31="","",'Employee Input 20-21'!HWJ31)</f>
        <v/>
      </c>
      <c r="HWK31" s="14" t="str">
        <f>IF('Employee Input 20-21'!HWK31="","",'Employee Input 20-21'!HWK31)</f>
        <v/>
      </c>
      <c r="HWL31" s="14" t="str">
        <f>IF('Employee Input 20-21'!HWL31="","",'Employee Input 20-21'!HWL31)</f>
        <v/>
      </c>
      <c r="HWM31" s="14" t="str">
        <f>IF('Employee Input 20-21'!HWM31="","",'Employee Input 20-21'!HWM31)</f>
        <v/>
      </c>
      <c r="HWN31" s="14" t="str">
        <f>IF('Employee Input 20-21'!HWN31="","",'Employee Input 20-21'!HWN31)</f>
        <v/>
      </c>
      <c r="HWO31" s="14" t="str">
        <f>IF('Employee Input 20-21'!HWO31="","",'Employee Input 20-21'!HWO31)</f>
        <v/>
      </c>
      <c r="HWP31" s="14" t="str">
        <f>IF('Employee Input 20-21'!HWP31="","",'Employee Input 20-21'!HWP31)</f>
        <v/>
      </c>
      <c r="HWQ31" s="14" t="str">
        <f>IF('Employee Input 20-21'!HWQ31="","",'Employee Input 20-21'!HWQ31)</f>
        <v/>
      </c>
      <c r="HWR31" s="14" t="str">
        <f>IF('Employee Input 20-21'!HWR31="","",'Employee Input 20-21'!HWR31)</f>
        <v/>
      </c>
      <c r="HWS31" s="14" t="str">
        <f>IF('Employee Input 20-21'!HWS31="","",'Employee Input 20-21'!HWS31)</f>
        <v/>
      </c>
      <c r="HWT31" s="14" t="str">
        <f>IF('Employee Input 20-21'!HWT31="","",'Employee Input 20-21'!HWT31)</f>
        <v/>
      </c>
      <c r="HWU31" s="14" t="str">
        <f>IF('Employee Input 20-21'!HWU31="","",'Employee Input 20-21'!HWU31)</f>
        <v/>
      </c>
      <c r="HWV31" s="14" t="str">
        <f>IF('Employee Input 20-21'!HWV31="","",'Employee Input 20-21'!HWV31)</f>
        <v/>
      </c>
      <c r="HWW31" s="14" t="str">
        <f>IF('Employee Input 20-21'!HWW31="","",'Employee Input 20-21'!HWW31)</f>
        <v/>
      </c>
      <c r="HWX31" s="14" t="str">
        <f>IF('Employee Input 20-21'!HWX31="","",'Employee Input 20-21'!HWX31)</f>
        <v/>
      </c>
      <c r="HWY31" s="14" t="str">
        <f>IF('Employee Input 20-21'!HWY31="","",'Employee Input 20-21'!HWY31)</f>
        <v/>
      </c>
      <c r="HWZ31" s="14" t="str">
        <f>IF('Employee Input 20-21'!HWZ31="","",'Employee Input 20-21'!HWZ31)</f>
        <v/>
      </c>
      <c r="HXA31" s="14" t="str">
        <f>IF('Employee Input 20-21'!HXA31="","",'Employee Input 20-21'!HXA31)</f>
        <v/>
      </c>
      <c r="HXB31" s="14" t="str">
        <f>IF('Employee Input 20-21'!HXB31="","",'Employee Input 20-21'!HXB31)</f>
        <v/>
      </c>
      <c r="HXC31" s="14" t="str">
        <f>IF('Employee Input 20-21'!HXC31="","",'Employee Input 20-21'!HXC31)</f>
        <v/>
      </c>
      <c r="HXD31" s="14" t="str">
        <f>IF('Employee Input 20-21'!HXD31="","",'Employee Input 20-21'!HXD31)</f>
        <v/>
      </c>
      <c r="HXE31" s="14" t="str">
        <f>IF('Employee Input 20-21'!HXE31="","",'Employee Input 20-21'!HXE31)</f>
        <v/>
      </c>
      <c r="HXF31" s="14" t="str">
        <f>IF('Employee Input 20-21'!HXF31="","",'Employee Input 20-21'!HXF31)</f>
        <v/>
      </c>
      <c r="HXG31" s="14" t="str">
        <f>IF('Employee Input 20-21'!HXG31="","",'Employee Input 20-21'!HXG31)</f>
        <v/>
      </c>
      <c r="HXH31" s="14" t="str">
        <f>IF('Employee Input 20-21'!HXH31="","",'Employee Input 20-21'!HXH31)</f>
        <v/>
      </c>
      <c r="HXI31" s="14" t="str">
        <f>IF('Employee Input 20-21'!HXI31="","",'Employee Input 20-21'!HXI31)</f>
        <v/>
      </c>
      <c r="HXJ31" s="14" t="str">
        <f>IF('Employee Input 20-21'!HXJ31="","",'Employee Input 20-21'!HXJ31)</f>
        <v/>
      </c>
      <c r="HXK31" s="14" t="str">
        <f>IF('Employee Input 20-21'!HXK31="","",'Employee Input 20-21'!HXK31)</f>
        <v/>
      </c>
      <c r="HXL31" s="14" t="str">
        <f>IF('Employee Input 20-21'!HXL31="","",'Employee Input 20-21'!HXL31)</f>
        <v/>
      </c>
      <c r="HXM31" s="14" t="str">
        <f>IF('Employee Input 20-21'!HXM31="","",'Employee Input 20-21'!HXM31)</f>
        <v/>
      </c>
      <c r="HXN31" s="14" t="str">
        <f>IF('Employee Input 20-21'!HXN31="","",'Employee Input 20-21'!HXN31)</f>
        <v/>
      </c>
      <c r="HXO31" s="14" t="str">
        <f>IF('Employee Input 20-21'!HXO31="","",'Employee Input 20-21'!HXO31)</f>
        <v/>
      </c>
      <c r="HXP31" s="14" t="str">
        <f>IF('Employee Input 20-21'!HXP31="","",'Employee Input 20-21'!HXP31)</f>
        <v/>
      </c>
      <c r="HXQ31" s="14" t="str">
        <f>IF('Employee Input 20-21'!HXQ31="","",'Employee Input 20-21'!HXQ31)</f>
        <v/>
      </c>
      <c r="HXR31" s="14" t="str">
        <f>IF('Employee Input 20-21'!HXR31="","",'Employee Input 20-21'!HXR31)</f>
        <v/>
      </c>
      <c r="HXS31" s="14" t="str">
        <f>IF('Employee Input 20-21'!HXS31="","",'Employee Input 20-21'!HXS31)</f>
        <v/>
      </c>
      <c r="HXT31" s="14" t="str">
        <f>IF('Employee Input 20-21'!HXT31="","",'Employee Input 20-21'!HXT31)</f>
        <v/>
      </c>
      <c r="HXU31" s="14" t="str">
        <f>IF('Employee Input 20-21'!HXU31="","",'Employee Input 20-21'!HXU31)</f>
        <v/>
      </c>
      <c r="HXV31" s="14" t="str">
        <f>IF('Employee Input 20-21'!HXV31="","",'Employee Input 20-21'!HXV31)</f>
        <v/>
      </c>
      <c r="HXW31" s="14" t="str">
        <f>IF('Employee Input 20-21'!HXW31="","",'Employee Input 20-21'!HXW31)</f>
        <v/>
      </c>
      <c r="HXX31" s="14" t="str">
        <f>IF('Employee Input 20-21'!HXX31="","",'Employee Input 20-21'!HXX31)</f>
        <v/>
      </c>
      <c r="HXY31" s="14" t="str">
        <f>IF('Employee Input 20-21'!HXY31="","",'Employee Input 20-21'!HXY31)</f>
        <v/>
      </c>
      <c r="HXZ31" s="14" t="str">
        <f>IF('Employee Input 20-21'!HXZ31="","",'Employee Input 20-21'!HXZ31)</f>
        <v/>
      </c>
      <c r="HYA31" s="14" t="str">
        <f>IF('Employee Input 20-21'!HYA31="","",'Employee Input 20-21'!HYA31)</f>
        <v/>
      </c>
      <c r="HYB31" s="14" t="str">
        <f>IF('Employee Input 20-21'!HYB31="","",'Employee Input 20-21'!HYB31)</f>
        <v/>
      </c>
      <c r="HYC31" s="14" t="str">
        <f>IF('Employee Input 20-21'!HYC31="","",'Employee Input 20-21'!HYC31)</f>
        <v/>
      </c>
      <c r="HYD31" s="14" t="str">
        <f>IF('Employee Input 20-21'!HYD31="","",'Employee Input 20-21'!HYD31)</f>
        <v/>
      </c>
      <c r="HYE31" s="14" t="str">
        <f>IF('Employee Input 20-21'!HYE31="","",'Employee Input 20-21'!HYE31)</f>
        <v/>
      </c>
      <c r="HYF31" s="14" t="str">
        <f>IF('Employee Input 20-21'!HYF31="","",'Employee Input 20-21'!HYF31)</f>
        <v/>
      </c>
      <c r="HYG31" s="14" t="str">
        <f>IF('Employee Input 20-21'!HYG31="","",'Employee Input 20-21'!HYG31)</f>
        <v/>
      </c>
      <c r="HYH31" s="14" t="str">
        <f>IF('Employee Input 20-21'!HYH31="","",'Employee Input 20-21'!HYH31)</f>
        <v/>
      </c>
      <c r="HYI31" s="14" t="str">
        <f>IF('Employee Input 20-21'!HYI31="","",'Employee Input 20-21'!HYI31)</f>
        <v/>
      </c>
      <c r="HYJ31" s="14" t="str">
        <f>IF('Employee Input 20-21'!HYJ31="","",'Employee Input 20-21'!HYJ31)</f>
        <v/>
      </c>
      <c r="HYK31" s="14" t="str">
        <f>IF('Employee Input 20-21'!HYK31="","",'Employee Input 20-21'!HYK31)</f>
        <v/>
      </c>
      <c r="HYL31" s="14" t="str">
        <f>IF('Employee Input 20-21'!HYL31="","",'Employee Input 20-21'!HYL31)</f>
        <v/>
      </c>
      <c r="HYM31" s="14" t="str">
        <f>IF('Employee Input 20-21'!HYM31="","",'Employee Input 20-21'!HYM31)</f>
        <v/>
      </c>
      <c r="HYN31" s="14" t="str">
        <f>IF('Employee Input 20-21'!HYN31="","",'Employee Input 20-21'!HYN31)</f>
        <v/>
      </c>
      <c r="HYO31" s="14" t="str">
        <f>IF('Employee Input 20-21'!HYO31="","",'Employee Input 20-21'!HYO31)</f>
        <v/>
      </c>
      <c r="HYP31" s="14" t="str">
        <f>IF('Employee Input 20-21'!HYP31="","",'Employee Input 20-21'!HYP31)</f>
        <v/>
      </c>
      <c r="HYQ31" s="14" t="str">
        <f>IF('Employee Input 20-21'!HYQ31="","",'Employee Input 20-21'!HYQ31)</f>
        <v/>
      </c>
      <c r="HYR31" s="14" t="str">
        <f>IF('Employee Input 20-21'!HYR31="","",'Employee Input 20-21'!HYR31)</f>
        <v/>
      </c>
      <c r="HYS31" s="14" t="str">
        <f>IF('Employee Input 20-21'!HYS31="","",'Employee Input 20-21'!HYS31)</f>
        <v/>
      </c>
      <c r="HYT31" s="14" t="str">
        <f>IF('Employee Input 20-21'!HYT31="","",'Employee Input 20-21'!HYT31)</f>
        <v/>
      </c>
      <c r="HYU31" s="14" t="str">
        <f>IF('Employee Input 20-21'!HYU31="","",'Employee Input 20-21'!HYU31)</f>
        <v/>
      </c>
      <c r="HYV31" s="14" t="str">
        <f>IF('Employee Input 20-21'!HYV31="","",'Employee Input 20-21'!HYV31)</f>
        <v/>
      </c>
      <c r="HYW31" s="14" t="str">
        <f>IF('Employee Input 20-21'!HYW31="","",'Employee Input 20-21'!HYW31)</f>
        <v/>
      </c>
      <c r="HYX31" s="14" t="str">
        <f>IF('Employee Input 20-21'!HYX31="","",'Employee Input 20-21'!HYX31)</f>
        <v/>
      </c>
      <c r="HYY31" s="14" t="str">
        <f>IF('Employee Input 20-21'!HYY31="","",'Employee Input 20-21'!HYY31)</f>
        <v/>
      </c>
      <c r="HYZ31" s="14" t="str">
        <f>IF('Employee Input 20-21'!HYZ31="","",'Employee Input 20-21'!HYZ31)</f>
        <v/>
      </c>
      <c r="HZA31" s="14" t="str">
        <f>IF('Employee Input 20-21'!HZA31="","",'Employee Input 20-21'!HZA31)</f>
        <v/>
      </c>
      <c r="HZB31" s="14" t="str">
        <f>IF('Employee Input 20-21'!HZB31="","",'Employee Input 20-21'!HZB31)</f>
        <v/>
      </c>
      <c r="HZC31" s="14" t="str">
        <f>IF('Employee Input 20-21'!HZC31="","",'Employee Input 20-21'!HZC31)</f>
        <v/>
      </c>
      <c r="HZD31" s="14" t="str">
        <f>IF('Employee Input 20-21'!HZD31="","",'Employee Input 20-21'!HZD31)</f>
        <v/>
      </c>
      <c r="HZE31" s="14" t="str">
        <f>IF('Employee Input 20-21'!HZE31="","",'Employee Input 20-21'!HZE31)</f>
        <v/>
      </c>
      <c r="HZF31" s="14" t="str">
        <f>IF('Employee Input 20-21'!HZF31="","",'Employee Input 20-21'!HZF31)</f>
        <v/>
      </c>
      <c r="HZG31" s="14" t="str">
        <f>IF('Employee Input 20-21'!HZG31="","",'Employee Input 20-21'!HZG31)</f>
        <v/>
      </c>
      <c r="HZH31" s="14" t="str">
        <f>IF('Employee Input 20-21'!HZH31="","",'Employee Input 20-21'!HZH31)</f>
        <v/>
      </c>
      <c r="HZI31" s="14" t="str">
        <f>IF('Employee Input 20-21'!HZI31="","",'Employee Input 20-21'!HZI31)</f>
        <v/>
      </c>
      <c r="HZJ31" s="14" t="str">
        <f>IF('Employee Input 20-21'!HZJ31="","",'Employee Input 20-21'!HZJ31)</f>
        <v/>
      </c>
      <c r="HZK31" s="14" t="str">
        <f>IF('Employee Input 20-21'!HZK31="","",'Employee Input 20-21'!HZK31)</f>
        <v/>
      </c>
      <c r="HZL31" s="14" t="str">
        <f>IF('Employee Input 20-21'!HZL31="","",'Employee Input 20-21'!HZL31)</f>
        <v/>
      </c>
      <c r="HZM31" s="14" t="str">
        <f>IF('Employee Input 20-21'!HZM31="","",'Employee Input 20-21'!HZM31)</f>
        <v/>
      </c>
      <c r="HZN31" s="14" t="str">
        <f>IF('Employee Input 20-21'!HZN31="","",'Employee Input 20-21'!HZN31)</f>
        <v/>
      </c>
      <c r="HZO31" s="14" t="str">
        <f>IF('Employee Input 20-21'!HZO31="","",'Employee Input 20-21'!HZO31)</f>
        <v/>
      </c>
      <c r="HZP31" s="14" t="str">
        <f>IF('Employee Input 20-21'!HZP31="","",'Employee Input 20-21'!HZP31)</f>
        <v/>
      </c>
      <c r="HZQ31" s="14" t="str">
        <f>IF('Employee Input 20-21'!HZQ31="","",'Employee Input 20-21'!HZQ31)</f>
        <v/>
      </c>
      <c r="HZR31" s="14" t="str">
        <f>IF('Employee Input 20-21'!HZR31="","",'Employee Input 20-21'!HZR31)</f>
        <v/>
      </c>
      <c r="HZS31" s="14" t="str">
        <f>IF('Employee Input 20-21'!HZS31="","",'Employee Input 20-21'!HZS31)</f>
        <v/>
      </c>
      <c r="HZT31" s="14" t="str">
        <f>IF('Employee Input 20-21'!HZT31="","",'Employee Input 20-21'!HZT31)</f>
        <v/>
      </c>
      <c r="HZU31" s="14" t="str">
        <f>IF('Employee Input 20-21'!HZU31="","",'Employee Input 20-21'!HZU31)</f>
        <v/>
      </c>
      <c r="HZV31" s="14" t="str">
        <f>IF('Employee Input 20-21'!HZV31="","",'Employee Input 20-21'!HZV31)</f>
        <v/>
      </c>
      <c r="HZW31" s="14" t="str">
        <f>IF('Employee Input 20-21'!HZW31="","",'Employee Input 20-21'!HZW31)</f>
        <v/>
      </c>
      <c r="HZX31" s="14" t="str">
        <f>IF('Employee Input 20-21'!HZX31="","",'Employee Input 20-21'!HZX31)</f>
        <v/>
      </c>
      <c r="HZY31" s="14" t="str">
        <f>IF('Employee Input 20-21'!HZY31="","",'Employee Input 20-21'!HZY31)</f>
        <v/>
      </c>
      <c r="HZZ31" s="14" t="str">
        <f>IF('Employee Input 20-21'!HZZ31="","",'Employee Input 20-21'!HZZ31)</f>
        <v/>
      </c>
      <c r="IAA31" s="14" t="str">
        <f>IF('Employee Input 20-21'!IAA31="","",'Employee Input 20-21'!IAA31)</f>
        <v/>
      </c>
      <c r="IAB31" s="14" t="str">
        <f>IF('Employee Input 20-21'!IAB31="","",'Employee Input 20-21'!IAB31)</f>
        <v/>
      </c>
      <c r="IAC31" s="14" t="str">
        <f>IF('Employee Input 20-21'!IAC31="","",'Employee Input 20-21'!IAC31)</f>
        <v/>
      </c>
      <c r="IAD31" s="14" t="str">
        <f>IF('Employee Input 20-21'!IAD31="","",'Employee Input 20-21'!IAD31)</f>
        <v/>
      </c>
      <c r="IAE31" s="14" t="str">
        <f>IF('Employee Input 20-21'!IAE31="","",'Employee Input 20-21'!IAE31)</f>
        <v/>
      </c>
      <c r="IAF31" s="14" t="str">
        <f>IF('Employee Input 20-21'!IAF31="","",'Employee Input 20-21'!IAF31)</f>
        <v/>
      </c>
      <c r="IAG31" s="14" t="str">
        <f>IF('Employee Input 20-21'!IAG31="","",'Employee Input 20-21'!IAG31)</f>
        <v/>
      </c>
      <c r="IAH31" s="14" t="str">
        <f>IF('Employee Input 20-21'!IAH31="","",'Employee Input 20-21'!IAH31)</f>
        <v/>
      </c>
      <c r="IAI31" s="14" t="str">
        <f>IF('Employee Input 20-21'!IAI31="","",'Employee Input 20-21'!IAI31)</f>
        <v/>
      </c>
      <c r="IAJ31" s="14" t="str">
        <f>IF('Employee Input 20-21'!IAJ31="","",'Employee Input 20-21'!IAJ31)</f>
        <v/>
      </c>
      <c r="IAK31" s="14" t="str">
        <f>IF('Employee Input 20-21'!IAK31="","",'Employee Input 20-21'!IAK31)</f>
        <v/>
      </c>
      <c r="IAL31" s="14" t="str">
        <f>IF('Employee Input 20-21'!IAL31="","",'Employee Input 20-21'!IAL31)</f>
        <v/>
      </c>
      <c r="IAM31" s="14" t="str">
        <f>IF('Employee Input 20-21'!IAM31="","",'Employee Input 20-21'!IAM31)</f>
        <v/>
      </c>
      <c r="IAN31" s="14" t="str">
        <f>IF('Employee Input 20-21'!IAN31="","",'Employee Input 20-21'!IAN31)</f>
        <v/>
      </c>
      <c r="IAO31" s="14" t="str">
        <f>IF('Employee Input 20-21'!IAO31="","",'Employee Input 20-21'!IAO31)</f>
        <v/>
      </c>
      <c r="IAP31" s="14" t="str">
        <f>IF('Employee Input 20-21'!IAP31="","",'Employee Input 20-21'!IAP31)</f>
        <v/>
      </c>
      <c r="IAQ31" s="14" t="str">
        <f>IF('Employee Input 20-21'!IAQ31="","",'Employee Input 20-21'!IAQ31)</f>
        <v/>
      </c>
      <c r="IAR31" s="14" t="str">
        <f>IF('Employee Input 20-21'!IAR31="","",'Employee Input 20-21'!IAR31)</f>
        <v/>
      </c>
      <c r="IAS31" s="14" t="str">
        <f>IF('Employee Input 20-21'!IAS31="","",'Employee Input 20-21'!IAS31)</f>
        <v/>
      </c>
      <c r="IAT31" s="14" t="str">
        <f>IF('Employee Input 20-21'!IAT31="","",'Employee Input 20-21'!IAT31)</f>
        <v/>
      </c>
      <c r="IAU31" s="14" t="str">
        <f>IF('Employee Input 20-21'!IAU31="","",'Employee Input 20-21'!IAU31)</f>
        <v/>
      </c>
      <c r="IAV31" s="14" t="str">
        <f>IF('Employee Input 20-21'!IAV31="","",'Employee Input 20-21'!IAV31)</f>
        <v/>
      </c>
      <c r="IAW31" s="14" t="str">
        <f>IF('Employee Input 20-21'!IAW31="","",'Employee Input 20-21'!IAW31)</f>
        <v/>
      </c>
      <c r="IAX31" s="14" t="str">
        <f>IF('Employee Input 20-21'!IAX31="","",'Employee Input 20-21'!IAX31)</f>
        <v/>
      </c>
      <c r="IAY31" s="14" t="str">
        <f>IF('Employee Input 20-21'!IAY31="","",'Employee Input 20-21'!IAY31)</f>
        <v/>
      </c>
      <c r="IAZ31" s="14" t="str">
        <f>IF('Employee Input 20-21'!IAZ31="","",'Employee Input 20-21'!IAZ31)</f>
        <v/>
      </c>
      <c r="IBA31" s="14" t="str">
        <f>IF('Employee Input 20-21'!IBA31="","",'Employee Input 20-21'!IBA31)</f>
        <v/>
      </c>
      <c r="IBB31" s="14" t="str">
        <f>IF('Employee Input 20-21'!IBB31="","",'Employee Input 20-21'!IBB31)</f>
        <v/>
      </c>
      <c r="IBC31" s="14" t="str">
        <f>IF('Employee Input 20-21'!IBC31="","",'Employee Input 20-21'!IBC31)</f>
        <v/>
      </c>
      <c r="IBD31" s="14" t="str">
        <f>IF('Employee Input 20-21'!IBD31="","",'Employee Input 20-21'!IBD31)</f>
        <v/>
      </c>
      <c r="IBE31" s="14" t="str">
        <f>IF('Employee Input 20-21'!IBE31="","",'Employee Input 20-21'!IBE31)</f>
        <v/>
      </c>
      <c r="IBF31" s="14" t="str">
        <f>IF('Employee Input 20-21'!IBF31="","",'Employee Input 20-21'!IBF31)</f>
        <v/>
      </c>
      <c r="IBG31" s="14" t="str">
        <f>IF('Employee Input 20-21'!IBG31="","",'Employee Input 20-21'!IBG31)</f>
        <v/>
      </c>
      <c r="IBH31" s="14" t="str">
        <f>IF('Employee Input 20-21'!IBH31="","",'Employee Input 20-21'!IBH31)</f>
        <v/>
      </c>
      <c r="IBI31" s="14" t="str">
        <f>IF('Employee Input 20-21'!IBI31="","",'Employee Input 20-21'!IBI31)</f>
        <v/>
      </c>
      <c r="IBJ31" s="14" t="str">
        <f>IF('Employee Input 20-21'!IBJ31="","",'Employee Input 20-21'!IBJ31)</f>
        <v/>
      </c>
      <c r="IBK31" s="14" t="str">
        <f>IF('Employee Input 20-21'!IBK31="","",'Employee Input 20-21'!IBK31)</f>
        <v/>
      </c>
      <c r="IBL31" s="14" t="str">
        <f>IF('Employee Input 20-21'!IBL31="","",'Employee Input 20-21'!IBL31)</f>
        <v/>
      </c>
      <c r="IBM31" s="14" t="str">
        <f>IF('Employee Input 20-21'!IBM31="","",'Employee Input 20-21'!IBM31)</f>
        <v/>
      </c>
      <c r="IBN31" s="14" t="str">
        <f>IF('Employee Input 20-21'!IBN31="","",'Employee Input 20-21'!IBN31)</f>
        <v/>
      </c>
      <c r="IBO31" s="14" t="str">
        <f>IF('Employee Input 20-21'!IBO31="","",'Employee Input 20-21'!IBO31)</f>
        <v/>
      </c>
      <c r="IBP31" s="14" t="str">
        <f>IF('Employee Input 20-21'!IBP31="","",'Employee Input 20-21'!IBP31)</f>
        <v/>
      </c>
      <c r="IBQ31" s="14" t="str">
        <f>IF('Employee Input 20-21'!IBQ31="","",'Employee Input 20-21'!IBQ31)</f>
        <v/>
      </c>
      <c r="IBR31" s="14" t="str">
        <f>IF('Employee Input 20-21'!IBR31="","",'Employee Input 20-21'!IBR31)</f>
        <v/>
      </c>
      <c r="IBS31" s="14" t="str">
        <f>IF('Employee Input 20-21'!IBS31="","",'Employee Input 20-21'!IBS31)</f>
        <v/>
      </c>
      <c r="IBT31" s="14" t="str">
        <f>IF('Employee Input 20-21'!IBT31="","",'Employee Input 20-21'!IBT31)</f>
        <v/>
      </c>
      <c r="IBU31" s="14" t="str">
        <f>IF('Employee Input 20-21'!IBU31="","",'Employee Input 20-21'!IBU31)</f>
        <v/>
      </c>
      <c r="IBV31" s="14" t="str">
        <f>IF('Employee Input 20-21'!IBV31="","",'Employee Input 20-21'!IBV31)</f>
        <v/>
      </c>
      <c r="IBW31" s="14" t="str">
        <f>IF('Employee Input 20-21'!IBW31="","",'Employee Input 20-21'!IBW31)</f>
        <v/>
      </c>
      <c r="IBX31" s="14" t="str">
        <f>IF('Employee Input 20-21'!IBX31="","",'Employee Input 20-21'!IBX31)</f>
        <v/>
      </c>
      <c r="IBY31" s="14" t="str">
        <f>IF('Employee Input 20-21'!IBY31="","",'Employee Input 20-21'!IBY31)</f>
        <v/>
      </c>
      <c r="IBZ31" s="14" t="str">
        <f>IF('Employee Input 20-21'!IBZ31="","",'Employee Input 20-21'!IBZ31)</f>
        <v/>
      </c>
      <c r="ICA31" s="14" t="str">
        <f>IF('Employee Input 20-21'!ICA31="","",'Employee Input 20-21'!ICA31)</f>
        <v/>
      </c>
      <c r="ICB31" s="14" t="str">
        <f>IF('Employee Input 20-21'!ICB31="","",'Employee Input 20-21'!ICB31)</f>
        <v/>
      </c>
      <c r="ICC31" s="14" t="str">
        <f>IF('Employee Input 20-21'!ICC31="","",'Employee Input 20-21'!ICC31)</f>
        <v/>
      </c>
      <c r="ICD31" s="14" t="str">
        <f>IF('Employee Input 20-21'!ICD31="","",'Employee Input 20-21'!ICD31)</f>
        <v/>
      </c>
      <c r="ICE31" s="14" t="str">
        <f>IF('Employee Input 20-21'!ICE31="","",'Employee Input 20-21'!ICE31)</f>
        <v/>
      </c>
      <c r="ICF31" s="14" t="str">
        <f>IF('Employee Input 20-21'!ICF31="","",'Employee Input 20-21'!ICF31)</f>
        <v/>
      </c>
      <c r="ICG31" s="14" t="str">
        <f>IF('Employee Input 20-21'!ICG31="","",'Employee Input 20-21'!ICG31)</f>
        <v/>
      </c>
      <c r="ICH31" s="14" t="str">
        <f>IF('Employee Input 20-21'!ICH31="","",'Employee Input 20-21'!ICH31)</f>
        <v/>
      </c>
      <c r="ICI31" s="14" t="str">
        <f>IF('Employee Input 20-21'!ICI31="","",'Employee Input 20-21'!ICI31)</f>
        <v/>
      </c>
      <c r="ICJ31" s="14" t="str">
        <f>IF('Employee Input 20-21'!ICJ31="","",'Employee Input 20-21'!ICJ31)</f>
        <v/>
      </c>
      <c r="ICK31" s="14" t="str">
        <f>IF('Employee Input 20-21'!ICK31="","",'Employee Input 20-21'!ICK31)</f>
        <v/>
      </c>
      <c r="ICL31" s="14" t="str">
        <f>IF('Employee Input 20-21'!ICL31="","",'Employee Input 20-21'!ICL31)</f>
        <v/>
      </c>
      <c r="ICM31" s="14" t="str">
        <f>IF('Employee Input 20-21'!ICM31="","",'Employee Input 20-21'!ICM31)</f>
        <v/>
      </c>
      <c r="ICN31" s="14" t="str">
        <f>IF('Employee Input 20-21'!ICN31="","",'Employee Input 20-21'!ICN31)</f>
        <v/>
      </c>
      <c r="ICO31" s="14" t="str">
        <f>IF('Employee Input 20-21'!ICO31="","",'Employee Input 20-21'!ICO31)</f>
        <v/>
      </c>
      <c r="ICP31" s="14" t="str">
        <f>IF('Employee Input 20-21'!ICP31="","",'Employee Input 20-21'!ICP31)</f>
        <v/>
      </c>
      <c r="ICQ31" s="14" t="str">
        <f>IF('Employee Input 20-21'!ICQ31="","",'Employee Input 20-21'!ICQ31)</f>
        <v/>
      </c>
      <c r="ICR31" s="14" t="str">
        <f>IF('Employee Input 20-21'!ICR31="","",'Employee Input 20-21'!ICR31)</f>
        <v/>
      </c>
      <c r="ICS31" s="14" t="str">
        <f>IF('Employee Input 20-21'!ICS31="","",'Employee Input 20-21'!ICS31)</f>
        <v/>
      </c>
      <c r="ICT31" s="14" t="str">
        <f>IF('Employee Input 20-21'!ICT31="","",'Employee Input 20-21'!ICT31)</f>
        <v/>
      </c>
      <c r="ICU31" s="14" t="str">
        <f>IF('Employee Input 20-21'!ICU31="","",'Employee Input 20-21'!ICU31)</f>
        <v/>
      </c>
      <c r="ICV31" s="14" t="str">
        <f>IF('Employee Input 20-21'!ICV31="","",'Employee Input 20-21'!ICV31)</f>
        <v/>
      </c>
      <c r="ICW31" s="14" t="str">
        <f>IF('Employee Input 20-21'!ICW31="","",'Employee Input 20-21'!ICW31)</f>
        <v/>
      </c>
      <c r="ICX31" s="14" t="str">
        <f>IF('Employee Input 20-21'!ICX31="","",'Employee Input 20-21'!ICX31)</f>
        <v/>
      </c>
      <c r="ICY31" s="14" t="str">
        <f>IF('Employee Input 20-21'!ICY31="","",'Employee Input 20-21'!ICY31)</f>
        <v/>
      </c>
      <c r="ICZ31" s="14" t="str">
        <f>IF('Employee Input 20-21'!ICZ31="","",'Employee Input 20-21'!ICZ31)</f>
        <v/>
      </c>
      <c r="IDA31" s="14" t="str">
        <f>IF('Employee Input 20-21'!IDA31="","",'Employee Input 20-21'!IDA31)</f>
        <v/>
      </c>
      <c r="IDB31" s="14" t="str">
        <f>IF('Employee Input 20-21'!IDB31="","",'Employee Input 20-21'!IDB31)</f>
        <v/>
      </c>
      <c r="IDC31" s="14" t="str">
        <f>IF('Employee Input 20-21'!IDC31="","",'Employee Input 20-21'!IDC31)</f>
        <v/>
      </c>
      <c r="IDD31" s="14" t="str">
        <f>IF('Employee Input 20-21'!IDD31="","",'Employee Input 20-21'!IDD31)</f>
        <v/>
      </c>
      <c r="IDE31" s="14" t="str">
        <f>IF('Employee Input 20-21'!IDE31="","",'Employee Input 20-21'!IDE31)</f>
        <v/>
      </c>
      <c r="IDF31" s="14" t="str">
        <f>IF('Employee Input 20-21'!IDF31="","",'Employee Input 20-21'!IDF31)</f>
        <v/>
      </c>
      <c r="IDG31" s="14" t="str">
        <f>IF('Employee Input 20-21'!IDG31="","",'Employee Input 20-21'!IDG31)</f>
        <v/>
      </c>
      <c r="IDH31" s="14" t="str">
        <f>IF('Employee Input 20-21'!IDH31="","",'Employee Input 20-21'!IDH31)</f>
        <v/>
      </c>
      <c r="IDI31" s="14" t="str">
        <f>IF('Employee Input 20-21'!IDI31="","",'Employee Input 20-21'!IDI31)</f>
        <v/>
      </c>
      <c r="IDJ31" s="14" t="str">
        <f>IF('Employee Input 20-21'!IDJ31="","",'Employee Input 20-21'!IDJ31)</f>
        <v/>
      </c>
      <c r="IDK31" s="14" t="str">
        <f>IF('Employee Input 20-21'!IDK31="","",'Employee Input 20-21'!IDK31)</f>
        <v/>
      </c>
      <c r="IDL31" s="14" t="str">
        <f>IF('Employee Input 20-21'!IDL31="","",'Employee Input 20-21'!IDL31)</f>
        <v/>
      </c>
      <c r="IDM31" s="14" t="str">
        <f>IF('Employee Input 20-21'!IDM31="","",'Employee Input 20-21'!IDM31)</f>
        <v/>
      </c>
      <c r="IDN31" s="14" t="str">
        <f>IF('Employee Input 20-21'!IDN31="","",'Employee Input 20-21'!IDN31)</f>
        <v/>
      </c>
      <c r="IDO31" s="14" t="str">
        <f>IF('Employee Input 20-21'!IDO31="","",'Employee Input 20-21'!IDO31)</f>
        <v/>
      </c>
      <c r="IDP31" s="14" t="str">
        <f>IF('Employee Input 20-21'!IDP31="","",'Employee Input 20-21'!IDP31)</f>
        <v/>
      </c>
      <c r="IDQ31" s="14" t="str">
        <f>IF('Employee Input 20-21'!IDQ31="","",'Employee Input 20-21'!IDQ31)</f>
        <v/>
      </c>
      <c r="IDR31" s="14" t="str">
        <f>IF('Employee Input 20-21'!IDR31="","",'Employee Input 20-21'!IDR31)</f>
        <v/>
      </c>
      <c r="IDS31" s="14" t="str">
        <f>IF('Employee Input 20-21'!IDS31="","",'Employee Input 20-21'!IDS31)</f>
        <v/>
      </c>
      <c r="IDT31" s="14" t="str">
        <f>IF('Employee Input 20-21'!IDT31="","",'Employee Input 20-21'!IDT31)</f>
        <v/>
      </c>
      <c r="IDU31" s="14" t="str">
        <f>IF('Employee Input 20-21'!IDU31="","",'Employee Input 20-21'!IDU31)</f>
        <v/>
      </c>
      <c r="IDV31" s="14" t="str">
        <f>IF('Employee Input 20-21'!IDV31="","",'Employee Input 20-21'!IDV31)</f>
        <v/>
      </c>
      <c r="IDW31" s="14" t="str">
        <f>IF('Employee Input 20-21'!IDW31="","",'Employee Input 20-21'!IDW31)</f>
        <v/>
      </c>
      <c r="IDX31" s="14" t="str">
        <f>IF('Employee Input 20-21'!IDX31="","",'Employee Input 20-21'!IDX31)</f>
        <v/>
      </c>
      <c r="IDY31" s="14" t="str">
        <f>IF('Employee Input 20-21'!IDY31="","",'Employee Input 20-21'!IDY31)</f>
        <v/>
      </c>
      <c r="IDZ31" s="14" t="str">
        <f>IF('Employee Input 20-21'!IDZ31="","",'Employee Input 20-21'!IDZ31)</f>
        <v/>
      </c>
      <c r="IEA31" s="14" t="str">
        <f>IF('Employee Input 20-21'!IEA31="","",'Employee Input 20-21'!IEA31)</f>
        <v/>
      </c>
      <c r="IEB31" s="14" t="str">
        <f>IF('Employee Input 20-21'!IEB31="","",'Employee Input 20-21'!IEB31)</f>
        <v/>
      </c>
      <c r="IEC31" s="14" t="str">
        <f>IF('Employee Input 20-21'!IEC31="","",'Employee Input 20-21'!IEC31)</f>
        <v/>
      </c>
      <c r="IED31" s="14" t="str">
        <f>IF('Employee Input 20-21'!IED31="","",'Employee Input 20-21'!IED31)</f>
        <v/>
      </c>
      <c r="IEE31" s="14" t="str">
        <f>IF('Employee Input 20-21'!IEE31="","",'Employee Input 20-21'!IEE31)</f>
        <v/>
      </c>
      <c r="IEF31" s="14" t="str">
        <f>IF('Employee Input 20-21'!IEF31="","",'Employee Input 20-21'!IEF31)</f>
        <v/>
      </c>
      <c r="IEG31" s="14" t="str">
        <f>IF('Employee Input 20-21'!IEG31="","",'Employee Input 20-21'!IEG31)</f>
        <v/>
      </c>
      <c r="IEH31" s="14" t="str">
        <f>IF('Employee Input 20-21'!IEH31="","",'Employee Input 20-21'!IEH31)</f>
        <v/>
      </c>
      <c r="IEI31" s="14" t="str">
        <f>IF('Employee Input 20-21'!IEI31="","",'Employee Input 20-21'!IEI31)</f>
        <v/>
      </c>
      <c r="IEJ31" s="14" t="str">
        <f>IF('Employee Input 20-21'!IEJ31="","",'Employee Input 20-21'!IEJ31)</f>
        <v/>
      </c>
      <c r="IEK31" s="14" t="str">
        <f>IF('Employee Input 20-21'!IEK31="","",'Employee Input 20-21'!IEK31)</f>
        <v/>
      </c>
      <c r="IEL31" s="14" t="str">
        <f>IF('Employee Input 20-21'!IEL31="","",'Employee Input 20-21'!IEL31)</f>
        <v/>
      </c>
      <c r="IEM31" s="14" t="str">
        <f>IF('Employee Input 20-21'!IEM31="","",'Employee Input 20-21'!IEM31)</f>
        <v/>
      </c>
      <c r="IEN31" s="14" t="str">
        <f>IF('Employee Input 20-21'!IEN31="","",'Employee Input 20-21'!IEN31)</f>
        <v/>
      </c>
      <c r="IEO31" s="14" t="str">
        <f>IF('Employee Input 20-21'!IEO31="","",'Employee Input 20-21'!IEO31)</f>
        <v/>
      </c>
      <c r="IEP31" s="14" t="str">
        <f>IF('Employee Input 20-21'!IEP31="","",'Employee Input 20-21'!IEP31)</f>
        <v/>
      </c>
      <c r="IEQ31" s="14" t="str">
        <f>IF('Employee Input 20-21'!IEQ31="","",'Employee Input 20-21'!IEQ31)</f>
        <v/>
      </c>
      <c r="IER31" s="14" t="str">
        <f>IF('Employee Input 20-21'!IER31="","",'Employee Input 20-21'!IER31)</f>
        <v/>
      </c>
      <c r="IES31" s="14" t="str">
        <f>IF('Employee Input 20-21'!IES31="","",'Employee Input 20-21'!IES31)</f>
        <v/>
      </c>
      <c r="IET31" s="14" t="str">
        <f>IF('Employee Input 20-21'!IET31="","",'Employee Input 20-21'!IET31)</f>
        <v/>
      </c>
      <c r="IEU31" s="14" t="str">
        <f>IF('Employee Input 20-21'!IEU31="","",'Employee Input 20-21'!IEU31)</f>
        <v/>
      </c>
      <c r="IEV31" s="14" t="str">
        <f>IF('Employee Input 20-21'!IEV31="","",'Employee Input 20-21'!IEV31)</f>
        <v/>
      </c>
      <c r="IEW31" s="14" t="str">
        <f>IF('Employee Input 20-21'!IEW31="","",'Employee Input 20-21'!IEW31)</f>
        <v/>
      </c>
      <c r="IEX31" s="14" t="str">
        <f>IF('Employee Input 20-21'!IEX31="","",'Employee Input 20-21'!IEX31)</f>
        <v/>
      </c>
      <c r="IEY31" s="14" t="str">
        <f>IF('Employee Input 20-21'!IEY31="","",'Employee Input 20-21'!IEY31)</f>
        <v/>
      </c>
      <c r="IEZ31" s="14" t="str">
        <f>IF('Employee Input 20-21'!IEZ31="","",'Employee Input 20-21'!IEZ31)</f>
        <v/>
      </c>
      <c r="IFA31" s="14" t="str">
        <f>IF('Employee Input 20-21'!IFA31="","",'Employee Input 20-21'!IFA31)</f>
        <v/>
      </c>
      <c r="IFB31" s="14" t="str">
        <f>IF('Employee Input 20-21'!IFB31="","",'Employee Input 20-21'!IFB31)</f>
        <v/>
      </c>
      <c r="IFC31" s="14" t="str">
        <f>IF('Employee Input 20-21'!IFC31="","",'Employee Input 20-21'!IFC31)</f>
        <v/>
      </c>
      <c r="IFD31" s="14" t="str">
        <f>IF('Employee Input 20-21'!IFD31="","",'Employee Input 20-21'!IFD31)</f>
        <v/>
      </c>
      <c r="IFE31" s="14" t="str">
        <f>IF('Employee Input 20-21'!IFE31="","",'Employee Input 20-21'!IFE31)</f>
        <v/>
      </c>
      <c r="IFF31" s="14" t="str">
        <f>IF('Employee Input 20-21'!IFF31="","",'Employee Input 20-21'!IFF31)</f>
        <v/>
      </c>
      <c r="IFG31" s="14" t="str">
        <f>IF('Employee Input 20-21'!IFG31="","",'Employee Input 20-21'!IFG31)</f>
        <v/>
      </c>
      <c r="IFH31" s="14" t="str">
        <f>IF('Employee Input 20-21'!IFH31="","",'Employee Input 20-21'!IFH31)</f>
        <v/>
      </c>
      <c r="IFI31" s="14" t="str">
        <f>IF('Employee Input 20-21'!IFI31="","",'Employee Input 20-21'!IFI31)</f>
        <v/>
      </c>
      <c r="IFJ31" s="14" t="str">
        <f>IF('Employee Input 20-21'!IFJ31="","",'Employee Input 20-21'!IFJ31)</f>
        <v/>
      </c>
      <c r="IFK31" s="14" t="str">
        <f>IF('Employee Input 20-21'!IFK31="","",'Employee Input 20-21'!IFK31)</f>
        <v/>
      </c>
      <c r="IFL31" s="14" t="str">
        <f>IF('Employee Input 20-21'!IFL31="","",'Employee Input 20-21'!IFL31)</f>
        <v/>
      </c>
      <c r="IFM31" s="14" t="str">
        <f>IF('Employee Input 20-21'!IFM31="","",'Employee Input 20-21'!IFM31)</f>
        <v/>
      </c>
      <c r="IFN31" s="14" t="str">
        <f>IF('Employee Input 20-21'!IFN31="","",'Employee Input 20-21'!IFN31)</f>
        <v/>
      </c>
      <c r="IFO31" s="14" t="str">
        <f>IF('Employee Input 20-21'!IFO31="","",'Employee Input 20-21'!IFO31)</f>
        <v/>
      </c>
      <c r="IFP31" s="14" t="str">
        <f>IF('Employee Input 20-21'!IFP31="","",'Employee Input 20-21'!IFP31)</f>
        <v/>
      </c>
      <c r="IFQ31" s="14" t="str">
        <f>IF('Employee Input 20-21'!IFQ31="","",'Employee Input 20-21'!IFQ31)</f>
        <v/>
      </c>
      <c r="IFR31" s="14" t="str">
        <f>IF('Employee Input 20-21'!IFR31="","",'Employee Input 20-21'!IFR31)</f>
        <v/>
      </c>
      <c r="IFS31" s="14" t="str">
        <f>IF('Employee Input 20-21'!IFS31="","",'Employee Input 20-21'!IFS31)</f>
        <v/>
      </c>
      <c r="IFT31" s="14" t="str">
        <f>IF('Employee Input 20-21'!IFT31="","",'Employee Input 20-21'!IFT31)</f>
        <v/>
      </c>
      <c r="IFU31" s="14" t="str">
        <f>IF('Employee Input 20-21'!IFU31="","",'Employee Input 20-21'!IFU31)</f>
        <v/>
      </c>
      <c r="IFV31" s="14" t="str">
        <f>IF('Employee Input 20-21'!IFV31="","",'Employee Input 20-21'!IFV31)</f>
        <v/>
      </c>
      <c r="IFW31" s="14" t="str">
        <f>IF('Employee Input 20-21'!IFW31="","",'Employee Input 20-21'!IFW31)</f>
        <v/>
      </c>
      <c r="IFX31" s="14" t="str">
        <f>IF('Employee Input 20-21'!IFX31="","",'Employee Input 20-21'!IFX31)</f>
        <v/>
      </c>
      <c r="IFY31" s="14" t="str">
        <f>IF('Employee Input 20-21'!IFY31="","",'Employee Input 20-21'!IFY31)</f>
        <v/>
      </c>
      <c r="IFZ31" s="14" t="str">
        <f>IF('Employee Input 20-21'!IFZ31="","",'Employee Input 20-21'!IFZ31)</f>
        <v/>
      </c>
      <c r="IGA31" s="14" t="str">
        <f>IF('Employee Input 20-21'!IGA31="","",'Employee Input 20-21'!IGA31)</f>
        <v/>
      </c>
      <c r="IGB31" s="14" t="str">
        <f>IF('Employee Input 20-21'!IGB31="","",'Employee Input 20-21'!IGB31)</f>
        <v/>
      </c>
      <c r="IGC31" s="14" t="str">
        <f>IF('Employee Input 20-21'!IGC31="","",'Employee Input 20-21'!IGC31)</f>
        <v/>
      </c>
      <c r="IGD31" s="14" t="str">
        <f>IF('Employee Input 20-21'!IGD31="","",'Employee Input 20-21'!IGD31)</f>
        <v/>
      </c>
      <c r="IGE31" s="14" t="str">
        <f>IF('Employee Input 20-21'!IGE31="","",'Employee Input 20-21'!IGE31)</f>
        <v/>
      </c>
      <c r="IGF31" s="14" t="str">
        <f>IF('Employee Input 20-21'!IGF31="","",'Employee Input 20-21'!IGF31)</f>
        <v/>
      </c>
      <c r="IGG31" s="14" t="str">
        <f>IF('Employee Input 20-21'!IGG31="","",'Employee Input 20-21'!IGG31)</f>
        <v/>
      </c>
      <c r="IGH31" s="14" t="str">
        <f>IF('Employee Input 20-21'!IGH31="","",'Employee Input 20-21'!IGH31)</f>
        <v/>
      </c>
      <c r="IGI31" s="14" t="str">
        <f>IF('Employee Input 20-21'!IGI31="","",'Employee Input 20-21'!IGI31)</f>
        <v/>
      </c>
      <c r="IGJ31" s="14" t="str">
        <f>IF('Employee Input 20-21'!IGJ31="","",'Employee Input 20-21'!IGJ31)</f>
        <v/>
      </c>
      <c r="IGK31" s="14" t="str">
        <f>IF('Employee Input 20-21'!IGK31="","",'Employee Input 20-21'!IGK31)</f>
        <v/>
      </c>
      <c r="IGL31" s="14" t="str">
        <f>IF('Employee Input 20-21'!IGL31="","",'Employee Input 20-21'!IGL31)</f>
        <v/>
      </c>
      <c r="IGM31" s="14" t="str">
        <f>IF('Employee Input 20-21'!IGM31="","",'Employee Input 20-21'!IGM31)</f>
        <v/>
      </c>
      <c r="IGN31" s="14" t="str">
        <f>IF('Employee Input 20-21'!IGN31="","",'Employee Input 20-21'!IGN31)</f>
        <v/>
      </c>
      <c r="IGO31" s="14" t="str">
        <f>IF('Employee Input 20-21'!IGO31="","",'Employee Input 20-21'!IGO31)</f>
        <v/>
      </c>
      <c r="IGP31" s="14" t="str">
        <f>IF('Employee Input 20-21'!IGP31="","",'Employee Input 20-21'!IGP31)</f>
        <v/>
      </c>
      <c r="IGQ31" s="14" t="str">
        <f>IF('Employee Input 20-21'!IGQ31="","",'Employee Input 20-21'!IGQ31)</f>
        <v/>
      </c>
      <c r="IGR31" s="14" t="str">
        <f>IF('Employee Input 20-21'!IGR31="","",'Employee Input 20-21'!IGR31)</f>
        <v/>
      </c>
      <c r="IGS31" s="14" t="str">
        <f>IF('Employee Input 20-21'!IGS31="","",'Employee Input 20-21'!IGS31)</f>
        <v/>
      </c>
      <c r="IGT31" s="14" t="str">
        <f>IF('Employee Input 20-21'!IGT31="","",'Employee Input 20-21'!IGT31)</f>
        <v/>
      </c>
      <c r="IGU31" s="14" t="str">
        <f>IF('Employee Input 20-21'!IGU31="","",'Employee Input 20-21'!IGU31)</f>
        <v/>
      </c>
      <c r="IGV31" s="14" t="str">
        <f>IF('Employee Input 20-21'!IGV31="","",'Employee Input 20-21'!IGV31)</f>
        <v/>
      </c>
      <c r="IGW31" s="14" t="str">
        <f>IF('Employee Input 20-21'!IGW31="","",'Employee Input 20-21'!IGW31)</f>
        <v/>
      </c>
      <c r="IGX31" s="14" t="str">
        <f>IF('Employee Input 20-21'!IGX31="","",'Employee Input 20-21'!IGX31)</f>
        <v/>
      </c>
      <c r="IGY31" s="14" t="str">
        <f>IF('Employee Input 20-21'!IGY31="","",'Employee Input 20-21'!IGY31)</f>
        <v/>
      </c>
      <c r="IGZ31" s="14" t="str">
        <f>IF('Employee Input 20-21'!IGZ31="","",'Employee Input 20-21'!IGZ31)</f>
        <v/>
      </c>
      <c r="IHA31" s="14" t="str">
        <f>IF('Employee Input 20-21'!IHA31="","",'Employee Input 20-21'!IHA31)</f>
        <v/>
      </c>
      <c r="IHB31" s="14" t="str">
        <f>IF('Employee Input 20-21'!IHB31="","",'Employee Input 20-21'!IHB31)</f>
        <v/>
      </c>
      <c r="IHC31" s="14" t="str">
        <f>IF('Employee Input 20-21'!IHC31="","",'Employee Input 20-21'!IHC31)</f>
        <v/>
      </c>
      <c r="IHD31" s="14" t="str">
        <f>IF('Employee Input 20-21'!IHD31="","",'Employee Input 20-21'!IHD31)</f>
        <v/>
      </c>
      <c r="IHE31" s="14" t="str">
        <f>IF('Employee Input 20-21'!IHE31="","",'Employee Input 20-21'!IHE31)</f>
        <v/>
      </c>
      <c r="IHF31" s="14" t="str">
        <f>IF('Employee Input 20-21'!IHF31="","",'Employee Input 20-21'!IHF31)</f>
        <v/>
      </c>
      <c r="IHG31" s="14" t="str">
        <f>IF('Employee Input 20-21'!IHG31="","",'Employee Input 20-21'!IHG31)</f>
        <v/>
      </c>
      <c r="IHH31" s="14" t="str">
        <f>IF('Employee Input 20-21'!IHH31="","",'Employee Input 20-21'!IHH31)</f>
        <v/>
      </c>
      <c r="IHI31" s="14" t="str">
        <f>IF('Employee Input 20-21'!IHI31="","",'Employee Input 20-21'!IHI31)</f>
        <v/>
      </c>
      <c r="IHJ31" s="14" t="str">
        <f>IF('Employee Input 20-21'!IHJ31="","",'Employee Input 20-21'!IHJ31)</f>
        <v/>
      </c>
      <c r="IHK31" s="14" t="str">
        <f>IF('Employee Input 20-21'!IHK31="","",'Employee Input 20-21'!IHK31)</f>
        <v/>
      </c>
      <c r="IHL31" s="14" t="str">
        <f>IF('Employee Input 20-21'!IHL31="","",'Employee Input 20-21'!IHL31)</f>
        <v/>
      </c>
      <c r="IHM31" s="14" t="str">
        <f>IF('Employee Input 20-21'!IHM31="","",'Employee Input 20-21'!IHM31)</f>
        <v/>
      </c>
      <c r="IHN31" s="14" t="str">
        <f>IF('Employee Input 20-21'!IHN31="","",'Employee Input 20-21'!IHN31)</f>
        <v/>
      </c>
      <c r="IHO31" s="14" t="str">
        <f>IF('Employee Input 20-21'!IHO31="","",'Employee Input 20-21'!IHO31)</f>
        <v/>
      </c>
      <c r="IHP31" s="14" t="str">
        <f>IF('Employee Input 20-21'!IHP31="","",'Employee Input 20-21'!IHP31)</f>
        <v/>
      </c>
      <c r="IHQ31" s="14" t="str">
        <f>IF('Employee Input 20-21'!IHQ31="","",'Employee Input 20-21'!IHQ31)</f>
        <v/>
      </c>
      <c r="IHR31" s="14" t="str">
        <f>IF('Employee Input 20-21'!IHR31="","",'Employee Input 20-21'!IHR31)</f>
        <v/>
      </c>
      <c r="IHS31" s="14" t="str">
        <f>IF('Employee Input 20-21'!IHS31="","",'Employee Input 20-21'!IHS31)</f>
        <v/>
      </c>
      <c r="IHT31" s="14" t="str">
        <f>IF('Employee Input 20-21'!IHT31="","",'Employee Input 20-21'!IHT31)</f>
        <v/>
      </c>
      <c r="IHU31" s="14" t="str">
        <f>IF('Employee Input 20-21'!IHU31="","",'Employee Input 20-21'!IHU31)</f>
        <v/>
      </c>
      <c r="IHV31" s="14" t="str">
        <f>IF('Employee Input 20-21'!IHV31="","",'Employee Input 20-21'!IHV31)</f>
        <v/>
      </c>
      <c r="IHW31" s="14" t="str">
        <f>IF('Employee Input 20-21'!IHW31="","",'Employee Input 20-21'!IHW31)</f>
        <v/>
      </c>
      <c r="IHX31" s="14" t="str">
        <f>IF('Employee Input 20-21'!IHX31="","",'Employee Input 20-21'!IHX31)</f>
        <v/>
      </c>
      <c r="IHY31" s="14" t="str">
        <f>IF('Employee Input 20-21'!IHY31="","",'Employee Input 20-21'!IHY31)</f>
        <v/>
      </c>
      <c r="IHZ31" s="14" t="str">
        <f>IF('Employee Input 20-21'!IHZ31="","",'Employee Input 20-21'!IHZ31)</f>
        <v/>
      </c>
      <c r="IIA31" s="14" t="str">
        <f>IF('Employee Input 20-21'!IIA31="","",'Employee Input 20-21'!IIA31)</f>
        <v/>
      </c>
      <c r="IIB31" s="14" t="str">
        <f>IF('Employee Input 20-21'!IIB31="","",'Employee Input 20-21'!IIB31)</f>
        <v/>
      </c>
      <c r="IIC31" s="14" t="str">
        <f>IF('Employee Input 20-21'!IIC31="","",'Employee Input 20-21'!IIC31)</f>
        <v/>
      </c>
      <c r="IID31" s="14" t="str">
        <f>IF('Employee Input 20-21'!IID31="","",'Employee Input 20-21'!IID31)</f>
        <v/>
      </c>
      <c r="IIE31" s="14" t="str">
        <f>IF('Employee Input 20-21'!IIE31="","",'Employee Input 20-21'!IIE31)</f>
        <v/>
      </c>
      <c r="IIF31" s="14" t="str">
        <f>IF('Employee Input 20-21'!IIF31="","",'Employee Input 20-21'!IIF31)</f>
        <v/>
      </c>
      <c r="IIG31" s="14" t="str">
        <f>IF('Employee Input 20-21'!IIG31="","",'Employee Input 20-21'!IIG31)</f>
        <v/>
      </c>
      <c r="IIH31" s="14" t="str">
        <f>IF('Employee Input 20-21'!IIH31="","",'Employee Input 20-21'!IIH31)</f>
        <v/>
      </c>
      <c r="III31" s="14" t="str">
        <f>IF('Employee Input 20-21'!III31="","",'Employee Input 20-21'!III31)</f>
        <v/>
      </c>
      <c r="IIJ31" s="14" t="str">
        <f>IF('Employee Input 20-21'!IIJ31="","",'Employee Input 20-21'!IIJ31)</f>
        <v/>
      </c>
      <c r="IIK31" s="14" t="str">
        <f>IF('Employee Input 20-21'!IIK31="","",'Employee Input 20-21'!IIK31)</f>
        <v/>
      </c>
      <c r="IIL31" s="14" t="str">
        <f>IF('Employee Input 20-21'!IIL31="","",'Employee Input 20-21'!IIL31)</f>
        <v/>
      </c>
      <c r="IIM31" s="14" t="str">
        <f>IF('Employee Input 20-21'!IIM31="","",'Employee Input 20-21'!IIM31)</f>
        <v/>
      </c>
      <c r="IIN31" s="14" t="str">
        <f>IF('Employee Input 20-21'!IIN31="","",'Employee Input 20-21'!IIN31)</f>
        <v/>
      </c>
      <c r="IIO31" s="14" t="str">
        <f>IF('Employee Input 20-21'!IIO31="","",'Employee Input 20-21'!IIO31)</f>
        <v/>
      </c>
      <c r="IIP31" s="14" t="str">
        <f>IF('Employee Input 20-21'!IIP31="","",'Employee Input 20-21'!IIP31)</f>
        <v/>
      </c>
      <c r="IIQ31" s="14" t="str">
        <f>IF('Employee Input 20-21'!IIQ31="","",'Employee Input 20-21'!IIQ31)</f>
        <v/>
      </c>
      <c r="IIR31" s="14" t="str">
        <f>IF('Employee Input 20-21'!IIR31="","",'Employee Input 20-21'!IIR31)</f>
        <v/>
      </c>
      <c r="IIS31" s="14" t="str">
        <f>IF('Employee Input 20-21'!IIS31="","",'Employee Input 20-21'!IIS31)</f>
        <v/>
      </c>
      <c r="IIT31" s="14" t="str">
        <f>IF('Employee Input 20-21'!IIT31="","",'Employee Input 20-21'!IIT31)</f>
        <v/>
      </c>
      <c r="IIU31" s="14" t="str">
        <f>IF('Employee Input 20-21'!IIU31="","",'Employee Input 20-21'!IIU31)</f>
        <v/>
      </c>
      <c r="IIV31" s="14" t="str">
        <f>IF('Employee Input 20-21'!IIV31="","",'Employee Input 20-21'!IIV31)</f>
        <v/>
      </c>
      <c r="IIW31" s="14" t="str">
        <f>IF('Employee Input 20-21'!IIW31="","",'Employee Input 20-21'!IIW31)</f>
        <v/>
      </c>
      <c r="IIX31" s="14" t="str">
        <f>IF('Employee Input 20-21'!IIX31="","",'Employee Input 20-21'!IIX31)</f>
        <v/>
      </c>
      <c r="IIY31" s="14" t="str">
        <f>IF('Employee Input 20-21'!IIY31="","",'Employee Input 20-21'!IIY31)</f>
        <v/>
      </c>
      <c r="IIZ31" s="14" t="str">
        <f>IF('Employee Input 20-21'!IIZ31="","",'Employee Input 20-21'!IIZ31)</f>
        <v/>
      </c>
      <c r="IJA31" s="14" t="str">
        <f>IF('Employee Input 20-21'!IJA31="","",'Employee Input 20-21'!IJA31)</f>
        <v/>
      </c>
      <c r="IJB31" s="14" t="str">
        <f>IF('Employee Input 20-21'!IJB31="","",'Employee Input 20-21'!IJB31)</f>
        <v/>
      </c>
      <c r="IJC31" s="14" t="str">
        <f>IF('Employee Input 20-21'!IJC31="","",'Employee Input 20-21'!IJC31)</f>
        <v/>
      </c>
      <c r="IJD31" s="14" t="str">
        <f>IF('Employee Input 20-21'!IJD31="","",'Employee Input 20-21'!IJD31)</f>
        <v/>
      </c>
      <c r="IJE31" s="14" t="str">
        <f>IF('Employee Input 20-21'!IJE31="","",'Employee Input 20-21'!IJE31)</f>
        <v/>
      </c>
      <c r="IJF31" s="14" t="str">
        <f>IF('Employee Input 20-21'!IJF31="","",'Employee Input 20-21'!IJF31)</f>
        <v/>
      </c>
      <c r="IJG31" s="14" t="str">
        <f>IF('Employee Input 20-21'!IJG31="","",'Employee Input 20-21'!IJG31)</f>
        <v/>
      </c>
      <c r="IJH31" s="14" t="str">
        <f>IF('Employee Input 20-21'!IJH31="","",'Employee Input 20-21'!IJH31)</f>
        <v/>
      </c>
      <c r="IJI31" s="14" t="str">
        <f>IF('Employee Input 20-21'!IJI31="","",'Employee Input 20-21'!IJI31)</f>
        <v/>
      </c>
      <c r="IJJ31" s="14" t="str">
        <f>IF('Employee Input 20-21'!IJJ31="","",'Employee Input 20-21'!IJJ31)</f>
        <v/>
      </c>
      <c r="IJK31" s="14" t="str">
        <f>IF('Employee Input 20-21'!IJK31="","",'Employee Input 20-21'!IJK31)</f>
        <v/>
      </c>
      <c r="IJL31" s="14" t="str">
        <f>IF('Employee Input 20-21'!IJL31="","",'Employee Input 20-21'!IJL31)</f>
        <v/>
      </c>
      <c r="IJM31" s="14" t="str">
        <f>IF('Employee Input 20-21'!IJM31="","",'Employee Input 20-21'!IJM31)</f>
        <v/>
      </c>
      <c r="IJN31" s="14" t="str">
        <f>IF('Employee Input 20-21'!IJN31="","",'Employee Input 20-21'!IJN31)</f>
        <v/>
      </c>
      <c r="IJO31" s="14" t="str">
        <f>IF('Employee Input 20-21'!IJO31="","",'Employee Input 20-21'!IJO31)</f>
        <v/>
      </c>
      <c r="IJP31" s="14" t="str">
        <f>IF('Employee Input 20-21'!IJP31="","",'Employee Input 20-21'!IJP31)</f>
        <v/>
      </c>
      <c r="IJQ31" s="14" t="str">
        <f>IF('Employee Input 20-21'!IJQ31="","",'Employee Input 20-21'!IJQ31)</f>
        <v/>
      </c>
      <c r="IJR31" s="14" t="str">
        <f>IF('Employee Input 20-21'!IJR31="","",'Employee Input 20-21'!IJR31)</f>
        <v/>
      </c>
      <c r="IJS31" s="14" t="str">
        <f>IF('Employee Input 20-21'!IJS31="","",'Employee Input 20-21'!IJS31)</f>
        <v/>
      </c>
      <c r="IJT31" s="14" t="str">
        <f>IF('Employee Input 20-21'!IJT31="","",'Employee Input 20-21'!IJT31)</f>
        <v/>
      </c>
      <c r="IJU31" s="14" t="str">
        <f>IF('Employee Input 20-21'!IJU31="","",'Employee Input 20-21'!IJU31)</f>
        <v/>
      </c>
      <c r="IJV31" s="14" t="str">
        <f>IF('Employee Input 20-21'!IJV31="","",'Employee Input 20-21'!IJV31)</f>
        <v/>
      </c>
      <c r="IJW31" s="14" t="str">
        <f>IF('Employee Input 20-21'!IJW31="","",'Employee Input 20-21'!IJW31)</f>
        <v/>
      </c>
      <c r="IJX31" s="14" t="str">
        <f>IF('Employee Input 20-21'!IJX31="","",'Employee Input 20-21'!IJX31)</f>
        <v/>
      </c>
      <c r="IJY31" s="14" t="str">
        <f>IF('Employee Input 20-21'!IJY31="","",'Employee Input 20-21'!IJY31)</f>
        <v/>
      </c>
      <c r="IJZ31" s="14" t="str">
        <f>IF('Employee Input 20-21'!IJZ31="","",'Employee Input 20-21'!IJZ31)</f>
        <v/>
      </c>
      <c r="IKA31" s="14" t="str">
        <f>IF('Employee Input 20-21'!IKA31="","",'Employee Input 20-21'!IKA31)</f>
        <v/>
      </c>
      <c r="IKB31" s="14" t="str">
        <f>IF('Employee Input 20-21'!IKB31="","",'Employee Input 20-21'!IKB31)</f>
        <v/>
      </c>
      <c r="IKC31" s="14" t="str">
        <f>IF('Employee Input 20-21'!IKC31="","",'Employee Input 20-21'!IKC31)</f>
        <v/>
      </c>
      <c r="IKD31" s="14" t="str">
        <f>IF('Employee Input 20-21'!IKD31="","",'Employee Input 20-21'!IKD31)</f>
        <v/>
      </c>
      <c r="IKE31" s="14" t="str">
        <f>IF('Employee Input 20-21'!IKE31="","",'Employee Input 20-21'!IKE31)</f>
        <v/>
      </c>
      <c r="IKF31" s="14" t="str">
        <f>IF('Employee Input 20-21'!IKF31="","",'Employee Input 20-21'!IKF31)</f>
        <v/>
      </c>
      <c r="IKG31" s="14" t="str">
        <f>IF('Employee Input 20-21'!IKG31="","",'Employee Input 20-21'!IKG31)</f>
        <v/>
      </c>
      <c r="IKH31" s="14" t="str">
        <f>IF('Employee Input 20-21'!IKH31="","",'Employee Input 20-21'!IKH31)</f>
        <v/>
      </c>
      <c r="IKI31" s="14" t="str">
        <f>IF('Employee Input 20-21'!IKI31="","",'Employee Input 20-21'!IKI31)</f>
        <v/>
      </c>
      <c r="IKJ31" s="14" t="str">
        <f>IF('Employee Input 20-21'!IKJ31="","",'Employee Input 20-21'!IKJ31)</f>
        <v/>
      </c>
      <c r="IKK31" s="14" t="str">
        <f>IF('Employee Input 20-21'!IKK31="","",'Employee Input 20-21'!IKK31)</f>
        <v/>
      </c>
      <c r="IKL31" s="14" t="str">
        <f>IF('Employee Input 20-21'!IKL31="","",'Employee Input 20-21'!IKL31)</f>
        <v/>
      </c>
      <c r="IKM31" s="14" t="str">
        <f>IF('Employee Input 20-21'!IKM31="","",'Employee Input 20-21'!IKM31)</f>
        <v/>
      </c>
      <c r="IKN31" s="14" t="str">
        <f>IF('Employee Input 20-21'!IKN31="","",'Employee Input 20-21'!IKN31)</f>
        <v/>
      </c>
      <c r="IKO31" s="14" t="str">
        <f>IF('Employee Input 20-21'!IKO31="","",'Employee Input 20-21'!IKO31)</f>
        <v/>
      </c>
      <c r="IKP31" s="14" t="str">
        <f>IF('Employee Input 20-21'!IKP31="","",'Employee Input 20-21'!IKP31)</f>
        <v/>
      </c>
      <c r="IKQ31" s="14" t="str">
        <f>IF('Employee Input 20-21'!IKQ31="","",'Employee Input 20-21'!IKQ31)</f>
        <v/>
      </c>
      <c r="IKR31" s="14" t="str">
        <f>IF('Employee Input 20-21'!IKR31="","",'Employee Input 20-21'!IKR31)</f>
        <v/>
      </c>
      <c r="IKS31" s="14" t="str">
        <f>IF('Employee Input 20-21'!IKS31="","",'Employee Input 20-21'!IKS31)</f>
        <v/>
      </c>
      <c r="IKT31" s="14" t="str">
        <f>IF('Employee Input 20-21'!IKT31="","",'Employee Input 20-21'!IKT31)</f>
        <v/>
      </c>
      <c r="IKU31" s="14" t="str">
        <f>IF('Employee Input 20-21'!IKU31="","",'Employee Input 20-21'!IKU31)</f>
        <v/>
      </c>
      <c r="IKV31" s="14" t="str">
        <f>IF('Employee Input 20-21'!IKV31="","",'Employee Input 20-21'!IKV31)</f>
        <v/>
      </c>
      <c r="IKW31" s="14" t="str">
        <f>IF('Employee Input 20-21'!IKW31="","",'Employee Input 20-21'!IKW31)</f>
        <v/>
      </c>
      <c r="IKX31" s="14" t="str">
        <f>IF('Employee Input 20-21'!IKX31="","",'Employee Input 20-21'!IKX31)</f>
        <v/>
      </c>
      <c r="IKY31" s="14" t="str">
        <f>IF('Employee Input 20-21'!IKY31="","",'Employee Input 20-21'!IKY31)</f>
        <v/>
      </c>
      <c r="IKZ31" s="14" t="str">
        <f>IF('Employee Input 20-21'!IKZ31="","",'Employee Input 20-21'!IKZ31)</f>
        <v/>
      </c>
      <c r="ILA31" s="14" t="str">
        <f>IF('Employee Input 20-21'!ILA31="","",'Employee Input 20-21'!ILA31)</f>
        <v/>
      </c>
      <c r="ILB31" s="14" t="str">
        <f>IF('Employee Input 20-21'!ILB31="","",'Employee Input 20-21'!ILB31)</f>
        <v/>
      </c>
      <c r="ILC31" s="14" t="str">
        <f>IF('Employee Input 20-21'!ILC31="","",'Employee Input 20-21'!ILC31)</f>
        <v/>
      </c>
      <c r="ILD31" s="14" t="str">
        <f>IF('Employee Input 20-21'!ILD31="","",'Employee Input 20-21'!ILD31)</f>
        <v/>
      </c>
      <c r="ILE31" s="14" t="str">
        <f>IF('Employee Input 20-21'!ILE31="","",'Employee Input 20-21'!ILE31)</f>
        <v/>
      </c>
      <c r="ILF31" s="14" t="str">
        <f>IF('Employee Input 20-21'!ILF31="","",'Employee Input 20-21'!ILF31)</f>
        <v/>
      </c>
      <c r="ILG31" s="14" t="str">
        <f>IF('Employee Input 20-21'!ILG31="","",'Employee Input 20-21'!ILG31)</f>
        <v/>
      </c>
      <c r="ILH31" s="14" t="str">
        <f>IF('Employee Input 20-21'!ILH31="","",'Employee Input 20-21'!ILH31)</f>
        <v/>
      </c>
      <c r="ILI31" s="14" t="str">
        <f>IF('Employee Input 20-21'!ILI31="","",'Employee Input 20-21'!ILI31)</f>
        <v/>
      </c>
      <c r="ILJ31" s="14" t="str">
        <f>IF('Employee Input 20-21'!ILJ31="","",'Employee Input 20-21'!ILJ31)</f>
        <v/>
      </c>
      <c r="ILK31" s="14" t="str">
        <f>IF('Employee Input 20-21'!ILK31="","",'Employee Input 20-21'!ILK31)</f>
        <v/>
      </c>
      <c r="ILL31" s="14" t="str">
        <f>IF('Employee Input 20-21'!ILL31="","",'Employee Input 20-21'!ILL31)</f>
        <v/>
      </c>
      <c r="ILM31" s="14" t="str">
        <f>IF('Employee Input 20-21'!ILM31="","",'Employee Input 20-21'!ILM31)</f>
        <v/>
      </c>
      <c r="ILN31" s="14" t="str">
        <f>IF('Employee Input 20-21'!ILN31="","",'Employee Input 20-21'!ILN31)</f>
        <v/>
      </c>
      <c r="ILO31" s="14" t="str">
        <f>IF('Employee Input 20-21'!ILO31="","",'Employee Input 20-21'!ILO31)</f>
        <v/>
      </c>
      <c r="ILP31" s="14" t="str">
        <f>IF('Employee Input 20-21'!ILP31="","",'Employee Input 20-21'!ILP31)</f>
        <v/>
      </c>
      <c r="ILQ31" s="14" t="str">
        <f>IF('Employee Input 20-21'!ILQ31="","",'Employee Input 20-21'!ILQ31)</f>
        <v/>
      </c>
      <c r="ILR31" s="14" t="str">
        <f>IF('Employee Input 20-21'!ILR31="","",'Employee Input 20-21'!ILR31)</f>
        <v/>
      </c>
      <c r="ILS31" s="14" t="str">
        <f>IF('Employee Input 20-21'!ILS31="","",'Employee Input 20-21'!ILS31)</f>
        <v/>
      </c>
      <c r="ILT31" s="14" t="str">
        <f>IF('Employee Input 20-21'!ILT31="","",'Employee Input 20-21'!ILT31)</f>
        <v/>
      </c>
      <c r="ILU31" s="14" t="str">
        <f>IF('Employee Input 20-21'!ILU31="","",'Employee Input 20-21'!ILU31)</f>
        <v/>
      </c>
      <c r="ILV31" s="14" t="str">
        <f>IF('Employee Input 20-21'!ILV31="","",'Employee Input 20-21'!ILV31)</f>
        <v/>
      </c>
      <c r="ILW31" s="14" t="str">
        <f>IF('Employee Input 20-21'!ILW31="","",'Employee Input 20-21'!ILW31)</f>
        <v/>
      </c>
      <c r="ILX31" s="14" t="str">
        <f>IF('Employee Input 20-21'!ILX31="","",'Employee Input 20-21'!ILX31)</f>
        <v/>
      </c>
      <c r="ILY31" s="14" t="str">
        <f>IF('Employee Input 20-21'!ILY31="","",'Employee Input 20-21'!ILY31)</f>
        <v/>
      </c>
      <c r="ILZ31" s="14" t="str">
        <f>IF('Employee Input 20-21'!ILZ31="","",'Employee Input 20-21'!ILZ31)</f>
        <v/>
      </c>
      <c r="IMA31" s="14" t="str">
        <f>IF('Employee Input 20-21'!IMA31="","",'Employee Input 20-21'!IMA31)</f>
        <v/>
      </c>
      <c r="IMB31" s="14" t="str">
        <f>IF('Employee Input 20-21'!IMB31="","",'Employee Input 20-21'!IMB31)</f>
        <v/>
      </c>
      <c r="IMC31" s="14" t="str">
        <f>IF('Employee Input 20-21'!IMC31="","",'Employee Input 20-21'!IMC31)</f>
        <v/>
      </c>
      <c r="IMD31" s="14" t="str">
        <f>IF('Employee Input 20-21'!IMD31="","",'Employee Input 20-21'!IMD31)</f>
        <v/>
      </c>
      <c r="IME31" s="14" t="str">
        <f>IF('Employee Input 20-21'!IME31="","",'Employee Input 20-21'!IME31)</f>
        <v/>
      </c>
      <c r="IMF31" s="14" t="str">
        <f>IF('Employee Input 20-21'!IMF31="","",'Employee Input 20-21'!IMF31)</f>
        <v/>
      </c>
      <c r="IMG31" s="14" t="str">
        <f>IF('Employee Input 20-21'!IMG31="","",'Employee Input 20-21'!IMG31)</f>
        <v/>
      </c>
      <c r="IMH31" s="14" t="str">
        <f>IF('Employee Input 20-21'!IMH31="","",'Employee Input 20-21'!IMH31)</f>
        <v/>
      </c>
      <c r="IMI31" s="14" t="str">
        <f>IF('Employee Input 20-21'!IMI31="","",'Employee Input 20-21'!IMI31)</f>
        <v/>
      </c>
      <c r="IMJ31" s="14" t="str">
        <f>IF('Employee Input 20-21'!IMJ31="","",'Employee Input 20-21'!IMJ31)</f>
        <v/>
      </c>
      <c r="IMK31" s="14" t="str">
        <f>IF('Employee Input 20-21'!IMK31="","",'Employee Input 20-21'!IMK31)</f>
        <v/>
      </c>
      <c r="IML31" s="14" t="str">
        <f>IF('Employee Input 20-21'!IML31="","",'Employee Input 20-21'!IML31)</f>
        <v/>
      </c>
      <c r="IMM31" s="14" t="str">
        <f>IF('Employee Input 20-21'!IMM31="","",'Employee Input 20-21'!IMM31)</f>
        <v/>
      </c>
      <c r="IMN31" s="14" t="str">
        <f>IF('Employee Input 20-21'!IMN31="","",'Employee Input 20-21'!IMN31)</f>
        <v/>
      </c>
      <c r="IMO31" s="14" t="str">
        <f>IF('Employee Input 20-21'!IMO31="","",'Employee Input 20-21'!IMO31)</f>
        <v/>
      </c>
      <c r="IMP31" s="14" t="str">
        <f>IF('Employee Input 20-21'!IMP31="","",'Employee Input 20-21'!IMP31)</f>
        <v/>
      </c>
      <c r="IMQ31" s="14" t="str">
        <f>IF('Employee Input 20-21'!IMQ31="","",'Employee Input 20-21'!IMQ31)</f>
        <v/>
      </c>
      <c r="IMR31" s="14" t="str">
        <f>IF('Employee Input 20-21'!IMR31="","",'Employee Input 20-21'!IMR31)</f>
        <v/>
      </c>
      <c r="IMS31" s="14" t="str">
        <f>IF('Employee Input 20-21'!IMS31="","",'Employee Input 20-21'!IMS31)</f>
        <v/>
      </c>
      <c r="IMT31" s="14" t="str">
        <f>IF('Employee Input 20-21'!IMT31="","",'Employee Input 20-21'!IMT31)</f>
        <v/>
      </c>
      <c r="IMU31" s="14" t="str">
        <f>IF('Employee Input 20-21'!IMU31="","",'Employee Input 20-21'!IMU31)</f>
        <v/>
      </c>
      <c r="IMV31" s="14" t="str">
        <f>IF('Employee Input 20-21'!IMV31="","",'Employee Input 20-21'!IMV31)</f>
        <v/>
      </c>
      <c r="IMW31" s="14" t="str">
        <f>IF('Employee Input 20-21'!IMW31="","",'Employee Input 20-21'!IMW31)</f>
        <v/>
      </c>
      <c r="IMX31" s="14" t="str">
        <f>IF('Employee Input 20-21'!IMX31="","",'Employee Input 20-21'!IMX31)</f>
        <v/>
      </c>
      <c r="IMY31" s="14" t="str">
        <f>IF('Employee Input 20-21'!IMY31="","",'Employee Input 20-21'!IMY31)</f>
        <v/>
      </c>
      <c r="IMZ31" s="14" t="str">
        <f>IF('Employee Input 20-21'!IMZ31="","",'Employee Input 20-21'!IMZ31)</f>
        <v/>
      </c>
      <c r="INA31" s="14" t="str">
        <f>IF('Employee Input 20-21'!INA31="","",'Employee Input 20-21'!INA31)</f>
        <v/>
      </c>
      <c r="INB31" s="14" t="str">
        <f>IF('Employee Input 20-21'!INB31="","",'Employee Input 20-21'!INB31)</f>
        <v/>
      </c>
      <c r="INC31" s="14" t="str">
        <f>IF('Employee Input 20-21'!INC31="","",'Employee Input 20-21'!INC31)</f>
        <v/>
      </c>
      <c r="IND31" s="14" t="str">
        <f>IF('Employee Input 20-21'!IND31="","",'Employee Input 20-21'!IND31)</f>
        <v/>
      </c>
      <c r="INE31" s="14" t="str">
        <f>IF('Employee Input 20-21'!INE31="","",'Employee Input 20-21'!INE31)</f>
        <v/>
      </c>
      <c r="INF31" s="14" t="str">
        <f>IF('Employee Input 20-21'!INF31="","",'Employee Input 20-21'!INF31)</f>
        <v/>
      </c>
      <c r="ING31" s="14" t="str">
        <f>IF('Employee Input 20-21'!ING31="","",'Employee Input 20-21'!ING31)</f>
        <v/>
      </c>
      <c r="INH31" s="14" t="str">
        <f>IF('Employee Input 20-21'!INH31="","",'Employee Input 20-21'!INH31)</f>
        <v/>
      </c>
      <c r="INI31" s="14" t="str">
        <f>IF('Employee Input 20-21'!INI31="","",'Employee Input 20-21'!INI31)</f>
        <v/>
      </c>
      <c r="INJ31" s="14" t="str">
        <f>IF('Employee Input 20-21'!INJ31="","",'Employee Input 20-21'!INJ31)</f>
        <v/>
      </c>
      <c r="INK31" s="14" t="str">
        <f>IF('Employee Input 20-21'!INK31="","",'Employee Input 20-21'!INK31)</f>
        <v/>
      </c>
      <c r="INL31" s="14" t="str">
        <f>IF('Employee Input 20-21'!INL31="","",'Employee Input 20-21'!INL31)</f>
        <v/>
      </c>
      <c r="INM31" s="14" t="str">
        <f>IF('Employee Input 20-21'!INM31="","",'Employee Input 20-21'!INM31)</f>
        <v/>
      </c>
      <c r="INN31" s="14" t="str">
        <f>IF('Employee Input 20-21'!INN31="","",'Employee Input 20-21'!INN31)</f>
        <v/>
      </c>
      <c r="INO31" s="14" t="str">
        <f>IF('Employee Input 20-21'!INO31="","",'Employee Input 20-21'!INO31)</f>
        <v/>
      </c>
      <c r="INP31" s="14" t="str">
        <f>IF('Employee Input 20-21'!INP31="","",'Employee Input 20-21'!INP31)</f>
        <v/>
      </c>
      <c r="INQ31" s="14" t="str">
        <f>IF('Employee Input 20-21'!INQ31="","",'Employee Input 20-21'!INQ31)</f>
        <v/>
      </c>
      <c r="INR31" s="14" t="str">
        <f>IF('Employee Input 20-21'!INR31="","",'Employee Input 20-21'!INR31)</f>
        <v/>
      </c>
      <c r="INS31" s="14" t="str">
        <f>IF('Employee Input 20-21'!INS31="","",'Employee Input 20-21'!INS31)</f>
        <v/>
      </c>
      <c r="INT31" s="14" t="str">
        <f>IF('Employee Input 20-21'!INT31="","",'Employee Input 20-21'!INT31)</f>
        <v/>
      </c>
      <c r="INU31" s="14" t="str">
        <f>IF('Employee Input 20-21'!INU31="","",'Employee Input 20-21'!INU31)</f>
        <v/>
      </c>
      <c r="INV31" s="14" t="str">
        <f>IF('Employee Input 20-21'!INV31="","",'Employee Input 20-21'!INV31)</f>
        <v/>
      </c>
      <c r="INW31" s="14" t="str">
        <f>IF('Employee Input 20-21'!INW31="","",'Employee Input 20-21'!INW31)</f>
        <v/>
      </c>
      <c r="INX31" s="14" t="str">
        <f>IF('Employee Input 20-21'!INX31="","",'Employee Input 20-21'!INX31)</f>
        <v/>
      </c>
      <c r="INY31" s="14" t="str">
        <f>IF('Employee Input 20-21'!INY31="","",'Employee Input 20-21'!INY31)</f>
        <v/>
      </c>
      <c r="INZ31" s="14" t="str">
        <f>IF('Employee Input 20-21'!INZ31="","",'Employee Input 20-21'!INZ31)</f>
        <v/>
      </c>
      <c r="IOA31" s="14" t="str">
        <f>IF('Employee Input 20-21'!IOA31="","",'Employee Input 20-21'!IOA31)</f>
        <v/>
      </c>
      <c r="IOB31" s="14" t="str">
        <f>IF('Employee Input 20-21'!IOB31="","",'Employee Input 20-21'!IOB31)</f>
        <v/>
      </c>
      <c r="IOC31" s="14" t="str">
        <f>IF('Employee Input 20-21'!IOC31="","",'Employee Input 20-21'!IOC31)</f>
        <v/>
      </c>
      <c r="IOD31" s="14" t="str">
        <f>IF('Employee Input 20-21'!IOD31="","",'Employee Input 20-21'!IOD31)</f>
        <v/>
      </c>
      <c r="IOE31" s="14" t="str">
        <f>IF('Employee Input 20-21'!IOE31="","",'Employee Input 20-21'!IOE31)</f>
        <v/>
      </c>
      <c r="IOF31" s="14" t="str">
        <f>IF('Employee Input 20-21'!IOF31="","",'Employee Input 20-21'!IOF31)</f>
        <v/>
      </c>
      <c r="IOG31" s="14" t="str">
        <f>IF('Employee Input 20-21'!IOG31="","",'Employee Input 20-21'!IOG31)</f>
        <v/>
      </c>
      <c r="IOH31" s="14" t="str">
        <f>IF('Employee Input 20-21'!IOH31="","",'Employee Input 20-21'!IOH31)</f>
        <v/>
      </c>
      <c r="IOI31" s="14" t="str">
        <f>IF('Employee Input 20-21'!IOI31="","",'Employee Input 20-21'!IOI31)</f>
        <v/>
      </c>
      <c r="IOJ31" s="14" t="str">
        <f>IF('Employee Input 20-21'!IOJ31="","",'Employee Input 20-21'!IOJ31)</f>
        <v/>
      </c>
      <c r="IOK31" s="14" t="str">
        <f>IF('Employee Input 20-21'!IOK31="","",'Employee Input 20-21'!IOK31)</f>
        <v/>
      </c>
      <c r="IOL31" s="14" t="str">
        <f>IF('Employee Input 20-21'!IOL31="","",'Employee Input 20-21'!IOL31)</f>
        <v/>
      </c>
      <c r="IOM31" s="14" t="str">
        <f>IF('Employee Input 20-21'!IOM31="","",'Employee Input 20-21'!IOM31)</f>
        <v/>
      </c>
      <c r="ION31" s="14" t="str">
        <f>IF('Employee Input 20-21'!ION31="","",'Employee Input 20-21'!ION31)</f>
        <v/>
      </c>
      <c r="IOO31" s="14" t="str">
        <f>IF('Employee Input 20-21'!IOO31="","",'Employee Input 20-21'!IOO31)</f>
        <v/>
      </c>
      <c r="IOP31" s="14" t="str">
        <f>IF('Employee Input 20-21'!IOP31="","",'Employee Input 20-21'!IOP31)</f>
        <v/>
      </c>
      <c r="IOQ31" s="14" t="str">
        <f>IF('Employee Input 20-21'!IOQ31="","",'Employee Input 20-21'!IOQ31)</f>
        <v/>
      </c>
      <c r="IOR31" s="14" t="str">
        <f>IF('Employee Input 20-21'!IOR31="","",'Employee Input 20-21'!IOR31)</f>
        <v/>
      </c>
      <c r="IOS31" s="14" t="str">
        <f>IF('Employee Input 20-21'!IOS31="","",'Employee Input 20-21'!IOS31)</f>
        <v/>
      </c>
      <c r="IOT31" s="14" t="str">
        <f>IF('Employee Input 20-21'!IOT31="","",'Employee Input 20-21'!IOT31)</f>
        <v/>
      </c>
      <c r="IOU31" s="14" t="str">
        <f>IF('Employee Input 20-21'!IOU31="","",'Employee Input 20-21'!IOU31)</f>
        <v/>
      </c>
      <c r="IOV31" s="14" t="str">
        <f>IF('Employee Input 20-21'!IOV31="","",'Employee Input 20-21'!IOV31)</f>
        <v/>
      </c>
      <c r="IOW31" s="14" t="str">
        <f>IF('Employee Input 20-21'!IOW31="","",'Employee Input 20-21'!IOW31)</f>
        <v/>
      </c>
      <c r="IOX31" s="14" t="str">
        <f>IF('Employee Input 20-21'!IOX31="","",'Employee Input 20-21'!IOX31)</f>
        <v/>
      </c>
      <c r="IOY31" s="14" t="str">
        <f>IF('Employee Input 20-21'!IOY31="","",'Employee Input 20-21'!IOY31)</f>
        <v/>
      </c>
      <c r="IOZ31" s="14" t="str">
        <f>IF('Employee Input 20-21'!IOZ31="","",'Employee Input 20-21'!IOZ31)</f>
        <v/>
      </c>
      <c r="IPA31" s="14" t="str">
        <f>IF('Employee Input 20-21'!IPA31="","",'Employee Input 20-21'!IPA31)</f>
        <v/>
      </c>
      <c r="IPB31" s="14" t="str">
        <f>IF('Employee Input 20-21'!IPB31="","",'Employee Input 20-21'!IPB31)</f>
        <v/>
      </c>
      <c r="IPC31" s="14" t="str">
        <f>IF('Employee Input 20-21'!IPC31="","",'Employee Input 20-21'!IPC31)</f>
        <v/>
      </c>
      <c r="IPD31" s="14" t="str">
        <f>IF('Employee Input 20-21'!IPD31="","",'Employee Input 20-21'!IPD31)</f>
        <v/>
      </c>
      <c r="IPE31" s="14" t="str">
        <f>IF('Employee Input 20-21'!IPE31="","",'Employee Input 20-21'!IPE31)</f>
        <v/>
      </c>
      <c r="IPF31" s="14" t="str">
        <f>IF('Employee Input 20-21'!IPF31="","",'Employee Input 20-21'!IPF31)</f>
        <v/>
      </c>
      <c r="IPG31" s="14" t="str">
        <f>IF('Employee Input 20-21'!IPG31="","",'Employee Input 20-21'!IPG31)</f>
        <v/>
      </c>
      <c r="IPH31" s="14" t="str">
        <f>IF('Employee Input 20-21'!IPH31="","",'Employee Input 20-21'!IPH31)</f>
        <v/>
      </c>
      <c r="IPI31" s="14" t="str">
        <f>IF('Employee Input 20-21'!IPI31="","",'Employee Input 20-21'!IPI31)</f>
        <v/>
      </c>
      <c r="IPJ31" s="14" t="str">
        <f>IF('Employee Input 20-21'!IPJ31="","",'Employee Input 20-21'!IPJ31)</f>
        <v/>
      </c>
      <c r="IPK31" s="14" t="str">
        <f>IF('Employee Input 20-21'!IPK31="","",'Employee Input 20-21'!IPK31)</f>
        <v/>
      </c>
      <c r="IPL31" s="14" t="str">
        <f>IF('Employee Input 20-21'!IPL31="","",'Employee Input 20-21'!IPL31)</f>
        <v/>
      </c>
      <c r="IPM31" s="14" t="str">
        <f>IF('Employee Input 20-21'!IPM31="","",'Employee Input 20-21'!IPM31)</f>
        <v/>
      </c>
      <c r="IPN31" s="14" t="str">
        <f>IF('Employee Input 20-21'!IPN31="","",'Employee Input 20-21'!IPN31)</f>
        <v/>
      </c>
      <c r="IPO31" s="14" t="str">
        <f>IF('Employee Input 20-21'!IPO31="","",'Employee Input 20-21'!IPO31)</f>
        <v/>
      </c>
      <c r="IPP31" s="14" t="str">
        <f>IF('Employee Input 20-21'!IPP31="","",'Employee Input 20-21'!IPP31)</f>
        <v/>
      </c>
      <c r="IPQ31" s="14" t="str">
        <f>IF('Employee Input 20-21'!IPQ31="","",'Employee Input 20-21'!IPQ31)</f>
        <v/>
      </c>
      <c r="IPR31" s="14" t="str">
        <f>IF('Employee Input 20-21'!IPR31="","",'Employee Input 20-21'!IPR31)</f>
        <v/>
      </c>
      <c r="IPS31" s="14" t="str">
        <f>IF('Employee Input 20-21'!IPS31="","",'Employee Input 20-21'!IPS31)</f>
        <v/>
      </c>
      <c r="IPT31" s="14" t="str">
        <f>IF('Employee Input 20-21'!IPT31="","",'Employee Input 20-21'!IPT31)</f>
        <v/>
      </c>
      <c r="IPU31" s="14" t="str">
        <f>IF('Employee Input 20-21'!IPU31="","",'Employee Input 20-21'!IPU31)</f>
        <v/>
      </c>
      <c r="IPV31" s="14" t="str">
        <f>IF('Employee Input 20-21'!IPV31="","",'Employee Input 20-21'!IPV31)</f>
        <v/>
      </c>
      <c r="IPW31" s="14" t="str">
        <f>IF('Employee Input 20-21'!IPW31="","",'Employee Input 20-21'!IPW31)</f>
        <v/>
      </c>
      <c r="IPX31" s="14" t="str">
        <f>IF('Employee Input 20-21'!IPX31="","",'Employee Input 20-21'!IPX31)</f>
        <v/>
      </c>
      <c r="IPY31" s="14" t="str">
        <f>IF('Employee Input 20-21'!IPY31="","",'Employee Input 20-21'!IPY31)</f>
        <v/>
      </c>
      <c r="IPZ31" s="14" t="str">
        <f>IF('Employee Input 20-21'!IPZ31="","",'Employee Input 20-21'!IPZ31)</f>
        <v/>
      </c>
      <c r="IQA31" s="14" t="str">
        <f>IF('Employee Input 20-21'!IQA31="","",'Employee Input 20-21'!IQA31)</f>
        <v/>
      </c>
      <c r="IQB31" s="14" t="str">
        <f>IF('Employee Input 20-21'!IQB31="","",'Employee Input 20-21'!IQB31)</f>
        <v/>
      </c>
      <c r="IQC31" s="14" t="str">
        <f>IF('Employee Input 20-21'!IQC31="","",'Employee Input 20-21'!IQC31)</f>
        <v/>
      </c>
      <c r="IQD31" s="14" t="str">
        <f>IF('Employee Input 20-21'!IQD31="","",'Employee Input 20-21'!IQD31)</f>
        <v/>
      </c>
      <c r="IQE31" s="14" t="str">
        <f>IF('Employee Input 20-21'!IQE31="","",'Employee Input 20-21'!IQE31)</f>
        <v/>
      </c>
      <c r="IQF31" s="14" t="str">
        <f>IF('Employee Input 20-21'!IQF31="","",'Employee Input 20-21'!IQF31)</f>
        <v/>
      </c>
      <c r="IQG31" s="14" t="str">
        <f>IF('Employee Input 20-21'!IQG31="","",'Employee Input 20-21'!IQG31)</f>
        <v/>
      </c>
      <c r="IQH31" s="14" t="str">
        <f>IF('Employee Input 20-21'!IQH31="","",'Employee Input 20-21'!IQH31)</f>
        <v/>
      </c>
      <c r="IQI31" s="14" t="str">
        <f>IF('Employee Input 20-21'!IQI31="","",'Employee Input 20-21'!IQI31)</f>
        <v/>
      </c>
      <c r="IQJ31" s="14" t="str">
        <f>IF('Employee Input 20-21'!IQJ31="","",'Employee Input 20-21'!IQJ31)</f>
        <v/>
      </c>
      <c r="IQK31" s="14" t="str">
        <f>IF('Employee Input 20-21'!IQK31="","",'Employee Input 20-21'!IQK31)</f>
        <v/>
      </c>
      <c r="IQL31" s="14" t="str">
        <f>IF('Employee Input 20-21'!IQL31="","",'Employee Input 20-21'!IQL31)</f>
        <v/>
      </c>
      <c r="IQM31" s="14" t="str">
        <f>IF('Employee Input 20-21'!IQM31="","",'Employee Input 20-21'!IQM31)</f>
        <v/>
      </c>
      <c r="IQN31" s="14" t="str">
        <f>IF('Employee Input 20-21'!IQN31="","",'Employee Input 20-21'!IQN31)</f>
        <v/>
      </c>
      <c r="IQO31" s="14" t="str">
        <f>IF('Employee Input 20-21'!IQO31="","",'Employee Input 20-21'!IQO31)</f>
        <v/>
      </c>
      <c r="IQP31" s="14" t="str">
        <f>IF('Employee Input 20-21'!IQP31="","",'Employee Input 20-21'!IQP31)</f>
        <v/>
      </c>
      <c r="IQQ31" s="14" t="str">
        <f>IF('Employee Input 20-21'!IQQ31="","",'Employee Input 20-21'!IQQ31)</f>
        <v/>
      </c>
      <c r="IQR31" s="14" t="str">
        <f>IF('Employee Input 20-21'!IQR31="","",'Employee Input 20-21'!IQR31)</f>
        <v/>
      </c>
      <c r="IQS31" s="14" t="str">
        <f>IF('Employee Input 20-21'!IQS31="","",'Employee Input 20-21'!IQS31)</f>
        <v/>
      </c>
      <c r="IQT31" s="14" t="str">
        <f>IF('Employee Input 20-21'!IQT31="","",'Employee Input 20-21'!IQT31)</f>
        <v/>
      </c>
      <c r="IQU31" s="14" t="str">
        <f>IF('Employee Input 20-21'!IQU31="","",'Employee Input 20-21'!IQU31)</f>
        <v/>
      </c>
      <c r="IQV31" s="14" t="str">
        <f>IF('Employee Input 20-21'!IQV31="","",'Employee Input 20-21'!IQV31)</f>
        <v/>
      </c>
      <c r="IQW31" s="14" t="str">
        <f>IF('Employee Input 20-21'!IQW31="","",'Employee Input 20-21'!IQW31)</f>
        <v/>
      </c>
      <c r="IQX31" s="14" t="str">
        <f>IF('Employee Input 20-21'!IQX31="","",'Employee Input 20-21'!IQX31)</f>
        <v/>
      </c>
      <c r="IQY31" s="14" t="str">
        <f>IF('Employee Input 20-21'!IQY31="","",'Employee Input 20-21'!IQY31)</f>
        <v/>
      </c>
      <c r="IQZ31" s="14" t="str">
        <f>IF('Employee Input 20-21'!IQZ31="","",'Employee Input 20-21'!IQZ31)</f>
        <v/>
      </c>
      <c r="IRA31" s="14" t="str">
        <f>IF('Employee Input 20-21'!IRA31="","",'Employee Input 20-21'!IRA31)</f>
        <v/>
      </c>
      <c r="IRB31" s="14" t="str">
        <f>IF('Employee Input 20-21'!IRB31="","",'Employee Input 20-21'!IRB31)</f>
        <v/>
      </c>
      <c r="IRC31" s="14" t="str">
        <f>IF('Employee Input 20-21'!IRC31="","",'Employee Input 20-21'!IRC31)</f>
        <v/>
      </c>
      <c r="IRD31" s="14" t="str">
        <f>IF('Employee Input 20-21'!IRD31="","",'Employee Input 20-21'!IRD31)</f>
        <v/>
      </c>
      <c r="IRE31" s="14" t="str">
        <f>IF('Employee Input 20-21'!IRE31="","",'Employee Input 20-21'!IRE31)</f>
        <v/>
      </c>
      <c r="IRF31" s="14" t="str">
        <f>IF('Employee Input 20-21'!IRF31="","",'Employee Input 20-21'!IRF31)</f>
        <v/>
      </c>
      <c r="IRG31" s="14" t="str">
        <f>IF('Employee Input 20-21'!IRG31="","",'Employee Input 20-21'!IRG31)</f>
        <v/>
      </c>
      <c r="IRH31" s="14" t="str">
        <f>IF('Employee Input 20-21'!IRH31="","",'Employee Input 20-21'!IRH31)</f>
        <v/>
      </c>
      <c r="IRI31" s="14" t="str">
        <f>IF('Employee Input 20-21'!IRI31="","",'Employee Input 20-21'!IRI31)</f>
        <v/>
      </c>
      <c r="IRJ31" s="14" t="str">
        <f>IF('Employee Input 20-21'!IRJ31="","",'Employee Input 20-21'!IRJ31)</f>
        <v/>
      </c>
      <c r="IRK31" s="14" t="str">
        <f>IF('Employee Input 20-21'!IRK31="","",'Employee Input 20-21'!IRK31)</f>
        <v/>
      </c>
      <c r="IRL31" s="14" t="str">
        <f>IF('Employee Input 20-21'!IRL31="","",'Employee Input 20-21'!IRL31)</f>
        <v/>
      </c>
      <c r="IRM31" s="14" t="str">
        <f>IF('Employee Input 20-21'!IRM31="","",'Employee Input 20-21'!IRM31)</f>
        <v/>
      </c>
      <c r="IRN31" s="14" t="str">
        <f>IF('Employee Input 20-21'!IRN31="","",'Employee Input 20-21'!IRN31)</f>
        <v/>
      </c>
      <c r="IRO31" s="14" t="str">
        <f>IF('Employee Input 20-21'!IRO31="","",'Employee Input 20-21'!IRO31)</f>
        <v/>
      </c>
      <c r="IRP31" s="14" t="str">
        <f>IF('Employee Input 20-21'!IRP31="","",'Employee Input 20-21'!IRP31)</f>
        <v/>
      </c>
      <c r="IRQ31" s="14" t="str">
        <f>IF('Employee Input 20-21'!IRQ31="","",'Employee Input 20-21'!IRQ31)</f>
        <v/>
      </c>
      <c r="IRR31" s="14" t="str">
        <f>IF('Employee Input 20-21'!IRR31="","",'Employee Input 20-21'!IRR31)</f>
        <v/>
      </c>
      <c r="IRS31" s="14" t="str">
        <f>IF('Employee Input 20-21'!IRS31="","",'Employee Input 20-21'!IRS31)</f>
        <v/>
      </c>
      <c r="IRT31" s="14" t="str">
        <f>IF('Employee Input 20-21'!IRT31="","",'Employee Input 20-21'!IRT31)</f>
        <v/>
      </c>
      <c r="IRU31" s="14" t="str">
        <f>IF('Employee Input 20-21'!IRU31="","",'Employee Input 20-21'!IRU31)</f>
        <v/>
      </c>
      <c r="IRV31" s="14" t="str">
        <f>IF('Employee Input 20-21'!IRV31="","",'Employee Input 20-21'!IRV31)</f>
        <v/>
      </c>
      <c r="IRW31" s="14" t="str">
        <f>IF('Employee Input 20-21'!IRW31="","",'Employee Input 20-21'!IRW31)</f>
        <v/>
      </c>
      <c r="IRX31" s="14" t="str">
        <f>IF('Employee Input 20-21'!IRX31="","",'Employee Input 20-21'!IRX31)</f>
        <v/>
      </c>
      <c r="IRY31" s="14" t="str">
        <f>IF('Employee Input 20-21'!IRY31="","",'Employee Input 20-21'!IRY31)</f>
        <v/>
      </c>
      <c r="IRZ31" s="14" t="str">
        <f>IF('Employee Input 20-21'!IRZ31="","",'Employee Input 20-21'!IRZ31)</f>
        <v/>
      </c>
      <c r="ISA31" s="14" t="str">
        <f>IF('Employee Input 20-21'!ISA31="","",'Employee Input 20-21'!ISA31)</f>
        <v/>
      </c>
      <c r="ISB31" s="14" t="str">
        <f>IF('Employee Input 20-21'!ISB31="","",'Employee Input 20-21'!ISB31)</f>
        <v/>
      </c>
      <c r="ISC31" s="14" t="str">
        <f>IF('Employee Input 20-21'!ISC31="","",'Employee Input 20-21'!ISC31)</f>
        <v/>
      </c>
      <c r="ISD31" s="14" t="str">
        <f>IF('Employee Input 20-21'!ISD31="","",'Employee Input 20-21'!ISD31)</f>
        <v/>
      </c>
      <c r="ISE31" s="14" t="str">
        <f>IF('Employee Input 20-21'!ISE31="","",'Employee Input 20-21'!ISE31)</f>
        <v/>
      </c>
      <c r="ISF31" s="14" t="str">
        <f>IF('Employee Input 20-21'!ISF31="","",'Employee Input 20-21'!ISF31)</f>
        <v/>
      </c>
      <c r="ISG31" s="14" t="str">
        <f>IF('Employee Input 20-21'!ISG31="","",'Employee Input 20-21'!ISG31)</f>
        <v/>
      </c>
      <c r="ISH31" s="14" t="str">
        <f>IF('Employee Input 20-21'!ISH31="","",'Employee Input 20-21'!ISH31)</f>
        <v/>
      </c>
      <c r="ISI31" s="14" t="str">
        <f>IF('Employee Input 20-21'!ISI31="","",'Employee Input 20-21'!ISI31)</f>
        <v/>
      </c>
      <c r="ISJ31" s="14" t="str">
        <f>IF('Employee Input 20-21'!ISJ31="","",'Employee Input 20-21'!ISJ31)</f>
        <v/>
      </c>
      <c r="ISK31" s="14" t="str">
        <f>IF('Employee Input 20-21'!ISK31="","",'Employee Input 20-21'!ISK31)</f>
        <v/>
      </c>
      <c r="ISL31" s="14" t="str">
        <f>IF('Employee Input 20-21'!ISL31="","",'Employee Input 20-21'!ISL31)</f>
        <v/>
      </c>
      <c r="ISM31" s="14" t="str">
        <f>IF('Employee Input 20-21'!ISM31="","",'Employee Input 20-21'!ISM31)</f>
        <v/>
      </c>
      <c r="ISN31" s="14" t="str">
        <f>IF('Employee Input 20-21'!ISN31="","",'Employee Input 20-21'!ISN31)</f>
        <v/>
      </c>
      <c r="ISO31" s="14" t="str">
        <f>IF('Employee Input 20-21'!ISO31="","",'Employee Input 20-21'!ISO31)</f>
        <v/>
      </c>
      <c r="ISP31" s="14" t="str">
        <f>IF('Employee Input 20-21'!ISP31="","",'Employee Input 20-21'!ISP31)</f>
        <v/>
      </c>
      <c r="ISQ31" s="14" t="str">
        <f>IF('Employee Input 20-21'!ISQ31="","",'Employee Input 20-21'!ISQ31)</f>
        <v/>
      </c>
      <c r="ISR31" s="14" t="str">
        <f>IF('Employee Input 20-21'!ISR31="","",'Employee Input 20-21'!ISR31)</f>
        <v/>
      </c>
      <c r="ISS31" s="14" t="str">
        <f>IF('Employee Input 20-21'!ISS31="","",'Employee Input 20-21'!ISS31)</f>
        <v/>
      </c>
      <c r="IST31" s="14" t="str">
        <f>IF('Employee Input 20-21'!IST31="","",'Employee Input 20-21'!IST31)</f>
        <v/>
      </c>
      <c r="ISU31" s="14" t="str">
        <f>IF('Employee Input 20-21'!ISU31="","",'Employee Input 20-21'!ISU31)</f>
        <v/>
      </c>
      <c r="ISV31" s="14" t="str">
        <f>IF('Employee Input 20-21'!ISV31="","",'Employee Input 20-21'!ISV31)</f>
        <v/>
      </c>
      <c r="ISW31" s="14" t="str">
        <f>IF('Employee Input 20-21'!ISW31="","",'Employee Input 20-21'!ISW31)</f>
        <v/>
      </c>
      <c r="ISX31" s="14" t="str">
        <f>IF('Employee Input 20-21'!ISX31="","",'Employee Input 20-21'!ISX31)</f>
        <v/>
      </c>
      <c r="ISY31" s="14" t="str">
        <f>IF('Employee Input 20-21'!ISY31="","",'Employee Input 20-21'!ISY31)</f>
        <v/>
      </c>
      <c r="ISZ31" s="14" t="str">
        <f>IF('Employee Input 20-21'!ISZ31="","",'Employee Input 20-21'!ISZ31)</f>
        <v/>
      </c>
      <c r="ITA31" s="14" t="str">
        <f>IF('Employee Input 20-21'!ITA31="","",'Employee Input 20-21'!ITA31)</f>
        <v/>
      </c>
      <c r="ITB31" s="14" t="str">
        <f>IF('Employee Input 20-21'!ITB31="","",'Employee Input 20-21'!ITB31)</f>
        <v/>
      </c>
      <c r="ITC31" s="14" t="str">
        <f>IF('Employee Input 20-21'!ITC31="","",'Employee Input 20-21'!ITC31)</f>
        <v/>
      </c>
      <c r="ITD31" s="14" t="str">
        <f>IF('Employee Input 20-21'!ITD31="","",'Employee Input 20-21'!ITD31)</f>
        <v/>
      </c>
      <c r="ITE31" s="14" t="str">
        <f>IF('Employee Input 20-21'!ITE31="","",'Employee Input 20-21'!ITE31)</f>
        <v/>
      </c>
      <c r="ITF31" s="14" t="str">
        <f>IF('Employee Input 20-21'!ITF31="","",'Employee Input 20-21'!ITF31)</f>
        <v/>
      </c>
      <c r="ITG31" s="14" t="str">
        <f>IF('Employee Input 20-21'!ITG31="","",'Employee Input 20-21'!ITG31)</f>
        <v/>
      </c>
      <c r="ITH31" s="14" t="str">
        <f>IF('Employee Input 20-21'!ITH31="","",'Employee Input 20-21'!ITH31)</f>
        <v/>
      </c>
      <c r="ITI31" s="14" t="str">
        <f>IF('Employee Input 20-21'!ITI31="","",'Employee Input 20-21'!ITI31)</f>
        <v/>
      </c>
      <c r="ITJ31" s="14" t="str">
        <f>IF('Employee Input 20-21'!ITJ31="","",'Employee Input 20-21'!ITJ31)</f>
        <v/>
      </c>
      <c r="ITK31" s="14" t="str">
        <f>IF('Employee Input 20-21'!ITK31="","",'Employee Input 20-21'!ITK31)</f>
        <v/>
      </c>
      <c r="ITL31" s="14" t="str">
        <f>IF('Employee Input 20-21'!ITL31="","",'Employee Input 20-21'!ITL31)</f>
        <v/>
      </c>
      <c r="ITM31" s="14" t="str">
        <f>IF('Employee Input 20-21'!ITM31="","",'Employee Input 20-21'!ITM31)</f>
        <v/>
      </c>
      <c r="ITN31" s="14" t="str">
        <f>IF('Employee Input 20-21'!ITN31="","",'Employee Input 20-21'!ITN31)</f>
        <v/>
      </c>
      <c r="ITO31" s="14" t="str">
        <f>IF('Employee Input 20-21'!ITO31="","",'Employee Input 20-21'!ITO31)</f>
        <v/>
      </c>
      <c r="ITP31" s="14" t="str">
        <f>IF('Employee Input 20-21'!ITP31="","",'Employee Input 20-21'!ITP31)</f>
        <v/>
      </c>
      <c r="ITQ31" s="14" t="str">
        <f>IF('Employee Input 20-21'!ITQ31="","",'Employee Input 20-21'!ITQ31)</f>
        <v/>
      </c>
      <c r="ITR31" s="14" t="str">
        <f>IF('Employee Input 20-21'!ITR31="","",'Employee Input 20-21'!ITR31)</f>
        <v/>
      </c>
      <c r="ITS31" s="14" t="str">
        <f>IF('Employee Input 20-21'!ITS31="","",'Employee Input 20-21'!ITS31)</f>
        <v/>
      </c>
      <c r="ITT31" s="14" t="str">
        <f>IF('Employee Input 20-21'!ITT31="","",'Employee Input 20-21'!ITT31)</f>
        <v/>
      </c>
      <c r="ITU31" s="14" t="str">
        <f>IF('Employee Input 20-21'!ITU31="","",'Employee Input 20-21'!ITU31)</f>
        <v/>
      </c>
      <c r="ITV31" s="14" t="str">
        <f>IF('Employee Input 20-21'!ITV31="","",'Employee Input 20-21'!ITV31)</f>
        <v/>
      </c>
      <c r="ITW31" s="14" t="str">
        <f>IF('Employee Input 20-21'!ITW31="","",'Employee Input 20-21'!ITW31)</f>
        <v/>
      </c>
      <c r="ITX31" s="14" t="str">
        <f>IF('Employee Input 20-21'!ITX31="","",'Employee Input 20-21'!ITX31)</f>
        <v/>
      </c>
      <c r="ITY31" s="14" t="str">
        <f>IF('Employee Input 20-21'!ITY31="","",'Employee Input 20-21'!ITY31)</f>
        <v/>
      </c>
      <c r="ITZ31" s="14" t="str">
        <f>IF('Employee Input 20-21'!ITZ31="","",'Employee Input 20-21'!ITZ31)</f>
        <v/>
      </c>
      <c r="IUA31" s="14" t="str">
        <f>IF('Employee Input 20-21'!IUA31="","",'Employee Input 20-21'!IUA31)</f>
        <v/>
      </c>
      <c r="IUB31" s="14" t="str">
        <f>IF('Employee Input 20-21'!IUB31="","",'Employee Input 20-21'!IUB31)</f>
        <v/>
      </c>
      <c r="IUC31" s="14" t="str">
        <f>IF('Employee Input 20-21'!IUC31="","",'Employee Input 20-21'!IUC31)</f>
        <v/>
      </c>
      <c r="IUD31" s="14" t="str">
        <f>IF('Employee Input 20-21'!IUD31="","",'Employee Input 20-21'!IUD31)</f>
        <v/>
      </c>
      <c r="IUE31" s="14" t="str">
        <f>IF('Employee Input 20-21'!IUE31="","",'Employee Input 20-21'!IUE31)</f>
        <v/>
      </c>
      <c r="IUF31" s="14" t="str">
        <f>IF('Employee Input 20-21'!IUF31="","",'Employee Input 20-21'!IUF31)</f>
        <v/>
      </c>
      <c r="IUG31" s="14" t="str">
        <f>IF('Employee Input 20-21'!IUG31="","",'Employee Input 20-21'!IUG31)</f>
        <v/>
      </c>
      <c r="IUH31" s="14" t="str">
        <f>IF('Employee Input 20-21'!IUH31="","",'Employee Input 20-21'!IUH31)</f>
        <v/>
      </c>
      <c r="IUI31" s="14" t="str">
        <f>IF('Employee Input 20-21'!IUI31="","",'Employee Input 20-21'!IUI31)</f>
        <v/>
      </c>
      <c r="IUJ31" s="14" t="str">
        <f>IF('Employee Input 20-21'!IUJ31="","",'Employee Input 20-21'!IUJ31)</f>
        <v/>
      </c>
      <c r="IUK31" s="14" t="str">
        <f>IF('Employee Input 20-21'!IUK31="","",'Employee Input 20-21'!IUK31)</f>
        <v/>
      </c>
      <c r="IUL31" s="14" t="str">
        <f>IF('Employee Input 20-21'!IUL31="","",'Employee Input 20-21'!IUL31)</f>
        <v/>
      </c>
      <c r="IUM31" s="14" t="str">
        <f>IF('Employee Input 20-21'!IUM31="","",'Employee Input 20-21'!IUM31)</f>
        <v/>
      </c>
      <c r="IUN31" s="14" t="str">
        <f>IF('Employee Input 20-21'!IUN31="","",'Employee Input 20-21'!IUN31)</f>
        <v/>
      </c>
      <c r="IUO31" s="14" t="str">
        <f>IF('Employee Input 20-21'!IUO31="","",'Employee Input 20-21'!IUO31)</f>
        <v/>
      </c>
      <c r="IUP31" s="14" t="str">
        <f>IF('Employee Input 20-21'!IUP31="","",'Employee Input 20-21'!IUP31)</f>
        <v/>
      </c>
      <c r="IUQ31" s="14" t="str">
        <f>IF('Employee Input 20-21'!IUQ31="","",'Employee Input 20-21'!IUQ31)</f>
        <v/>
      </c>
      <c r="IUR31" s="14" t="str">
        <f>IF('Employee Input 20-21'!IUR31="","",'Employee Input 20-21'!IUR31)</f>
        <v/>
      </c>
      <c r="IUS31" s="14" t="str">
        <f>IF('Employee Input 20-21'!IUS31="","",'Employee Input 20-21'!IUS31)</f>
        <v/>
      </c>
      <c r="IUT31" s="14" t="str">
        <f>IF('Employee Input 20-21'!IUT31="","",'Employee Input 20-21'!IUT31)</f>
        <v/>
      </c>
      <c r="IUU31" s="14" t="str">
        <f>IF('Employee Input 20-21'!IUU31="","",'Employee Input 20-21'!IUU31)</f>
        <v/>
      </c>
      <c r="IUV31" s="14" t="str">
        <f>IF('Employee Input 20-21'!IUV31="","",'Employee Input 20-21'!IUV31)</f>
        <v/>
      </c>
      <c r="IUW31" s="14" t="str">
        <f>IF('Employee Input 20-21'!IUW31="","",'Employee Input 20-21'!IUW31)</f>
        <v/>
      </c>
      <c r="IUX31" s="14" t="str">
        <f>IF('Employee Input 20-21'!IUX31="","",'Employee Input 20-21'!IUX31)</f>
        <v/>
      </c>
      <c r="IUY31" s="14" t="str">
        <f>IF('Employee Input 20-21'!IUY31="","",'Employee Input 20-21'!IUY31)</f>
        <v/>
      </c>
      <c r="IUZ31" s="14" t="str">
        <f>IF('Employee Input 20-21'!IUZ31="","",'Employee Input 20-21'!IUZ31)</f>
        <v/>
      </c>
      <c r="IVA31" s="14" t="str">
        <f>IF('Employee Input 20-21'!IVA31="","",'Employee Input 20-21'!IVA31)</f>
        <v/>
      </c>
      <c r="IVB31" s="14" t="str">
        <f>IF('Employee Input 20-21'!IVB31="","",'Employee Input 20-21'!IVB31)</f>
        <v/>
      </c>
      <c r="IVC31" s="14" t="str">
        <f>IF('Employee Input 20-21'!IVC31="","",'Employee Input 20-21'!IVC31)</f>
        <v/>
      </c>
      <c r="IVD31" s="14" t="str">
        <f>IF('Employee Input 20-21'!IVD31="","",'Employee Input 20-21'!IVD31)</f>
        <v/>
      </c>
      <c r="IVE31" s="14" t="str">
        <f>IF('Employee Input 20-21'!IVE31="","",'Employee Input 20-21'!IVE31)</f>
        <v/>
      </c>
      <c r="IVF31" s="14" t="str">
        <f>IF('Employee Input 20-21'!IVF31="","",'Employee Input 20-21'!IVF31)</f>
        <v/>
      </c>
      <c r="IVG31" s="14" t="str">
        <f>IF('Employee Input 20-21'!IVG31="","",'Employee Input 20-21'!IVG31)</f>
        <v/>
      </c>
      <c r="IVH31" s="14" t="str">
        <f>IF('Employee Input 20-21'!IVH31="","",'Employee Input 20-21'!IVH31)</f>
        <v/>
      </c>
      <c r="IVI31" s="14" t="str">
        <f>IF('Employee Input 20-21'!IVI31="","",'Employee Input 20-21'!IVI31)</f>
        <v/>
      </c>
      <c r="IVJ31" s="14" t="str">
        <f>IF('Employee Input 20-21'!IVJ31="","",'Employee Input 20-21'!IVJ31)</f>
        <v/>
      </c>
      <c r="IVK31" s="14" t="str">
        <f>IF('Employee Input 20-21'!IVK31="","",'Employee Input 20-21'!IVK31)</f>
        <v/>
      </c>
      <c r="IVL31" s="14" t="str">
        <f>IF('Employee Input 20-21'!IVL31="","",'Employee Input 20-21'!IVL31)</f>
        <v/>
      </c>
      <c r="IVM31" s="14" t="str">
        <f>IF('Employee Input 20-21'!IVM31="","",'Employee Input 20-21'!IVM31)</f>
        <v/>
      </c>
      <c r="IVN31" s="14" t="str">
        <f>IF('Employee Input 20-21'!IVN31="","",'Employee Input 20-21'!IVN31)</f>
        <v/>
      </c>
      <c r="IVO31" s="14" t="str">
        <f>IF('Employee Input 20-21'!IVO31="","",'Employee Input 20-21'!IVO31)</f>
        <v/>
      </c>
      <c r="IVP31" s="14" t="str">
        <f>IF('Employee Input 20-21'!IVP31="","",'Employee Input 20-21'!IVP31)</f>
        <v/>
      </c>
      <c r="IVQ31" s="14" t="str">
        <f>IF('Employee Input 20-21'!IVQ31="","",'Employee Input 20-21'!IVQ31)</f>
        <v/>
      </c>
      <c r="IVR31" s="14" t="str">
        <f>IF('Employee Input 20-21'!IVR31="","",'Employee Input 20-21'!IVR31)</f>
        <v/>
      </c>
      <c r="IVS31" s="14" t="str">
        <f>IF('Employee Input 20-21'!IVS31="","",'Employee Input 20-21'!IVS31)</f>
        <v/>
      </c>
      <c r="IVT31" s="14" t="str">
        <f>IF('Employee Input 20-21'!IVT31="","",'Employee Input 20-21'!IVT31)</f>
        <v/>
      </c>
      <c r="IVU31" s="14" t="str">
        <f>IF('Employee Input 20-21'!IVU31="","",'Employee Input 20-21'!IVU31)</f>
        <v/>
      </c>
      <c r="IVV31" s="14" t="str">
        <f>IF('Employee Input 20-21'!IVV31="","",'Employee Input 20-21'!IVV31)</f>
        <v/>
      </c>
      <c r="IVW31" s="14" t="str">
        <f>IF('Employee Input 20-21'!IVW31="","",'Employee Input 20-21'!IVW31)</f>
        <v/>
      </c>
      <c r="IVX31" s="14" t="str">
        <f>IF('Employee Input 20-21'!IVX31="","",'Employee Input 20-21'!IVX31)</f>
        <v/>
      </c>
      <c r="IVY31" s="14" t="str">
        <f>IF('Employee Input 20-21'!IVY31="","",'Employee Input 20-21'!IVY31)</f>
        <v/>
      </c>
      <c r="IVZ31" s="14" t="str">
        <f>IF('Employee Input 20-21'!IVZ31="","",'Employee Input 20-21'!IVZ31)</f>
        <v/>
      </c>
      <c r="IWA31" s="14" t="str">
        <f>IF('Employee Input 20-21'!IWA31="","",'Employee Input 20-21'!IWA31)</f>
        <v/>
      </c>
      <c r="IWB31" s="14" t="str">
        <f>IF('Employee Input 20-21'!IWB31="","",'Employee Input 20-21'!IWB31)</f>
        <v/>
      </c>
      <c r="IWC31" s="14" t="str">
        <f>IF('Employee Input 20-21'!IWC31="","",'Employee Input 20-21'!IWC31)</f>
        <v/>
      </c>
      <c r="IWD31" s="14" t="str">
        <f>IF('Employee Input 20-21'!IWD31="","",'Employee Input 20-21'!IWD31)</f>
        <v/>
      </c>
      <c r="IWE31" s="14" t="str">
        <f>IF('Employee Input 20-21'!IWE31="","",'Employee Input 20-21'!IWE31)</f>
        <v/>
      </c>
      <c r="IWF31" s="14" t="str">
        <f>IF('Employee Input 20-21'!IWF31="","",'Employee Input 20-21'!IWF31)</f>
        <v/>
      </c>
      <c r="IWG31" s="14" t="str">
        <f>IF('Employee Input 20-21'!IWG31="","",'Employee Input 20-21'!IWG31)</f>
        <v/>
      </c>
      <c r="IWH31" s="14" t="str">
        <f>IF('Employee Input 20-21'!IWH31="","",'Employee Input 20-21'!IWH31)</f>
        <v/>
      </c>
      <c r="IWI31" s="14" t="str">
        <f>IF('Employee Input 20-21'!IWI31="","",'Employee Input 20-21'!IWI31)</f>
        <v/>
      </c>
      <c r="IWJ31" s="14" t="str">
        <f>IF('Employee Input 20-21'!IWJ31="","",'Employee Input 20-21'!IWJ31)</f>
        <v/>
      </c>
      <c r="IWK31" s="14" t="str">
        <f>IF('Employee Input 20-21'!IWK31="","",'Employee Input 20-21'!IWK31)</f>
        <v/>
      </c>
      <c r="IWL31" s="14" t="str">
        <f>IF('Employee Input 20-21'!IWL31="","",'Employee Input 20-21'!IWL31)</f>
        <v/>
      </c>
      <c r="IWM31" s="14" t="str">
        <f>IF('Employee Input 20-21'!IWM31="","",'Employee Input 20-21'!IWM31)</f>
        <v/>
      </c>
      <c r="IWN31" s="14" t="str">
        <f>IF('Employee Input 20-21'!IWN31="","",'Employee Input 20-21'!IWN31)</f>
        <v/>
      </c>
      <c r="IWO31" s="14" t="str">
        <f>IF('Employee Input 20-21'!IWO31="","",'Employee Input 20-21'!IWO31)</f>
        <v/>
      </c>
      <c r="IWP31" s="14" t="str">
        <f>IF('Employee Input 20-21'!IWP31="","",'Employee Input 20-21'!IWP31)</f>
        <v/>
      </c>
      <c r="IWQ31" s="14" t="str">
        <f>IF('Employee Input 20-21'!IWQ31="","",'Employee Input 20-21'!IWQ31)</f>
        <v/>
      </c>
      <c r="IWR31" s="14" t="str">
        <f>IF('Employee Input 20-21'!IWR31="","",'Employee Input 20-21'!IWR31)</f>
        <v/>
      </c>
      <c r="IWS31" s="14" t="str">
        <f>IF('Employee Input 20-21'!IWS31="","",'Employee Input 20-21'!IWS31)</f>
        <v/>
      </c>
      <c r="IWT31" s="14" t="str">
        <f>IF('Employee Input 20-21'!IWT31="","",'Employee Input 20-21'!IWT31)</f>
        <v/>
      </c>
      <c r="IWU31" s="14" t="str">
        <f>IF('Employee Input 20-21'!IWU31="","",'Employee Input 20-21'!IWU31)</f>
        <v/>
      </c>
      <c r="IWV31" s="14" t="str">
        <f>IF('Employee Input 20-21'!IWV31="","",'Employee Input 20-21'!IWV31)</f>
        <v/>
      </c>
      <c r="IWW31" s="14" t="str">
        <f>IF('Employee Input 20-21'!IWW31="","",'Employee Input 20-21'!IWW31)</f>
        <v/>
      </c>
      <c r="IWX31" s="14" t="str">
        <f>IF('Employee Input 20-21'!IWX31="","",'Employee Input 20-21'!IWX31)</f>
        <v/>
      </c>
      <c r="IWY31" s="14" t="str">
        <f>IF('Employee Input 20-21'!IWY31="","",'Employee Input 20-21'!IWY31)</f>
        <v/>
      </c>
      <c r="IWZ31" s="14" t="str">
        <f>IF('Employee Input 20-21'!IWZ31="","",'Employee Input 20-21'!IWZ31)</f>
        <v/>
      </c>
      <c r="IXA31" s="14" t="str">
        <f>IF('Employee Input 20-21'!IXA31="","",'Employee Input 20-21'!IXA31)</f>
        <v/>
      </c>
      <c r="IXB31" s="14" t="str">
        <f>IF('Employee Input 20-21'!IXB31="","",'Employee Input 20-21'!IXB31)</f>
        <v/>
      </c>
      <c r="IXC31" s="14" t="str">
        <f>IF('Employee Input 20-21'!IXC31="","",'Employee Input 20-21'!IXC31)</f>
        <v/>
      </c>
      <c r="IXD31" s="14" t="str">
        <f>IF('Employee Input 20-21'!IXD31="","",'Employee Input 20-21'!IXD31)</f>
        <v/>
      </c>
      <c r="IXE31" s="14" t="str">
        <f>IF('Employee Input 20-21'!IXE31="","",'Employee Input 20-21'!IXE31)</f>
        <v/>
      </c>
      <c r="IXF31" s="14" t="str">
        <f>IF('Employee Input 20-21'!IXF31="","",'Employee Input 20-21'!IXF31)</f>
        <v/>
      </c>
      <c r="IXG31" s="14" t="str">
        <f>IF('Employee Input 20-21'!IXG31="","",'Employee Input 20-21'!IXG31)</f>
        <v/>
      </c>
      <c r="IXH31" s="14" t="str">
        <f>IF('Employee Input 20-21'!IXH31="","",'Employee Input 20-21'!IXH31)</f>
        <v/>
      </c>
      <c r="IXI31" s="14" t="str">
        <f>IF('Employee Input 20-21'!IXI31="","",'Employee Input 20-21'!IXI31)</f>
        <v/>
      </c>
      <c r="IXJ31" s="14" t="str">
        <f>IF('Employee Input 20-21'!IXJ31="","",'Employee Input 20-21'!IXJ31)</f>
        <v/>
      </c>
      <c r="IXK31" s="14" t="str">
        <f>IF('Employee Input 20-21'!IXK31="","",'Employee Input 20-21'!IXK31)</f>
        <v/>
      </c>
      <c r="IXL31" s="14" t="str">
        <f>IF('Employee Input 20-21'!IXL31="","",'Employee Input 20-21'!IXL31)</f>
        <v/>
      </c>
      <c r="IXM31" s="14" t="str">
        <f>IF('Employee Input 20-21'!IXM31="","",'Employee Input 20-21'!IXM31)</f>
        <v/>
      </c>
      <c r="IXN31" s="14" t="str">
        <f>IF('Employee Input 20-21'!IXN31="","",'Employee Input 20-21'!IXN31)</f>
        <v/>
      </c>
      <c r="IXO31" s="14" t="str">
        <f>IF('Employee Input 20-21'!IXO31="","",'Employee Input 20-21'!IXO31)</f>
        <v/>
      </c>
      <c r="IXP31" s="14" t="str">
        <f>IF('Employee Input 20-21'!IXP31="","",'Employee Input 20-21'!IXP31)</f>
        <v/>
      </c>
      <c r="IXQ31" s="14" t="str">
        <f>IF('Employee Input 20-21'!IXQ31="","",'Employee Input 20-21'!IXQ31)</f>
        <v/>
      </c>
      <c r="IXR31" s="14" t="str">
        <f>IF('Employee Input 20-21'!IXR31="","",'Employee Input 20-21'!IXR31)</f>
        <v/>
      </c>
      <c r="IXS31" s="14" t="str">
        <f>IF('Employee Input 20-21'!IXS31="","",'Employee Input 20-21'!IXS31)</f>
        <v/>
      </c>
      <c r="IXT31" s="14" t="str">
        <f>IF('Employee Input 20-21'!IXT31="","",'Employee Input 20-21'!IXT31)</f>
        <v/>
      </c>
      <c r="IXU31" s="14" t="str">
        <f>IF('Employee Input 20-21'!IXU31="","",'Employee Input 20-21'!IXU31)</f>
        <v/>
      </c>
      <c r="IXV31" s="14" t="str">
        <f>IF('Employee Input 20-21'!IXV31="","",'Employee Input 20-21'!IXV31)</f>
        <v/>
      </c>
      <c r="IXW31" s="14" t="str">
        <f>IF('Employee Input 20-21'!IXW31="","",'Employee Input 20-21'!IXW31)</f>
        <v/>
      </c>
      <c r="IXX31" s="14" t="str">
        <f>IF('Employee Input 20-21'!IXX31="","",'Employee Input 20-21'!IXX31)</f>
        <v/>
      </c>
      <c r="IXY31" s="14" t="str">
        <f>IF('Employee Input 20-21'!IXY31="","",'Employee Input 20-21'!IXY31)</f>
        <v/>
      </c>
      <c r="IXZ31" s="14" t="str">
        <f>IF('Employee Input 20-21'!IXZ31="","",'Employee Input 20-21'!IXZ31)</f>
        <v/>
      </c>
      <c r="IYA31" s="14" t="str">
        <f>IF('Employee Input 20-21'!IYA31="","",'Employee Input 20-21'!IYA31)</f>
        <v/>
      </c>
      <c r="IYB31" s="14" t="str">
        <f>IF('Employee Input 20-21'!IYB31="","",'Employee Input 20-21'!IYB31)</f>
        <v/>
      </c>
      <c r="IYC31" s="14" t="str">
        <f>IF('Employee Input 20-21'!IYC31="","",'Employee Input 20-21'!IYC31)</f>
        <v/>
      </c>
      <c r="IYD31" s="14" t="str">
        <f>IF('Employee Input 20-21'!IYD31="","",'Employee Input 20-21'!IYD31)</f>
        <v/>
      </c>
      <c r="IYE31" s="14" t="str">
        <f>IF('Employee Input 20-21'!IYE31="","",'Employee Input 20-21'!IYE31)</f>
        <v/>
      </c>
      <c r="IYF31" s="14" t="str">
        <f>IF('Employee Input 20-21'!IYF31="","",'Employee Input 20-21'!IYF31)</f>
        <v/>
      </c>
      <c r="IYG31" s="14" t="str">
        <f>IF('Employee Input 20-21'!IYG31="","",'Employee Input 20-21'!IYG31)</f>
        <v/>
      </c>
      <c r="IYH31" s="14" t="str">
        <f>IF('Employee Input 20-21'!IYH31="","",'Employee Input 20-21'!IYH31)</f>
        <v/>
      </c>
      <c r="IYI31" s="14" t="str">
        <f>IF('Employee Input 20-21'!IYI31="","",'Employee Input 20-21'!IYI31)</f>
        <v/>
      </c>
      <c r="IYJ31" s="14" t="str">
        <f>IF('Employee Input 20-21'!IYJ31="","",'Employee Input 20-21'!IYJ31)</f>
        <v/>
      </c>
      <c r="IYK31" s="14" t="str">
        <f>IF('Employee Input 20-21'!IYK31="","",'Employee Input 20-21'!IYK31)</f>
        <v/>
      </c>
      <c r="IYL31" s="14" t="str">
        <f>IF('Employee Input 20-21'!IYL31="","",'Employee Input 20-21'!IYL31)</f>
        <v/>
      </c>
      <c r="IYM31" s="14" t="str">
        <f>IF('Employee Input 20-21'!IYM31="","",'Employee Input 20-21'!IYM31)</f>
        <v/>
      </c>
      <c r="IYN31" s="14" t="str">
        <f>IF('Employee Input 20-21'!IYN31="","",'Employee Input 20-21'!IYN31)</f>
        <v/>
      </c>
      <c r="IYO31" s="14" t="str">
        <f>IF('Employee Input 20-21'!IYO31="","",'Employee Input 20-21'!IYO31)</f>
        <v/>
      </c>
      <c r="IYP31" s="14" t="str">
        <f>IF('Employee Input 20-21'!IYP31="","",'Employee Input 20-21'!IYP31)</f>
        <v/>
      </c>
      <c r="IYQ31" s="14" t="str">
        <f>IF('Employee Input 20-21'!IYQ31="","",'Employee Input 20-21'!IYQ31)</f>
        <v/>
      </c>
      <c r="IYR31" s="14" t="str">
        <f>IF('Employee Input 20-21'!IYR31="","",'Employee Input 20-21'!IYR31)</f>
        <v/>
      </c>
      <c r="IYS31" s="14" t="str">
        <f>IF('Employee Input 20-21'!IYS31="","",'Employee Input 20-21'!IYS31)</f>
        <v/>
      </c>
      <c r="IYT31" s="14" t="str">
        <f>IF('Employee Input 20-21'!IYT31="","",'Employee Input 20-21'!IYT31)</f>
        <v/>
      </c>
      <c r="IYU31" s="14" t="str">
        <f>IF('Employee Input 20-21'!IYU31="","",'Employee Input 20-21'!IYU31)</f>
        <v/>
      </c>
      <c r="IYV31" s="14" t="str">
        <f>IF('Employee Input 20-21'!IYV31="","",'Employee Input 20-21'!IYV31)</f>
        <v/>
      </c>
      <c r="IYW31" s="14" t="str">
        <f>IF('Employee Input 20-21'!IYW31="","",'Employee Input 20-21'!IYW31)</f>
        <v/>
      </c>
      <c r="IYX31" s="14" t="str">
        <f>IF('Employee Input 20-21'!IYX31="","",'Employee Input 20-21'!IYX31)</f>
        <v/>
      </c>
      <c r="IYY31" s="14" t="str">
        <f>IF('Employee Input 20-21'!IYY31="","",'Employee Input 20-21'!IYY31)</f>
        <v/>
      </c>
      <c r="IYZ31" s="14" t="str">
        <f>IF('Employee Input 20-21'!IYZ31="","",'Employee Input 20-21'!IYZ31)</f>
        <v/>
      </c>
      <c r="IZA31" s="14" t="str">
        <f>IF('Employee Input 20-21'!IZA31="","",'Employee Input 20-21'!IZA31)</f>
        <v/>
      </c>
      <c r="IZB31" s="14" t="str">
        <f>IF('Employee Input 20-21'!IZB31="","",'Employee Input 20-21'!IZB31)</f>
        <v/>
      </c>
      <c r="IZC31" s="14" t="str">
        <f>IF('Employee Input 20-21'!IZC31="","",'Employee Input 20-21'!IZC31)</f>
        <v/>
      </c>
      <c r="IZD31" s="14" t="str">
        <f>IF('Employee Input 20-21'!IZD31="","",'Employee Input 20-21'!IZD31)</f>
        <v/>
      </c>
      <c r="IZE31" s="14" t="str">
        <f>IF('Employee Input 20-21'!IZE31="","",'Employee Input 20-21'!IZE31)</f>
        <v/>
      </c>
      <c r="IZF31" s="14" t="str">
        <f>IF('Employee Input 20-21'!IZF31="","",'Employee Input 20-21'!IZF31)</f>
        <v/>
      </c>
      <c r="IZG31" s="14" t="str">
        <f>IF('Employee Input 20-21'!IZG31="","",'Employee Input 20-21'!IZG31)</f>
        <v/>
      </c>
      <c r="IZH31" s="14" t="str">
        <f>IF('Employee Input 20-21'!IZH31="","",'Employee Input 20-21'!IZH31)</f>
        <v/>
      </c>
      <c r="IZI31" s="14" t="str">
        <f>IF('Employee Input 20-21'!IZI31="","",'Employee Input 20-21'!IZI31)</f>
        <v/>
      </c>
      <c r="IZJ31" s="14" t="str">
        <f>IF('Employee Input 20-21'!IZJ31="","",'Employee Input 20-21'!IZJ31)</f>
        <v/>
      </c>
      <c r="IZK31" s="14" t="str">
        <f>IF('Employee Input 20-21'!IZK31="","",'Employee Input 20-21'!IZK31)</f>
        <v/>
      </c>
      <c r="IZL31" s="14" t="str">
        <f>IF('Employee Input 20-21'!IZL31="","",'Employee Input 20-21'!IZL31)</f>
        <v/>
      </c>
      <c r="IZM31" s="14" t="str">
        <f>IF('Employee Input 20-21'!IZM31="","",'Employee Input 20-21'!IZM31)</f>
        <v/>
      </c>
      <c r="IZN31" s="14" t="str">
        <f>IF('Employee Input 20-21'!IZN31="","",'Employee Input 20-21'!IZN31)</f>
        <v/>
      </c>
      <c r="IZO31" s="14" t="str">
        <f>IF('Employee Input 20-21'!IZO31="","",'Employee Input 20-21'!IZO31)</f>
        <v/>
      </c>
      <c r="IZP31" s="14" t="str">
        <f>IF('Employee Input 20-21'!IZP31="","",'Employee Input 20-21'!IZP31)</f>
        <v/>
      </c>
      <c r="IZQ31" s="14" t="str">
        <f>IF('Employee Input 20-21'!IZQ31="","",'Employee Input 20-21'!IZQ31)</f>
        <v/>
      </c>
      <c r="IZR31" s="14" t="str">
        <f>IF('Employee Input 20-21'!IZR31="","",'Employee Input 20-21'!IZR31)</f>
        <v/>
      </c>
      <c r="IZS31" s="14" t="str">
        <f>IF('Employee Input 20-21'!IZS31="","",'Employee Input 20-21'!IZS31)</f>
        <v/>
      </c>
      <c r="IZT31" s="14" t="str">
        <f>IF('Employee Input 20-21'!IZT31="","",'Employee Input 20-21'!IZT31)</f>
        <v/>
      </c>
      <c r="IZU31" s="14" t="str">
        <f>IF('Employee Input 20-21'!IZU31="","",'Employee Input 20-21'!IZU31)</f>
        <v/>
      </c>
      <c r="IZV31" s="14" t="str">
        <f>IF('Employee Input 20-21'!IZV31="","",'Employee Input 20-21'!IZV31)</f>
        <v/>
      </c>
      <c r="IZW31" s="14" t="str">
        <f>IF('Employee Input 20-21'!IZW31="","",'Employee Input 20-21'!IZW31)</f>
        <v/>
      </c>
      <c r="IZX31" s="14" t="str">
        <f>IF('Employee Input 20-21'!IZX31="","",'Employee Input 20-21'!IZX31)</f>
        <v/>
      </c>
      <c r="IZY31" s="14" t="str">
        <f>IF('Employee Input 20-21'!IZY31="","",'Employee Input 20-21'!IZY31)</f>
        <v/>
      </c>
      <c r="IZZ31" s="14" t="str">
        <f>IF('Employee Input 20-21'!IZZ31="","",'Employee Input 20-21'!IZZ31)</f>
        <v/>
      </c>
      <c r="JAA31" s="14" t="str">
        <f>IF('Employee Input 20-21'!JAA31="","",'Employee Input 20-21'!JAA31)</f>
        <v/>
      </c>
      <c r="JAB31" s="14" t="str">
        <f>IF('Employee Input 20-21'!JAB31="","",'Employee Input 20-21'!JAB31)</f>
        <v/>
      </c>
      <c r="JAC31" s="14" t="str">
        <f>IF('Employee Input 20-21'!JAC31="","",'Employee Input 20-21'!JAC31)</f>
        <v/>
      </c>
      <c r="JAD31" s="14" t="str">
        <f>IF('Employee Input 20-21'!JAD31="","",'Employee Input 20-21'!JAD31)</f>
        <v/>
      </c>
      <c r="JAE31" s="14" t="str">
        <f>IF('Employee Input 20-21'!JAE31="","",'Employee Input 20-21'!JAE31)</f>
        <v/>
      </c>
      <c r="JAF31" s="14" t="str">
        <f>IF('Employee Input 20-21'!JAF31="","",'Employee Input 20-21'!JAF31)</f>
        <v/>
      </c>
      <c r="JAG31" s="14" t="str">
        <f>IF('Employee Input 20-21'!JAG31="","",'Employee Input 20-21'!JAG31)</f>
        <v/>
      </c>
      <c r="JAH31" s="14" t="str">
        <f>IF('Employee Input 20-21'!JAH31="","",'Employee Input 20-21'!JAH31)</f>
        <v/>
      </c>
      <c r="JAI31" s="14" t="str">
        <f>IF('Employee Input 20-21'!JAI31="","",'Employee Input 20-21'!JAI31)</f>
        <v/>
      </c>
      <c r="JAJ31" s="14" t="str">
        <f>IF('Employee Input 20-21'!JAJ31="","",'Employee Input 20-21'!JAJ31)</f>
        <v/>
      </c>
      <c r="JAK31" s="14" t="str">
        <f>IF('Employee Input 20-21'!JAK31="","",'Employee Input 20-21'!JAK31)</f>
        <v/>
      </c>
      <c r="JAL31" s="14" t="str">
        <f>IF('Employee Input 20-21'!JAL31="","",'Employee Input 20-21'!JAL31)</f>
        <v/>
      </c>
      <c r="JAM31" s="14" t="str">
        <f>IF('Employee Input 20-21'!JAM31="","",'Employee Input 20-21'!JAM31)</f>
        <v/>
      </c>
      <c r="JAN31" s="14" t="str">
        <f>IF('Employee Input 20-21'!JAN31="","",'Employee Input 20-21'!JAN31)</f>
        <v/>
      </c>
      <c r="JAO31" s="14" t="str">
        <f>IF('Employee Input 20-21'!JAO31="","",'Employee Input 20-21'!JAO31)</f>
        <v/>
      </c>
      <c r="JAP31" s="14" t="str">
        <f>IF('Employee Input 20-21'!JAP31="","",'Employee Input 20-21'!JAP31)</f>
        <v/>
      </c>
      <c r="JAQ31" s="14" t="str">
        <f>IF('Employee Input 20-21'!JAQ31="","",'Employee Input 20-21'!JAQ31)</f>
        <v/>
      </c>
      <c r="JAR31" s="14" t="str">
        <f>IF('Employee Input 20-21'!JAR31="","",'Employee Input 20-21'!JAR31)</f>
        <v/>
      </c>
      <c r="JAS31" s="14" t="str">
        <f>IF('Employee Input 20-21'!JAS31="","",'Employee Input 20-21'!JAS31)</f>
        <v/>
      </c>
      <c r="JAT31" s="14" t="str">
        <f>IF('Employee Input 20-21'!JAT31="","",'Employee Input 20-21'!JAT31)</f>
        <v/>
      </c>
      <c r="JAU31" s="14" t="str">
        <f>IF('Employee Input 20-21'!JAU31="","",'Employee Input 20-21'!JAU31)</f>
        <v/>
      </c>
      <c r="JAV31" s="14" t="str">
        <f>IF('Employee Input 20-21'!JAV31="","",'Employee Input 20-21'!JAV31)</f>
        <v/>
      </c>
      <c r="JAW31" s="14" t="str">
        <f>IF('Employee Input 20-21'!JAW31="","",'Employee Input 20-21'!JAW31)</f>
        <v/>
      </c>
      <c r="JAX31" s="14" t="str">
        <f>IF('Employee Input 20-21'!JAX31="","",'Employee Input 20-21'!JAX31)</f>
        <v/>
      </c>
      <c r="JAY31" s="14" t="str">
        <f>IF('Employee Input 20-21'!JAY31="","",'Employee Input 20-21'!JAY31)</f>
        <v/>
      </c>
      <c r="JAZ31" s="14" t="str">
        <f>IF('Employee Input 20-21'!JAZ31="","",'Employee Input 20-21'!JAZ31)</f>
        <v/>
      </c>
      <c r="JBA31" s="14" t="str">
        <f>IF('Employee Input 20-21'!JBA31="","",'Employee Input 20-21'!JBA31)</f>
        <v/>
      </c>
      <c r="JBB31" s="14" t="str">
        <f>IF('Employee Input 20-21'!JBB31="","",'Employee Input 20-21'!JBB31)</f>
        <v/>
      </c>
      <c r="JBC31" s="14" t="str">
        <f>IF('Employee Input 20-21'!JBC31="","",'Employee Input 20-21'!JBC31)</f>
        <v/>
      </c>
      <c r="JBD31" s="14" t="str">
        <f>IF('Employee Input 20-21'!JBD31="","",'Employee Input 20-21'!JBD31)</f>
        <v/>
      </c>
      <c r="JBE31" s="14" t="str">
        <f>IF('Employee Input 20-21'!JBE31="","",'Employee Input 20-21'!JBE31)</f>
        <v/>
      </c>
      <c r="JBF31" s="14" t="str">
        <f>IF('Employee Input 20-21'!JBF31="","",'Employee Input 20-21'!JBF31)</f>
        <v/>
      </c>
      <c r="JBG31" s="14" t="str">
        <f>IF('Employee Input 20-21'!JBG31="","",'Employee Input 20-21'!JBG31)</f>
        <v/>
      </c>
      <c r="JBH31" s="14" t="str">
        <f>IF('Employee Input 20-21'!JBH31="","",'Employee Input 20-21'!JBH31)</f>
        <v/>
      </c>
      <c r="JBI31" s="14" t="str">
        <f>IF('Employee Input 20-21'!JBI31="","",'Employee Input 20-21'!JBI31)</f>
        <v/>
      </c>
      <c r="JBJ31" s="14" t="str">
        <f>IF('Employee Input 20-21'!JBJ31="","",'Employee Input 20-21'!JBJ31)</f>
        <v/>
      </c>
      <c r="JBK31" s="14" t="str">
        <f>IF('Employee Input 20-21'!JBK31="","",'Employee Input 20-21'!JBK31)</f>
        <v/>
      </c>
      <c r="JBL31" s="14" t="str">
        <f>IF('Employee Input 20-21'!JBL31="","",'Employee Input 20-21'!JBL31)</f>
        <v/>
      </c>
      <c r="JBM31" s="14" t="str">
        <f>IF('Employee Input 20-21'!JBM31="","",'Employee Input 20-21'!JBM31)</f>
        <v/>
      </c>
      <c r="JBN31" s="14" t="str">
        <f>IF('Employee Input 20-21'!JBN31="","",'Employee Input 20-21'!JBN31)</f>
        <v/>
      </c>
      <c r="JBO31" s="14" t="str">
        <f>IF('Employee Input 20-21'!JBO31="","",'Employee Input 20-21'!JBO31)</f>
        <v/>
      </c>
      <c r="JBP31" s="14" t="str">
        <f>IF('Employee Input 20-21'!JBP31="","",'Employee Input 20-21'!JBP31)</f>
        <v/>
      </c>
      <c r="JBQ31" s="14" t="str">
        <f>IF('Employee Input 20-21'!JBQ31="","",'Employee Input 20-21'!JBQ31)</f>
        <v/>
      </c>
      <c r="JBR31" s="14" t="str">
        <f>IF('Employee Input 20-21'!JBR31="","",'Employee Input 20-21'!JBR31)</f>
        <v/>
      </c>
      <c r="JBS31" s="14" t="str">
        <f>IF('Employee Input 20-21'!JBS31="","",'Employee Input 20-21'!JBS31)</f>
        <v/>
      </c>
      <c r="JBT31" s="14" t="str">
        <f>IF('Employee Input 20-21'!JBT31="","",'Employee Input 20-21'!JBT31)</f>
        <v/>
      </c>
      <c r="JBU31" s="14" t="str">
        <f>IF('Employee Input 20-21'!JBU31="","",'Employee Input 20-21'!JBU31)</f>
        <v/>
      </c>
      <c r="JBV31" s="14" t="str">
        <f>IF('Employee Input 20-21'!JBV31="","",'Employee Input 20-21'!JBV31)</f>
        <v/>
      </c>
      <c r="JBW31" s="14" t="str">
        <f>IF('Employee Input 20-21'!JBW31="","",'Employee Input 20-21'!JBW31)</f>
        <v/>
      </c>
      <c r="JBX31" s="14" t="str">
        <f>IF('Employee Input 20-21'!JBX31="","",'Employee Input 20-21'!JBX31)</f>
        <v/>
      </c>
      <c r="JBY31" s="14" t="str">
        <f>IF('Employee Input 20-21'!JBY31="","",'Employee Input 20-21'!JBY31)</f>
        <v/>
      </c>
      <c r="JBZ31" s="14" t="str">
        <f>IF('Employee Input 20-21'!JBZ31="","",'Employee Input 20-21'!JBZ31)</f>
        <v/>
      </c>
      <c r="JCA31" s="14" t="str">
        <f>IF('Employee Input 20-21'!JCA31="","",'Employee Input 20-21'!JCA31)</f>
        <v/>
      </c>
      <c r="JCB31" s="14" t="str">
        <f>IF('Employee Input 20-21'!JCB31="","",'Employee Input 20-21'!JCB31)</f>
        <v/>
      </c>
      <c r="JCC31" s="14" t="str">
        <f>IF('Employee Input 20-21'!JCC31="","",'Employee Input 20-21'!JCC31)</f>
        <v/>
      </c>
      <c r="JCD31" s="14" t="str">
        <f>IF('Employee Input 20-21'!JCD31="","",'Employee Input 20-21'!JCD31)</f>
        <v/>
      </c>
      <c r="JCE31" s="14" t="str">
        <f>IF('Employee Input 20-21'!JCE31="","",'Employee Input 20-21'!JCE31)</f>
        <v/>
      </c>
      <c r="JCF31" s="14" t="str">
        <f>IF('Employee Input 20-21'!JCF31="","",'Employee Input 20-21'!JCF31)</f>
        <v/>
      </c>
      <c r="JCG31" s="14" t="str">
        <f>IF('Employee Input 20-21'!JCG31="","",'Employee Input 20-21'!JCG31)</f>
        <v/>
      </c>
      <c r="JCH31" s="14" t="str">
        <f>IF('Employee Input 20-21'!JCH31="","",'Employee Input 20-21'!JCH31)</f>
        <v/>
      </c>
      <c r="JCI31" s="14" t="str">
        <f>IF('Employee Input 20-21'!JCI31="","",'Employee Input 20-21'!JCI31)</f>
        <v/>
      </c>
      <c r="JCJ31" s="14" t="str">
        <f>IF('Employee Input 20-21'!JCJ31="","",'Employee Input 20-21'!JCJ31)</f>
        <v/>
      </c>
      <c r="JCK31" s="14" t="str">
        <f>IF('Employee Input 20-21'!JCK31="","",'Employee Input 20-21'!JCK31)</f>
        <v/>
      </c>
      <c r="JCL31" s="14" t="str">
        <f>IF('Employee Input 20-21'!JCL31="","",'Employee Input 20-21'!JCL31)</f>
        <v/>
      </c>
      <c r="JCM31" s="14" t="str">
        <f>IF('Employee Input 20-21'!JCM31="","",'Employee Input 20-21'!JCM31)</f>
        <v/>
      </c>
      <c r="JCN31" s="14" t="str">
        <f>IF('Employee Input 20-21'!JCN31="","",'Employee Input 20-21'!JCN31)</f>
        <v/>
      </c>
      <c r="JCO31" s="14" t="str">
        <f>IF('Employee Input 20-21'!JCO31="","",'Employee Input 20-21'!JCO31)</f>
        <v/>
      </c>
      <c r="JCP31" s="14" t="str">
        <f>IF('Employee Input 20-21'!JCP31="","",'Employee Input 20-21'!JCP31)</f>
        <v/>
      </c>
      <c r="JCQ31" s="14" t="str">
        <f>IF('Employee Input 20-21'!JCQ31="","",'Employee Input 20-21'!JCQ31)</f>
        <v/>
      </c>
      <c r="JCR31" s="14" t="str">
        <f>IF('Employee Input 20-21'!JCR31="","",'Employee Input 20-21'!JCR31)</f>
        <v/>
      </c>
      <c r="JCS31" s="14" t="str">
        <f>IF('Employee Input 20-21'!JCS31="","",'Employee Input 20-21'!JCS31)</f>
        <v/>
      </c>
      <c r="JCT31" s="14" t="str">
        <f>IF('Employee Input 20-21'!JCT31="","",'Employee Input 20-21'!JCT31)</f>
        <v/>
      </c>
      <c r="JCU31" s="14" t="str">
        <f>IF('Employee Input 20-21'!JCU31="","",'Employee Input 20-21'!JCU31)</f>
        <v/>
      </c>
      <c r="JCV31" s="14" t="str">
        <f>IF('Employee Input 20-21'!JCV31="","",'Employee Input 20-21'!JCV31)</f>
        <v/>
      </c>
      <c r="JCW31" s="14" t="str">
        <f>IF('Employee Input 20-21'!JCW31="","",'Employee Input 20-21'!JCW31)</f>
        <v/>
      </c>
      <c r="JCX31" s="14" t="str">
        <f>IF('Employee Input 20-21'!JCX31="","",'Employee Input 20-21'!JCX31)</f>
        <v/>
      </c>
      <c r="JCY31" s="14" t="str">
        <f>IF('Employee Input 20-21'!JCY31="","",'Employee Input 20-21'!JCY31)</f>
        <v/>
      </c>
      <c r="JCZ31" s="14" t="str">
        <f>IF('Employee Input 20-21'!JCZ31="","",'Employee Input 20-21'!JCZ31)</f>
        <v/>
      </c>
      <c r="JDA31" s="14" t="str">
        <f>IF('Employee Input 20-21'!JDA31="","",'Employee Input 20-21'!JDA31)</f>
        <v/>
      </c>
      <c r="JDB31" s="14" t="str">
        <f>IF('Employee Input 20-21'!JDB31="","",'Employee Input 20-21'!JDB31)</f>
        <v/>
      </c>
      <c r="JDC31" s="14" t="str">
        <f>IF('Employee Input 20-21'!JDC31="","",'Employee Input 20-21'!JDC31)</f>
        <v/>
      </c>
      <c r="JDD31" s="14" t="str">
        <f>IF('Employee Input 20-21'!JDD31="","",'Employee Input 20-21'!JDD31)</f>
        <v/>
      </c>
      <c r="JDE31" s="14" t="str">
        <f>IF('Employee Input 20-21'!JDE31="","",'Employee Input 20-21'!JDE31)</f>
        <v/>
      </c>
      <c r="JDF31" s="14" t="str">
        <f>IF('Employee Input 20-21'!JDF31="","",'Employee Input 20-21'!JDF31)</f>
        <v/>
      </c>
      <c r="JDG31" s="14" t="str">
        <f>IF('Employee Input 20-21'!JDG31="","",'Employee Input 20-21'!JDG31)</f>
        <v/>
      </c>
      <c r="JDH31" s="14" t="str">
        <f>IF('Employee Input 20-21'!JDH31="","",'Employee Input 20-21'!JDH31)</f>
        <v/>
      </c>
      <c r="JDI31" s="14" t="str">
        <f>IF('Employee Input 20-21'!JDI31="","",'Employee Input 20-21'!JDI31)</f>
        <v/>
      </c>
      <c r="JDJ31" s="14" t="str">
        <f>IF('Employee Input 20-21'!JDJ31="","",'Employee Input 20-21'!JDJ31)</f>
        <v/>
      </c>
      <c r="JDK31" s="14" t="str">
        <f>IF('Employee Input 20-21'!JDK31="","",'Employee Input 20-21'!JDK31)</f>
        <v/>
      </c>
      <c r="JDL31" s="14" t="str">
        <f>IF('Employee Input 20-21'!JDL31="","",'Employee Input 20-21'!JDL31)</f>
        <v/>
      </c>
      <c r="JDM31" s="14" t="str">
        <f>IF('Employee Input 20-21'!JDM31="","",'Employee Input 20-21'!JDM31)</f>
        <v/>
      </c>
      <c r="JDN31" s="14" t="str">
        <f>IF('Employee Input 20-21'!JDN31="","",'Employee Input 20-21'!JDN31)</f>
        <v/>
      </c>
      <c r="JDO31" s="14" t="str">
        <f>IF('Employee Input 20-21'!JDO31="","",'Employee Input 20-21'!JDO31)</f>
        <v/>
      </c>
      <c r="JDP31" s="14" t="str">
        <f>IF('Employee Input 20-21'!JDP31="","",'Employee Input 20-21'!JDP31)</f>
        <v/>
      </c>
      <c r="JDQ31" s="14" t="str">
        <f>IF('Employee Input 20-21'!JDQ31="","",'Employee Input 20-21'!JDQ31)</f>
        <v/>
      </c>
      <c r="JDR31" s="14" t="str">
        <f>IF('Employee Input 20-21'!JDR31="","",'Employee Input 20-21'!JDR31)</f>
        <v/>
      </c>
      <c r="JDS31" s="14" t="str">
        <f>IF('Employee Input 20-21'!JDS31="","",'Employee Input 20-21'!JDS31)</f>
        <v/>
      </c>
      <c r="JDT31" s="14" t="str">
        <f>IF('Employee Input 20-21'!JDT31="","",'Employee Input 20-21'!JDT31)</f>
        <v/>
      </c>
      <c r="JDU31" s="14" t="str">
        <f>IF('Employee Input 20-21'!JDU31="","",'Employee Input 20-21'!JDU31)</f>
        <v/>
      </c>
      <c r="JDV31" s="14" t="str">
        <f>IF('Employee Input 20-21'!JDV31="","",'Employee Input 20-21'!JDV31)</f>
        <v/>
      </c>
      <c r="JDW31" s="14" t="str">
        <f>IF('Employee Input 20-21'!JDW31="","",'Employee Input 20-21'!JDW31)</f>
        <v/>
      </c>
      <c r="JDX31" s="14" t="str">
        <f>IF('Employee Input 20-21'!JDX31="","",'Employee Input 20-21'!JDX31)</f>
        <v/>
      </c>
      <c r="JDY31" s="14" t="str">
        <f>IF('Employee Input 20-21'!JDY31="","",'Employee Input 20-21'!JDY31)</f>
        <v/>
      </c>
      <c r="JDZ31" s="14" t="str">
        <f>IF('Employee Input 20-21'!JDZ31="","",'Employee Input 20-21'!JDZ31)</f>
        <v/>
      </c>
      <c r="JEA31" s="14" t="str">
        <f>IF('Employee Input 20-21'!JEA31="","",'Employee Input 20-21'!JEA31)</f>
        <v/>
      </c>
      <c r="JEB31" s="14" t="str">
        <f>IF('Employee Input 20-21'!JEB31="","",'Employee Input 20-21'!JEB31)</f>
        <v/>
      </c>
      <c r="JEC31" s="14" t="str">
        <f>IF('Employee Input 20-21'!JEC31="","",'Employee Input 20-21'!JEC31)</f>
        <v/>
      </c>
      <c r="JED31" s="14" t="str">
        <f>IF('Employee Input 20-21'!JED31="","",'Employee Input 20-21'!JED31)</f>
        <v/>
      </c>
      <c r="JEE31" s="14" t="str">
        <f>IF('Employee Input 20-21'!JEE31="","",'Employee Input 20-21'!JEE31)</f>
        <v/>
      </c>
      <c r="JEF31" s="14" t="str">
        <f>IF('Employee Input 20-21'!JEF31="","",'Employee Input 20-21'!JEF31)</f>
        <v/>
      </c>
      <c r="JEG31" s="14" t="str">
        <f>IF('Employee Input 20-21'!JEG31="","",'Employee Input 20-21'!JEG31)</f>
        <v/>
      </c>
      <c r="JEH31" s="14" t="str">
        <f>IF('Employee Input 20-21'!JEH31="","",'Employee Input 20-21'!JEH31)</f>
        <v/>
      </c>
      <c r="JEI31" s="14" t="str">
        <f>IF('Employee Input 20-21'!JEI31="","",'Employee Input 20-21'!JEI31)</f>
        <v/>
      </c>
      <c r="JEJ31" s="14" t="str">
        <f>IF('Employee Input 20-21'!JEJ31="","",'Employee Input 20-21'!JEJ31)</f>
        <v/>
      </c>
      <c r="JEK31" s="14" t="str">
        <f>IF('Employee Input 20-21'!JEK31="","",'Employee Input 20-21'!JEK31)</f>
        <v/>
      </c>
      <c r="JEL31" s="14" t="str">
        <f>IF('Employee Input 20-21'!JEL31="","",'Employee Input 20-21'!JEL31)</f>
        <v/>
      </c>
      <c r="JEM31" s="14" t="str">
        <f>IF('Employee Input 20-21'!JEM31="","",'Employee Input 20-21'!JEM31)</f>
        <v/>
      </c>
      <c r="JEN31" s="14" t="str">
        <f>IF('Employee Input 20-21'!JEN31="","",'Employee Input 20-21'!JEN31)</f>
        <v/>
      </c>
      <c r="JEO31" s="14" t="str">
        <f>IF('Employee Input 20-21'!JEO31="","",'Employee Input 20-21'!JEO31)</f>
        <v/>
      </c>
      <c r="JEP31" s="14" t="str">
        <f>IF('Employee Input 20-21'!JEP31="","",'Employee Input 20-21'!JEP31)</f>
        <v/>
      </c>
      <c r="JEQ31" s="14" t="str">
        <f>IF('Employee Input 20-21'!JEQ31="","",'Employee Input 20-21'!JEQ31)</f>
        <v/>
      </c>
      <c r="JER31" s="14" t="str">
        <f>IF('Employee Input 20-21'!JER31="","",'Employee Input 20-21'!JER31)</f>
        <v/>
      </c>
      <c r="JES31" s="14" t="str">
        <f>IF('Employee Input 20-21'!JES31="","",'Employee Input 20-21'!JES31)</f>
        <v/>
      </c>
      <c r="JET31" s="14" t="str">
        <f>IF('Employee Input 20-21'!JET31="","",'Employee Input 20-21'!JET31)</f>
        <v/>
      </c>
      <c r="JEU31" s="14" t="str">
        <f>IF('Employee Input 20-21'!JEU31="","",'Employee Input 20-21'!JEU31)</f>
        <v/>
      </c>
      <c r="JEV31" s="14" t="str">
        <f>IF('Employee Input 20-21'!JEV31="","",'Employee Input 20-21'!JEV31)</f>
        <v/>
      </c>
      <c r="JEW31" s="14" t="str">
        <f>IF('Employee Input 20-21'!JEW31="","",'Employee Input 20-21'!JEW31)</f>
        <v/>
      </c>
      <c r="JEX31" s="14" t="str">
        <f>IF('Employee Input 20-21'!JEX31="","",'Employee Input 20-21'!JEX31)</f>
        <v/>
      </c>
      <c r="JEY31" s="14" t="str">
        <f>IF('Employee Input 20-21'!JEY31="","",'Employee Input 20-21'!JEY31)</f>
        <v/>
      </c>
      <c r="JEZ31" s="14" t="str">
        <f>IF('Employee Input 20-21'!JEZ31="","",'Employee Input 20-21'!JEZ31)</f>
        <v/>
      </c>
      <c r="JFA31" s="14" t="str">
        <f>IF('Employee Input 20-21'!JFA31="","",'Employee Input 20-21'!JFA31)</f>
        <v/>
      </c>
      <c r="JFB31" s="14" t="str">
        <f>IF('Employee Input 20-21'!JFB31="","",'Employee Input 20-21'!JFB31)</f>
        <v/>
      </c>
      <c r="JFC31" s="14" t="str">
        <f>IF('Employee Input 20-21'!JFC31="","",'Employee Input 20-21'!JFC31)</f>
        <v/>
      </c>
      <c r="JFD31" s="14" t="str">
        <f>IF('Employee Input 20-21'!JFD31="","",'Employee Input 20-21'!JFD31)</f>
        <v/>
      </c>
      <c r="JFE31" s="14" t="str">
        <f>IF('Employee Input 20-21'!JFE31="","",'Employee Input 20-21'!JFE31)</f>
        <v/>
      </c>
      <c r="JFF31" s="14" t="str">
        <f>IF('Employee Input 20-21'!JFF31="","",'Employee Input 20-21'!JFF31)</f>
        <v/>
      </c>
      <c r="JFG31" s="14" t="str">
        <f>IF('Employee Input 20-21'!JFG31="","",'Employee Input 20-21'!JFG31)</f>
        <v/>
      </c>
      <c r="JFH31" s="14" t="str">
        <f>IF('Employee Input 20-21'!JFH31="","",'Employee Input 20-21'!JFH31)</f>
        <v/>
      </c>
      <c r="JFI31" s="14" t="str">
        <f>IF('Employee Input 20-21'!JFI31="","",'Employee Input 20-21'!JFI31)</f>
        <v/>
      </c>
      <c r="JFJ31" s="14" t="str">
        <f>IF('Employee Input 20-21'!JFJ31="","",'Employee Input 20-21'!JFJ31)</f>
        <v/>
      </c>
      <c r="JFK31" s="14" t="str">
        <f>IF('Employee Input 20-21'!JFK31="","",'Employee Input 20-21'!JFK31)</f>
        <v/>
      </c>
      <c r="JFL31" s="14" t="str">
        <f>IF('Employee Input 20-21'!JFL31="","",'Employee Input 20-21'!JFL31)</f>
        <v/>
      </c>
      <c r="JFM31" s="14" t="str">
        <f>IF('Employee Input 20-21'!JFM31="","",'Employee Input 20-21'!JFM31)</f>
        <v/>
      </c>
      <c r="JFN31" s="14" t="str">
        <f>IF('Employee Input 20-21'!JFN31="","",'Employee Input 20-21'!JFN31)</f>
        <v/>
      </c>
      <c r="JFO31" s="14" t="str">
        <f>IF('Employee Input 20-21'!JFO31="","",'Employee Input 20-21'!JFO31)</f>
        <v/>
      </c>
      <c r="JFP31" s="14" t="str">
        <f>IF('Employee Input 20-21'!JFP31="","",'Employee Input 20-21'!JFP31)</f>
        <v/>
      </c>
      <c r="JFQ31" s="14" t="str">
        <f>IF('Employee Input 20-21'!JFQ31="","",'Employee Input 20-21'!JFQ31)</f>
        <v/>
      </c>
      <c r="JFR31" s="14" t="str">
        <f>IF('Employee Input 20-21'!JFR31="","",'Employee Input 20-21'!JFR31)</f>
        <v/>
      </c>
      <c r="JFS31" s="14" t="str">
        <f>IF('Employee Input 20-21'!JFS31="","",'Employee Input 20-21'!JFS31)</f>
        <v/>
      </c>
      <c r="JFT31" s="14" t="str">
        <f>IF('Employee Input 20-21'!JFT31="","",'Employee Input 20-21'!JFT31)</f>
        <v/>
      </c>
      <c r="JFU31" s="14" t="str">
        <f>IF('Employee Input 20-21'!JFU31="","",'Employee Input 20-21'!JFU31)</f>
        <v/>
      </c>
      <c r="JFV31" s="14" t="str">
        <f>IF('Employee Input 20-21'!JFV31="","",'Employee Input 20-21'!JFV31)</f>
        <v/>
      </c>
      <c r="JFW31" s="14" t="str">
        <f>IF('Employee Input 20-21'!JFW31="","",'Employee Input 20-21'!JFW31)</f>
        <v/>
      </c>
      <c r="JFX31" s="14" t="str">
        <f>IF('Employee Input 20-21'!JFX31="","",'Employee Input 20-21'!JFX31)</f>
        <v/>
      </c>
      <c r="JFY31" s="14" t="str">
        <f>IF('Employee Input 20-21'!JFY31="","",'Employee Input 20-21'!JFY31)</f>
        <v/>
      </c>
      <c r="JFZ31" s="14" t="str">
        <f>IF('Employee Input 20-21'!JFZ31="","",'Employee Input 20-21'!JFZ31)</f>
        <v/>
      </c>
      <c r="JGA31" s="14" t="str">
        <f>IF('Employee Input 20-21'!JGA31="","",'Employee Input 20-21'!JGA31)</f>
        <v/>
      </c>
      <c r="JGB31" s="14" t="str">
        <f>IF('Employee Input 20-21'!JGB31="","",'Employee Input 20-21'!JGB31)</f>
        <v/>
      </c>
      <c r="JGC31" s="14" t="str">
        <f>IF('Employee Input 20-21'!JGC31="","",'Employee Input 20-21'!JGC31)</f>
        <v/>
      </c>
      <c r="JGD31" s="14" t="str">
        <f>IF('Employee Input 20-21'!JGD31="","",'Employee Input 20-21'!JGD31)</f>
        <v/>
      </c>
      <c r="JGE31" s="14" t="str">
        <f>IF('Employee Input 20-21'!JGE31="","",'Employee Input 20-21'!JGE31)</f>
        <v/>
      </c>
      <c r="JGF31" s="14" t="str">
        <f>IF('Employee Input 20-21'!JGF31="","",'Employee Input 20-21'!JGF31)</f>
        <v/>
      </c>
      <c r="JGG31" s="14" t="str">
        <f>IF('Employee Input 20-21'!JGG31="","",'Employee Input 20-21'!JGG31)</f>
        <v/>
      </c>
      <c r="JGH31" s="14" t="str">
        <f>IF('Employee Input 20-21'!JGH31="","",'Employee Input 20-21'!JGH31)</f>
        <v/>
      </c>
      <c r="JGI31" s="14" t="str">
        <f>IF('Employee Input 20-21'!JGI31="","",'Employee Input 20-21'!JGI31)</f>
        <v/>
      </c>
      <c r="JGJ31" s="14" t="str">
        <f>IF('Employee Input 20-21'!JGJ31="","",'Employee Input 20-21'!JGJ31)</f>
        <v/>
      </c>
      <c r="JGK31" s="14" t="str">
        <f>IF('Employee Input 20-21'!JGK31="","",'Employee Input 20-21'!JGK31)</f>
        <v/>
      </c>
      <c r="JGL31" s="14" t="str">
        <f>IF('Employee Input 20-21'!JGL31="","",'Employee Input 20-21'!JGL31)</f>
        <v/>
      </c>
      <c r="JGM31" s="14" t="str">
        <f>IF('Employee Input 20-21'!JGM31="","",'Employee Input 20-21'!JGM31)</f>
        <v/>
      </c>
      <c r="JGN31" s="14" t="str">
        <f>IF('Employee Input 20-21'!JGN31="","",'Employee Input 20-21'!JGN31)</f>
        <v/>
      </c>
      <c r="JGO31" s="14" t="str">
        <f>IF('Employee Input 20-21'!JGO31="","",'Employee Input 20-21'!JGO31)</f>
        <v/>
      </c>
      <c r="JGP31" s="14" t="str">
        <f>IF('Employee Input 20-21'!JGP31="","",'Employee Input 20-21'!JGP31)</f>
        <v/>
      </c>
      <c r="JGQ31" s="14" t="str">
        <f>IF('Employee Input 20-21'!JGQ31="","",'Employee Input 20-21'!JGQ31)</f>
        <v/>
      </c>
      <c r="JGR31" s="14" t="str">
        <f>IF('Employee Input 20-21'!JGR31="","",'Employee Input 20-21'!JGR31)</f>
        <v/>
      </c>
      <c r="JGS31" s="14" t="str">
        <f>IF('Employee Input 20-21'!JGS31="","",'Employee Input 20-21'!JGS31)</f>
        <v/>
      </c>
      <c r="JGT31" s="14" t="str">
        <f>IF('Employee Input 20-21'!JGT31="","",'Employee Input 20-21'!JGT31)</f>
        <v/>
      </c>
      <c r="JGU31" s="14" t="str">
        <f>IF('Employee Input 20-21'!JGU31="","",'Employee Input 20-21'!JGU31)</f>
        <v/>
      </c>
      <c r="JGV31" s="14" t="str">
        <f>IF('Employee Input 20-21'!JGV31="","",'Employee Input 20-21'!JGV31)</f>
        <v/>
      </c>
      <c r="JGW31" s="14" t="str">
        <f>IF('Employee Input 20-21'!JGW31="","",'Employee Input 20-21'!JGW31)</f>
        <v/>
      </c>
      <c r="JGX31" s="14" t="str">
        <f>IF('Employee Input 20-21'!JGX31="","",'Employee Input 20-21'!JGX31)</f>
        <v/>
      </c>
      <c r="JGY31" s="14" t="str">
        <f>IF('Employee Input 20-21'!JGY31="","",'Employee Input 20-21'!JGY31)</f>
        <v/>
      </c>
      <c r="JGZ31" s="14" t="str">
        <f>IF('Employee Input 20-21'!JGZ31="","",'Employee Input 20-21'!JGZ31)</f>
        <v/>
      </c>
      <c r="JHA31" s="14" t="str">
        <f>IF('Employee Input 20-21'!JHA31="","",'Employee Input 20-21'!JHA31)</f>
        <v/>
      </c>
      <c r="JHB31" s="14" t="str">
        <f>IF('Employee Input 20-21'!JHB31="","",'Employee Input 20-21'!JHB31)</f>
        <v/>
      </c>
      <c r="JHC31" s="14" t="str">
        <f>IF('Employee Input 20-21'!JHC31="","",'Employee Input 20-21'!JHC31)</f>
        <v/>
      </c>
      <c r="JHD31" s="14" t="str">
        <f>IF('Employee Input 20-21'!JHD31="","",'Employee Input 20-21'!JHD31)</f>
        <v/>
      </c>
      <c r="JHE31" s="14" t="str">
        <f>IF('Employee Input 20-21'!JHE31="","",'Employee Input 20-21'!JHE31)</f>
        <v/>
      </c>
      <c r="JHF31" s="14" t="str">
        <f>IF('Employee Input 20-21'!JHF31="","",'Employee Input 20-21'!JHF31)</f>
        <v/>
      </c>
      <c r="JHG31" s="14" t="str">
        <f>IF('Employee Input 20-21'!JHG31="","",'Employee Input 20-21'!JHG31)</f>
        <v/>
      </c>
      <c r="JHH31" s="14" t="str">
        <f>IF('Employee Input 20-21'!JHH31="","",'Employee Input 20-21'!JHH31)</f>
        <v/>
      </c>
      <c r="JHI31" s="14" t="str">
        <f>IF('Employee Input 20-21'!JHI31="","",'Employee Input 20-21'!JHI31)</f>
        <v/>
      </c>
      <c r="JHJ31" s="14" t="str">
        <f>IF('Employee Input 20-21'!JHJ31="","",'Employee Input 20-21'!JHJ31)</f>
        <v/>
      </c>
      <c r="JHK31" s="14" t="str">
        <f>IF('Employee Input 20-21'!JHK31="","",'Employee Input 20-21'!JHK31)</f>
        <v/>
      </c>
      <c r="JHL31" s="14" t="str">
        <f>IF('Employee Input 20-21'!JHL31="","",'Employee Input 20-21'!JHL31)</f>
        <v/>
      </c>
      <c r="JHM31" s="14" t="str">
        <f>IF('Employee Input 20-21'!JHM31="","",'Employee Input 20-21'!JHM31)</f>
        <v/>
      </c>
      <c r="JHN31" s="14" t="str">
        <f>IF('Employee Input 20-21'!JHN31="","",'Employee Input 20-21'!JHN31)</f>
        <v/>
      </c>
      <c r="JHO31" s="14" t="str">
        <f>IF('Employee Input 20-21'!JHO31="","",'Employee Input 20-21'!JHO31)</f>
        <v/>
      </c>
      <c r="JHP31" s="14" t="str">
        <f>IF('Employee Input 20-21'!JHP31="","",'Employee Input 20-21'!JHP31)</f>
        <v/>
      </c>
      <c r="JHQ31" s="14" t="str">
        <f>IF('Employee Input 20-21'!JHQ31="","",'Employee Input 20-21'!JHQ31)</f>
        <v/>
      </c>
      <c r="JHR31" s="14" t="str">
        <f>IF('Employee Input 20-21'!JHR31="","",'Employee Input 20-21'!JHR31)</f>
        <v/>
      </c>
      <c r="JHS31" s="14" t="str">
        <f>IF('Employee Input 20-21'!JHS31="","",'Employee Input 20-21'!JHS31)</f>
        <v/>
      </c>
      <c r="JHT31" s="14" t="str">
        <f>IF('Employee Input 20-21'!JHT31="","",'Employee Input 20-21'!JHT31)</f>
        <v/>
      </c>
      <c r="JHU31" s="14" t="str">
        <f>IF('Employee Input 20-21'!JHU31="","",'Employee Input 20-21'!JHU31)</f>
        <v/>
      </c>
      <c r="JHV31" s="14" t="str">
        <f>IF('Employee Input 20-21'!JHV31="","",'Employee Input 20-21'!JHV31)</f>
        <v/>
      </c>
      <c r="JHW31" s="14" t="str">
        <f>IF('Employee Input 20-21'!JHW31="","",'Employee Input 20-21'!JHW31)</f>
        <v/>
      </c>
      <c r="JHX31" s="14" t="str">
        <f>IF('Employee Input 20-21'!JHX31="","",'Employee Input 20-21'!JHX31)</f>
        <v/>
      </c>
      <c r="JHY31" s="14" t="str">
        <f>IF('Employee Input 20-21'!JHY31="","",'Employee Input 20-21'!JHY31)</f>
        <v/>
      </c>
      <c r="JHZ31" s="14" t="str">
        <f>IF('Employee Input 20-21'!JHZ31="","",'Employee Input 20-21'!JHZ31)</f>
        <v/>
      </c>
      <c r="JIA31" s="14" t="str">
        <f>IF('Employee Input 20-21'!JIA31="","",'Employee Input 20-21'!JIA31)</f>
        <v/>
      </c>
      <c r="JIB31" s="14" t="str">
        <f>IF('Employee Input 20-21'!JIB31="","",'Employee Input 20-21'!JIB31)</f>
        <v/>
      </c>
      <c r="JIC31" s="14" t="str">
        <f>IF('Employee Input 20-21'!JIC31="","",'Employee Input 20-21'!JIC31)</f>
        <v/>
      </c>
      <c r="JID31" s="14" t="str">
        <f>IF('Employee Input 20-21'!JID31="","",'Employee Input 20-21'!JID31)</f>
        <v/>
      </c>
      <c r="JIE31" s="14" t="str">
        <f>IF('Employee Input 20-21'!JIE31="","",'Employee Input 20-21'!JIE31)</f>
        <v/>
      </c>
      <c r="JIF31" s="14" t="str">
        <f>IF('Employee Input 20-21'!JIF31="","",'Employee Input 20-21'!JIF31)</f>
        <v/>
      </c>
      <c r="JIG31" s="14" t="str">
        <f>IF('Employee Input 20-21'!JIG31="","",'Employee Input 20-21'!JIG31)</f>
        <v/>
      </c>
      <c r="JIH31" s="14" t="str">
        <f>IF('Employee Input 20-21'!JIH31="","",'Employee Input 20-21'!JIH31)</f>
        <v/>
      </c>
      <c r="JII31" s="14" t="str">
        <f>IF('Employee Input 20-21'!JII31="","",'Employee Input 20-21'!JII31)</f>
        <v/>
      </c>
      <c r="JIJ31" s="14" t="str">
        <f>IF('Employee Input 20-21'!JIJ31="","",'Employee Input 20-21'!JIJ31)</f>
        <v/>
      </c>
      <c r="JIK31" s="14" t="str">
        <f>IF('Employee Input 20-21'!JIK31="","",'Employee Input 20-21'!JIK31)</f>
        <v/>
      </c>
      <c r="JIL31" s="14" t="str">
        <f>IF('Employee Input 20-21'!JIL31="","",'Employee Input 20-21'!JIL31)</f>
        <v/>
      </c>
      <c r="JIM31" s="14" t="str">
        <f>IF('Employee Input 20-21'!JIM31="","",'Employee Input 20-21'!JIM31)</f>
        <v/>
      </c>
      <c r="JIN31" s="14" t="str">
        <f>IF('Employee Input 20-21'!JIN31="","",'Employee Input 20-21'!JIN31)</f>
        <v/>
      </c>
      <c r="JIO31" s="14" t="str">
        <f>IF('Employee Input 20-21'!JIO31="","",'Employee Input 20-21'!JIO31)</f>
        <v/>
      </c>
      <c r="JIP31" s="14" t="str">
        <f>IF('Employee Input 20-21'!JIP31="","",'Employee Input 20-21'!JIP31)</f>
        <v/>
      </c>
      <c r="JIQ31" s="14" t="str">
        <f>IF('Employee Input 20-21'!JIQ31="","",'Employee Input 20-21'!JIQ31)</f>
        <v/>
      </c>
      <c r="JIR31" s="14" t="str">
        <f>IF('Employee Input 20-21'!JIR31="","",'Employee Input 20-21'!JIR31)</f>
        <v/>
      </c>
      <c r="JIS31" s="14" t="str">
        <f>IF('Employee Input 20-21'!JIS31="","",'Employee Input 20-21'!JIS31)</f>
        <v/>
      </c>
      <c r="JIT31" s="14" t="str">
        <f>IF('Employee Input 20-21'!JIT31="","",'Employee Input 20-21'!JIT31)</f>
        <v/>
      </c>
      <c r="JIU31" s="14" t="str">
        <f>IF('Employee Input 20-21'!JIU31="","",'Employee Input 20-21'!JIU31)</f>
        <v/>
      </c>
      <c r="JIV31" s="14" t="str">
        <f>IF('Employee Input 20-21'!JIV31="","",'Employee Input 20-21'!JIV31)</f>
        <v/>
      </c>
      <c r="JIW31" s="14" t="str">
        <f>IF('Employee Input 20-21'!JIW31="","",'Employee Input 20-21'!JIW31)</f>
        <v/>
      </c>
      <c r="JIX31" s="14" t="str">
        <f>IF('Employee Input 20-21'!JIX31="","",'Employee Input 20-21'!JIX31)</f>
        <v/>
      </c>
      <c r="JIY31" s="14" t="str">
        <f>IF('Employee Input 20-21'!JIY31="","",'Employee Input 20-21'!JIY31)</f>
        <v/>
      </c>
      <c r="JIZ31" s="14" t="str">
        <f>IF('Employee Input 20-21'!JIZ31="","",'Employee Input 20-21'!JIZ31)</f>
        <v/>
      </c>
      <c r="JJA31" s="14" t="str">
        <f>IF('Employee Input 20-21'!JJA31="","",'Employee Input 20-21'!JJA31)</f>
        <v/>
      </c>
      <c r="JJB31" s="14" t="str">
        <f>IF('Employee Input 20-21'!JJB31="","",'Employee Input 20-21'!JJB31)</f>
        <v/>
      </c>
      <c r="JJC31" s="14" t="str">
        <f>IF('Employee Input 20-21'!JJC31="","",'Employee Input 20-21'!JJC31)</f>
        <v/>
      </c>
      <c r="JJD31" s="14" t="str">
        <f>IF('Employee Input 20-21'!JJD31="","",'Employee Input 20-21'!JJD31)</f>
        <v/>
      </c>
      <c r="JJE31" s="14" t="str">
        <f>IF('Employee Input 20-21'!JJE31="","",'Employee Input 20-21'!JJE31)</f>
        <v/>
      </c>
      <c r="JJF31" s="14" t="str">
        <f>IF('Employee Input 20-21'!JJF31="","",'Employee Input 20-21'!JJF31)</f>
        <v/>
      </c>
      <c r="JJG31" s="14" t="str">
        <f>IF('Employee Input 20-21'!JJG31="","",'Employee Input 20-21'!JJG31)</f>
        <v/>
      </c>
      <c r="JJH31" s="14" t="str">
        <f>IF('Employee Input 20-21'!JJH31="","",'Employee Input 20-21'!JJH31)</f>
        <v/>
      </c>
      <c r="JJI31" s="14" t="str">
        <f>IF('Employee Input 20-21'!JJI31="","",'Employee Input 20-21'!JJI31)</f>
        <v/>
      </c>
      <c r="JJJ31" s="14" t="str">
        <f>IF('Employee Input 20-21'!JJJ31="","",'Employee Input 20-21'!JJJ31)</f>
        <v/>
      </c>
      <c r="JJK31" s="14" t="str">
        <f>IF('Employee Input 20-21'!JJK31="","",'Employee Input 20-21'!JJK31)</f>
        <v/>
      </c>
      <c r="JJL31" s="14" t="str">
        <f>IF('Employee Input 20-21'!JJL31="","",'Employee Input 20-21'!JJL31)</f>
        <v/>
      </c>
      <c r="JJM31" s="14" t="str">
        <f>IF('Employee Input 20-21'!JJM31="","",'Employee Input 20-21'!JJM31)</f>
        <v/>
      </c>
      <c r="JJN31" s="14" t="str">
        <f>IF('Employee Input 20-21'!JJN31="","",'Employee Input 20-21'!JJN31)</f>
        <v/>
      </c>
      <c r="JJO31" s="14" t="str">
        <f>IF('Employee Input 20-21'!JJO31="","",'Employee Input 20-21'!JJO31)</f>
        <v/>
      </c>
      <c r="JJP31" s="14" t="str">
        <f>IF('Employee Input 20-21'!JJP31="","",'Employee Input 20-21'!JJP31)</f>
        <v/>
      </c>
      <c r="JJQ31" s="14" t="str">
        <f>IF('Employee Input 20-21'!JJQ31="","",'Employee Input 20-21'!JJQ31)</f>
        <v/>
      </c>
      <c r="JJR31" s="14" t="str">
        <f>IF('Employee Input 20-21'!JJR31="","",'Employee Input 20-21'!JJR31)</f>
        <v/>
      </c>
      <c r="JJS31" s="14" t="str">
        <f>IF('Employee Input 20-21'!JJS31="","",'Employee Input 20-21'!JJS31)</f>
        <v/>
      </c>
      <c r="JJT31" s="14" t="str">
        <f>IF('Employee Input 20-21'!JJT31="","",'Employee Input 20-21'!JJT31)</f>
        <v/>
      </c>
      <c r="JJU31" s="14" t="str">
        <f>IF('Employee Input 20-21'!JJU31="","",'Employee Input 20-21'!JJU31)</f>
        <v/>
      </c>
      <c r="JJV31" s="14" t="str">
        <f>IF('Employee Input 20-21'!JJV31="","",'Employee Input 20-21'!JJV31)</f>
        <v/>
      </c>
      <c r="JJW31" s="14" t="str">
        <f>IF('Employee Input 20-21'!JJW31="","",'Employee Input 20-21'!JJW31)</f>
        <v/>
      </c>
      <c r="JJX31" s="14" t="str">
        <f>IF('Employee Input 20-21'!JJX31="","",'Employee Input 20-21'!JJX31)</f>
        <v/>
      </c>
      <c r="JJY31" s="14" t="str">
        <f>IF('Employee Input 20-21'!JJY31="","",'Employee Input 20-21'!JJY31)</f>
        <v/>
      </c>
      <c r="JJZ31" s="14" t="str">
        <f>IF('Employee Input 20-21'!JJZ31="","",'Employee Input 20-21'!JJZ31)</f>
        <v/>
      </c>
      <c r="JKA31" s="14" t="str">
        <f>IF('Employee Input 20-21'!JKA31="","",'Employee Input 20-21'!JKA31)</f>
        <v/>
      </c>
      <c r="JKB31" s="14" t="str">
        <f>IF('Employee Input 20-21'!JKB31="","",'Employee Input 20-21'!JKB31)</f>
        <v/>
      </c>
      <c r="JKC31" s="14" t="str">
        <f>IF('Employee Input 20-21'!JKC31="","",'Employee Input 20-21'!JKC31)</f>
        <v/>
      </c>
      <c r="JKD31" s="14" t="str">
        <f>IF('Employee Input 20-21'!JKD31="","",'Employee Input 20-21'!JKD31)</f>
        <v/>
      </c>
      <c r="JKE31" s="14" t="str">
        <f>IF('Employee Input 20-21'!JKE31="","",'Employee Input 20-21'!JKE31)</f>
        <v/>
      </c>
      <c r="JKF31" s="14" t="str">
        <f>IF('Employee Input 20-21'!JKF31="","",'Employee Input 20-21'!JKF31)</f>
        <v/>
      </c>
      <c r="JKG31" s="14" t="str">
        <f>IF('Employee Input 20-21'!JKG31="","",'Employee Input 20-21'!JKG31)</f>
        <v/>
      </c>
      <c r="JKH31" s="14" t="str">
        <f>IF('Employee Input 20-21'!JKH31="","",'Employee Input 20-21'!JKH31)</f>
        <v/>
      </c>
      <c r="JKI31" s="14" t="str">
        <f>IF('Employee Input 20-21'!JKI31="","",'Employee Input 20-21'!JKI31)</f>
        <v/>
      </c>
      <c r="JKJ31" s="14" t="str">
        <f>IF('Employee Input 20-21'!JKJ31="","",'Employee Input 20-21'!JKJ31)</f>
        <v/>
      </c>
      <c r="JKK31" s="14" t="str">
        <f>IF('Employee Input 20-21'!JKK31="","",'Employee Input 20-21'!JKK31)</f>
        <v/>
      </c>
      <c r="JKL31" s="14" t="str">
        <f>IF('Employee Input 20-21'!JKL31="","",'Employee Input 20-21'!JKL31)</f>
        <v/>
      </c>
      <c r="JKM31" s="14" t="str">
        <f>IF('Employee Input 20-21'!JKM31="","",'Employee Input 20-21'!JKM31)</f>
        <v/>
      </c>
      <c r="JKN31" s="14" t="str">
        <f>IF('Employee Input 20-21'!JKN31="","",'Employee Input 20-21'!JKN31)</f>
        <v/>
      </c>
      <c r="JKO31" s="14" t="str">
        <f>IF('Employee Input 20-21'!JKO31="","",'Employee Input 20-21'!JKO31)</f>
        <v/>
      </c>
      <c r="JKP31" s="14" t="str">
        <f>IF('Employee Input 20-21'!JKP31="","",'Employee Input 20-21'!JKP31)</f>
        <v/>
      </c>
      <c r="JKQ31" s="14" t="str">
        <f>IF('Employee Input 20-21'!JKQ31="","",'Employee Input 20-21'!JKQ31)</f>
        <v/>
      </c>
      <c r="JKR31" s="14" t="str">
        <f>IF('Employee Input 20-21'!JKR31="","",'Employee Input 20-21'!JKR31)</f>
        <v/>
      </c>
      <c r="JKS31" s="14" t="str">
        <f>IF('Employee Input 20-21'!JKS31="","",'Employee Input 20-21'!JKS31)</f>
        <v/>
      </c>
      <c r="JKT31" s="14" t="str">
        <f>IF('Employee Input 20-21'!JKT31="","",'Employee Input 20-21'!JKT31)</f>
        <v/>
      </c>
      <c r="JKU31" s="14" t="str">
        <f>IF('Employee Input 20-21'!JKU31="","",'Employee Input 20-21'!JKU31)</f>
        <v/>
      </c>
      <c r="JKV31" s="14" t="str">
        <f>IF('Employee Input 20-21'!JKV31="","",'Employee Input 20-21'!JKV31)</f>
        <v/>
      </c>
      <c r="JKW31" s="14" t="str">
        <f>IF('Employee Input 20-21'!JKW31="","",'Employee Input 20-21'!JKW31)</f>
        <v/>
      </c>
      <c r="JKX31" s="14" t="str">
        <f>IF('Employee Input 20-21'!JKX31="","",'Employee Input 20-21'!JKX31)</f>
        <v/>
      </c>
      <c r="JKY31" s="14" t="str">
        <f>IF('Employee Input 20-21'!JKY31="","",'Employee Input 20-21'!JKY31)</f>
        <v/>
      </c>
      <c r="JKZ31" s="14" t="str">
        <f>IF('Employee Input 20-21'!JKZ31="","",'Employee Input 20-21'!JKZ31)</f>
        <v/>
      </c>
      <c r="JLA31" s="14" t="str">
        <f>IF('Employee Input 20-21'!JLA31="","",'Employee Input 20-21'!JLA31)</f>
        <v/>
      </c>
      <c r="JLB31" s="14" t="str">
        <f>IF('Employee Input 20-21'!JLB31="","",'Employee Input 20-21'!JLB31)</f>
        <v/>
      </c>
      <c r="JLC31" s="14" t="str">
        <f>IF('Employee Input 20-21'!JLC31="","",'Employee Input 20-21'!JLC31)</f>
        <v/>
      </c>
      <c r="JLD31" s="14" t="str">
        <f>IF('Employee Input 20-21'!JLD31="","",'Employee Input 20-21'!JLD31)</f>
        <v/>
      </c>
      <c r="JLE31" s="14" t="str">
        <f>IF('Employee Input 20-21'!JLE31="","",'Employee Input 20-21'!JLE31)</f>
        <v/>
      </c>
      <c r="JLF31" s="14" t="str">
        <f>IF('Employee Input 20-21'!JLF31="","",'Employee Input 20-21'!JLF31)</f>
        <v/>
      </c>
      <c r="JLG31" s="14" t="str">
        <f>IF('Employee Input 20-21'!JLG31="","",'Employee Input 20-21'!JLG31)</f>
        <v/>
      </c>
      <c r="JLH31" s="14" t="str">
        <f>IF('Employee Input 20-21'!JLH31="","",'Employee Input 20-21'!JLH31)</f>
        <v/>
      </c>
      <c r="JLI31" s="14" t="str">
        <f>IF('Employee Input 20-21'!JLI31="","",'Employee Input 20-21'!JLI31)</f>
        <v/>
      </c>
      <c r="JLJ31" s="14" t="str">
        <f>IF('Employee Input 20-21'!JLJ31="","",'Employee Input 20-21'!JLJ31)</f>
        <v/>
      </c>
      <c r="JLK31" s="14" t="str">
        <f>IF('Employee Input 20-21'!JLK31="","",'Employee Input 20-21'!JLK31)</f>
        <v/>
      </c>
      <c r="JLL31" s="14" t="str">
        <f>IF('Employee Input 20-21'!JLL31="","",'Employee Input 20-21'!JLL31)</f>
        <v/>
      </c>
      <c r="JLM31" s="14" t="str">
        <f>IF('Employee Input 20-21'!JLM31="","",'Employee Input 20-21'!JLM31)</f>
        <v/>
      </c>
      <c r="JLN31" s="14" t="str">
        <f>IF('Employee Input 20-21'!JLN31="","",'Employee Input 20-21'!JLN31)</f>
        <v/>
      </c>
      <c r="JLO31" s="14" t="str">
        <f>IF('Employee Input 20-21'!JLO31="","",'Employee Input 20-21'!JLO31)</f>
        <v/>
      </c>
      <c r="JLP31" s="14" t="str">
        <f>IF('Employee Input 20-21'!JLP31="","",'Employee Input 20-21'!JLP31)</f>
        <v/>
      </c>
      <c r="JLQ31" s="14" t="str">
        <f>IF('Employee Input 20-21'!JLQ31="","",'Employee Input 20-21'!JLQ31)</f>
        <v/>
      </c>
      <c r="JLR31" s="14" t="str">
        <f>IF('Employee Input 20-21'!JLR31="","",'Employee Input 20-21'!JLR31)</f>
        <v/>
      </c>
      <c r="JLS31" s="14" t="str">
        <f>IF('Employee Input 20-21'!JLS31="","",'Employee Input 20-21'!JLS31)</f>
        <v/>
      </c>
      <c r="JLT31" s="14" t="str">
        <f>IF('Employee Input 20-21'!JLT31="","",'Employee Input 20-21'!JLT31)</f>
        <v/>
      </c>
      <c r="JLU31" s="14" t="str">
        <f>IF('Employee Input 20-21'!JLU31="","",'Employee Input 20-21'!JLU31)</f>
        <v/>
      </c>
      <c r="JLV31" s="14" t="str">
        <f>IF('Employee Input 20-21'!JLV31="","",'Employee Input 20-21'!JLV31)</f>
        <v/>
      </c>
      <c r="JLW31" s="14" t="str">
        <f>IF('Employee Input 20-21'!JLW31="","",'Employee Input 20-21'!JLW31)</f>
        <v/>
      </c>
      <c r="JLX31" s="14" t="str">
        <f>IF('Employee Input 20-21'!JLX31="","",'Employee Input 20-21'!JLX31)</f>
        <v/>
      </c>
      <c r="JLY31" s="14" t="str">
        <f>IF('Employee Input 20-21'!JLY31="","",'Employee Input 20-21'!JLY31)</f>
        <v/>
      </c>
      <c r="JLZ31" s="14" t="str">
        <f>IF('Employee Input 20-21'!JLZ31="","",'Employee Input 20-21'!JLZ31)</f>
        <v/>
      </c>
      <c r="JMA31" s="14" t="str">
        <f>IF('Employee Input 20-21'!JMA31="","",'Employee Input 20-21'!JMA31)</f>
        <v/>
      </c>
      <c r="JMB31" s="14" t="str">
        <f>IF('Employee Input 20-21'!JMB31="","",'Employee Input 20-21'!JMB31)</f>
        <v/>
      </c>
      <c r="JMC31" s="14" t="str">
        <f>IF('Employee Input 20-21'!JMC31="","",'Employee Input 20-21'!JMC31)</f>
        <v/>
      </c>
      <c r="JMD31" s="14" t="str">
        <f>IF('Employee Input 20-21'!JMD31="","",'Employee Input 20-21'!JMD31)</f>
        <v/>
      </c>
      <c r="JME31" s="14" t="str">
        <f>IF('Employee Input 20-21'!JME31="","",'Employee Input 20-21'!JME31)</f>
        <v/>
      </c>
      <c r="JMF31" s="14" t="str">
        <f>IF('Employee Input 20-21'!JMF31="","",'Employee Input 20-21'!JMF31)</f>
        <v/>
      </c>
      <c r="JMG31" s="14" t="str">
        <f>IF('Employee Input 20-21'!JMG31="","",'Employee Input 20-21'!JMG31)</f>
        <v/>
      </c>
      <c r="JMH31" s="14" t="str">
        <f>IF('Employee Input 20-21'!JMH31="","",'Employee Input 20-21'!JMH31)</f>
        <v/>
      </c>
      <c r="JMI31" s="14" t="str">
        <f>IF('Employee Input 20-21'!JMI31="","",'Employee Input 20-21'!JMI31)</f>
        <v/>
      </c>
      <c r="JMJ31" s="14" t="str">
        <f>IF('Employee Input 20-21'!JMJ31="","",'Employee Input 20-21'!JMJ31)</f>
        <v/>
      </c>
      <c r="JMK31" s="14" t="str">
        <f>IF('Employee Input 20-21'!JMK31="","",'Employee Input 20-21'!JMK31)</f>
        <v/>
      </c>
      <c r="JML31" s="14" t="str">
        <f>IF('Employee Input 20-21'!JML31="","",'Employee Input 20-21'!JML31)</f>
        <v/>
      </c>
      <c r="JMM31" s="14" t="str">
        <f>IF('Employee Input 20-21'!JMM31="","",'Employee Input 20-21'!JMM31)</f>
        <v/>
      </c>
      <c r="JMN31" s="14" t="str">
        <f>IF('Employee Input 20-21'!JMN31="","",'Employee Input 20-21'!JMN31)</f>
        <v/>
      </c>
      <c r="JMO31" s="14" t="str">
        <f>IF('Employee Input 20-21'!JMO31="","",'Employee Input 20-21'!JMO31)</f>
        <v/>
      </c>
      <c r="JMP31" s="14" t="str">
        <f>IF('Employee Input 20-21'!JMP31="","",'Employee Input 20-21'!JMP31)</f>
        <v/>
      </c>
      <c r="JMQ31" s="14" t="str">
        <f>IF('Employee Input 20-21'!JMQ31="","",'Employee Input 20-21'!JMQ31)</f>
        <v/>
      </c>
      <c r="JMR31" s="14" t="str">
        <f>IF('Employee Input 20-21'!JMR31="","",'Employee Input 20-21'!JMR31)</f>
        <v/>
      </c>
      <c r="JMS31" s="14" t="str">
        <f>IF('Employee Input 20-21'!JMS31="","",'Employee Input 20-21'!JMS31)</f>
        <v/>
      </c>
      <c r="JMT31" s="14" t="str">
        <f>IF('Employee Input 20-21'!JMT31="","",'Employee Input 20-21'!JMT31)</f>
        <v/>
      </c>
      <c r="JMU31" s="14" t="str">
        <f>IF('Employee Input 20-21'!JMU31="","",'Employee Input 20-21'!JMU31)</f>
        <v/>
      </c>
      <c r="JMV31" s="14" t="str">
        <f>IF('Employee Input 20-21'!JMV31="","",'Employee Input 20-21'!JMV31)</f>
        <v/>
      </c>
      <c r="JMW31" s="14" t="str">
        <f>IF('Employee Input 20-21'!JMW31="","",'Employee Input 20-21'!JMW31)</f>
        <v/>
      </c>
      <c r="JMX31" s="14" t="str">
        <f>IF('Employee Input 20-21'!JMX31="","",'Employee Input 20-21'!JMX31)</f>
        <v/>
      </c>
      <c r="JMY31" s="14" t="str">
        <f>IF('Employee Input 20-21'!JMY31="","",'Employee Input 20-21'!JMY31)</f>
        <v/>
      </c>
      <c r="JMZ31" s="14" t="str">
        <f>IF('Employee Input 20-21'!JMZ31="","",'Employee Input 20-21'!JMZ31)</f>
        <v/>
      </c>
      <c r="JNA31" s="14" t="str">
        <f>IF('Employee Input 20-21'!JNA31="","",'Employee Input 20-21'!JNA31)</f>
        <v/>
      </c>
      <c r="JNB31" s="14" t="str">
        <f>IF('Employee Input 20-21'!JNB31="","",'Employee Input 20-21'!JNB31)</f>
        <v/>
      </c>
      <c r="JNC31" s="14" t="str">
        <f>IF('Employee Input 20-21'!JNC31="","",'Employee Input 20-21'!JNC31)</f>
        <v/>
      </c>
      <c r="JND31" s="14" t="str">
        <f>IF('Employee Input 20-21'!JND31="","",'Employee Input 20-21'!JND31)</f>
        <v/>
      </c>
      <c r="JNE31" s="14" t="str">
        <f>IF('Employee Input 20-21'!JNE31="","",'Employee Input 20-21'!JNE31)</f>
        <v/>
      </c>
      <c r="JNF31" s="14" t="str">
        <f>IF('Employee Input 20-21'!JNF31="","",'Employee Input 20-21'!JNF31)</f>
        <v/>
      </c>
      <c r="JNG31" s="14" t="str">
        <f>IF('Employee Input 20-21'!JNG31="","",'Employee Input 20-21'!JNG31)</f>
        <v/>
      </c>
      <c r="JNH31" s="14" t="str">
        <f>IF('Employee Input 20-21'!JNH31="","",'Employee Input 20-21'!JNH31)</f>
        <v/>
      </c>
      <c r="JNI31" s="14" t="str">
        <f>IF('Employee Input 20-21'!JNI31="","",'Employee Input 20-21'!JNI31)</f>
        <v/>
      </c>
      <c r="JNJ31" s="14" t="str">
        <f>IF('Employee Input 20-21'!JNJ31="","",'Employee Input 20-21'!JNJ31)</f>
        <v/>
      </c>
      <c r="JNK31" s="14" t="str">
        <f>IF('Employee Input 20-21'!JNK31="","",'Employee Input 20-21'!JNK31)</f>
        <v/>
      </c>
      <c r="JNL31" s="14" t="str">
        <f>IF('Employee Input 20-21'!JNL31="","",'Employee Input 20-21'!JNL31)</f>
        <v/>
      </c>
      <c r="JNM31" s="14" t="str">
        <f>IF('Employee Input 20-21'!JNM31="","",'Employee Input 20-21'!JNM31)</f>
        <v/>
      </c>
      <c r="JNN31" s="14" t="str">
        <f>IF('Employee Input 20-21'!JNN31="","",'Employee Input 20-21'!JNN31)</f>
        <v/>
      </c>
      <c r="JNO31" s="14" t="str">
        <f>IF('Employee Input 20-21'!JNO31="","",'Employee Input 20-21'!JNO31)</f>
        <v/>
      </c>
      <c r="JNP31" s="14" t="str">
        <f>IF('Employee Input 20-21'!JNP31="","",'Employee Input 20-21'!JNP31)</f>
        <v/>
      </c>
      <c r="JNQ31" s="14" t="str">
        <f>IF('Employee Input 20-21'!JNQ31="","",'Employee Input 20-21'!JNQ31)</f>
        <v/>
      </c>
      <c r="JNR31" s="14" t="str">
        <f>IF('Employee Input 20-21'!JNR31="","",'Employee Input 20-21'!JNR31)</f>
        <v/>
      </c>
      <c r="JNS31" s="14" t="str">
        <f>IF('Employee Input 20-21'!JNS31="","",'Employee Input 20-21'!JNS31)</f>
        <v/>
      </c>
      <c r="JNT31" s="14" t="str">
        <f>IF('Employee Input 20-21'!JNT31="","",'Employee Input 20-21'!JNT31)</f>
        <v/>
      </c>
      <c r="JNU31" s="14" t="str">
        <f>IF('Employee Input 20-21'!JNU31="","",'Employee Input 20-21'!JNU31)</f>
        <v/>
      </c>
      <c r="JNV31" s="14" t="str">
        <f>IF('Employee Input 20-21'!JNV31="","",'Employee Input 20-21'!JNV31)</f>
        <v/>
      </c>
      <c r="JNW31" s="14" t="str">
        <f>IF('Employee Input 20-21'!JNW31="","",'Employee Input 20-21'!JNW31)</f>
        <v/>
      </c>
      <c r="JNX31" s="14" t="str">
        <f>IF('Employee Input 20-21'!JNX31="","",'Employee Input 20-21'!JNX31)</f>
        <v/>
      </c>
      <c r="JNY31" s="14" t="str">
        <f>IF('Employee Input 20-21'!JNY31="","",'Employee Input 20-21'!JNY31)</f>
        <v/>
      </c>
      <c r="JNZ31" s="14" t="str">
        <f>IF('Employee Input 20-21'!JNZ31="","",'Employee Input 20-21'!JNZ31)</f>
        <v/>
      </c>
      <c r="JOA31" s="14" t="str">
        <f>IF('Employee Input 20-21'!JOA31="","",'Employee Input 20-21'!JOA31)</f>
        <v/>
      </c>
      <c r="JOB31" s="14" t="str">
        <f>IF('Employee Input 20-21'!JOB31="","",'Employee Input 20-21'!JOB31)</f>
        <v/>
      </c>
      <c r="JOC31" s="14" t="str">
        <f>IF('Employee Input 20-21'!JOC31="","",'Employee Input 20-21'!JOC31)</f>
        <v/>
      </c>
      <c r="JOD31" s="14" t="str">
        <f>IF('Employee Input 20-21'!JOD31="","",'Employee Input 20-21'!JOD31)</f>
        <v/>
      </c>
      <c r="JOE31" s="14" t="str">
        <f>IF('Employee Input 20-21'!JOE31="","",'Employee Input 20-21'!JOE31)</f>
        <v/>
      </c>
      <c r="JOF31" s="14" t="str">
        <f>IF('Employee Input 20-21'!JOF31="","",'Employee Input 20-21'!JOF31)</f>
        <v/>
      </c>
      <c r="JOG31" s="14" t="str">
        <f>IF('Employee Input 20-21'!JOG31="","",'Employee Input 20-21'!JOG31)</f>
        <v/>
      </c>
      <c r="JOH31" s="14" t="str">
        <f>IF('Employee Input 20-21'!JOH31="","",'Employee Input 20-21'!JOH31)</f>
        <v/>
      </c>
      <c r="JOI31" s="14" t="str">
        <f>IF('Employee Input 20-21'!JOI31="","",'Employee Input 20-21'!JOI31)</f>
        <v/>
      </c>
      <c r="JOJ31" s="14" t="str">
        <f>IF('Employee Input 20-21'!JOJ31="","",'Employee Input 20-21'!JOJ31)</f>
        <v/>
      </c>
      <c r="JOK31" s="14" t="str">
        <f>IF('Employee Input 20-21'!JOK31="","",'Employee Input 20-21'!JOK31)</f>
        <v/>
      </c>
      <c r="JOL31" s="14" t="str">
        <f>IF('Employee Input 20-21'!JOL31="","",'Employee Input 20-21'!JOL31)</f>
        <v/>
      </c>
      <c r="JOM31" s="14" t="str">
        <f>IF('Employee Input 20-21'!JOM31="","",'Employee Input 20-21'!JOM31)</f>
        <v/>
      </c>
      <c r="JON31" s="14" t="str">
        <f>IF('Employee Input 20-21'!JON31="","",'Employee Input 20-21'!JON31)</f>
        <v/>
      </c>
      <c r="JOO31" s="14" t="str">
        <f>IF('Employee Input 20-21'!JOO31="","",'Employee Input 20-21'!JOO31)</f>
        <v/>
      </c>
      <c r="JOP31" s="14" t="str">
        <f>IF('Employee Input 20-21'!JOP31="","",'Employee Input 20-21'!JOP31)</f>
        <v/>
      </c>
      <c r="JOQ31" s="14" t="str">
        <f>IF('Employee Input 20-21'!JOQ31="","",'Employee Input 20-21'!JOQ31)</f>
        <v/>
      </c>
      <c r="JOR31" s="14" t="str">
        <f>IF('Employee Input 20-21'!JOR31="","",'Employee Input 20-21'!JOR31)</f>
        <v/>
      </c>
      <c r="JOS31" s="14" t="str">
        <f>IF('Employee Input 20-21'!JOS31="","",'Employee Input 20-21'!JOS31)</f>
        <v/>
      </c>
      <c r="JOT31" s="14" t="str">
        <f>IF('Employee Input 20-21'!JOT31="","",'Employee Input 20-21'!JOT31)</f>
        <v/>
      </c>
      <c r="JOU31" s="14" t="str">
        <f>IF('Employee Input 20-21'!JOU31="","",'Employee Input 20-21'!JOU31)</f>
        <v/>
      </c>
      <c r="JOV31" s="14" t="str">
        <f>IF('Employee Input 20-21'!JOV31="","",'Employee Input 20-21'!JOV31)</f>
        <v/>
      </c>
      <c r="JOW31" s="14" t="str">
        <f>IF('Employee Input 20-21'!JOW31="","",'Employee Input 20-21'!JOW31)</f>
        <v/>
      </c>
      <c r="JOX31" s="14" t="str">
        <f>IF('Employee Input 20-21'!JOX31="","",'Employee Input 20-21'!JOX31)</f>
        <v/>
      </c>
      <c r="JOY31" s="14" t="str">
        <f>IF('Employee Input 20-21'!JOY31="","",'Employee Input 20-21'!JOY31)</f>
        <v/>
      </c>
      <c r="JOZ31" s="14" t="str">
        <f>IF('Employee Input 20-21'!JOZ31="","",'Employee Input 20-21'!JOZ31)</f>
        <v/>
      </c>
      <c r="JPA31" s="14" t="str">
        <f>IF('Employee Input 20-21'!JPA31="","",'Employee Input 20-21'!JPA31)</f>
        <v/>
      </c>
      <c r="JPB31" s="14" t="str">
        <f>IF('Employee Input 20-21'!JPB31="","",'Employee Input 20-21'!JPB31)</f>
        <v/>
      </c>
      <c r="JPC31" s="14" t="str">
        <f>IF('Employee Input 20-21'!JPC31="","",'Employee Input 20-21'!JPC31)</f>
        <v/>
      </c>
      <c r="JPD31" s="14" t="str">
        <f>IF('Employee Input 20-21'!JPD31="","",'Employee Input 20-21'!JPD31)</f>
        <v/>
      </c>
      <c r="JPE31" s="14" t="str">
        <f>IF('Employee Input 20-21'!JPE31="","",'Employee Input 20-21'!JPE31)</f>
        <v/>
      </c>
      <c r="JPF31" s="14" t="str">
        <f>IF('Employee Input 20-21'!JPF31="","",'Employee Input 20-21'!JPF31)</f>
        <v/>
      </c>
      <c r="JPG31" s="14" t="str">
        <f>IF('Employee Input 20-21'!JPG31="","",'Employee Input 20-21'!JPG31)</f>
        <v/>
      </c>
      <c r="JPH31" s="14" t="str">
        <f>IF('Employee Input 20-21'!JPH31="","",'Employee Input 20-21'!JPH31)</f>
        <v/>
      </c>
      <c r="JPI31" s="14" t="str">
        <f>IF('Employee Input 20-21'!JPI31="","",'Employee Input 20-21'!JPI31)</f>
        <v/>
      </c>
      <c r="JPJ31" s="14" t="str">
        <f>IF('Employee Input 20-21'!JPJ31="","",'Employee Input 20-21'!JPJ31)</f>
        <v/>
      </c>
      <c r="JPK31" s="14" t="str">
        <f>IF('Employee Input 20-21'!JPK31="","",'Employee Input 20-21'!JPK31)</f>
        <v/>
      </c>
      <c r="JPL31" s="14" t="str">
        <f>IF('Employee Input 20-21'!JPL31="","",'Employee Input 20-21'!JPL31)</f>
        <v/>
      </c>
      <c r="JPM31" s="14" t="str">
        <f>IF('Employee Input 20-21'!JPM31="","",'Employee Input 20-21'!JPM31)</f>
        <v/>
      </c>
      <c r="JPN31" s="14" t="str">
        <f>IF('Employee Input 20-21'!JPN31="","",'Employee Input 20-21'!JPN31)</f>
        <v/>
      </c>
      <c r="JPO31" s="14" t="str">
        <f>IF('Employee Input 20-21'!JPO31="","",'Employee Input 20-21'!JPO31)</f>
        <v/>
      </c>
      <c r="JPP31" s="14" t="str">
        <f>IF('Employee Input 20-21'!JPP31="","",'Employee Input 20-21'!JPP31)</f>
        <v/>
      </c>
      <c r="JPQ31" s="14" t="str">
        <f>IF('Employee Input 20-21'!JPQ31="","",'Employee Input 20-21'!JPQ31)</f>
        <v/>
      </c>
      <c r="JPR31" s="14" t="str">
        <f>IF('Employee Input 20-21'!JPR31="","",'Employee Input 20-21'!JPR31)</f>
        <v/>
      </c>
      <c r="JPS31" s="14" t="str">
        <f>IF('Employee Input 20-21'!JPS31="","",'Employee Input 20-21'!JPS31)</f>
        <v/>
      </c>
      <c r="JPT31" s="14" t="str">
        <f>IF('Employee Input 20-21'!JPT31="","",'Employee Input 20-21'!JPT31)</f>
        <v/>
      </c>
      <c r="JPU31" s="14" t="str">
        <f>IF('Employee Input 20-21'!JPU31="","",'Employee Input 20-21'!JPU31)</f>
        <v/>
      </c>
      <c r="JPV31" s="14" t="str">
        <f>IF('Employee Input 20-21'!JPV31="","",'Employee Input 20-21'!JPV31)</f>
        <v/>
      </c>
      <c r="JPW31" s="14" t="str">
        <f>IF('Employee Input 20-21'!JPW31="","",'Employee Input 20-21'!JPW31)</f>
        <v/>
      </c>
      <c r="JPX31" s="14" t="str">
        <f>IF('Employee Input 20-21'!JPX31="","",'Employee Input 20-21'!JPX31)</f>
        <v/>
      </c>
      <c r="JPY31" s="14" t="str">
        <f>IF('Employee Input 20-21'!JPY31="","",'Employee Input 20-21'!JPY31)</f>
        <v/>
      </c>
      <c r="JPZ31" s="14" t="str">
        <f>IF('Employee Input 20-21'!JPZ31="","",'Employee Input 20-21'!JPZ31)</f>
        <v/>
      </c>
      <c r="JQA31" s="14" t="str">
        <f>IF('Employee Input 20-21'!JQA31="","",'Employee Input 20-21'!JQA31)</f>
        <v/>
      </c>
      <c r="JQB31" s="14" t="str">
        <f>IF('Employee Input 20-21'!JQB31="","",'Employee Input 20-21'!JQB31)</f>
        <v/>
      </c>
      <c r="JQC31" s="14" t="str">
        <f>IF('Employee Input 20-21'!JQC31="","",'Employee Input 20-21'!JQC31)</f>
        <v/>
      </c>
      <c r="JQD31" s="14" t="str">
        <f>IF('Employee Input 20-21'!JQD31="","",'Employee Input 20-21'!JQD31)</f>
        <v/>
      </c>
      <c r="JQE31" s="14" t="str">
        <f>IF('Employee Input 20-21'!JQE31="","",'Employee Input 20-21'!JQE31)</f>
        <v/>
      </c>
      <c r="JQF31" s="14" t="str">
        <f>IF('Employee Input 20-21'!JQF31="","",'Employee Input 20-21'!JQF31)</f>
        <v/>
      </c>
      <c r="JQG31" s="14" t="str">
        <f>IF('Employee Input 20-21'!JQG31="","",'Employee Input 20-21'!JQG31)</f>
        <v/>
      </c>
      <c r="JQH31" s="14" t="str">
        <f>IF('Employee Input 20-21'!JQH31="","",'Employee Input 20-21'!JQH31)</f>
        <v/>
      </c>
      <c r="JQI31" s="14" t="str">
        <f>IF('Employee Input 20-21'!JQI31="","",'Employee Input 20-21'!JQI31)</f>
        <v/>
      </c>
      <c r="JQJ31" s="14" t="str">
        <f>IF('Employee Input 20-21'!JQJ31="","",'Employee Input 20-21'!JQJ31)</f>
        <v/>
      </c>
      <c r="JQK31" s="14" t="str">
        <f>IF('Employee Input 20-21'!JQK31="","",'Employee Input 20-21'!JQK31)</f>
        <v/>
      </c>
      <c r="JQL31" s="14" t="str">
        <f>IF('Employee Input 20-21'!JQL31="","",'Employee Input 20-21'!JQL31)</f>
        <v/>
      </c>
      <c r="JQM31" s="14" t="str">
        <f>IF('Employee Input 20-21'!JQM31="","",'Employee Input 20-21'!JQM31)</f>
        <v/>
      </c>
      <c r="JQN31" s="14" t="str">
        <f>IF('Employee Input 20-21'!JQN31="","",'Employee Input 20-21'!JQN31)</f>
        <v/>
      </c>
      <c r="JQO31" s="14" t="str">
        <f>IF('Employee Input 20-21'!JQO31="","",'Employee Input 20-21'!JQO31)</f>
        <v/>
      </c>
      <c r="JQP31" s="14" t="str">
        <f>IF('Employee Input 20-21'!JQP31="","",'Employee Input 20-21'!JQP31)</f>
        <v/>
      </c>
      <c r="JQQ31" s="14" t="str">
        <f>IF('Employee Input 20-21'!JQQ31="","",'Employee Input 20-21'!JQQ31)</f>
        <v/>
      </c>
      <c r="JQR31" s="14" t="str">
        <f>IF('Employee Input 20-21'!JQR31="","",'Employee Input 20-21'!JQR31)</f>
        <v/>
      </c>
      <c r="JQS31" s="14" t="str">
        <f>IF('Employee Input 20-21'!JQS31="","",'Employee Input 20-21'!JQS31)</f>
        <v/>
      </c>
      <c r="JQT31" s="14" t="str">
        <f>IF('Employee Input 20-21'!JQT31="","",'Employee Input 20-21'!JQT31)</f>
        <v/>
      </c>
      <c r="JQU31" s="14" t="str">
        <f>IF('Employee Input 20-21'!JQU31="","",'Employee Input 20-21'!JQU31)</f>
        <v/>
      </c>
      <c r="JQV31" s="14" t="str">
        <f>IF('Employee Input 20-21'!JQV31="","",'Employee Input 20-21'!JQV31)</f>
        <v/>
      </c>
      <c r="JQW31" s="14" t="str">
        <f>IF('Employee Input 20-21'!JQW31="","",'Employee Input 20-21'!JQW31)</f>
        <v/>
      </c>
      <c r="JQX31" s="14" t="str">
        <f>IF('Employee Input 20-21'!JQX31="","",'Employee Input 20-21'!JQX31)</f>
        <v/>
      </c>
      <c r="JQY31" s="14" t="str">
        <f>IF('Employee Input 20-21'!JQY31="","",'Employee Input 20-21'!JQY31)</f>
        <v/>
      </c>
      <c r="JQZ31" s="14" t="str">
        <f>IF('Employee Input 20-21'!JQZ31="","",'Employee Input 20-21'!JQZ31)</f>
        <v/>
      </c>
      <c r="JRA31" s="14" t="str">
        <f>IF('Employee Input 20-21'!JRA31="","",'Employee Input 20-21'!JRA31)</f>
        <v/>
      </c>
      <c r="JRB31" s="14" t="str">
        <f>IF('Employee Input 20-21'!JRB31="","",'Employee Input 20-21'!JRB31)</f>
        <v/>
      </c>
      <c r="JRC31" s="14" t="str">
        <f>IF('Employee Input 20-21'!JRC31="","",'Employee Input 20-21'!JRC31)</f>
        <v/>
      </c>
      <c r="JRD31" s="14" t="str">
        <f>IF('Employee Input 20-21'!JRD31="","",'Employee Input 20-21'!JRD31)</f>
        <v/>
      </c>
      <c r="JRE31" s="14" t="str">
        <f>IF('Employee Input 20-21'!JRE31="","",'Employee Input 20-21'!JRE31)</f>
        <v/>
      </c>
      <c r="JRF31" s="14" t="str">
        <f>IF('Employee Input 20-21'!JRF31="","",'Employee Input 20-21'!JRF31)</f>
        <v/>
      </c>
      <c r="JRG31" s="14" t="str">
        <f>IF('Employee Input 20-21'!JRG31="","",'Employee Input 20-21'!JRG31)</f>
        <v/>
      </c>
      <c r="JRH31" s="14" t="str">
        <f>IF('Employee Input 20-21'!JRH31="","",'Employee Input 20-21'!JRH31)</f>
        <v/>
      </c>
      <c r="JRI31" s="14" t="str">
        <f>IF('Employee Input 20-21'!JRI31="","",'Employee Input 20-21'!JRI31)</f>
        <v/>
      </c>
      <c r="JRJ31" s="14" t="str">
        <f>IF('Employee Input 20-21'!JRJ31="","",'Employee Input 20-21'!JRJ31)</f>
        <v/>
      </c>
      <c r="JRK31" s="14" t="str">
        <f>IF('Employee Input 20-21'!JRK31="","",'Employee Input 20-21'!JRK31)</f>
        <v/>
      </c>
      <c r="JRL31" s="14" t="str">
        <f>IF('Employee Input 20-21'!JRL31="","",'Employee Input 20-21'!JRL31)</f>
        <v/>
      </c>
      <c r="JRM31" s="14" t="str">
        <f>IF('Employee Input 20-21'!JRM31="","",'Employee Input 20-21'!JRM31)</f>
        <v/>
      </c>
      <c r="JRN31" s="14" t="str">
        <f>IF('Employee Input 20-21'!JRN31="","",'Employee Input 20-21'!JRN31)</f>
        <v/>
      </c>
      <c r="JRO31" s="14" t="str">
        <f>IF('Employee Input 20-21'!JRO31="","",'Employee Input 20-21'!JRO31)</f>
        <v/>
      </c>
      <c r="JRP31" s="14" t="str">
        <f>IF('Employee Input 20-21'!JRP31="","",'Employee Input 20-21'!JRP31)</f>
        <v/>
      </c>
      <c r="JRQ31" s="14" t="str">
        <f>IF('Employee Input 20-21'!JRQ31="","",'Employee Input 20-21'!JRQ31)</f>
        <v/>
      </c>
      <c r="JRR31" s="14" t="str">
        <f>IF('Employee Input 20-21'!JRR31="","",'Employee Input 20-21'!JRR31)</f>
        <v/>
      </c>
      <c r="JRS31" s="14" t="str">
        <f>IF('Employee Input 20-21'!JRS31="","",'Employee Input 20-21'!JRS31)</f>
        <v/>
      </c>
      <c r="JRT31" s="14" t="str">
        <f>IF('Employee Input 20-21'!JRT31="","",'Employee Input 20-21'!JRT31)</f>
        <v/>
      </c>
      <c r="JRU31" s="14" t="str">
        <f>IF('Employee Input 20-21'!JRU31="","",'Employee Input 20-21'!JRU31)</f>
        <v/>
      </c>
      <c r="JRV31" s="14" t="str">
        <f>IF('Employee Input 20-21'!JRV31="","",'Employee Input 20-21'!JRV31)</f>
        <v/>
      </c>
      <c r="JRW31" s="14" t="str">
        <f>IF('Employee Input 20-21'!JRW31="","",'Employee Input 20-21'!JRW31)</f>
        <v/>
      </c>
      <c r="JRX31" s="14" t="str">
        <f>IF('Employee Input 20-21'!JRX31="","",'Employee Input 20-21'!JRX31)</f>
        <v/>
      </c>
      <c r="JRY31" s="14" t="str">
        <f>IF('Employee Input 20-21'!JRY31="","",'Employee Input 20-21'!JRY31)</f>
        <v/>
      </c>
      <c r="JRZ31" s="14" t="str">
        <f>IF('Employee Input 20-21'!JRZ31="","",'Employee Input 20-21'!JRZ31)</f>
        <v/>
      </c>
      <c r="JSA31" s="14" t="str">
        <f>IF('Employee Input 20-21'!JSA31="","",'Employee Input 20-21'!JSA31)</f>
        <v/>
      </c>
      <c r="JSB31" s="14" t="str">
        <f>IF('Employee Input 20-21'!JSB31="","",'Employee Input 20-21'!JSB31)</f>
        <v/>
      </c>
      <c r="JSC31" s="14" t="str">
        <f>IF('Employee Input 20-21'!JSC31="","",'Employee Input 20-21'!JSC31)</f>
        <v/>
      </c>
      <c r="JSD31" s="14" t="str">
        <f>IF('Employee Input 20-21'!JSD31="","",'Employee Input 20-21'!JSD31)</f>
        <v/>
      </c>
      <c r="JSE31" s="14" t="str">
        <f>IF('Employee Input 20-21'!JSE31="","",'Employee Input 20-21'!JSE31)</f>
        <v/>
      </c>
      <c r="JSF31" s="14" t="str">
        <f>IF('Employee Input 20-21'!JSF31="","",'Employee Input 20-21'!JSF31)</f>
        <v/>
      </c>
      <c r="JSG31" s="14" t="str">
        <f>IF('Employee Input 20-21'!JSG31="","",'Employee Input 20-21'!JSG31)</f>
        <v/>
      </c>
      <c r="JSH31" s="14" t="str">
        <f>IF('Employee Input 20-21'!JSH31="","",'Employee Input 20-21'!JSH31)</f>
        <v/>
      </c>
      <c r="JSI31" s="14" t="str">
        <f>IF('Employee Input 20-21'!JSI31="","",'Employee Input 20-21'!JSI31)</f>
        <v/>
      </c>
      <c r="JSJ31" s="14" t="str">
        <f>IF('Employee Input 20-21'!JSJ31="","",'Employee Input 20-21'!JSJ31)</f>
        <v/>
      </c>
      <c r="JSK31" s="14" t="str">
        <f>IF('Employee Input 20-21'!JSK31="","",'Employee Input 20-21'!JSK31)</f>
        <v/>
      </c>
      <c r="JSL31" s="14" t="str">
        <f>IF('Employee Input 20-21'!JSL31="","",'Employee Input 20-21'!JSL31)</f>
        <v/>
      </c>
      <c r="JSM31" s="14" t="str">
        <f>IF('Employee Input 20-21'!JSM31="","",'Employee Input 20-21'!JSM31)</f>
        <v/>
      </c>
      <c r="JSN31" s="14" t="str">
        <f>IF('Employee Input 20-21'!JSN31="","",'Employee Input 20-21'!JSN31)</f>
        <v/>
      </c>
      <c r="JSO31" s="14" t="str">
        <f>IF('Employee Input 20-21'!JSO31="","",'Employee Input 20-21'!JSO31)</f>
        <v/>
      </c>
      <c r="JSP31" s="14" t="str">
        <f>IF('Employee Input 20-21'!JSP31="","",'Employee Input 20-21'!JSP31)</f>
        <v/>
      </c>
      <c r="JSQ31" s="14" t="str">
        <f>IF('Employee Input 20-21'!JSQ31="","",'Employee Input 20-21'!JSQ31)</f>
        <v/>
      </c>
      <c r="JSR31" s="14" t="str">
        <f>IF('Employee Input 20-21'!JSR31="","",'Employee Input 20-21'!JSR31)</f>
        <v/>
      </c>
      <c r="JSS31" s="14" t="str">
        <f>IF('Employee Input 20-21'!JSS31="","",'Employee Input 20-21'!JSS31)</f>
        <v/>
      </c>
      <c r="JST31" s="14" t="str">
        <f>IF('Employee Input 20-21'!JST31="","",'Employee Input 20-21'!JST31)</f>
        <v/>
      </c>
      <c r="JSU31" s="14" t="str">
        <f>IF('Employee Input 20-21'!JSU31="","",'Employee Input 20-21'!JSU31)</f>
        <v/>
      </c>
      <c r="JSV31" s="14" t="str">
        <f>IF('Employee Input 20-21'!JSV31="","",'Employee Input 20-21'!JSV31)</f>
        <v/>
      </c>
      <c r="JSW31" s="14" t="str">
        <f>IF('Employee Input 20-21'!JSW31="","",'Employee Input 20-21'!JSW31)</f>
        <v/>
      </c>
      <c r="JSX31" s="14" t="str">
        <f>IF('Employee Input 20-21'!JSX31="","",'Employee Input 20-21'!JSX31)</f>
        <v/>
      </c>
      <c r="JSY31" s="14" t="str">
        <f>IF('Employee Input 20-21'!JSY31="","",'Employee Input 20-21'!JSY31)</f>
        <v/>
      </c>
      <c r="JSZ31" s="14" t="str">
        <f>IF('Employee Input 20-21'!JSZ31="","",'Employee Input 20-21'!JSZ31)</f>
        <v/>
      </c>
      <c r="JTA31" s="14" t="str">
        <f>IF('Employee Input 20-21'!JTA31="","",'Employee Input 20-21'!JTA31)</f>
        <v/>
      </c>
      <c r="JTB31" s="14" t="str">
        <f>IF('Employee Input 20-21'!JTB31="","",'Employee Input 20-21'!JTB31)</f>
        <v/>
      </c>
      <c r="JTC31" s="14" t="str">
        <f>IF('Employee Input 20-21'!JTC31="","",'Employee Input 20-21'!JTC31)</f>
        <v/>
      </c>
      <c r="JTD31" s="14" t="str">
        <f>IF('Employee Input 20-21'!JTD31="","",'Employee Input 20-21'!JTD31)</f>
        <v/>
      </c>
      <c r="JTE31" s="14" t="str">
        <f>IF('Employee Input 20-21'!JTE31="","",'Employee Input 20-21'!JTE31)</f>
        <v/>
      </c>
      <c r="JTF31" s="14" t="str">
        <f>IF('Employee Input 20-21'!JTF31="","",'Employee Input 20-21'!JTF31)</f>
        <v/>
      </c>
      <c r="JTG31" s="14" t="str">
        <f>IF('Employee Input 20-21'!JTG31="","",'Employee Input 20-21'!JTG31)</f>
        <v/>
      </c>
      <c r="JTH31" s="14" t="str">
        <f>IF('Employee Input 20-21'!JTH31="","",'Employee Input 20-21'!JTH31)</f>
        <v/>
      </c>
      <c r="JTI31" s="14" t="str">
        <f>IF('Employee Input 20-21'!JTI31="","",'Employee Input 20-21'!JTI31)</f>
        <v/>
      </c>
      <c r="JTJ31" s="14" t="str">
        <f>IF('Employee Input 20-21'!JTJ31="","",'Employee Input 20-21'!JTJ31)</f>
        <v/>
      </c>
      <c r="JTK31" s="14" t="str">
        <f>IF('Employee Input 20-21'!JTK31="","",'Employee Input 20-21'!JTK31)</f>
        <v/>
      </c>
      <c r="JTL31" s="14" t="str">
        <f>IF('Employee Input 20-21'!JTL31="","",'Employee Input 20-21'!JTL31)</f>
        <v/>
      </c>
      <c r="JTM31" s="14" t="str">
        <f>IF('Employee Input 20-21'!JTM31="","",'Employee Input 20-21'!JTM31)</f>
        <v/>
      </c>
      <c r="JTN31" s="14" t="str">
        <f>IF('Employee Input 20-21'!JTN31="","",'Employee Input 20-21'!JTN31)</f>
        <v/>
      </c>
      <c r="JTO31" s="14" t="str">
        <f>IF('Employee Input 20-21'!JTO31="","",'Employee Input 20-21'!JTO31)</f>
        <v/>
      </c>
      <c r="JTP31" s="14" t="str">
        <f>IF('Employee Input 20-21'!JTP31="","",'Employee Input 20-21'!JTP31)</f>
        <v/>
      </c>
      <c r="JTQ31" s="14" t="str">
        <f>IF('Employee Input 20-21'!JTQ31="","",'Employee Input 20-21'!JTQ31)</f>
        <v/>
      </c>
      <c r="JTR31" s="14" t="str">
        <f>IF('Employee Input 20-21'!JTR31="","",'Employee Input 20-21'!JTR31)</f>
        <v/>
      </c>
      <c r="JTS31" s="14" t="str">
        <f>IF('Employee Input 20-21'!JTS31="","",'Employee Input 20-21'!JTS31)</f>
        <v/>
      </c>
      <c r="JTT31" s="14" t="str">
        <f>IF('Employee Input 20-21'!JTT31="","",'Employee Input 20-21'!JTT31)</f>
        <v/>
      </c>
      <c r="JTU31" s="14" t="str">
        <f>IF('Employee Input 20-21'!JTU31="","",'Employee Input 20-21'!JTU31)</f>
        <v/>
      </c>
      <c r="JTV31" s="14" t="str">
        <f>IF('Employee Input 20-21'!JTV31="","",'Employee Input 20-21'!JTV31)</f>
        <v/>
      </c>
      <c r="JTW31" s="14" t="str">
        <f>IF('Employee Input 20-21'!JTW31="","",'Employee Input 20-21'!JTW31)</f>
        <v/>
      </c>
      <c r="JTX31" s="14" t="str">
        <f>IF('Employee Input 20-21'!JTX31="","",'Employee Input 20-21'!JTX31)</f>
        <v/>
      </c>
      <c r="JTY31" s="14" t="str">
        <f>IF('Employee Input 20-21'!JTY31="","",'Employee Input 20-21'!JTY31)</f>
        <v/>
      </c>
      <c r="JTZ31" s="14" t="str">
        <f>IF('Employee Input 20-21'!JTZ31="","",'Employee Input 20-21'!JTZ31)</f>
        <v/>
      </c>
      <c r="JUA31" s="14" t="str">
        <f>IF('Employee Input 20-21'!JUA31="","",'Employee Input 20-21'!JUA31)</f>
        <v/>
      </c>
      <c r="JUB31" s="14" t="str">
        <f>IF('Employee Input 20-21'!JUB31="","",'Employee Input 20-21'!JUB31)</f>
        <v/>
      </c>
      <c r="JUC31" s="14" t="str">
        <f>IF('Employee Input 20-21'!JUC31="","",'Employee Input 20-21'!JUC31)</f>
        <v/>
      </c>
      <c r="JUD31" s="14" t="str">
        <f>IF('Employee Input 20-21'!JUD31="","",'Employee Input 20-21'!JUD31)</f>
        <v/>
      </c>
      <c r="JUE31" s="14" t="str">
        <f>IF('Employee Input 20-21'!JUE31="","",'Employee Input 20-21'!JUE31)</f>
        <v/>
      </c>
      <c r="JUF31" s="14" t="str">
        <f>IF('Employee Input 20-21'!JUF31="","",'Employee Input 20-21'!JUF31)</f>
        <v/>
      </c>
      <c r="JUG31" s="14" t="str">
        <f>IF('Employee Input 20-21'!JUG31="","",'Employee Input 20-21'!JUG31)</f>
        <v/>
      </c>
      <c r="JUH31" s="14" t="str">
        <f>IF('Employee Input 20-21'!JUH31="","",'Employee Input 20-21'!JUH31)</f>
        <v/>
      </c>
      <c r="JUI31" s="14" t="str">
        <f>IF('Employee Input 20-21'!JUI31="","",'Employee Input 20-21'!JUI31)</f>
        <v/>
      </c>
      <c r="JUJ31" s="14" t="str">
        <f>IF('Employee Input 20-21'!JUJ31="","",'Employee Input 20-21'!JUJ31)</f>
        <v/>
      </c>
      <c r="JUK31" s="14" t="str">
        <f>IF('Employee Input 20-21'!JUK31="","",'Employee Input 20-21'!JUK31)</f>
        <v/>
      </c>
      <c r="JUL31" s="14" t="str">
        <f>IF('Employee Input 20-21'!JUL31="","",'Employee Input 20-21'!JUL31)</f>
        <v/>
      </c>
      <c r="JUM31" s="14" t="str">
        <f>IF('Employee Input 20-21'!JUM31="","",'Employee Input 20-21'!JUM31)</f>
        <v/>
      </c>
      <c r="JUN31" s="14" t="str">
        <f>IF('Employee Input 20-21'!JUN31="","",'Employee Input 20-21'!JUN31)</f>
        <v/>
      </c>
      <c r="JUO31" s="14" t="str">
        <f>IF('Employee Input 20-21'!JUO31="","",'Employee Input 20-21'!JUO31)</f>
        <v/>
      </c>
      <c r="JUP31" s="14" t="str">
        <f>IF('Employee Input 20-21'!JUP31="","",'Employee Input 20-21'!JUP31)</f>
        <v/>
      </c>
      <c r="JUQ31" s="14" t="str">
        <f>IF('Employee Input 20-21'!JUQ31="","",'Employee Input 20-21'!JUQ31)</f>
        <v/>
      </c>
      <c r="JUR31" s="14" t="str">
        <f>IF('Employee Input 20-21'!JUR31="","",'Employee Input 20-21'!JUR31)</f>
        <v/>
      </c>
      <c r="JUS31" s="14" t="str">
        <f>IF('Employee Input 20-21'!JUS31="","",'Employee Input 20-21'!JUS31)</f>
        <v/>
      </c>
      <c r="JUT31" s="14" t="str">
        <f>IF('Employee Input 20-21'!JUT31="","",'Employee Input 20-21'!JUT31)</f>
        <v/>
      </c>
      <c r="JUU31" s="14" t="str">
        <f>IF('Employee Input 20-21'!JUU31="","",'Employee Input 20-21'!JUU31)</f>
        <v/>
      </c>
      <c r="JUV31" s="14" t="str">
        <f>IF('Employee Input 20-21'!JUV31="","",'Employee Input 20-21'!JUV31)</f>
        <v/>
      </c>
      <c r="JUW31" s="14" t="str">
        <f>IF('Employee Input 20-21'!JUW31="","",'Employee Input 20-21'!JUW31)</f>
        <v/>
      </c>
      <c r="JUX31" s="14" t="str">
        <f>IF('Employee Input 20-21'!JUX31="","",'Employee Input 20-21'!JUX31)</f>
        <v/>
      </c>
      <c r="JUY31" s="14" t="str">
        <f>IF('Employee Input 20-21'!JUY31="","",'Employee Input 20-21'!JUY31)</f>
        <v/>
      </c>
      <c r="JUZ31" s="14" t="str">
        <f>IF('Employee Input 20-21'!JUZ31="","",'Employee Input 20-21'!JUZ31)</f>
        <v/>
      </c>
      <c r="JVA31" s="14" t="str">
        <f>IF('Employee Input 20-21'!JVA31="","",'Employee Input 20-21'!JVA31)</f>
        <v/>
      </c>
      <c r="JVB31" s="14" t="str">
        <f>IF('Employee Input 20-21'!JVB31="","",'Employee Input 20-21'!JVB31)</f>
        <v/>
      </c>
      <c r="JVC31" s="14" t="str">
        <f>IF('Employee Input 20-21'!JVC31="","",'Employee Input 20-21'!JVC31)</f>
        <v/>
      </c>
      <c r="JVD31" s="14" t="str">
        <f>IF('Employee Input 20-21'!JVD31="","",'Employee Input 20-21'!JVD31)</f>
        <v/>
      </c>
      <c r="JVE31" s="14" t="str">
        <f>IF('Employee Input 20-21'!JVE31="","",'Employee Input 20-21'!JVE31)</f>
        <v/>
      </c>
      <c r="JVF31" s="14" t="str">
        <f>IF('Employee Input 20-21'!JVF31="","",'Employee Input 20-21'!JVF31)</f>
        <v/>
      </c>
      <c r="JVG31" s="14" t="str">
        <f>IF('Employee Input 20-21'!JVG31="","",'Employee Input 20-21'!JVG31)</f>
        <v/>
      </c>
      <c r="JVH31" s="14" t="str">
        <f>IF('Employee Input 20-21'!JVH31="","",'Employee Input 20-21'!JVH31)</f>
        <v/>
      </c>
      <c r="JVI31" s="14" t="str">
        <f>IF('Employee Input 20-21'!JVI31="","",'Employee Input 20-21'!JVI31)</f>
        <v/>
      </c>
      <c r="JVJ31" s="14" t="str">
        <f>IF('Employee Input 20-21'!JVJ31="","",'Employee Input 20-21'!JVJ31)</f>
        <v/>
      </c>
      <c r="JVK31" s="14" t="str">
        <f>IF('Employee Input 20-21'!JVK31="","",'Employee Input 20-21'!JVK31)</f>
        <v/>
      </c>
      <c r="JVL31" s="14" t="str">
        <f>IF('Employee Input 20-21'!JVL31="","",'Employee Input 20-21'!JVL31)</f>
        <v/>
      </c>
      <c r="JVM31" s="14" t="str">
        <f>IF('Employee Input 20-21'!JVM31="","",'Employee Input 20-21'!JVM31)</f>
        <v/>
      </c>
      <c r="JVN31" s="14" t="str">
        <f>IF('Employee Input 20-21'!JVN31="","",'Employee Input 20-21'!JVN31)</f>
        <v/>
      </c>
      <c r="JVO31" s="14" t="str">
        <f>IF('Employee Input 20-21'!JVO31="","",'Employee Input 20-21'!JVO31)</f>
        <v/>
      </c>
      <c r="JVP31" s="14" t="str">
        <f>IF('Employee Input 20-21'!JVP31="","",'Employee Input 20-21'!JVP31)</f>
        <v/>
      </c>
      <c r="JVQ31" s="14" t="str">
        <f>IF('Employee Input 20-21'!JVQ31="","",'Employee Input 20-21'!JVQ31)</f>
        <v/>
      </c>
      <c r="JVR31" s="14" t="str">
        <f>IF('Employee Input 20-21'!JVR31="","",'Employee Input 20-21'!JVR31)</f>
        <v/>
      </c>
      <c r="JVS31" s="14" t="str">
        <f>IF('Employee Input 20-21'!JVS31="","",'Employee Input 20-21'!JVS31)</f>
        <v/>
      </c>
      <c r="JVT31" s="14" t="str">
        <f>IF('Employee Input 20-21'!JVT31="","",'Employee Input 20-21'!JVT31)</f>
        <v/>
      </c>
      <c r="JVU31" s="14" t="str">
        <f>IF('Employee Input 20-21'!JVU31="","",'Employee Input 20-21'!JVU31)</f>
        <v/>
      </c>
      <c r="JVV31" s="14" t="str">
        <f>IF('Employee Input 20-21'!JVV31="","",'Employee Input 20-21'!JVV31)</f>
        <v/>
      </c>
      <c r="JVW31" s="14" t="str">
        <f>IF('Employee Input 20-21'!JVW31="","",'Employee Input 20-21'!JVW31)</f>
        <v/>
      </c>
      <c r="JVX31" s="14" t="str">
        <f>IF('Employee Input 20-21'!JVX31="","",'Employee Input 20-21'!JVX31)</f>
        <v/>
      </c>
      <c r="JVY31" s="14" t="str">
        <f>IF('Employee Input 20-21'!JVY31="","",'Employee Input 20-21'!JVY31)</f>
        <v/>
      </c>
      <c r="JVZ31" s="14" t="str">
        <f>IF('Employee Input 20-21'!JVZ31="","",'Employee Input 20-21'!JVZ31)</f>
        <v/>
      </c>
      <c r="JWA31" s="14" t="str">
        <f>IF('Employee Input 20-21'!JWA31="","",'Employee Input 20-21'!JWA31)</f>
        <v/>
      </c>
      <c r="JWB31" s="14" t="str">
        <f>IF('Employee Input 20-21'!JWB31="","",'Employee Input 20-21'!JWB31)</f>
        <v/>
      </c>
      <c r="JWC31" s="14" t="str">
        <f>IF('Employee Input 20-21'!JWC31="","",'Employee Input 20-21'!JWC31)</f>
        <v/>
      </c>
      <c r="JWD31" s="14" t="str">
        <f>IF('Employee Input 20-21'!JWD31="","",'Employee Input 20-21'!JWD31)</f>
        <v/>
      </c>
      <c r="JWE31" s="14" t="str">
        <f>IF('Employee Input 20-21'!JWE31="","",'Employee Input 20-21'!JWE31)</f>
        <v/>
      </c>
      <c r="JWF31" s="14" t="str">
        <f>IF('Employee Input 20-21'!JWF31="","",'Employee Input 20-21'!JWF31)</f>
        <v/>
      </c>
      <c r="JWG31" s="14" t="str">
        <f>IF('Employee Input 20-21'!JWG31="","",'Employee Input 20-21'!JWG31)</f>
        <v/>
      </c>
      <c r="JWH31" s="14" t="str">
        <f>IF('Employee Input 20-21'!JWH31="","",'Employee Input 20-21'!JWH31)</f>
        <v/>
      </c>
      <c r="JWI31" s="14" t="str">
        <f>IF('Employee Input 20-21'!JWI31="","",'Employee Input 20-21'!JWI31)</f>
        <v/>
      </c>
      <c r="JWJ31" s="14" t="str">
        <f>IF('Employee Input 20-21'!JWJ31="","",'Employee Input 20-21'!JWJ31)</f>
        <v/>
      </c>
      <c r="JWK31" s="14" t="str">
        <f>IF('Employee Input 20-21'!JWK31="","",'Employee Input 20-21'!JWK31)</f>
        <v/>
      </c>
      <c r="JWL31" s="14" t="str">
        <f>IF('Employee Input 20-21'!JWL31="","",'Employee Input 20-21'!JWL31)</f>
        <v/>
      </c>
      <c r="JWM31" s="14" t="str">
        <f>IF('Employee Input 20-21'!JWM31="","",'Employee Input 20-21'!JWM31)</f>
        <v/>
      </c>
      <c r="JWN31" s="14" t="str">
        <f>IF('Employee Input 20-21'!JWN31="","",'Employee Input 20-21'!JWN31)</f>
        <v/>
      </c>
      <c r="JWO31" s="14" t="str">
        <f>IF('Employee Input 20-21'!JWO31="","",'Employee Input 20-21'!JWO31)</f>
        <v/>
      </c>
      <c r="JWP31" s="14" t="str">
        <f>IF('Employee Input 20-21'!JWP31="","",'Employee Input 20-21'!JWP31)</f>
        <v/>
      </c>
      <c r="JWQ31" s="14" t="str">
        <f>IF('Employee Input 20-21'!JWQ31="","",'Employee Input 20-21'!JWQ31)</f>
        <v/>
      </c>
      <c r="JWR31" s="14" t="str">
        <f>IF('Employee Input 20-21'!JWR31="","",'Employee Input 20-21'!JWR31)</f>
        <v/>
      </c>
      <c r="JWS31" s="14" t="str">
        <f>IF('Employee Input 20-21'!JWS31="","",'Employee Input 20-21'!JWS31)</f>
        <v/>
      </c>
      <c r="JWT31" s="14" t="str">
        <f>IF('Employee Input 20-21'!JWT31="","",'Employee Input 20-21'!JWT31)</f>
        <v/>
      </c>
      <c r="JWU31" s="14" t="str">
        <f>IF('Employee Input 20-21'!JWU31="","",'Employee Input 20-21'!JWU31)</f>
        <v/>
      </c>
      <c r="JWV31" s="14" t="str">
        <f>IF('Employee Input 20-21'!JWV31="","",'Employee Input 20-21'!JWV31)</f>
        <v/>
      </c>
      <c r="JWW31" s="14" t="str">
        <f>IF('Employee Input 20-21'!JWW31="","",'Employee Input 20-21'!JWW31)</f>
        <v/>
      </c>
      <c r="JWX31" s="14" t="str">
        <f>IF('Employee Input 20-21'!JWX31="","",'Employee Input 20-21'!JWX31)</f>
        <v/>
      </c>
      <c r="JWY31" s="14" t="str">
        <f>IF('Employee Input 20-21'!JWY31="","",'Employee Input 20-21'!JWY31)</f>
        <v/>
      </c>
      <c r="JWZ31" s="14" t="str">
        <f>IF('Employee Input 20-21'!JWZ31="","",'Employee Input 20-21'!JWZ31)</f>
        <v/>
      </c>
      <c r="JXA31" s="14" t="str">
        <f>IF('Employee Input 20-21'!JXA31="","",'Employee Input 20-21'!JXA31)</f>
        <v/>
      </c>
      <c r="JXB31" s="14" t="str">
        <f>IF('Employee Input 20-21'!JXB31="","",'Employee Input 20-21'!JXB31)</f>
        <v/>
      </c>
      <c r="JXC31" s="14" t="str">
        <f>IF('Employee Input 20-21'!JXC31="","",'Employee Input 20-21'!JXC31)</f>
        <v/>
      </c>
      <c r="JXD31" s="14" t="str">
        <f>IF('Employee Input 20-21'!JXD31="","",'Employee Input 20-21'!JXD31)</f>
        <v/>
      </c>
      <c r="JXE31" s="14" t="str">
        <f>IF('Employee Input 20-21'!JXE31="","",'Employee Input 20-21'!JXE31)</f>
        <v/>
      </c>
      <c r="JXF31" s="14" t="str">
        <f>IF('Employee Input 20-21'!JXF31="","",'Employee Input 20-21'!JXF31)</f>
        <v/>
      </c>
      <c r="JXG31" s="14" t="str">
        <f>IF('Employee Input 20-21'!JXG31="","",'Employee Input 20-21'!JXG31)</f>
        <v/>
      </c>
      <c r="JXH31" s="14" t="str">
        <f>IF('Employee Input 20-21'!JXH31="","",'Employee Input 20-21'!JXH31)</f>
        <v/>
      </c>
      <c r="JXI31" s="14" t="str">
        <f>IF('Employee Input 20-21'!JXI31="","",'Employee Input 20-21'!JXI31)</f>
        <v/>
      </c>
      <c r="JXJ31" s="14" t="str">
        <f>IF('Employee Input 20-21'!JXJ31="","",'Employee Input 20-21'!JXJ31)</f>
        <v/>
      </c>
      <c r="JXK31" s="14" t="str">
        <f>IF('Employee Input 20-21'!JXK31="","",'Employee Input 20-21'!JXK31)</f>
        <v/>
      </c>
      <c r="JXL31" s="14" t="str">
        <f>IF('Employee Input 20-21'!JXL31="","",'Employee Input 20-21'!JXL31)</f>
        <v/>
      </c>
      <c r="JXM31" s="14" t="str">
        <f>IF('Employee Input 20-21'!JXM31="","",'Employee Input 20-21'!JXM31)</f>
        <v/>
      </c>
      <c r="JXN31" s="14" t="str">
        <f>IF('Employee Input 20-21'!JXN31="","",'Employee Input 20-21'!JXN31)</f>
        <v/>
      </c>
      <c r="JXO31" s="14" t="str">
        <f>IF('Employee Input 20-21'!JXO31="","",'Employee Input 20-21'!JXO31)</f>
        <v/>
      </c>
      <c r="JXP31" s="14" t="str">
        <f>IF('Employee Input 20-21'!JXP31="","",'Employee Input 20-21'!JXP31)</f>
        <v/>
      </c>
      <c r="JXQ31" s="14" t="str">
        <f>IF('Employee Input 20-21'!JXQ31="","",'Employee Input 20-21'!JXQ31)</f>
        <v/>
      </c>
      <c r="JXR31" s="14" t="str">
        <f>IF('Employee Input 20-21'!JXR31="","",'Employee Input 20-21'!JXR31)</f>
        <v/>
      </c>
      <c r="JXS31" s="14" t="str">
        <f>IF('Employee Input 20-21'!JXS31="","",'Employee Input 20-21'!JXS31)</f>
        <v/>
      </c>
      <c r="JXT31" s="14" t="str">
        <f>IF('Employee Input 20-21'!JXT31="","",'Employee Input 20-21'!JXT31)</f>
        <v/>
      </c>
      <c r="JXU31" s="14" t="str">
        <f>IF('Employee Input 20-21'!JXU31="","",'Employee Input 20-21'!JXU31)</f>
        <v/>
      </c>
      <c r="JXV31" s="14" t="str">
        <f>IF('Employee Input 20-21'!JXV31="","",'Employee Input 20-21'!JXV31)</f>
        <v/>
      </c>
      <c r="JXW31" s="14" t="str">
        <f>IF('Employee Input 20-21'!JXW31="","",'Employee Input 20-21'!JXW31)</f>
        <v/>
      </c>
      <c r="JXX31" s="14" t="str">
        <f>IF('Employee Input 20-21'!JXX31="","",'Employee Input 20-21'!JXX31)</f>
        <v/>
      </c>
      <c r="JXY31" s="14" t="str">
        <f>IF('Employee Input 20-21'!JXY31="","",'Employee Input 20-21'!JXY31)</f>
        <v/>
      </c>
      <c r="JXZ31" s="14" t="str">
        <f>IF('Employee Input 20-21'!JXZ31="","",'Employee Input 20-21'!JXZ31)</f>
        <v/>
      </c>
      <c r="JYA31" s="14" t="str">
        <f>IF('Employee Input 20-21'!JYA31="","",'Employee Input 20-21'!JYA31)</f>
        <v/>
      </c>
      <c r="JYB31" s="14" t="str">
        <f>IF('Employee Input 20-21'!JYB31="","",'Employee Input 20-21'!JYB31)</f>
        <v/>
      </c>
      <c r="JYC31" s="14" t="str">
        <f>IF('Employee Input 20-21'!JYC31="","",'Employee Input 20-21'!JYC31)</f>
        <v/>
      </c>
      <c r="JYD31" s="14" t="str">
        <f>IF('Employee Input 20-21'!JYD31="","",'Employee Input 20-21'!JYD31)</f>
        <v/>
      </c>
      <c r="JYE31" s="14" t="str">
        <f>IF('Employee Input 20-21'!JYE31="","",'Employee Input 20-21'!JYE31)</f>
        <v/>
      </c>
      <c r="JYF31" s="14" t="str">
        <f>IF('Employee Input 20-21'!JYF31="","",'Employee Input 20-21'!JYF31)</f>
        <v/>
      </c>
      <c r="JYG31" s="14" t="str">
        <f>IF('Employee Input 20-21'!JYG31="","",'Employee Input 20-21'!JYG31)</f>
        <v/>
      </c>
      <c r="JYH31" s="14" t="str">
        <f>IF('Employee Input 20-21'!JYH31="","",'Employee Input 20-21'!JYH31)</f>
        <v/>
      </c>
      <c r="JYI31" s="14" t="str">
        <f>IF('Employee Input 20-21'!JYI31="","",'Employee Input 20-21'!JYI31)</f>
        <v/>
      </c>
      <c r="JYJ31" s="14" t="str">
        <f>IF('Employee Input 20-21'!JYJ31="","",'Employee Input 20-21'!JYJ31)</f>
        <v/>
      </c>
      <c r="JYK31" s="14" t="str">
        <f>IF('Employee Input 20-21'!JYK31="","",'Employee Input 20-21'!JYK31)</f>
        <v/>
      </c>
      <c r="JYL31" s="14" t="str">
        <f>IF('Employee Input 20-21'!JYL31="","",'Employee Input 20-21'!JYL31)</f>
        <v/>
      </c>
      <c r="JYM31" s="14" t="str">
        <f>IF('Employee Input 20-21'!JYM31="","",'Employee Input 20-21'!JYM31)</f>
        <v/>
      </c>
      <c r="JYN31" s="14" t="str">
        <f>IF('Employee Input 20-21'!JYN31="","",'Employee Input 20-21'!JYN31)</f>
        <v/>
      </c>
      <c r="JYO31" s="14" t="str">
        <f>IF('Employee Input 20-21'!JYO31="","",'Employee Input 20-21'!JYO31)</f>
        <v/>
      </c>
      <c r="JYP31" s="14" t="str">
        <f>IF('Employee Input 20-21'!JYP31="","",'Employee Input 20-21'!JYP31)</f>
        <v/>
      </c>
      <c r="JYQ31" s="14" t="str">
        <f>IF('Employee Input 20-21'!JYQ31="","",'Employee Input 20-21'!JYQ31)</f>
        <v/>
      </c>
      <c r="JYR31" s="14" t="str">
        <f>IF('Employee Input 20-21'!JYR31="","",'Employee Input 20-21'!JYR31)</f>
        <v/>
      </c>
      <c r="JYS31" s="14" t="str">
        <f>IF('Employee Input 20-21'!JYS31="","",'Employee Input 20-21'!JYS31)</f>
        <v/>
      </c>
      <c r="JYT31" s="14" t="str">
        <f>IF('Employee Input 20-21'!JYT31="","",'Employee Input 20-21'!JYT31)</f>
        <v/>
      </c>
      <c r="JYU31" s="14" t="str">
        <f>IF('Employee Input 20-21'!JYU31="","",'Employee Input 20-21'!JYU31)</f>
        <v/>
      </c>
      <c r="JYV31" s="14" t="str">
        <f>IF('Employee Input 20-21'!JYV31="","",'Employee Input 20-21'!JYV31)</f>
        <v/>
      </c>
      <c r="JYW31" s="14" t="str">
        <f>IF('Employee Input 20-21'!JYW31="","",'Employee Input 20-21'!JYW31)</f>
        <v/>
      </c>
      <c r="JYX31" s="14" t="str">
        <f>IF('Employee Input 20-21'!JYX31="","",'Employee Input 20-21'!JYX31)</f>
        <v/>
      </c>
      <c r="JYY31" s="14" t="str">
        <f>IF('Employee Input 20-21'!JYY31="","",'Employee Input 20-21'!JYY31)</f>
        <v/>
      </c>
      <c r="JYZ31" s="14" t="str">
        <f>IF('Employee Input 20-21'!JYZ31="","",'Employee Input 20-21'!JYZ31)</f>
        <v/>
      </c>
      <c r="JZA31" s="14" t="str">
        <f>IF('Employee Input 20-21'!JZA31="","",'Employee Input 20-21'!JZA31)</f>
        <v/>
      </c>
      <c r="JZB31" s="14" t="str">
        <f>IF('Employee Input 20-21'!JZB31="","",'Employee Input 20-21'!JZB31)</f>
        <v/>
      </c>
      <c r="JZC31" s="14" t="str">
        <f>IF('Employee Input 20-21'!JZC31="","",'Employee Input 20-21'!JZC31)</f>
        <v/>
      </c>
      <c r="JZD31" s="14" t="str">
        <f>IF('Employee Input 20-21'!JZD31="","",'Employee Input 20-21'!JZD31)</f>
        <v/>
      </c>
      <c r="JZE31" s="14" t="str">
        <f>IF('Employee Input 20-21'!JZE31="","",'Employee Input 20-21'!JZE31)</f>
        <v/>
      </c>
      <c r="JZF31" s="14" t="str">
        <f>IF('Employee Input 20-21'!JZF31="","",'Employee Input 20-21'!JZF31)</f>
        <v/>
      </c>
      <c r="JZG31" s="14" t="str">
        <f>IF('Employee Input 20-21'!JZG31="","",'Employee Input 20-21'!JZG31)</f>
        <v/>
      </c>
      <c r="JZH31" s="14" t="str">
        <f>IF('Employee Input 20-21'!JZH31="","",'Employee Input 20-21'!JZH31)</f>
        <v/>
      </c>
      <c r="JZI31" s="14" t="str">
        <f>IF('Employee Input 20-21'!JZI31="","",'Employee Input 20-21'!JZI31)</f>
        <v/>
      </c>
      <c r="JZJ31" s="14" t="str">
        <f>IF('Employee Input 20-21'!JZJ31="","",'Employee Input 20-21'!JZJ31)</f>
        <v/>
      </c>
      <c r="JZK31" s="14" t="str">
        <f>IF('Employee Input 20-21'!JZK31="","",'Employee Input 20-21'!JZK31)</f>
        <v/>
      </c>
      <c r="JZL31" s="14" t="str">
        <f>IF('Employee Input 20-21'!JZL31="","",'Employee Input 20-21'!JZL31)</f>
        <v/>
      </c>
      <c r="JZM31" s="14" t="str">
        <f>IF('Employee Input 20-21'!JZM31="","",'Employee Input 20-21'!JZM31)</f>
        <v/>
      </c>
      <c r="JZN31" s="14" t="str">
        <f>IF('Employee Input 20-21'!JZN31="","",'Employee Input 20-21'!JZN31)</f>
        <v/>
      </c>
      <c r="JZO31" s="14" t="str">
        <f>IF('Employee Input 20-21'!JZO31="","",'Employee Input 20-21'!JZO31)</f>
        <v/>
      </c>
      <c r="JZP31" s="14" t="str">
        <f>IF('Employee Input 20-21'!JZP31="","",'Employee Input 20-21'!JZP31)</f>
        <v/>
      </c>
      <c r="JZQ31" s="14" t="str">
        <f>IF('Employee Input 20-21'!JZQ31="","",'Employee Input 20-21'!JZQ31)</f>
        <v/>
      </c>
      <c r="JZR31" s="14" t="str">
        <f>IF('Employee Input 20-21'!JZR31="","",'Employee Input 20-21'!JZR31)</f>
        <v/>
      </c>
      <c r="JZS31" s="14" t="str">
        <f>IF('Employee Input 20-21'!JZS31="","",'Employee Input 20-21'!JZS31)</f>
        <v/>
      </c>
      <c r="JZT31" s="14" t="str">
        <f>IF('Employee Input 20-21'!JZT31="","",'Employee Input 20-21'!JZT31)</f>
        <v/>
      </c>
      <c r="JZU31" s="14" t="str">
        <f>IF('Employee Input 20-21'!JZU31="","",'Employee Input 20-21'!JZU31)</f>
        <v/>
      </c>
      <c r="JZV31" s="14" t="str">
        <f>IF('Employee Input 20-21'!JZV31="","",'Employee Input 20-21'!JZV31)</f>
        <v/>
      </c>
      <c r="JZW31" s="14" t="str">
        <f>IF('Employee Input 20-21'!JZW31="","",'Employee Input 20-21'!JZW31)</f>
        <v/>
      </c>
      <c r="JZX31" s="14" t="str">
        <f>IF('Employee Input 20-21'!JZX31="","",'Employee Input 20-21'!JZX31)</f>
        <v/>
      </c>
      <c r="JZY31" s="14" t="str">
        <f>IF('Employee Input 20-21'!JZY31="","",'Employee Input 20-21'!JZY31)</f>
        <v/>
      </c>
      <c r="JZZ31" s="14" t="str">
        <f>IF('Employee Input 20-21'!JZZ31="","",'Employee Input 20-21'!JZZ31)</f>
        <v/>
      </c>
      <c r="KAA31" s="14" t="str">
        <f>IF('Employee Input 20-21'!KAA31="","",'Employee Input 20-21'!KAA31)</f>
        <v/>
      </c>
      <c r="KAB31" s="14" t="str">
        <f>IF('Employee Input 20-21'!KAB31="","",'Employee Input 20-21'!KAB31)</f>
        <v/>
      </c>
      <c r="KAC31" s="14" t="str">
        <f>IF('Employee Input 20-21'!KAC31="","",'Employee Input 20-21'!KAC31)</f>
        <v/>
      </c>
      <c r="KAD31" s="14" t="str">
        <f>IF('Employee Input 20-21'!KAD31="","",'Employee Input 20-21'!KAD31)</f>
        <v/>
      </c>
      <c r="KAE31" s="14" t="str">
        <f>IF('Employee Input 20-21'!KAE31="","",'Employee Input 20-21'!KAE31)</f>
        <v/>
      </c>
      <c r="KAF31" s="14" t="str">
        <f>IF('Employee Input 20-21'!KAF31="","",'Employee Input 20-21'!KAF31)</f>
        <v/>
      </c>
      <c r="KAG31" s="14" t="str">
        <f>IF('Employee Input 20-21'!KAG31="","",'Employee Input 20-21'!KAG31)</f>
        <v/>
      </c>
      <c r="KAH31" s="14" t="str">
        <f>IF('Employee Input 20-21'!KAH31="","",'Employee Input 20-21'!KAH31)</f>
        <v/>
      </c>
      <c r="KAI31" s="14" t="str">
        <f>IF('Employee Input 20-21'!KAI31="","",'Employee Input 20-21'!KAI31)</f>
        <v/>
      </c>
      <c r="KAJ31" s="14" t="str">
        <f>IF('Employee Input 20-21'!KAJ31="","",'Employee Input 20-21'!KAJ31)</f>
        <v/>
      </c>
      <c r="KAK31" s="14" t="str">
        <f>IF('Employee Input 20-21'!KAK31="","",'Employee Input 20-21'!KAK31)</f>
        <v/>
      </c>
      <c r="KAL31" s="14" t="str">
        <f>IF('Employee Input 20-21'!KAL31="","",'Employee Input 20-21'!KAL31)</f>
        <v/>
      </c>
      <c r="KAM31" s="14" t="str">
        <f>IF('Employee Input 20-21'!KAM31="","",'Employee Input 20-21'!KAM31)</f>
        <v/>
      </c>
      <c r="KAN31" s="14" t="str">
        <f>IF('Employee Input 20-21'!KAN31="","",'Employee Input 20-21'!KAN31)</f>
        <v/>
      </c>
      <c r="KAO31" s="14" t="str">
        <f>IF('Employee Input 20-21'!KAO31="","",'Employee Input 20-21'!KAO31)</f>
        <v/>
      </c>
      <c r="KAP31" s="14" t="str">
        <f>IF('Employee Input 20-21'!KAP31="","",'Employee Input 20-21'!KAP31)</f>
        <v/>
      </c>
      <c r="KAQ31" s="14" t="str">
        <f>IF('Employee Input 20-21'!KAQ31="","",'Employee Input 20-21'!KAQ31)</f>
        <v/>
      </c>
      <c r="KAR31" s="14" t="str">
        <f>IF('Employee Input 20-21'!KAR31="","",'Employee Input 20-21'!KAR31)</f>
        <v/>
      </c>
      <c r="KAS31" s="14" t="str">
        <f>IF('Employee Input 20-21'!KAS31="","",'Employee Input 20-21'!KAS31)</f>
        <v/>
      </c>
      <c r="KAT31" s="14" t="str">
        <f>IF('Employee Input 20-21'!KAT31="","",'Employee Input 20-21'!KAT31)</f>
        <v/>
      </c>
      <c r="KAU31" s="14" t="str">
        <f>IF('Employee Input 20-21'!KAU31="","",'Employee Input 20-21'!KAU31)</f>
        <v/>
      </c>
      <c r="KAV31" s="14" t="str">
        <f>IF('Employee Input 20-21'!KAV31="","",'Employee Input 20-21'!KAV31)</f>
        <v/>
      </c>
      <c r="KAW31" s="14" t="str">
        <f>IF('Employee Input 20-21'!KAW31="","",'Employee Input 20-21'!KAW31)</f>
        <v/>
      </c>
      <c r="KAX31" s="14" t="str">
        <f>IF('Employee Input 20-21'!KAX31="","",'Employee Input 20-21'!KAX31)</f>
        <v/>
      </c>
      <c r="KAY31" s="14" t="str">
        <f>IF('Employee Input 20-21'!KAY31="","",'Employee Input 20-21'!KAY31)</f>
        <v/>
      </c>
      <c r="KAZ31" s="14" t="str">
        <f>IF('Employee Input 20-21'!KAZ31="","",'Employee Input 20-21'!KAZ31)</f>
        <v/>
      </c>
      <c r="KBA31" s="14" t="str">
        <f>IF('Employee Input 20-21'!KBA31="","",'Employee Input 20-21'!KBA31)</f>
        <v/>
      </c>
      <c r="KBB31" s="14" t="str">
        <f>IF('Employee Input 20-21'!KBB31="","",'Employee Input 20-21'!KBB31)</f>
        <v/>
      </c>
      <c r="KBC31" s="14" t="str">
        <f>IF('Employee Input 20-21'!KBC31="","",'Employee Input 20-21'!KBC31)</f>
        <v/>
      </c>
      <c r="KBD31" s="14" t="str">
        <f>IF('Employee Input 20-21'!KBD31="","",'Employee Input 20-21'!KBD31)</f>
        <v/>
      </c>
      <c r="KBE31" s="14" t="str">
        <f>IF('Employee Input 20-21'!KBE31="","",'Employee Input 20-21'!KBE31)</f>
        <v/>
      </c>
      <c r="KBF31" s="14" t="str">
        <f>IF('Employee Input 20-21'!KBF31="","",'Employee Input 20-21'!KBF31)</f>
        <v/>
      </c>
      <c r="KBG31" s="14" t="str">
        <f>IF('Employee Input 20-21'!KBG31="","",'Employee Input 20-21'!KBG31)</f>
        <v/>
      </c>
      <c r="KBH31" s="14" t="str">
        <f>IF('Employee Input 20-21'!KBH31="","",'Employee Input 20-21'!KBH31)</f>
        <v/>
      </c>
      <c r="KBI31" s="14" t="str">
        <f>IF('Employee Input 20-21'!KBI31="","",'Employee Input 20-21'!KBI31)</f>
        <v/>
      </c>
      <c r="KBJ31" s="14" t="str">
        <f>IF('Employee Input 20-21'!KBJ31="","",'Employee Input 20-21'!KBJ31)</f>
        <v/>
      </c>
      <c r="KBK31" s="14" t="str">
        <f>IF('Employee Input 20-21'!KBK31="","",'Employee Input 20-21'!KBK31)</f>
        <v/>
      </c>
      <c r="KBL31" s="14" t="str">
        <f>IF('Employee Input 20-21'!KBL31="","",'Employee Input 20-21'!KBL31)</f>
        <v/>
      </c>
      <c r="KBM31" s="14" t="str">
        <f>IF('Employee Input 20-21'!KBM31="","",'Employee Input 20-21'!KBM31)</f>
        <v/>
      </c>
      <c r="KBN31" s="14" t="str">
        <f>IF('Employee Input 20-21'!KBN31="","",'Employee Input 20-21'!KBN31)</f>
        <v/>
      </c>
      <c r="KBO31" s="14" t="str">
        <f>IF('Employee Input 20-21'!KBO31="","",'Employee Input 20-21'!KBO31)</f>
        <v/>
      </c>
      <c r="KBP31" s="14" t="str">
        <f>IF('Employee Input 20-21'!KBP31="","",'Employee Input 20-21'!KBP31)</f>
        <v/>
      </c>
      <c r="KBQ31" s="14" t="str">
        <f>IF('Employee Input 20-21'!KBQ31="","",'Employee Input 20-21'!KBQ31)</f>
        <v/>
      </c>
      <c r="KBR31" s="14" t="str">
        <f>IF('Employee Input 20-21'!KBR31="","",'Employee Input 20-21'!KBR31)</f>
        <v/>
      </c>
      <c r="KBS31" s="14" t="str">
        <f>IF('Employee Input 20-21'!KBS31="","",'Employee Input 20-21'!KBS31)</f>
        <v/>
      </c>
      <c r="KBT31" s="14" t="str">
        <f>IF('Employee Input 20-21'!KBT31="","",'Employee Input 20-21'!KBT31)</f>
        <v/>
      </c>
      <c r="KBU31" s="14" t="str">
        <f>IF('Employee Input 20-21'!KBU31="","",'Employee Input 20-21'!KBU31)</f>
        <v/>
      </c>
      <c r="KBV31" s="14" t="str">
        <f>IF('Employee Input 20-21'!KBV31="","",'Employee Input 20-21'!KBV31)</f>
        <v/>
      </c>
      <c r="KBW31" s="14" t="str">
        <f>IF('Employee Input 20-21'!KBW31="","",'Employee Input 20-21'!KBW31)</f>
        <v/>
      </c>
      <c r="KBX31" s="14" t="str">
        <f>IF('Employee Input 20-21'!KBX31="","",'Employee Input 20-21'!KBX31)</f>
        <v/>
      </c>
      <c r="KBY31" s="14" t="str">
        <f>IF('Employee Input 20-21'!KBY31="","",'Employee Input 20-21'!KBY31)</f>
        <v/>
      </c>
      <c r="KBZ31" s="14" t="str">
        <f>IF('Employee Input 20-21'!KBZ31="","",'Employee Input 20-21'!KBZ31)</f>
        <v/>
      </c>
      <c r="KCA31" s="14" t="str">
        <f>IF('Employee Input 20-21'!KCA31="","",'Employee Input 20-21'!KCA31)</f>
        <v/>
      </c>
      <c r="KCB31" s="14" t="str">
        <f>IF('Employee Input 20-21'!KCB31="","",'Employee Input 20-21'!KCB31)</f>
        <v/>
      </c>
      <c r="KCC31" s="14" t="str">
        <f>IF('Employee Input 20-21'!KCC31="","",'Employee Input 20-21'!KCC31)</f>
        <v/>
      </c>
      <c r="KCD31" s="14" t="str">
        <f>IF('Employee Input 20-21'!KCD31="","",'Employee Input 20-21'!KCD31)</f>
        <v/>
      </c>
      <c r="KCE31" s="14" t="str">
        <f>IF('Employee Input 20-21'!KCE31="","",'Employee Input 20-21'!KCE31)</f>
        <v/>
      </c>
      <c r="KCF31" s="14" t="str">
        <f>IF('Employee Input 20-21'!KCF31="","",'Employee Input 20-21'!KCF31)</f>
        <v/>
      </c>
      <c r="KCG31" s="14" t="str">
        <f>IF('Employee Input 20-21'!KCG31="","",'Employee Input 20-21'!KCG31)</f>
        <v/>
      </c>
      <c r="KCH31" s="14" t="str">
        <f>IF('Employee Input 20-21'!KCH31="","",'Employee Input 20-21'!KCH31)</f>
        <v/>
      </c>
      <c r="KCI31" s="14" t="str">
        <f>IF('Employee Input 20-21'!KCI31="","",'Employee Input 20-21'!KCI31)</f>
        <v/>
      </c>
      <c r="KCJ31" s="14" t="str">
        <f>IF('Employee Input 20-21'!KCJ31="","",'Employee Input 20-21'!KCJ31)</f>
        <v/>
      </c>
      <c r="KCK31" s="14" t="str">
        <f>IF('Employee Input 20-21'!KCK31="","",'Employee Input 20-21'!KCK31)</f>
        <v/>
      </c>
      <c r="KCL31" s="14" t="str">
        <f>IF('Employee Input 20-21'!KCL31="","",'Employee Input 20-21'!KCL31)</f>
        <v/>
      </c>
      <c r="KCM31" s="14" t="str">
        <f>IF('Employee Input 20-21'!KCM31="","",'Employee Input 20-21'!KCM31)</f>
        <v/>
      </c>
      <c r="KCN31" s="14" t="str">
        <f>IF('Employee Input 20-21'!KCN31="","",'Employee Input 20-21'!KCN31)</f>
        <v/>
      </c>
      <c r="KCO31" s="14" t="str">
        <f>IF('Employee Input 20-21'!KCO31="","",'Employee Input 20-21'!KCO31)</f>
        <v/>
      </c>
      <c r="KCP31" s="14" t="str">
        <f>IF('Employee Input 20-21'!KCP31="","",'Employee Input 20-21'!KCP31)</f>
        <v/>
      </c>
      <c r="KCQ31" s="14" t="str">
        <f>IF('Employee Input 20-21'!KCQ31="","",'Employee Input 20-21'!KCQ31)</f>
        <v/>
      </c>
      <c r="KCR31" s="14" t="str">
        <f>IF('Employee Input 20-21'!KCR31="","",'Employee Input 20-21'!KCR31)</f>
        <v/>
      </c>
      <c r="KCS31" s="14" t="str">
        <f>IF('Employee Input 20-21'!KCS31="","",'Employee Input 20-21'!KCS31)</f>
        <v/>
      </c>
      <c r="KCT31" s="14" t="str">
        <f>IF('Employee Input 20-21'!KCT31="","",'Employee Input 20-21'!KCT31)</f>
        <v/>
      </c>
      <c r="KCU31" s="14" t="str">
        <f>IF('Employee Input 20-21'!KCU31="","",'Employee Input 20-21'!KCU31)</f>
        <v/>
      </c>
      <c r="KCV31" s="14" t="str">
        <f>IF('Employee Input 20-21'!KCV31="","",'Employee Input 20-21'!KCV31)</f>
        <v/>
      </c>
      <c r="KCW31" s="14" t="str">
        <f>IF('Employee Input 20-21'!KCW31="","",'Employee Input 20-21'!KCW31)</f>
        <v/>
      </c>
      <c r="KCX31" s="14" t="str">
        <f>IF('Employee Input 20-21'!KCX31="","",'Employee Input 20-21'!KCX31)</f>
        <v/>
      </c>
      <c r="KCY31" s="14" t="str">
        <f>IF('Employee Input 20-21'!KCY31="","",'Employee Input 20-21'!KCY31)</f>
        <v/>
      </c>
      <c r="KCZ31" s="14" t="str">
        <f>IF('Employee Input 20-21'!KCZ31="","",'Employee Input 20-21'!KCZ31)</f>
        <v/>
      </c>
      <c r="KDA31" s="14" t="str">
        <f>IF('Employee Input 20-21'!KDA31="","",'Employee Input 20-21'!KDA31)</f>
        <v/>
      </c>
      <c r="KDB31" s="14" t="str">
        <f>IF('Employee Input 20-21'!KDB31="","",'Employee Input 20-21'!KDB31)</f>
        <v/>
      </c>
      <c r="KDC31" s="14" t="str">
        <f>IF('Employee Input 20-21'!KDC31="","",'Employee Input 20-21'!KDC31)</f>
        <v/>
      </c>
      <c r="KDD31" s="14" t="str">
        <f>IF('Employee Input 20-21'!KDD31="","",'Employee Input 20-21'!KDD31)</f>
        <v/>
      </c>
      <c r="KDE31" s="14" t="str">
        <f>IF('Employee Input 20-21'!KDE31="","",'Employee Input 20-21'!KDE31)</f>
        <v/>
      </c>
      <c r="KDF31" s="14" t="str">
        <f>IF('Employee Input 20-21'!KDF31="","",'Employee Input 20-21'!KDF31)</f>
        <v/>
      </c>
      <c r="KDG31" s="14" t="str">
        <f>IF('Employee Input 20-21'!KDG31="","",'Employee Input 20-21'!KDG31)</f>
        <v/>
      </c>
      <c r="KDH31" s="14" t="str">
        <f>IF('Employee Input 20-21'!KDH31="","",'Employee Input 20-21'!KDH31)</f>
        <v/>
      </c>
      <c r="KDI31" s="14" t="str">
        <f>IF('Employee Input 20-21'!KDI31="","",'Employee Input 20-21'!KDI31)</f>
        <v/>
      </c>
      <c r="KDJ31" s="14" t="str">
        <f>IF('Employee Input 20-21'!KDJ31="","",'Employee Input 20-21'!KDJ31)</f>
        <v/>
      </c>
      <c r="KDK31" s="14" t="str">
        <f>IF('Employee Input 20-21'!KDK31="","",'Employee Input 20-21'!KDK31)</f>
        <v/>
      </c>
      <c r="KDL31" s="14" t="str">
        <f>IF('Employee Input 20-21'!KDL31="","",'Employee Input 20-21'!KDL31)</f>
        <v/>
      </c>
      <c r="KDM31" s="14" t="str">
        <f>IF('Employee Input 20-21'!KDM31="","",'Employee Input 20-21'!KDM31)</f>
        <v/>
      </c>
      <c r="KDN31" s="14" t="str">
        <f>IF('Employee Input 20-21'!KDN31="","",'Employee Input 20-21'!KDN31)</f>
        <v/>
      </c>
      <c r="KDO31" s="14" t="str">
        <f>IF('Employee Input 20-21'!KDO31="","",'Employee Input 20-21'!KDO31)</f>
        <v/>
      </c>
      <c r="KDP31" s="14" t="str">
        <f>IF('Employee Input 20-21'!KDP31="","",'Employee Input 20-21'!KDP31)</f>
        <v/>
      </c>
      <c r="KDQ31" s="14" t="str">
        <f>IF('Employee Input 20-21'!KDQ31="","",'Employee Input 20-21'!KDQ31)</f>
        <v/>
      </c>
      <c r="KDR31" s="14" t="str">
        <f>IF('Employee Input 20-21'!KDR31="","",'Employee Input 20-21'!KDR31)</f>
        <v/>
      </c>
      <c r="KDS31" s="14" t="str">
        <f>IF('Employee Input 20-21'!KDS31="","",'Employee Input 20-21'!KDS31)</f>
        <v/>
      </c>
      <c r="KDT31" s="14" t="str">
        <f>IF('Employee Input 20-21'!KDT31="","",'Employee Input 20-21'!KDT31)</f>
        <v/>
      </c>
      <c r="KDU31" s="14" t="str">
        <f>IF('Employee Input 20-21'!KDU31="","",'Employee Input 20-21'!KDU31)</f>
        <v/>
      </c>
      <c r="KDV31" s="14" t="str">
        <f>IF('Employee Input 20-21'!KDV31="","",'Employee Input 20-21'!KDV31)</f>
        <v/>
      </c>
      <c r="KDW31" s="14" t="str">
        <f>IF('Employee Input 20-21'!KDW31="","",'Employee Input 20-21'!KDW31)</f>
        <v/>
      </c>
      <c r="KDX31" s="14" t="str">
        <f>IF('Employee Input 20-21'!KDX31="","",'Employee Input 20-21'!KDX31)</f>
        <v/>
      </c>
      <c r="KDY31" s="14" t="str">
        <f>IF('Employee Input 20-21'!KDY31="","",'Employee Input 20-21'!KDY31)</f>
        <v/>
      </c>
      <c r="KDZ31" s="14" t="str">
        <f>IF('Employee Input 20-21'!KDZ31="","",'Employee Input 20-21'!KDZ31)</f>
        <v/>
      </c>
      <c r="KEA31" s="14" t="str">
        <f>IF('Employee Input 20-21'!KEA31="","",'Employee Input 20-21'!KEA31)</f>
        <v/>
      </c>
      <c r="KEB31" s="14" t="str">
        <f>IF('Employee Input 20-21'!KEB31="","",'Employee Input 20-21'!KEB31)</f>
        <v/>
      </c>
      <c r="KEC31" s="14" t="str">
        <f>IF('Employee Input 20-21'!KEC31="","",'Employee Input 20-21'!KEC31)</f>
        <v/>
      </c>
      <c r="KED31" s="14" t="str">
        <f>IF('Employee Input 20-21'!KED31="","",'Employee Input 20-21'!KED31)</f>
        <v/>
      </c>
      <c r="KEE31" s="14" t="str">
        <f>IF('Employee Input 20-21'!KEE31="","",'Employee Input 20-21'!KEE31)</f>
        <v/>
      </c>
      <c r="KEF31" s="14" t="str">
        <f>IF('Employee Input 20-21'!KEF31="","",'Employee Input 20-21'!KEF31)</f>
        <v/>
      </c>
      <c r="KEG31" s="14" t="str">
        <f>IF('Employee Input 20-21'!KEG31="","",'Employee Input 20-21'!KEG31)</f>
        <v/>
      </c>
      <c r="KEH31" s="14" t="str">
        <f>IF('Employee Input 20-21'!KEH31="","",'Employee Input 20-21'!KEH31)</f>
        <v/>
      </c>
      <c r="KEI31" s="14" t="str">
        <f>IF('Employee Input 20-21'!KEI31="","",'Employee Input 20-21'!KEI31)</f>
        <v/>
      </c>
      <c r="KEJ31" s="14" t="str">
        <f>IF('Employee Input 20-21'!KEJ31="","",'Employee Input 20-21'!KEJ31)</f>
        <v/>
      </c>
      <c r="KEK31" s="14" t="str">
        <f>IF('Employee Input 20-21'!KEK31="","",'Employee Input 20-21'!KEK31)</f>
        <v/>
      </c>
      <c r="KEL31" s="14" t="str">
        <f>IF('Employee Input 20-21'!KEL31="","",'Employee Input 20-21'!KEL31)</f>
        <v/>
      </c>
      <c r="KEM31" s="14" t="str">
        <f>IF('Employee Input 20-21'!KEM31="","",'Employee Input 20-21'!KEM31)</f>
        <v/>
      </c>
      <c r="KEN31" s="14" t="str">
        <f>IF('Employee Input 20-21'!KEN31="","",'Employee Input 20-21'!KEN31)</f>
        <v/>
      </c>
      <c r="KEO31" s="14" t="str">
        <f>IF('Employee Input 20-21'!KEO31="","",'Employee Input 20-21'!KEO31)</f>
        <v/>
      </c>
      <c r="KEP31" s="14" t="str">
        <f>IF('Employee Input 20-21'!KEP31="","",'Employee Input 20-21'!KEP31)</f>
        <v/>
      </c>
      <c r="KEQ31" s="14" t="str">
        <f>IF('Employee Input 20-21'!KEQ31="","",'Employee Input 20-21'!KEQ31)</f>
        <v/>
      </c>
      <c r="KER31" s="14" t="str">
        <f>IF('Employee Input 20-21'!KER31="","",'Employee Input 20-21'!KER31)</f>
        <v/>
      </c>
      <c r="KES31" s="14" t="str">
        <f>IF('Employee Input 20-21'!KES31="","",'Employee Input 20-21'!KES31)</f>
        <v/>
      </c>
      <c r="KET31" s="14" t="str">
        <f>IF('Employee Input 20-21'!KET31="","",'Employee Input 20-21'!KET31)</f>
        <v/>
      </c>
      <c r="KEU31" s="14" t="str">
        <f>IF('Employee Input 20-21'!KEU31="","",'Employee Input 20-21'!KEU31)</f>
        <v/>
      </c>
      <c r="KEV31" s="14" t="str">
        <f>IF('Employee Input 20-21'!KEV31="","",'Employee Input 20-21'!KEV31)</f>
        <v/>
      </c>
      <c r="KEW31" s="14" t="str">
        <f>IF('Employee Input 20-21'!KEW31="","",'Employee Input 20-21'!KEW31)</f>
        <v/>
      </c>
      <c r="KEX31" s="14" t="str">
        <f>IF('Employee Input 20-21'!KEX31="","",'Employee Input 20-21'!KEX31)</f>
        <v/>
      </c>
      <c r="KEY31" s="14" t="str">
        <f>IF('Employee Input 20-21'!KEY31="","",'Employee Input 20-21'!KEY31)</f>
        <v/>
      </c>
      <c r="KEZ31" s="14" t="str">
        <f>IF('Employee Input 20-21'!KEZ31="","",'Employee Input 20-21'!KEZ31)</f>
        <v/>
      </c>
      <c r="KFA31" s="14" t="str">
        <f>IF('Employee Input 20-21'!KFA31="","",'Employee Input 20-21'!KFA31)</f>
        <v/>
      </c>
      <c r="KFB31" s="14" t="str">
        <f>IF('Employee Input 20-21'!KFB31="","",'Employee Input 20-21'!KFB31)</f>
        <v/>
      </c>
      <c r="KFC31" s="14" t="str">
        <f>IF('Employee Input 20-21'!KFC31="","",'Employee Input 20-21'!KFC31)</f>
        <v/>
      </c>
      <c r="KFD31" s="14" t="str">
        <f>IF('Employee Input 20-21'!KFD31="","",'Employee Input 20-21'!KFD31)</f>
        <v/>
      </c>
      <c r="KFE31" s="14" t="str">
        <f>IF('Employee Input 20-21'!KFE31="","",'Employee Input 20-21'!KFE31)</f>
        <v/>
      </c>
      <c r="KFF31" s="14" t="str">
        <f>IF('Employee Input 20-21'!KFF31="","",'Employee Input 20-21'!KFF31)</f>
        <v/>
      </c>
      <c r="KFG31" s="14" t="str">
        <f>IF('Employee Input 20-21'!KFG31="","",'Employee Input 20-21'!KFG31)</f>
        <v/>
      </c>
      <c r="KFH31" s="14" t="str">
        <f>IF('Employee Input 20-21'!KFH31="","",'Employee Input 20-21'!KFH31)</f>
        <v/>
      </c>
      <c r="KFI31" s="14" t="str">
        <f>IF('Employee Input 20-21'!KFI31="","",'Employee Input 20-21'!KFI31)</f>
        <v/>
      </c>
      <c r="KFJ31" s="14" t="str">
        <f>IF('Employee Input 20-21'!KFJ31="","",'Employee Input 20-21'!KFJ31)</f>
        <v/>
      </c>
      <c r="KFK31" s="14" t="str">
        <f>IF('Employee Input 20-21'!KFK31="","",'Employee Input 20-21'!KFK31)</f>
        <v/>
      </c>
      <c r="KFL31" s="14" t="str">
        <f>IF('Employee Input 20-21'!KFL31="","",'Employee Input 20-21'!KFL31)</f>
        <v/>
      </c>
      <c r="KFM31" s="14" t="str">
        <f>IF('Employee Input 20-21'!KFM31="","",'Employee Input 20-21'!KFM31)</f>
        <v/>
      </c>
      <c r="KFN31" s="14" t="str">
        <f>IF('Employee Input 20-21'!KFN31="","",'Employee Input 20-21'!KFN31)</f>
        <v/>
      </c>
      <c r="KFO31" s="14" t="str">
        <f>IF('Employee Input 20-21'!KFO31="","",'Employee Input 20-21'!KFO31)</f>
        <v/>
      </c>
      <c r="KFP31" s="14" t="str">
        <f>IF('Employee Input 20-21'!KFP31="","",'Employee Input 20-21'!KFP31)</f>
        <v/>
      </c>
      <c r="KFQ31" s="14" t="str">
        <f>IF('Employee Input 20-21'!KFQ31="","",'Employee Input 20-21'!KFQ31)</f>
        <v/>
      </c>
      <c r="KFR31" s="14" t="str">
        <f>IF('Employee Input 20-21'!KFR31="","",'Employee Input 20-21'!KFR31)</f>
        <v/>
      </c>
      <c r="KFS31" s="14" t="str">
        <f>IF('Employee Input 20-21'!KFS31="","",'Employee Input 20-21'!KFS31)</f>
        <v/>
      </c>
      <c r="KFT31" s="14" t="str">
        <f>IF('Employee Input 20-21'!KFT31="","",'Employee Input 20-21'!KFT31)</f>
        <v/>
      </c>
      <c r="KFU31" s="14" t="str">
        <f>IF('Employee Input 20-21'!KFU31="","",'Employee Input 20-21'!KFU31)</f>
        <v/>
      </c>
      <c r="KFV31" s="14" t="str">
        <f>IF('Employee Input 20-21'!KFV31="","",'Employee Input 20-21'!KFV31)</f>
        <v/>
      </c>
      <c r="KFW31" s="14" t="str">
        <f>IF('Employee Input 20-21'!KFW31="","",'Employee Input 20-21'!KFW31)</f>
        <v/>
      </c>
      <c r="KFX31" s="14" t="str">
        <f>IF('Employee Input 20-21'!KFX31="","",'Employee Input 20-21'!KFX31)</f>
        <v/>
      </c>
      <c r="KFY31" s="14" t="str">
        <f>IF('Employee Input 20-21'!KFY31="","",'Employee Input 20-21'!KFY31)</f>
        <v/>
      </c>
      <c r="KFZ31" s="14" t="str">
        <f>IF('Employee Input 20-21'!KFZ31="","",'Employee Input 20-21'!KFZ31)</f>
        <v/>
      </c>
      <c r="KGA31" s="14" t="str">
        <f>IF('Employee Input 20-21'!KGA31="","",'Employee Input 20-21'!KGA31)</f>
        <v/>
      </c>
      <c r="KGB31" s="14" t="str">
        <f>IF('Employee Input 20-21'!KGB31="","",'Employee Input 20-21'!KGB31)</f>
        <v/>
      </c>
      <c r="KGC31" s="14" t="str">
        <f>IF('Employee Input 20-21'!KGC31="","",'Employee Input 20-21'!KGC31)</f>
        <v/>
      </c>
      <c r="KGD31" s="14" t="str">
        <f>IF('Employee Input 20-21'!KGD31="","",'Employee Input 20-21'!KGD31)</f>
        <v/>
      </c>
      <c r="KGE31" s="14" t="str">
        <f>IF('Employee Input 20-21'!KGE31="","",'Employee Input 20-21'!KGE31)</f>
        <v/>
      </c>
      <c r="KGF31" s="14" t="str">
        <f>IF('Employee Input 20-21'!KGF31="","",'Employee Input 20-21'!KGF31)</f>
        <v/>
      </c>
      <c r="KGG31" s="14" t="str">
        <f>IF('Employee Input 20-21'!KGG31="","",'Employee Input 20-21'!KGG31)</f>
        <v/>
      </c>
      <c r="KGH31" s="14" t="str">
        <f>IF('Employee Input 20-21'!KGH31="","",'Employee Input 20-21'!KGH31)</f>
        <v/>
      </c>
      <c r="KGI31" s="14" t="str">
        <f>IF('Employee Input 20-21'!KGI31="","",'Employee Input 20-21'!KGI31)</f>
        <v/>
      </c>
      <c r="KGJ31" s="14" t="str">
        <f>IF('Employee Input 20-21'!KGJ31="","",'Employee Input 20-21'!KGJ31)</f>
        <v/>
      </c>
      <c r="KGK31" s="14" t="str">
        <f>IF('Employee Input 20-21'!KGK31="","",'Employee Input 20-21'!KGK31)</f>
        <v/>
      </c>
      <c r="KGL31" s="14" t="str">
        <f>IF('Employee Input 20-21'!KGL31="","",'Employee Input 20-21'!KGL31)</f>
        <v/>
      </c>
      <c r="KGM31" s="14" t="str">
        <f>IF('Employee Input 20-21'!KGM31="","",'Employee Input 20-21'!KGM31)</f>
        <v/>
      </c>
      <c r="KGN31" s="14" t="str">
        <f>IF('Employee Input 20-21'!KGN31="","",'Employee Input 20-21'!KGN31)</f>
        <v/>
      </c>
      <c r="KGO31" s="14" t="str">
        <f>IF('Employee Input 20-21'!KGO31="","",'Employee Input 20-21'!KGO31)</f>
        <v/>
      </c>
      <c r="KGP31" s="14" t="str">
        <f>IF('Employee Input 20-21'!KGP31="","",'Employee Input 20-21'!KGP31)</f>
        <v/>
      </c>
      <c r="KGQ31" s="14" t="str">
        <f>IF('Employee Input 20-21'!KGQ31="","",'Employee Input 20-21'!KGQ31)</f>
        <v/>
      </c>
      <c r="KGR31" s="14" t="str">
        <f>IF('Employee Input 20-21'!KGR31="","",'Employee Input 20-21'!KGR31)</f>
        <v/>
      </c>
      <c r="KGS31" s="14" t="str">
        <f>IF('Employee Input 20-21'!KGS31="","",'Employee Input 20-21'!KGS31)</f>
        <v/>
      </c>
      <c r="KGT31" s="14" t="str">
        <f>IF('Employee Input 20-21'!KGT31="","",'Employee Input 20-21'!KGT31)</f>
        <v/>
      </c>
      <c r="KGU31" s="14" t="str">
        <f>IF('Employee Input 20-21'!KGU31="","",'Employee Input 20-21'!KGU31)</f>
        <v/>
      </c>
      <c r="KGV31" s="14" t="str">
        <f>IF('Employee Input 20-21'!KGV31="","",'Employee Input 20-21'!KGV31)</f>
        <v/>
      </c>
      <c r="KGW31" s="14" t="str">
        <f>IF('Employee Input 20-21'!KGW31="","",'Employee Input 20-21'!KGW31)</f>
        <v/>
      </c>
      <c r="KGX31" s="14" t="str">
        <f>IF('Employee Input 20-21'!KGX31="","",'Employee Input 20-21'!KGX31)</f>
        <v/>
      </c>
      <c r="KGY31" s="14" t="str">
        <f>IF('Employee Input 20-21'!KGY31="","",'Employee Input 20-21'!KGY31)</f>
        <v/>
      </c>
      <c r="KGZ31" s="14" t="str">
        <f>IF('Employee Input 20-21'!KGZ31="","",'Employee Input 20-21'!KGZ31)</f>
        <v/>
      </c>
      <c r="KHA31" s="14" t="str">
        <f>IF('Employee Input 20-21'!KHA31="","",'Employee Input 20-21'!KHA31)</f>
        <v/>
      </c>
      <c r="KHB31" s="14" t="str">
        <f>IF('Employee Input 20-21'!KHB31="","",'Employee Input 20-21'!KHB31)</f>
        <v/>
      </c>
      <c r="KHC31" s="14" t="str">
        <f>IF('Employee Input 20-21'!KHC31="","",'Employee Input 20-21'!KHC31)</f>
        <v/>
      </c>
      <c r="KHD31" s="14" t="str">
        <f>IF('Employee Input 20-21'!KHD31="","",'Employee Input 20-21'!KHD31)</f>
        <v/>
      </c>
      <c r="KHE31" s="14" t="str">
        <f>IF('Employee Input 20-21'!KHE31="","",'Employee Input 20-21'!KHE31)</f>
        <v/>
      </c>
      <c r="KHF31" s="14" t="str">
        <f>IF('Employee Input 20-21'!KHF31="","",'Employee Input 20-21'!KHF31)</f>
        <v/>
      </c>
      <c r="KHG31" s="14" t="str">
        <f>IF('Employee Input 20-21'!KHG31="","",'Employee Input 20-21'!KHG31)</f>
        <v/>
      </c>
      <c r="KHH31" s="14" t="str">
        <f>IF('Employee Input 20-21'!KHH31="","",'Employee Input 20-21'!KHH31)</f>
        <v/>
      </c>
      <c r="KHI31" s="14" t="str">
        <f>IF('Employee Input 20-21'!KHI31="","",'Employee Input 20-21'!KHI31)</f>
        <v/>
      </c>
      <c r="KHJ31" s="14" t="str">
        <f>IF('Employee Input 20-21'!KHJ31="","",'Employee Input 20-21'!KHJ31)</f>
        <v/>
      </c>
      <c r="KHK31" s="14" t="str">
        <f>IF('Employee Input 20-21'!KHK31="","",'Employee Input 20-21'!KHK31)</f>
        <v/>
      </c>
      <c r="KHL31" s="14" t="str">
        <f>IF('Employee Input 20-21'!KHL31="","",'Employee Input 20-21'!KHL31)</f>
        <v/>
      </c>
      <c r="KHM31" s="14" t="str">
        <f>IF('Employee Input 20-21'!KHM31="","",'Employee Input 20-21'!KHM31)</f>
        <v/>
      </c>
      <c r="KHN31" s="14" t="str">
        <f>IF('Employee Input 20-21'!KHN31="","",'Employee Input 20-21'!KHN31)</f>
        <v/>
      </c>
      <c r="KHO31" s="14" t="str">
        <f>IF('Employee Input 20-21'!KHO31="","",'Employee Input 20-21'!KHO31)</f>
        <v/>
      </c>
      <c r="KHP31" s="14" t="str">
        <f>IF('Employee Input 20-21'!KHP31="","",'Employee Input 20-21'!KHP31)</f>
        <v/>
      </c>
      <c r="KHQ31" s="14" t="str">
        <f>IF('Employee Input 20-21'!KHQ31="","",'Employee Input 20-21'!KHQ31)</f>
        <v/>
      </c>
      <c r="KHR31" s="14" t="str">
        <f>IF('Employee Input 20-21'!KHR31="","",'Employee Input 20-21'!KHR31)</f>
        <v/>
      </c>
      <c r="KHS31" s="14" t="str">
        <f>IF('Employee Input 20-21'!KHS31="","",'Employee Input 20-21'!KHS31)</f>
        <v/>
      </c>
      <c r="KHT31" s="14" t="str">
        <f>IF('Employee Input 20-21'!KHT31="","",'Employee Input 20-21'!KHT31)</f>
        <v/>
      </c>
      <c r="KHU31" s="14" t="str">
        <f>IF('Employee Input 20-21'!KHU31="","",'Employee Input 20-21'!KHU31)</f>
        <v/>
      </c>
      <c r="KHV31" s="14" t="str">
        <f>IF('Employee Input 20-21'!KHV31="","",'Employee Input 20-21'!KHV31)</f>
        <v/>
      </c>
      <c r="KHW31" s="14" t="str">
        <f>IF('Employee Input 20-21'!KHW31="","",'Employee Input 20-21'!KHW31)</f>
        <v/>
      </c>
      <c r="KHX31" s="14" t="str">
        <f>IF('Employee Input 20-21'!KHX31="","",'Employee Input 20-21'!KHX31)</f>
        <v/>
      </c>
      <c r="KHY31" s="14" t="str">
        <f>IF('Employee Input 20-21'!KHY31="","",'Employee Input 20-21'!KHY31)</f>
        <v/>
      </c>
      <c r="KHZ31" s="14" t="str">
        <f>IF('Employee Input 20-21'!KHZ31="","",'Employee Input 20-21'!KHZ31)</f>
        <v/>
      </c>
      <c r="KIA31" s="14" t="str">
        <f>IF('Employee Input 20-21'!KIA31="","",'Employee Input 20-21'!KIA31)</f>
        <v/>
      </c>
      <c r="KIB31" s="14" t="str">
        <f>IF('Employee Input 20-21'!KIB31="","",'Employee Input 20-21'!KIB31)</f>
        <v/>
      </c>
      <c r="KIC31" s="14" t="str">
        <f>IF('Employee Input 20-21'!KIC31="","",'Employee Input 20-21'!KIC31)</f>
        <v/>
      </c>
      <c r="KID31" s="14" t="str">
        <f>IF('Employee Input 20-21'!KID31="","",'Employee Input 20-21'!KID31)</f>
        <v/>
      </c>
      <c r="KIE31" s="14" t="str">
        <f>IF('Employee Input 20-21'!KIE31="","",'Employee Input 20-21'!KIE31)</f>
        <v/>
      </c>
      <c r="KIF31" s="14" t="str">
        <f>IF('Employee Input 20-21'!KIF31="","",'Employee Input 20-21'!KIF31)</f>
        <v/>
      </c>
      <c r="KIG31" s="14" t="str">
        <f>IF('Employee Input 20-21'!KIG31="","",'Employee Input 20-21'!KIG31)</f>
        <v/>
      </c>
      <c r="KIH31" s="14" t="str">
        <f>IF('Employee Input 20-21'!KIH31="","",'Employee Input 20-21'!KIH31)</f>
        <v/>
      </c>
      <c r="KII31" s="14" t="str">
        <f>IF('Employee Input 20-21'!KII31="","",'Employee Input 20-21'!KII31)</f>
        <v/>
      </c>
      <c r="KIJ31" s="14" t="str">
        <f>IF('Employee Input 20-21'!KIJ31="","",'Employee Input 20-21'!KIJ31)</f>
        <v/>
      </c>
      <c r="KIK31" s="14" t="str">
        <f>IF('Employee Input 20-21'!KIK31="","",'Employee Input 20-21'!KIK31)</f>
        <v/>
      </c>
      <c r="KIL31" s="14" t="str">
        <f>IF('Employee Input 20-21'!KIL31="","",'Employee Input 20-21'!KIL31)</f>
        <v/>
      </c>
      <c r="KIM31" s="14" t="str">
        <f>IF('Employee Input 20-21'!KIM31="","",'Employee Input 20-21'!KIM31)</f>
        <v/>
      </c>
      <c r="KIN31" s="14" t="str">
        <f>IF('Employee Input 20-21'!KIN31="","",'Employee Input 20-21'!KIN31)</f>
        <v/>
      </c>
      <c r="KIO31" s="14" t="str">
        <f>IF('Employee Input 20-21'!KIO31="","",'Employee Input 20-21'!KIO31)</f>
        <v/>
      </c>
      <c r="KIP31" s="14" t="str">
        <f>IF('Employee Input 20-21'!KIP31="","",'Employee Input 20-21'!KIP31)</f>
        <v/>
      </c>
      <c r="KIQ31" s="14" t="str">
        <f>IF('Employee Input 20-21'!KIQ31="","",'Employee Input 20-21'!KIQ31)</f>
        <v/>
      </c>
      <c r="KIR31" s="14" t="str">
        <f>IF('Employee Input 20-21'!KIR31="","",'Employee Input 20-21'!KIR31)</f>
        <v/>
      </c>
      <c r="KIS31" s="14" t="str">
        <f>IF('Employee Input 20-21'!KIS31="","",'Employee Input 20-21'!KIS31)</f>
        <v/>
      </c>
      <c r="KIT31" s="14" t="str">
        <f>IF('Employee Input 20-21'!KIT31="","",'Employee Input 20-21'!KIT31)</f>
        <v/>
      </c>
      <c r="KIU31" s="14" t="str">
        <f>IF('Employee Input 20-21'!KIU31="","",'Employee Input 20-21'!KIU31)</f>
        <v/>
      </c>
      <c r="KIV31" s="14" t="str">
        <f>IF('Employee Input 20-21'!KIV31="","",'Employee Input 20-21'!KIV31)</f>
        <v/>
      </c>
      <c r="KIW31" s="14" t="str">
        <f>IF('Employee Input 20-21'!KIW31="","",'Employee Input 20-21'!KIW31)</f>
        <v/>
      </c>
      <c r="KIX31" s="14" t="str">
        <f>IF('Employee Input 20-21'!KIX31="","",'Employee Input 20-21'!KIX31)</f>
        <v/>
      </c>
      <c r="KIY31" s="14" t="str">
        <f>IF('Employee Input 20-21'!KIY31="","",'Employee Input 20-21'!KIY31)</f>
        <v/>
      </c>
      <c r="KIZ31" s="14" t="str">
        <f>IF('Employee Input 20-21'!KIZ31="","",'Employee Input 20-21'!KIZ31)</f>
        <v/>
      </c>
      <c r="KJA31" s="14" t="str">
        <f>IF('Employee Input 20-21'!KJA31="","",'Employee Input 20-21'!KJA31)</f>
        <v/>
      </c>
      <c r="KJB31" s="14" t="str">
        <f>IF('Employee Input 20-21'!KJB31="","",'Employee Input 20-21'!KJB31)</f>
        <v/>
      </c>
      <c r="KJC31" s="14" t="str">
        <f>IF('Employee Input 20-21'!KJC31="","",'Employee Input 20-21'!KJC31)</f>
        <v/>
      </c>
      <c r="KJD31" s="14" t="str">
        <f>IF('Employee Input 20-21'!KJD31="","",'Employee Input 20-21'!KJD31)</f>
        <v/>
      </c>
      <c r="KJE31" s="14" t="str">
        <f>IF('Employee Input 20-21'!KJE31="","",'Employee Input 20-21'!KJE31)</f>
        <v/>
      </c>
      <c r="KJF31" s="14" t="str">
        <f>IF('Employee Input 20-21'!KJF31="","",'Employee Input 20-21'!KJF31)</f>
        <v/>
      </c>
      <c r="KJG31" s="14" t="str">
        <f>IF('Employee Input 20-21'!KJG31="","",'Employee Input 20-21'!KJG31)</f>
        <v/>
      </c>
      <c r="KJH31" s="14" t="str">
        <f>IF('Employee Input 20-21'!KJH31="","",'Employee Input 20-21'!KJH31)</f>
        <v/>
      </c>
      <c r="KJI31" s="14" t="str">
        <f>IF('Employee Input 20-21'!KJI31="","",'Employee Input 20-21'!KJI31)</f>
        <v/>
      </c>
      <c r="KJJ31" s="14" t="str">
        <f>IF('Employee Input 20-21'!KJJ31="","",'Employee Input 20-21'!KJJ31)</f>
        <v/>
      </c>
      <c r="KJK31" s="14" t="str">
        <f>IF('Employee Input 20-21'!KJK31="","",'Employee Input 20-21'!KJK31)</f>
        <v/>
      </c>
      <c r="KJL31" s="14" t="str">
        <f>IF('Employee Input 20-21'!KJL31="","",'Employee Input 20-21'!KJL31)</f>
        <v/>
      </c>
      <c r="KJM31" s="14" t="str">
        <f>IF('Employee Input 20-21'!KJM31="","",'Employee Input 20-21'!KJM31)</f>
        <v/>
      </c>
      <c r="KJN31" s="14" t="str">
        <f>IF('Employee Input 20-21'!KJN31="","",'Employee Input 20-21'!KJN31)</f>
        <v/>
      </c>
      <c r="KJO31" s="14" t="str">
        <f>IF('Employee Input 20-21'!KJO31="","",'Employee Input 20-21'!KJO31)</f>
        <v/>
      </c>
      <c r="KJP31" s="14" t="str">
        <f>IF('Employee Input 20-21'!KJP31="","",'Employee Input 20-21'!KJP31)</f>
        <v/>
      </c>
      <c r="KJQ31" s="14" t="str">
        <f>IF('Employee Input 20-21'!KJQ31="","",'Employee Input 20-21'!KJQ31)</f>
        <v/>
      </c>
      <c r="KJR31" s="14" t="str">
        <f>IF('Employee Input 20-21'!KJR31="","",'Employee Input 20-21'!KJR31)</f>
        <v/>
      </c>
      <c r="KJS31" s="14" t="str">
        <f>IF('Employee Input 20-21'!KJS31="","",'Employee Input 20-21'!KJS31)</f>
        <v/>
      </c>
      <c r="KJT31" s="14" t="str">
        <f>IF('Employee Input 20-21'!KJT31="","",'Employee Input 20-21'!KJT31)</f>
        <v/>
      </c>
      <c r="KJU31" s="14" t="str">
        <f>IF('Employee Input 20-21'!KJU31="","",'Employee Input 20-21'!KJU31)</f>
        <v/>
      </c>
      <c r="KJV31" s="14" t="str">
        <f>IF('Employee Input 20-21'!KJV31="","",'Employee Input 20-21'!KJV31)</f>
        <v/>
      </c>
      <c r="KJW31" s="14" t="str">
        <f>IF('Employee Input 20-21'!KJW31="","",'Employee Input 20-21'!KJW31)</f>
        <v/>
      </c>
      <c r="KJX31" s="14" t="str">
        <f>IF('Employee Input 20-21'!KJX31="","",'Employee Input 20-21'!KJX31)</f>
        <v/>
      </c>
      <c r="KJY31" s="14" t="str">
        <f>IF('Employee Input 20-21'!KJY31="","",'Employee Input 20-21'!KJY31)</f>
        <v/>
      </c>
      <c r="KJZ31" s="14" t="str">
        <f>IF('Employee Input 20-21'!KJZ31="","",'Employee Input 20-21'!KJZ31)</f>
        <v/>
      </c>
      <c r="KKA31" s="14" t="str">
        <f>IF('Employee Input 20-21'!KKA31="","",'Employee Input 20-21'!KKA31)</f>
        <v/>
      </c>
      <c r="KKB31" s="14" t="str">
        <f>IF('Employee Input 20-21'!KKB31="","",'Employee Input 20-21'!KKB31)</f>
        <v/>
      </c>
      <c r="KKC31" s="14" t="str">
        <f>IF('Employee Input 20-21'!KKC31="","",'Employee Input 20-21'!KKC31)</f>
        <v/>
      </c>
      <c r="KKD31" s="14" t="str">
        <f>IF('Employee Input 20-21'!KKD31="","",'Employee Input 20-21'!KKD31)</f>
        <v/>
      </c>
      <c r="KKE31" s="14" t="str">
        <f>IF('Employee Input 20-21'!KKE31="","",'Employee Input 20-21'!KKE31)</f>
        <v/>
      </c>
      <c r="KKF31" s="14" t="str">
        <f>IF('Employee Input 20-21'!KKF31="","",'Employee Input 20-21'!KKF31)</f>
        <v/>
      </c>
      <c r="KKG31" s="14" t="str">
        <f>IF('Employee Input 20-21'!KKG31="","",'Employee Input 20-21'!KKG31)</f>
        <v/>
      </c>
      <c r="KKH31" s="14" t="str">
        <f>IF('Employee Input 20-21'!KKH31="","",'Employee Input 20-21'!KKH31)</f>
        <v/>
      </c>
      <c r="KKI31" s="14" t="str">
        <f>IF('Employee Input 20-21'!KKI31="","",'Employee Input 20-21'!KKI31)</f>
        <v/>
      </c>
      <c r="KKJ31" s="14" t="str">
        <f>IF('Employee Input 20-21'!KKJ31="","",'Employee Input 20-21'!KKJ31)</f>
        <v/>
      </c>
      <c r="KKK31" s="14" t="str">
        <f>IF('Employee Input 20-21'!KKK31="","",'Employee Input 20-21'!KKK31)</f>
        <v/>
      </c>
      <c r="KKL31" s="14" t="str">
        <f>IF('Employee Input 20-21'!KKL31="","",'Employee Input 20-21'!KKL31)</f>
        <v/>
      </c>
      <c r="KKM31" s="14" t="str">
        <f>IF('Employee Input 20-21'!KKM31="","",'Employee Input 20-21'!KKM31)</f>
        <v/>
      </c>
      <c r="KKN31" s="14" t="str">
        <f>IF('Employee Input 20-21'!KKN31="","",'Employee Input 20-21'!KKN31)</f>
        <v/>
      </c>
      <c r="KKO31" s="14" t="str">
        <f>IF('Employee Input 20-21'!KKO31="","",'Employee Input 20-21'!KKO31)</f>
        <v/>
      </c>
      <c r="KKP31" s="14" t="str">
        <f>IF('Employee Input 20-21'!KKP31="","",'Employee Input 20-21'!KKP31)</f>
        <v/>
      </c>
      <c r="KKQ31" s="14" t="str">
        <f>IF('Employee Input 20-21'!KKQ31="","",'Employee Input 20-21'!KKQ31)</f>
        <v/>
      </c>
      <c r="KKR31" s="14" t="str">
        <f>IF('Employee Input 20-21'!KKR31="","",'Employee Input 20-21'!KKR31)</f>
        <v/>
      </c>
      <c r="KKS31" s="14" t="str">
        <f>IF('Employee Input 20-21'!KKS31="","",'Employee Input 20-21'!KKS31)</f>
        <v/>
      </c>
      <c r="KKT31" s="14" t="str">
        <f>IF('Employee Input 20-21'!KKT31="","",'Employee Input 20-21'!KKT31)</f>
        <v/>
      </c>
      <c r="KKU31" s="14" t="str">
        <f>IF('Employee Input 20-21'!KKU31="","",'Employee Input 20-21'!KKU31)</f>
        <v/>
      </c>
      <c r="KKV31" s="14" t="str">
        <f>IF('Employee Input 20-21'!KKV31="","",'Employee Input 20-21'!KKV31)</f>
        <v/>
      </c>
      <c r="KKW31" s="14" t="str">
        <f>IF('Employee Input 20-21'!KKW31="","",'Employee Input 20-21'!KKW31)</f>
        <v/>
      </c>
      <c r="KKX31" s="14" t="str">
        <f>IF('Employee Input 20-21'!KKX31="","",'Employee Input 20-21'!KKX31)</f>
        <v/>
      </c>
      <c r="KKY31" s="14" t="str">
        <f>IF('Employee Input 20-21'!KKY31="","",'Employee Input 20-21'!KKY31)</f>
        <v/>
      </c>
      <c r="KKZ31" s="14" t="str">
        <f>IF('Employee Input 20-21'!KKZ31="","",'Employee Input 20-21'!KKZ31)</f>
        <v/>
      </c>
      <c r="KLA31" s="14" t="str">
        <f>IF('Employee Input 20-21'!KLA31="","",'Employee Input 20-21'!KLA31)</f>
        <v/>
      </c>
      <c r="KLB31" s="14" t="str">
        <f>IF('Employee Input 20-21'!KLB31="","",'Employee Input 20-21'!KLB31)</f>
        <v/>
      </c>
      <c r="KLC31" s="14" t="str">
        <f>IF('Employee Input 20-21'!KLC31="","",'Employee Input 20-21'!KLC31)</f>
        <v/>
      </c>
      <c r="KLD31" s="14" t="str">
        <f>IF('Employee Input 20-21'!KLD31="","",'Employee Input 20-21'!KLD31)</f>
        <v/>
      </c>
      <c r="KLE31" s="14" t="str">
        <f>IF('Employee Input 20-21'!KLE31="","",'Employee Input 20-21'!KLE31)</f>
        <v/>
      </c>
      <c r="KLF31" s="14" t="str">
        <f>IF('Employee Input 20-21'!KLF31="","",'Employee Input 20-21'!KLF31)</f>
        <v/>
      </c>
      <c r="KLG31" s="14" t="str">
        <f>IF('Employee Input 20-21'!KLG31="","",'Employee Input 20-21'!KLG31)</f>
        <v/>
      </c>
      <c r="KLH31" s="14" t="str">
        <f>IF('Employee Input 20-21'!KLH31="","",'Employee Input 20-21'!KLH31)</f>
        <v/>
      </c>
      <c r="KLI31" s="14" t="str">
        <f>IF('Employee Input 20-21'!KLI31="","",'Employee Input 20-21'!KLI31)</f>
        <v/>
      </c>
      <c r="KLJ31" s="14" t="str">
        <f>IF('Employee Input 20-21'!KLJ31="","",'Employee Input 20-21'!KLJ31)</f>
        <v/>
      </c>
      <c r="KLK31" s="14" t="str">
        <f>IF('Employee Input 20-21'!KLK31="","",'Employee Input 20-21'!KLK31)</f>
        <v/>
      </c>
      <c r="KLL31" s="14" t="str">
        <f>IF('Employee Input 20-21'!KLL31="","",'Employee Input 20-21'!KLL31)</f>
        <v/>
      </c>
      <c r="KLM31" s="14" t="str">
        <f>IF('Employee Input 20-21'!KLM31="","",'Employee Input 20-21'!KLM31)</f>
        <v/>
      </c>
      <c r="KLN31" s="14" t="str">
        <f>IF('Employee Input 20-21'!KLN31="","",'Employee Input 20-21'!KLN31)</f>
        <v/>
      </c>
      <c r="KLO31" s="14" t="str">
        <f>IF('Employee Input 20-21'!KLO31="","",'Employee Input 20-21'!KLO31)</f>
        <v/>
      </c>
      <c r="KLP31" s="14" t="str">
        <f>IF('Employee Input 20-21'!KLP31="","",'Employee Input 20-21'!KLP31)</f>
        <v/>
      </c>
      <c r="KLQ31" s="14" t="str">
        <f>IF('Employee Input 20-21'!KLQ31="","",'Employee Input 20-21'!KLQ31)</f>
        <v/>
      </c>
      <c r="KLR31" s="14" t="str">
        <f>IF('Employee Input 20-21'!KLR31="","",'Employee Input 20-21'!KLR31)</f>
        <v/>
      </c>
      <c r="KLS31" s="14" t="str">
        <f>IF('Employee Input 20-21'!KLS31="","",'Employee Input 20-21'!KLS31)</f>
        <v/>
      </c>
      <c r="KLT31" s="14" t="str">
        <f>IF('Employee Input 20-21'!KLT31="","",'Employee Input 20-21'!KLT31)</f>
        <v/>
      </c>
      <c r="KLU31" s="14" t="str">
        <f>IF('Employee Input 20-21'!KLU31="","",'Employee Input 20-21'!KLU31)</f>
        <v/>
      </c>
      <c r="KLV31" s="14" t="str">
        <f>IF('Employee Input 20-21'!KLV31="","",'Employee Input 20-21'!KLV31)</f>
        <v/>
      </c>
      <c r="KLW31" s="14" t="str">
        <f>IF('Employee Input 20-21'!KLW31="","",'Employee Input 20-21'!KLW31)</f>
        <v/>
      </c>
      <c r="KLX31" s="14" t="str">
        <f>IF('Employee Input 20-21'!KLX31="","",'Employee Input 20-21'!KLX31)</f>
        <v/>
      </c>
      <c r="KLY31" s="14" t="str">
        <f>IF('Employee Input 20-21'!KLY31="","",'Employee Input 20-21'!KLY31)</f>
        <v/>
      </c>
      <c r="KLZ31" s="14" t="str">
        <f>IF('Employee Input 20-21'!KLZ31="","",'Employee Input 20-21'!KLZ31)</f>
        <v/>
      </c>
      <c r="KMA31" s="14" t="str">
        <f>IF('Employee Input 20-21'!KMA31="","",'Employee Input 20-21'!KMA31)</f>
        <v/>
      </c>
      <c r="KMB31" s="14" t="str">
        <f>IF('Employee Input 20-21'!KMB31="","",'Employee Input 20-21'!KMB31)</f>
        <v/>
      </c>
      <c r="KMC31" s="14" t="str">
        <f>IF('Employee Input 20-21'!KMC31="","",'Employee Input 20-21'!KMC31)</f>
        <v/>
      </c>
      <c r="KMD31" s="14" t="str">
        <f>IF('Employee Input 20-21'!KMD31="","",'Employee Input 20-21'!KMD31)</f>
        <v/>
      </c>
      <c r="KME31" s="14" t="str">
        <f>IF('Employee Input 20-21'!KME31="","",'Employee Input 20-21'!KME31)</f>
        <v/>
      </c>
      <c r="KMF31" s="14" t="str">
        <f>IF('Employee Input 20-21'!KMF31="","",'Employee Input 20-21'!KMF31)</f>
        <v/>
      </c>
      <c r="KMG31" s="14" t="str">
        <f>IF('Employee Input 20-21'!KMG31="","",'Employee Input 20-21'!KMG31)</f>
        <v/>
      </c>
      <c r="KMH31" s="14" t="str">
        <f>IF('Employee Input 20-21'!KMH31="","",'Employee Input 20-21'!KMH31)</f>
        <v/>
      </c>
      <c r="KMI31" s="14" t="str">
        <f>IF('Employee Input 20-21'!KMI31="","",'Employee Input 20-21'!KMI31)</f>
        <v/>
      </c>
      <c r="KMJ31" s="14" t="str">
        <f>IF('Employee Input 20-21'!KMJ31="","",'Employee Input 20-21'!KMJ31)</f>
        <v/>
      </c>
      <c r="KMK31" s="14" t="str">
        <f>IF('Employee Input 20-21'!KMK31="","",'Employee Input 20-21'!KMK31)</f>
        <v/>
      </c>
      <c r="KML31" s="14" t="str">
        <f>IF('Employee Input 20-21'!KML31="","",'Employee Input 20-21'!KML31)</f>
        <v/>
      </c>
      <c r="KMM31" s="14" t="str">
        <f>IF('Employee Input 20-21'!KMM31="","",'Employee Input 20-21'!KMM31)</f>
        <v/>
      </c>
      <c r="KMN31" s="14" t="str">
        <f>IF('Employee Input 20-21'!KMN31="","",'Employee Input 20-21'!KMN31)</f>
        <v/>
      </c>
      <c r="KMO31" s="14" t="str">
        <f>IF('Employee Input 20-21'!KMO31="","",'Employee Input 20-21'!KMO31)</f>
        <v/>
      </c>
      <c r="KMP31" s="14" t="str">
        <f>IF('Employee Input 20-21'!KMP31="","",'Employee Input 20-21'!KMP31)</f>
        <v/>
      </c>
      <c r="KMQ31" s="14" t="str">
        <f>IF('Employee Input 20-21'!KMQ31="","",'Employee Input 20-21'!KMQ31)</f>
        <v/>
      </c>
      <c r="KMR31" s="14" t="str">
        <f>IF('Employee Input 20-21'!KMR31="","",'Employee Input 20-21'!KMR31)</f>
        <v/>
      </c>
      <c r="KMS31" s="14" t="str">
        <f>IF('Employee Input 20-21'!KMS31="","",'Employee Input 20-21'!KMS31)</f>
        <v/>
      </c>
      <c r="KMT31" s="14" t="str">
        <f>IF('Employee Input 20-21'!KMT31="","",'Employee Input 20-21'!KMT31)</f>
        <v/>
      </c>
      <c r="KMU31" s="14" t="str">
        <f>IF('Employee Input 20-21'!KMU31="","",'Employee Input 20-21'!KMU31)</f>
        <v/>
      </c>
      <c r="KMV31" s="14" t="str">
        <f>IF('Employee Input 20-21'!KMV31="","",'Employee Input 20-21'!KMV31)</f>
        <v/>
      </c>
      <c r="KMW31" s="14" t="str">
        <f>IF('Employee Input 20-21'!KMW31="","",'Employee Input 20-21'!KMW31)</f>
        <v/>
      </c>
      <c r="KMX31" s="14" t="str">
        <f>IF('Employee Input 20-21'!KMX31="","",'Employee Input 20-21'!KMX31)</f>
        <v/>
      </c>
      <c r="KMY31" s="14" t="str">
        <f>IF('Employee Input 20-21'!KMY31="","",'Employee Input 20-21'!KMY31)</f>
        <v/>
      </c>
      <c r="KMZ31" s="14" t="str">
        <f>IF('Employee Input 20-21'!KMZ31="","",'Employee Input 20-21'!KMZ31)</f>
        <v/>
      </c>
      <c r="KNA31" s="14" t="str">
        <f>IF('Employee Input 20-21'!KNA31="","",'Employee Input 20-21'!KNA31)</f>
        <v/>
      </c>
      <c r="KNB31" s="14" t="str">
        <f>IF('Employee Input 20-21'!KNB31="","",'Employee Input 20-21'!KNB31)</f>
        <v/>
      </c>
      <c r="KNC31" s="14" t="str">
        <f>IF('Employee Input 20-21'!KNC31="","",'Employee Input 20-21'!KNC31)</f>
        <v/>
      </c>
      <c r="KND31" s="14" t="str">
        <f>IF('Employee Input 20-21'!KND31="","",'Employee Input 20-21'!KND31)</f>
        <v/>
      </c>
      <c r="KNE31" s="14" t="str">
        <f>IF('Employee Input 20-21'!KNE31="","",'Employee Input 20-21'!KNE31)</f>
        <v/>
      </c>
      <c r="KNF31" s="14" t="str">
        <f>IF('Employee Input 20-21'!KNF31="","",'Employee Input 20-21'!KNF31)</f>
        <v/>
      </c>
      <c r="KNG31" s="14" t="str">
        <f>IF('Employee Input 20-21'!KNG31="","",'Employee Input 20-21'!KNG31)</f>
        <v/>
      </c>
      <c r="KNH31" s="14" t="str">
        <f>IF('Employee Input 20-21'!KNH31="","",'Employee Input 20-21'!KNH31)</f>
        <v/>
      </c>
      <c r="KNI31" s="14" t="str">
        <f>IF('Employee Input 20-21'!KNI31="","",'Employee Input 20-21'!KNI31)</f>
        <v/>
      </c>
      <c r="KNJ31" s="14" t="str">
        <f>IF('Employee Input 20-21'!KNJ31="","",'Employee Input 20-21'!KNJ31)</f>
        <v/>
      </c>
      <c r="KNK31" s="14" t="str">
        <f>IF('Employee Input 20-21'!KNK31="","",'Employee Input 20-21'!KNK31)</f>
        <v/>
      </c>
      <c r="KNL31" s="14" t="str">
        <f>IF('Employee Input 20-21'!KNL31="","",'Employee Input 20-21'!KNL31)</f>
        <v/>
      </c>
      <c r="KNM31" s="14" t="str">
        <f>IF('Employee Input 20-21'!KNM31="","",'Employee Input 20-21'!KNM31)</f>
        <v/>
      </c>
      <c r="KNN31" s="14" t="str">
        <f>IF('Employee Input 20-21'!KNN31="","",'Employee Input 20-21'!KNN31)</f>
        <v/>
      </c>
      <c r="KNO31" s="14" t="str">
        <f>IF('Employee Input 20-21'!KNO31="","",'Employee Input 20-21'!KNO31)</f>
        <v/>
      </c>
      <c r="KNP31" s="14" t="str">
        <f>IF('Employee Input 20-21'!KNP31="","",'Employee Input 20-21'!KNP31)</f>
        <v/>
      </c>
      <c r="KNQ31" s="14" t="str">
        <f>IF('Employee Input 20-21'!KNQ31="","",'Employee Input 20-21'!KNQ31)</f>
        <v/>
      </c>
      <c r="KNR31" s="14" t="str">
        <f>IF('Employee Input 20-21'!KNR31="","",'Employee Input 20-21'!KNR31)</f>
        <v/>
      </c>
      <c r="KNS31" s="14" t="str">
        <f>IF('Employee Input 20-21'!KNS31="","",'Employee Input 20-21'!KNS31)</f>
        <v/>
      </c>
      <c r="KNT31" s="14" t="str">
        <f>IF('Employee Input 20-21'!KNT31="","",'Employee Input 20-21'!KNT31)</f>
        <v/>
      </c>
      <c r="KNU31" s="14" t="str">
        <f>IF('Employee Input 20-21'!KNU31="","",'Employee Input 20-21'!KNU31)</f>
        <v/>
      </c>
      <c r="KNV31" s="14" t="str">
        <f>IF('Employee Input 20-21'!KNV31="","",'Employee Input 20-21'!KNV31)</f>
        <v/>
      </c>
      <c r="KNW31" s="14" t="str">
        <f>IF('Employee Input 20-21'!KNW31="","",'Employee Input 20-21'!KNW31)</f>
        <v/>
      </c>
      <c r="KNX31" s="14" t="str">
        <f>IF('Employee Input 20-21'!KNX31="","",'Employee Input 20-21'!KNX31)</f>
        <v/>
      </c>
      <c r="KNY31" s="14" t="str">
        <f>IF('Employee Input 20-21'!KNY31="","",'Employee Input 20-21'!KNY31)</f>
        <v/>
      </c>
      <c r="KNZ31" s="14" t="str">
        <f>IF('Employee Input 20-21'!KNZ31="","",'Employee Input 20-21'!KNZ31)</f>
        <v/>
      </c>
      <c r="KOA31" s="14" t="str">
        <f>IF('Employee Input 20-21'!KOA31="","",'Employee Input 20-21'!KOA31)</f>
        <v/>
      </c>
      <c r="KOB31" s="14" t="str">
        <f>IF('Employee Input 20-21'!KOB31="","",'Employee Input 20-21'!KOB31)</f>
        <v/>
      </c>
      <c r="KOC31" s="14" t="str">
        <f>IF('Employee Input 20-21'!KOC31="","",'Employee Input 20-21'!KOC31)</f>
        <v/>
      </c>
      <c r="KOD31" s="14" t="str">
        <f>IF('Employee Input 20-21'!KOD31="","",'Employee Input 20-21'!KOD31)</f>
        <v/>
      </c>
      <c r="KOE31" s="14" t="str">
        <f>IF('Employee Input 20-21'!KOE31="","",'Employee Input 20-21'!KOE31)</f>
        <v/>
      </c>
      <c r="KOF31" s="14" t="str">
        <f>IF('Employee Input 20-21'!KOF31="","",'Employee Input 20-21'!KOF31)</f>
        <v/>
      </c>
      <c r="KOG31" s="14" t="str">
        <f>IF('Employee Input 20-21'!KOG31="","",'Employee Input 20-21'!KOG31)</f>
        <v/>
      </c>
      <c r="KOH31" s="14" t="str">
        <f>IF('Employee Input 20-21'!KOH31="","",'Employee Input 20-21'!KOH31)</f>
        <v/>
      </c>
      <c r="KOI31" s="14" t="str">
        <f>IF('Employee Input 20-21'!KOI31="","",'Employee Input 20-21'!KOI31)</f>
        <v/>
      </c>
      <c r="KOJ31" s="14" t="str">
        <f>IF('Employee Input 20-21'!KOJ31="","",'Employee Input 20-21'!KOJ31)</f>
        <v/>
      </c>
      <c r="KOK31" s="14" t="str">
        <f>IF('Employee Input 20-21'!KOK31="","",'Employee Input 20-21'!KOK31)</f>
        <v/>
      </c>
      <c r="KOL31" s="14" t="str">
        <f>IF('Employee Input 20-21'!KOL31="","",'Employee Input 20-21'!KOL31)</f>
        <v/>
      </c>
      <c r="KOM31" s="14" t="str">
        <f>IF('Employee Input 20-21'!KOM31="","",'Employee Input 20-21'!KOM31)</f>
        <v/>
      </c>
      <c r="KON31" s="14" t="str">
        <f>IF('Employee Input 20-21'!KON31="","",'Employee Input 20-21'!KON31)</f>
        <v/>
      </c>
      <c r="KOO31" s="14" t="str">
        <f>IF('Employee Input 20-21'!KOO31="","",'Employee Input 20-21'!KOO31)</f>
        <v/>
      </c>
      <c r="KOP31" s="14" t="str">
        <f>IF('Employee Input 20-21'!KOP31="","",'Employee Input 20-21'!KOP31)</f>
        <v/>
      </c>
      <c r="KOQ31" s="14" t="str">
        <f>IF('Employee Input 20-21'!KOQ31="","",'Employee Input 20-21'!KOQ31)</f>
        <v/>
      </c>
      <c r="KOR31" s="14" t="str">
        <f>IF('Employee Input 20-21'!KOR31="","",'Employee Input 20-21'!KOR31)</f>
        <v/>
      </c>
      <c r="KOS31" s="14" t="str">
        <f>IF('Employee Input 20-21'!KOS31="","",'Employee Input 20-21'!KOS31)</f>
        <v/>
      </c>
      <c r="KOT31" s="14" t="str">
        <f>IF('Employee Input 20-21'!KOT31="","",'Employee Input 20-21'!KOT31)</f>
        <v/>
      </c>
      <c r="KOU31" s="14" t="str">
        <f>IF('Employee Input 20-21'!KOU31="","",'Employee Input 20-21'!KOU31)</f>
        <v/>
      </c>
      <c r="KOV31" s="14" t="str">
        <f>IF('Employee Input 20-21'!KOV31="","",'Employee Input 20-21'!KOV31)</f>
        <v/>
      </c>
      <c r="KOW31" s="14" t="str">
        <f>IF('Employee Input 20-21'!KOW31="","",'Employee Input 20-21'!KOW31)</f>
        <v/>
      </c>
      <c r="KOX31" s="14" t="str">
        <f>IF('Employee Input 20-21'!KOX31="","",'Employee Input 20-21'!KOX31)</f>
        <v/>
      </c>
      <c r="KOY31" s="14" t="str">
        <f>IF('Employee Input 20-21'!KOY31="","",'Employee Input 20-21'!KOY31)</f>
        <v/>
      </c>
      <c r="KOZ31" s="14" t="str">
        <f>IF('Employee Input 20-21'!KOZ31="","",'Employee Input 20-21'!KOZ31)</f>
        <v/>
      </c>
      <c r="KPA31" s="14" t="str">
        <f>IF('Employee Input 20-21'!KPA31="","",'Employee Input 20-21'!KPA31)</f>
        <v/>
      </c>
      <c r="KPB31" s="14" t="str">
        <f>IF('Employee Input 20-21'!KPB31="","",'Employee Input 20-21'!KPB31)</f>
        <v/>
      </c>
      <c r="KPC31" s="14" t="str">
        <f>IF('Employee Input 20-21'!KPC31="","",'Employee Input 20-21'!KPC31)</f>
        <v/>
      </c>
      <c r="KPD31" s="14" t="str">
        <f>IF('Employee Input 20-21'!KPD31="","",'Employee Input 20-21'!KPD31)</f>
        <v/>
      </c>
      <c r="KPE31" s="14" t="str">
        <f>IF('Employee Input 20-21'!KPE31="","",'Employee Input 20-21'!KPE31)</f>
        <v/>
      </c>
      <c r="KPF31" s="14" t="str">
        <f>IF('Employee Input 20-21'!KPF31="","",'Employee Input 20-21'!KPF31)</f>
        <v/>
      </c>
      <c r="KPG31" s="14" t="str">
        <f>IF('Employee Input 20-21'!KPG31="","",'Employee Input 20-21'!KPG31)</f>
        <v/>
      </c>
      <c r="KPH31" s="14" t="str">
        <f>IF('Employee Input 20-21'!KPH31="","",'Employee Input 20-21'!KPH31)</f>
        <v/>
      </c>
      <c r="KPI31" s="14" t="str">
        <f>IF('Employee Input 20-21'!KPI31="","",'Employee Input 20-21'!KPI31)</f>
        <v/>
      </c>
      <c r="KPJ31" s="14" t="str">
        <f>IF('Employee Input 20-21'!KPJ31="","",'Employee Input 20-21'!KPJ31)</f>
        <v/>
      </c>
      <c r="KPK31" s="14" t="str">
        <f>IF('Employee Input 20-21'!KPK31="","",'Employee Input 20-21'!KPK31)</f>
        <v/>
      </c>
      <c r="KPL31" s="14" t="str">
        <f>IF('Employee Input 20-21'!KPL31="","",'Employee Input 20-21'!KPL31)</f>
        <v/>
      </c>
      <c r="KPM31" s="14" t="str">
        <f>IF('Employee Input 20-21'!KPM31="","",'Employee Input 20-21'!KPM31)</f>
        <v/>
      </c>
      <c r="KPN31" s="14" t="str">
        <f>IF('Employee Input 20-21'!KPN31="","",'Employee Input 20-21'!KPN31)</f>
        <v/>
      </c>
      <c r="KPO31" s="14" t="str">
        <f>IF('Employee Input 20-21'!KPO31="","",'Employee Input 20-21'!KPO31)</f>
        <v/>
      </c>
      <c r="KPP31" s="14" t="str">
        <f>IF('Employee Input 20-21'!KPP31="","",'Employee Input 20-21'!KPP31)</f>
        <v/>
      </c>
      <c r="KPQ31" s="14" t="str">
        <f>IF('Employee Input 20-21'!KPQ31="","",'Employee Input 20-21'!KPQ31)</f>
        <v/>
      </c>
      <c r="KPR31" s="14" t="str">
        <f>IF('Employee Input 20-21'!KPR31="","",'Employee Input 20-21'!KPR31)</f>
        <v/>
      </c>
      <c r="KPS31" s="14" t="str">
        <f>IF('Employee Input 20-21'!KPS31="","",'Employee Input 20-21'!KPS31)</f>
        <v/>
      </c>
      <c r="KPT31" s="14" t="str">
        <f>IF('Employee Input 20-21'!KPT31="","",'Employee Input 20-21'!KPT31)</f>
        <v/>
      </c>
      <c r="KPU31" s="14" t="str">
        <f>IF('Employee Input 20-21'!KPU31="","",'Employee Input 20-21'!KPU31)</f>
        <v/>
      </c>
      <c r="KPV31" s="14" t="str">
        <f>IF('Employee Input 20-21'!KPV31="","",'Employee Input 20-21'!KPV31)</f>
        <v/>
      </c>
      <c r="KPW31" s="14" t="str">
        <f>IF('Employee Input 20-21'!KPW31="","",'Employee Input 20-21'!KPW31)</f>
        <v/>
      </c>
      <c r="KPX31" s="14" t="str">
        <f>IF('Employee Input 20-21'!KPX31="","",'Employee Input 20-21'!KPX31)</f>
        <v/>
      </c>
      <c r="KPY31" s="14" t="str">
        <f>IF('Employee Input 20-21'!KPY31="","",'Employee Input 20-21'!KPY31)</f>
        <v/>
      </c>
      <c r="KPZ31" s="14" t="str">
        <f>IF('Employee Input 20-21'!KPZ31="","",'Employee Input 20-21'!KPZ31)</f>
        <v/>
      </c>
      <c r="KQA31" s="14" t="str">
        <f>IF('Employee Input 20-21'!KQA31="","",'Employee Input 20-21'!KQA31)</f>
        <v/>
      </c>
      <c r="KQB31" s="14" t="str">
        <f>IF('Employee Input 20-21'!KQB31="","",'Employee Input 20-21'!KQB31)</f>
        <v/>
      </c>
      <c r="KQC31" s="14" t="str">
        <f>IF('Employee Input 20-21'!KQC31="","",'Employee Input 20-21'!KQC31)</f>
        <v/>
      </c>
      <c r="KQD31" s="14" t="str">
        <f>IF('Employee Input 20-21'!KQD31="","",'Employee Input 20-21'!KQD31)</f>
        <v/>
      </c>
      <c r="KQE31" s="14" t="str">
        <f>IF('Employee Input 20-21'!KQE31="","",'Employee Input 20-21'!KQE31)</f>
        <v/>
      </c>
      <c r="KQF31" s="14" t="str">
        <f>IF('Employee Input 20-21'!KQF31="","",'Employee Input 20-21'!KQF31)</f>
        <v/>
      </c>
      <c r="KQG31" s="14" t="str">
        <f>IF('Employee Input 20-21'!KQG31="","",'Employee Input 20-21'!KQG31)</f>
        <v/>
      </c>
      <c r="KQH31" s="14" t="str">
        <f>IF('Employee Input 20-21'!KQH31="","",'Employee Input 20-21'!KQH31)</f>
        <v/>
      </c>
      <c r="KQI31" s="14" t="str">
        <f>IF('Employee Input 20-21'!KQI31="","",'Employee Input 20-21'!KQI31)</f>
        <v/>
      </c>
      <c r="KQJ31" s="14" t="str">
        <f>IF('Employee Input 20-21'!KQJ31="","",'Employee Input 20-21'!KQJ31)</f>
        <v/>
      </c>
      <c r="KQK31" s="14" t="str">
        <f>IF('Employee Input 20-21'!KQK31="","",'Employee Input 20-21'!KQK31)</f>
        <v/>
      </c>
      <c r="KQL31" s="14" t="str">
        <f>IF('Employee Input 20-21'!KQL31="","",'Employee Input 20-21'!KQL31)</f>
        <v/>
      </c>
      <c r="KQM31" s="14" t="str">
        <f>IF('Employee Input 20-21'!KQM31="","",'Employee Input 20-21'!KQM31)</f>
        <v/>
      </c>
      <c r="KQN31" s="14" t="str">
        <f>IF('Employee Input 20-21'!KQN31="","",'Employee Input 20-21'!KQN31)</f>
        <v/>
      </c>
      <c r="KQO31" s="14" t="str">
        <f>IF('Employee Input 20-21'!KQO31="","",'Employee Input 20-21'!KQO31)</f>
        <v/>
      </c>
      <c r="KQP31" s="14" t="str">
        <f>IF('Employee Input 20-21'!KQP31="","",'Employee Input 20-21'!KQP31)</f>
        <v/>
      </c>
      <c r="KQQ31" s="14" t="str">
        <f>IF('Employee Input 20-21'!KQQ31="","",'Employee Input 20-21'!KQQ31)</f>
        <v/>
      </c>
      <c r="KQR31" s="14" t="str">
        <f>IF('Employee Input 20-21'!KQR31="","",'Employee Input 20-21'!KQR31)</f>
        <v/>
      </c>
      <c r="KQS31" s="14" t="str">
        <f>IF('Employee Input 20-21'!KQS31="","",'Employee Input 20-21'!KQS31)</f>
        <v/>
      </c>
      <c r="KQT31" s="14" t="str">
        <f>IF('Employee Input 20-21'!KQT31="","",'Employee Input 20-21'!KQT31)</f>
        <v/>
      </c>
      <c r="KQU31" s="14" t="str">
        <f>IF('Employee Input 20-21'!KQU31="","",'Employee Input 20-21'!KQU31)</f>
        <v/>
      </c>
      <c r="KQV31" s="14" t="str">
        <f>IF('Employee Input 20-21'!KQV31="","",'Employee Input 20-21'!KQV31)</f>
        <v/>
      </c>
      <c r="KQW31" s="14" t="str">
        <f>IF('Employee Input 20-21'!KQW31="","",'Employee Input 20-21'!KQW31)</f>
        <v/>
      </c>
      <c r="KQX31" s="14" t="str">
        <f>IF('Employee Input 20-21'!KQX31="","",'Employee Input 20-21'!KQX31)</f>
        <v/>
      </c>
      <c r="KQY31" s="14" t="str">
        <f>IF('Employee Input 20-21'!KQY31="","",'Employee Input 20-21'!KQY31)</f>
        <v/>
      </c>
      <c r="KQZ31" s="14" t="str">
        <f>IF('Employee Input 20-21'!KQZ31="","",'Employee Input 20-21'!KQZ31)</f>
        <v/>
      </c>
      <c r="KRA31" s="14" t="str">
        <f>IF('Employee Input 20-21'!KRA31="","",'Employee Input 20-21'!KRA31)</f>
        <v/>
      </c>
      <c r="KRB31" s="14" t="str">
        <f>IF('Employee Input 20-21'!KRB31="","",'Employee Input 20-21'!KRB31)</f>
        <v/>
      </c>
      <c r="KRC31" s="14" t="str">
        <f>IF('Employee Input 20-21'!KRC31="","",'Employee Input 20-21'!KRC31)</f>
        <v/>
      </c>
      <c r="KRD31" s="14" t="str">
        <f>IF('Employee Input 20-21'!KRD31="","",'Employee Input 20-21'!KRD31)</f>
        <v/>
      </c>
      <c r="KRE31" s="14" t="str">
        <f>IF('Employee Input 20-21'!KRE31="","",'Employee Input 20-21'!KRE31)</f>
        <v/>
      </c>
      <c r="KRF31" s="14" t="str">
        <f>IF('Employee Input 20-21'!KRF31="","",'Employee Input 20-21'!KRF31)</f>
        <v/>
      </c>
      <c r="KRG31" s="14" t="str">
        <f>IF('Employee Input 20-21'!KRG31="","",'Employee Input 20-21'!KRG31)</f>
        <v/>
      </c>
      <c r="KRH31" s="14" t="str">
        <f>IF('Employee Input 20-21'!KRH31="","",'Employee Input 20-21'!KRH31)</f>
        <v/>
      </c>
      <c r="KRI31" s="14" t="str">
        <f>IF('Employee Input 20-21'!KRI31="","",'Employee Input 20-21'!KRI31)</f>
        <v/>
      </c>
      <c r="KRJ31" s="14" t="str">
        <f>IF('Employee Input 20-21'!KRJ31="","",'Employee Input 20-21'!KRJ31)</f>
        <v/>
      </c>
      <c r="KRK31" s="14" t="str">
        <f>IF('Employee Input 20-21'!KRK31="","",'Employee Input 20-21'!KRK31)</f>
        <v/>
      </c>
      <c r="KRL31" s="14" t="str">
        <f>IF('Employee Input 20-21'!KRL31="","",'Employee Input 20-21'!KRL31)</f>
        <v/>
      </c>
      <c r="KRM31" s="14" t="str">
        <f>IF('Employee Input 20-21'!KRM31="","",'Employee Input 20-21'!KRM31)</f>
        <v/>
      </c>
      <c r="KRN31" s="14" t="str">
        <f>IF('Employee Input 20-21'!KRN31="","",'Employee Input 20-21'!KRN31)</f>
        <v/>
      </c>
      <c r="KRO31" s="14" t="str">
        <f>IF('Employee Input 20-21'!KRO31="","",'Employee Input 20-21'!KRO31)</f>
        <v/>
      </c>
      <c r="KRP31" s="14" t="str">
        <f>IF('Employee Input 20-21'!KRP31="","",'Employee Input 20-21'!KRP31)</f>
        <v/>
      </c>
      <c r="KRQ31" s="14" t="str">
        <f>IF('Employee Input 20-21'!KRQ31="","",'Employee Input 20-21'!KRQ31)</f>
        <v/>
      </c>
      <c r="KRR31" s="14" t="str">
        <f>IF('Employee Input 20-21'!KRR31="","",'Employee Input 20-21'!KRR31)</f>
        <v/>
      </c>
      <c r="KRS31" s="14" t="str">
        <f>IF('Employee Input 20-21'!KRS31="","",'Employee Input 20-21'!KRS31)</f>
        <v/>
      </c>
      <c r="KRT31" s="14" t="str">
        <f>IF('Employee Input 20-21'!KRT31="","",'Employee Input 20-21'!KRT31)</f>
        <v/>
      </c>
      <c r="KRU31" s="14" t="str">
        <f>IF('Employee Input 20-21'!KRU31="","",'Employee Input 20-21'!KRU31)</f>
        <v/>
      </c>
      <c r="KRV31" s="14" t="str">
        <f>IF('Employee Input 20-21'!KRV31="","",'Employee Input 20-21'!KRV31)</f>
        <v/>
      </c>
      <c r="KRW31" s="14" t="str">
        <f>IF('Employee Input 20-21'!KRW31="","",'Employee Input 20-21'!KRW31)</f>
        <v/>
      </c>
      <c r="KRX31" s="14" t="str">
        <f>IF('Employee Input 20-21'!KRX31="","",'Employee Input 20-21'!KRX31)</f>
        <v/>
      </c>
      <c r="KRY31" s="14" t="str">
        <f>IF('Employee Input 20-21'!KRY31="","",'Employee Input 20-21'!KRY31)</f>
        <v/>
      </c>
      <c r="KRZ31" s="14" t="str">
        <f>IF('Employee Input 20-21'!KRZ31="","",'Employee Input 20-21'!KRZ31)</f>
        <v/>
      </c>
      <c r="KSA31" s="14" t="str">
        <f>IF('Employee Input 20-21'!KSA31="","",'Employee Input 20-21'!KSA31)</f>
        <v/>
      </c>
      <c r="KSB31" s="14" t="str">
        <f>IF('Employee Input 20-21'!KSB31="","",'Employee Input 20-21'!KSB31)</f>
        <v/>
      </c>
      <c r="KSC31" s="14" t="str">
        <f>IF('Employee Input 20-21'!KSC31="","",'Employee Input 20-21'!KSC31)</f>
        <v/>
      </c>
      <c r="KSD31" s="14" t="str">
        <f>IF('Employee Input 20-21'!KSD31="","",'Employee Input 20-21'!KSD31)</f>
        <v/>
      </c>
      <c r="KSE31" s="14" t="str">
        <f>IF('Employee Input 20-21'!KSE31="","",'Employee Input 20-21'!KSE31)</f>
        <v/>
      </c>
      <c r="KSF31" s="14" t="str">
        <f>IF('Employee Input 20-21'!KSF31="","",'Employee Input 20-21'!KSF31)</f>
        <v/>
      </c>
      <c r="KSG31" s="14" t="str">
        <f>IF('Employee Input 20-21'!KSG31="","",'Employee Input 20-21'!KSG31)</f>
        <v/>
      </c>
      <c r="KSH31" s="14" t="str">
        <f>IF('Employee Input 20-21'!KSH31="","",'Employee Input 20-21'!KSH31)</f>
        <v/>
      </c>
      <c r="KSI31" s="14" t="str">
        <f>IF('Employee Input 20-21'!KSI31="","",'Employee Input 20-21'!KSI31)</f>
        <v/>
      </c>
      <c r="KSJ31" s="14" t="str">
        <f>IF('Employee Input 20-21'!KSJ31="","",'Employee Input 20-21'!KSJ31)</f>
        <v/>
      </c>
      <c r="KSK31" s="14" t="str">
        <f>IF('Employee Input 20-21'!KSK31="","",'Employee Input 20-21'!KSK31)</f>
        <v/>
      </c>
      <c r="KSL31" s="14" t="str">
        <f>IF('Employee Input 20-21'!KSL31="","",'Employee Input 20-21'!KSL31)</f>
        <v/>
      </c>
      <c r="KSM31" s="14" t="str">
        <f>IF('Employee Input 20-21'!KSM31="","",'Employee Input 20-21'!KSM31)</f>
        <v/>
      </c>
      <c r="KSN31" s="14" t="str">
        <f>IF('Employee Input 20-21'!KSN31="","",'Employee Input 20-21'!KSN31)</f>
        <v/>
      </c>
      <c r="KSO31" s="14" t="str">
        <f>IF('Employee Input 20-21'!KSO31="","",'Employee Input 20-21'!KSO31)</f>
        <v/>
      </c>
      <c r="KSP31" s="14" t="str">
        <f>IF('Employee Input 20-21'!KSP31="","",'Employee Input 20-21'!KSP31)</f>
        <v/>
      </c>
      <c r="KSQ31" s="14" t="str">
        <f>IF('Employee Input 20-21'!KSQ31="","",'Employee Input 20-21'!KSQ31)</f>
        <v/>
      </c>
      <c r="KSR31" s="14" t="str">
        <f>IF('Employee Input 20-21'!KSR31="","",'Employee Input 20-21'!KSR31)</f>
        <v/>
      </c>
      <c r="KSS31" s="14" t="str">
        <f>IF('Employee Input 20-21'!KSS31="","",'Employee Input 20-21'!KSS31)</f>
        <v/>
      </c>
      <c r="KST31" s="14" t="str">
        <f>IF('Employee Input 20-21'!KST31="","",'Employee Input 20-21'!KST31)</f>
        <v/>
      </c>
      <c r="KSU31" s="14" t="str">
        <f>IF('Employee Input 20-21'!KSU31="","",'Employee Input 20-21'!KSU31)</f>
        <v/>
      </c>
      <c r="KSV31" s="14" t="str">
        <f>IF('Employee Input 20-21'!KSV31="","",'Employee Input 20-21'!KSV31)</f>
        <v/>
      </c>
      <c r="KSW31" s="14" t="str">
        <f>IF('Employee Input 20-21'!KSW31="","",'Employee Input 20-21'!KSW31)</f>
        <v/>
      </c>
      <c r="KSX31" s="14" t="str">
        <f>IF('Employee Input 20-21'!KSX31="","",'Employee Input 20-21'!KSX31)</f>
        <v/>
      </c>
      <c r="KSY31" s="14" t="str">
        <f>IF('Employee Input 20-21'!KSY31="","",'Employee Input 20-21'!KSY31)</f>
        <v/>
      </c>
      <c r="KSZ31" s="14" t="str">
        <f>IF('Employee Input 20-21'!KSZ31="","",'Employee Input 20-21'!KSZ31)</f>
        <v/>
      </c>
      <c r="KTA31" s="14" t="str">
        <f>IF('Employee Input 20-21'!KTA31="","",'Employee Input 20-21'!KTA31)</f>
        <v/>
      </c>
      <c r="KTB31" s="14" t="str">
        <f>IF('Employee Input 20-21'!KTB31="","",'Employee Input 20-21'!KTB31)</f>
        <v/>
      </c>
      <c r="KTC31" s="14" t="str">
        <f>IF('Employee Input 20-21'!KTC31="","",'Employee Input 20-21'!KTC31)</f>
        <v/>
      </c>
      <c r="KTD31" s="14" t="str">
        <f>IF('Employee Input 20-21'!KTD31="","",'Employee Input 20-21'!KTD31)</f>
        <v/>
      </c>
      <c r="KTE31" s="14" t="str">
        <f>IF('Employee Input 20-21'!KTE31="","",'Employee Input 20-21'!KTE31)</f>
        <v/>
      </c>
      <c r="KTF31" s="14" t="str">
        <f>IF('Employee Input 20-21'!KTF31="","",'Employee Input 20-21'!KTF31)</f>
        <v/>
      </c>
      <c r="KTG31" s="14" t="str">
        <f>IF('Employee Input 20-21'!KTG31="","",'Employee Input 20-21'!KTG31)</f>
        <v/>
      </c>
      <c r="KTH31" s="14" t="str">
        <f>IF('Employee Input 20-21'!KTH31="","",'Employee Input 20-21'!KTH31)</f>
        <v/>
      </c>
      <c r="KTI31" s="14" t="str">
        <f>IF('Employee Input 20-21'!KTI31="","",'Employee Input 20-21'!KTI31)</f>
        <v/>
      </c>
      <c r="KTJ31" s="14" t="str">
        <f>IF('Employee Input 20-21'!KTJ31="","",'Employee Input 20-21'!KTJ31)</f>
        <v/>
      </c>
      <c r="KTK31" s="14" t="str">
        <f>IF('Employee Input 20-21'!KTK31="","",'Employee Input 20-21'!KTK31)</f>
        <v/>
      </c>
      <c r="KTL31" s="14" t="str">
        <f>IF('Employee Input 20-21'!KTL31="","",'Employee Input 20-21'!KTL31)</f>
        <v/>
      </c>
      <c r="KTM31" s="14" t="str">
        <f>IF('Employee Input 20-21'!KTM31="","",'Employee Input 20-21'!KTM31)</f>
        <v/>
      </c>
      <c r="KTN31" s="14" t="str">
        <f>IF('Employee Input 20-21'!KTN31="","",'Employee Input 20-21'!KTN31)</f>
        <v/>
      </c>
      <c r="KTO31" s="14" t="str">
        <f>IF('Employee Input 20-21'!KTO31="","",'Employee Input 20-21'!KTO31)</f>
        <v/>
      </c>
      <c r="KTP31" s="14" t="str">
        <f>IF('Employee Input 20-21'!KTP31="","",'Employee Input 20-21'!KTP31)</f>
        <v/>
      </c>
      <c r="KTQ31" s="14" t="str">
        <f>IF('Employee Input 20-21'!KTQ31="","",'Employee Input 20-21'!KTQ31)</f>
        <v/>
      </c>
      <c r="KTR31" s="14" t="str">
        <f>IF('Employee Input 20-21'!KTR31="","",'Employee Input 20-21'!KTR31)</f>
        <v/>
      </c>
      <c r="KTS31" s="14" t="str">
        <f>IF('Employee Input 20-21'!KTS31="","",'Employee Input 20-21'!KTS31)</f>
        <v/>
      </c>
      <c r="KTT31" s="14" t="str">
        <f>IF('Employee Input 20-21'!KTT31="","",'Employee Input 20-21'!KTT31)</f>
        <v/>
      </c>
      <c r="KTU31" s="14" t="str">
        <f>IF('Employee Input 20-21'!KTU31="","",'Employee Input 20-21'!KTU31)</f>
        <v/>
      </c>
      <c r="KTV31" s="14" t="str">
        <f>IF('Employee Input 20-21'!KTV31="","",'Employee Input 20-21'!KTV31)</f>
        <v/>
      </c>
      <c r="KTW31" s="14" t="str">
        <f>IF('Employee Input 20-21'!KTW31="","",'Employee Input 20-21'!KTW31)</f>
        <v/>
      </c>
      <c r="KTX31" s="14" t="str">
        <f>IF('Employee Input 20-21'!KTX31="","",'Employee Input 20-21'!KTX31)</f>
        <v/>
      </c>
      <c r="KTY31" s="14" t="str">
        <f>IF('Employee Input 20-21'!KTY31="","",'Employee Input 20-21'!KTY31)</f>
        <v/>
      </c>
      <c r="KTZ31" s="14" t="str">
        <f>IF('Employee Input 20-21'!KTZ31="","",'Employee Input 20-21'!KTZ31)</f>
        <v/>
      </c>
      <c r="KUA31" s="14" t="str">
        <f>IF('Employee Input 20-21'!KUA31="","",'Employee Input 20-21'!KUA31)</f>
        <v/>
      </c>
      <c r="KUB31" s="14" t="str">
        <f>IF('Employee Input 20-21'!KUB31="","",'Employee Input 20-21'!KUB31)</f>
        <v/>
      </c>
      <c r="KUC31" s="14" t="str">
        <f>IF('Employee Input 20-21'!KUC31="","",'Employee Input 20-21'!KUC31)</f>
        <v/>
      </c>
      <c r="KUD31" s="14" t="str">
        <f>IF('Employee Input 20-21'!KUD31="","",'Employee Input 20-21'!KUD31)</f>
        <v/>
      </c>
      <c r="KUE31" s="14" t="str">
        <f>IF('Employee Input 20-21'!KUE31="","",'Employee Input 20-21'!KUE31)</f>
        <v/>
      </c>
      <c r="KUF31" s="14" t="str">
        <f>IF('Employee Input 20-21'!KUF31="","",'Employee Input 20-21'!KUF31)</f>
        <v/>
      </c>
      <c r="KUG31" s="14" t="str">
        <f>IF('Employee Input 20-21'!KUG31="","",'Employee Input 20-21'!KUG31)</f>
        <v/>
      </c>
      <c r="KUH31" s="14" t="str">
        <f>IF('Employee Input 20-21'!KUH31="","",'Employee Input 20-21'!KUH31)</f>
        <v/>
      </c>
      <c r="KUI31" s="14" t="str">
        <f>IF('Employee Input 20-21'!KUI31="","",'Employee Input 20-21'!KUI31)</f>
        <v/>
      </c>
      <c r="KUJ31" s="14" t="str">
        <f>IF('Employee Input 20-21'!KUJ31="","",'Employee Input 20-21'!KUJ31)</f>
        <v/>
      </c>
      <c r="KUK31" s="14" t="str">
        <f>IF('Employee Input 20-21'!KUK31="","",'Employee Input 20-21'!KUK31)</f>
        <v/>
      </c>
      <c r="KUL31" s="14" t="str">
        <f>IF('Employee Input 20-21'!KUL31="","",'Employee Input 20-21'!KUL31)</f>
        <v/>
      </c>
      <c r="KUM31" s="14" t="str">
        <f>IF('Employee Input 20-21'!KUM31="","",'Employee Input 20-21'!KUM31)</f>
        <v/>
      </c>
      <c r="KUN31" s="14" t="str">
        <f>IF('Employee Input 20-21'!KUN31="","",'Employee Input 20-21'!KUN31)</f>
        <v/>
      </c>
      <c r="KUO31" s="14" t="str">
        <f>IF('Employee Input 20-21'!KUO31="","",'Employee Input 20-21'!KUO31)</f>
        <v/>
      </c>
      <c r="KUP31" s="14" t="str">
        <f>IF('Employee Input 20-21'!KUP31="","",'Employee Input 20-21'!KUP31)</f>
        <v/>
      </c>
      <c r="KUQ31" s="14" t="str">
        <f>IF('Employee Input 20-21'!KUQ31="","",'Employee Input 20-21'!KUQ31)</f>
        <v/>
      </c>
      <c r="KUR31" s="14" t="str">
        <f>IF('Employee Input 20-21'!KUR31="","",'Employee Input 20-21'!KUR31)</f>
        <v/>
      </c>
      <c r="KUS31" s="14" t="str">
        <f>IF('Employee Input 20-21'!KUS31="","",'Employee Input 20-21'!KUS31)</f>
        <v/>
      </c>
      <c r="KUT31" s="14" t="str">
        <f>IF('Employee Input 20-21'!KUT31="","",'Employee Input 20-21'!KUT31)</f>
        <v/>
      </c>
      <c r="KUU31" s="14" t="str">
        <f>IF('Employee Input 20-21'!KUU31="","",'Employee Input 20-21'!KUU31)</f>
        <v/>
      </c>
      <c r="KUV31" s="14" t="str">
        <f>IF('Employee Input 20-21'!KUV31="","",'Employee Input 20-21'!KUV31)</f>
        <v/>
      </c>
      <c r="KUW31" s="14" t="str">
        <f>IF('Employee Input 20-21'!KUW31="","",'Employee Input 20-21'!KUW31)</f>
        <v/>
      </c>
      <c r="KUX31" s="14" t="str">
        <f>IF('Employee Input 20-21'!KUX31="","",'Employee Input 20-21'!KUX31)</f>
        <v/>
      </c>
      <c r="KUY31" s="14" t="str">
        <f>IF('Employee Input 20-21'!KUY31="","",'Employee Input 20-21'!KUY31)</f>
        <v/>
      </c>
      <c r="KUZ31" s="14" t="str">
        <f>IF('Employee Input 20-21'!KUZ31="","",'Employee Input 20-21'!KUZ31)</f>
        <v/>
      </c>
      <c r="KVA31" s="14" t="str">
        <f>IF('Employee Input 20-21'!KVA31="","",'Employee Input 20-21'!KVA31)</f>
        <v/>
      </c>
      <c r="KVB31" s="14" t="str">
        <f>IF('Employee Input 20-21'!KVB31="","",'Employee Input 20-21'!KVB31)</f>
        <v/>
      </c>
      <c r="KVC31" s="14" t="str">
        <f>IF('Employee Input 20-21'!KVC31="","",'Employee Input 20-21'!KVC31)</f>
        <v/>
      </c>
      <c r="KVD31" s="14" t="str">
        <f>IF('Employee Input 20-21'!KVD31="","",'Employee Input 20-21'!KVD31)</f>
        <v/>
      </c>
      <c r="KVE31" s="14" t="str">
        <f>IF('Employee Input 20-21'!KVE31="","",'Employee Input 20-21'!KVE31)</f>
        <v/>
      </c>
      <c r="KVF31" s="14" t="str">
        <f>IF('Employee Input 20-21'!KVF31="","",'Employee Input 20-21'!KVF31)</f>
        <v/>
      </c>
      <c r="KVG31" s="14" t="str">
        <f>IF('Employee Input 20-21'!KVG31="","",'Employee Input 20-21'!KVG31)</f>
        <v/>
      </c>
      <c r="KVH31" s="14" t="str">
        <f>IF('Employee Input 20-21'!KVH31="","",'Employee Input 20-21'!KVH31)</f>
        <v/>
      </c>
      <c r="KVI31" s="14" t="str">
        <f>IF('Employee Input 20-21'!KVI31="","",'Employee Input 20-21'!KVI31)</f>
        <v/>
      </c>
      <c r="KVJ31" s="14" t="str">
        <f>IF('Employee Input 20-21'!KVJ31="","",'Employee Input 20-21'!KVJ31)</f>
        <v/>
      </c>
      <c r="KVK31" s="14" t="str">
        <f>IF('Employee Input 20-21'!KVK31="","",'Employee Input 20-21'!KVK31)</f>
        <v/>
      </c>
      <c r="KVL31" s="14" t="str">
        <f>IF('Employee Input 20-21'!KVL31="","",'Employee Input 20-21'!KVL31)</f>
        <v/>
      </c>
      <c r="KVM31" s="14" t="str">
        <f>IF('Employee Input 20-21'!KVM31="","",'Employee Input 20-21'!KVM31)</f>
        <v/>
      </c>
      <c r="KVN31" s="14" t="str">
        <f>IF('Employee Input 20-21'!KVN31="","",'Employee Input 20-21'!KVN31)</f>
        <v/>
      </c>
      <c r="KVO31" s="14" t="str">
        <f>IF('Employee Input 20-21'!KVO31="","",'Employee Input 20-21'!KVO31)</f>
        <v/>
      </c>
      <c r="KVP31" s="14" t="str">
        <f>IF('Employee Input 20-21'!KVP31="","",'Employee Input 20-21'!KVP31)</f>
        <v/>
      </c>
      <c r="KVQ31" s="14" t="str">
        <f>IF('Employee Input 20-21'!KVQ31="","",'Employee Input 20-21'!KVQ31)</f>
        <v/>
      </c>
      <c r="KVR31" s="14" t="str">
        <f>IF('Employee Input 20-21'!KVR31="","",'Employee Input 20-21'!KVR31)</f>
        <v/>
      </c>
      <c r="KVS31" s="14" t="str">
        <f>IF('Employee Input 20-21'!KVS31="","",'Employee Input 20-21'!KVS31)</f>
        <v/>
      </c>
      <c r="KVT31" s="14" t="str">
        <f>IF('Employee Input 20-21'!KVT31="","",'Employee Input 20-21'!KVT31)</f>
        <v/>
      </c>
      <c r="KVU31" s="14" t="str">
        <f>IF('Employee Input 20-21'!KVU31="","",'Employee Input 20-21'!KVU31)</f>
        <v/>
      </c>
      <c r="KVV31" s="14" t="str">
        <f>IF('Employee Input 20-21'!KVV31="","",'Employee Input 20-21'!KVV31)</f>
        <v/>
      </c>
      <c r="KVW31" s="14" t="str">
        <f>IF('Employee Input 20-21'!KVW31="","",'Employee Input 20-21'!KVW31)</f>
        <v/>
      </c>
      <c r="KVX31" s="14" t="str">
        <f>IF('Employee Input 20-21'!KVX31="","",'Employee Input 20-21'!KVX31)</f>
        <v/>
      </c>
      <c r="KVY31" s="14" t="str">
        <f>IF('Employee Input 20-21'!KVY31="","",'Employee Input 20-21'!KVY31)</f>
        <v/>
      </c>
      <c r="KVZ31" s="14" t="str">
        <f>IF('Employee Input 20-21'!KVZ31="","",'Employee Input 20-21'!KVZ31)</f>
        <v/>
      </c>
      <c r="KWA31" s="14" t="str">
        <f>IF('Employee Input 20-21'!KWA31="","",'Employee Input 20-21'!KWA31)</f>
        <v/>
      </c>
      <c r="KWB31" s="14" t="str">
        <f>IF('Employee Input 20-21'!KWB31="","",'Employee Input 20-21'!KWB31)</f>
        <v/>
      </c>
      <c r="KWC31" s="14" t="str">
        <f>IF('Employee Input 20-21'!KWC31="","",'Employee Input 20-21'!KWC31)</f>
        <v/>
      </c>
      <c r="KWD31" s="14" t="str">
        <f>IF('Employee Input 20-21'!KWD31="","",'Employee Input 20-21'!KWD31)</f>
        <v/>
      </c>
      <c r="KWE31" s="14" t="str">
        <f>IF('Employee Input 20-21'!KWE31="","",'Employee Input 20-21'!KWE31)</f>
        <v/>
      </c>
      <c r="KWF31" s="14" t="str">
        <f>IF('Employee Input 20-21'!KWF31="","",'Employee Input 20-21'!KWF31)</f>
        <v/>
      </c>
      <c r="KWG31" s="14" t="str">
        <f>IF('Employee Input 20-21'!KWG31="","",'Employee Input 20-21'!KWG31)</f>
        <v/>
      </c>
      <c r="KWH31" s="14" t="str">
        <f>IF('Employee Input 20-21'!KWH31="","",'Employee Input 20-21'!KWH31)</f>
        <v/>
      </c>
      <c r="KWI31" s="14" t="str">
        <f>IF('Employee Input 20-21'!KWI31="","",'Employee Input 20-21'!KWI31)</f>
        <v/>
      </c>
      <c r="KWJ31" s="14" t="str">
        <f>IF('Employee Input 20-21'!KWJ31="","",'Employee Input 20-21'!KWJ31)</f>
        <v/>
      </c>
      <c r="KWK31" s="14" t="str">
        <f>IF('Employee Input 20-21'!KWK31="","",'Employee Input 20-21'!KWK31)</f>
        <v/>
      </c>
      <c r="KWL31" s="14" t="str">
        <f>IF('Employee Input 20-21'!KWL31="","",'Employee Input 20-21'!KWL31)</f>
        <v/>
      </c>
      <c r="KWM31" s="14" t="str">
        <f>IF('Employee Input 20-21'!KWM31="","",'Employee Input 20-21'!KWM31)</f>
        <v/>
      </c>
      <c r="KWN31" s="14" t="str">
        <f>IF('Employee Input 20-21'!KWN31="","",'Employee Input 20-21'!KWN31)</f>
        <v/>
      </c>
      <c r="KWO31" s="14" t="str">
        <f>IF('Employee Input 20-21'!KWO31="","",'Employee Input 20-21'!KWO31)</f>
        <v/>
      </c>
      <c r="KWP31" s="14" t="str">
        <f>IF('Employee Input 20-21'!KWP31="","",'Employee Input 20-21'!KWP31)</f>
        <v/>
      </c>
      <c r="KWQ31" s="14" t="str">
        <f>IF('Employee Input 20-21'!KWQ31="","",'Employee Input 20-21'!KWQ31)</f>
        <v/>
      </c>
      <c r="KWR31" s="14" t="str">
        <f>IF('Employee Input 20-21'!KWR31="","",'Employee Input 20-21'!KWR31)</f>
        <v/>
      </c>
      <c r="KWS31" s="14" t="str">
        <f>IF('Employee Input 20-21'!KWS31="","",'Employee Input 20-21'!KWS31)</f>
        <v/>
      </c>
      <c r="KWT31" s="14" t="str">
        <f>IF('Employee Input 20-21'!KWT31="","",'Employee Input 20-21'!KWT31)</f>
        <v/>
      </c>
      <c r="KWU31" s="14" t="str">
        <f>IF('Employee Input 20-21'!KWU31="","",'Employee Input 20-21'!KWU31)</f>
        <v/>
      </c>
      <c r="KWV31" s="14" t="str">
        <f>IF('Employee Input 20-21'!KWV31="","",'Employee Input 20-21'!KWV31)</f>
        <v/>
      </c>
      <c r="KWW31" s="14" t="str">
        <f>IF('Employee Input 20-21'!KWW31="","",'Employee Input 20-21'!KWW31)</f>
        <v/>
      </c>
      <c r="KWX31" s="14" t="str">
        <f>IF('Employee Input 20-21'!KWX31="","",'Employee Input 20-21'!KWX31)</f>
        <v/>
      </c>
      <c r="KWY31" s="14" t="str">
        <f>IF('Employee Input 20-21'!KWY31="","",'Employee Input 20-21'!KWY31)</f>
        <v/>
      </c>
      <c r="KWZ31" s="14" t="str">
        <f>IF('Employee Input 20-21'!KWZ31="","",'Employee Input 20-21'!KWZ31)</f>
        <v/>
      </c>
      <c r="KXA31" s="14" t="str">
        <f>IF('Employee Input 20-21'!KXA31="","",'Employee Input 20-21'!KXA31)</f>
        <v/>
      </c>
      <c r="KXB31" s="14" t="str">
        <f>IF('Employee Input 20-21'!KXB31="","",'Employee Input 20-21'!KXB31)</f>
        <v/>
      </c>
      <c r="KXC31" s="14" t="str">
        <f>IF('Employee Input 20-21'!KXC31="","",'Employee Input 20-21'!KXC31)</f>
        <v/>
      </c>
      <c r="KXD31" s="14" t="str">
        <f>IF('Employee Input 20-21'!KXD31="","",'Employee Input 20-21'!KXD31)</f>
        <v/>
      </c>
      <c r="KXE31" s="14" t="str">
        <f>IF('Employee Input 20-21'!KXE31="","",'Employee Input 20-21'!KXE31)</f>
        <v/>
      </c>
      <c r="KXF31" s="14" t="str">
        <f>IF('Employee Input 20-21'!KXF31="","",'Employee Input 20-21'!KXF31)</f>
        <v/>
      </c>
      <c r="KXG31" s="14" t="str">
        <f>IF('Employee Input 20-21'!KXG31="","",'Employee Input 20-21'!KXG31)</f>
        <v/>
      </c>
      <c r="KXH31" s="14" t="str">
        <f>IF('Employee Input 20-21'!KXH31="","",'Employee Input 20-21'!KXH31)</f>
        <v/>
      </c>
      <c r="KXI31" s="14" t="str">
        <f>IF('Employee Input 20-21'!KXI31="","",'Employee Input 20-21'!KXI31)</f>
        <v/>
      </c>
      <c r="KXJ31" s="14" t="str">
        <f>IF('Employee Input 20-21'!KXJ31="","",'Employee Input 20-21'!KXJ31)</f>
        <v/>
      </c>
      <c r="KXK31" s="14" t="str">
        <f>IF('Employee Input 20-21'!KXK31="","",'Employee Input 20-21'!KXK31)</f>
        <v/>
      </c>
      <c r="KXL31" s="14" t="str">
        <f>IF('Employee Input 20-21'!KXL31="","",'Employee Input 20-21'!KXL31)</f>
        <v/>
      </c>
      <c r="KXM31" s="14" t="str">
        <f>IF('Employee Input 20-21'!KXM31="","",'Employee Input 20-21'!KXM31)</f>
        <v/>
      </c>
      <c r="KXN31" s="14" t="str">
        <f>IF('Employee Input 20-21'!KXN31="","",'Employee Input 20-21'!KXN31)</f>
        <v/>
      </c>
      <c r="KXO31" s="14" t="str">
        <f>IF('Employee Input 20-21'!KXO31="","",'Employee Input 20-21'!KXO31)</f>
        <v/>
      </c>
      <c r="KXP31" s="14" t="str">
        <f>IF('Employee Input 20-21'!KXP31="","",'Employee Input 20-21'!KXP31)</f>
        <v/>
      </c>
      <c r="KXQ31" s="14" t="str">
        <f>IF('Employee Input 20-21'!KXQ31="","",'Employee Input 20-21'!KXQ31)</f>
        <v/>
      </c>
      <c r="KXR31" s="14" t="str">
        <f>IF('Employee Input 20-21'!KXR31="","",'Employee Input 20-21'!KXR31)</f>
        <v/>
      </c>
      <c r="KXS31" s="14" t="str">
        <f>IF('Employee Input 20-21'!KXS31="","",'Employee Input 20-21'!KXS31)</f>
        <v/>
      </c>
      <c r="KXT31" s="14" t="str">
        <f>IF('Employee Input 20-21'!KXT31="","",'Employee Input 20-21'!KXT31)</f>
        <v/>
      </c>
      <c r="KXU31" s="14" t="str">
        <f>IF('Employee Input 20-21'!KXU31="","",'Employee Input 20-21'!KXU31)</f>
        <v/>
      </c>
      <c r="KXV31" s="14" t="str">
        <f>IF('Employee Input 20-21'!KXV31="","",'Employee Input 20-21'!KXV31)</f>
        <v/>
      </c>
      <c r="KXW31" s="14" t="str">
        <f>IF('Employee Input 20-21'!KXW31="","",'Employee Input 20-21'!KXW31)</f>
        <v/>
      </c>
      <c r="KXX31" s="14" t="str">
        <f>IF('Employee Input 20-21'!KXX31="","",'Employee Input 20-21'!KXX31)</f>
        <v/>
      </c>
      <c r="KXY31" s="14" t="str">
        <f>IF('Employee Input 20-21'!KXY31="","",'Employee Input 20-21'!KXY31)</f>
        <v/>
      </c>
      <c r="KXZ31" s="14" t="str">
        <f>IF('Employee Input 20-21'!KXZ31="","",'Employee Input 20-21'!KXZ31)</f>
        <v/>
      </c>
      <c r="KYA31" s="14" t="str">
        <f>IF('Employee Input 20-21'!KYA31="","",'Employee Input 20-21'!KYA31)</f>
        <v/>
      </c>
      <c r="KYB31" s="14" t="str">
        <f>IF('Employee Input 20-21'!KYB31="","",'Employee Input 20-21'!KYB31)</f>
        <v/>
      </c>
      <c r="KYC31" s="14" t="str">
        <f>IF('Employee Input 20-21'!KYC31="","",'Employee Input 20-21'!KYC31)</f>
        <v/>
      </c>
      <c r="KYD31" s="14" t="str">
        <f>IF('Employee Input 20-21'!KYD31="","",'Employee Input 20-21'!KYD31)</f>
        <v/>
      </c>
      <c r="KYE31" s="14" t="str">
        <f>IF('Employee Input 20-21'!KYE31="","",'Employee Input 20-21'!KYE31)</f>
        <v/>
      </c>
      <c r="KYF31" s="14" t="str">
        <f>IF('Employee Input 20-21'!KYF31="","",'Employee Input 20-21'!KYF31)</f>
        <v/>
      </c>
      <c r="KYG31" s="14" t="str">
        <f>IF('Employee Input 20-21'!KYG31="","",'Employee Input 20-21'!KYG31)</f>
        <v/>
      </c>
      <c r="KYH31" s="14" t="str">
        <f>IF('Employee Input 20-21'!KYH31="","",'Employee Input 20-21'!KYH31)</f>
        <v/>
      </c>
      <c r="KYI31" s="14" t="str">
        <f>IF('Employee Input 20-21'!KYI31="","",'Employee Input 20-21'!KYI31)</f>
        <v/>
      </c>
      <c r="KYJ31" s="14" t="str">
        <f>IF('Employee Input 20-21'!KYJ31="","",'Employee Input 20-21'!KYJ31)</f>
        <v/>
      </c>
      <c r="KYK31" s="14" t="str">
        <f>IF('Employee Input 20-21'!KYK31="","",'Employee Input 20-21'!KYK31)</f>
        <v/>
      </c>
      <c r="KYL31" s="14" t="str">
        <f>IF('Employee Input 20-21'!KYL31="","",'Employee Input 20-21'!KYL31)</f>
        <v/>
      </c>
      <c r="KYM31" s="14" t="str">
        <f>IF('Employee Input 20-21'!KYM31="","",'Employee Input 20-21'!KYM31)</f>
        <v/>
      </c>
      <c r="KYN31" s="14" t="str">
        <f>IF('Employee Input 20-21'!KYN31="","",'Employee Input 20-21'!KYN31)</f>
        <v/>
      </c>
      <c r="KYO31" s="14" t="str">
        <f>IF('Employee Input 20-21'!KYO31="","",'Employee Input 20-21'!KYO31)</f>
        <v/>
      </c>
      <c r="KYP31" s="14" t="str">
        <f>IF('Employee Input 20-21'!KYP31="","",'Employee Input 20-21'!KYP31)</f>
        <v/>
      </c>
      <c r="KYQ31" s="14" t="str">
        <f>IF('Employee Input 20-21'!KYQ31="","",'Employee Input 20-21'!KYQ31)</f>
        <v/>
      </c>
      <c r="KYR31" s="14" t="str">
        <f>IF('Employee Input 20-21'!KYR31="","",'Employee Input 20-21'!KYR31)</f>
        <v/>
      </c>
      <c r="KYS31" s="14" t="str">
        <f>IF('Employee Input 20-21'!KYS31="","",'Employee Input 20-21'!KYS31)</f>
        <v/>
      </c>
      <c r="KYT31" s="14" t="str">
        <f>IF('Employee Input 20-21'!KYT31="","",'Employee Input 20-21'!KYT31)</f>
        <v/>
      </c>
      <c r="KYU31" s="14" t="str">
        <f>IF('Employee Input 20-21'!KYU31="","",'Employee Input 20-21'!KYU31)</f>
        <v/>
      </c>
      <c r="KYV31" s="14" t="str">
        <f>IF('Employee Input 20-21'!KYV31="","",'Employee Input 20-21'!KYV31)</f>
        <v/>
      </c>
      <c r="KYW31" s="14" t="str">
        <f>IF('Employee Input 20-21'!KYW31="","",'Employee Input 20-21'!KYW31)</f>
        <v/>
      </c>
      <c r="KYX31" s="14" t="str">
        <f>IF('Employee Input 20-21'!KYX31="","",'Employee Input 20-21'!KYX31)</f>
        <v/>
      </c>
      <c r="KYY31" s="14" t="str">
        <f>IF('Employee Input 20-21'!KYY31="","",'Employee Input 20-21'!KYY31)</f>
        <v/>
      </c>
      <c r="KYZ31" s="14" t="str">
        <f>IF('Employee Input 20-21'!KYZ31="","",'Employee Input 20-21'!KYZ31)</f>
        <v/>
      </c>
      <c r="KZA31" s="14" t="str">
        <f>IF('Employee Input 20-21'!KZA31="","",'Employee Input 20-21'!KZA31)</f>
        <v/>
      </c>
      <c r="KZB31" s="14" t="str">
        <f>IF('Employee Input 20-21'!KZB31="","",'Employee Input 20-21'!KZB31)</f>
        <v/>
      </c>
      <c r="KZC31" s="14" t="str">
        <f>IF('Employee Input 20-21'!KZC31="","",'Employee Input 20-21'!KZC31)</f>
        <v/>
      </c>
      <c r="KZD31" s="14" t="str">
        <f>IF('Employee Input 20-21'!KZD31="","",'Employee Input 20-21'!KZD31)</f>
        <v/>
      </c>
      <c r="KZE31" s="14" t="str">
        <f>IF('Employee Input 20-21'!KZE31="","",'Employee Input 20-21'!KZE31)</f>
        <v/>
      </c>
      <c r="KZF31" s="14" t="str">
        <f>IF('Employee Input 20-21'!KZF31="","",'Employee Input 20-21'!KZF31)</f>
        <v/>
      </c>
      <c r="KZG31" s="14" t="str">
        <f>IF('Employee Input 20-21'!KZG31="","",'Employee Input 20-21'!KZG31)</f>
        <v/>
      </c>
      <c r="KZH31" s="14" t="str">
        <f>IF('Employee Input 20-21'!KZH31="","",'Employee Input 20-21'!KZH31)</f>
        <v/>
      </c>
      <c r="KZI31" s="14" t="str">
        <f>IF('Employee Input 20-21'!KZI31="","",'Employee Input 20-21'!KZI31)</f>
        <v/>
      </c>
      <c r="KZJ31" s="14" t="str">
        <f>IF('Employee Input 20-21'!KZJ31="","",'Employee Input 20-21'!KZJ31)</f>
        <v/>
      </c>
      <c r="KZK31" s="14" t="str">
        <f>IF('Employee Input 20-21'!KZK31="","",'Employee Input 20-21'!KZK31)</f>
        <v/>
      </c>
      <c r="KZL31" s="14" t="str">
        <f>IF('Employee Input 20-21'!KZL31="","",'Employee Input 20-21'!KZL31)</f>
        <v/>
      </c>
      <c r="KZM31" s="14" t="str">
        <f>IF('Employee Input 20-21'!KZM31="","",'Employee Input 20-21'!KZM31)</f>
        <v/>
      </c>
      <c r="KZN31" s="14" t="str">
        <f>IF('Employee Input 20-21'!KZN31="","",'Employee Input 20-21'!KZN31)</f>
        <v/>
      </c>
      <c r="KZO31" s="14" t="str">
        <f>IF('Employee Input 20-21'!KZO31="","",'Employee Input 20-21'!KZO31)</f>
        <v/>
      </c>
      <c r="KZP31" s="14" t="str">
        <f>IF('Employee Input 20-21'!KZP31="","",'Employee Input 20-21'!KZP31)</f>
        <v/>
      </c>
      <c r="KZQ31" s="14" t="str">
        <f>IF('Employee Input 20-21'!KZQ31="","",'Employee Input 20-21'!KZQ31)</f>
        <v/>
      </c>
      <c r="KZR31" s="14" t="str">
        <f>IF('Employee Input 20-21'!KZR31="","",'Employee Input 20-21'!KZR31)</f>
        <v/>
      </c>
      <c r="KZS31" s="14" t="str">
        <f>IF('Employee Input 20-21'!KZS31="","",'Employee Input 20-21'!KZS31)</f>
        <v/>
      </c>
      <c r="KZT31" s="14" t="str">
        <f>IF('Employee Input 20-21'!KZT31="","",'Employee Input 20-21'!KZT31)</f>
        <v/>
      </c>
      <c r="KZU31" s="14" t="str">
        <f>IF('Employee Input 20-21'!KZU31="","",'Employee Input 20-21'!KZU31)</f>
        <v/>
      </c>
      <c r="KZV31" s="14" t="str">
        <f>IF('Employee Input 20-21'!KZV31="","",'Employee Input 20-21'!KZV31)</f>
        <v/>
      </c>
      <c r="KZW31" s="14" t="str">
        <f>IF('Employee Input 20-21'!KZW31="","",'Employee Input 20-21'!KZW31)</f>
        <v/>
      </c>
      <c r="KZX31" s="14" t="str">
        <f>IF('Employee Input 20-21'!KZX31="","",'Employee Input 20-21'!KZX31)</f>
        <v/>
      </c>
      <c r="KZY31" s="14" t="str">
        <f>IF('Employee Input 20-21'!KZY31="","",'Employee Input 20-21'!KZY31)</f>
        <v/>
      </c>
      <c r="KZZ31" s="14" t="str">
        <f>IF('Employee Input 20-21'!KZZ31="","",'Employee Input 20-21'!KZZ31)</f>
        <v/>
      </c>
      <c r="LAA31" s="14" t="str">
        <f>IF('Employee Input 20-21'!LAA31="","",'Employee Input 20-21'!LAA31)</f>
        <v/>
      </c>
      <c r="LAB31" s="14" t="str">
        <f>IF('Employee Input 20-21'!LAB31="","",'Employee Input 20-21'!LAB31)</f>
        <v/>
      </c>
      <c r="LAC31" s="14" t="str">
        <f>IF('Employee Input 20-21'!LAC31="","",'Employee Input 20-21'!LAC31)</f>
        <v/>
      </c>
      <c r="LAD31" s="14" t="str">
        <f>IF('Employee Input 20-21'!LAD31="","",'Employee Input 20-21'!LAD31)</f>
        <v/>
      </c>
      <c r="LAE31" s="14" t="str">
        <f>IF('Employee Input 20-21'!LAE31="","",'Employee Input 20-21'!LAE31)</f>
        <v/>
      </c>
      <c r="LAF31" s="14" t="str">
        <f>IF('Employee Input 20-21'!LAF31="","",'Employee Input 20-21'!LAF31)</f>
        <v/>
      </c>
      <c r="LAG31" s="14" t="str">
        <f>IF('Employee Input 20-21'!LAG31="","",'Employee Input 20-21'!LAG31)</f>
        <v/>
      </c>
      <c r="LAH31" s="14" t="str">
        <f>IF('Employee Input 20-21'!LAH31="","",'Employee Input 20-21'!LAH31)</f>
        <v/>
      </c>
      <c r="LAI31" s="14" t="str">
        <f>IF('Employee Input 20-21'!LAI31="","",'Employee Input 20-21'!LAI31)</f>
        <v/>
      </c>
      <c r="LAJ31" s="14" t="str">
        <f>IF('Employee Input 20-21'!LAJ31="","",'Employee Input 20-21'!LAJ31)</f>
        <v/>
      </c>
      <c r="LAK31" s="14" t="str">
        <f>IF('Employee Input 20-21'!LAK31="","",'Employee Input 20-21'!LAK31)</f>
        <v/>
      </c>
      <c r="LAL31" s="14" t="str">
        <f>IF('Employee Input 20-21'!LAL31="","",'Employee Input 20-21'!LAL31)</f>
        <v/>
      </c>
      <c r="LAM31" s="14" t="str">
        <f>IF('Employee Input 20-21'!LAM31="","",'Employee Input 20-21'!LAM31)</f>
        <v/>
      </c>
      <c r="LAN31" s="14" t="str">
        <f>IF('Employee Input 20-21'!LAN31="","",'Employee Input 20-21'!LAN31)</f>
        <v/>
      </c>
      <c r="LAO31" s="14" t="str">
        <f>IF('Employee Input 20-21'!LAO31="","",'Employee Input 20-21'!LAO31)</f>
        <v/>
      </c>
      <c r="LAP31" s="14" t="str">
        <f>IF('Employee Input 20-21'!LAP31="","",'Employee Input 20-21'!LAP31)</f>
        <v/>
      </c>
      <c r="LAQ31" s="14" t="str">
        <f>IF('Employee Input 20-21'!LAQ31="","",'Employee Input 20-21'!LAQ31)</f>
        <v/>
      </c>
      <c r="LAR31" s="14" t="str">
        <f>IF('Employee Input 20-21'!LAR31="","",'Employee Input 20-21'!LAR31)</f>
        <v/>
      </c>
      <c r="LAS31" s="14" t="str">
        <f>IF('Employee Input 20-21'!LAS31="","",'Employee Input 20-21'!LAS31)</f>
        <v/>
      </c>
      <c r="LAT31" s="14" t="str">
        <f>IF('Employee Input 20-21'!LAT31="","",'Employee Input 20-21'!LAT31)</f>
        <v/>
      </c>
      <c r="LAU31" s="14" t="str">
        <f>IF('Employee Input 20-21'!LAU31="","",'Employee Input 20-21'!LAU31)</f>
        <v/>
      </c>
      <c r="LAV31" s="14" t="str">
        <f>IF('Employee Input 20-21'!LAV31="","",'Employee Input 20-21'!LAV31)</f>
        <v/>
      </c>
      <c r="LAW31" s="14" t="str">
        <f>IF('Employee Input 20-21'!LAW31="","",'Employee Input 20-21'!LAW31)</f>
        <v/>
      </c>
      <c r="LAX31" s="14" t="str">
        <f>IF('Employee Input 20-21'!LAX31="","",'Employee Input 20-21'!LAX31)</f>
        <v/>
      </c>
      <c r="LAY31" s="14" t="str">
        <f>IF('Employee Input 20-21'!LAY31="","",'Employee Input 20-21'!LAY31)</f>
        <v/>
      </c>
      <c r="LAZ31" s="14" t="str">
        <f>IF('Employee Input 20-21'!LAZ31="","",'Employee Input 20-21'!LAZ31)</f>
        <v/>
      </c>
      <c r="LBA31" s="14" t="str">
        <f>IF('Employee Input 20-21'!LBA31="","",'Employee Input 20-21'!LBA31)</f>
        <v/>
      </c>
      <c r="LBB31" s="14" t="str">
        <f>IF('Employee Input 20-21'!LBB31="","",'Employee Input 20-21'!LBB31)</f>
        <v/>
      </c>
      <c r="LBC31" s="14" t="str">
        <f>IF('Employee Input 20-21'!LBC31="","",'Employee Input 20-21'!LBC31)</f>
        <v/>
      </c>
      <c r="LBD31" s="14" t="str">
        <f>IF('Employee Input 20-21'!LBD31="","",'Employee Input 20-21'!LBD31)</f>
        <v/>
      </c>
      <c r="LBE31" s="14" t="str">
        <f>IF('Employee Input 20-21'!LBE31="","",'Employee Input 20-21'!LBE31)</f>
        <v/>
      </c>
      <c r="LBF31" s="14" t="str">
        <f>IF('Employee Input 20-21'!LBF31="","",'Employee Input 20-21'!LBF31)</f>
        <v/>
      </c>
      <c r="LBG31" s="14" t="str">
        <f>IF('Employee Input 20-21'!LBG31="","",'Employee Input 20-21'!LBG31)</f>
        <v/>
      </c>
      <c r="LBH31" s="14" t="str">
        <f>IF('Employee Input 20-21'!LBH31="","",'Employee Input 20-21'!LBH31)</f>
        <v/>
      </c>
      <c r="LBI31" s="14" t="str">
        <f>IF('Employee Input 20-21'!LBI31="","",'Employee Input 20-21'!LBI31)</f>
        <v/>
      </c>
      <c r="LBJ31" s="14" t="str">
        <f>IF('Employee Input 20-21'!LBJ31="","",'Employee Input 20-21'!LBJ31)</f>
        <v/>
      </c>
      <c r="LBK31" s="14" t="str">
        <f>IF('Employee Input 20-21'!LBK31="","",'Employee Input 20-21'!LBK31)</f>
        <v/>
      </c>
      <c r="LBL31" s="14" t="str">
        <f>IF('Employee Input 20-21'!LBL31="","",'Employee Input 20-21'!LBL31)</f>
        <v/>
      </c>
      <c r="LBM31" s="14" t="str">
        <f>IF('Employee Input 20-21'!LBM31="","",'Employee Input 20-21'!LBM31)</f>
        <v/>
      </c>
      <c r="LBN31" s="14" t="str">
        <f>IF('Employee Input 20-21'!LBN31="","",'Employee Input 20-21'!LBN31)</f>
        <v/>
      </c>
      <c r="LBO31" s="14" t="str">
        <f>IF('Employee Input 20-21'!LBO31="","",'Employee Input 20-21'!LBO31)</f>
        <v/>
      </c>
      <c r="LBP31" s="14" t="str">
        <f>IF('Employee Input 20-21'!LBP31="","",'Employee Input 20-21'!LBP31)</f>
        <v/>
      </c>
      <c r="LBQ31" s="14" t="str">
        <f>IF('Employee Input 20-21'!LBQ31="","",'Employee Input 20-21'!LBQ31)</f>
        <v/>
      </c>
      <c r="LBR31" s="14" t="str">
        <f>IF('Employee Input 20-21'!LBR31="","",'Employee Input 20-21'!LBR31)</f>
        <v/>
      </c>
      <c r="LBS31" s="14" t="str">
        <f>IF('Employee Input 20-21'!LBS31="","",'Employee Input 20-21'!LBS31)</f>
        <v/>
      </c>
      <c r="LBT31" s="14" t="str">
        <f>IF('Employee Input 20-21'!LBT31="","",'Employee Input 20-21'!LBT31)</f>
        <v/>
      </c>
      <c r="LBU31" s="14" t="str">
        <f>IF('Employee Input 20-21'!LBU31="","",'Employee Input 20-21'!LBU31)</f>
        <v/>
      </c>
      <c r="LBV31" s="14" t="str">
        <f>IF('Employee Input 20-21'!LBV31="","",'Employee Input 20-21'!LBV31)</f>
        <v/>
      </c>
      <c r="LBW31" s="14" t="str">
        <f>IF('Employee Input 20-21'!LBW31="","",'Employee Input 20-21'!LBW31)</f>
        <v/>
      </c>
      <c r="LBX31" s="14" t="str">
        <f>IF('Employee Input 20-21'!LBX31="","",'Employee Input 20-21'!LBX31)</f>
        <v/>
      </c>
      <c r="LBY31" s="14" t="str">
        <f>IF('Employee Input 20-21'!LBY31="","",'Employee Input 20-21'!LBY31)</f>
        <v/>
      </c>
      <c r="LBZ31" s="14" t="str">
        <f>IF('Employee Input 20-21'!LBZ31="","",'Employee Input 20-21'!LBZ31)</f>
        <v/>
      </c>
      <c r="LCA31" s="14" t="str">
        <f>IF('Employee Input 20-21'!LCA31="","",'Employee Input 20-21'!LCA31)</f>
        <v/>
      </c>
      <c r="LCB31" s="14" t="str">
        <f>IF('Employee Input 20-21'!LCB31="","",'Employee Input 20-21'!LCB31)</f>
        <v/>
      </c>
      <c r="LCC31" s="14" t="str">
        <f>IF('Employee Input 20-21'!LCC31="","",'Employee Input 20-21'!LCC31)</f>
        <v/>
      </c>
      <c r="LCD31" s="14" t="str">
        <f>IF('Employee Input 20-21'!LCD31="","",'Employee Input 20-21'!LCD31)</f>
        <v/>
      </c>
      <c r="LCE31" s="14" t="str">
        <f>IF('Employee Input 20-21'!LCE31="","",'Employee Input 20-21'!LCE31)</f>
        <v/>
      </c>
      <c r="LCF31" s="14" t="str">
        <f>IF('Employee Input 20-21'!LCF31="","",'Employee Input 20-21'!LCF31)</f>
        <v/>
      </c>
      <c r="LCG31" s="14" t="str">
        <f>IF('Employee Input 20-21'!LCG31="","",'Employee Input 20-21'!LCG31)</f>
        <v/>
      </c>
      <c r="LCH31" s="14" t="str">
        <f>IF('Employee Input 20-21'!LCH31="","",'Employee Input 20-21'!LCH31)</f>
        <v/>
      </c>
      <c r="LCI31" s="14" t="str">
        <f>IF('Employee Input 20-21'!LCI31="","",'Employee Input 20-21'!LCI31)</f>
        <v/>
      </c>
      <c r="LCJ31" s="14" t="str">
        <f>IF('Employee Input 20-21'!LCJ31="","",'Employee Input 20-21'!LCJ31)</f>
        <v/>
      </c>
      <c r="LCK31" s="14" t="str">
        <f>IF('Employee Input 20-21'!LCK31="","",'Employee Input 20-21'!LCK31)</f>
        <v/>
      </c>
      <c r="LCL31" s="14" t="str">
        <f>IF('Employee Input 20-21'!LCL31="","",'Employee Input 20-21'!LCL31)</f>
        <v/>
      </c>
      <c r="LCM31" s="14" t="str">
        <f>IF('Employee Input 20-21'!LCM31="","",'Employee Input 20-21'!LCM31)</f>
        <v/>
      </c>
      <c r="LCN31" s="14" t="str">
        <f>IF('Employee Input 20-21'!LCN31="","",'Employee Input 20-21'!LCN31)</f>
        <v/>
      </c>
      <c r="LCO31" s="14" t="str">
        <f>IF('Employee Input 20-21'!LCO31="","",'Employee Input 20-21'!LCO31)</f>
        <v/>
      </c>
      <c r="LCP31" s="14" t="str">
        <f>IF('Employee Input 20-21'!LCP31="","",'Employee Input 20-21'!LCP31)</f>
        <v/>
      </c>
      <c r="LCQ31" s="14" t="str">
        <f>IF('Employee Input 20-21'!LCQ31="","",'Employee Input 20-21'!LCQ31)</f>
        <v/>
      </c>
      <c r="LCR31" s="14" t="str">
        <f>IF('Employee Input 20-21'!LCR31="","",'Employee Input 20-21'!LCR31)</f>
        <v/>
      </c>
      <c r="LCS31" s="14" t="str">
        <f>IF('Employee Input 20-21'!LCS31="","",'Employee Input 20-21'!LCS31)</f>
        <v/>
      </c>
      <c r="LCT31" s="14" t="str">
        <f>IF('Employee Input 20-21'!LCT31="","",'Employee Input 20-21'!LCT31)</f>
        <v/>
      </c>
      <c r="LCU31" s="14" t="str">
        <f>IF('Employee Input 20-21'!LCU31="","",'Employee Input 20-21'!LCU31)</f>
        <v/>
      </c>
      <c r="LCV31" s="14" t="str">
        <f>IF('Employee Input 20-21'!LCV31="","",'Employee Input 20-21'!LCV31)</f>
        <v/>
      </c>
      <c r="LCW31" s="14" t="str">
        <f>IF('Employee Input 20-21'!LCW31="","",'Employee Input 20-21'!LCW31)</f>
        <v/>
      </c>
      <c r="LCX31" s="14" t="str">
        <f>IF('Employee Input 20-21'!LCX31="","",'Employee Input 20-21'!LCX31)</f>
        <v/>
      </c>
      <c r="LCY31" s="14" t="str">
        <f>IF('Employee Input 20-21'!LCY31="","",'Employee Input 20-21'!LCY31)</f>
        <v/>
      </c>
      <c r="LCZ31" s="14" t="str">
        <f>IF('Employee Input 20-21'!LCZ31="","",'Employee Input 20-21'!LCZ31)</f>
        <v/>
      </c>
      <c r="LDA31" s="14" t="str">
        <f>IF('Employee Input 20-21'!LDA31="","",'Employee Input 20-21'!LDA31)</f>
        <v/>
      </c>
      <c r="LDB31" s="14" t="str">
        <f>IF('Employee Input 20-21'!LDB31="","",'Employee Input 20-21'!LDB31)</f>
        <v/>
      </c>
      <c r="LDC31" s="14" t="str">
        <f>IF('Employee Input 20-21'!LDC31="","",'Employee Input 20-21'!LDC31)</f>
        <v/>
      </c>
      <c r="LDD31" s="14" t="str">
        <f>IF('Employee Input 20-21'!LDD31="","",'Employee Input 20-21'!LDD31)</f>
        <v/>
      </c>
      <c r="LDE31" s="14" t="str">
        <f>IF('Employee Input 20-21'!LDE31="","",'Employee Input 20-21'!LDE31)</f>
        <v/>
      </c>
      <c r="LDF31" s="14" t="str">
        <f>IF('Employee Input 20-21'!LDF31="","",'Employee Input 20-21'!LDF31)</f>
        <v/>
      </c>
      <c r="LDG31" s="14" t="str">
        <f>IF('Employee Input 20-21'!LDG31="","",'Employee Input 20-21'!LDG31)</f>
        <v/>
      </c>
      <c r="LDH31" s="14" t="str">
        <f>IF('Employee Input 20-21'!LDH31="","",'Employee Input 20-21'!LDH31)</f>
        <v/>
      </c>
      <c r="LDI31" s="14" t="str">
        <f>IF('Employee Input 20-21'!LDI31="","",'Employee Input 20-21'!LDI31)</f>
        <v/>
      </c>
      <c r="LDJ31" s="14" t="str">
        <f>IF('Employee Input 20-21'!LDJ31="","",'Employee Input 20-21'!LDJ31)</f>
        <v/>
      </c>
      <c r="LDK31" s="14" t="str">
        <f>IF('Employee Input 20-21'!LDK31="","",'Employee Input 20-21'!LDK31)</f>
        <v/>
      </c>
      <c r="LDL31" s="14" t="str">
        <f>IF('Employee Input 20-21'!LDL31="","",'Employee Input 20-21'!LDL31)</f>
        <v/>
      </c>
      <c r="LDM31" s="14" t="str">
        <f>IF('Employee Input 20-21'!LDM31="","",'Employee Input 20-21'!LDM31)</f>
        <v/>
      </c>
      <c r="LDN31" s="14" t="str">
        <f>IF('Employee Input 20-21'!LDN31="","",'Employee Input 20-21'!LDN31)</f>
        <v/>
      </c>
      <c r="LDO31" s="14" t="str">
        <f>IF('Employee Input 20-21'!LDO31="","",'Employee Input 20-21'!LDO31)</f>
        <v/>
      </c>
      <c r="LDP31" s="14" t="str">
        <f>IF('Employee Input 20-21'!LDP31="","",'Employee Input 20-21'!LDP31)</f>
        <v/>
      </c>
      <c r="LDQ31" s="14" t="str">
        <f>IF('Employee Input 20-21'!LDQ31="","",'Employee Input 20-21'!LDQ31)</f>
        <v/>
      </c>
      <c r="LDR31" s="14" t="str">
        <f>IF('Employee Input 20-21'!LDR31="","",'Employee Input 20-21'!LDR31)</f>
        <v/>
      </c>
      <c r="LDS31" s="14" t="str">
        <f>IF('Employee Input 20-21'!LDS31="","",'Employee Input 20-21'!LDS31)</f>
        <v/>
      </c>
      <c r="LDT31" s="14" t="str">
        <f>IF('Employee Input 20-21'!LDT31="","",'Employee Input 20-21'!LDT31)</f>
        <v/>
      </c>
      <c r="LDU31" s="14" t="str">
        <f>IF('Employee Input 20-21'!LDU31="","",'Employee Input 20-21'!LDU31)</f>
        <v/>
      </c>
      <c r="LDV31" s="14" t="str">
        <f>IF('Employee Input 20-21'!LDV31="","",'Employee Input 20-21'!LDV31)</f>
        <v/>
      </c>
      <c r="LDW31" s="14" t="str">
        <f>IF('Employee Input 20-21'!LDW31="","",'Employee Input 20-21'!LDW31)</f>
        <v/>
      </c>
      <c r="LDX31" s="14" t="str">
        <f>IF('Employee Input 20-21'!LDX31="","",'Employee Input 20-21'!LDX31)</f>
        <v/>
      </c>
      <c r="LDY31" s="14" t="str">
        <f>IF('Employee Input 20-21'!LDY31="","",'Employee Input 20-21'!LDY31)</f>
        <v/>
      </c>
      <c r="LDZ31" s="14" t="str">
        <f>IF('Employee Input 20-21'!LDZ31="","",'Employee Input 20-21'!LDZ31)</f>
        <v/>
      </c>
      <c r="LEA31" s="14" t="str">
        <f>IF('Employee Input 20-21'!LEA31="","",'Employee Input 20-21'!LEA31)</f>
        <v/>
      </c>
      <c r="LEB31" s="14" t="str">
        <f>IF('Employee Input 20-21'!LEB31="","",'Employee Input 20-21'!LEB31)</f>
        <v/>
      </c>
      <c r="LEC31" s="14" t="str">
        <f>IF('Employee Input 20-21'!LEC31="","",'Employee Input 20-21'!LEC31)</f>
        <v/>
      </c>
      <c r="LED31" s="14" t="str">
        <f>IF('Employee Input 20-21'!LED31="","",'Employee Input 20-21'!LED31)</f>
        <v/>
      </c>
      <c r="LEE31" s="14" t="str">
        <f>IF('Employee Input 20-21'!LEE31="","",'Employee Input 20-21'!LEE31)</f>
        <v/>
      </c>
      <c r="LEF31" s="14" t="str">
        <f>IF('Employee Input 20-21'!LEF31="","",'Employee Input 20-21'!LEF31)</f>
        <v/>
      </c>
      <c r="LEG31" s="14" t="str">
        <f>IF('Employee Input 20-21'!LEG31="","",'Employee Input 20-21'!LEG31)</f>
        <v/>
      </c>
      <c r="LEH31" s="14" t="str">
        <f>IF('Employee Input 20-21'!LEH31="","",'Employee Input 20-21'!LEH31)</f>
        <v/>
      </c>
      <c r="LEI31" s="14" t="str">
        <f>IF('Employee Input 20-21'!LEI31="","",'Employee Input 20-21'!LEI31)</f>
        <v/>
      </c>
      <c r="LEJ31" s="14" t="str">
        <f>IF('Employee Input 20-21'!LEJ31="","",'Employee Input 20-21'!LEJ31)</f>
        <v/>
      </c>
      <c r="LEK31" s="14" t="str">
        <f>IF('Employee Input 20-21'!LEK31="","",'Employee Input 20-21'!LEK31)</f>
        <v/>
      </c>
      <c r="LEL31" s="14" t="str">
        <f>IF('Employee Input 20-21'!LEL31="","",'Employee Input 20-21'!LEL31)</f>
        <v/>
      </c>
      <c r="LEM31" s="14" t="str">
        <f>IF('Employee Input 20-21'!LEM31="","",'Employee Input 20-21'!LEM31)</f>
        <v/>
      </c>
      <c r="LEN31" s="14" t="str">
        <f>IF('Employee Input 20-21'!LEN31="","",'Employee Input 20-21'!LEN31)</f>
        <v/>
      </c>
      <c r="LEO31" s="14" t="str">
        <f>IF('Employee Input 20-21'!LEO31="","",'Employee Input 20-21'!LEO31)</f>
        <v/>
      </c>
      <c r="LEP31" s="14" t="str">
        <f>IF('Employee Input 20-21'!LEP31="","",'Employee Input 20-21'!LEP31)</f>
        <v/>
      </c>
      <c r="LEQ31" s="14" t="str">
        <f>IF('Employee Input 20-21'!LEQ31="","",'Employee Input 20-21'!LEQ31)</f>
        <v/>
      </c>
      <c r="LER31" s="14" t="str">
        <f>IF('Employee Input 20-21'!LER31="","",'Employee Input 20-21'!LER31)</f>
        <v/>
      </c>
      <c r="LES31" s="14" t="str">
        <f>IF('Employee Input 20-21'!LES31="","",'Employee Input 20-21'!LES31)</f>
        <v/>
      </c>
      <c r="LET31" s="14" t="str">
        <f>IF('Employee Input 20-21'!LET31="","",'Employee Input 20-21'!LET31)</f>
        <v/>
      </c>
      <c r="LEU31" s="14" t="str">
        <f>IF('Employee Input 20-21'!LEU31="","",'Employee Input 20-21'!LEU31)</f>
        <v/>
      </c>
      <c r="LEV31" s="14" t="str">
        <f>IF('Employee Input 20-21'!LEV31="","",'Employee Input 20-21'!LEV31)</f>
        <v/>
      </c>
      <c r="LEW31" s="14" t="str">
        <f>IF('Employee Input 20-21'!LEW31="","",'Employee Input 20-21'!LEW31)</f>
        <v/>
      </c>
      <c r="LEX31" s="14" t="str">
        <f>IF('Employee Input 20-21'!LEX31="","",'Employee Input 20-21'!LEX31)</f>
        <v/>
      </c>
      <c r="LEY31" s="14" t="str">
        <f>IF('Employee Input 20-21'!LEY31="","",'Employee Input 20-21'!LEY31)</f>
        <v/>
      </c>
      <c r="LEZ31" s="14" t="str">
        <f>IF('Employee Input 20-21'!LEZ31="","",'Employee Input 20-21'!LEZ31)</f>
        <v/>
      </c>
      <c r="LFA31" s="14" t="str">
        <f>IF('Employee Input 20-21'!LFA31="","",'Employee Input 20-21'!LFA31)</f>
        <v/>
      </c>
      <c r="LFB31" s="14" t="str">
        <f>IF('Employee Input 20-21'!LFB31="","",'Employee Input 20-21'!LFB31)</f>
        <v/>
      </c>
      <c r="LFC31" s="14" t="str">
        <f>IF('Employee Input 20-21'!LFC31="","",'Employee Input 20-21'!LFC31)</f>
        <v/>
      </c>
      <c r="LFD31" s="14" t="str">
        <f>IF('Employee Input 20-21'!LFD31="","",'Employee Input 20-21'!LFD31)</f>
        <v/>
      </c>
      <c r="LFE31" s="14" t="str">
        <f>IF('Employee Input 20-21'!LFE31="","",'Employee Input 20-21'!LFE31)</f>
        <v/>
      </c>
      <c r="LFF31" s="14" t="str">
        <f>IF('Employee Input 20-21'!LFF31="","",'Employee Input 20-21'!LFF31)</f>
        <v/>
      </c>
      <c r="LFG31" s="14" t="str">
        <f>IF('Employee Input 20-21'!LFG31="","",'Employee Input 20-21'!LFG31)</f>
        <v/>
      </c>
      <c r="LFH31" s="14" t="str">
        <f>IF('Employee Input 20-21'!LFH31="","",'Employee Input 20-21'!LFH31)</f>
        <v/>
      </c>
      <c r="LFI31" s="14" t="str">
        <f>IF('Employee Input 20-21'!LFI31="","",'Employee Input 20-21'!LFI31)</f>
        <v/>
      </c>
      <c r="LFJ31" s="14" t="str">
        <f>IF('Employee Input 20-21'!LFJ31="","",'Employee Input 20-21'!LFJ31)</f>
        <v/>
      </c>
      <c r="LFK31" s="14" t="str">
        <f>IF('Employee Input 20-21'!LFK31="","",'Employee Input 20-21'!LFK31)</f>
        <v/>
      </c>
      <c r="LFL31" s="14" t="str">
        <f>IF('Employee Input 20-21'!LFL31="","",'Employee Input 20-21'!LFL31)</f>
        <v/>
      </c>
      <c r="LFM31" s="14" t="str">
        <f>IF('Employee Input 20-21'!LFM31="","",'Employee Input 20-21'!LFM31)</f>
        <v/>
      </c>
      <c r="LFN31" s="14" t="str">
        <f>IF('Employee Input 20-21'!LFN31="","",'Employee Input 20-21'!LFN31)</f>
        <v/>
      </c>
      <c r="LFO31" s="14" t="str">
        <f>IF('Employee Input 20-21'!LFO31="","",'Employee Input 20-21'!LFO31)</f>
        <v/>
      </c>
      <c r="LFP31" s="14" t="str">
        <f>IF('Employee Input 20-21'!LFP31="","",'Employee Input 20-21'!LFP31)</f>
        <v/>
      </c>
      <c r="LFQ31" s="14" t="str">
        <f>IF('Employee Input 20-21'!LFQ31="","",'Employee Input 20-21'!LFQ31)</f>
        <v/>
      </c>
      <c r="LFR31" s="14" t="str">
        <f>IF('Employee Input 20-21'!LFR31="","",'Employee Input 20-21'!LFR31)</f>
        <v/>
      </c>
      <c r="LFS31" s="14" t="str">
        <f>IF('Employee Input 20-21'!LFS31="","",'Employee Input 20-21'!LFS31)</f>
        <v/>
      </c>
      <c r="LFT31" s="14" t="str">
        <f>IF('Employee Input 20-21'!LFT31="","",'Employee Input 20-21'!LFT31)</f>
        <v/>
      </c>
      <c r="LFU31" s="14" t="str">
        <f>IF('Employee Input 20-21'!LFU31="","",'Employee Input 20-21'!LFU31)</f>
        <v/>
      </c>
      <c r="LFV31" s="14" t="str">
        <f>IF('Employee Input 20-21'!LFV31="","",'Employee Input 20-21'!LFV31)</f>
        <v/>
      </c>
      <c r="LFW31" s="14" t="str">
        <f>IF('Employee Input 20-21'!LFW31="","",'Employee Input 20-21'!LFW31)</f>
        <v/>
      </c>
      <c r="LFX31" s="14" t="str">
        <f>IF('Employee Input 20-21'!LFX31="","",'Employee Input 20-21'!LFX31)</f>
        <v/>
      </c>
      <c r="LFY31" s="14" t="str">
        <f>IF('Employee Input 20-21'!LFY31="","",'Employee Input 20-21'!LFY31)</f>
        <v/>
      </c>
      <c r="LFZ31" s="14" t="str">
        <f>IF('Employee Input 20-21'!LFZ31="","",'Employee Input 20-21'!LFZ31)</f>
        <v/>
      </c>
      <c r="LGA31" s="14" t="str">
        <f>IF('Employee Input 20-21'!LGA31="","",'Employee Input 20-21'!LGA31)</f>
        <v/>
      </c>
      <c r="LGB31" s="14" t="str">
        <f>IF('Employee Input 20-21'!LGB31="","",'Employee Input 20-21'!LGB31)</f>
        <v/>
      </c>
      <c r="LGC31" s="14" t="str">
        <f>IF('Employee Input 20-21'!LGC31="","",'Employee Input 20-21'!LGC31)</f>
        <v/>
      </c>
      <c r="LGD31" s="14" t="str">
        <f>IF('Employee Input 20-21'!LGD31="","",'Employee Input 20-21'!LGD31)</f>
        <v/>
      </c>
      <c r="LGE31" s="14" t="str">
        <f>IF('Employee Input 20-21'!LGE31="","",'Employee Input 20-21'!LGE31)</f>
        <v/>
      </c>
      <c r="LGF31" s="14" t="str">
        <f>IF('Employee Input 20-21'!LGF31="","",'Employee Input 20-21'!LGF31)</f>
        <v/>
      </c>
      <c r="LGG31" s="14" t="str">
        <f>IF('Employee Input 20-21'!LGG31="","",'Employee Input 20-21'!LGG31)</f>
        <v/>
      </c>
      <c r="LGH31" s="14" t="str">
        <f>IF('Employee Input 20-21'!LGH31="","",'Employee Input 20-21'!LGH31)</f>
        <v/>
      </c>
      <c r="LGI31" s="14" t="str">
        <f>IF('Employee Input 20-21'!LGI31="","",'Employee Input 20-21'!LGI31)</f>
        <v/>
      </c>
      <c r="LGJ31" s="14" t="str">
        <f>IF('Employee Input 20-21'!LGJ31="","",'Employee Input 20-21'!LGJ31)</f>
        <v/>
      </c>
      <c r="LGK31" s="14" t="str">
        <f>IF('Employee Input 20-21'!LGK31="","",'Employee Input 20-21'!LGK31)</f>
        <v/>
      </c>
      <c r="LGL31" s="14" t="str">
        <f>IF('Employee Input 20-21'!LGL31="","",'Employee Input 20-21'!LGL31)</f>
        <v/>
      </c>
      <c r="LGM31" s="14" t="str">
        <f>IF('Employee Input 20-21'!LGM31="","",'Employee Input 20-21'!LGM31)</f>
        <v/>
      </c>
      <c r="LGN31" s="14" t="str">
        <f>IF('Employee Input 20-21'!LGN31="","",'Employee Input 20-21'!LGN31)</f>
        <v/>
      </c>
      <c r="LGO31" s="14" t="str">
        <f>IF('Employee Input 20-21'!LGO31="","",'Employee Input 20-21'!LGO31)</f>
        <v/>
      </c>
      <c r="LGP31" s="14" t="str">
        <f>IF('Employee Input 20-21'!LGP31="","",'Employee Input 20-21'!LGP31)</f>
        <v/>
      </c>
      <c r="LGQ31" s="14" t="str">
        <f>IF('Employee Input 20-21'!LGQ31="","",'Employee Input 20-21'!LGQ31)</f>
        <v/>
      </c>
      <c r="LGR31" s="14" t="str">
        <f>IF('Employee Input 20-21'!LGR31="","",'Employee Input 20-21'!LGR31)</f>
        <v/>
      </c>
      <c r="LGS31" s="14" t="str">
        <f>IF('Employee Input 20-21'!LGS31="","",'Employee Input 20-21'!LGS31)</f>
        <v/>
      </c>
      <c r="LGT31" s="14" t="str">
        <f>IF('Employee Input 20-21'!LGT31="","",'Employee Input 20-21'!LGT31)</f>
        <v/>
      </c>
      <c r="LGU31" s="14" t="str">
        <f>IF('Employee Input 20-21'!LGU31="","",'Employee Input 20-21'!LGU31)</f>
        <v/>
      </c>
      <c r="LGV31" s="14" t="str">
        <f>IF('Employee Input 20-21'!LGV31="","",'Employee Input 20-21'!LGV31)</f>
        <v/>
      </c>
      <c r="LGW31" s="14" t="str">
        <f>IF('Employee Input 20-21'!LGW31="","",'Employee Input 20-21'!LGW31)</f>
        <v/>
      </c>
      <c r="LGX31" s="14" t="str">
        <f>IF('Employee Input 20-21'!LGX31="","",'Employee Input 20-21'!LGX31)</f>
        <v/>
      </c>
      <c r="LGY31" s="14" t="str">
        <f>IF('Employee Input 20-21'!LGY31="","",'Employee Input 20-21'!LGY31)</f>
        <v/>
      </c>
      <c r="LGZ31" s="14" t="str">
        <f>IF('Employee Input 20-21'!LGZ31="","",'Employee Input 20-21'!LGZ31)</f>
        <v/>
      </c>
      <c r="LHA31" s="14" t="str">
        <f>IF('Employee Input 20-21'!LHA31="","",'Employee Input 20-21'!LHA31)</f>
        <v/>
      </c>
      <c r="LHB31" s="14" t="str">
        <f>IF('Employee Input 20-21'!LHB31="","",'Employee Input 20-21'!LHB31)</f>
        <v/>
      </c>
      <c r="LHC31" s="14" t="str">
        <f>IF('Employee Input 20-21'!LHC31="","",'Employee Input 20-21'!LHC31)</f>
        <v/>
      </c>
      <c r="LHD31" s="14" t="str">
        <f>IF('Employee Input 20-21'!LHD31="","",'Employee Input 20-21'!LHD31)</f>
        <v/>
      </c>
      <c r="LHE31" s="14" t="str">
        <f>IF('Employee Input 20-21'!LHE31="","",'Employee Input 20-21'!LHE31)</f>
        <v/>
      </c>
      <c r="LHF31" s="14" t="str">
        <f>IF('Employee Input 20-21'!LHF31="","",'Employee Input 20-21'!LHF31)</f>
        <v/>
      </c>
      <c r="LHG31" s="14" t="str">
        <f>IF('Employee Input 20-21'!LHG31="","",'Employee Input 20-21'!LHG31)</f>
        <v/>
      </c>
      <c r="LHH31" s="14" t="str">
        <f>IF('Employee Input 20-21'!LHH31="","",'Employee Input 20-21'!LHH31)</f>
        <v/>
      </c>
      <c r="LHI31" s="14" t="str">
        <f>IF('Employee Input 20-21'!LHI31="","",'Employee Input 20-21'!LHI31)</f>
        <v/>
      </c>
      <c r="LHJ31" s="14" t="str">
        <f>IF('Employee Input 20-21'!LHJ31="","",'Employee Input 20-21'!LHJ31)</f>
        <v/>
      </c>
      <c r="LHK31" s="14" t="str">
        <f>IF('Employee Input 20-21'!LHK31="","",'Employee Input 20-21'!LHK31)</f>
        <v/>
      </c>
      <c r="LHL31" s="14" t="str">
        <f>IF('Employee Input 20-21'!LHL31="","",'Employee Input 20-21'!LHL31)</f>
        <v/>
      </c>
      <c r="LHM31" s="14" t="str">
        <f>IF('Employee Input 20-21'!LHM31="","",'Employee Input 20-21'!LHM31)</f>
        <v/>
      </c>
      <c r="LHN31" s="14" t="str">
        <f>IF('Employee Input 20-21'!LHN31="","",'Employee Input 20-21'!LHN31)</f>
        <v/>
      </c>
      <c r="LHO31" s="14" t="str">
        <f>IF('Employee Input 20-21'!LHO31="","",'Employee Input 20-21'!LHO31)</f>
        <v/>
      </c>
      <c r="LHP31" s="14" t="str">
        <f>IF('Employee Input 20-21'!LHP31="","",'Employee Input 20-21'!LHP31)</f>
        <v/>
      </c>
      <c r="LHQ31" s="14" t="str">
        <f>IF('Employee Input 20-21'!LHQ31="","",'Employee Input 20-21'!LHQ31)</f>
        <v/>
      </c>
      <c r="LHR31" s="14" t="str">
        <f>IF('Employee Input 20-21'!LHR31="","",'Employee Input 20-21'!LHR31)</f>
        <v/>
      </c>
      <c r="LHS31" s="14" t="str">
        <f>IF('Employee Input 20-21'!LHS31="","",'Employee Input 20-21'!LHS31)</f>
        <v/>
      </c>
      <c r="LHT31" s="14" t="str">
        <f>IF('Employee Input 20-21'!LHT31="","",'Employee Input 20-21'!LHT31)</f>
        <v/>
      </c>
      <c r="LHU31" s="14" t="str">
        <f>IF('Employee Input 20-21'!LHU31="","",'Employee Input 20-21'!LHU31)</f>
        <v/>
      </c>
      <c r="LHV31" s="14" t="str">
        <f>IF('Employee Input 20-21'!LHV31="","",'Employee Input 20-21'!LHV31)</f>
        <v/>
      </c>
      <c r="LHW31" s="14" t="str">
        <f>IF('Employee Input 20-21'!LHW31="","",'Employee Input 20-21'!LHW31)</f>
        <v/>
      </c>
      <c r="LHX31" s="14" t="str">
        <f>IF('Employee Input 20-21'!LHX31="","",'Employee Input 20-21'!LHX31)</f>
        <v/>
      </c>
      <c r="LHY31" s="14" t="str">
        <f>IF('Employee Input 20-21'!LHY31="","",'Employee Input 20-21'!LHY31)</f>
        <v/>
      </c>
      <c r="LHZ31" s="14" t="str">
        <f>IF('Employee Input 20-21'!LHZ31="","",'Employee Input 20-21'!LHZ31)</f>
        <v/>
      </c>
      <c r="LIA31" s="14" t="str">
        <f>IF('Employee Input 20-21'!LIA31="","",'Employee Input 20-21'!LIA31)</f>
        <v/>
      </c>
      <c r="LIB31" s="14" t="str">
        <f>IF('Employee Input 20-21'!LIB31="","",'Employee Input 20-21'!LIB31)</f>
        <v/>
      </c>
      <c r="LIC31" s="14" t="str">
        <f>IF('Employee Input 20-21'!LIC31="","",'Employee Input 20-21'!LIC31)</f>
        <v/>
      </c>
      <c r="LID31" s="14" t="str">
        <f>IF('Employee Input 20-21'!LID31="","",'Employee Input 20-21'!LID31)</f>
        <v/>
      </c>
      <c r="LIE31" s="14" t="str">
        <f>IF('Employee Input 20-21'!LIE31="","",'Employee Input 20-21'!LIE31)</f>
        <v/>
      </c>
      <c r="LIF31" s="14" t="str">
        <f>IF('Employee Input 20-21'!LIF31="","",'Employee Input 20-21'!LIF31)</f>
        <v/>
      </c>
      <c r="LIG31" s="14" t="str">
        <f>IF('Employee Input 20-21'!LIG31="","",'Employee Input 20-21'!LIG31)</f>
        <v/>
      </c>
      <c r="LIH31" s="14" t="str">
        <f>IF('Employee Input 20-21'!LIH31="","",'Employee Input 20-21'!LIH31)</f>
        <v/>
      </c>
      <c r="LII31" s="14" t="str">
        <f>IF('Employee Input 20-21'!LII31="","",'Employee Input 20-21'!LII31)</f>
        <v/>
      </c>
      <c r="LIJ31" s="14" t="str">
        <f>IF('Employee Input 20-21'!LIJ31="","",'Employee Input 20-21'!LIJ31)</f>
        <v/>
      </c>
      <c r="LIK31" s="14" t="str">
        <f>IF('Employee Input 20-21'!LIK31="","",'Employee Input 20-21'!LIK31)</f>
        <v/>
      </c>
      <c r="LIL31" s="14" t="str">
        <f>IF('Employee Input 20-21'!LIL31="","",'Employee Input 20-21'!LIL31)</f>
        <v/>
      </c>
      <c r="LIM31" s="14" t="str">
        <f>IF('Employee Input 20-21'!LIM31="","",'Employee Input 20-21'!LIM31)</f>
        <v/>
      </c>
      <c r="LIN31" s="14" t="str">
        <f>IF('Employee Input 20-21'!LIN31="","",'Employee Input 20-21'!LIN31)</f>
        <v/>
      </c>
      <c r="LIO31" s="14" t="str">
        <f>IF('Employee Input 20-21'!LIO31="","",'Employee Input 20-21'!LIO31)</f>
        <v/>
      </c>
      <c r="LIP31" s="14" t="str">
        <f>IF('Employee Input 20-21'!LIP31="","",'Employee Input 20-21'!LIP31)</f>
        <v/>
      </c>
      <c r="LIQ31" s="14" t="str">
        <f>IF('Employee Input 20-21'!LIQ31="","",'Employee Input 20-21'!LIQ31)</f>
        <v/>
      </c>
      <c r="LIR31" s="14" t="str">
        <f>IF('Employee Input 20-21'!LIR31="","",'Employee Input 20-21'!LIR31)</f>
        <v/>
      </c>
      <c r="LIS31" s="14" t="str">
        <f>IF('Employee Input 20-21'!LIS31="","",'Employee Input 20-21'!LIS31)</f>
        <v/>
      </c>
      <c r="LIT31" s="14" t="str">
        <f>IF('Employee Input 20-21'!LIT31="","",'Employee Input 20-21'!LIT31)</f>
        <v/>
      </c>
      <c r="LIU31" s="14" t="str">
        <f>IF('Employee Input 20-21'!LIU31="","",'Employee Input 20-21'!LIU31)</f>
        <v/>
      </c>
      <c r="LIV31" s="14" t="str">
        <f>IF('Employee Input 20-21'!LIV31="","",'Employee Input 20-21'!LIV31)</f>
        <v/>
      </c>
      <c r="LIW31" s="14" t="str">
        <f>IF('Employee Input 20-21'!LIW31="","",'Employee Input 20-21'!LIW31)</f>
        <v/>
      </c>
      <c r="LIX31" s="14" t="str">
        <f>IF('Employee Input 20-21'!LIX31="","",'Employee Input 20-21'!LIX31)</f>
        <v/>
      </c>
      <c r="LIY31" s="14" t="str">
        <f>IF('Employee Input 20-21'!LIY31="","",'Employee Input 20-21'!LIY31)</f>
        <v/>
      </c>
      <c r="LIZ31" s="14" t="str">
        <f>IF('Employee Input 20-21'!LIZ31="","",'Employee Input 20-21'!LIZ31)</f>
        <v/>
      </c>
      <c r="LJA31" s="14" t="str">
        <f>IF('Employee Input 20-21'!LJA31="","",'Employee Input 20-21'!LJA31)</f>
        <v/>
      </c>
      <c r="LJB31" s="14" t="str">
        <f>IF('Employee Input 20-21'!LJB31="","",'Employee Input 20-21'!LJB31)</f>
        <v/>
      </c>
      <c r="LJC31" s="14" t="str">
        <f>IF('Employee Input 20-21'!LJC31="","",'Employee Input 20-21'!LJC31)</f>
        <v/>
      </c>
      <c r="LJD31" s="14" t="str">
        <f>IF('Employee Input 20-21'!LJD31="","",'Employee Input 20-21'!LJD31)</f>
        <v/>
      </c>
      <c r="LJE31" s="14" t="str">
        <f>IF('Employee Input 20-21'!LJE31="","",'Employee Input 20-21'!LJE31)</f>
        <v/>
      </c>
      <c r="LJF31" s="14" t="str">
        <f>IF('Employee Input 20-21'!LJF31="","",'Employee Input 20-21'!LJF31)</f>
        <v/>
      </c>
      <c r="LJG31" s="14" t="str">
        <f>IF('Employee Input 20-21'!LJG31="","",'Employee Input 20-21'!LJG31)</f>
        <v/>
      </c>
      <c r="LJH31" s="14" t="str">
        <f>IF('Employee Input 20-21'!LJH31="","",'Employee Input 20-21'!LJH31)</f>
        <v/>
      </c>
      <c r="LJI31" s="14" t="str">
        <f>IF('Employee Input 20-21'!LJI31="","",'Employee Input 20-21'!LJI31)</f>
        <v/>
      </c>
      <c r="LJJ31" s="14" t="str">
        <f>IF('Employee Input 20-21'!LJJ31="","",'Employee Input 20-21'!LJJ31)</f>
        <v/>
      </c>
      <c r="LJK31" s="14" t="str">
        <f>IF('Employee Input 20-21'!LJK31="","",'Employee Input 20-21'!LJK31)</f>
        <v/>
      </c>
      <c r="LJL31" s="14" t="str">
        <f>IF('Employee Input 20-21'!LJL31="","",'Employee Input 20-21'!LJL31)</f>
        <v/>
      </c>
      <c r="LJM31" s="14" t="str">
        <f>IF('Employee Input 20-21'!LJM31="","",'Employee Input 20-21'!LJM31)</f>
        <v/>
      </c>
      <c r="LJN31" s="14" t="str">
        <f>IF('Employee Input 20-21'!LJN31="","",'Employee Input 20-21'!LJN31)</f>
        <v/>
      </c>
      <c r="LJO31" s="14" t="str">
        <f>IF('Employee Input 20-21'!LJO31="","",'Employee Input 20-21'!LJO31)</f>
        <v/>
      </c>
      <c r="LJP31" s="14" t="str">
        <f>IF('Employee Input 20-21'!LJP31="","",'Employee Input 20-21'!LJP31)</f>
        <v/>
      </c>
      <c r="LJQ31" s="14" t="str">
        <f>IF('Employee Input 20-21'!LJQ31="","",'Employee Input 20-21'!LJQ31)</f>
        <v/>
      </c>
      <c r="LJR31" s="14" t="str">
        <f>IF('Employee Input 20-21'!LJR31="","",'Employee Input 20-21'!LJR31)</f>
        <v/>
      </c>
      <c r="LJS31" s="14" t="str">
        <f>IF('Employee Input 20-21'!LJS31="","",'Employee Input 20-21'!LJS31)</f>
        <v/>
      </c>
      <c r="LJT31" s="14" t="str">
        <f>IF('Employee Input 20-21'!LJT31="","",'Employee Input 20-21'!LJT31)</f>
        <v/>
      </c>
      <c r="LJU31" s="14" t="str">
        <f>IF('Employee Input 20-21'!LJU31="","",'Employee Input 20-21'!LJU31)</f>
        <v/>
      </c>
      <c r="LJV31" s="14" t="str">
        <f>IF('Employee Input 20-21'!LJV31="","",'Employee Input 20-21'!LJV31)</f>
        <v/>
      </c>
      <c r="LJW31" s="14" t="str">
        <f>IF('Employee Input 20-21'!LJW31="","",'Employee Input 20-21'!LJW31)</f>
        <v/>
      </c>
      <c r="LJX31" s="14" t="str">
        <f>IF('Employee Input 20-21'!LJX31="","",'Employee Input 20-21'!LJX31)</f>
        <v/>
      </c>
      <c r="LJY31" s="14" t="str">
        <f>IF('Employee Input 20-21'!LJY31="","",'Employee Input 20-21'!LJY31)</f>
        <v/>
      </c>
      <c r="LJZ31" s="14" t="str">
        <f>IF('Employee Input 20-21'!LJZ31="","",'Employee Input 20-21'!LJZ31)</f>
        <v/>
      </c>
      <c r="LKA31" s="14" t="str">
        <f>IF('Employee Input 20-21'!LKA31="","",'Employee Input 20-21'!LKA31)</f>
        <v/>
      </c>
      <c r="LKB31" s="14" t="str">
        <f>IF('Employee Input 20-21'!LKB31="","",'Employee Input 20-21'!LKB31)</f>
        <v/>
      </c>
      <c r="LKC31" s="14" t="str">
        <f>IF('Employee Input 20-21'!LKC31="","",'Employee Input 20-21'!LKC31)</f>
        <v/>
      </c>
      <c r="LKD31" s="14" t="str">
        <f>IF('Employee Input 20-21'!LKD31="","",'Employee Input 20-21'!LKD31)</f>
        <v/>
      </c>
      <c r="LKE31" s="14" t="str">
        <f>IF('Employee Input 20-21'!LKE31="","",'Employee Input 20-21'!LKE31)</f>
        <v/>
      </c>
      <c r="LKF31" s="14" t="str">
        <f>IF('Employee Input 20-21'!LKF31="","",'Employee Input 20-21'!LKF31)</f>
        <v/>
      </c>
      <c r="LKG31" s="14" t="str">
        <f>IF('Employee Input 20-21'!LKG31="","",'Employee Input 20-21'!LKG31)</f>
        <v/>
      </c>
      <c r="LKH31" s="14" t="str">
        <f>IF('Employee Input 20-21'!LKH31="","",'Employee Input 20-21'!LKH31)</f>
        <v/>
      </c>
      <c r="LKI31" s="14" t="str">
        <f>IF('Employee Input 20-21'!LKI31="","",'Employee Input 20-21'!LKI31)</f>
        <v/>
      </c>
      <c r="LKJ31" s="14" t="str">
        <f>IF('Employee Input 20-21'!LKJ31="","",'Employee Input 20-21'!LKJ31)</f>
        <v/>
      </c>
      <c r="LKK31" s="14" t="str">
        <f>IF('Employee Input 20-21'!LKK31="","",'Employee Input 20-21'!LKK31)</f>
        <v/>
      </c>
      <c r="LKL31" s="14" t="str">
        <f>IF('Employee Input 20-21'!LKL31="","",'Employee Input 20-21'!LKL31)</f>
        <v/>
      </c>
      <c r="LKM31" s="14" t="str">
        <f>IF('Employee Input 20-21'!LKM31="","",'Employee Input 20-21'!LKM31)</f>
        <v/>
      </c>
      <c r="LKN31" s="14" t="str">
        <f>IF('Employee Input 20-21'!LKN31="","",'Employee Input 20-21'!LKN31)</f>
        <v/>
      </c>
      <c r="LKO31" s="14" t="str">
        <f>IF('Employee Input 20-21'!LKO31="","",'Employee Input 20-21'!LKO31)</f>
        <v/>
      </c>
      <c r="LKP31" s="14" t="str">
        <f>IF('Employee Input 20-21'!LKP31="","",'Employee Input 20-21'!LKP31)</f>
        <v/>
      </c>
      <c r="LKQ31" s="14" t="str">
        <f>IF('Employee Input 20-21'!LKQ31="","",'Employee Input 20-21'!LKQ31)</f>
        <v/>
      </c>
      <c r="LKR31" s="14" t="str">
        <f>IF('Employee Input 20-21'!LKR31="","",'Employee Input 20-21'!LKR31)</f>
        <v/>
      </c>
      <c r="LKS31" s="14" t="str">
        <f>IF('Employee Input 20-21'!LKS31="","",'Employee Input 20-21'!LKS31)</f>
        <v/>
      </c>
      <c r="LKT31" s="14" t="str">
        <f>IF('Employee Input 20-21'!LKT31="","",'Employee Input 20-21'!LKT31)</f>
        <v/>
      </c>
      <c r="LKU31" s="14" t="str">
        <f>IF('Employee Input 20-21'!LKU31="","",'Employee Input 20-21'!LKU31)</f>
        <v/>
      </c>
      <c r="LKV31" s="14" t="str">
        <f>IF('Employee Input 20-21'!LKV31="","",'Employee Input 20-21'!LKV31)</f>
        <v/>
      </c>
      <c r="LKW31" s="14" t="str">
        <f>IF('Employee Input 20-21'!LKW31="","",'Employee Input 20-21'!LKW31)</f>
        <v/>
      </c>
      <c r="LKX31" s="14" t="str">
        <f>IF('Employee Input 20-21'!LKX31="","",'Employee Input 20-21'!LKX31)</f>
        <v/>
      </c>
      <c r="LKY31" s="14" t="str">
        <f>IF('Employee Input 20-21'!LKY31="","",'Employee Input 20-21'!LKY31)</f>
        <v/>
      </c>
      <c r="LKZ31" s="14" t="str">
        <f>IF('Employee Input 20-21'!LKZ31="","",'Employee Input 20-21'!LKZ31)</f>
        <v/>
      </c>
      <c r="LLA31" s="14" t="str">
        <f>IF('Employee Input 20-21'!LLA31="","",'Employee Input 20-21'!LLA31)</f>
        <v/>
      </c>
      <c r="LLB31" s="14" t="str">
        <f>IF('Employee Input 20-21'!LLB31="","",'Employee Input 20-21'!LLB31)</f>
        <v/>
      </c>
      <c r="LLC31" s="14" t="str">
        <f>IF('Employee Input 20-21'!LLC31="","",'Employee Input 20-21'!LLC31)</f>
        <v/>
      </c>
      <c r="LLD31" s="14" t="str">
        <f>IF('Employee Input 20-21'!LLD31="","",'Employee Input 20-21'!LLD31)</f>
        <v/>
      </c>
      <c r="LLE31" s="14" t="str">
        <f>IF('Employee Input 20-21'!LLE31="","",'Employee Input 20-21'!LLE31)</f>
        <v/>
      </c>
      <c r="LLF31" s="14" t="str">
        <f>IF('Employee Input 20-21'!LLF31="","",'Employee Input 20-21'!LLF31)</f>
        <v/>
      </c>
      <c r="LLG31" s="14" t="str">
        <f>IF('Employee Input 20-21'!LLG31="","",'Employee Input 20-21'!LLG31)</f>
        <v/>
      </c>
      <c r="LLH31" s="14" t="str">
        <f>IF('Employee Input 20-21'!LLH31="","",'Employee Input 20-21'!LLH31)</f>
        <v/>
      </c>
      <c r="LLI31" s="14" t="str">
        <f>IF('Employee Input 20-21'!LLI31="","",'Employee Input 20-21'!LLI31)</f>
        <v/>
      </c>
      <c r="LLJ31" s="14" t="str">
        <f>IF('Employee Input 20-21'!LLJ31="","",'Employee Input 20-21'!LLJ31)</f>
        <v/>
      </c>
      <c r="LLK31" s="14" t="str">
        <f>IF('Employee Input 20-21'!LLK31="","",'Employee Input 20-21'!LLK31)</f>
        <v/>
      </c>
      <c r="LLL31" s="14" t="str">
        <f>IF('Employee Input 20-21'!LLL31="","",'Employee Input 20-21'!LLL31)</f>
        <v/>
      </c>
      <c r="LLM31" s="14" t="str">
        <f>IF('Employee Input 20-21'!LLM31="","",'Employee Input 20-21'!LLM31)</f>
        <v/>
      </c>
      <c r="LLN31" s="14" t="str">
        <f>IF('Employee Input 20-21'!LLN31="","",'Employee Input 20-21'!LLN31)</f>
        <v/>
      </c>
      <c r="LLO31" s="14" t="str">
        <f>IF('Employee Input 20-21'!LLO31="","",'Employee Input 20-21'!LLO31)</f>
        <v/>
      </c>
      <c r="LLP31" s="14" t="str">
        <f>IF('Employee Input 20-21'!LLP31="","",'Employee Input 20-21'!LLP31)</f>
        <v/>
      </c>
      <c r="LLQ31" s="14" t="str">
        <f>IF('Employee Input 20-21'!LLQ31="","",'Employee Input 20-21'!LLQ31)</f>
        <v/>
      </c>
      <c r="LLR31" s="14" t="str">
        <f>IF('Employee Input 20-21'!LLR31="","",'Employee Input 20-21'!LLR31)</f>
        <v/>
      </c>
      <c r="LLS31" s="14" t="str">
        <f>IF('Employee Input 20-21'!LLS31="","",'Employee Input 20-21'!LLS31)</f>
        <v/>
      </c>
      <c r="LLT31" s="14" t="str">
        <f>IF('Employee Input 20-21'!LLT31="","",'Employee Input 20-21'!LLT31)</f>
        <v/>
      </c>
      <c r="LLU31" s="14" t="str">
        <f>IF('Employee Input 20-21'!LLU31="","",'Employee Input 20-21'!LLU31)</f>
        <v/>
      </c>
      <c r="LLV31" s="14" t="str">
        <f>IF('Employee Input 20-21'!LLV31="","",'Employee Input 20-21'!LLV31)</f>
        <v/>
      </c>
      <c r="LLW31" s="14" t="str">
        <f>IF('Employee Input 20-21'!LLW31="","",'Employee Input 20-21'!LLW31)</f>
        <v/>
      </c>
      <c r="LLX31" s="14" t="str">
        <f>IF('Employee Input 20-21'!LLX31="","",'Employee Input 20-21'!LLX31)</f>
        <v/>
      </c>
      <c r="LLY31" s="14" t="str">
        <f>IF('Employee Input 20-21'!LLY31="","",'Employee Input 20-21'!LLY31)</f>
        <v/>
      </c>
      <c r="LLZ31" s="14" t="str">
        <f>IF('Employee Input 20-21'!LLZ31="","",'Employee Input 20-21'!LLZ31)</f>
        <v/>
      </c>
      <c r="LMA31" s="14" t="str">
        <f>IF('Employee Input 20-21'!LMA31="","",'Employee Input 20-21'!LMA31)</f>
        <v/>
      </c>
      <c r="LMB31" s="14" t="str">
        <f>IF('Employee Input 20-21'!LMB31="","",'Employee Input 20-21'!LMB31)</f>
        <v/>
      </c>
      <c r="LMC31" s="14" t="str">
        <f>IF('Employee Input 20-21'!LMC31="","",'Employee Input 20-21'!LMC31)</f>
        <v/>
      </c>
      <c r="LMD31" s="14" t="str">
        <f>IF('Employee Input 20-21'!LMD31="","",'Employee Input 20-21'!LMD31)</f>
        <v/>
      </c>
      <c r="LME31" s="14" t="str">
        <f>IF('Employee Input 20-21'!LME31="","",'Employee Input 20-21'!LME31)</f>
        <v/>
      </c>
      <c r="LMF31" s="14" t="str">
        <f>IF('Employee Input 20-21'!LMF31="","",'Employee Input 20-21'!LMF31)</f>
        <v/>
      </c>
      <c r="LMG31" s="14" t="str">
        <f>IF('Employee Input 20-21'!LMG31="","",'Employee Input 20-21'!LMG31)</f>
        <v/>
      </c>
      <c r="LMH31" s="14" t="str">
        <f>IF('Employee Input 20-21'!LMH31="","",'Employee Input 20-21'!LMH31)</f>
        <v/>
      </c>
      <c r="LMI31" s="14" t="str">
        <f>IF('Employee Input 20-21'!LMI31="","",'Employee Input 20-21'!LMI31)</f>
        <v/>
      </c>
      <c r="LMJ31" s="14" t="str">
        <f>IF('Employee Input 20-21'!LMJ31="","",'Employee Input 20-21'!LMJ31)</f>
        <v/>
      </c>
      <c r="LMK31" s="14" t="str">
        <f>IF('Employee Input 20-21'!LMK31="","",'Employee Input 20-21'!LMK31)</f>
        <v/>
      </c>
      <c r="LML31" s="14" t="str">
        <f>IF('Employee Input 20-21'!LML31="","",'Employee Input 20-21'!LML31)</f>
        <v/>
      </c>
      <c r="LMM31" s="14" t="str">
        <f>IF('Employee Input 20-21'!LMM31="","",'Employee Input 20-21'!LMM31)</f>
        <v/>
      </c>
      <c r="LMN31" s="14" t="str">
        <f>IF('Employee Input 20-21'!LMN31="","",'Employee Input 20-21'!LMN31)</f>
        <v/>
      </c>
      <c r="LMO31" s="14" t="str">
        <f>IF('Employee Input 20-21'!LMO31="","",'Employee Input 20-21'!LMO31)</f>
        <v/>
      </c>
      <c r="LMP31" s="14" t="str">
        <f>IF('Employee Input 20-21'!LMP31="","",'Employee Input 20-21'!LMP31)</f>
        <v/>
      </c>
      <c r="LMQ31" s="14" t="str">
        <f>IF('Employee Input 20-21'!LMQ31="","",'Employee Input 20-21'!LMQ31)</f>
        <v/>
      </c>
      <c r="LMR31" s="14" t="str">
        <f>IF('Employee Input 20-21'!LMR31="","",'Employee Input 20-21'!LMR31)</f>
        <v/>
      </c>
      <c r="LMS31" s="14" t="str">
        <f>IF('Employee Input 20-21'!LMS31="","",'Employee Input 20-21'!LMS31)</f>
        <v/>
      </c>
      <c r="LMT31" s="14" t="str">
        <f>IF('Employee Input 20-21'!LMT31="","",'Employee Input 20-21'!LMT31)</f>
        <v/>
      </c>
      <c r="LMU31" s="14" t="str">
        <f>IF('Employee Input 20-21'!LMU31="","",'Employee Input 20-21'!LMU31)</f>
        <v/>
      </c>
      <c r="LMV31" s="14" t="str">
        <f>IF('Employee Input 20-21'!LMV31="","",'Employee Input 20-21'!LMV31)</f>
        <v/>
      </c>
      <c r="LMW31" s="14" t="str">
        <f>IF('Employee Input 20-21'!LMW31="","",'Employee Input 20-21'!LMW31)</f>
        <v/>
      </c>
      <c r="LMX31" s="14" t="str">
        <f>IF('Employee Input 20-21'!LMX31="","",'Employee Input 20-21'!LMX31)</f>
        <v/>
      </c>
      <c r="LMY31" s="14" t="str">
        <f>IF('Employee Input 20-21'!LMY31="","",'Employee Input 20-21'!LMY31)</f>
        <v/>
      </c>
      <c r="LMZ31" s="14" t="str">
        <f>IF('Employee Input 20-21'!LMZ31="","",'Employee Input 20-21'!LMZ31)</f>
        <v/>
      </c>
      <c r="LNA31" s="14" t="str">
        <f>IF('Employee Input 20-21'!LNA31="","",'Employee Input 20-21'!LNA31)</f>
        <v/>
      </c>
      <c r="LNB31" s="14" t="str">
        <f>IF('Employee Input 20-21'!LNB31="","",'Employee Input 20-21'!LNB31)</f>
        <v/>
      </c>
      <c r="LNC31" s="14" t="str">
        <f>IF('Employee Input 20-21'!LNC31="","",'Employee Input 20-21'!LNC31)</f>
        <v/>
      </c>
      <c r="LND31" s="14" t="str">
        <f>IF('Employee Input 20-21'!LND31="","",'Employee Input 20-21'!LND31)</f>
        <v/>
      </c>
      <c r="LNE31" s="14" t="str">
        <f>IF('Employee Input 20-21'!LNE31="","",'Employee Input 20-21'!LNE31)</f>
        <v/>
      </c>
      <c r="LNF31" s="14" t="str">
        <f>IF('Employee Input 20-21'!LNF31="","",'Employee Input 20-21'!LNF31)</f>
        <v/>
      </c>
      <c r="LNG31" s="14" t="str">
        <f>IF('Employee Input 20-21'!LNG31="","",'Employee Input 20-21'!LNG31)</f>
        <v/>
      </c>
      <c r="LNH31" s="14" t="str">
        <f>IF('Employee Input 20-21'!LNH31="","",'Employee Input 20-21'!LNH31)</f>
        <v/>
      </c>
      <c r="LNI31" s="14" t="str">
        <f>IF('Employee Input 20-21'!LNI31="","",'Employee Input 20-21'!LNI31)</f>
        <v/>
      </c>
      <c r="LNJ31" s="14" t="str">
        <f>IF('Employee Input 20-21'!LNJ31="","",'Employee Input 20-21'!LNJ31)</f>
        <v/>
      </c>
      <c r="LNK31" s="14" t="str">
        <f>IF('Employee Input 20-21'!LNK31="","",'Employee Input 20-21'!LNK31)</f>
        <v/>
      </c>
      <c r="LNL31" s="14" t="str">
        <f>IF('Employee Input 20-21'!LNL31="","",'Employee Input 20-21'!LNL31)</f>
        <v/>
      </c>
      <c r="LNM31" s="14" t="str">
        <f>IF('Employee Input 20-21'!LNM31="","",'Employee Input 20-21'!LNM31)</f>
        <v/>
      </c>
      <c r="LNN31" s="14" t="str">
        <f>IF('Employee Input 20-21'!LNN31="","",'Employee Input 20-21'!LNN31)</f>
        <v/>
      </c>
      <c r="LNO31" s="14" t="str">
        <f>IF('Employee Input 20-21'!LNO31="","",'Employee Input 20-21'!LNO31)</f>
        <v/>
      </c>
      <c r="LNP31" s="14" t="str">
        <f>IF('Employee Input 20-21'!LNP31="","",'Employee Input 20-21'!LNP31)</f>
        <v/>
      </c>
      <c r="LNQ31" s="14" t="str">
        <f>IF('Employee Input 20-21'!LNQ31="","",'Employee Input 20-21'!LNQ31)</f>
        <v/>
      </c>
      <c r="LNR31" s="14" t="str">
        <f>IF('Employee Input 20-21'!LNR31="","",'Employee Input 20-21'!LNR31)</f>
        <v/>
      </c>
      <c r="LNS31" s="14" t="str">
        <f>IF('Employee Input 20-21'!LNS31="","",'Employee Input 20-21'!LNS31)</f>
        <v/>
      </c>
      <c r="LNT31" s="14" t="str">
        <f>IF('Employee Input 20-21'!LNT31="","",'Employee Input 20-21'!LNT31)</f>
        <v/>
      </c>
      <c r="LNU31" s="14" t="str">
        <f>IF('Employee Input 20-21'!LNU31="","",'Employee Input 20-21'!LNU31)</f>
        <v/>
      </c>
      <c r="LNV31" s="14" t="str">
        <f>IF('Employee Input 20-21'!LNV31="","",'Employee Input 20-21'!LNV31)</f>
        <v/>
      </c>
      <c r="LNW31" s="14" t="str">
        <f>IF('Employee Input 20-21'!LNW31="","",'Employee Input 20-21'!LNW31)</f>
        <v/>
      </c>
      <c r="LNX31" s="14" t="str">
        <f>IF('Employee Input 20-21'!LNX31="","",'Employee Input 20-21'!LNX31)</f>
        <v/>
      </c>
      <c r="LNY31" s="14" t="str">
        <f>IF('Employee Input 20-21'!LNY31="","",'Employee Input 20-21'!LNY31)</f>
        <v/>
      </c>
      <c r="LNZ31" s="14" t="str">
        <f>IF('Employee Input 20-21'!LNZ31="","",'Employee Input 20-21'!LNZ31)</f>
        <v/>
      </c>
      <c r="LOA31" s="14" t="str">
        <f>IF('Employee Input 20-21'!LOA31="","",'Employee Input 20-21'!LOA31)</f>
        <v/>
      </c>
      <c r="LOB31" s="14" t="str">
        <f>IF('Employee Input 20-21'!LOB31="","",'Employee Input 20-21'!LOB31)</f>
        <v/>
      </c>
      <c r="LOC31" s="14" t="str">
        <f>IF('Employee Input 20-21'!LOC31="","",'Employee Input 20-21'!LOC31)</f>
        <v/>
      </c>
      <c r="LOD31" s="14" t="str">
        <f>IF('Employee Input 20-21'!LOD31="","",'Employee Input 20-21'!LOD31)</f>
        <v/>
      </c>
      <c r="LOE31" s="14" t="str">
        <f>IF('Employee Input 20-21'!LOE31="","",'Employee Input 20-21'!LOE31)</f>
        <v/>
      </c>
      <c r="LOF31" s="14" t="str">
        <f>IF('Employee Input 20-21'!LOF31="","",'Employee Input 20-21'!LOF31)</f>
        <v/>
      </c>
      <c r="LOG31" s="14" t="str">
        <f>IF('Employee Input 20-21'!LOG31="","",'Employee Input 20-21'!LOG31)</f>
        <v/>
      </c>
      <c r="LOH31" s="14" t="str">
        <f>IF('Employee Input 20-21'!LOH31="","",'Employee Input 20-21'!LOH31)</f>
        <v/>
      </c>
      <c r="LOI31" s="14" t="str">
        <f>IF('Employee Input 20-21'!LOI31="","",'Employee Input 20-21'!LOI31)</f>
        <v/>
      </c>
      <c r="LOJ31" s="14" t="str">
        <f>IF('Employee Input 20-21'!LOJ31="","",'Employee Input 20-21'!LOJ31)</f>
        <v/>
      </c>
      <c r="LOK31" s="14" t="str">
        <f>IF('Employee Input 20-21'!LOK31="","",'Employee Input 20-21'!LOK31)</f>
        <v/>
      </c>
      <c r="LOL31" s="14" t="str">
        <f>IF('Employee Input 20-21'!LOL31="","",'Employee Input 20-21'!LOL31)</f>
        <v/>
      </c>
      <c r="LOM31" s="14" t="str">
        <f>IF('Employee Input 20-21'!LOM31="","",'Employee Input 20-21'!LOM31)</f>
        <v/>
      </c>
      <c r="LON31" s="14" t="str">
        <f>IF('Employee Input 20-21'!LON31="","",'Employee Input 20-21'!LON31)</f>
        <v/>
      </c>
      <c r="LOO31" s="14" t="str">
        <f>IF('Employee Input 20-21'!LOO31="","",'Employee Input 20-21'!LOO31)</f>
        <v/>
      </c>
      <c r="LOP31" s="14" t="str">
        <f>IF('Employee Input 20-21'!LOP31="","",'Employee Input 20-21'!LOP31)</f>
        <v/>
      </c>
      <c r="LOQ31" s="14" t="str">
        <f>IF('Employee Input 20-21'!LOQ31="","",'Employee Input 20-21'!LOQ31)</f>
        <v/>
      </c>
      <c r="LOR31" s="14" t="str">
        <f>IF('Employee Input 20-21'!LOR31="","",'Employee Input 20-21'!LOR31)</f>
        <v/>
      </c>
      <c r="LOS31" s="14" t="str">
        <f>IF('Employee Input 20-21'!LOS31="","",'Employee Input 20-21'!LOS31)</f>
        <v/>
      </c>
      <c r="LOT31" s="14" t="str">
        <f>IF('Employee Input 20-21'!LOT31="","",'Employee Input 20-21'!LOT31)</f>
        <v/>
      </c>
      <c r="LOU31" s="14" t="str">
        <f>IF('Employee Input 20-21'!LOU31="","",'Employee Input 20-21'!LOU31)</f>
        <v/>
      </c>
      <c r="LOV31" s="14" t="str">
        <f>IF('Employee Input 20-21'!LOV31="","",'Employee Input 20-21'!LOV31)</f>
        <v/>
      </c>
      <c r="LOW31" s="14" t="str">
        <f>IF('Employee Input 20-21'!LOW31="","",'Employee Input 20-21'!LOW31)</f>
        <v/>
      </c>
      <c r="LOX31" s="14" t="str">
        <f>IF('Employee Input 20-21'!LOX31="","",'Employee Input 20-21'!LOX31)</f>
        <v/>
      </c>
      <c r="LOY31" s="14" t="str">
        <f>IF('Employee Input 20-21'!LOY31="","",'Employee Input 20-21'!LOY31)</f>
        <v/>
      </c>
      <c r="LOZ31" s="14" t="str">
        <f>IF('Employee Input 20-21'!LOZ31="","",'Employee Input 20-21'!LOZ31)</f>
        <v/>
      </c>
      <c r="LPA31" s="14" t="str">
        <f>IF('Employee Input 20-21'!LPA31="","",'Employee Input 20-21'!LPA31)</f>
        <v/>
      </c>
      <c r="LPB31" s="14" t="str">
        <f>IF('Employee Input 20-21'!LPB31="","",'Employee Input 20-21'!LPB31)</f>
        <v/>
      </c>
      <c r="LPC31" s="14" t="str">
        <f>IF('Employee Input 20-21'!LPC31="","",'Employee Input 20-21'!LPC31)</f>
        <v/>
      </c>
      <c r="LPD31" s="14" t="str">
        <f>IF('Employee Input 20-21'!LPD31="","",'Employee Input 20-21'!LPD31)</f>
        <v/>
      </c>
      <c r="LPE31" s="14" t="str">
        <f>IF('Employee Input 20-21'!LPE31="","",'Employee Input 20-21'!LPE31)</f>
        <v/>
      </c>
      <c r="LPF31" s="14" t="str">
        <f>IF('Employee Input 20-21'!LPF31="","",'Employee Input 20-21'!LPF31)</f>
        <v/>
      </c>
      <c r="LPG31" s="14" t="str">
        <f>IF('Employee Input 20-21'!LPG31="","",'Employee Input 20-21'!LPG31)</f>
        <v/>
      </c>
      <c r="LPH31" s="14" t="str">
        <f>IF('Employee Input 20-21'!LPH31="","",'Employee Input 20-21'!LPH31)</f>
        <v/>
      </c>
      <c r="LPI31" s="14" t="str">
        <f>IF('Employee Input 20-21'!LPI31="","",'Employee Input 20-21'!LPI31)</f>
        <v/>
      </c>
      <c r="LPJ31" s="14" t="str">
        <f>IF('Employee Input 20-21'!LPJ31="","",'Employee Input 20-21'!LPJ31)</f>
        <v/>
      </c>
      <c r="LPK31" s="14" t="str">
        <f>IF('Employee Input 20-21'!LPK31="","",'Employee Input 20-21'!LPK31)</f>
        <v/>
      </c>
      <c r="LPL31" s="14" t="str">
        <f>IF('Employee Input 20-21'!LPL31="","",'Employee Input 20-21'!LPL31)</f>
        <v/>
      </c>
      <c r="LPM31" s="14" t="str">
        <f>IF('Employee Input 20-21'!LPM31="","",'Employee Input 20-21'!LPM31)</f>
        <v/>
      </c>
      <c r="LPN31" s="14" t="str">
        <f>IF('Employee Input 20-21'!LPN31="","",'Employee Input 20-21'!LPN31)</f>
        <v/>
      </c>
      <c r="LPO31" s="14" t="str">
        <f>IF('Employee Input 20-21'!LPO31="","",'Employee Input 20-21'!LPO31)</f>
        <v/>
      </c>
      <c r="LPP31" s="14" t="str">
        <f>IF('Employee Input 20-21'!LPP31="","",'Employee Input 20-21'!LPP31)</f>
        <v/>
      </c>
      <c r="LPQ31" s="14" t="str">
        <f>IF('Employee Input 20-21'!LPQ31="","",'Employee Input 20-21'!LPQ31)</f>
        <v/>
      </c>
      <c r="LPR31" s="14" t="str">
        <f>IF('Employee Input 20-21'!LPR31="","",'Employee Input 20-21'!LPR31)</f>
        <v/>
      </c>
      <c r="LPS31" s="14" t="str">
        <f>IF('Employee Input 20-21'!LPS31="","",'Employee Input 20-21'!LPS31)</f>
        <v/>
      </c>
      <c r="LPT31" s="14" t="str">
        <f>IF('Employee Input 20-21'!LPT31="","",'Employee Input 20-21'!LPT31)</f>
        <v/>
      </c>
      <c r="LPU31" s="14" t="str">
        <f>IF('Employee Input 20-21'!LPU31="","",'Employee Input 20-21'!LPU31)</f>
        <v/>
      </c>
      <c r="LPV31" s="14" t="str">
        <f>IF('Employee Input 20-21'!LPV31="","",'Employee Input 20-21'!LPV31)</f>
        <v/>
      </c>
      <c r="LPW31" s="14" t="str">
        <f>IF('Employee Input 20-21'!LPW31="","",'Employee Input 20-21'!LPW31)</f>
        <v/>
      </c>
      <c r="LPX31" s="14" t="str">
        <f>IF('Employee Input 20-21'!LPX31="","",'Employee Input 20-21'!LPX31)</f>
        <v/>
      </c>
      <c r="LPY31" s="14" t="str">
        <f>IF('Employee Input 20-21'!LPY31="","",'Employee Input 20-21'!LPY31)</f>
        <v/>
      </c>
      <c r="LPZ31" s="14" t="str">
        <f>IF('Employee Input 20-21'!LPZ31="","",'Employee Input 20-21'!LPZ31)</f>
        <v/>
      </c>
      <c r="LQA31" s="14" t="str">
        <f>IF('Employee Input 20-21'!LQA31="","",'Employee Input 20-21'!LQA31)</f>
        <v/>
      </c>
      <c r="LQB31" s="14" t="str">
        <f>IF('Employee Input 20-21'!LQB31="","",'Employee Input 20-21'!LQB31)</f>
        <v/>
      </c>
      <c r="LQC31" s="14" t="str">
        <f>IF('Employee Input 20-21'!LQC31="","",'Employee Input 20-21'!LQC31)</f>
        <v/>
      </c>
      <c r="LQD31" s="14" t="str">
        <f>IF('Employee Input 20-21'!LQD31="","",'Employee Input 20-21'!LQD31)</f>
        <v/>
      </c>
      <c r="LQE31" s="14" t="str">
        <f>IF('Employee Input 20-21'!LQE31="","",'Employee Input 20-21'!LQE31)</f>
        <v/>
      </c>
      <c r="LQF31" s="14" t="str">
        <f>IF('Employee Input 20-21'!LQF31="","",'Employee Input 20-21'!LQF31)</f>
        <v/>
      </c>
      <c r="LQG31" s="14" t="str">
        <f>IF('Employee Input 20-21'!LQG31="","",'Employee Input 20-21'!LQG31)</f>
        <v/>
      </c>
      <c r="LQH31" s="14" t="str">
        <f>IF('Employee Input 20-21'!LQH31="","",'Employee Input 20-21'!LQH31)</f>
        <v/>
      </c>
      <c r="LQI31" s="14" t="str">
        <f>IF('Employee Input 20-21'!LQI31="","",'Employee Input 20-21'!LQI31)</f>
        <v/>
      </c>
      <c r="LQJ31" s="14" t="str">
        <f>IF('Employee Input 20-21'!LQJ31="","",'Employee Input 20-21'!LQJ31)</f>
        <v/>
      </c>
      <c r="LQK31" s="14" t="str">
        <f>IF('Employee Input 20-21'!LQK31="","",'Employee Input 20-21'!LQK31)</f>
        <v/>
      </c>
      <c r="LQL31" s="14" t="str">
        <f>IF('Employee Input 20-21'!LQL31="","",'Employee Input 20-21'!LQL31)</f>
        <v/>
      </c>
      <c r="LQM31" s="14" t="str">
        <f>IF('Employee Input 20-21'!LQM31="","",'Employee Input 20-21'!LQM31)</f>
        <v/>
      </c>
      <c r="LQN31" s="14" t="str">
        <f>IF('Employee Input 20-21'!LQN31="","",'Employee Input 20-21'!LQN31)</f>
        <v/>
      </c>
      <c r="LQO31" s="14" t="str">
        <f>IF('Employee Input 20-21'!LQO31="","",'Employee Input 20-21'!LQO31)</f>
        <v/>
      </c>
      <c r="LQP31" s="14" t="str">
        <f>IF('Employee Input 20-21'!LQP31="","",'Employee Input 20-21'!LQP31)</f>
        <v/>
      </c>
      <c r="LQQ31" s="14" t="str">
        <f>IF('Employee Input 20-21'!LQQ31="","",'Employee Input 20-21'!LQQ31)</f>
        <v/>
      </c>
      <c r="LQR31" s="14" t="str">
        <f>IF('Employee Input 20-21'!LQR31="","",'Employee Input 20-21'!LQR31)</f>
        <v/>
      </c>
      <c r="LQS31" s="14" t="str">
        <f>IF('Employee Input 20-21'!LQS31="","",'Employee Input 20-21'!LQS31)</f>
        <v/>
      </c>
      <c r="LQT31" s="14" t="str">
        <f>IF('Employee Input 20-21'!LQT31="","",'Employee Input 20-21'!LQT31)</f>
        <v/>
      </c>
      <c r="LQU31" s="14" t="str">
        <f>IF('Employee Input 20-21'!LQU31="","",'Employee Input 20-21'!LQU31)</f>
        <v/>
      </c>
      <c r="LQV31" s="14" t="str">
        <f>IF('Employee Input 20-21'!LQV31="","",'Employee Input 20-21'!LQV31)</f>
        <v/>
      </c>
      <c r="LQW31" s="14" t="str">
        <f>IF('Employee Input 20-21'!LQW31="","",'Employee Input 20-21'!LQW31)</f>
        <v/>
      </c>
      <c r="LQX31" s="14" t="str">
        <f>IF('Employee Input 20-21'!LQX31="","",'Employee Input 20-21'!LQX31)</f>
        <v/>
      </c>
      <c r="LQY31" s="14" t="str">
        <f>IF('Employee Input 20-21'!LQY31="","",'Employee Input 20-21'!LQY31)</f>
        <v/>
      </c>
      <c r="LQZ31" s="14" t="str">
        <f>IF('Employee Input 20-21'!LQZ31="","",'Employee Input 20-21'!LQZ31)</f>
        <v/>
      </c>
      <c r="LRA31" s="14" t="str">
        <f>IF('Employee Input 20-21'!LRA31="","",'Employee Input 20-21'!LRA31)</f>
        <v/>
      </c>
      <c r="LRB31" s="14" t="str">
        <f>IF('Employee Input 20-21'!LRB31="","",'Employee Input 20-21'!LRB31)</f>
        <v/>
      </c>
      <c r="LRC31" s="14" t="str">
        <f>IF('Employee Input 20-21'!LRC31="","",'Employee Input 20-21'!LRC31)</f>
        <v/>
      </c>
      <c r="LRD31" s="14" t="str">
        <f>IF('Employee Input 20-21'!LRD31="","",'Employee Input 20-21'!LRD31)</f>
        <v/>
      </c>
      <c r="LRE31" s="14" t="str">
        <f>IF('Employee Input 20-21'!LRE31="","",'Employee Input 20-21'!LRE31)</f>
        <v/>
      </c>
      <c r="LRF31" s="14" t="str">
        <f>IF('Employee Input 20-21'!LRF31="","",'Employee Input 20-21'!LRF31)</f>
        <v/>
      </c>
      <c r="LRG31" s="14" t="str">
        <f>IF('Employee Input 20-21'!LRG31="","",'Employee Input 20-21'!LRG31)</f>
        <v/>
      </c>
      <c r="LRH31" s="14" t="str">
        <f>IF('Employee Input 20-21'!LRH31="","",'Employee Input 20-21'!LRH31)</f>
        <v/>
      </c>
      <c r="LRI31" s="14" t="str">
        <f>IF('Employee Input 20-21'!LRI31="","",'Employee Input 20-21'!LRI31)</f>
        <v/>
      </c>
      <c r="LRJ31" s="14" t="str">
        <f>IF('Employee Input 20-21'!LRJ31="","",'Employee Input 20-21'!LRJ31)</f>
        <v/>
      </c>
      <c r="LRK31" s="14" t="str">
        <f>IF('Employee Input 20-21'!LRK31="","",'Employee Input 20-21'!LRK31)</f>
        <v/>
      </c>
      <c r="LRL31" s="14" t="str">
        <f>IF('Employee Input 20-21'!LRL31="","",'Employee Input 20-21'!LRL31)</f>
        <v/>
      </c>
      <c r="LRM31" s="14" t="str">
        <f>IF('Employee Input 20-21'!LRM31="","",'Employee Input 20-21'!LRM31)</f>
        <v/>
      </c>
      <c r="LRN31" s="14" t="str">
        <f>IF('Employee Input 20-21'!LRN31="","",'Employee Input 20-21'!LRN31)</f>
        <v/>
      </c>
      <c r="LRO31" s="14" t="str">
        <f>IF('Employee Input 20-21'!LRO31="","",'Employee Input 20-21'!LRO31)</f>
        <v/>
      </c>
      <c r="LRP31" s="14" t="str">
        <f>IF('Employee Input 20-21'!LRP31="","",'Employee Input 20-21'!LRP31)</f>
        <v/>
      </c>
      <c r="LRQ31" s="14" t="str">
        <f>IF('Employee Input 20-21'!LRQ31="","",'Employee Input 20-21'!LRQ31)</f>
        <v/>
      </c>
      <c r="LRR31" s="14" t="str">
        <f>IF('Employee Input 20-21'!LRR31="","",'Employee Input 20-21'!LRR31)</f>
        <v/>
      </c>
      <c r="LRS31" s="14" t="str">
        <f>IF('Employee Input 20-21'!LRS31="","",'Employee Input 20-21'!LRS31)</f>
        <v/>
      </c>
      <c r="LRT31" s="14" t="str">
        <f>IF('Employee Input 20-21'!LRT31="","",'Employee Input 20-21'!LRT31)</f>
        <v/>
      </c>
      <c r="LRU31" s="14" t="str">
        <f>IF('Employee Input 20-21'!LRU31="","",'Employee Input 20-21'!LRU31)</f>
        <v/>
      </c>
      <c r="LRV31" s="14" t="str">
        <f>IF('Employee Input 20-21'!LRV31="","",'Employee Input 20-21'!LRV31)</f>
        <v/>
      </c>
      <c r="LRW31" s="14" t="str">
        <f>IF('Employee Input 20-21'!LRW31="","",'Employee Input 20-21'!LRW31)</f>
        <v/>
      </c>
      <c r="LRX31" s="14" t="str">
        <f>IF('Employee Input 20-21'!LRX31="","",'Employee Input 20-21'!LRX31)</f>
        <v/>
      </c>
      <c r="LRY31" s="14" t="str">
        <f>IF('Employee Input 20-21'!LRY31="","",'Employee Input 20-21'!LRY31)</f>
        <v/>
      </c>
      <c r="LRZ31" s="14" t="str">
        <f>IF('Employee Input 20-21'!LRZ31="","",'Employee Input 20-21'!LRZ31)</f>
        <v/>
      </c>
      <c r="LSA31" s="14" t="str">
        <f>IF('Employee Input 20-21'!LSA31="","",'Employee Input 20-21'!LSA31)</f>
        <v/>
      </c>
      <c r="LSB31" s="14" t="str">
        <f>IF('Employee Input 20-21'!LSB31="","",'Employee Input 20-21'!LSB31)</f>
        <v/>
      </c>
      <c r="LSC31" s="14" t="str">
        <f>IF('Employee Input 20-21'!LSC31="","",'Employee Input 20-21'!LSC31)</f>
        <v/>
      </c>
      <c r="LSD31" s="14" t="str">
        <f>IF('Employee Input 20-21'!LSD31="","",'Employee Input 20-21'!LSD31)</f>
        <v/>
      </c>
      <c r="LSE31" s="14" t="str">
        <f>IF('Employee Input 20-21'!LSE31="","",'Employee Input 20-21'!LSE31)</f>
        <v/>
      </c>
      <c r="LSF31" s="14" t="str">
        <f>IF('Employee Input 20-21'!LSF31="","",'Employee Input 20-21'!LSF31)</f>
        <v/>
      </c>
      <c r="LSG31" s="14" t="str">
        <f>IF('Employee Input 20-21'!LSG31="","",'Employee Input 20-21'!LSG31)</f>
        <v/>
      </c>
      <c r="LSH31" s="14" t="str">
        <f>IF('Employee Input 20-21'!LSH31="","",'Employee Input 20-21'!LSH31)</f>
        <v/>
      </c>
      <c r="LSI31" s="14" t="str">
        <f>IF('Employee Input 20-21'!LSI31="","",'Employee Input 20-21'!LSI31)</f>
        <v/>
      </c>
      <c r="LSJ31" s="14" t="str">
        <f>IF('Employee Input 20-21'!LSJ31="","",'Employee Input 20-21'!LSJ31)</f>
        <v/>
      </c>
      <c r="LSK31" s="14" t="str">
        <f>IF('Employee Input 20-21'!LSK31="","",'Employee Input 20-21'!LSK31)</f>
        <v/>
      </c>
      <c r="LSL31" s="14" t="str">
        <f>IF('Employee Input 20-21'!LSL31="","",'Employee Input 20-21'!LSL31)</f>
        <v/>
      </c>
      <c r="LSM31" s="14" t="str">
        <f>IF('Employee Input 20-21'!LSM31="","",'Employee Input 20-21'!LSM31)</f>
        <v/>
      </c>
      <c r="LSN31" s="14" t="str">
        <f>IF('Employee Input 20-21'!LSN31="","",'Employee Input 20-21'!LSN31)</f>
        <v/>
      </c>
      <c r="LSO31" s="14" t="str">
        <f>IF('Employee Input 20-21'!LSO31="","",'Employee Input 20-21'!LSO31)</f>
        <v/>
      </c>
      <c r="LSP31" s="14" t="str">
        <f>IF('Employee Input 20-21'!LSP31="","",'Employee Input 20-21'!LSP31)</f>
        <v/>
      </c>
      <c r="LSQ31" s="14" t="str">
        <f>IF('Employee Input 20-21'!LSQ31="","",'Employee Input 20-21'!LSQ31)</f>
        <v/>
      </c>
      <c r="LSR31" s="14" t="str">
        <f>IF('Employee Input 20-21'!LSR31="","",'Employee Input 20-21'!LSR31)</f>
        <v/>
      </c>
      <c r="LSS31" s="14" t="str">
        <f>IF('Employee Input 20-21'!LSS31="","",'Employee Input 20-21'!LSS31)</f>
        <v/>
      </c>
      <c r="LST31" s="14" t="str">
        <f>IF('Employee Input 20-21'!LST31="","",'Employee Input 20-21'!LST31)</f>
        <v/>
      </c>
      <c r="LSU31" s="14" t="str">
        <f>IF('Employee Input 20-21'!LSU31="","",'Employee Input 20-21'!LSU31)</f>
        <v/>
      </c>
      <c r="LSV31" s="14" t="str">
        <f>IF('Employee Input 20-21'!LSV31="","",'Employee Input 20-21'!LSV31)</f>
        <v/>
      </c>
      <c r="LSW31" s="14" t="str">
        <f>IF('Employee Input 20-21'!LSW31="","",'Employee Input 20-21'!LSW31)</f>
        <v/>
      </c>
      <c r="LSX31" s="14" t="str">
        <f>IF('Employee Input 20-21'!LSX31="","",'Employee Input 20-21'!LSX31)</f>
        <v/>
      </c>
      <c r="LSY31" s="14" t="str">
        <f>IF('Employee Input 20-21'!LSY31="","",'Employee Input 20-21'!LSY31)</f>
        <v/>
      </c>
      <c r="LSZ31" s="14" t="str">
        <f>IF('Employee Input 20-21'!LSZ31="","",'Employee Input 20-21'!LSZ31)</f>
        <v/>
      </c>
      <c r="LTA31" s="14" t="str">
        <f>IF('Employee Input 20-21'!LTA31="","",'Employee Input 20-21'!LTA31)</f>
        <v/>
      </c>
      <c r="LTB31" s="14" t="str">
        <f>IF('Employee Input 20-21'!LTB31="","",'Employee Input 20-21'!LTB31)</f>
        <v/>
      </c>
      <c r="LTC31" s="14" t="str">
        <f>IF('Employee Input 20-21'!LTC31="","",'Employee Input 20-21'!LTC31)</f>
        <v/>
      </c>
      <c r="LTD31" s="14" t="str">
        <f>IF('Employee Input 20-21'!LTD31="","",'Employee Input 20-21'!LTD31)</f>
        <v/>
      </c>
      <c r="LTE31" s="14" t="str">
        <f>IF('Employee Input 20-21'!LTE31="","",'Employee Input 20-21'!LTE31)</f>
        <v/>
      </c>
      <c r="LTF31" s="14" t="str">
        <f>IF('Employee Input 20-21'!LTF31="","",'Employee Input 20-21'!LTF31)</f>
        <v/>
      </c>
      <c r="LTG31" s="14" t="str">
        <f>IF('Employee Input 20-21'!LTG31="","",'Employee Input 20-21'!LTG31)</f>
        <v/>
      </c>
      <c r="LTH31" s="14" t="str">
        <f>IF('Employee Input 20-21'!LTH31="","",'Employee Input 20-21'!LTH31)</f>
        <v/>
      </c>
      <c r="LTI31" s="14" t="str">
        <f>IF('Employee Input 20-21'!LTI31="","",'Employee Input 20-21'!LTI31)</f>
        <v/>
      </c>
      <c r="LTJ31" s="14" t="str">
        <f>IF('Employee Input 20-21'!LTJ31="","",'Employee Input 20-21'!LTJ31)</f>
        <v/>
      </c>
      <c r="LTK31" s="14" t="str">
        <f>IF('Employee Input 20-21'!LTK31="","",'Employee Input 20-21'!LTK31)</f>
        <v/>
      </c>
      <c r="LTL31" s="14" t="str">
        <f>IF('Employee Input 20-21'!LTL31="","",'Employee Input 20-21'!LTL31)</f>
        <v/>
      </c>
      <c r="LTM31" s="14" t="str">
        <f>IF('Employee Input 20-21'!LTM31="","",'Employee Input 20-21'!LTM31)</f>
        <v/>
      </c>
      <c r="LTN31" s="14" t="str">
        <f>IF('Employee Input 20-21'!LTN31="","",'Employee Input 20-21'!LTN31)</f>
        <v/>
      </c>
      <c r="LTO31" s="14" t="str">
        <f>IF('Employee Input 20-21'!LTO31="","",'Employee Input 20-21'!LTO31)</f>
        <v/>
      </c>
      <c r="LTP31" s="14" t="str">
        <f>IF('Employee Input 20-21'!LTP31="","",'Employee Input 20-21'!LTP31)</f>
        <v/>
      </c>
      <c r="LTQ31" s="14" t="str">
        <f>IF('Employee Input 20-21'!LTQ31="","",'Employee Input 20-21'!LTQ31)</f>
        <v/>
      </c>
      <c r="LTR31" s="14" t="str">
        <f>IF('Employee Input 20-21'!LTR31="","",'Employee Input 20-21'!LTR31)</f>
        <v/>
      </c>
      <c r="LTS31" s="14" t="str">
        <f>IF('Employee Input 20-21'!LTS31="","",'Employee Input 20-21'!LTS31)</f>
        <v/>
      </c>
      <c r="LTT31" s="14" t="str">
        <f>IF('Employee Input 20-21'!LTT31="","",'Employee Input 20-21'!LTT31)</f>
        <v/>
      </c>
      <c r="LTU31" s="14" t="str">
        <f>IF('Employee Input 20-21'!LTU31="","",'Employee Input 20-21'!LTU31)</f>
        <v/>
      </c>
      <c r="LTV31" s="14" t="str">
        <f>IF('Employee Input 20-21'!LTV31="","",'Employee Input 20-21'!LTV31)</f>
        <v/>
      </c>
      <c r="LTW31" s="14" t="str">
        <f>IF('Employee Input 20-21'!LTW31="","",'Employee Input 20-21'!LTW31)</f>
        <v/>
      </c>
      <c r="LTX31" s="14" t="str">
        <f>IF('Employee Input 20-21'!LTX31="","",'Employee Input 20-21'!LTX31)</f>
        <v/>
      </c>
      <c r="LTY31" s="14" t="str">
        <f>IF('Employee Input 20-21'!LTY31="","",'Employee Input 20-21'!LTY31)</f>
        <v/>
      </c>
      <c r="LTZ31" s="14" t="str">
        <f>IF('Employee Input 20-21'!LTZ31="","",'Employee Input 20-21'!LTZ31)</f>
        <v/>
      </c>
      <c r="LUA31" s="14" t="str">
        <f>IF('Employee Input 20-21'!LUA31="","",'Employee Input 20-21'!LUA31)</f>
        <v/>
      </c>
      <c r="LUB31" s="14" t="str">
        <f>IF('Employee Input 20-21'!LUB31="","",'Employee Input 20-21'!LUB31)</f>
        <v/>
      </c>
      <c r="LUC31" s="14" t="str">
        <f>IF('Employee Input 20-21'!LUC31="","",'Employee Input 20-21'!LUC31)</f>
        <v/>
      </c>
      <c r="LUD31" s="14" t="str">
        <f>IF('Employee Input 20-21'!LUD31="","",'Employee Input 20-21'!LUD31)</f>
        <v/>
      </c>
      <c r="LUE31" s="14" t="str">
        <f>IF('Employee Input 20-21'!LUE31="","",'Employee Input 20-21'!LUE31)</f>
        <v/>
      </c>
      <c r="LUF31" s="14" t="str">
        <f>IF('Employee Input 20-21'!LUF31="","",'Employee Input 20-21'!LUF31)</f>
        <v/>
      </c>
      <c r="LUG31" s="14" t="str">
        <f>IF('Employee Input 20-21'!LUG31="","",'Employee Input 20-21'!LUG31)</f>
        <v/>
      </c>
      <c r="LUH31" s="14" t="str">
        <f>IF('Employee Input 20-21'!LUH31="","",'Employee Input 20-21'!LUH31)</f>
        <v/>
      </c>
      <c r="LUI31" s="14" t="str">
        <f>IF('Employee Input 20-21'!LUI31="","",'Employee Input 20-21'!LUI31)</f>
        <v/>
      </c>
      <c r="LUJ31" s="14" t="str">
        <f>IF('Employee Input 20-21'!LUJ31="","",'Employee Input 20-21'!LUJ31)</f>
        <v/>
      </c>
      <c r="LUK31" s="14" t="str">
        <f>IF('Employee Input 20-21'!LUK31="","",'Employee Input 20-21'!LUK31)</f>
        <v/>
      </c>
      <c r="LUL31" s="14" t="str">
        <f>IF('Employee Input 20-21'!LUL31="","",'Employee Input 20-21'!LUL31)</f>
        <v/>
      </c>
      <c r="LUM31" s="14" t="str">
        <f>IF('Employee Input 20-21'!LUM31="","",'Employee Input 20-21'!LUM31)</f>
        <v/>
      </c>
      <c r="LUN31" s="14" t="str">
        <f>IF('Employee Input 20-21'!LUN31="","",'Employee Input 20-21'!LUN31)</f>
        <v/>
      </c>
      <c r="LUO31" s="14" t="str">
        <f>IF('Employee Input 20-21'!LUO31="","",'Employee Input 20-21'!LUO31)</f>
        <v/>
      </c>
      <c r="LUP31" s="14" t="str">
        <f>IF('Employee Input 20-21'!LUP31="","",'Employee Input 20-21'!LUP31)</f>
        <v/>
      </c>
      <c r="LUQ31" s="14" t="str">
        <f>IF('Employee Input 20-21'!LUQ31="","",'Employee Input 20-21'!LUQ31)</f>
        <v/>
      </c>
      <c r="LUR31" s="14" t="str">
        <f>IF('Employee Input 20-21'!LUR31="","",'Employee Input 20-21'!LUR31)</f>
        <v/>
      </c>
      <c r="LUS31" s="14" t="str">
        <f>IF('Employee Input 20-21'!LUS31="","",'Employee Input 20-21'!LUS31)</f>
        <v/>
      </c>
      <c r="LUT31" s="14" t="str">
        <f>IF('Employee Input 20-21'!LUT31="","",'Employee Input 20-21'!LUT31)</f>
        <v/>
      </c>
      <c r="LUU31" s="14" t="str">
        <f>IF('Employee Input 20-21'!LUU31="","",'Employee Input 20-21'!LUU31)</f>
        <v/>
      </c>
      <c r="LUV31" s="14" t="str">
        <f>IF('Employee Input 20-21'!LUV31="","",'Employee Input 20-21'!LUV31)</f>
        <v/>
      </c>
      <c r="LUW31" s="14" t="str">
        <f>IF('Employee Input 20-21'!LUW31="","",'Employee Input 20-21'!LUW31)</f>
        <v/>
      </c>
      <c r="LUX31" s="14" t="str">
        <f>IF('Employee Input 20-21'!LUX31="","",'Employee Input 20-21'!LUX31)</f>
        <v/>
      </c>
      <c r="LUY31" s="14" t="str">
        <f>IF('Employee Input 20-21'!LUY31="","",'Employee Input 20-21'!LUY31)</f>
        <v/>
      </c>
      <c r="LUZ31" s="14" t="str">
        <f>IF('Employee Input 20-21'!LUZ31="","",'Employee Input 20-21'!LUZ31)</f>
        <v/>
      </c>
      <c r="LVA31" s="14" t="str">
        <f>IF('Employee Input 20-21'!LVA31="","",'Employee Input 20-21'!LVA31)</f>
        <v/>
      </c>
      <c r="LVB31" s="14" t="str">
        <f>IF('Employee Input 20-21'!LVB31="","",'Employee Input 20-21'!LVB31)</f>
        <v/>
      </c>
      <c r="LVC31" s="14" t="str">
        <f>IF('Employee Input 20-21'!LVC31="","",'Employee Input 20-21'!LVC31)</f>
        <v/>
      </c>
      <c r="LVD31" s="14" t="str">
        <f>IF('Employee Input 20-21'!LVD31="","",'Employee Input 20-21'!LVD31)</f>
        <v/>
      </c>
      <c r="LVE31" s="14" t="str">
        <f>IF('Employee Input 20-21'!LVE31="","",'Employee Input 20-21'!LVE31)</f>
        <v/>
      </c>
      <c r="LVF31" s="14" t="str">
        <f>IF('Employee Input 20-21'!LVF31="","",'Employee Input 20-21'!LVF31)</f>
        <v/>
      </c>
      <c r="LVG31" s="14" t="str">
        <f>IF('Employee Input 20-21'!LVG31="","",'Employee Input 20-21'!LVG31)</f>
        <v/>
      </c>
      <c r="LVH31" s="14" t="str">
        <f>IF('Employee Input 20-21'!LVH31="","",'Employee Input 20-21'!LVH31)</f>
        <v/>
      </c>
      <c r="LVI31" s="14" t="str">
        <f>IF('Employee Input 20-21'!LVI31="","",'Employee Input 20-21'!LVI31)</f>
        <v/>
      </c>
      <c r="LVJ31" s="14" t="str">
        <f>IF('Employee Input 20-21'!LVJ31="","",'Employee Input 20-21'!LVJ31)</f>
        <v/>
      </c>
      <c r="LVK31" s="14" t="str">
        <f>IF('Employee Input 20-21'!LVK31="","",'Employee Input 20-21'!LVK31)</f>
        <v/>
      </c>
      <c r="LVL31" s="14" t="str">
        <f>IF('Employee Input 20-21'!LVL31="","",'Employee Input 20-21'!LVL31)</f>
        <v/>
      </c>
      <c r="LVM31" s="14" t="str">
        <f>IF('Employee Input 20-21'!LVM31="","",'Employee Input 20-21'!LVM31)</f>
        <v/>
      </c>
      <c r="LVN31" s="14" t="str">
        <f>IF('Employee Input 20-21'!LVN31="","",'Employee Input 20-21'!LVN31)</f>
        <v/>
      </c>
      <c r="LVO31" s="14" t="str">
        <f>IF('Employee Input 20-21'!LVO31="","",'Employee Input 20-21'!LVO31)</f>
        <v/>
      </c>
      <c r="LVP31" s="14" t="str">
        <f>IF('Employee Input 20-21'!LVP31="","",'Employee Input 20-21'!LVP31)</f>
        <v/>
      </c>
      <c r="LVQ31" s="14" t="str">
        <f>IF('Employee Input 20-21'!LVQ31="","",'Employee Input 20-21'!LVQ31)</f>
        <v/>
      </c>
      <c r="LVR31" s="14" t="str">
        <f>IF('Employee Input 20-21'!LVR31="","",'Employee Input 20-21'!LVR31)</f>
        <v/>
      </c>
      <c r="LVS31" s="14" t="str">
        <f>IF('Employee Input 20-21'!LVS31="","",'Employee Input 20-21'!LVS31)</f>
        <v/>
      </c>
      <c r="LVT31" s="14" t="str">
        <f>IF('Employee Input 20-21'!LVT31="","",'Employee Input 20-21'!LVT31)</f>
        <v/>
      </c>
      <c r="LVU31" s="14" t="str">
        <f>IF('Employee Input 20-21'!LVU31="","",'Employee Input 20-21'!LVU31)</f>
        <v/>
      </c>
      <c r="LVV31" s="14" t="str">
        <f>IF('Employee Input 20-21'!LVV31="","",'Employee Input 20-21'!LVV31)</f>
        <v/>
      </c>
      <c r="LVW31" s="14" t="str">
        <f>IF('Employee Input 20-21'!LVW31="","",'Employee Input 20-21'!LVW31)</f>
        <v/>
      </c>
      <c r="LVX31" s="14" t="str">
        <f>IF('Employee Input 20-21'!LVX31="","",'Employee Input 20-21'!LVX31)</f>
        <v/>
      </c>
      <c r="LVY31" s="14" t="str">
        <f>IF('Employee Input 20-21'!LVY31="","",'Employee Input 20-21'!LVY31)</f>
        <v/>
      </c>
      <c r="LVZ31" s="14" t="str">
        <f>IF('Employee Input 20-21'!LVZ31="","",'Employee Input 20-21'!LVZ31)</f>
        <v/>
      </c>
      <c r="LWA31" s="14" t="str">
        <f>IF('Employee Input 20-21'!LWA31="","",'Employee Input 20-21'!LWA31)</f>
        <v/>
      </c>
      <c r="LWB31" s="14" t="str">
        <f>IF('Employee Input 20-21'!LWB31="","",'Employee Input 20-21'!LWB31)</f>
        <v/>
      </c>
      <c r="LWC31" s="14" t="str">
        <f>IF('Employee Input 20-21'!LWC31="","",'Employee Input 20-21'!LWC31)</f>
        <v/>
      </c>
      <c r="LWD31" s="14" t="str">
        <f>IF('Employee Input 20-21'!LWD31="","",'Employee Input 20-21'!LWD31)</f>
        <v/>
      </c>
      <c r="LWE31" s="14" t="str">
        <f>IF('Employee Input 20-21'!LWE31="","",'Employee Input 20-21'!LWE31)</f>
        <v/>
      </c>
      <c r="LWF31" s="14" t="str">
        <f>IF('Employee Input 20-21'!LWF31="","",'Employee Input 20-21'!LWF31)</f>
        <v/>
      </c>
      <c r="LWG31" s="14" t="str">
        <f>IF('Employee Input 20-21'!LWG31="","",'Employee Input 20-21'!LWG31)</f>
        <v/>
      </c>
      <c r="LWH31" s="14" t="str">
        <f>IF('Employee Input 20-21'!LWH31="","",'Employee Input 20-21'!LWH31)</f>
        <v/>
      </c>
      <c r="LWI31" s="14" t="str">
        <f>IF('Employee Input 20-21'!LWI31="","",'Employee Input 20-21'!LWI31)</f>
        <v/>
      </c>
      <c r="LWJ31" s="14" t="str">
        <f>IF('Employee Input 20-21'!LWJ31="","",'Employee Input 20-21'!LWJ31)</f>
        <v/>
      </c>
      <c r="LWK31" s="14" t="str">
        <f>IF('Employee Input 20-21'!LWK31="","",'Employee Input 20-21'!LWK31)</f>
        <v/>
      </c>
      <c r="LWL31" s="14" t="str">
        <f>IF('Employee Input 20-21'!LWL31="","",'Employee Input 20-21'!LWL31)</f>
        <v/>
      </c>
      <c r="LWM31" s="14" t="str">
        <f>IF('Employee Input 20-21'!LWM31="","",'Employee Input 20-21'!LWM31)</f>
        <v/>
      </c>
      <c r="LWN31" s="14" t="str">
        <f>IF('Employee Input 20-21'!LWN31="","",'Employee Input 20-21'!LWN31)</f>
        <v/>
      </c>
      <c r="LWO31" s="14" t="str">
        <f>IF('Employee Input 20-21'!LWO31="","",'Employee Input 20-21'!LWO31)</f>
        <v/>
      </c>
      <c r="LWP31" s="14" t="str">
        <f>IF('Employee Input 20-21'!LWP31="","",'Employee Input 20-21'!LWP31)</f>
        <v/>
      </c>
      <c r="LWQ31" s="14" t="str">
        <f>IF('Employee Input 20-21'!LWQ31="","",'Employee Input 20-21'!LWQ31)</f>
        <v/>
      </c>
      <c r="LWR31" s="14" t="str">
        <f>IF('Employee Input 20-21'!LWR31="","",'Employee Input 20-21'!LWR31)</f>
        <v/>
      </c>
      <c r="LWS31" s="14" t="str">
        <f>IF('Employee Input 20-21'!LWS31="","",'Employee Input 20-21'!LWS31)</f>
        <v/>
      </c>
      <c r="LWT31" s="14" t="str">
        <f>IF('Employee Input 20-21'!LWT31="","",'Employee Input 20-21'!LWT31)</f>
        <v/>
      </c>
      <c r="LWU31" s="14" t="str">
        <f>IF('Employee Input 20-21'!LWU31="","",'Employee Input 20-21'!LWU31)</f>
        <v/>
      </c>
      <c r="LWV31" s="14" t="str">
        <f>IF('Employee Input 20-21'!LWV31="","",'Employee Input 20-21'!LWV31)</f>
        <v/>
      </c>
      <c r="LWW31" s="14" t="str">
        <f>IF('Employee Input 20-21'!LWW31="","",'Employee Input 20-21'!LWW31)</f>
        <v/>
      </c>
      <c r="LWX31" s="14" t="str">
        <f>IF('Employee Input 20-21'!LWX31="","",'Employee Input 20-21'!LWX31)</f>
        <v/>
      </c>
      <c r="LWY31" s="14" t="str">
        <f>IF('Employee Input 20-21'!LWY31="","",'Employee Input 20-21'!LWY31)</f>
        <v/>
      </c>
      <c r="LWZ31" s="14" t="str">
        <f>IF('Employee Input 20-21'!LWZ31="","",'Employee Input 20-21'!LWZ31)</f>
        <v/>
      </c>
      <c r="LXA31" s="14" t="str">
        <f>IF('Employee Input 20-21'!LXA31="","",'Employee Input 20-21'!LXA31)</f>
        <v/>
      </c>
      <c r="LXB31" s="14" t="str">
        <f>IF('Employee Input 20-21'!LXB31="","",'Employee Input 20-21'!LXB31)</f>
        <v/>
      </c>
      <c r="LXC31" s="14" t="str">
        <f>IF('Employee Input 20-21'!LXC31="","",'Employee Input 20-21'!LXC31)</f>
        <v/>
      </c>
      <c r="LXD31" s="14" t="str">
        <f>IF('Employee Input 20-21'!LXD31="","",'Employee Input 20-21'!LXD31)</f>
        <v/>
      </c>
      <c r="LXE31" s="14" t="str">
        <f>IF('Employee Input 20-21'!LXE31="","",'Employee Input 20-21'!LXE31)</f>
        <v/>
      </c>
      <c r="LXF31" s="14" t="str">
        <f>IF('Employee Input 20-21'!LXF31="","",'Employee Input 20-21'!LXF31)</f>
        <v/>
      </c>
      <c r="LXG31" s="14" t="str">
        <f>IF('Employee Input 20-21'!LXG31="","",'Employee Input 20-21'!LXG31)</f>
        <v/>
      </c>
      <c r="LXH31" s="14" t="str">
        <f>IF('Employee Input 20-21'!LXH31="","",'Employee Input 20-21'!LXH31)</f>
        <v/>
      </c>
      <c r="LXI31" s="14" t="str">
        <f>IF('Employee Input 20-21'!LXI31="","",'Employee Input 20-21'!LXI31)</f>
        <v/>
      </c>
      <c r="LXJ31" s="14" t="str">
        <f>IF('Employee Input 20-21'!LXJ31="","",'Employee Input 20-21'!LXJ31)</f>
        <v/>
      </c>
      <c r="LXK31" s="14" t="str">
        <f>IF('Employee Input 20-21'!LXK31="","",'Employee Input 20-21'!LXK31)</f>
        <v/>
      </c>
      <c r="LXL31" s="14" t="str">
        <f>IF('Employee Input 20-21'!LXL31="","",'Employee Input 20-21'!LXL31)</f>
        <v/>
      </c>
      <c r="LXM31" s="14" t="str">
        <f>IF('Employee Input 20-21'!LXM31="","",'Employee Input 20-21'!LXM31)</f>
        <v/>
      </c>
      <c r="LXN31" s="14" t="str">
        <f>IF('Employee Input 20-21'!LXN31="","",'Employee Input 20-21'!LXN31)</f>
        <v/>
      </c>
      <c r="LXO31" s="14" t="str">
        <f>IF('Employee Input 20-21'!LXO31="","",'Employee Input 20-21'!LXO31)</f>
        <v/>
      </c>
      <c r="LXP31" s="14" t="str">
        <f>IF('Employee Input 20-21'!LXP31="","",'Employee Input 20-21'!LXP31)</f>
        <v/>
      </c>
      <c r="LXQ31" s="14" t="str">
        <f>IF('Employee Input 20-21'!LXQ31="","",'Employee Input 20-21'!LXQ31)</f>
        <v/>
      </c>
      <c r="LXR31" s="14" t="str">
        <f>IF('Employee Input 20-21'!LXR31="","",'Employee Input 20-21'!LXR31)</f>
        <v/>
      </c>
      <c r="LXS31" s="14" t="str">
        <f>IF('Employee Input 20-21'!LXS31="","",'Employee Input 20-21'!LXS31)</f>
        <v/>
      </c>
      <c r="LXT31" s="14" t="str">
        <f>IF('Employee Input 20-21'!LXT31="","",'Employee Input 20-21'!LXT31)</f>
        <v/>
      </c>
      <c r="LXU31" s="14" t="str">
        <f>IF('Employee Input 20-21'!LXU31="","",'Employee Input 20-21'!LXU31)</f>
        <v/>
      </c>
      <c r="LXV31" s="14" t="str">
        <f>IF('Employee Input 20-21'!LXV31="","",'Employee Input 20-21'!LXV31)</f>
        <v/>
      </c>
      <c r="LXW31" s="14" t="str">
        <f>IF('Employee Input 20-21'!LXW31="","",'Employee Input 20-21'!LXW31)</f>
        <v/>
      </c>
      <c r="LXX31" s="14" t="str">
        <f>IF('Employee Input 20-21'!LXX31="","",'Employee Input 20-21'!LXX31)</f>
        <v/>
      </c>
      <c r="LXY31" s="14" t="str">
        <f>IF('Employee Input 20-21'!LXY31="","",'Employee Input 20-21'!LXY31)</f>
        <v/>
      </c>
      <c r="LXZ31" s="14" t="str">
        <f>IF('Employee Input 20-21'!LXZ31="","",'Employee Input 20-21'!LXZ31)</f>
        <v/>
      </c>
      <c r="LYA31" s="14" t="str">
        <f>IF('Employee Input 20-21'!LYA31="","",'Employee Input 20-21'!LYA31)</f>
        <v/>
      </c>
      <c r="LYB31" s="14" t="str">
        <f>IF('Employee Input 20-21'!LYB31="","",'Employee Input 20-21'!LYB31)</f>
        <v/>
      </c>
      <c r="LYC31" s="14" t="str">
        <f>IF('Employee Input 20-21'!LYC31="","",'Employee Input 20-21'!LYC31)</f>
        <v/>
      </c>
      <c r="LYD31" s="14" t="str">
        <f>IF('Employee Input 20-21'!LYD31="","",'Employee Input 20-21'!LYD31)</f>
        <v/>
      </c>
      <c r="LYE31" s="14" t="str">
        <f>IF('Employee Input 20-21'!LYE31="","",'Employee Input 20-21'!LYE31)</f>
        <v/>
      </c>
      <c r="LYF31" s="14" t="str">
        <f>IF('Employee Input 20-21'!LYF31="","",'Employee Input 20-21'!LYF31)</f>
        <v/>
      </c>
      <c r="LYG31" s="14" t="str">
        <f>IF('Employee Input 20-21'!LYG31="","",'Employee Input 20-21'!LYG31)</f>
        <v/>
      </c>
      <c r="LYH31" s="14" t="str">
        <f>IF('Employee Input 20-21'!LYH31="","",'Employee Input 20-21'!LYH31)</f>
        <v/>
      </c>
      <c r="LYI31" s="14" t="str">
        <f>IF('Employee Input 20-21'!LYI31="","",'Employee Input 20-21'!LYI31)</f>
        <v/>
      </c>
      <c r="LYJ31" s="14" t="str">
        <f>IF('Employee Input 20-21'!LYJ31="","",'Employee Input 20-21'!LYJ31)</f>
        <v/>
      </c>
      <c r="LYK31" s="14" t="str">
        <f>IF('Employee Input 20-21'!LYK31="","",'Employee Input 20-21'!LYK31)</f>
        <v/>
      </c>
      <c r="LYL31" s="14" t="str">
        <f>IF('Employee Input 20-21'!LYL31="","",'Employee Input 20-21'!LYL31)</f>
        <v/>
      </c>
      <c r="LYM31" s="14" t="str">
        <f>IF('Employee Input 20-21'!LYM31="","",'Employee Input 20-21'!LYM31)</f>
        <v/>
      </c>
      <c r="LYN31" s="14" t="str">
        <f>IF('Employee Input 20-21'!LYN31="","",'Employee Input 20-21'!LYN31)</f>
        <v/>
      </c>
      <c r="LYO31" s="14" t="str">
        <f>IF('Employee Input 20-21'!LYO31="","",'Employee Input 20-21'!LYO31)</f>
        <v/>
      </c>
      <c r="LYP31" s="14" t="str">
        <f>IF('Employee Input 20-21'!LYP31="","",'Employee Input 20-21'!LYP31)</f>
        <v/>
      </c>
      <c r="LYQ31" s="14" t="str">
        <f>IF('Employee Input 20-21'!LYQ31="","",'Employee Input 20-21'!LYQ31)</f>
        <v/>
      </c>
      <c r="LYR31" s="14" t="str">
        <f>IF('Employee Input 20-21'!LYR31="","",'Employee Input 20-21'!LYR31)</f>
        <v/>
      </c>
      <c r="LYS31" s="14" t="str">
        <f>IF('Employee Input 20-21'!LYS31="","",'Employee Input 20-21'!LYS31)</f>
        <v/>
      </c>
      <c r="LYT31" s="14" t="str">
        <f>IF('Employee Input 20-21'!LYT31="","",'Employee Input 20-21'!LYT31)</f>
        <v/>
      </c>
      <c r="LYU31" s="14" t="str">
        <f>IF('Employee Input 20-21'!LYU31="","",'Employee Input 20-21'!LYU31)</f>
        <v/>
      </c>
      <c r="LYV31" s="14" t="str">
        <f>IF('Employee Input 20-21'!LYV31="","",'Employee Input 20-21'!LYV31)</f>
        <v/>
      </c>
      <c r="LYW31" s="14" t="str">
        <f>IF('Employee Input 20-21'!LYW31="","",'Employee Input 20-21'!LYW31)</f>
        <v/>
      </c>
      <c r="LYX31" s="14" t="str">
        <f>IF('Employee Input 20-21'!LYX31="","",'Employee Input 20-21'!LYX31)</f>
        <v/>
      </c>
      <c r="LYY31" s="14" t="str">
        <f>IF('Employee Input 20-21'!LYY31="","",'Employee Input 20-21'!LYY31)</f>
        <v/>
      </c>
      <c r="LYZ31" s="14" t="str">
        <f>IF('Employee Input 20-21'!LYZ31="","",'Employee Input 20-21'!LYZ31)</f>
        <v/>
      </c>
      <c r="LZA31" s="14" t="str">
        <f>IF('Employee Input 20-21'!LZA31="","",'Employee Input 20-21'!LZA31)</f>
        <v/>
      </c>
      <c r="LZB31" s="14" t="str">
        <f>IF('Employee Input 20-21'!LZB31="","",'Employee Input 20-21'!LZB31)</f>
        <v/>
      </c>
      <c r="LZC31" s="14" t="str">
        <f>IF('Employee Input 20-21'!LZC31="","",'Employee Input 20-21'!LZC31)</f>
        <v/>
      </c>
      <c r="LZD31" s="14" t="str">
        <f>IF('Employee Input 20-21'!LZD31="","",'Employee Input 20-21'!LZD31)</f>
        <v/>
      </c>
      <c r="LZE31" s="14" t="str">
        <f>IF('Employee Input 20-21'!LZE31="","",'Employee Input 20-21'!LZE31)</f>
        <v/>
      </c>
      <c r="LZF31" s="14" t="str">
        <f>IF('Employee Input 20-21'!LZF31="","",'Employee Input 20-21'!LZF31)</f>
        <v/>
      </c>
      <c r="LZG31" s="14" t="str">
        <f>IF('Employee Input 20-21'!LZG31="","",'Employee Input 20-21'!LZG31)</f>
        <v/>
      </c>
      <c r="LZH31" s="14" t="str">
        <f>IF('Employee Input 20-21'!LZH31="","",'Employee Input 20-21'!LZH31)</f>
        <v/>
      </c>
      <c r="LZI31" s="14" t="str">
        <f>IF('Employee Input 20-21'!LZI31="","",'Employee Input 20-21'!LZI31)</f>
        <v/>
      </c>
      <c r="LZJ31" s="14" t="str">
        <f>IF('Employee Input 20-21'!LZJ31="","",'Employee Input 20-21'!LZJ31)</f>
        <v/>
      </c>
      <c r="LZK31" s="14" t="str">
        <f>IF('Employee Input 20-21'!LZK31="","",'Employee Input 20-21'!LZK31)</f>
        <v/>
      </c>
      <c r="LZL31" s="14" t="str">
        <f>IF('Employee Input 20-21'!LZL31="","",'Employee Input 20-21'!LZL31)</f>
        <v/>
      </c>
      <c r="LZM31" s="14" t="str">
        <f>IF('Employee Input 20-21'!LZM31="","",'Employee Input 20-21'!LZM31)</f>
        <v/>
      </c>
      <c r="LZN31" s="14" t="str">
        <f>IF('Employee Input 20-21'!LZN31="","",'Employee Input 20-21'!LZN31)</f>
        <v/>
      </c>
      <c r="LZO31" s="14" t="str">
        <f>IF('Employee Input 20-21'!LZO31="","",'Employee Input 20-21'!LZO31)</f>
        <v/>
      </c>
      <c r="LZP31" s="14" t="str">
        <f>IF('Employee Input 20-21'!LZP31="","",'Employee Input 20-21'!LZP31)</f>
        <v/>
      </c>
      <c r="LZQ31" s="14" t="str">
        <f>IF('Employee Input 20-21'!LZQ31="","",'Employee Input 20-21'!LZQ31)</f>
        <v/>
      </c>
      <c r="LZR31" s="14" t="str">
        <f>IF('Employee Input 20-21'!LZR31="","",'Employee Input 20-21'!LZR31)</f>
        <v/>
      </c>
      <c r="LZS31" s="14" t="str">
        <f>IF('Employee Input 20-21'!LZS31="","",'Employee Input 20-21'!LZS31)</f>
        <v/>
      </c>
      <c r="LZT31" s="14" t="str">
        <f>IF('Employee Input 20-21'!LZT31="","",'Employee Input 20-21'!LZT31)</f>
        <v/>
      </c>
      <c r="LZU31" s="14" t="str">
        <f>IF('Employee Input 20-21'!LZU31="","",'Employee Input 20-21'!LZU31)</f>
        <v/>
      </c>
      <c r="LZV31" s="14" t="str">
        <f>IF('Employee Input 20-21'!LZV31="","",'Employee Input 20-21'!LZV31)</f>
        <v/>
      </c>
      <c r="LZW31" s="14" t="str">
        <f>IF('Employee Input 20-21'!LZW31="","",'Employee Input 20-21'!LZW31)</f>
        <v/>
      </c>
      <c r="LZX31" s="14" t="str">
        <f>IF('Employee Input 20-21'!LZX31="","",'Employee Input 20-21'!LZX31)</f>
        <v/>
      </c>
      <c r="LZY31" s="14" t="str">
        <f>IF('Employee Input 20-21'!LZY31="","",'Employee Input 20-21'!LZY31)</f>
        <v/>
      </c>
      <c r="LZZ31" s="14" t="str">
        <f>IF('Employee Input 20-21'!LZZ31="","",'Employee Input 20-21'!LZZ31)</f>
        <v/>
      </c>
      <c r="MAA31" s="14" t="str">
        <f>IF('Employee Input 20-21'!MAA31="","",'Employee Input 20-21'!MAA31)</f>
        <v/>
      </c>
      <c r="MAB31" s="14" t="str">
        <f>IF('Employee Input 20-21'!MAB31="","",'Employee Input 20-21'!MAB31)</f>
        <v/>
      </c>
      <c r="MAC31" s="14" t="str">
        <f>IF('Employee Input 20-21'!MAC31="","",'Employee Input 20-21'!MAC31)</f>
        <v/>
      </c>
      <c r="MAD31" s="14" t="str">
        <f>IF('Employee Input 20-21'!MAD31="","",'Employee Input 20-21'!MAD31)</f>
        <v/>
      </c>
      <c r="MAE31" s="14" t="str">
        <f>IF('Employee Input 20-21'!MAE31="","",'Employee Input 20-21'!MAE31)</f>
        <v/>
      </c>
      <c r="MAF31" s="14" t="str">
        <f>IF('Employee Input 20-21'!MAF31="","",'Employee Input 20-21'!MAF31)</f>
        <v/>
      </c>
      <c r="MAG31" s="14" t="str">
        <f>IF('Employee Input 20-21'!MAG31="","",'Employee Input 20-21'!MAG31)</f>
        <v/>
      </c>
      <c r="MAH31" s="14" t="str">
        <f>IF('Employee Input 20-21'!MAH31="","",'Employee Input 20-21'!MAH31)</f>
        <v/>
      </c>
      <c r="MAI31" s="14" t="str">
        <f>IF('Employee Input 20-21'!MAI31="","",'Employee Input 20-21'!MAI31)</f>
        <v/>
      </c>
      <c r="MAJ31" s="14" t="str">
        <f>IF('Employee Input 20-21'!MAJ31="","",'Employee Input 20-21'!MAJ31)</f>
        <v/>
      </c>
      <c r="MAK31" s="14" t="str">
        <f>IF('Employee Input 20-21'!MAK31="","",'Employee Input 20-21'!MAK31)</f>
        <v/>
      </c>
      <c r="MAL31" s="14" t="str">
        <f>IF('Employee Input 20-21'!MAL31="","",'Employee Input 20-21'!MAL31)</f>
        <v/>
      </c>
      <c r="MAM31" s="14" t="str">
        <f>IF('Employee Input 20-21'!MAM31="","",'Employee Input 20-21'!MAM31)</f>
        <v/>
      </c>
      <c r="MAN31" s="14" t="str">
        <f>IF('Employee Input 20-21'!MAN31="","",'Employee Input 20-21'!MAN31)</f>
        <v/>
      </c>
      <c r="MAO31" s="14" t="str">
        <f>IF('Employee Input 20-21'!MAO31="","",'Employee Input 20-21'!MAO31)</f>
        <v/>
      </c>
      <c r="MAP31" s="14" t="str">
        <f>IF('Employee Input 20-21'!MAP31="","",'Employee Input 20-21'!MAP31)</f>
        <v/>
      </c>
      <c r="MAQ31" s="14" t="str">
        <f>IF('Employee Input 20-21'!MAQ31="","",'Employee Input 20-21'!MAQ31)</f>
        <v/>
      </c>
      <c r="MAR31" s="14" t="str">
        <f>IF('Employee Input 20-21'!MAR31="","",'Employee Input 20-21'!MAR31)</f>
        <v/>
      </c>
      <c r="MAS31" s="14" t="str">
        <f>IF('Employee Input 20-21'!MAS31="","",'Employee Input 20-21'!MAS31)</f>
        <v/>
      </c>
      <c r="MAT31" s="14" t="str">
        <f>IF('Employee Input 20-21'!MAT31="","",'Employee Input 20-21'!MAT31)</f>
        <v/>
      </c>
      <c r="MAU31" s="14" t="str">
        <f>IF('Employee Input 20-21'!MAU31="","",'Employee Input 20-21'!MAU31)</f>
        <v/>
      </c>
      <c r="MAV31" s="14" t="str">
        <f>IF('Employee Input 20-21'!MAV31="","",'Employee Input 20-21'!MAV31)</f>
        <v/>
      </c>
      <c r="MAW31" s="14" t="str">
        <f>IF('Employee Input 20-21'!MAW31="","",'Employee Input 20-21'!MAW31)</f>
        <v/>
      </c>
      <c r="MAX31" s="14" t="str">
        <f>IF('Employee Input 20-21'!MAX31="","",'Employee Input 20-21'!MAX31)</f>
        <v/>
      </c>
      <c r="MAY31" s="14" t="str">
        <f>IF('Employee Input 20-21'!MAY31="","",'Employee Input 20-21'!MAY31)</f>
        <v/>
      </c>
      <c r="MAZ31" s="14" t="str">
        <f>IF('Employee Input 20-21'!MAZ31="","",'Employee Input 20-21'!MAZ31)</f>
        <v/>
      </c>
      <c r="MBA31" s="14" t="str">
        <f>IF('Employee Input 20-21'!MBA31="","",'Employee Input 20-21'!MBA31)</f>
        <v/>
      </c>
      <c r="MBB31" s="14" t="str">
        <f>IF('Employee Input 20-21'!MBB31="","",'Employee Input 20-21'!MBB31)</f>
        <v/>
      </c>
      <c r="MBC31" s="14" t="str">
        <f>IF('Employee Input 20-21'!MBC31="","",'Employee Input 20-21'!MBC31)</f>
        <v/>
      </c>
      <c r="MBD31" s="14" t="str">
        <f>IF('Employee Input 20-21'!MBD31="","",'Employee Input 20-21'!MBD31)</f>
        <v/>
      </c>
      <c r="MBE31" s="14" t="str">
        <f>IF('Employee Input 20-21'!MBE31="","",'Employee Input 20-21'!MBE31)</f>
        <v/>
      </c>
      <c r="MBF31" s="14" t="str">
        <f>IF('Employee Input 20-21'!MBF31="","",'Employee Input 20-21'!MBF31)</f>
        <v/>
      </c>
      <c r="MBG31" s="14" t="str">
        <f>IF('Employee Input 20-21'!MBG31="","",'Employee Input 20-21'!MBG31)</f>
        <v/>
      </c>
      <c r="MBH31" s="14" t="str">
        <f>IF('Employee Input 20-21'!MBH31="","",'Employee Input 20-21'!MBH31)</f>
        <v/>
      </c>
      <c r="MBI31" s="14" t="str">
        <f>IF('Employee Input 20-21'!MBI31="","",'Employee Input 20-21'!MBI31)</f>
        <v/>
      </c>
      <c r="MBJ31" s="14" t="str">
        <f>IF('Employee Input 20-21'!MBJ31="","",'Employee Input 20-21'!MBJ31)</f>
        <v/>
      </c>
      <c r="MBK31" s="14" t="str">
        <f>IF('Employee Input 20-21'!MBK31="","",'Employee Input 20-21'!MBK31)</f>
        <v/>
      </c>
      <c r="MBL31" s="14" t="str">
        <f>IF('Employee Input 20-21'!MBL31="","",'Employee Input 20-21'!MBL31)</f>
        <v/>
      </c>
      <c r="MBM31" s="14" t="str">
        <f>IF('Employee Input 20-21'!MBM31="","",'Employee Input 20-21'!MBM31)</f>
        <v/>
      </c>
      <c r="MBN31" s="14" t="str">
        <f>IF('Employee Input 20-21'!MBN31="","",'Employee Input 20-21'!MBN31)</f>
        <v/>
      </c>
      <c r="MBO31" s="14" t="str">
        <f>IF('Employee Input 20-21'!MBO31="","",'Employee Input 20-21'!MBO31)</f>
        <v/>
      </c>
      <c r="MBP31" s="14" t="str">
        <f>IF('Employee Input 20-21'!MBP31="","",'Employee Input 20-21'!MBP31)</f>
        <v/>
      </c>
      <c r="MBQ31" s="14" t="str">
        <f>IF('Employee Input 20-21'!MBQ31="","",'Employee Input 20-21'!MBQ31)</f>
        <v/>
      </c>
      <c r="MBR31" s="14" t="str">
        <f>IF('Employee Input 20-21'!MBR31="","",'Employee Input 20-21'!MBR31)</f>
        <v/>
      </c>
      <c r="MBS31" s="14" t="str">
        <f>IF('Employee Input 20-21'!MBS31="","",'Employee Input 20-21'!MBS31)</f>
        <v/>
      </c>
      <c r="MBT31" s="14" t="str">
        <f>IF('Employee Input 20-21'!MBT31="","",'Employee Input 20-21'!MBT31)</f>
        <v/>
      </c>
      <c r="MBU31" s="14" t="str">
        <f>IF('Employee Input 20-21'!MBU31="","",'Employee Input 20-21'!MBU31)</f>
        <v/>
      </c>
      <c r="MBV31" s="14" t="str">
        <f>IF('Employee Input 20-21'!MBV31="","",'Employee Input 20-21'!MBV31)</f>
        <v/>
      </c>
      <c r="MBW31" s="14" t="str">
        <f>IF('Employee Input 20-21'!MBW31="","",'Employee Input 20-21'!MBW31)</f>
        <v/>
      </c>
      <c r="MBX31" s="14" t="str">
        <f>IF('Employee Input 20-21'!MBX31="","",'Employee Input 20-21'!MBX31)</f>
        <v/>
      </c>
      <c r="MBY31" s="14" t="str">
        <f>IF('Employee Input 20-21'!MBY31="","",'Employee Input 20-21'!MBY31)</f>
        <v/>
      </c>
      <c r="MBZ31" s="14" t="str">
        <f>IF('Employee Input 20-21'!MBZ31="","",'Employee Input 20-21'!MBZ31)</f>
        <v/>
      </c>
      <c r="MCA31" s="14" t="str">
        <f>IF('Employee Input 20-21'!MCA31="","",'Employee Input 20-21'!MCA31)</f>
        <v/>
      </c>
      <c r="MCB31" s="14" t="str">
        <f>IF('Employee Input 20-21'!MCB31="","",'Employee Input 20-21'!MCB31)</f>
        <v/>
      </c>
      <c r="MCC31" s="14" t="str">
        <f>IF('Employee Input 20-21'!MCC31="","",'Employee Input 20-21'!MCC31)</f>
        <v/>
      </c>
      <c r="MCD31" s="14" t="str">
        <f>IF('Employee Input 20-21'!MCD31="","",'Employee Input 20-21'!MCD31)</f>
        <v/>
      </c>
      <c r="MCE31" s="14" t="str">
        <f>IF('Employee Input 20-21'!MCE31="","",'Employee Input 20-21'!MCE31)</f>
        <v/>
      </c>
      <c r="MCF31" s="14" t="str">
        <f>IF('Employee Input 20-21'!MCF31="","",'Employee Input 20-21'!MCF31)</f>
        <v/>
      </c>
      <c r="MCG31" s="14" t="str">
        <f>IF('Employee Input 20-21'!MCG31="","",'Employee Input 20-21'!MCG31)</f>
        <v/>
      </c>
      <c r="MCH31" s="14" t="str">
        <f>IF('Employee Input 20-21'!MCH31="","",'Employee Input 20-21'!MCH31)</f>
        <v/>
      </c>
      <c r="MCI31" s="14" t="str">
        <f>IF('Employee Input 20-21'!MCI31="","",'Employee Input 20-21'!MCI31)</f>
        <v/>
      </c>
      <c r="MCJ31" s="14" t="str">
        <f>IF('Employee Input 20-21'!MCJ31="","",'Employee Input 20-21'!MCJ31)</f>
        <v/>
      </c>
      <c r="MCK31" s="14" t="str">
        <f>IF('Employee Input 20-21'!MCK31="","",'Employee Input 20-21'!MCK31)</f>
        <v/>
      </c>
      <c r="MCL31" s="14" t="str">
        <f>IF('Employee Input 20-21'!MCL31="","",'Employee Input 20-21'!MCL31)</f>
        <v/>
      </c>
      <c r="MCM31" s="14" t="str">
        <f>IF('Employee Input 20-21'!MCM31="","",'Employee Input 20-21'!MCM31)</f>
        <v/>
      </c>
      <c r="MCN31" s="14" t="str">
        <f>IF('Employee Input 20-21'!MCN31="","",'Employee Input 20-21'!MCN31)</f>
        <v/>
      </c>
      <c r="MCO31" s="14" t="str">
        <f>IF('Employee Input 20-21'!MCO31="","",'Employee Input 20-21'!MCO31)</f>
        <v/>
      </c>
      <c r="MCP31" s="14" t="str">
        <f>IF('Employee Input 20-21'!MCP31="","",'Employee Input 20-21'!MCP31)</f>
        <v/>
      </c>
      <c r="MCQ31" s="14" t="str">
        <f>IF('Employee Input 20-21'!MCQ31="","",'Employee Input 20-21'!MCQ31)</f>
        <v/>
      </c>
      <c r="MCR31" s="14" t="str">
        <f>IF('Employee Input 20-21'!MCR31="","",'Employee Input 20-21'!MCR31)</f>
        <v/>
      </c>
      <c r="MCS31" s="14" t="str">
        <f>IF('Employee Input 20-21'!MCS31="","",'Employee Input 20-21'!MCS31)</f>
        <v/>
      </c>
      <c r="MCT31" s="14" t="str">
        <f>IF('Employee Input 20-21'!MCT31="","",'Employee Input 20-21'!MCT31)</f>
        <v/>
      </c>
      <c r="MCU31" s="14" t="str">
        <f>IF('Employee Input 20-21'!MCU31="","",'Employee Input 20-21'!MCU31)</f>
        <v/>
      </c>
      <c r="MCV31" s="14" t="str">
        <f>IF('Employee Input 20-21'!MCV31="","",'Employee Input 20-21'!MCV31)</f>
        <v/>
      </c>
      <c r="MCW31" s="14" t="str">
        <f>IF('Employee Input 20-21'!MCW31="","",'Employee Input 20-21'!MCW31)</f>
        <v/>
      </c>
      <c r="MCX31" s="14" t="str">
        <f>IF('Employee Input 20-21'!MCX31="","",'Employee Input 20-21'!MCX31)</f>
        <v/>
      </c>
      <c r="MCY31" s="14" t="str">
        <f>IF('Employee Input 20-21'!MCY31="","",'Employee Input 20-21'!MCY31)</f>
        <v/>
      </c>
      <c r="MCZ31" s="14" t="str">
        <f>IF('Employee Input 20-21'!MCZ31="","",'Employee Input 20-21'!MCZ31)</f>
        <v/>
      </c>
      <c r="MDA31" s="14" t="str">
        <f>IF('Employee Input 20-21'!MDA31="","",'Employee Input 20-21'!MDA31)</f>
        <v/>
      </c>
      <c r="MDB31" s="14" t="str">
        <f>IF('Employee Input 20-21'!MDB31="","",'Employee Input 20-21'!MDB31)</f>
        <v/>
      </c>
      <c r="MDC31" s="14" t="str">
        <f>IF('Employee Input 20-21'!MDC31="","",'Employee Input 20-21'!MDC31)</f>
        <v/>
      </c>
      <c r="MDD31" s="14" t="str">
        <f>IF('Employee Input 20-21'!MDD31="","",'Employee Input 20-21'!MDD31)</f>
        <v/>
      </c>
      <c r="MDE31" s="14" t="str">
        <f>IF('Employee Input 20-21'!MDE31="","",'Employee Input 20-21'!MDE31)</f>
        <v/>
      </c>
      <c r="MDF31" s="14" t="str">
        <f>IF('Employee Input 20-21'!MDF31="","",'Employee Input 20-21'!MDF31)</f>
        <v/>
      </c>
      <c r="MDG31" s="14" t="str">
        <f>IF('Employee Input 20-21'!MDG31="","",'Employee Input 20-21'!MDG31)</f>
        <v/>
      </c>
      <c r="MDH31" s="14" t="str">
        <f>IF('Employee Input 20-21'!MDH31="","",'Employee Input 20-21'!MDH31)</f>
        <v/>
      </c>
      <c r="MDI31" s="14" t="str">
        <f>IF('Employee Input 20-21'!MDI31="","",'Employee Input 20-21'!MDI31)</f>
        <v/>
      </c>
      <c r="MDJ31" s="14" t="str">
        <f>IF('Employee Input 20-21'!MDJ31="","",'Employee Input 20-21'!MDJ31)</f>
        <v/>
      </c>
      <c r="MDK31" s="14" t="str">
        <f>IF('Employee Input 20-21'!MDK31="","",'Employee Input 20-21'!MDK31)</f>
        <v/>
      </c>
      <c r="MDL31" s="14" t="str">
        <f>IF('Employee Input 20-21'!MDL31="","",'Employee Input 20-21'!MDL31)</f>
        <v/>
      </c>
      <c r="MDM31" s="14" t="str">
        <f>IF('Employee Input 20-21'!MDM31="","",'Employee Input 20-21'!MDM31)</f>
        <v/>
      </c>
      <c r="MDN31" s="14" t="str">
        <f>IF('Employee Input 20-21'!MDN31="","",'Employee Input 20-21'!MDN31)</f>
        <v/>
      </c>
      <c r="MDO31" s="14" t="str">
        <f>IF('Employee Input 20-21'!MDO31="","",'Employee Input 20-21'!MDO31)</f>
        <v/>
      </c>
      <c r="MDP31" s="14" t="str">
        <f>IF('Employee Input 20-21'!MDP31="","",'Employee Input 20-21'!MDP31)</f>
        <v/>
      </c>
      <c r="MDQ31" s="14" t="str">
        <f>IF('Employee Input 20-21'!MDQ31="","",'Employee Input 20-21'!MDQ31)</f>
        <v/>
      </c>
      <c r="MDR31" s="14" t="str">
        <f>IF('Employee Input 20-21'!MDR31="","",'Employee Input 20-21'!MDR31)</f>
        <v/>
      </c>
      <c r="MDS31" s="14" t="str">
        <f>IF('Employee Input 20-21'!MDS31="","",'Employee Input 20-21'!MDS31)</f>
        <v/>
      </c>
      <c r="MDT31" s="14" t="str">
        <f>IF('Employee Input 20-21'!MDT31="","",'Employee Input 20-21'!MDT31)</f>
        <v/>
      </c>
      <c r="MDU31" s="14" t="str">
        <f>IF('Employee Input 20-21'!MDU31="","",'Employee Input 20-21'!MDU31)</f>
        <v/>
      </c>
      <c r="MDV31" s="14" t="str">
        <f>IF('Employee Input 20-21'!MDV31="","",'Employee Input 20-21'!MDV31)</f>
        <v/>
      </c>
      <c r="MDW31" s="14" t="str">
        <f>IF('Employee Input 20-21'!MDW31="","",'Employee Input 20-21'!MDW31)</f>
        <v/>
      </c>
      <c r="MDX31" s="14" t="str">
        <f>IF('Employee Input 20-21'!MDX31="","",'Employee Input 20-21'!MDX31)</f>
        <v/>
      </c>
      <c r="MDY31" s="14" t="str">
        <f>IF('Employee Input 20-21'!MDY31="","",'Employee Input 20-21'!MDY31)</f>
        <v/>
      </c>
      <c r="MDZ31" s="14" t="str">
        <f>IF('Employee Input 20-21'!MDZ31="","",'Employee Input 20-21'!MDZ31)</f>
        <v/>
      </c>
      <c r="MEA31" s="14" t="str">
        <f>IF('Employee Input 20-21'!MEA31="","",'Employee Input 20-21'!MEA31)</f>
        <v/>
      </c>
      <c r="MEB31" s="14" t="str">
        <f>IF('Employee Input 20-21'!MEB31="","",'Employee Input 20-21'!MEB31)</f>
        <v/>
      </c>
      <c r="MEC31" s="14" t="str">
        <f>IF('Employee Input 20-21'!MEC31="","",'Employee Input 20-21'!MEC31)</f>
        <v/>
      </c>
      <c r="MED31" s="14" t="str">
        <f>IF('Employee Input 20-21'!MED31="","",'Employee Input 20-21'!MED31)</f>
        <v/>
      </c>
      <c r="MEE31" s="14" t="str">
        <f>IF('Employee Input 20-21'!MEE31="","",'Employee Input 20-21'!MEE31)</f>
        <v/>
      </c>
      <c r="MEF31" s="14" t="str">
        <f>IF('Employee Input 20-21'!MEF31="","",'Employee Input 20-21'!MEF31)</f>
        <v/>
      </c>
      <c r="MEG31" s="14" t="str">
        <f>IF('Employee Input 20-21'!MEG31="","",'Employee Input 20-21'!MEG31)</f>
        <v/>
      </c>
      <c r="MEH31" s="14" t="str">
        <f>IF('Employee Input 20-21'!MEH31="","",'Employee Input 20-21'!MEH31)</f>
        <v/>
      </c>
      <c r="MEI31" s="14" t="str">
        <f>IF('Employee Input 20-21'!MEI31="","",'Employee Input 20-21'!MEI31)</f>
        <v/>
      </c>
      <c r="MEJ31" s="14" t="str">
        <f>IF('Employee Input 20-21'!MEJ31="","",'Employee Input 20-21'!MEJ31)</f>
        <v/>
      </c>
      <c r="MEK31" s="14" t="str">
        <f>IF('Employee Input 20-21'!MEK31="","",'Employee Input 20-21'!MEK31)</f>
        <v/>
      </c>
      <c r="MEL31" s="14" t="str">
        <f>IF('Employee Input 20-21'!MEL31="","",'Employee Input 20-21'!MEL31)</f>
        <v/>
      </c>
      <c r="MEM31" s="14" t="str">
        <f>IF('Employee Input 20-21'!MEM31="","",'Employee Input 20-21'!MEM31)</f>
        <v/>
      </c>
      <c r="MEN31" s="14" t="str">
        <f>IF('Employee Input 20-21'!MEN31="","",'Employee Input 20-21'!MEN31)</f>
        <v/>
      </c>
      <c r="MEO31" s="14" t="str">
        <f>IF('Employee Input 20-21'!MEO31="","",'Employee Input 20-21'!MEO31)</f>
        <v/>
      </c>
      <c r="MEP31" s="14" t="str">
        <f>IF('Employee Input 20-21'!MEP31="","",'Employee Input 20-21'!MEP31)</f>
        <v/>
      </c>
      <c r="MEQ31" s="14" t="str">
        <f>IF('Employee Input 20-21'!MEQ31="","",'Employee Input 20-21'!MEQ31)</f>
        <v/>
      </c>
      <c r="MER31" s="14" t="str">
        <f>IF('Employee Input 20-21'!MER31="","",'Employee Input 20-21'!MER31)</f>
        <v/>
      </c>
      <c r="MES31" s="14" t="str">
        <f>IF('Employee Input 20-21'!MES31="","",'Employee Input 20-21'!MES31)</f>
        <v/>
      </c>
      <c r="MET31" s="14" t="str">
        <f>IF('Employee Input 20-21'!MET31="","",'Employee Input 20-21'!MET31)</f>
        <v/>
      </c>
      <c r="MEU31" s="14" t="str">
        <f>IF('Employee Input 20-21'!MEU31="","",'Employee Input 20-21'!MEU31)</f>
        <v/>
      </c>
      <c r="MEV31" s="14" t="str">
        <f>IF('Employee Input 20-21'!MEV31="","",'Employee Input 20-21'!MEV31)</f>
        <v/>
      </c>
      <c r="MEW31" s="14" t="str">
        <f>IF('Employee Input 20-21'!MEW31="","",'Employee Input 20-21'!MEW31)</f>
        <v/>
      </c>
      <c r="MEX31" s="14" t="str">
        <f>IF('Employee Input 20-21'!MEX31="","",'Employee Input 20-21'!MEX31)</f>
        <v/>
      </c>
      <c r="MEY31" s="14" t="str">
        <f>IF('Employee Input 20-21'!MEY31="","",'Employee Input 20-21'!MEY31)</f>
        <v/>
      </c>
      <c r="MEZ31" s="14" t="str">
        <f>IF('Employee Input 20-21'!MEZ31="","",'Employee Input 20-21'!MEZ31)</f>
        <v/>
      </c>
      <c r="MFA31" s="14" t="str">
        <f>IF('Employee Input 20-21'!MFA31="","",'Employee Input 20-21'!MFA31)</f>
        <v/>
      </c>
      <c r="MFB31" s="14" t="str">
        <f>IF('Employee Input 20-21'!MFB31="","",'Employee Input 20-21'!MFB31)</f>
        <v/>
      </c>
      <c r="MFC31" s="14" t="str">
        <f>IF('Employee Input 20-21'!MFC31="","",'Employee Input 20-21'!MFC31)</f>
        <v/>
      </c>
      <c r="MFD31" s="14" t="str">
        <f>IF('Employee Input 20-21'!MFD31="","",'Employee Input 20-21'!MFD31)</f>
        <v/>
      </c>
      <c r="MFE31" s="14" t="str">
        <f>IF('Employee Input 20-21'!MFE31="","",'Employee Input 20-21'!MFE31)</f>
        <v/>
      </c>
      <c r="MFF31" s="14" t="str">
        <f>IF('Employee Input 20-21'!MFF31="","",'Employee Input 20-21'!MFF31)</f>
        <v/>
      </c>
      <c r="MFG31" s="14" t="str">
        <f>IF('Employee Input 20-21'!MFG31="","",'Employee Input 20-21'!MFG31)</f>
        <v/>
      </c>
      <c r="MFH31" s="14" t="str">
        <f>IF('Employee Input 20-21'!MFH31="","",'Employee Input 20-21'!MFH31)</f>
        <v/>
      </c>
      <c r="MFI31" s="14" t="str">
        <f>IF('Employee Input 20-21'!MFI31="","",'Employee Input 20-21'!MFI31)</f>
        <v/>
      </c>
      <c r="MFJ31" s="14" t="str">
        <f>IF('Employee Input 20-21'!MFJ31="","",'Employee Input 20-21'!MFJ31)</f>
        <v/>
      </c>
      <c r="MFK31" s="14" t="str">
        <f>IF('Employee Input 20-21'!MFK31="","",'Employee Input 20-21'!MFK31)</f>
        <v/>
      </c>
      <c r="MFL31" s="14" t="str">
        <f>IF('Employee Input 20-21'!MFL31="","",'Employee Input 20-21'!MFL31)</f>
        <v/>
      </c>
      <c r="MFM31" s="14" t="str">
        <f>IF('Employee Input 20-21'!MFM31="","",'Employee Input 20-21'!MFM31)</f>
        <v/>
      </c>
      <c r="MFN31" s="14" t="str">
        <f>IF('Employee Input 20-21'!MFN31="","",'Employee Input 20-21'!MFN31)</f>
        <v/>
      </c>
      <c r="MFO31" s="14" t="str">
        <f>IF('Employee Input 20-21'!MFO31="","",'Employee Input 20-21'!MFO31)</f>
        <v/>
      </c>
      <c r="MFP31" s="14" t="str">
        <f>IF('Employee Input 20-21'!MFP31="","",'Employee Input 20-21'!MFP31)</f>
        <v/>
      </c>
      <c r="MFQ31" s="14" t="str">
        <f>IF('Employee Input 20-21'!MFQ31="","",'Employee Input 20-21'!MFQ31)</f>
        <v/>
      </c>
      <c r="MFR31" s="14" t="str">
        <f>IF('Employee Input 20-21'!MFR31="","",'Employee Input 20-21'!MFR31)</f>
        <v/>
      </c>
      <c r="MFS31" s="14" t="str">
        <f>IF('Employee Input 20-21'!MFS31="","",'Employee Input 20-21'!MFS31)</f>
        <v/>
      </c>
      <c r="MFT31" s="14" t="str">
        <f>IF('Employee Input 20-21'!MFT31="","",'Employee Input 20-21'!MFT31)</f>
        <v/>
      </c>
      <c r="MFU31" s="14" t="str">
        <f>IF('Employee Input 20-21'!MFU31="","",'Employee Input 20-21'!MFU31)</f>
        <v/>
      </c>
      <c r="MFV31" s="14" t="str">
        <f>IF('Employee Input 20-21'!MFV31="","",'Employee Input 20-21'!MFV31)</f>
        <v/>
      </c>
      <c r="MFW31" s="14" t="str">
        <f>IF('Employee Input 20-21'!MFW31="","",'Employee Input 20-21'!MFW31)</f>
        <v/>
      </c>
      <c r="MFX31" s="14" t="str">
        <f>IF('Employee Input 20-21'!MFX31="","",'Employee Input 20-21'!MFX31)</f>
        <v/>
      </c>
      <c r="MFY31" s="14" t="str">
        <f>IF('Employee Input 20-21'!MFY31="","",'Employee Input 20-21'!MFY31)</f>
        <v/>
      </c>
      <c r="MFZ31" s="14" t="str">
        <f>IF('Employee Input 20-21'!MFZ31="","",'Employee Input 20-21'!MFZ31)</f>
        <v/>
      </c>
      <c r="MGA31" s="14" t="str">
        <f>IF('Employee Input 20-21'!MGA31="","",'Employee Input 20-21'!MGA31)</f>
        <v/>
      </c>
      <c r="MGB31" s="14" t="str">
        <f>IF('Employee Input 20-21'!MGB31="","",'Employee Input 20-21'!MGB31)</f>
        <v/>
      </c>
      <c r="MGC31" s="14" t="str">
        <f>IF('Employee Input 20-21'!MGC31="","",'Employee Input 20-21'!MGC31)</f>
        <v/>
      </c>
      <c r="MGD31" s="14" t="str">
        <f>IF('Employee Input 20-21'!MGD31="","",'Employee Input 20-21'!MGD31)</f>
        <v/>
      </c>
      <c r="MGE31" s="14" t="str">
        <f>IF('Employee Input 20-21'!MGE31="","",'Employee Input 20-21'!MGE31)</f>
        <v/>
      </c>
      <c r="MGF31" s="14" t="str">
        <f>IF('Employee Input 20-21'!MGF31="","",'Employee Input 20-21'!MGF31)</f>
        <v/>
      </c>
      <c r="MGG31" s="14" t="str">
        <f>IF('Employee Input 20-21'!MGG31="","",'Employee Input 20-21'!MGG31)</f>
        <v/>
      </c>
      <c r="MGH31" s="14" t="str">
        <f>IF('Employee Input 20-21'!MGH31="","",'Employee Input 20-21'!MGH31)</f>
        <v/>
      </c>
      <c r="MGI31" s="14" t="str">
        <f>IF('Employee Input 20-21'!MGI31="","",'Employee Input 20-21'!MGI31)</f>
        <v/>
      </c>
      <c r="MGJ31" s="14" t="str">
        <f>IF('Employee Input 20-21'!MGJ31="","",'Employee Input 20-21'!MGJ31)</f>
        <v/>
      </c>
      <c r="MGK31" s="14" t="str">
        <f>IF('Employee Input 20-21'!MGK31="","",'Employee Input 20-21'!MGK31)</f>
        <v/>
      </c>
      <c r="MGL31" s="14" t="str">
        <f>IF('Employee Input 20-21'!MGL31="","",'Employee Input 20-21'!MGL31)</f>
        <v/>
      </c>
      <c r="MGM31" s="14" t="str">
        <f>IF('Employee Input 20-21'!MGM31="","",'Employee Input 20-21'!MGM31)</f>
        <v/>
      </c>
      <c r="MGN31" s="14" t="str">
        <f>IF('Employee Input 20-21'!MGN31="","",'Employee Input 20-21'!MGN31)</f>
        <v/>
      </c>
      <c r="MGO31" s="14" t="str">
        <f>IF('Employee Input 20-21'!MGO31="","",'Employee Input 20-21'!MGO31)</f>
        <v/>
      </c>
      <c r="MGP31" s="14" t="str">
        <f>IF('Employee Input 20-21'!MGP31="","",'Employee Input 20-21'!MGP31)</f>
        <v/>
      </c>
      <c r="MGQ31" s="14" t="str">
        <f>IF('Employee Input 20-21'!MGQ31="","",'Employee Input 20-21'!MGQ31)</f>
        <v/>
      </c>
      <c r="MGR31" s="14" t="str">
        <f>IF('Employee Input 20-21'!MGR31="","",'Employee Input 20-21'!MGR31)</f>
        <v/>
      </c>
      <c r="MGS31" s="14" t="str">
        <f>IF('Employee Input 20-21'!MGS31="","",'Employee Input 20-21'!MGS31)</f>
        <v/>
      </c>
      <c r="MGT31" s="14" t="str">
        <f>IF('Employee Input 20-21'!MGT31="","",'Employee Input 20-21'!MGT31)</f>
        <v/>
      </c>
      <c r="MGU31" s="14" t="str">
        <f>IF('Employee Input 20-21'!MGU31="","",'Employee Input 20-21'!MGU31)</f>
        <v/>
      </c>
      <c r="MGV31" s="14" t="str">
        <f>IF('Employee Input 20-21'!MGV31="","",'Employee Input 20-21'!MGV31)</f>
        <v/>
      </c>
      <c r="MGW31" s="14" t="str">
        <f>IF('Employee Input 20-21'!MGW31="","",'Employee Input 20-21'!MGW31)</f>
        <v/>
      </c>
      <c r="MGX31" s="14" t="str">
        <f>IF('Employee Input 20-21'!MGX31="","",'Employee Input 20-21'!MGX31)</f>
        <v/>
      </c>
      <c r="MGY31" s="14" t="str">
        <f>IF('Employee Input 20-21'!MGY31="","",'Employee Input 20-21'!MGY31)</f>
        <v/>
      </c>
      <c r="MGZ31" s="14" t="str">
        <f>IF('Employee Input 20-21'!MGZ31="","",'Employee Input 20-21'!MGZ31)</f>
        <v/>
      </c>
      <c r="MHA31" s="14" t="str">
        <f>IF('Employee Input 20-21'!MHA31="","",'Employee Input 20-21'!MHA31)</f>
        <v/>
      </c>
      <c r="MHB31" s="14" t="str">
        <f>IF('Employee Input 20-21'!MHB31="","",'Employee Input 20-21'!MHB31)</f>
        <v/>
      </c>
      <c r="MHC31" s="14" t="str">
        <f>IF('Employee Input 20-21'!MHC31="","",'Employee Input 20-21'!MHC31)</f>
        <v/>
      </c>
      <c r="MHD31" s="14" t="str">
        <f>IF('Employee Input 20-21'!MHD31="","",'Employee Input 20-21'!MHD31)</f>
        <v/>
      </c>
      <c r="MHE31" s="14" t="str">
        <f>IF('Employee Input 20-21'!MHE31="","",'Employee Input 20-21'!MHE31)</f>
        <v/>
      </c>
      <c r="MHF31" s="14" t="str">
        <f>IF('Employee Input 20-21'!MHF31="","",'Employee Input 20-21'!MHF31)</f>
        <v/>
      </c>
      <c r="MHG31" s="14" t="str">
        <f>IF('Employee Input 20-21'!MHG31="","",'Employee Input 20-21'!MHG31)</f>
        <v/>
      </c>
      <c r="MHH31" s="14" t="str">
        <f>IF('Employee Input 20-21'!MHH31="","",'Employee Input 20-21'!MHH31)</f>
        <v/>
      </c>
      <c r="MHI31" s="14" t="str">
        <f>IF('Employee Input 20-21'!MHI31="","",'Employee Input 20-21'!MHI31)</f>
        <v/>
      </c>
      <c r="MHJ31" s="14" t="str">
        <f>IF('Employee Input 20-21'!MHJ31="","",'Employee Input 20-21'!MHJ31)</f>
        <v/>
      </c>
      <c r="MHK31" s="14" t="str">
        <f>IF('Employee Input 20-21'!MHK31="","",'Employee Input 20-21'!MHK31)</f>
        <v/>
      </c>
      <c r="MHL31" s="14" t="str">
        <f>IF('Employee Input 20-21'!MHL31="","",'Employee Input 20-21'!MHL31)</f>
        <v/>
      </c>
      <c r="MHM31" s="14" t="str">
        <f>IF('Employee Input 20-21'!MHM31="","",'Employee Input 20-21'!MHM31)</f>
        <v/>
      </c>
      <c r="MHN31" s="14" t="str">
        <f>IF('Employee Input 20-21'!MHN31="","",'Employee Input 20-21'!MHN31)</f>
        <v/>
      </c>
      <c r="MHO31" s="14" t="str">
        <f>IF('Employee Input 20-21'!MHO31="","",'Employee Input 20-21'!MHO31)</f>
        <v/>
      </c>
      <c r="MHP31" s="14" t="str">
        <f>IF('Employee Input 20-21'!MHP31="","",'Employee Input 20-21'!MHP31)</f>
        <v/>
      </c>
      <c r="MHQ31" s="14" t="str">
        <f>IF('Employee Input 20-21'!MHQ31="","",'Employee Input 20-21'!MHQ31)</f>
        <v/>
      </c>
      <c r="MHR31" s="14" t="str">
        <f>IF('Employee Input 20-21'!MHR31="","",'Employee Input 20-21'!MHR31)</f>
        <v/>
      </c>
      <c r="MHS31" s="14" t="str">
        <f>IF('Employee Input 20-21'!MHS31="","",'Employee Input 20-21'!MHS31)</f>
        <v/>
      </c>
      <c r="MHT31" s="14" t="str">
        <f>IF('Employee Input 20-21'!MHT31="","",'Employee Input 20-21'!MHT31)</f>
        <v/>
      </c>
      <c r="MHU31" s="14" t="str">
        <f>IF('Employee Input 20-21'!MHU31="","",'Employee Input 20-21'!MHU31)</f>
        <v/>
      </c>
      <c r="MHV31" s="14" t="str">
        <f>IF('Employee Input 20-21'!MHV31="","",'Employee Input 20-21'!MHV31)</f>
        <v/>
      </c>
      <c r="MHW31" s="14" t="str">
        <f>IF('Employee Input 20-21'!MHW31="","",'Employee Input 20-21'!MHW31)</f>
        <v/>
      </c>
      <c r="MHX31" s="14" t="str">
        <f>IF('Employee Input 20-21'!MHX31="","",'Employee Input 20-21'!MHX31)</f>
        <v/>
      </c>
      <c r="MHY31" s="14" t="str">
        <f>IF('Employee Input 20-21'!MHY31="","",'Employee Input 20-21'!MHY31)</f>
        <v/>
      </c>
      <c r="MHZ31" s="14" t="str">
        <f>IF('Employee Input 20-21'!MHZ31="","",'Employee Input 20-21'!MHZ31)</f>
        <v/>
      </c>
      <c r="MIA31" s="14" t="str">
        <f>IF('Employee Input 20-21'!MIA31="","",'Employee Input 20-21'!MIA31)</f>
        <v/>
      </c>
      <c r="MIB31" s="14" t="str">
        <f>IF('Employee Input 20-21'!MIB31="","",'Employee Input 20-21'!MIB31)</f>
        <v/>
      </c>
      <c r="MIC31" s="14" t="str">
        <f>IF('Employee Input 20-21'!MIC31="","",'Employee Input 20-21'!MIC31)</f>
        <v/>
      </c>
      <c r="MID31" s="14" t="str">
        <f>IF('Employee Input 20-21'!MID31="","",'Employee Input 20-21'!MID31)</f>
        <v/>
      </c>
      <c r="MIE31" s="14" t="str">
        <f>IF('Employee Input 20-21'!MIE31="","",'Employee Input 20-21'!MIE31)</f>
        <v/>
      </c>
      <c r="MIF31" s="14" t="str">
        <f>IF('Employee Input 20-21'!MIF31="","",'Employee Input 20-21'!MIF31)</f>
        <v/>
      </c>
      <c r="MIG31" s="14" t="str">
        <f>IF('Employee Input 20-21'!MIG31="","",'Employee Input 20-21'!MIG31)</f>
        <v/>
      </c>
      <c r="MIH31" s="14" t="str">
        <f>IF('Employee Input 20-21'!MIH31="","",'Employee Input 20-21'!MIH31)</f>
        <v/>
      </c>
      <c r="MII31" s="14" t="str">
        <f>IF('Employee Input 20-21'!MII31="","",'Employee Input 20-21'!MII31)</f>
        <v/>
      </c>
      <c r="MIJ31" s="14" t="str">
        <f>IF('Employee Input 20-21'!MIJ31="","",'Employee Input 20-21'!MIJ31)</f>
        <v/>
      </c>
      <c r="MIK31" s="14" t="str">
        <f>IF('Employee Input 20-21'!MIK31="","",'Employee Input 20-21'!MIK31)</f>
        <v/>
      </c>
      <c r="MIL31" s="14" t="str">
        <f>IF('Employee Input 20-21'!MIL31="","",'Employee Input 20-21'!MIL31)</f>
        <v/>
      </c>
      <c r="MIM31" s="14" t="str">
        <f>IF('Employee Input 20-21'!MIM31="","",'Employee Input 20-21'!MIM31)</f>
        <v/>
      </c>
      <c r="MIN31" s="14" t="str">
        <f>IF('Employee Input 20-21'!MIN31="","",'Employee Input 20-21'!MIN31)</f>
        <v/>
      </c>
      <c r="MIO31" s="14" t="str">
        <f>IF('Employee Input 20-21'!MIO31="","",'Employee Input 20-21'!MIO31)</f>
        <v/>
      </c>
      <c r="MIP31" s="14" t="str">
        <f>IF('Employee Input 20-21'!MIP31="","",'Employee Input 20-21'!MIP31)</f>
        <v/>
      </c>
      <c r="MIQ31" s="14" t="str">
        <f>IF('Employee Input 20-21'!MIQ31="","",'Employee Input 20-21'!MIQ31)</f>
        <v/>
      </c>
      <c r="MIR31" s="14" t="str">
        <f>IF('Employee Input 20-21'!MIR31="","",'Employee Input 20-21'!MIR31)</f>
        <v/>
      </c>
      <c r="MIS31" s="14" t="str">
        <f>IF('Employee Input 20-21'!MIS31="","",'Employee Input 20-21'!MIS31)</f>
        <v/>
      </c>
      <c r="MIT31" s="14" t="str">
        <f>IF('Employee Input 20-21'!MIT31="","",'Employee Input 20-21'!MIT31)</f>
        <v/>
      </c>
      <c r="MIU31" s="14" t="str">
        <f>IF('Employee Input 20-21'!MIU31="","",'Employee Input 20-21'!MIU31)</f>
        <v/>
      </c>
      <c r="MIV31" s="14" t="str">
        <f>IF('Employee Input 20-21'!MIV31="","",'Employee Input 20-21'!MIV31)</f>
        <v/>
      </c>
      <c r="MIW31" s="14" t="str">
        <f>IF('Employee Input 20-21'!MIW31="","",'Employee Input 20-21'!MIW31)</f>
        <v/>
      </c>
      <c r="MIX31" s="14" t="str">
        <f>IF('Employee Input 20-21'!MIX31="","",'Employee Input 20-21'!MIX31)</f>
        <v/>
      </c>
      <c r="MIY31" s="14" t="str">
        <f>IF('Employee Input 20-21'!MIY31="","",'Employee Input 20-21'!MIY31)</f>
        <v/>
      </c>
      <c r="MIZ31" s="14" t="str">
        <f>IF('Employee Input 20-21'!MIZ31="","",'Employee Input 20-21'!MIZ31)</f>
        <v/>
      </c>
      <c r="MJA31" s="14" t="str">
        <f>IF('Employee Input 20-21'!MJA31="","",'Employee Input 20-21'!MJA31)</f>
        <v/>
      </c>
      <c r="MJB31" s="14" t="str">
        <f>IF('Employee Input 20-21'!MJB31="","",'Employee Input 20-21'!MJB31)</f>
        <v/>
      </c>
      <c r="MJC31" s="14" t="str">
        <f>IF('Employee Input 20-21'!MJC31="","",'Employee Input 20-21'!MJC31)</f>
        <v/>
      </c>
      <c r="MJD31" s="14" t="str">
        <f>IF('Employee Input 20-21'!MJD31="","",'Employee Input 20-21'!MJD31)</f>
        <v/>
      </c>
      <c r="MJE31" s="14" t="str">
        <f>IF('Employee Input 20-21'!MJE31="","",'Employee Input 20-21'!MJE31)</f>
        <v/>
      </c>
      <c r="MJF31" s="14" t="str">
        <f>IF('Employee Input 20-21'!MJF31="","",'Employee Input 20-21'!MJF31)</f>
        <v/>
      </c>
      <c r="MJG31" s="14" t="str">
        <f>IF('Employee Input 20-21'!MJG31="","",'Employee Input 20-21'!MJG31)</f>
        <v/>
      </c>
      <c r="MJH31" s="14" t="str">
        <f>IF('Employee Input 20-21'!MJH31="","",'Employee Input 20-21'!MJH31)</f>
        <v/>
      </c>
      <c r="MJI31" s="14" t="str">
        <f>IF('Employee Input 20-21'!MJI31="","",'Employee Input 20-21'!MJI31)</f>
        <v/>
      </c>
      <c r="MJJ31" s="14" t="str">
        <f>IF('Employee Input 20-21'!MJJ31="","",'Employee Input 20-21'!MJJ31)</f>
        <v/>
      </c>
      <c r="MJK31" s="14" t="str">
        <f>IF('Employee Input 20-21'!MJK31="","",'Employee Input 20-21'!MJK31)</f>
        <v/>
      </c>
      <c r="MJL31" s="14" t="str">
        <f>IF('Employee Input 20-21'!MJL31="","",'Employee Input 20-21'!MJL31)</f>
        <v/>
      </c>
      <c r="MJM31" s="14" t="str">
        <f>IF('Employee Input 20-21'!MJM31="","",'Employee Input 20-21'!MJM31)</f>
        <v/>
      </c>
      <c r="MJN31" s="14" t="str">
        <f>IF('Employee Input 20-21'!MJN31="","",'Employee Input 20-21'!MJN31)</f>
        <v/>
      </c>
      <c r="MJO31" s="14" t="str">
        <f>IF('Employee Input 20-21'!MJO31="","",'Employee Input 20-21'!MJO31)</f>
        <v/>
      </c>
      <c r="MJP31" s="14" t="str">
        <f>IF('Employee Input 20-21'!MJP31="","",'Employee Input 20-21'!MJP31)</f>
        <v/>
      </c>
      <c r="MJQ31" s="14" t="str">
        <f>IF('Employee Input 20-21'!MJQ31="","",'Employee Input 20-21'!MJQ31)</f>
        <v/>
      </c>
      <c r="MJR31" s="14" t="str">
        <f>IF('Employee Input 20-21'!MJR31="","",'Employee Input 20-21'!MJR31)</f>
        <v/>
      </c>
      <c r="MJS31" s="14" t="str">
        <f>IF('Employee Input 20-21'!MJS31="","",'Employee Input 20-21'!MJS31)</f>
        <v/>
      </c>
      <c r="MJT31" s="14" t="str">
        <f>IF('Employee Input 20-21'!MJT31="","",'Employee Input 20-21'!MJT31)</f>
        <v/>
      </c>
      <c r="MJU31" s="14" t="str">
        <f>IF('Employee Input 20-21'!MJU31="","",'Employee Input 20-21'!MJU31)</f>
        <v/>
      </c>
      <c r="MJV31" s="14" t="str">
        <f>IF('Employee Input 20-21'!MJV31="","",'Employee Input 20-21'!MJV31)</f>
        <v/>
      </c>
      <c r="MJW31" s="14" t="str">
        <f>IF('Employee Input 20-21'!MJW31="","",'Employee Input 20-21'!MJW31)</f>
        <v/>
      </c>
      <c r="MJX31" s="14" t="str">
        <f>IF('Employee Input 20-21'!MJX31="","",'Employee Input 20-21'!MJX31)</f>
        <v/>
      </c>
      <c r="MJY31" s="14" t="str">
        <f>IF('Employee Input 20-21'!MJY31="","",'Employee Input 20-21'!MJY31)</f>
        <v/>
      </c>
      <c r="MJZ31" s="14" t="str">
        <f>IF('Employee Input 20-21'!MJZ31="","",'Employee Input 20-21'!MJZ31)</f>
        <v/>
      </c>
      <c r="MKA31" s="14" t="str">
        <f>IF('Employee Input 20-21'!MKA31="","",'Employee Input 20-21'!MKA31)</f>
        <v/>
      </c>
      <c r="MKB31" s="14" t="str">
        <f>IF('Employee Input 20-21'!MKB31="","",'Employee Input 20-21'!MKB31)</f>
        <v/>
      </c>
      <c r="MKC31" s="14" t="str">
        <f>IF('Employee Input 20-21'!MKC31="","",'Employee Input 20-21'!MKC31)</f>
        <v/>
      </c>
      <c r="MKD31" s="14" t="str">
        <f>IF('Employee Input 20-21'!MKD31="","",'Employee Input 20-21'!MKD31)</f>
        <v/>
      </c>
      <c r="MKE31" s="14" t="str">
        <f>IF('Employee Input 20-21'!MKE31="","",'Employee Input 20-21'!MKE31)</f>
        <v/>
      </c>
      <c r="MKF31" s="14" t="str">
        <f>IF('Employee Input 20-21'!MKF31="","",'Employee Input 20-21'!MKF31)</f>
        <v/>
      </c>
      <c r="MKG31" s="14" t="str">
        <f>IF('Employee Input 20-21'!MKG31="","",'Employee Input 20-21'!MKG31)</f>
        <v/>
      </c>
      <c r="MKH31" s="14" t="str">
        <f>IF('Employee Input 20-21'!MKH31="","",'Employee Input 20-21'!MKH31)</f>
        <v/>
      </c>
      <c r="MKI31" s="14" t="str">
        <f>IF('Employee Input 20-21'!MKI31="","",'Employee Input 20-21'!MKI31)</f>
        <v/>
      </c>
      <c r="MKJ31" s="14" t="str">
        <f>IF('Employee Input 20-21'!MKJ31="","",'Employee Input 20-21'!MKJ31)</f>
        <v/>
      </c>
      <c r="MKK31" s="14" t="str">
        <f>IF('Employee Input 20-21'!MKK31="","",'Employee Input 20-21'!MKK31)</f>
        <v/>
      </c>
      <c r="MKL31" s="14" t="str">
        <f>IF('Employee Input 20-21'!MKL31="","",'Employee Input 20-21'!MKL31)</f>
        <v/>
      </c>
      <c r="MKM31" s="14" t="str">
        <f>IF('Employee Input 20-21'!MKM31="","",'Employee Input 20-21'!MKM31)</f>
        <v/>
      </c>
      <c r="MKN31" s="14" t="str">
        <f>IF('Employee Input 20-21'!MKN31="","",'Employee Input 20-21'!MKN31)</f>
        <v/>
      </c>
      <c r="MKO31" s="14" t="str">
        <f>IF('Employee Input 20-21'!MKO31="","",'Employee Input 20-21'!MKO31)</f>
        <v/>
      </c>
      <c r="MKP31" s="14" t="str">
        <f>IF('Employee Input 20-21'!MKP31="","",'Employee Input 20-21'!MKP31)</f>
        <v/>
      </c>
      <c r="MKQ31" s="14" t="str">
        <f>IF('Employee Input 20-21'!MKQ31="","",'Employee Input 20-21'!MKQ31)</f>
        <v/>
      </c>
      <c r="MKR31" s="14" t="str">
        <f>IF('Employee Input 20-21'!MKR31="","",'Employee Input 20-21'!MKR31)</f>
        <v/>
      </c>
      <c r="MKS31" s="14" t="str">
        <f>IF('Employee Input 20-21'!MKS31="","",'Employee Input 20-21'!MKS31)</f>
        <v/>
      </c>
      <c r="MKT31" s="14" t="str">
        <f>IF('Employee Input 20-21'!MKT31="","",'Employee Input 20-21'!MKT31)</f>
        <v/>
      </c>
      <c r="MKU31" s="14" t="str">
        <f>IF('Employee Input 20-21'!MKU31="","",'Employee Input 20-21'!MKU31)</f>
        <v/>
      </c>
      <c r="MKV31" s="14" t="str">
        <f>IF('Employee Input 20-21'!MKV31="","",'Employee Input 20-21'!MKV31)</f>
        <v/>
      </c>
      <c r="MKW31" s="14" t="str">
        <f>IF('Employee Input 20-21'!MKW31="","",'Employee Input 20-21'!MKW31)</f>
        <v/>
      </c>
      <c r="MKX31" s="14" t="str">
        <f>IF('Employee Input 20-21'!MKX31="","",'Employee Input 20-21'!MKX31)</f>
        <v/>
      </c>
      <c r="MKY31" s="14" t="str">
        <f>IF('Employee Input 20-21'!MKY31="","",'Employee Input 20-21'!MKY31)</f>
        <v/>
      </c>
      <c r="MKZ31" s="14" t="str">
        <f>IF('Employee Input 20-21'!MKZ31="","",'Employee Input 20-21'!MKZ31)</f>
        <v/>
      </c>
      <c r="MLA31" s="14" t="str">
        <f>IF('Employee Input 20-21'!MLA31="","",'Employee Input 20-21'!MLA31)</f>
        <v/>
      </c>
      <c r="MLB31" s="14" t="str">
        <f>IF('Employee Input 20-21'!MLB31="","",'Employee Input 20-21'!MLB31)</f>
        <v/>
      </c>
      <c r="MLC31" s="14" t="str">
        <f>IF('Employee Input 20-21'!MLC31="","",'Employee Input 20-21'!MLC31)</f>
        <v/>
      </c>
      <c r="MLD31" s="14" t="str">
        <f>IF('Employee Input 20-21'!MLD31="","",'Employee Input 20-21'!MLD31)</f>
        <v/>
      </c>
      <c r="MLE31" s="14" t="str">
        <f>IF('Employee Input 20-21'!MLE31="","",'Employee Input 20-21'!MLE31)</f>
        <v/>
      </c>
      <c r="MLF31" s="14" t="str">
        <f>IF('Employee Input 20-21'!MLF31="","",'Employee Input 20-21'!MLF31)</f>
        <v/>
      </c>
      <c r="MLG31" s="14" t="str">
        <f>IF('Employee Input 20-21'!MLG31="","",'Employee Input 20-21'!MLG31)</f>
        <v/>
      </c>
      <c r="MLH31" s="14" t="str">
        <f>IF('Employee Input 20-21'!MLH31="","",'Employee Input 20-21'!MLH31)</f>
        <v/>
      </c>
      <c r="MLI31" s="14" t="str">
        <f>IF('Employee Input 20-21'!MLI31="","",'Employee Input 20-21'!MLI31)</f>
        <v/>
      </c>
      <c r="MLJ31" s="14" t="str">
        <f>IF('Employee Input 20-21'!MLJ31="","",'Employee Input 20-21'!MLJ31)</f>
        <v/>
      </c>
      <c r="MLK31" s="14" t="str">
        <f>IF('Employee Input 20-21'!MLK31="","",'Employee Input 20-21'!MLK31)</f>
        <v/>
      </c>
      <c r="MLL31" s="14" t="str">
        <f>IF('Employee Input 20-21'!MLL31="","",'Employee Input 20-21'!MLL31)</f>
        <v/>
      </c>
      <c r="MLM31" s="14" t="str">
        <f>IF('Employee Input 20-21'!MLM31="","",'Employee Input 20-21'!MLM31)</f>
        <v/>
      </c>
      <c r="MLN31" s="14" t="str">
        <f>IF('Employee Input 20-21'!MLN31="","",'Employee Input 20-21'!MLN31)</f>
        <v/>
      </c>
      <c r="MLO31" s="14" t="str">
        <f>IF('Employee Input 20-21'!MLO31="","",'Employee Input 20-21'!MLO31)</f>
        <v/>
      </c>
      <c r="MLP31" s="14" t="str">
        <f>IF('Employee Input 20-21'!MLP31="","",'Employee Input 20-21'!MLP31)</f>
        <v/>
      </c>
      <c r="MLQ31" s="14" t="str">
        <f>IF('Employee Input 20-21'!MLQ31="","",'Employee Input 20-21'!MLQ31)</f>
        <v/>
      </c>
      <c r="MLR31" s="14" t="str">
        <f>IF('Employee Input 20-21'!MLR31="","",'Employee Input 20-21'!MLR31)</f>
        <v/>
      </c>
      <c r="MLS31" s="14" t="str">
        <f>IF('Employee Input 20-21'!MLS31="","",'Employee Input 20-21'!MLS31)</f>
        <v/>
      </c>
      <c r="MLT31" s="14" t="str">
        <f>IF('Employee Input 20-21'!MLT31="","",'Employee Input 20-21'!MLT31)</f>
        <v/>
      </c>
      <c r="MLU31" s="14" t="str">
        <f>IF('Employee Input 20-21'!MLU31="","",'Employee Input 20-21'!MLU31)</f>
        <v/>
      </c>
      <c r="MLV31" s="14" t="str">
        <f>IF('Employee Input 20-21'!MLV31="","",'Employee Input 20-21'!MLV31)</f>
        <v/>
      </c>
      <c r="MLW31" s="14" t="str">
        <f>IF('Employee Input 20-21'!MLW31="","",'Employee Input 20-21'!MLW31)</f>
        <v/>
      </c>
      <c r="MLX31" s="14" t="str">
        <f>IF('Employee Input 20-21'!MLX31="","",'Employee Input 20-21'!MLX31)</f>
        <v/>
      </c>
      <c r="MLY31" s="14" t="str">
        <f>IF('Employee Input 20-21'!MLY31="","",'Employee Input 20-21'!MLY31)</f>
        <v/>
      </c>
      <c r="MLZ31" s="14" t="str">
        <f>IF('Employee Input 20-21'!MLZ31="","",'Employee Input 20-21'!MLZ31)</f>
        <v/>
      </c>
      <c r="MMA31" s="14" t="str">
        <f>IF('Employee Input 20-21'!MMA31="","",'Employee Input 20-21'!MMA31)</f>
        <v/>
      </c>
      <c r="MMB31" s="14" t="str">
        <f>IF('Employee Input 20-21'!MMB31="","",'Employee Input 20-21'!MMB31)</f>
        <v/>
      </c>
      <c r="MMC31" s="14" t="str">
        <f>IF('Employee Input 20-21'!MMC31="","",'Employee Input 20-21'!MMC31)</f>
        <v/>
      </c>
      <c r="MMD31" s="14" t="str">
        <f>IF('Employee Input 20-21'!MMD31="","",'Employee Input 20-21'!MMD31)</f>
        <v/>
      </c>
      <c r="MME31" s="14" t="str">
        <f>IF('Employee Input 20-21'!MME31="","",'Employee Input 20-21'!MME31)</f>
        <v/>
      </c>
      <c r="MMF31" s="14" t="str">
        <f>IF('Employee Input 20-21'!MMF31="","",'Employee Input 20-21'!MMF31)</f>
        <v/>
      </c>
      <c r="MMG31" s="14" t="str">
        <f>IF('Employee Input 20-21'!MMG31="","",'Employee Input 20-21'!MMG31)</f>
        <v/>
      </c>
      <c r="MMH31" s="14" t="str">
        <f>IF('Employee Input 20-21'!MMH31="","",'Employee Input 20-21'!MMH31)</f>
        <v/>
      </c>
      <c r="MMI31" s="14" t="str">
        <f>IF('Employee Input 20-21'!MMI31="","",'Employee Input 20-21'!MMI31)</f>
        <v/>
      </c>
      <c r="MMJ31" s="14" t="str">
        <f>IF('Employee Input 20-21'!MMJ31="","",'Employee Input 20-21'!MMJ31)</f>
        <v/>
      </c>
      <c r="MMK31" s="14" t="str">
        <f>IF('Employee Input 20-21'!MMK31="","",'Employee Input 20-21'!MMK31)</f>
        <v/>
      </c>
      <c r="MML31" s="14" t="str">
        <f>IF('Employee Input 20-21'!MML31="","",'Employee Input 20-21'!MML31)</f>
        <v/>
      </c>
      <c r="MMM31" s="14" t="str">
        <f>IF('Employee Input 20-21'!MMM31="","",'Employee Input 20-21'!MMM31)</f>
        <v/>
      </c>
      <c r="MMN31" s="14" t="str">
        <f>IF('Employee Input 20-21'!MMN31="","",'Employee Input 20-21'!MMN31)</f>
        <v/>
      </c>
      <c r="MMO31" s="14" t="str">
        <f>IF('Employee Input 20-21'!MMO31="","",'Employee Input 20-21'!MMO31)</f>
        <v/>
      </c>
      <c r="MMP31" s="14" t="str">
        <f>IF('Employee Input 20-21'!MMP31="","",'Employee Input 20-21'!MMP31)</f>
        <v/>
      </c>
      <c r="MMQ31" s="14" t="str">
        <f>IF('Employee Input 20-21'!MMQ31="","",'Employee Input 20-21'!MMQ31)</f>
        <v/>
      </c>
      <c r="MMR31" s="14" t="str">
        <f>IF('Employee Input 20-21'!MMR31="","",'Employee Input 20-21'!MMR31)</f>
        <v/>
      </c>
      <c r="MMS31" s="14" t="str">
        <f>IF('Employee Input 20-21'!MMS31="","",'Employee Input 20-21'!MMS31)</f>
        <v/>
      </c>
      <c r="MMT31" s="14" t="str">
        <f>IF('Employee Input 20-21'!MMT31="","",'Employee Input 20-21'!MMT31)</f>
        <v/>
      </c>
      <c r="MMU31" s="14" t="str">
        <f>IF('Employee Input 20-21'!MMU31="","",'Employee Input 20-21'!MMU31)</f>
        <v/>
      </c>
      <c r="MMV31" s="14" t="str">
        <f>IF('Employee Input 20-21'!MMV31="","",'Employee Input 20-21'!MMV31)</f>
        <v/>
      </c>
      <c r="MMW31" s="14" t="str">
        <f>IF('Employee Input 20-21'!MMW31="","",'Employee Input 20-21'!MMW31)</f>
        <v/>
      </c>
      <c r="MMX31" s="14" t="str">
        <f>IF('Employee Input 20-21'!MMX31="","",'Employee Input 20-21'!MMX31)</f>
        <v/>
      </c>
      <c r="MMY31" s="14" t="str">
        <f>IF('Employee Input 20-21'!MMY31="","",'Employee Input 20-21'!MMY31)</f>
        <v/>
      </c>
      <c r="MMZ31" s="14" t="str">
        <f>IF('Employee Input 20-21'!MMZ31="","",'Employee Input 20-21'!MMZ31)</f>
        <v/>
      </c>
      <c r="MNA31" s="14" t="str">
        <f>IF('Employee Input 20-21'!MNA31="","",'Employee Input 20-21'!MNA31)</f>
        <v/>
      </c>
      <c r="MNB31" s="14" t="str">
        <f>IF('Employee Input 20-21'!MNB31="","",'Employee Input 20-21'!MNB31)</f>
        <v/>
      </c>
      <c r="MNC31" s="14" t="str">
        <f>IF('Employee Input 20-21'!MNC31="","",'Employee Input 20-21'!MNC31)</f>
        <v/>
      </c>
      <c r="MND31" s="14" t="str">
        <f>IF('Employee Input 20-21'!MND31="","",'Employee Input 20-21'!MND31)</f>
        <v/>
      </c>
      <c r="MNE31" s="14" t="str">
        <f>IF('Employee Input 20-21'!MNE31="","",'Employee Input 20-21'!MNE31)</f>
        <v/>
      </c>
      <c r="MNF31" s="14" t="str">
        <f>IF('Employee Input 20-21'!MNF31="","",'Employee Input 20-21'!MNF31)</f>
        <v/>
      </c>
      <c r="MNG31" s="14" t="str">
        <f>IF('Employee Input 20-21'!MNG31="","",'Employee Input 20-21'!MNG31)</f>
        <v/>
      </c>
      <c r="MNH31" s="14" t="str">
        <f>IF('Employee Input 20-21'!MNH31="","",'Employee Input 20-21'!MNH31)</f>
        <v/>
      </c>
      <c r="MNI31" s="14" t="str">
        <f>IF('Employee Input 20-21'!MNI31="","",'Employee Input 20-21'!MNI31)</f>
        <v/>
      </c>
      <c r="MNJ31" s="14" t="str">
        <f>IF('Employee Input 20-21'!MNJ31="","",'Employee Input 20-21'!MNJ31)</f>
        <v/>
      </c>
      <c r="MNK31" s="14" t="str">
        <f>IF('Employee Input 20-21'!MNK31="","",'Employee Input 20-21'!MNK31)</f>
        <v/>
      </c>
      <c r="MNL31" s="14" t="str">
        <f>IF('Employee Input 20-21'!MNL31="","",'Employee Input 20-21'!MNL31)</f>
        <v/>
      </c>
      <c r="MNM31" s="14" t="str">
        <f>IF('Employee Input 20-21'!MNM31="","",'Employee Input 20-21'!MNM31)</f>
        <v/>
      </c>
      <c r="MNN31" s="14" t="str">
        <f>IF('Employee Input 20-21'!MNN31="","",'Employee Input 20-21'!MNN31)</f>
        <v/>
      </c>
      <c r="MNO31" s="14" t="str">
        <f>IF('Employee Input 20-21'!MNO31="","",'Employee Input 20-21'!MNO31)</f>
        <v/>
      </c>
      <c r="MNP31" s="14" t="str">
        <f>IF('Employee Input 20-21'!MNP31="","",'Employee Input 20-21'!MNP31)</f>
        <v/>
      </c>
      <c r="MNQ31" s="14" t="str">
        <f>IF('Employee Input 20-21'!MNQ31="","",'Employee Input 20-21'!MNQ31)</f>
        <v/>
      </c>
      <c r="MNR31" s="14" t="str">
        <f>IF('Employee Input 20-21'!MNR31="","",'Employee Input 20-21'!MNR31)</f>
        <v/>
      </c>
      <c r="MNS31" s="14" t="str">
        <f>IF('Employee Input 20-21'!MNS31="","",'Employee Input 20-21'!MNS31)</f>
        <v/>
      </c>
      <c r="MNT31" s="14" t="str">
        <f>IF('Employee Input 20-21'!MNT31="","",'Employee Input 20-21'!MNT31)</f>
        <v/>
      </c>
      <c r="MNU31" s="14" t="str">
        <f>IF('Employee Input 20-21'!MNU31="","",'Employee Input 20-21'!MNU31)</f>
        <v/>
      </c>
      <c r="MNV31" s="14" t="str">
        <f>IF('Employee Input 20-21'!MNV31="","",'Employee Input 20-21'!MNV31)</f>
        <v/>
      </c>
      <c r="MNW31" s="14" t="str">
        <f>IF('Employee Input 20-21'!MNW31="","",'Employee Input 20-21'!MNW31)</f>
        <v/>
      </c>
      <c r="MNX31" s="14" t="str">
        <f>IF('Employee Input 20-21'!MNX31="","",'Employee Input 20-21'!MNX31)</f>
        <v/>
      </c>
      <c r="MNY31" s="14" t="str">
        <f>IF('Employee Input 20-21'!MNY31="","",'Employee Input 20-21'!MNY31)</f>
        <v/>
      </c>
      <c r="MNZ31" s="14" t="str">
        <f>IF('Employee Input 20-21'!MNZ31="","",'Employee Input 20-21'!MNZ31)</f>
        <v/>
      </c>
      <c r="MOA31" s="14" t="str">
        <f>IF('Employee Input 20-21'!MOA31="","",'Employee Input 20-21'!MOA31)</f>
        <v/>
      </c>
      <c r="MOB31" s="14" t="str">
        <f>IF('Employee Input 20-21'!MOB31="","",'Employee Input 20-21'!MOB31)</f>
        <v/>
      </c>
      <c r="MOC31" s="14" t="str">
        <f>IF('Employee Input 20-21'!MOC31="","",'Employee Input 20-21'!MOC31)</f>
        <v/>
      </c>
      <c r="MOD31" s="14" t="str">
        <f>IF('Employee Input 20-21'!MOD31="","",'Employee Input 20-21'!MOD31)</f>
        <v/>
      </c>
      <c r="MOE31" s="14" t="str">
        <f>IF('Employee Input 20-21'!MOE31="","",'Employee Input 20-21'!MOE31)</f>
        <v/>
      </c>
      <c r="MOF31" s="14" t="str">
        <f>IF('Employee Input 20-21'!MOF31="","",'Employee Input 20-21'!MOF31)</f>
        <v/>
      </c>
      <c r="MOG31" s="14" t="str">
        <f>IF('Employee Input 20-21'!MOG31="","",'Employee Input 20-21'!MOG31)</f>
        <v/>
      </c>
      <c r="MOH31" s="14" t="str">
        <f>IF('Employee Input 20-21'!MOH31="","",'Employee Input 20-21'!MOH31)</f>
        <v/>
      </c>
      <c r="MOI31" s="14" t="str">
        <f>IF('Employee Input 20-21'!MOI31="","",'Employee Input 20-21'!MOI31)</f>
        <v/>
      </c>
      <c r="MOJ31" s="14" t="str">
        <f>IF('Employee Input 20-21'!MOJ31="","",'Employee Input 20-21'!MOJ31)</f>
        <v/>
      </c>
      <c r="MOK31" s="14" t="str">
        <f>IF('Employee Input 20-21'!MOK31="","",'Employee Input 20-21'!MOK31)</f>
        <v/>
      </c>
      <c r="MOL31" s="14" t="str">
        <f>IF('Employee Input 20-21'!MOL31="","",'Employee Input 20-21'!MOL31)</f>
        <v/>
      </c>
      <c r="MOM31" s="14" t="str">
        <f>IF('Employee Input 20-21'!MOM31="","",'Employee Input 20-21'!MOM31)</f>
        <v/>
      </c>
      <c r="MON31" s="14" t="str">
        <f>IF('Employee Input 20-21'!MON31="","",'Employee Input 20-21'!MON31)</f>
        <v/>
      </c>
      <c r="MOO31" s="14" t="str">
        <f>IF('Employee Input 20-21'!MOO31="","",'Employee Input 20-21'!MOO31)</f>
        <v/>
      </c>
      <c r="MOP31" s="14" t="str">
        <f>IF('Employee Input 20-21'!MOP31="","",'Employee Input 20-21'!MOP31)</f>
        <v/>
      </c>
      <c r="MOQ31" s="14" t="str">
        <f>IF('Employee Input 20-21'!MOQ31="","",'Employee Input 20-21'!MOQ31)</f>
        <v/>
      </c>
      <c r="MOR31" s="14" t="str">
        <f>IF('Employee Input 20-21'!MOR31="","",'Employee Input 20-21'!MOR31)</f>
        <v/>
      </c>
      <c r="MOS31" s="14" t="str">
        <f>IF('Employee Input 20-21'!MOS31="","",'Employee Input 20-21'!MOS31)</f>
        <v/>
      </c>
      <c r="MOT31" s="14" t="str">
        <f>IF('Employee Input 20-21'!MOT31="","",'Employee Input 20-21'!MOT31)</f>
        <v/>
      </c>
      <c r="MOU31" s="14" t="str">
        <f>IF('Employee Input 20-21'!MOU31="","",'Employee Input 20-21'!MOU31)</f>
        <v/>
      </c>
      <c r="MOV31" s="14" t="str">
        <f>IF('Employee Input 20-21'!MOV31="","",'Employee Input 20-21'!MOV31)</f>
        <v/>
      </c>
      <c r="MOW31" s="14" t="str">
        <f>IF('Employee Input 20-21'!MOW31="","",'Employee Input 20-21'!MOW31)</f>
        <v/>
      </c>
      <c r="MOX31" s="14" t="str">
        <f>IF('Employee Input 20-21'!MOX31="","",'Employee Input 20-21'!MOX31)</f>
        <v/>
      </c>
      <c r="MOY31" s="14" t="str">
        <f>IF('Employee Input 20-21'!MOY31="","",'Employee Input 20-21'!MOY31)</f>
        <v/>
      </c>
      <c r="MOZ31" s="14" t="str">
        <f>IF('Employee Input 20-21'!MOZ31="","",'Employee Input 20-21'!MOZ31)</f>
        <v/>
      </c>
      <c r="MPA31" s="14" t="str">
        <f>IF('Employee Input 20-21'!MPA31="","",'Employee Input 20-21'!MPA31)</f>
        <v/>
      </c>
      <c r="MPB31" s="14" t="str">
        <f>IF('Employee Input 20-21'!MPB31="","",'Employee Input 20-21'!MPB31)</f>
        <v/>
      </c>
      <c r="MPC31" s="14" t="str">
        <f>IF('Employee Input 20-21'!MPC31="","",'Employee Input 20-21'!MPC31)</f>
        <v/>
      </c>
      <c r="MPD31" s="14" t="str">
        <f>IF('Employee Input 20-21'!MPD31="","",'Employee Input 20-21'!MPD31)</f>
        <v/>
      </c>
      <c r="MPE31" s="14" t="str">
        <f>IF('Employee Input 20-21'!MPE31="","",'Employee Input 20-21'!MPE31)</f>
        <v/>
      </c>
      <c r="MPF31" s="14" t="str">
        <f>IF('Employee Input 20-21'!MPF31="","",'Employee Input 20-21'!MPF31)</f>
        <v/>
      </c>
      <c r="MPG31" s="14" t="str">
        <f>IF('Employee Input 20-21'!MPG31="","",'Employee Input 20-21'!MPG31)</f>
        <v/>
      </c>
      <c r="MPH31" s="14" t="str">
        <f>IF('Employee Input 20-21'!MPH31="","",'Employee Input 20-21'!MPH31)</f>
        <v/>
      </c>
      <c r="MPI31" s="14" t="str">
        <f>IF('Employee Input 20-21'!MPI31="","",'Employee Input 20-21'!MPI31)</f>
        <v/>
      </c>
      <c r="MPJ31" s="14" t="str">
        <f>IF('Employee Input 20-21'!MPJ31="","",'Employee Input 20-21'!MPJ31)</f>
        <v/>
      </c>
      <c r="MPK31" s="14" t="str">
        <f>IF('Employee Input 20-21'!MPK31="","",'Employee Input 20-21'!MPK31)</f>
        <v/>
      </c>
      <c r="MPL31" s="14" t="str">
        <f>IF('Employee Input 20-21'!MPL31="","",'Employee Input 20-21'!MPL31)</f>
        <v/>
      </c>
      <c r="MPM31" s="14" t="str">
        <f>IF('Employee Input 20-21'!MPM31="","",'Employee Input 20-21'!MPM31)</f>
        <v/>
      </c>
      <c r="MPN31" s="14" t="str">
        <f>IF('Employee Input 20-21'!MPN31="","",'Employee Input 20-21'!MPN31)</f>
        <v/>
      </c>
      <c r="MPO31" s="14" t="str">
        <f>IF('Employee Input 20-21'!MPO31="","",'Employee Input 20-21'!MPO31)</f>
        <v/>
      </c>
      <c r="MPP31" s="14" t="str">
        <f>IF('Employee Input 20-21'!MPP31="","",'Employee Input 20-21'!MPP31)</f>
        <v/>
      </c>
      <c r="MPQ31" s="14" t="str">
        <f>IF('Employee Input 20-21'!MPQ31="","",'Employee Input 20-21'!MPQ31)</f>
        <v/>
      </c>
      <c r="MPR31" s="14" t="str">
        <f>IF('Employee Input 20-21'!MPR31="","",'Employee Input 20-21'!MPR31)</f>
        <v/>
      </c>
      <c r="MPS31" s="14" t="str">
        <f>IF('Employee Input 20-21'!MPS31="","",'Employee Input 20-21'!MPS31)</f>
        <v/>
      </c>
      <c r="MPT31" s="14" t="str">
        <f>IF('Employee Input 20-21'!MPT31="","",'Employee Input 20-21'!MPT31)</f>
        <v/>
      </c>
      <c r="MPU31" s="14" t="str">
        <f>IF('Employee Input 20-21'!MPU31="","",'Employee Input 20-21'!MPU31)</f>
        <v/>
      </c>
      <c r="MPV31" s="14" t="str">
        <f>IF('Employee Input 20-21'!MPV31="","",'Employee Input 20-21'!MPV31)</f>
        <v/>
      </c>
      <c r="MPW31" s="14" t="str">
        <f>IF('Employee Input 20-21'!MPW31="","",'Employee Input 20-21'!MPW31)</f>
        <v/>
      </c>
      <c r="MPX31" s="14" t="str">
        <f>IF('Employee Input 20-21'!MPX31="","",'Employee Input 20-21'!MPX31)</f>
        <v/>
      </c>
      <c r="MPY31" s="14" t="str">
        <f>IF('Employee Input 20-21'!MPY31="","",'Employee Input 20-21'!MPY31)</f>
        <v/>
      </c>
      <c r="MPZ31" s="14" t="str">
        <f>IF('Employee Input 20-21'!MPZ31="","",'Employee Input 20-21'!MPZ31)</f>
        <v/>
      </c>
      <c r="MQA31" s="14" t="str">
        <f>IF('Employee Input 20-21'!MQA31="","",'Employee Input 20-21'!MQA31)</f>
        <v/>
      </c>
      <c r="MQB31" s="14" t="str">
        <f>IF('Employee Input 20-21'!MQB31="","",'Employee Input 20-21'!MQB31)</f>
        <v/>
      </c>
      <c r="MQC31" s="14" t="str">
        <f>IF('Employee Input 20-21'!MQC31="","",'Employee Input 20-21'!MQC31)</f>
        <v/>
      </c>
      <c r="MQD31" s="14" t="str">
        <f>IF('Employee Input 20-21'!MQD31="","",'Employee Input 20-21'!MQD31)</f>
        <v/>
      </c>
      <c r="MQE31" s="14" t="str">
        <f>IF('Employee Input 20-21'!MQE31="","",'Employee Input 20-21'!MQE31)</f>
        <v/>
      </c>
      <c r="MQF31" s="14" t="str">
        <f>IF('Employee Input 20-21'!MQF31="","",'Employee Input 20-21'!MQF31)</f>
        <v/>
      </c>
      <c r="MQG31" s="14" t="str">
        <f>IF('Employee Input 20-21'!MQG31="","",'Employee Input 20-21'!MQG31)</f>
        <v/>
      </c>
      <c r="MQH31" s="14" t="str">
        <f>IF('Employee Input 20-21'!MQH31="","",'Employee Input 20-21'!MQH31)</f>
        <v/>
      </c>
      <c r="MQI31" s="14" t="str">
        <f>IF('Employee Input 20-21'!MQI31="","",'Employee Input 20-21'!MQI31)</f>
        <v/>
      </c>
      <c r="MQJ31" s="14" t="str">
        <f>IF('Employee Input 20-21'!MQJ31="","",'Employee Input 20-21'!MQJ31)</f>
        <v/>
      </c>
      <c r="MQK31" s="14" t="str">
        <f>IF('Employee Input 20-21'!MQK31="","",'Employee Input 20-21'!MQK31)</f>
        <v/>
      </c>
      <c r="MQL31" s="14" t="str">
        <f>IF('Employee Input 20-21'!MQL31="","",'Employee Input 20-21'!MQL31)</f>
        <v/>
      </c>
      <c r="MQM31" s="14" t="str">
        <f>IF('Employee Input 20-21'!MQM31="","",'Employee Input 20-21'!MQM31)</f>
        <v/>
      </c>
      <c r="MQN31" s="14" t="str">
        <f>IF('Employee Input 20-21'!MQN31="","",'Employee Input 20-21'!MQN31)</f>
        <v/>
      </c>
      <c r="MQO31" s="14" t="str">
        <f>IF('Employee Input 20-21'!MQO31="","",'Employee Input 20-21'!MQO31)</f>
        <v/>
      </c>
      <c r="MQP31" s="14" t="str">
        <f>IF('Employee Input 20-21'!MQP31="","",'Employee Input 20-21'!MQP31)</f>
        <v/>
      </c>
      <c r="MQQ31" s="14" t="str">
        <f>IF('Employee Input 20-21'!MQQ31="","",'Employee Input 20-21'!MQQ31)</f>
        <v/>
      </c>
      <c r="MQR31" s="14" t="str">
        <f>IF('Employee Input 20-21'!MQR31="","",'Employee Input 20-21'!MQR31)</f>
        <v/>
      </c>
      <c r="MQS31" s="14" t="str">
        <f>IF('Employee Input 20-21'!MQS31="","",'Employee Input 20-21'!MQS31)</f>
        <v/>
      </c>
      <c r="MQT31" s="14" t="str">
        <f>IF('Employee Input 20-21'!MQT31="","",'Employee Input 20-21'!MQT31)</f>
        <v/>
      </c>
      <c r="MQU31" s="14" t="str">
        <f>IF('Employee Input 20-21'!MQU31="","",'Employee Input 20-21'!MQU31)</f>
        <v/>
      </c>
      <c r="MQV31" s="14" t="str">
        <f>IF('Employee Input 20-21'!MQV31="","",'Employee Input 20-21'!MQV31)</f>
        <v/>
      </c>
      <c r="MQW31" s="14" t="str">
        <f>IF('Employee Input 20-21'!MQW31="","",'Employee Input 20-21'!MQW31)</f>
        <v/>
      </c>
      <c r="MQX31" s="14" t="str">
        <f>IF('Employee Input 20-21'!MQX31="","",'Employee Input 20-21'!MQX31)</f>
        <v/>
      </c>
      <c r="MQY31" s="14" t="str">
        <f>IF('Employee Input 20-21'!MQY31="","",'Employee Input 20-21'!MQY31)</f>
        <v/>
      </c>
      <c r="MQZ31" s="14" t="str">
        <f>IF('Employee Input 20-21'!MQZ31="","",'Employee Input 20-21'!MQZ31)</f>
        <v/>
      </c>
      <c r="MRA31" s="14" t="str">
        <f>IF('Employee Input 20-21'!MRA31="","",'Employee Input 20-21'!MRA31)</f>
        <v/>
      </c>
      <c r="MRB31" s="14" t="str">
        <f>IF('Employee Input 20-21'!MRB31="","",'Employee Input 20-21'!MRB31)</f>
        <v/>
      </c>
      <c r="MRC31" s="14" t="str">
        <f>IF('Employee Input 20-21'!MRC31="","",'Employee Input 20-21'!MRC31)</f>
        <v/>
      </c>
      <c r="MRD31" s="14" t="str">
        <f>IF('Employee Input 20-21'!MRD31="","",'Employee Input 20-21'!MRD31)</f>
        <v/>
      </c>
      <c r="MRE31" s="14" t="str">
        <f>IF('Employee Input 20-21'!MRE31="","",'Employee Input 20-21'!MRE31)</f>
        <v/>
      </c>
      <c r="MRF31" s="14" t="str">
        <f>IF('Employee Input 20-21'!MRF31="","",'Employee Input 20-21'!MRF31)</f>
        <v/>
      </c>
      <c r="MRG31" s="14" t="str">
        <f>IF('Employee Input 20-21'!MRG31="","",'Employee Input 20-21'!MRG31)</f>
        <v/>
      </c>
      <c r="MRH31" s="14" t="str">
        <f>IF('Employee Input 20-21'!MRH31="","",'Employee Input 20-21'!MRH31)</f>
        <v/>
      </c>
      <c r="MRI31" s="14" t="str">
        <f>IF('Employee Input 20-21'!MRI31="","",'Employee Input 20-21'!MRI31)</f>
        <v/>
      </c>
      <c r="MRJ31" s="14" t="str">
        <f>IF('Employee Input 20-21'!MRJ31="","",'Employee Input 20-21'!MRJ31)</f>
        <v/>
      </c>
      <c r="MRK31" s="14" t="str">
        <f>IF('Employee Input 20-21'!MRK31="","",'Employee Input 20-21'!MRK31)</f>
        <v/>
      </c>
      <c r="MRL31" s="14" t="str">
        <f>IF('Employee Input 20-21'!MRL31="","",'Employee Input 20-21'!MRL31)</f>
        <v/>
      </c>
      <c r="MRM31" s="14" t="str">
        <f>IF('Employee Input 20-21'!MRM31="","",'Employee Input 20-21'!MRM31)</f>
        <v/>
      </c>
      <c r="MRN31" s="14" t="str">
        <f>IF('Employee Input 20-21'!MRN31="","",'Employee Input 20-21'!MRN31)</f>
        <v/>
      </c>
      <c r="MRO31" s="14" t="str">
        <f>IF('Employee Input 20-21'!MRO31="","",'Employee Input 20-21'!MRO31)</f>
        <v/>
      </c>
      <c r="MRP31" s="14" t="str">
        <f>IF('Employee Input 20-21'!MRP31="","",'Employee Input 20-21'!MRP31)</f>
        <v/>
      </c>
      <c r="MRQ31" s="14" t="str">
        <f>IF('Employee Input 20-21'!MRQ31="","",'Employee Input 20-21'!MRQ31)</f>
        <v/>
      </c>
      <c r="MRR31" s="14" t="str">
        <f>IF('Employee Input 20-21'!MRR31="","",'Employee Input 20-21'!MRR31)</f>
        <v/>
      </c>
      <c r="MRS31" s="14" t="str">
        <f>IF('Employee Input 20-21'!MRS31="","",'Employee Input 20-21'!MRS31)</f>
        <v/>
      </c>
      <c r="MRT31" s="14" t="str">
        <f>IF('Employee Input 20-21'!MRT31="","",'Employee Input 20-21'!MRT31)</f>
        <v/>
      </c>
      <c r="MRU31" s="14" t="str">
        <f>IF('Employee Input 20-21'!MRU31="","",'Employee Input 20-21'!MRU31)</f>
        <v/>
      </c>
      <c r="MRV31" s="14" t="str">
        <f>IF('Employee Input 20-21'!MRV31="","",'Employee Input 20-21'!MRV31)</f>
        <v/>
      </c>
      <c r="MRW31" s="14" t="str">
        <f>IF('Employee Input 20-21'!MRW31="","",'Employee Input 20-21'!MRW31)</f>
        <v/>
      </c>
      <c r="MRX31" s="14" t="str">
        <f>IF('Employee Input 20-21'!MRX31="","",'Employee Input 20-21'!MRX31)</f>
        <v/>
      </c>
      <c r="MRY31" s="14" t="str">
        <f>IF('Employee Input 20-21'!MRY31="","",'Employee Input 20-21'!MRY31)</f>
        <v/>
      </c>
      <c r="MRZ31" s="14" t="str">
        <f>IF('Employee Input 20-21'!MRZ31="","",'Employee Input 20-21'!MRZ31)</f>
        <v/>
      </c>
      <c r="MSA31" s="14" t="str">
        <f>IF('Employee Input 20-21'!MSA31="","",'Employee Input 20-21'!MSA31)</f>
        <v/>
      </c>
      <c r="MSB31" s="14" t="str">
        <f>IF('Employee Input 20-21'!MSB31="","",'Employee Input 20-21'!MSB31)</f>
        <v/>
      </c>
      <c r="MSC31" s="14" t="str">
        <f>IF('Employee Input 20-21'!MSC31="","",'Employee Input 20-21'!MSC31)</f>
        <v/>
      </c>
      <c r="MSD31" s="14" t="str">
        <f>IF('Employee Input 20-21'!MSD31="","",'Employee Input 20-21'!MSD31)</f>
        <v/>
      </c>
      <c r="MSE31" s="14" t="str">
        <f>IF('Employee Input 20-21'!MSE31="","",'Employee Input 20-21'!MSE31)</f>
        <v/>
      </c>
      <c r="MSF31" s="14" t="str">
        <f>IF('Employee Input 20-21'!MSF31="","",'Employee Input 20-21'!MSF31)</f>
        <v/>
      </c>
      <c r="MSG31" s="14" t="str">
        <f>IF('Employee Input 20-21'!MSG31="","",'Employee Input 20-21'!MSG31)</f>
        <v/>
      </c>
      <c r="MSH31" s="14" t="str">
        <f>IF('Employee Input 20-21'!MSH31="","",'Employee Input 20-21'!MSH31)</f>
        <v/>
      </c>
      <c r="MSI31" s="14" t="str">
        <f>IF('Employee Input 20-21'!MSI31="","",'Employee Input 20-21'!MSI31)</f>
        <v/>
      </c>
      <c r="MSJ31" s="14" t="str">
        <f>IF('Employee Input 20-21'!MSJ31="","",'Employee Input 20-21'!MSJ31)</f>
        <v/>
      </c>
      <c r="MSK31" s="14" t="str">
        <f>IF('Employee Input 20-21'!MSK31="","",'Employee Input 20-21'!MSK31)</f>
        <v/>
      </c>
      <c r="MSL31" s="14" t="str">
        <f>IF('Employee Input 20-21'!MSL31="","",'Employee Input 20-21'!MSL31)</f>
        <v/>
      </c>
      <c r="MSM31" s="14" t="str">
        <f>IF('Employee Input 20-21'!MSM31="","",'Employee Input 20-21'!MSM31)</f>
        <v/>
      </c>
      <c r="MSN31" s="14" t="str">
        <f>IF('Employee Input 20-21'!MSN31="","",'Employee Input 20-21'!MSN31)</f>
        <v/>
      </c>
      <c r="MSO31" s="14" t="str">
        <f>IF('Employee Input 20-21'!MSO31="","",'Employee Input 20-21'!MSO31)</f>
        <v/>
      </c>
      <c r="MSP31" s="14" t="str">
        <f>IF('Employee Input 20-21'!MSP31="","",'Employee Input 20-21'!MSP31)</f>
        <v/>
      </c>
      <c r="MSQ31" s="14" t="str">
        <f>IF('Employee Input 20-21'!MSQ31="","",'Employee Input 20-21'!MSQ31)</f>
        <v/>
      </c>
      <c r="MSR31" s="14" t="str">
        <f>IF('Employee Input 20-21'!MSR31="","",'Employee Input 20-21'!MSR31)</f>
        <v/>
      </c>
      <c r="MSS31" s="14" t="str">
        <f>IF('Employee Input 20-21'!MSS31="","",'Employee Input 20-21'!MSS31)</f>
        <v/>
      </c>
      <c r="MST31" s="14" t="str">
        <f>IF('Employee Input 20-21'!MST31="","",'Employee Input 20-21'!MST31)</f>
        <v/>
      </c>
      <c r="MSU31" s="14" t="str">
        <f>IF('Employee Input 20-21'!MSU31="","",'Employee Input 20-21'!MSU31)</f>
        <v/>
      </c>
      <c r="MSV31" s="14" t="str">
        <f>IF('Employee Input 20-21'!MSV31="","",'Employee Input 20-21'!MSV31)</f>
        <v/>
      </c>
      <c r="MSW31" s="14" t="str">
        <f>IF('Employee Input 20-21'!MSW31="","",'Employee Input 20-21'!MSW31)</f>
        <v/>
      </c>
      <c r="MSX31" s="14" t="str">
        <f>IF('Employee Input 20-21'!MSX31="","",'Employee Input 20-21'!MSX31)</f>
        <v/>
      </c>
      <c r="MSY31" s="14" t="str">
        <f>IF('Employee Input 20-21'!MSY31="","",'Employee Input 20-21'!MSY31)</f>
        <v/>
      </c>
      <c r="MSZ31" s="14" t="str">
        <f>IF('Employee Input 20-21'!MSZ31="","",'Employee Input 20-21'!MSZ31)</f>
        <v/>
      </c>
      <c r="MTA31" s="14" t="str">
        <f>IF('Employee Input 20-21'!MTA31="","",'Employee Input 20-21'!MTA31)</f>
        <v/>
      </c>
      <c r="MTB31" s="14" t="str">
        <f>IF('Employee Input 20-21'!MTB31="","",'Employee Input 20-21'!MTB31)</f>
        <v/>
      </c>
      <c r="MTC31" s="14" t="str">
        <f>IF('Employee Input 20-21'!MTC31="","",'Employee Input 20-21'!MTC31)</f>
        <v/>
      </c>
      <c r="MTD31" s="14" t="str">
        <f>IF('Employee Input 20-21'!MTD31="","",'Employee Input 20-21'!MTD31)</f>
        <v/>
      </c>
      <c r="MTE31" s="14" t="str">
        <f>IF('Employee Input 20-21'!MTE31="","",'Employee Input 20-21'!MTE31)</f>
        <v/>
      </c>
      <c r="MTF31" s="14" t="str">
        <f>IF('Employee Input 20-21'!MTF31="","",'Employee Input 20-21'!MTF31)</f>
        <v/>
      </c>
      <c r="MTG31" s="14" t="str">
        <f>IF('Employee Input 20-21'!MTG31="","",'Employee Input 20-21'!MTG31)</f>
        <v/>
      </c>
      <c r="MTH31" s="14" t="str">
        <f>IF('Employee Input 20-21'!MTH31="","",'Employee Input 20-21'!MTH31)</f>
        <v/>
      </c>
      <c r="MTI31" s="14" t="str">
        <f>IF('Employee Input 20-21'!MTI31="","",'Employee Input 20-21'!MTI31)</f>
        <v/>
      </c>
      <c r="MTJ31" s="14" t="str">
        <f>IF('Employee Input 20-21'!MTJ31="","",'Employee Input 20-21'!MTJ31)</f>
        <v/>
      </c>
      <c r="MTK31" s="14" t="str">
        <f>IF('Employee Input 20-21'!MTK31="","",'Employee Input 20-21'!MTK31)</f>
        <v/>
      </c>
      <c r="MTL31" s="14" t="str">
        <f>IF('Employee Input 20-21'!MTL31="","",'Employee Input 20-21'!MTL31)</f>
        <v/>
      </c>
      <c r="MTM31" s="14" t="str">
        <f>IF('Employee Input 20-21'!MTM31="","",'Employee Input 20-21'!MTM31)</f>
        <v/>
      </c>
      <c r="MTN31" s="14" t="str">
        <f>IF('Employee Input 20-21'!MTN31="","",'Employee Input 20-21'!MTN31)</f>
        <v/>
      </c>
      <c r="MTO31" s="14" t="str">
        <f>IF('Employee Input 20-21'!MTO31="","",'Employee Input 20-21'!MTO31)</f>
        <v/>
      </c>
      <c r="MTP31" s="14" t="str">
        <f>IF('Employee Input 20-21'!MTP31="","",'Employee Input 20-21'!MTP31)</f>
        <v/>
      </c>
      <c r="MTQ31" s="14" t="str">
        <f>IF('Employee Input 20-21'!MTQ31="","",'Employee Input 20-21'!MTQ31)</f>
        <v/>
      </c>
      <c r="MTR31" s="14" t="str">
        <f>IF('Employee Input 20-21'!MTR31="","",'Employee Input 20-21'!MTR31)</f>
        <v/>
      </c>
      <c r="MTS31" s="14" t="str">
        <f>IF('Employee Input 20-21'!MTS31="","",'Employee Input 20-21'!MTS31)</f>
        <v/>
      </c>
      <c r="MTT31" s="14" t="str">
        <f>IF('Employee Input 20-21'!MTT31="","",'Employee Input 20-21'!MTT31)</f>
        <v/>
      </c>
      <c r="MTU31" s="14" t="str">
        <f>IF('Employee Input 20-21'!MTU31="","",'Employee Input 20-21'!MTU31)</f>
        <v/>
      </c>
      <c r="MTV31" s="14" t="str">
        <f>IF('Employee Input 20-21'!MTV31="","",'Employee Input 20-21'!MTV31)</f>
        <v/>
      </c>
      <c r="MTW31" s="14" t="str">
        <f>IF('Employee Input 20-21'!MTW31="","",'Employee Input 20-21'!MTW31)</f>
        <v/>
      </c>
      <c r="MTX31" s="14" t="str">
        <f>IF('Employee Input 20-21'!MTX31="","",'Employee Input 20-21'!MTX31)</f>
        <v/>
      </c>
      <c r="MTY31" s="14" t="str">
        <f>IF('Employee Input 20-21'!MTY31="","",'Employee Input 20-21'!MTY31)</f>
        <v/>
      </c>
      <c r="MTZ31" s="14" t="str">
        <f>IF('Employee Input 20-21'!MTZ31="","",'Employee Input 20-21'!MTZ31)</f>
        <v/>
      </c>
      <c r="MUA31" s="14" t="str">
        <f>IF('Employee Input 20-21'!MUA31="","",'Employee Input 20-21'!MUA31)</f>
        <v/>
      </c>
      <c r="MUB31" s="14" t="str">
        <f>IF('Employee Input 20-21'!MUB31="","",'Employee Input 20-21'!MUB31)</f>
        <v/>
      </c>
      <c r="MUC31" s="14" t="str">
        <f>IF('Employee Input 20-21'!MUC31="","",'Employee Input 20-21'!MUC31)</f>
        <v/>
      </c>
      <c r="MUD31" s="14" t="str">
        <f>IF('Employee Input 20-21'!MUD31="","",'Employee Input 20-21'!MUD31)</f>
        <v/>
      </c>
      <c r="MUE31" s="14" t="str">
        <f>IF('Employee Input 20-21'!MUE31="","",'Employee Input 20-21'!MUE31)</f>
        <v/>
      </c>
      <c r="MUF31" s="14" t="str">
        <f>IF('Employee Input 20-21'!MUF31="","",'Employee Input 20-21'!MUF31)</f>
        <v/>
      </c>
      <c r="MUG31" s="14" t="str">
        <f>IF('Employee Input 20-21'!MUG31="","",'Employee Input 20-21'!MUG31)</f>
        <v/>
      </c>
      <c r="MUH31" s="14" t="str">
        <f>IF('Employee Input 20-21'!MUH31="","",'Employee Input 20-21'!MUH31)</f>
        <v/>
      </c>
      <c r="MUI31" s="14" t="str">
        <f>IF('Employee Input 20-21'!MUI31="","",'Employee Input 20-21'!MUI31)</f>
        <v/>
      </c>
      <c r="MUJ31" s="14" t="str">
        <f>IF('Employee Input 20-21'!MUJ31="","",'Employee Input 20-21'!MUJ31)</f>
        <v/>
      </c>
      <c r="MUK31" s="14" t="str">
        <f>IF('Employee Input 20-21'!MUK31="","",'Employee Input 20-21'!MUK31)</f>
        <v/>
      </c>
      <c r="MUL31" s="14" t="str">
        <f>IF('Employee Input 20-21'!MUL31="","",'Employee Input 20-21'!MUL31)</f>
        <v/>
      </c>
      <c r="MUM31" s="14" t="str">
        <f>IF('Employee Input 20-21'!MUM31="","",'Employee Input 20-21'!MUM31)</f>
        <v/>
      </c>
      <c r="MUN31" s="14" t="str">
        <f>IF('Employee Input 20-21'!MUN31="","",'Employee Input 20-21'!MUN31)</f>
        <v/>
      </c>
      <c r="MUO31" s="14" t="str">
        <f>IF('Employee Input 20-21'!MUO31="","",'Employee Input 20-21'!MUO31)</f>
        <v/>
      </c>
      <c r="MUP31" s="14" t="str">
        <f>IF('Employee Input 20-21'!MUP31="","",'Employee Input 20-21'!MUP31)</f>
        <v/>
      </c>
      <c r="MUQ31" s="14" t="str">
        <f>IF('Employee Input 20-21'!MUQ31="","",'Employee Input 20-21'!MUQ31)</f>
        <v/>
      </c>
      <c r="MUR31" s="14" t="str">
        <f>IF('Employee Input 20-21'!MUR31="","",'Employee Input 20-21'!MUR31)</f>
        <v/>
      </c>
      <c r="MUS31" s="14" t="str">
        <f>IF('Employee Input 20-21'!MUS31="","",'Employee Input 20-21'!MUS31)</f>
        <v/>
      </c>
      <c r="MUT31" s="14" t="str">
        <f>IF('Employee Input 20-21'!MUT31="","",'Employee Input 20-21'!MUT31)</f>
        <v/>
      </c>
      <c r="MUU31" s="14" t="str">
        <f>IF('Employee Input 20-21'!MUU31="","",'Employee Input 20-21'!MUU31)</f>
        <v/>
      </c>
      <c r="MUV31" s="14" t="str">
        <f>IF('Employee Input 20-21'!MUV31="","",'Employee Input 20-21'!MUV31)</f>
        <v/>
      </c>
      <c r="MUW31" s="14" t="str">
        <f>IF('Employee Input 20-21'!MUW31="","",'Employee Input 20-21'!MUW31)</f>
        <v/>
      </c>
      <c r="MUX31" s="14" t="str">
        <f>IF('Employee Input 20-21'!MUX31="","",'Employee Input 20-21'!MUX31)</f>
        <v/>
      </c>
      <c r="MUY31" s="14" t="str">
        <f>IF('Employee Input 20-21'!MUY31="","",'Employee Input 20-21'!MUY31)</f>
        <v/>
      </c>
      <c r="MUZ31" s="14" t="str">
        <f>IF('Employee Input 20-21'!MUZ31="","",'Employee Input 20-21'!MUZ31)</f>
        <v/>
      </c>
      <c r="MVA31" s="14" t="str">
        <f>IF('Employee Input 20-21'!MVA31="","",'Employee Input 20-21'!MVA31)</f>
        <v/>
      </c>
      <c r="MVB31" s="14" t="str">
        <f>IF('Employee Input 20-21'!MVB31="","",'Employee Input 20-21'!MVB31)</f>
        <v/>
      </c>
      <c r="MVC31" s="14" t="str">
        <f>IF('Employee Input 20-21'!MVC31="","",'Employee Input 20-21'!MVC31)</f>
        <v/>
      </c>
      <c r="MVD31" s="14" t="str">
        <f>IF('Employee Input 20-21'!MVD31="","",'Employee Input 20-21'!MVD31)</f>
        <v/>
      </c>
      <c r="MVE31" s="14" t="str">
        <f>IF('Employee Input 20-21'!MVE31="","",'Employee Input 20-21'!MVE31)</f>
        <v/>
      </c>
      <c r="MVF31" s="14" t="str">
        <f>IF('Employee Input 20-21'!MVF31="","",'Employee Input 20-21'!MVF31)</f>
        <v/>
      </c>
      <c r="MVG31" s="14" t="str">
        <f>IF('Employee Input 20-21'!MVG31="","",'Employee Input 20-21'!MVG31)</f>
        <v/>
      </c>
      <c r="MVH31" s="14" t="str">
        <f>IF('Employee Input 20-21'!MVH31="","",'Employee Input 20-21'!MVH31)</f>
        <v/>
      </c>
      <c r="MVI31" s="14" t="str">
        <f>IF('Employee Input 20-21'!MVI31="","",'Employee Input 20-21'!MVI31)</f>
        <v/>
      </c>
      <c r="MVJ31" s="14" t="str">
        <f>IF('Employee Input 20-21'!MVJ31="","",'Employee Input 20-21'!MVJ31)</f>
        <v/>
      </c>
      <c r="MVK31" s="14" t="str">
        <f>IF('Employee Input 20-21'!MVK31="","",'Employee Input 20-21'!MVK31)</f>
        <v/>
      </c>
      <c r="MVL31" s="14" t="str">
        <f>IF('Employee Input 20-21'!MVL31="","",'Employee Input 20-21'!MVL31)</f>
        <v/>
      </c>
      <c r="MVM31" s="14" t="str">
        <f>IF('Employee Input 20-21'!MVM31="","",'Employee Input 20-21'!MVM31)</f>
        <v/>
      </c>
      <c r="MVN31" s="14" t="str">
        <f>IF('Employee Input 20-21'!MVN31="","",'Employee Input 20-21'!MVN31)</f>
        <v/>
      </c>
      <c r="MVO31" s="14" t="str">
        <f>IF('Employee Input 20-21'!MVO31="","",'Employee Input 20-21'!MVO31)</f>
        <v/>
      </c>
      <c r="MVP31" s="14" t="str">
        <f>IF('Employee Input 20-21'!MVP31="","",'Employee Input 20-21'!MVP31)</f>
        <v/>
      </c>
      <c r="MVQ31" s="14" t="str">
        <f>IF('Employee Input 20-21'!MVQ31="","",'Employee Input 20-21'!MVQ31)</f>
        <v/>
      </c>
      <c r="MVR31" s="14" t="str">
        <f>IF('Employee Input 20-21'!MVR31="","",'Employee Input 20-21'!MVR31)</f>
        <v/>
      </c>
      <c r="MVS31" s="14" t="str">
        <f>IF('Employee Input 20-21'!MVS31="","",'Employee Input 20-21'!MVS31)</f>
        <v/>
      </c>
      <c r="MVT31" s="14" t="str">
        <f>IF('Employee Input 20-21'!MVT31="","",'Employee Input 20-21'!MVT31)</f>
        <v/>
      </c>
      <c r="MVU31" s="14" t="str">
        <f>IF('Employee Input 20-21'!MVU31="","",'Employee Input 20-21'!MVU31)</f>
        <v/>
      </c>
      <c r="MVV31" s="14" t="str">
        <f>IF('Employee Input 20-21'!MVV31="","",'Employee Input 20-21'!MVV31)</f>
        <v/>
      </c>
      <c r="MVW31" s="14" t="str">
        <f>IF('Employee Input 20-21'!MVW31="","",'Employee Input 20-21'!MVW31)</f>
        <v/>
      </c>
      <c r="MVX31" s="14" t="str">
        <f>IF('Employee Input 20-21'!MVX31="","",'Employee Input 20-21'!MVX31)</f>
        <v/>
      </c>
      <c r="MVY31" s="14" t="str">
        <f>IF('Employee Input 20-21'!MVY31="","",'Employee Input 20-21'!MVY31)</f>
        <v/>
      </c>
      <c r="MVZ31" s="14" t="str">
        <f>IF('Employee Input 20-21'!MVZ31="","",'Employee Input 20-21'!MVZ31)</f>
        <v/>
      </c>
      <c r="MWA31" s="14" t="str">
        <f>IF('Employee Input 20-21'!MWA31="","",'Employee Input 20-21'!MWA31)</f>
        <v/>
      </c>
      <c r="MWB31" s="14" t="str">
        <f>IF('Employee Input 20-21'!MWB31="","",'Employee Input 20-21'!MWB31)</f>
        <v/>
      </c>
      <c r="MWC31" s="14" t="str">
        <f>IF('Employee Input 20-21'!MWC31="","",'Employee Input 20-21'!MWC31)</f>
        <v/>
      </c>
      <c r="MWD31" s="14" t="str">
        <f>IF('Employee Input 20-21'!MWD31="","",'Employee Input 20-21'!MWD31)</f>
        <v/>
      </c>
      <c r="MWE31" s="14" t="str">
        <f>IF('Employee Input 20-21'!MWE31="","",'Employee Input 20-21'!MWE31)</f>
        <v/>
      </c>
      <c r="MWF31" s="14" t="str">
        <f>IF('Employee Input 20-21'!MWF31="","",'Employee Input 20-21'!MWF31)</f>
        <v/>
      </c>
      <c r="MWG31" s="14" t="str">
        <f>IF('Employee Input 20-21'!MWG31="","",'Employee Input 20-21'!MWG31)</f>
        <v/>
      </c>
      <c r="MWH31" s="14" t="str">
        <f>IF('Employee Input 20-21'!MWH31="","",'Employee Input 20-21'!MWH31)</f>
        <v/>
      </c>
      <c r="MWI31" s="14" t="str">
        <f>IF('Employee Input 20-21'!MWI31="","",'Employee Input 20-21'!MWI31)</f>
        <v/>
      </c>
      <c r="MWJ31" s="14" t="str">
        <f>IF('Employee Input 20-21'!MWJ31="","",'Employee Input 20-21'!MWJ31)</f>
        <v/>
      </c>
      <c r="MWK31" s="14" t="str">
        <f>IF('Employee Input 20-21'!MWK31="","",'Employee Input 20-21'!MWK31)</f>
        <v/>
      </c>
      <c r="MWL31" s="14" t="str">
        <f>IF('Employee Input 20-21'!MWL31="","",'Employee Input 20-21'!MWL31)</f>
        <v/>
      </c>
      <c r="MWM31" s="14" t="str">
        <f>IF('Employee Input 20-21'!MWM31="","",'Employee Input 20-21'!MWM31)</f>
        <v/>
      </c>
      <c r="MWN31" s="14" t="str">
        <f>IF('Employee Input 20-21'!MWN31="","",'Employee Input 20-21'!MWN31)</f>
        <v/>
      </c>
      <c r="MWO31" s="14" t="str">
        <f>IF('Employee Input 20-21'!MWO31="","",'Employee Input 20-21'!MWO31)</f>
        <v/>
      </c>
      <c r="MWP31" s="14" t="str">
        <f>IF('Employee Input 20-21'!MWP31="","",'Employee Input 20-21'!MWP31)</f>
        <v/>
      </c>
      <c r="MWQ31" s="14" t="str">
        <f>IF('Employee Input 20-21'!MWQ31="","",'Employee Input 20-21'!MWQ31)</f>
        <v/>
      </c>
      <c r="MWR31" s="14" t="str">
        <f>IF('Employee Input 20-21'!MWR31="","",'Employee Input 20-21'!MWR31)</f>
        <v/>
      </c>
      <c r="MWS31" s="14" t="str">
        <f>IF('Employee Input 20-21'!MWS31="","",'Employee Input 20-21'!MWS31)</f>
        <v/>
      </c>
      <c r="MWT31" s="14" t="str">
        <f>IF('Employee Input 20-21'!MWT31="","",'Employee Input 20-21'!MWT31)</f>
        <v/>
      </c>
      <c r="MWU31" s="14" t="str">
        <f>IF('Employee Input 20-21'!MWU31="","",'Employee Input 20-21'!MWU31)</f>
        <v/>
      </c>
      <c r="MWV31" s="14" t="str">
        <f>IF('Employee Input 20-21'!MWV31="","",'Employee Input 20-21'!MWV31)</f>
        <v/>
      </c>
      <c r="MWW31" s="14" t="str">
        <f>IF('Employee Input 20-21'!MWW31="","",'Employee Input 20-21'!MWW31)</f>
        <v/>
      </c>
      <c r="MWX31" s="14" t="str">
        <f>IF('Employee Input 20-21'!MWX31="","",'Employee Input 20-21'!MWX31)</f>
        <v/>
      </c>
      <c r="MWY31" s="14" t="str">
        <f>IF('Employee Input 20-21'!MWY31="","",'Employee Input 20-21'!MWY31)</f>
        <v/>
      </c>
      <c r="MWZ31" s="14" t="str">
        <f>IF('Employee Input 20-21'!MWZ31="","",'Employee Input 20-21'!MWZ31)</f>
        <v/>
      </c>
      <c r="MXA31" s="14" t="str">
        <f>IF('Employee Input 20-21'!MXA31="","",'Employee Input 20-21'!MXA31)</f>
        <v/>
      </c>
      <c r="MXB31" s="14" t="str">
        <f>IF('Employee Input 20-21'!MXB31="","",'Employee Input 20-21'!MXB31)</f>
        <v/>
      </c>
      <c r="MXC31" s="14" t="str">
        <f>IF('Employee Input 20-21'!MXC31="","",'Employee Input 20-21'!MXC31)</f>
        <v/>
      </c>
      <c r="MXD31" s="14" t="str">
        <f>IF('Employee Input 20-21'!MXD31="","",'Employee Input 20-21'!MXD31)</f>
        <v/>
      </c>
      <c r="MXE31" s="14" t="str">
        <f>IF('Employee Input 20-21'!MXE31="","",'Employee Input 20-21'!MXE31)</f>
        <v/>
      </c>
      <c r="MXF31" s="14" t="str">
        <f>IF('Employee Input 20-21'!MXF31="","",'Employee Input 20-21'!MXF31)</f>
        <v/>
      </c>
      <c r="MXG31" s="14" t="str">
        <f>IF('Employee Input 20-21'!MXG31="","",'Employee Input 20-21'!MXG31)</f>
        <v/>
      </c>
      <c r="MXH31" s="14" t="str">
        <f>IF('Employee Input 20-21'!MXH31="","",'Employee Input 20-21'!MXH31)</f>
        <v/>
      </c>
      <c r="MXI31" s="14" t="str">
        <f>IF('Employee Input 20-21'!MXI31="","",'Employee Input 20-21'!MXI31)</f>
        <v/>
      </c>
      <c r="MXJ31" s="14" t="str">
        <f>IF('Employee Input 20-21'!MXJ31="","",'Employee Input 20-21'!MXJ31)</f>
        <v/>
      </c>
      <c r="MXK31" s="14" t="str">
        <f>IF('Employee Input 20-21'!MXK31="","",'Employee Input 20-21'!MXK31)</f>
        <v/>
      </c>
      <c r="MXL31" s="14" t="str">
        <f>IF('Employee Input 20-21'!MXL31="","",'Employee Input 20-21'!MXL31)</f>
        <v/>
      </c>
      <c r="MXM31" s="14" t="str">
        <f>IF('Employee Input 20-21'!MXM31="","",'Employee Input 20-21'!MXM31)</f>
        <v/>
      </c>
      <c r="MXN31" s="14" t="str">
        <f>IF('Employee Input 20-21'!MXN31="","",'Employee Input 20-21'!MXN31)</f>
        <v/>
      </c>
      <c r="MXO31" s="14" t="str">
        <f>IF('Employee Input 20-21'!MXO31="","",'Employee Input 20-21'!MXO31)</f>
        <v/>
      </c>
      <c r="MXP31" s="14" t="str">
        <f>IF('Employee Input 20-21'!MXP31="","",'Employee Input 20-21'!MXP31)</f>
        <v/>
      </c>
      <c r="MXQ31" s="14" t="str">
        <f>IF('Employee Input 20-21'!MXQ31="","",'Employee Input 20-21'!MXQ31)</f>
        <v/>
      </c>
      <c r="MXR31" s="14" t="str">
        <f>IF('Employee Input 20-21'!MXR31="","",'Employee Input 20-21'!MXR31)</f>
        <v/>
      </c>
      <c r="MXS31" s="14" t="str">
        <f>IF('Employee Input 20-21'!MXS31="","",'Employee Input 20-21'!MXS31)</f>
        <v/>
      </c>
      <c r="MXT31" s="14" t="str">
        <f>IF('Employee Input 20-21'!MXT31="","",'Employee Input 20-21'!MXT31)</f>
        <v/>
      </c>
      <c r="MXU31" s="14" t="str">
        <f>IF('Employee Input 20-21'!MXU31="","",'Employee Input 20-21'!MXU31)</f>
        <v/>
      </c>
      <c r="MXV31" s="14" t="str">
        <f>IF('Employee Input 20-21'!MXV31="","",'Employee Input 20-21'!MXV31)</f>
        <v/>
      </c>
      <c r="MXW31" s="14" t="str">
        <f>IF('Employee Input 20-21'!MXW31="","",'Employee Input 20-21'!MXW31)</f>
        <v/>
      </c>
      <c r="MXX31" s="14" t="str">
        <f>IF('Employee Input 20-21'!MXX31="","",'Employee Input 20-21'!MXX31)</f>
        <v/>
      </c>
      <c r="MXY31" s="14" t="str">
        <f>IF('Employee Input 20-21'!MXY31="","",'Employee Input 20-21'!MXY31)</f>
        <v/>
      </c>
      <c r="MXZ31" s="14" t="str">
        <f>IF('Employee Input 20-21'!MXZ31="","",'Employee Input 20-21'!MXZ31)</f>
        <v/>
      </c>
      <c r="MYA31" s="14" t="str">
        <f>IF('Employee Input 20-21'!MYA31="","",'Employee Input 20-21'!MYA31)</f>
        <v/>
      </c>
      <c r="MYB31" s="14" t="str">
        <f>IF('Employee Input 20-21'!MYB31="","",'Employee Input 20-21'!MYB31)</f>
        <v/>
      </c>
      <c r="MYC31" s="14" t="str">
        <f>IF('Employee Input 20-21'!MYC31="","",'Employee Input 20-21'!MYC31)</f>
        <v/>
      </c>
      <c r="MYD31" s="14" t="str">
        <f>IF('Employee Input 20-21'!MYD31="","",'Employee Input 20-21'!MYD31)</f>
        <v/>
      </c>
      <c r="MYE31" s="14" t="str">
        <f>IF('Employee Input 20-21'!MYE31="","",'Employee Input 20-21'!MYE31)</f>
        <v/>
      </c>
      <c r="MYF31" s="14" t="str">
        <f>IF('Employee Input 20-21'!MYF31="","",'Employee Input 20-21'!MYF31)</f>
        <v/>
      </c>
      <c r="MYG31" s="14" t="str">
        <f>IF('Employee Input 20-21'!MYG31="","",'Employee Input 20-21'!MYG31)</f>
        <v/>
      </c>
      <c r="MYH31" s="14" t="str">
        <f>IF('Employee Input 20-21'!MYH31="","",'Employee Input 20-21'!MYH31)</f>
        <v/>
      </c>
      <c r="MYI31" s="14" t="str">
        <f>IF('Employee Input 20-21'!MYI31="","",'Employee Input 20-21'!MYI31)</f>
        <v/>
      </c>
      <c r="MYJ31" s="14" t="str">
        <f>IF('Employee Input 20-21'!MYJ31="","",'Employee Input 20-21'!MYJ31)</f>
        <v/>
      </c>
      <c r="MYK31" s="14" t="str">
        <f>IF('Employee Input 20-21'!MYK31="","",'Employee Input 20-21'!MYK31)</f>
        <v/>
      </c>
      <c r="MYL31" s="14" t="str">
        <f>IF('Employee Input 20-21'!MYL31="","",'Employee Input 20-21'!MYL31)</f>
        <v/>
      </c>
      <c r="MYM31" s="14" t="str">
        <f>IF('Employee Input 20-21'!MYM31="","",'Employee Input 20-21'!MYM31)</f>
        <v/>
      </c>
      <c r="MYN31" s="14" t="str">
        <f>IF('Employee Input 20-21'!MYN31="","",'Employee Input 20-21'!MYN31)</f>
        <v/>
      </c>
      <c r="MYO31" s="14" t="str">
        <f>IF('Employee Input 20-21'!MYO31="","",'Employee Input 20-21'!MYO31)</f>
        <v/>
      </c>
      <c r="MYP31" s="14" t="str">
        <f>IF('Employee Input 20-21'!MYP31="","",'Employee Input 20-21'!MYP31)</f>
        <v/>
      </c>
      <c r="MYQ31" s="14" t="str">
        <f>IF('Employee Input 20-21'!MYQ31="","",'Employee Input 20-21'!MYQ31)</f>
        <v/>
      </c>
      <c r="MYR31" s="14" t="str">
        <f>IF('Employee Input 20-21'!MYR31="","",'Employee Input 20-21'!MYR31)</f>
        <v/>
      </c>
      <c r="MYS31" s="14" t="str">
        <f>IF('Employee Input 20-21'!MYS31="","",'Employee Input 20-21'!MYS31)</f>
        <v/>
      </c>
      <c r="MYT31" s="14" t="str">
        <f>IF('Employee Input 20-21'!MYT31="","",'Employee Input 20-21'!MYT31)</f>
        <v/>
      </c>
      <c r="MYU31" s="14" t="str">
        <f>IF('Employee Input 20-21'!MYU31="","",'Employee Input 20-21'!MYU31)</f>
        <v/>
      </c>
      <c r="MYV31" s="14" t="str">
        <f>IF('Employee Input 20-21'!MYV31="","",'Employee Input 20-21'!MYV31)</f>
        <v/>
      </c>
      <c r="MYW31" s="14" t="str">
        <f>IF('Employee Input 20-21'!MYW31="","",'Employee Input 20-21'!MYW31)</f>
        <v/>
      </c>
      <c r="MYX31" s="14" t="str">
        <f>IF('Employee Input 20-21'!MYX31="","",'Employee Input 20-21'!MYX31)</f>
        <v/>
      </c>
      <c r="MYY31" s="14" t="str">
        <f>IF('Employee Input 20-21'!MYY31="","",'Employee Input 20-21'!MYY31)</f>
        <v/>
      </c>
      <c r="MYZ31" s="14" t="str">
        <f>IF('Employee Input 20-21'!MYZ31="","",'Employee Input 20-21'!MYZ31)</f>
        <v/>
      </c>
      <c r="MZA31" s="14" t="str">
        <f>IF('Employee Input 20-21'!MZA31="","",'Employee Input 20-21'!MZA31)</f>
        <v/>
      </c>
      <c r="MZB31" s="14" t="str">
        <f>IF('Employee Input 20-21'!MZB31="","",'Employee Input 20-21'!MZB31)</f>
        <v/>
      </c>
      <c r="MZC31" s="14" t="str">
        <f>IF('Employee Input 20-21'!MZC31="","",'Employee Input 20-21'!MZC31)</f>
        <v/>
      </c>
      <c r="MZD31" s="14" t="str">
        <f>IF('Employee Input 20-21'!MZD31="","",'Employee Input 20-21'!MZD31)</f>
        <v/>
      </c>
      <c r="MZE31" s="14" t="str">
        <f>IF('Employee Input 20-21'!MZE31="","",'Employee Input 20-21'!MZE31)</f>
        <v/>
      </c>
      <c r="MZF31" s="14" t="str">
        <f>IF('Employee Input 20-21'!MZF31="","",'Employee Input 20-21'!MZF31)</f>
        <v/>
      </c>
      <c r="MZG31" s="14" t="str">
        <f>IF('Employee Input 20-21'!MZG31="","",'Employee Input 20-21'!MZG31)</f>
        <v/>
      </c>
      <c r="MZH31" s="14" t="str">
        <f>IF('Employee Input 20-21'!MZH31="","",'Employee Input 20-21'!MZH31)</f>
        <v/>
      </c>
      <c r="MZI31" s="14" t="str">
        <f>IF('Employee Input 20-21'!MZI31="","",'Employee Input 20-21'!MZI31)</f>
        <v/>
      </c>
      <c r="MZJ31" s="14" t="str">
        <f>IF('Employee Input 20-21'!MZJ31="","",'Employee Input 20-21'!MZJ31)</f>
        <v/>
      </c>
      <c r="MZK31" s="14" t="str">
        <f>IF('Employee Input 20-21'!MZK31="","",'Employee Input 20-21'!MZK31)</f>
        <v/>
      </c>
      <c r="MZL31" s="14" t="str">
        <f>IF('Employee Input 20-21'!MZL31="","",'Employee Input 20-21'!MZL31)</f>
        <v/>
      </c>
      <c r="MZM31" s="14" t="str">
        <f>IF('Employee Input 20-21'!MZM31="","",'Employee Input 20-21'!MZM31)</f>
        <v/>
      </c>
      <c r="MZN31" s="14" t="str">
        <f>IF('Employee Input 20-21'!MZN31="","",'Employee Input 20-21'!MZN31)</f>
        <v/>
      </c>
      <c r="MZO31" s="14" t="str">
        <f>IF('Employee Input 20-21'!MZO31="","",'Employee Input 20-21'!MZO31)</f>
        <v/>
      </c>
      <c r="MZP31" s="14" t="str">
        <f>IF('Employee Input 20-21'!MZP31="","",'Employee Input 20-21'!MZP31)</f>
        <v/>
      </c>
      <c r="MZQ31" s="14" t="str">
        <f>IF('Employee Input 20-21'!MZQ31="","",'Employee Input 20-21'!MZQ31)</f>
        <v/>
      </c>
      <c r="MZR31" s="14" t="str">
        <f>IF('Employee Input 20-21'!MZR31="","",'Employee Input 20-21'!MZR31)</f>
        <v/>
      </c>
      <c r="MZS31" s="14" t="str">
        <f>IF('Employee Input 20-21'!MZS31="","",'Employee Input 20-21'!MZS31)</f>
        <v/>
      </c>
      <c r="MZT31" s="14" t="str">
        <f>IF('Employee Input 20-21'!MZT31="","",'Employee Input 20-21'!MZT31)</f>
        <v/>
      </c>
      <c r="MZU31" s="14" t="str">
        <f>IF('Employee Input 20-21'!MZU31="","",'Employee Input 20-21'!MZU31)</f>
        <v/>
      </c>
      <c r="MZV31" s="14" t="str">
        <f>IF('Employee Input 20-21'!MZV31="","",'Employee Input 20-21'!MZV31)</f>
        <v/>
      </c>
      <c r="MZW31" s="14" t="str">
        <f>IF('Employee Input 20-21'!MZW31="","",'Employee Input 20-21'!MZW31)</f>
        <v/>
      </c>
      <c r="MZX31" s="14" t="str">
        <f>IF('Employee Input 20-21'!MZX31="","",'Employee Input 20-21'!MZX31)</f>
        <v/>
      </c>
      <c r="MZY31" s="14" t="str">
        <f>IF('Employee Input 20-21'!MZY31="","",'Employee Input 20-21'!MZY31)</f>
        <v/>
      </c>
      <c r="MZZ31" s="14" t="str">
        <f>IF('Employee Input 20-21'!MZZ31="","",'Employee Input 20-21'!MZZ31)</f>
        <v/>
      </c>
      <c r="NAA31" s="14" t="str">
        <f>IF('Employee Input 20-21'!NAA31="","",'Employee Input 20-21'!NAA31)</f>
        <v/>
      </c>
      <c r="NAB31" s="14" t="str">
        <f>IF('Employee Input 20-21'!NAB31="","",'Employee Input 20-21'!NAB31)</f>
        <v/>
      </c>
      <c r="NAC31" s="14" t="str">
        <f>IF('Employee Input 20-21'!NAC31="","",'Employee Input 20-21'!NAC31)</f>
        <v/>
      </c>
      <c r="NAD31" s="14" t="str">
        <f>IF('Employee Input 20-21'!NAD31="","",'Employee Input 20-21'!NAD31)</f>
        <v/>
      </c>
      <c r="NAE31" s="14" t="str">
        <f>IF('Employee Input 20-21'!NAE31="","",'Employee Input 20-21'!NAE31)</f>
        <v/>
      </c>
      <c r="NAF31" s="14" t="str">
        <f>IF('Employee Input 20-21'!NAF31="","",'Employee Input 20-21'!NAF31)</f>
        <v/>
      </c>
      <c r="NAG31" s="14" t="str">
        <f>IF('Employee Input 20-21'!NAG31="","",'Employee Input 20-21'!NAG31)</f>
        <v/>
      </c>
      <c r="NAH31" s="14" t="str">
        <f>IF('Employee Input 20-21'!NAH31="","",'Employee Input 20-21'!NAH31)</f>
        <v/>
      </c>
      <c r="NAI31" s="14" t="str">
        <f>IF('Employee Input 20-21'!NAI31="","",'Employee Input 20-21'!NAI31)</f>
        <v/>
      </c>
      <c r="NAJ31" s="14" t="str">
        <f>IF('Employee Input 20-21'!NAJ31="","",'Employee Input 20-21'!NAJ31)</f>
        <v/>
      </c>
      <c r="NAK31" s="14" t="str">
        <f>IF('Employee Input 20-21'!NAK31="","",'Employee Input 20-21'!NAK31)</f>
        <v/>
      </c>
      <c r="NAL31" s="14" t="str">
        <f>IF('Employee Input 20-21'!NAL31="","",'Employee Input 20-21'!NAL31)</f>
        <v/>
      </c>
      <c r="NAM31" s="14" t="str">
        <f>IF('Employee Input 20-21'!NAM31="","",'Employee Input 20-21'!NAM31)</f>
        <v/>
      </c>
      <c r="NAN31" s="14" t="str">
        <f>IF('Employee Input 20-21'!NAN31="","",'Employee Input 20-21'!NAN31)</f>
        <v/>
      </c>
      <c r="NAO31" s="14" t="str">
        <f>IF('Employee Input 20-21'!NAO31="","",'Employee Input 20-21'!NAO31)</f>
        <v/>
      </c>
      <c r="NAP31" s="14" t="str">
        <f>IF('Employee Input 20-21'!NAP31="","",'Employee Input 20-21'!NAP31)</f>
        <v/>
      </c>
      <c r="NAQ31" s="14" t="str">
        <f>IF('Employee Input 20-21'!NAQ31="","",'Employee Input 20-21'!NAQ31)</f>
        <v/>
      </c>
      <c r="NAR31" s="14" t="str">
        <f>IF('Employee Input 20-21'!NAR31="","",'Employee Input 20-21'!NAR31)</f>
        <v/>
      </c>
      <c r="NAS31" s="14" t="str">
        <f>IF('Employee Input 20-21'!NAS31="","",'Employee Input 20-21'!NAS31)</f>
        <v/>
      </c>
      <c r="NAT31" s="14" t="str">
        <f>IF('Employee Input 20-21'!NAT31="","",'Employee Input 20-21'!NAT31)</f>
        <v/>
      </c>
      <c r="NAU31" s="14" t="str">
        <f>IF('Employee Input 20-21'!NAU31="","",'Employee Input 20-21'!NAU31)</f>
        <v/>
      </c>
      <c r="NAV31" s="14" t="str">
        <f>IF('Employee Input 20-21'!NAV31="","",'Employee Input 20-21'!NAV31)</f>
        <v/>
      </c>
      <c r="NAW31" s="14" t="str">
        <f>IF('Employee Input 20-21'!NAW31="","",'Employee Input 20-21'!NAW31)</f>
        <v/>
      </c>
      <c r="NAX31" s="14" t="str">
        <f>IF('Employee Input 20-21'!NAX31="","",'Employee Input 20-21'!NAX31)</f>
        <v/>
      </c>
      <c r="NAY31" s="14" t="str">
        <f>IF('Employee Input 20-21'!NAY31="","",'Employee Input 20-21'!NAY31)</f>
        <v/>
      </c>
      <c r="NAZ31" s="14" t="str">
        <f>IF('Employee Input 20-21'!NAZ31="","",'Employee Input 20-21'!NAZ31)</f>
        <v/>
      </c>
      <c r="NBA31" s="14" t="str">
        <f>IF('Employee Input 20-21'!NBA31="","",'Employee Input 20-21'!NBA31)</f>
        <v/>
      </c>
      <c r="NBB31" s="14" t="str">
        <f>IF('Employee Input 20-21'!NBB31="","",'Employee Input 20-21'!NBB31)</f>
        <v/>
      </c>
      <c r="NBC31" s="14" t="str">
        <f>IF('Employee Input 20-21'!NBC31="","",'Employee Input 20-21'!NBC31)</f>
        <v/>
      </c>
      <c r="NBD31" s="14" t="str">
        <f>IF('Employee Input 20-21'!NBD31="","",'Employee Input 20-21'!NBD31)</f>
        <v/>
      </c>
      <c r="NBE31" s="14" t="str">
        <f>IF('Employee Input 20-21'!NBE31="","",'Employee Input 20-21'!NBE31)</f>
        <v/>
      </c>
      <c r="NBF31" s="14" t="str">
        <f>IF('Employee Input 20-21'!NBF31="","",'Employee Input 20-21'!NBF31)</f>
        <v/>
      </c>
      <c r="NBG31" s="14" t="str">
        <f>IF('Employee Input 20-21'!NBG31="","",'Employee Input 20-21'!NBG31)</f>
        <v/>
      </c>
      <c r="NBH31" s="14" t="str">
        <f>IF('Employee Input 20-21'!NBH31="","",'Employee Input 20-21'!NBH31)</f>
        <v/>
      </c>
      <c r="NBI31" s="14" t="str">
        <f>IF('Employee Input 20-21'!NBI31="","",'Employee Input 20-21'!NBI31)</f>
        <v/>
      </c>
      <c r="NBJ31" s="14" t="str">
        <f>IF('Employee Input 20-21'!NBJ31="","",'Employee Input 20-21'!NBJ31)</f>
        <v/>
      </c>
      <c r="NBK31" s="14" t="str">
        <f>IF('Employee Input 20-21'!NBK31="","",'Employee Input 20-21'!NBK31)</f>
        <v/>
      </c>
      <c r="NBL31" s="14" t="str">
        <f>IF('Employee Input 20-21'!NBL31="","",'Employee Input 20-21'!NBL31)</f>
        <v/>
      </c>
      <c r="NBM31" s="14" t="str">
        <f>IF('Employee Input 20-21'!NBM31="","",'Employee Input 20-21'!NBM31)</f>
        <v/>
      </c>
      <c r="NBN31" s="14" t="str">
        <f>IF('Employee Input 20-21'!NBN31="","",'Employee Input 20-21'!NBN31)</f>
        <v/>
      </c>
      <c r="NBO31" s="14" t="str">
        <f>IF('Employee Input 20-21'!NBO31="","",'Employee Input 20-21'!NBO31)</f>
        <v/>
      </c>
      <c r="NBP31" s="14" t="str">
        <f>IF('Employee Input 20-21'!NBP31="","",'Employee Input 20-21'!NBP31)</f>
        <v/>
      </c>
      <c r="NBQ31" s="14" t="str">
        <f>IF('Employee Input 20-21'!NBQ31="","",'Employee Input 20-21'!NBQ31)</f>
        <v/>
      </c>
      <c r="NBR31" s="14" t="str">
        <f>IF('Employee Input 20-21'!NBR31="","",'Employee Input 20-21'!NBR31)</f>
        <v/>
      </c>
      <c r="NBS31" s="14" t="str">
        <f>IF('Employee Input 20-21'!NBS31="","",'Employee Input 20-21'!NBS31)</f>
        <v/>
      </c>
      <c r="NBT31" s="14" t="str">
        <f>IF('Employee Input 20-21'!NBT31="","",'Employee Input 20-21'!NBT31)</f>
        <v/>
      </c>
      <c r="NBU31" s="14" t="str">
        <f>IF('Employee Input 20-21'!NBU31="","",'Employee Input 20-21'!NBU31)</f>
        <v/>
      </c>
      <c r="NBV31" s="14" t="str">
        <f>IF('Employee Input 20-21'!NBV31="","",'Employee Input 20-21'!NBV31)</f>
        <v/>
      </c>
      <c r="NBW31" s="14" t="str">
        <f>IF('Employee Input 20-21'!NBW31="","",'Employee Input 20-21'!NBW31)</f>
        <v/>
      </c>
      <c r="NBX31" s="14" t="str">
        <f>IF('Employee Input 20-21'!NBX31="","",'Employee Input 20-21'!NBX31)</f>
        <v/>
      </c>
      <c r="NBY31" s="14" t="str">
        <f>IF('Employee Input 20-21'!NBY31="","",'Employee Input 20-21'!NBY31)</f>
        <v/>
      </c>
      <c r="NBZ31" s="14" t="str">
        <f>IF('Employee Input 20-21'!NBZ31="","",'Employee Input 20-21'!NBZ31)</f>
        <v/>
      </c>
      <c r="NCA31" s="14" t="str">
        <f>IF('Employee Input 20-21'!NCA31="","",'Employee Input 20-21'!NCA31)</f>
        <v/>
      </c>
      <c r="NCB31" s="14" t="str">
        <f>IF('Employee Input 20-21'!NCB31="","",'Employee Input 20-21'!NCB31)</f>
        <v/>
      </c>
      <c r="NCC31" s="14" t="str">
        <f>IF('Employee Input 20-21'!NCC31="","",'Employee Input 20-21'!NCC31)</f>
        <v/>
      </c>
      <c r="NCD31" s="14" t="str">
        <f>IF('Employee Input 20-21'!NCD31="","",'Employee Input 20-21'!NCD31)</f>
        <v/>
      </c>
      <c r="NCE31" s="14" t="str">
        <f>IF('Employee Input 20-21'!NCE31="","",'Employee Input 20-21'!NCE31)</f>
        <v/>
      </c>
      <c r="NCF31" s="14" t="str">
        <f>IF('Employee Input 20-21'!NCF31="","",'Employee Input 20-21'!NCF31)</f>
        <v/>
      </c>
      <c r="NCG31" s="14" t="str">
        <f>IF('Employee Input 20-21'!NCG31="","",'Employee Input 20-21'!NCG31)</f>
        <v/>
      </c>
      <c r="NCH31" s="14" t="str">
        <f>IF('Employee Input 20-21'!NCH31="","",'Employee Input 20-21'!NCH31)</f>
        <v/>
      </c>
      <c r="NCI31" s="14" t="str">
        <f>IF('Employee Input 20-21'!NCI31="","",'Employee Input 20-21'!NCI31)</f>
        <v/>
      </c>
      <c r="NCJ31" s="14" t="str">
        <f>IF('Employee Input 20-21'!NCJ31="","",'Employee Input 20-21'!NCJ31)</f>
        <v/>
      </c>
      <c r="NCK31" s="14" t="str">
        <f>IF('Employee Input 20-21'!NCK31="","",'Employee Input 20-21'!NCK31)</f>
        <v/>
      </c>
      <c r="NCL31" s="14" t="str">
        <f>IF('Employee Input 20-21'!NCL31="","",'Employee Input 20-21'!NCL31)</f>
        <v/>
      </c>
      <c r="NCM31" s="14" t="str">
        <f>IF('Employee Input 20-21'!NCM31="","",'Employee Input 20-21'!NCM31)</f>
        <v/>
      </c>
      <c r="NCN31" s="14" t="str">
        <f>IF('Employee Input 20-21'!NCN31="","",'Employee Input 20-21'!NCN31)</f>
        <v/>
      </c>
      <c r="NCO31" s="14" t="str">
        <f>IF('Employee Input 20-21'!NCO31="","",'Employee Input 20-21'!NCO31)</f>
        <v/>
      </c>
      <c r="NCP31" s="14" t="str">
        <f>IF('Employee Input 20-21'!NCP31="","",'Employee Input 20-21'!NCP31)</f>
        <v/>
      </c>
      <c r="NCQ31" s="14" t="str">
        <f>IF('Employee Input 20-21'!NCQ31="","",'Employee Input 20-21'!NCQ31)</f>
        <v/>
      </c>
      <c r="NCR31" s="14" t="str">
        <f>IF('Employee Input 20-21'!NCR31="","",'Employee Input 20-21'!NCR31)</f>
        <v/>
      </c>
      <c r="NCS31" s="14" t="str">
        <f>IF('Employee Input 20-21'!NCS31="","",'Employee Input 20-21'!NCS31)</f>
        <v/>
      </c>
      <c r="NCT31" s="14" t="str">
        <f>IF('Employee Input 20-21'!NCT31="","",'Employee Input 20-21'!NCT31)</f>
        <v/>
      </c>
      <c r="NCU31" s="14" t="str">
        <f>IF('Employee Input 20-21'!NCU31="","",'Employee Input 20-21'!NCU31)</f>
        <v/>
      </c>
      <c r="NCV31" s="14" t="str">
        <f>IF('Employee Input 20-21'!NCV31="","",'Employee Input 20-21'!NCV31)</f>
        <v/>
      </c>
      <c r="NCW31" s="14" t="str">
        <f>IF('Employee Input 20-21'!NCW31="","",'Employee Input 20-21'!NCW31)</f>
        <v/>
      </c>
      <c r="NCX31" s="14" t="str">
        <f>IF('Employee Input 20-21'!NCX31="","",'Employee Input 20-21'!NCX31)</f>
        <v/>
      </c>
      <c r="NCY31" s="14" t="str">
        <f>IF('Employee Input 20-21'!NCY31="","",'Employee Input 20-21'!NCY31)</f>
        <v/>
      </c>
      <c r="NCZ31" s="14" t="str">
        <f>IF('Employee Input 20-21'!NCZ31="","",'Employee Input 20-21'!NCZ31)</f>
        <v/>
      </c>
      <c r="NDA31" s="14" t="str">
        <f>IF('Employee Input 20-21'!NDA31="","",'Employee Input 20-21'!NDA31)</f>
        <v/>
      </c>
      <c r="NDB31" s="14" t="str">
        <f>IF('Employee Input 20-21'!NDB31="","",'Employee Input 20-21'!NDB31)</f>
        <v/>
      </c>
      <c r="NDC31" s="14" t="str">
        <f>IF('Employee Input 20-21'!NDC31="","",'Employee Input 20-21'!NDC31)</f>
        <v/>
      </c>
      <c r="NDD31" s="14" t="str">
        <f>IF('Employee Input 20-21'!NDD31="","",'Employee Input 20-21'!NDD31)</f>
        <v/>
      </c>
      <c r="NDE31" s="14" t="str">
        <f>IF('Employee Input 20-21'!NDE31="","",'Employee Input 20-21'!NDE31)</f>
        <v/>
      </c>
      <c r="NDF31" s="14" t="str">
        <f>IF('Employee Input 20-21'!NDF31="","",'Employee Input 20-21'!NDF31)</f>
        <v/>
      </c>
      <c r="NDG31" s="14" t="str">
        <f>IF('Employee Input 20-21'!NDG31="","",'Employee Input 20-21'!NDG31)</f>
        <v/>
      </c>
      <c r="NDH31" s="14" t="str">
        <f>IF('Employee Input 20-21'!NDH31="","",'Employee Input 20-21'!NDH31)</f>
        <v/>
      </c>
      <c r="NDI31" s="14" t="str">
        <f>IF('Employee Input 20-21'!NDI31="","",'Employee Input 20-21'!NDI31)</f>
        <v/>
      </c>
      <c r="NDJ31" s="14" t="str">
        <f>IF('Employee Input 20-21'!NDJ31="","",'Employee Input 20-21'!NDJ31)</f>
        <v/>
      </c>
      <c r="NDK31" s="14" t="str">
        <f>IF('Employee Input 20-21'!NDK31="","",'Employee Input 20-21'!NDK31)</f>
        <v/>
      </c>
      <c r="NDL31" s="14" t="str">
        <f>IF('Employee Input 20-21'!NDL31="","",'Employee Input 20-21'!NDL31)</f>
        <v/>
      </c>
      <c r="NDM31" s="14" t="str">
        <f>IF('Employee Input 20-21'!NDM31="","",'Employee Input 20-21'!NDM31)</f>
        <v/>
      </c>
      <c r="NDN31" s="14" t="str">
        <f>IF('Employee Input 20-21'!NDN31="","",'Employee Input 20-21'!NDN31)</f>
        <v/>
      </c>
      <c r="NDO31" s="14" t="str">
        <f>IF('Employee Input 20-21'!NDO31="","",'Employee Input 20-21'!NDO31)</f>
        <v/>
      </c>
      <c r="NDP31" s="14" t="str">
        <f>IF('Employee Input 20-21'!NDP31="","",'Employee Input 20-21'!NDP31)</f>
        <v/>
      </c>
      <c r="NDQ31" s="14" t="str">
        <f>IF('Employee Input 20-21'!NDQ31="","",'Employee Input 20-21'!NDQ31)</f>
        <v/>
      </c>
      <c r="NDR31" s="14" t="str">
        <f>IF('Employee Input 20-21'!NDR31="","",'Employee Input 20-21'!NDR31)</f>
        <v/>
      </c>
      <c r="NDS31" s="14" t="str">
        <f>IF('Employee Input 20-21'!NDS31="","",'Employee Input 20-21'!NDS31)</f>
        <v/>
      </c>
      <c r="NDT31" s="14" t="str">
        <f>IF('Employee Input 20-21'!NDT31="","",'Employee Input 20-21'!NDT31)</f>
        <v/>
      </c>
      <c r="NDU31" s="14" t="str">
        <f>IF('Employee Input 20-21'!NDU31="","",'Employee Input 20-21'!NDU31)</f>
        <v/>
      </c>
      <c r="NDV31" s="14" t="str">
        <f>IF('Employee Input 20-21'!NDV31="","",'Employee Input 20-21'!NDV31)</f>
        <v/>
      </c>
      <c r="NDW31" s="14" t="str">
        <f>IF('Employee Input 20-21'!NDW31="","",'Employee Input 20-21'!NDW31)</f>
        <v/>
      </c>
      <c r="NDX31" s="14" t="str">
        <f>IF('Employee Input 20-21'!NDX31="","",'Employee Input 20-21'!NDX31)</f>
        <v/>
      </c>
      <c r="NDY31" s="14" t="str">
        <f>IF('Employee Input 20-21'!NDY31="","",'Employee Input 20-21'!NDY31)</f>
        <v/>
      </c>
      <c r="NDZ31" s="14" t="str">
        <f>IF('Employee Input 20-21'!NDZ31="","",'Employee Input 20-21'!NDZ31)</f>
        <v/>
      </c>
      <c r="NEA31" s="14" t="str">
        <f>IF('Employee Input 20-21'!NEA31="","",'Employee Input 20-21'!NEA31)</f>
        <v/>
      </c>
      <c r="NEB31" s="14" t="str">
        <f>IF('Employee Input 20-21'!NEB31="","",'Employee Input 20-21'!NEB31)</f>
        <v/>
      </c>
      <c r="NEC31" s="14" t="str">
        <f>IF('Employee Input 20-21'!NEC31="","",'Employee Input 20-21'!NEC31)</f>
        <v/>
      </c>
      <c r="NED31" s="14" t="str">
        <f>IF('Employee Input 20-21'!NED31="","",'Employee Input 20-21'!NED31)</f>
        <v/>
      </c>
      <c r="NEE31" s="14" t="str">
        <f>IF('Employee Input 20-21'!NEE31="","",'Employee Input 20-21'!NEE31)</f>
        <v/>
      </c>
      <c r="NEF31" s="14" t="str">
        <f>IF('Employee Input 20-21'!NEF31="","",'Employee Input 20-21'!NEF31)</f>
        <v/>
      </c>
      <c r="NEG31" s="14" t="str">
        <f>IF('Employee Input 20-21'!NEG31="","",'Employee Input 20-21'!NEG31)</f>
        <v/>
      </c>
      <c r="NEH31" s="14" t="str">
        <f>IF('Employee Input 20-21'!NEH31="","",'Employee Input 20-21'!NEH31)</f>
        <v/>
      </c>
      <c r="NEI31" s="14" t="str">
        <f>IF('Employee Input 20-21'!NEI31="","",'Employee Input 20-21'!NEI31)</f>
        <v/>
      </c>
      <c r="NEJ31" s="14" t="str">
        <f>IF('Employee Input 20-21'!NEJ31="","",'Employee Input 20-21'!NEJ31)</f>
        <v/>
      </c>
      <c r="NEK31" s="14" t="str">
        <f>IF('Employee Input 20-21'!NEK31="","",'Employee Input 20-21'!NEK31)</f>
        <v/>
      </c>
      <c r="NEL31" s="14" t="str">
        <f>IF('Employee Input 20-21'!NEL31="","",'Employee Input 20-21'!NEL31)</f>
        <v/>
      </c>
      <c r="NEM31" s="14" t="str">
        <f>IF('Employee Input 20-21'!NEM31="","",'Employee Input 20-21'!NEM31)</f>
        <v/>
      </c>
      <c r="NEN31" s="14" t="str">
        <f>IF('Employee Input 20-21'!NEN31="","",'Employee Input 20-21'!NEN31)</f>
        <v/>
      </c>
      <c r="NEO31" s="14" t="str">
        <f>IF('Employee Input 20-21'!NEO31="","",'Employee Input 20-21'!NEO31)</f>
        <v/>
      </c>
      <c r="NEP31" s="14" t="str">
        <f>IF('Employee Input 20-21'!NEP31="","",'Employee Input 20-21'!NEP31)</f>
        <v/>
      </c>
      <c r="NEQ31" s="14" t="str">
        <f>IF('Employee Input 20-21'!NEQ31="","",'Employee Input 20-21'!NEQ31)</f>
        <v/>
      </c>
      <c r="NER31" s="14" t="str">
        <f>IF('Employee Input 20-21'!NER31="","",'Employee Input 20-21'!NER31)</f>
        <v/>
      </c>
      <c r="NES31" s="14" t="str">
        <f>IF('Employee Input 20-21'!NES31="","",'Employee Input 20-21'!NES31)</f>
        <v/>
      </c>
      <c r="NET31" s="14" t="str">
        <f>IF('Employee Input 20-21'!NET31="","",'Employee Input 20-21'!NET31)</f>
        <v/>
      </c>
      <c r="NEU31" s="14" t="str">
        <f>IF('Employee Input 20-21'!NEU31="","",'Employee Input 20-21'!NEU31)</f>
        <v/>
      </c>
      <c r="NEV31" s="14" t="str">
        <f>IF('Employee Input 20-21'!NEV31="","",'Employee Input 20-21'!NEV31)</f>
        <v/>
      </c>
      <c r="NEW31" s="14" t="str">
        <f>IF('Employee Input 20-21'!NEW31="","",'Employee Input 20-21'!NEW31)</f>
        <v/>
      </c>
      <c r="NEX31" s="14" t="str">
        <f>IF('Employee Input 20-21'!NEX31="","",'Employee Input 20-21'!NEX31)</f>
        <v/>
      </c>
      <c r="NEY31" s="14" t="str">
        <f>IF('Employee Input 20-21'!NEY31="","",'Employee Input 20-21'!NEY31)</f>
        <v/>
      </c>
      <c r="NEZ31" s="14" t="str">
        <f>IF('Employee Input 20-21'!NEZ31="","",'Employee Input 20-21'!NEZ31)</f>
        <v/>
      </c>
      <c r="NFA31" s="14" t="str">
        <f>IF('Employee Input 20-21'!NFA31="","",'Employee Input 20-21'!NFA31)</f>
        <v/>
      </c>
      <c r="NFB31" s="14" t="str">
        <f>IF('Employee Input 20-21'!NFB31="","",'Employee Input 20-21'!NFB31)</f>
        <v/>
      </c>
      <c r="NFC31" s="14" t="str">
        <f>IF('Employee Input 20-21'!NFC31="","",'Employee Input 20-21'!NFC31)</f>
        <v/>
      </c>
      <c r="NFD31" s="14" t="str">
        <f>IF('Employee Input 20-21'!NFD31="","",'Employee Input 20-21'!NFD31)</f>
        <v/>
      </c>
      <c r="NFE31" s="14" t="str">
        <f>IF('Employee Input 20-21'!NFE31="","",'Employee Input 20-21'!NFE31)</f>
        <v/>
      </c>
      <c r="NFF31" s="14" t="str">
        <f>IF('Employee Input 20-21'!NFF31="","",'Employee Input 20-21'!NFF31)</f>
        <v/>
      </c>
      <c r="NFG31" s="14" t="str">
        <f>IF('Employee Input 20-21'!NFG31="","",'Employee Input 20-21'!NFG31)</f>
        <v/>
      </c>
      <c r="NFH31" s="14" t="str">
        <f>IF('Employee Input 20-21'!NFH31="","",'Employee Input 20-21'!NFH31)</f>
        <v/>
      </c>
      <c r="NFI31" s="14" t="str">
        <f>IF('Employee Input 20-21'!NFI31="","",'Employee Input 20-21'!NFI31)</f>
        <v/>
      </c>
      <c r="NFJ31" s="14" t="str">
        <f>IF('Employee Input 20-21'!NFJ31="","",'Employee Input 20-21'!NFJ31)</f>
        <v/>
      </c>
      <c r="NFK31" s="14" t="str">
        <f>IF('Employee Input 20-21'!NFK31="","",'Employee Input 20-21'!NFK31)</f>
        <v/>
      </c>
      <c r="NFL31" s="14" t="str">
        <f>IF('Employee Input 20-21'!NFL31="","",'Employee Input 20-21'!NFL31)</f>
        <v/>
      </c>
      <c r="NFM31" s="14" t="str">
        <f>IF('Employee Input 20-21'!NFM31="","",'Employee Input 20-21'!NFM31)</f>
        <v/>
      </c>
      <c r="NFN31" s="14" t="str">
        <f>IF('Employee Input 20-21'!NFN31="","",'Employee Input 20-21'!NFN31)</f>
        <v/>
      </c>
      <c r="NFO31" s="14" t="str">
        <f>IF('Employee Input 20-21'!NFO31="","",'Employee Input 20-21'!NFO31)</f>
        <v/>
      </c>
      <c r="NFP31" s="14" t="str">
        <f>IF('Employee Input 20-21'!NFP31="","",'Employee Input 20-21'!NFP31)</f>
        <v/>
      </c>
      <c r="NFQ31" s="14" t="str">
        <f>IF('Employee Input 20-21'!NFQ31="","",'Employee Input 20-21'!NFQ31)</f>
        <v/>
      </c>
      <c r="NFR31" s="14" t="str">
        <f>IF('Employee Input 20-21'!NFR31="","",'Employee Input 20-21'!NFR31)</f>
        <v/>
      </c>
      <c r="NFS31" s="14" t="str">
        <f>IF('Employee Input 20-21'!NFS31="","",'Employee Input 20-21'!NFS31)</f>
        <v/>
      </c>
      <c r="NFT31" s="14" t="str">
        <f>IF('Employee Input 20-21'!NFT31="","",'Employee Input 20-21'!NFT31)</f>
        <v/>
      </c>
      <c r="NFU31" s="14" t="str">
        <f>IF('Employee Input 20-21'!NFU31="","",'Employee Input 20-21'!NFU31)</f>
        <v/>
      </c>
      <c r="NFV31" s="14" t="str">
        <f>IF('Employee Input 20-21'!NFV31="","",'Employee Input 20-21'!NFV31)</f>
        <v/>
      </c>
      <c r="NFW31" s="14" t="str">
        <f>IF('Employee Input 20-21'!NFW31="","",'Employee Input 20-21'!NFW31)</f>
        <v/>
      </c>
      <c r="NFX31" s="14" t="str">
        <f>IF('Employee Input 20-21'!NFX31="","",'Employee Input 20-21'!NFX31)</f>
        <v/>
      </c>
      <c r="NFY31" s="14" t="str">
        <f>IF('Employee Input 20-21'!NFY31="","",'Employee Input 20-21'!NFY31)</f>
        <v/>
      </c>
      <c r="NFZ31" s="14" t="str">
        <f>IF('Employee Input 20-21'!NFZ31="","",'Employee Input 20-21'!NFZ31)</f>
        <v/>
      </c>
      <c r="NGA31" s="14" t="str">
        <f>IF('Employee Input 20-21'!NGA31="","",'Employee Input 20-21'!NGA31)</f>
        <v/>
      </c>
      <c r="NGB31" s="14" t="str">
        <f>IF('Employee Input 20-21'!NGB31="","",'Employee Input 20-21'!NGB31)</f>
        <v/>
      </c>
      <c r="NGC31" s="14" t="str">
        <f>IF('Employee Input 20-21'!NGC31="","",'Employee Input 20-21'!NGC31)</f>
        <v/>
      </c>
      <c r="NGD31" s="14" t="str">
        <f>IF('Employee Input 20-21'!NGD31="","",'Employee Input 20-21'!NGD31)</f>
        <v/>
      </c>
      <c r="NGE31" s="14" t="str">
        <f>IF('Employee Input 20-21'!NGE31="","",'Employee Input 20-21'!NGE31)</f>
        <v/>
      </c>
      <c r="NGF31" s="14" t="str">
        <f>IF('Employee Input 20-21'!NGF31="","",'Employee Input 20-21'!NGF31)</f>
        <v/>
      </c>
      <c r="NGG31" s="14" t="str">
        <f>IF('Employee Input 20-21'!NGG31="","",'Employee Input 20-21'!NGG31)</f>
        <v/>
      </c>
      <c r="NGH31" s="14" t="str">
        <f>IF('Employee Input 20-21'!NGH31="","",'Employee Input 20-21'!NGH31)</f>
        <v/>
      </c>
      <c r="NGI31" s="14" t="str">
        <f>IF('Employee Input 20-21'!NGI31="","",'Employee Input 20-21'!NGI31)</f>
        <v/>
      </c>
      <c r="NGJ31" s="14" t="str">
        <f>IF('Employee Input 20-21'!NGJ31="","",'Employee Input 20-21'!NGJ31)</f>
        <v/>
      </c>
      <c r="NGK31" s="14" t="str">
        <f>IF('Employee Input 20-21'!NGK31="","",'Employee Input 20-21'!NGK31)</f>
        <v/>
      </c>
      <c r="NGL31" s="14" t="str">
        <f>IF('Employee Input 20-21'!NGL31="","",'Employee Input 20-21'!NGL31)</f>
        <v/>
      </c>
      <c r="NGM31" s="14" t="str">
        <f>IF('Employee Input 20-21'!NGM31="","",'Employee Input 20-21'!NGM31)</f>
        <v/>
      </c>
      <c r="NGN31" s="14" t="str">
        <f>IF('Employee Input 20-21'!NGN31="","",'Employee Input 20-21'!NGN31)</f>
        <v/>
      </c>
      <c r="NGO31" s="14" t="str">
        <f>IF('Employee Input 20-21'!NGO31="","",'Employee Input 20-21'!NGO31)</f>
        <v/>
      </c>
      <c r="NGP31" s="14" t="str">
        <f>IF('Employee Input 20-21'!NGP31="","",'Employee Input 20-21'!NGP31)</f>
        <v/>
      </c>
      <c r="NGQ31" s="14" t="str">
        <f>IF('Employee Input 20-21'!NGQ31="","",'Employee Input 20-21'!NGQ31)</f>
        <v/>
      </c>
      <c r="NGR31" s="14" t="str">
        <f>IF('Employee Input 20-21'!NGR31="","",'Employee Input 20-21'!NGR31)</f>
        <v/>
      </c>
      <c r="NGS31" s="14" t="str">
        <f>IF('Employee Input 20-21'!NGS31="","",'Employee Input 20-21'!NGS31)</f>
        <v/>
      </c>
      <c r="NGT31" s="14" t="str">
        <f>IF('Employee Input 20-21'!NGT31="","",'Employee Input 20-21'!NGT31)</f>
        <v/>
      </c>
      <c r="NGU31" s="14" t="str">
        <f>IF('Employee Input 20-21'!NGU31="","",'Employee Input 20-21'!NGU31)</f>
        <v/>
      </c>
      <c r="NGV31" s="14" t="str">
        <f>IF('Employee Input 20-21'!NGV31="","",'Employee Input 20-21'!NGV31)</f>
        <v/>
      </c>
      <c r="NGW31" s="14" t="str">
        <f>IF('Employee Input 20-21'!NGW31="","",'Employee Input 20-21'!NGW31)</f>
        <v/>
      </c>
      <c r="NGX31" s="14" t="str">
        <f>IF('Employee Input 20-21'!NGX31="","",'Employee Input 20-21'!NGX31)</f>
        <v/>
      </c>
      <c r="NGY31" s="14" t="str">
        <f>IF('Employee Input 20-21'!NGY31="","",'Employee Input 20-21'!NGY31)</f>
        <v/>
      </c>
      <c r="NGZ31" s="14" t="str">
        <f>IF('Employee Input 20-21'!NGZ31="","",'Employee Input 20-21'!NGZ31)</f>
        <v/>
      </c>
      <c r="NHA31" s="14" t="str">
        <f>IF('Employee Input 20-21'!NHA31="","",'Employee Input 20-21'!NHA31)</f>
        <v/>
      </c>
      <c r="NHB31" s="14" t="str">
        <f>IF('Employee Input 20-21'!NHB31="","",'Employee Input 20-21'!NHB31)</f>
        <v/>
      </c>
      <c r="NHC31" s="14" t="str">
        <f>IF('Employee Input 20-21'!NHC31="","",'Employee Input 20-21'!NHC31)</f>
        <v/>
      </c>
      <c r="NHD31" s="14" t="str">
        <f>IF('Employee Input 20-21'!NHD31="","",'Employee Input 20-21'!NHD31)</f>
        <v/>
      </c>
      <c r="NHE31" s="14" t="str">
        <f>IF('Employee Input 20-21'!NHE31="","",'Employee Input 20-21'!NHE31)</f>
        <v/>
      </c>
      <c r="NHF31" s="14" t="str">
        <f>IF('Employee Input 20-21'!NHF31="","",'Employee Input 20-21'!NHF31)</f>
        <v/>
      </c>
      <c r="NHG31" s="14" t="str">
        <f>IF('Employee Input 20-21'!NHG31="","",'Employee Input 20-21'!NHG31)</f>
        <v/>
      </c>
      <c r="NHH31" s="14" t="str">
        <f>IF('Employee Input 20-21'!NHH31="","",'Employee Input 20-21'!NHH31)</f>
        <v/>
      </c>
      <c r="NHI31" s="14" t="str">
        <f>IF('Employee Input 20-21'!NHI31="","",'Employee Input 20-21'!NHI31)</f>
        <v/>
      </c>
      <c r="NHJ31" s="14" t="str">
        <f>IF('Employee Input 20-21'!NHJ31="","",'Employee Input 20-21'!NHJ31)</f>
        <v/>
      </c>
      <c r="NHK31" s="14" t="str">
        <f>IF('Employee Input 20-21'!NHK31="","",'Employee Input 20-21'!NHK31)</f>
        <v/>
      </c>
      <c r="NHL31" s="14" t="str">
        <f>IF('Employee Input 20-21'!NHL31="","",'Employee Input 20-21'!NHL31)</f>
        <v/>
      </c>
      <c r="NHM31" s="14" t="str">
        <f>IF('Employee Input 20-21'!NHM31="","",'Employee Input 20-21'!NHM31)</f>
        <v/>
      </c>
      <c r="NHN31" s="14" t="str">
        <f>IF('Employee Input 20-21'!NHN31="","",'Employee Input 20-21'!NHN31)</f>
        <v/>
      </c>
      <c r="NHO31" s="14" t="str">
        <f>IF('Employee Input 20-21'!NHO31="","",'Employee Input 20-21'!NHO31)</f>
        <v/>
      </c>
      <c r="NHP31" s="14" t="str">
        <f>IF('Employee Input 20-21'!NHP31="","",'Employee Input 20-21'!NHP31)</f>
        <v/>
      </c>
      <c r="NHQ31" s="14" t="str">
        <f>IF('Employee Input 20-21'!NHQ31="","",'Employee Input 20-21'!NHQ31)</f>
        <v/>
      </c>
      <c r="NHR31" s="14" t="str">
        <f>IF('Employee Input 20-21'!NHR31="","",'Employee Input 20-21'!NHR31)</f>
        <v/>
      </c>
      <c r="NHS31" s="14" t="str">
        <f>IF('Employee Input 20-21'!NHS31="","",'Employee Input 20-21'!NHS31)</f>
        <v/>
      </c>
      <c r="NHT31" s="14" t="str">
        <f>IF('Employee Input 20-21'!NHT31="","",'Employee Input 20-21'!NHT31)</f>
        <v/>
      </c>
      <c r="NHU31" s="14" t="str">
        <f>IF('Employee Input 20-21'!NHU31="","",'Employee Input 20-21'!NHU31)</f>
        <v/>
      </c>
      <c r="NHV31" s="14" t="str">
        <f>IF('Employee Input 20-21'!NHV31="","",'Employee Input 20-21'!NHV31)</f>
        <v/>
      </c>
      <c r="NHW31" s="14" t="str">
        <f>IF('Employee Input 20-21'!NHW31="","",'Employee Input 20-21'!NHW31)</f>
        <v/>
      </c>
      <c r="NHX31" s="14" t="str">
        <f>IF('Employee Input 20-21'!NHX31="","",'Employee Input 20-21'!NHX31)</f>
        <v/>
      </c>
      <c r="NHY31" s="14" t="str">
        <f>IF('Employee Input 20-21'!NHY31="","",'Employee Input 20-21'!NHY31)</f>
        <v/>
      </c>
      <c r="NHZ31" s="14" t="str">
        <f>IF('Employee Input 20-21'!NHZ31="","",'Employee Input 20-21'!NHZ31)</f>
        <v/>
      </c>
      <c r="NIA31" s="14" t="str">
        <f>IF('Employee Input 20-21'!NIA31="","",'Employee Input 20-21'!NIA31)</f>
        <v/>
      </c>
      <c r="NIB31" s="14" t="str">
        <f>IF('Employee Input 20-21'!NIB31="","",'Employee Input 20-21'!NIB31)</f>
        <v/>
      </c>
      <c r="NIC31" s="14" t="str">
        <f>IF('Employee Input 20-21'!NIC31="","",'Employee Input 20-21'!NIC31)</f>
        <v/>
      </c>
      <c r="NID31" s="14" t="str">
        <f>IF('Employee Input 20-21'!NID31="","",'Employee Input 20-21'!NID31)</f>
        <v/>
      </c>
      <c r="NIE31" s="14" t="str">
        <f>IF('Employee Input 20-21'!NIE31="","",'Employee Input 20-21'!NIE31)</f>
        <v/>
      </c>
      <c r="NIF31" s="14" t="str">
        <f>IF('Employee Input 20-21'!NIF31="","",'Employee Input 20-21'!NIF31)</f>
        <v/>
      </c>
      <c r="NIG31" s="14" t="str">
        <f>IF('Employee Input 20-21'!NIG31="","",'Employee Input 20-21'!NIG31)</f>
        <v/>
      </c>
      <c r="NIH31" s="14" t="str">
        <f>IF('Employee Input 20-21'!NIH31="","",'Employee Input 20-21'!NIH31)</f>
        <v/>
      </c>
      <c r="NII31" s="14" t="str">
        <f>IF('Employee Input 20-21'!NII31="","",'Employee Input 20-21'!NII31)</f>
        <v/>
      </c>
      <c r="NIJ31" s="14" t="str">
        <f>IF('Employee Input 20-21'!NIJ31="","",'Employee Input 20-21'!NIJ31)</f>
        <v/>
      </c>
      <c r="NIK31" s="14" t="str">
        <f>IF('Employee Input 20-21'!NIK31="","",'Employee Input 20-21'!NIK31)</f>
        <v/>
      </c>
      <c r="NIL31" s="14" t="str">
        <f>IF('Employee Input 20-21'!NIL31="","",'Employee Input 20-21'!NIL31)</f>
        <v/>
      </c>
      <c r="NIM31" s="14" t="str">
        <f>IF('Employee Input 20-21'!NIM31="","",'Employee Input 20-21'!NIM31)</f>
        <v/>
      </c>
      <c r="NIN31" s="14" t="str">
        <f>IF('Employee Input 20-21'!NIN31="","",'Employee Input 20-21'!NIN31)</f>
        <v/>
      </c>
      <c r="NIO31" s="14" t="str">
        <f>IF('Employee Input 20-21'!NIO31="","",'Employee Input 20-21'!NIO31)</f>
        <v/>
      </c>
      <c r="NIP31" s="14" t="str">
        <f>IF('Employee Input 20-21'!NIP31="","",'Employee Input 20-21'!NIP31)</f>
        <v/>
      </c>
      <c r="NIQ31" s="14" t="str">
        <f>IF('Employee Input 20-21'!NIQ31="","",'Employee Input 20-21'!NIQ31)</f>
        <v/>
      </c>
      <c r="NIR31" s="14" t="str">
        <f>IF('Employee Input 20-21'!NIR31="","",'Employee Input 20-21'!NIR31)</f>
        <v/>
      </c>
      <c r="NIS31" s="14" t="str">
        <f>IF('Employee Input 20-21'!NIS31="","",'Employee Input 20-21'!NIS31)</f>
        <v/>
      </c>
      <c r="NIT31" s="14" t="str">
        <f>IF('Employee Input 20-21'!NIT31="","",'Employee Input 20-21'!NIT31)</f>
        <v/>
      </c>
      <c r="NIU31" s="14" t="str">
        <f>IF('Employee Input 20-21'!NIU31="","",'Employee Input 20-21'!NIU31)</f>
        <v/>
      </c>
      <c r="NIV31" s="14" t="str">
        <f>IF('Employee Input 20-21'!NIV31="","",'Employee Input 20-21'!NIV31)</f>
        <v/>
      </c>
      <c r="NIW31" s="14" t="str">
        <f>IF('Employee Input 20-21'!NIW31="","",'Employee Input 20-21'!NIW31)</f>
        <v/>
      </c>
      <c r="NIX31" s="14" t="str">
        <f>IF('Employee Input 20-21'!NIX31="","",'Employee Input 20-21'!NIX31)</f>
        <v/>
      </c>
      <c r="NIY31" s="14" t="str">
        <f>IF('Employee Input 20-21'!NIY31="","",'Employee Input 20-21'!NIY31)</f>
        <v/>
      </c>
      <c r="NIZ31" s="14" t="str">
        <f>IF('Employee Input 20-21'!NIZ31="","",'Employee Input 20-21'!NIZ31)</f>
        <v/>
      </c>
      <c r="NJA31" s="14" t="str">
        <f>IF('Employee Input 20-21'!NJA31="","",'Employee Input 20-21'!NJA31)</f>
        <v/>
      </c>
      <c r="NJB31" s="14" t="str">
        <f>IF('Employee Input 20-21'!NJB31="","",'Employee Input 20-21'!NJB31)</f>
        <v/>
      </c>
      <c r="NJC31" s="14" t="str">
        <f>IF('Employee Input 20-21'!NJC31="","",'Employee Input 20-21'!NJC31)</f>
        <v/>
      </c>
      <c r="NJD31" s="14" t="str">
        <f>IF('Employee Input 20-21'!NJD31="","",'Employee Input 20-21'!NJD31)</f>
        <v/>
      </c>
      <c r="NJE31" s="14" t="str">
        <f>IF('Employee Input 20-21'!NJE31="","",'Employee Input 20-21'!NJE31)</f>
        <v/>
      </c>
      <c r="NJF31" s="14" t="str">
        <f>IF('Employee Input 20-21'!NJF31="","",'Employee Input 20-21'!NJF31)</f>
        <v/>
      </c>
      <c r="NJG31" s="14" t="str">
        <f>IF('Employee Input 20-21'!NJG31="","",'Employee Input 20-21'!NJG31)</f>
        <v/>
      </c>
      <c r="NJH31" s="14" t="str">
        <f>IF('Employee Input 20-21'!NJH31="","",'Employee Input 20-21'!NJH31)</f>
        <v/>
      </c>
      <c r="NJI31" s="14" t="str">
        <f>IF('Employee Input 20-21'!NJI31="","",'Employee Input 20-21'!NJI31)</f>
        <v/>
      </c>
      <c r="NJJ31" s="14" t="str">
        <f>IF('Employee Input 20-21'!NJJ31="","",'Employee Input 20-21'!NJJ31)</f>
        <v/>
      </c>
      <c r="NJK31" s="14" t="str">
        <f>IF('Employee Input 20-21'!NJK31="","",'Employee Input 20-21'!NJK31)</f>
        <v/>
      </c>
      <c r="NJL31" s="14" t="str">
        <f>IF('Employee Input 20-21'!NJL31="","",'Employee Input 20-21'!NJL31)</f>
        <v/>
      </c>
      <c r="NJM31" s="14" t="str">
        <f>IF('Employee Input 20-21'!NJM31="","",'Employee Input 20-21'!NJM31)</f>
        <v/>
      </c>
      <c r="NJN31" s="14" t="str">
        <f>IF('Employee Input 20-21'!NJN31="","",'Employee Input 20-21'!NJN31)</f>
        <v/>
      </c>
      <c r="NJO31" s="14" t="str">
        <f>IF('Employee Input 20-21'!NJO31="","",'Employee Input 20-21'!NJO31)</f>
        <v/>
      </c>
      <c r="NJP31" s="14" t="str">
        <f>IF('Employee Input 20-21'!NJP31="","",'Employee Input 20-21'!NJP31)</f>
        <v/>
      </c>
      <c r="NJQ31" s="14" t="str">
        <f>IF('Employee Input 20-21'!NJQ31="","",'Employee Input 20-21'!NJQ31)</f>
        <v/>
      </c>
      <c r="NJR31" s="14" t="str">
        <f>IF('Employee Input 20-21'!NJR31="","",'Employee Input 20-21'!NJR31)</f>
        <v/>
      </c>
      <c r="NJS31" s="14" t="str">
        <f>IF('Employee Input 20-21'!NJS31="","",'Employee Input 20-21'!NJS31)</f>
        <v/>
      </c>
      <c r="NJT31" s="14" t="str">
        <f>IF('Employee Input 20-21'!NJT31="","",'Employee Input 20-21'!NJT31)</f>
        <v/>
      </c>
      <c r="NJU31" s="14" t="str">
        <f>IF('Employee Input 20-21'!NJU31="","",'Employee Input 20-21'!NJU31)</f>
        <v/>
      </c>
      <c r="NJV31" s="14" t="str">
        <f>IF('Employee Input 20-21'!NJV31="","",'Employee Input 20-21'!NJV31)</f>
        <v/>
      </c>
      <c r="NJW31" s="14" t="str">
        <f>IF('Employee Input 20-21'!NJW31="","",'Employee Input 20-21'!NJW31)</f>
        <v/>
      </c>
      <c r="NJX31" s="14" t="str">
        <f>IF('Employee Input 20-21'!NJX31="","",'Employee Input 20-21'!NJX31)</f>
        <v/>
      </c>
      <c r="NJY31" s="14" t="str">
        <f>IF('Employee Input 20-21'!NJY31="","",'Employee Input 20-21'!NJY31)</f>
        <v/>
      </c>
      <c r="NJZ31" s="14" t="str">
        <f>IF('Employee Input 20-21'!NJZ31="","",'Employee Input 20-21'!NJZ31)</f>
        <v/>
      </c>
      <c r="NKA31" s="14" t="str">
        <f>IF('Employee Input 20-21'!NKA31="","",'Employee Input 20-21'!NKA31)</f>
        <v/>
      </c>
      <c r="NKB31" s="14" t="str">
        <f>IF('Employee Input 20-21'!NKB31="","",'Employee Input 20-21'!NKB31)</f>
        <v/>
      </c>
      <c r="NKC31" s="14" t="str">
        <f>IF('Employee Input 20-21'!NKC31="","",'Employee Input 20-21'!NKC31)</f>
        <v/>
      </c>
      <c r="NKD31" s="14" t="str">
        <f>IF('Employee Input 20-21'!NKD31="","",'Employee Input 20-21'!NKD31)</f>
        <v/>
      </c>
      <c r="NKE31" s="14" t="str">
        <f>IF('Employee Input 20-21'!NKE31="","",'Employee Input 20-21'!NKE31)</f>
        <v/>
      </c>
      <c r="NKF31" s="14" t="str">
        <f>IF('Employee Input 20-21'!NKF31="","",'Employee Input 20-21'!NKF31)</f>
        <v/>
      </c>
      <c r="NKG31" s="14" t="str">
        <f>IF('Employee Input 20-21'!NKG31="","",'Employee Input 20-21'!NKG31)</f>
        <v/>
      </c>
      <c r="NKH31" s="14" t="str">
        <f>IF('Employee Input 20-21'!NKH31="","",'Employee Input 20-21'!NKH31)</f>
        <v/>
      </c>
      <c r="NKI31" s="14" t="str">
        <f>IF('Employee Input 20-21'!NKI31="","",'Employee Input 20-21'!NKI31)</f>
        <v/>
      </c>
      <c r="NKJ31" s="14" t="str">
        <f>IF('Employee Input 20-21'!NKJ31="","",'Employee Input 20-21'!NKJ31)</f>
        <v/>
      </c>
      <c r="NKK31" s="14" t="str">
        <f>IF('Employee Input 20-21'!NKK31="","",'Employee Input 20-21'!NKK31)</f>
        <v/>
      </c>
      <c r="NKL31" s="14" t="str">
        <f>IF('Employee Input 20-21'!NKL31="","",'Employee Input 20-21'!NKL31)</f>
        <v/>
      </c>
      <c r="NKM31" s="14" t="str">
        <f>IF('Employee Input 20-21'!NKM31="","",'Employee Input 20-21'!NKM31)</f>
        <v/>
      </c>
      <c r="NKN31" s="14" t="str">
        <f>IF('Employee Input 20-21'!NKN31="","",'Employee Input 20-21'!NKN31)</f>
        <v/>
      </c>
      <c r="NKO31" s="14" t="str">
        <f>IF('Employee Input 20-21'!NKO31="","",'Employee Input 20-21'!NKO31)</f>
        <v/>
      </c>
      <c r="NKP31" s="14" t="str">
        <f>IF('Employee Input 20-21'!NKP31="","",'Employee Input 20-21'!NKP31)</f>
        <v/>
      </c>
      <c r="NKQ31" s="14" t="str">
        <f>IF('Employee Input 20-21'!NKQ31="","",'Employee Input 20-21'!NKQ31)</f>
        <v/>
      </c>
      <c r="NKR31" s="14" t="str">
        <f>IF('Employee Input 20-21'!NKR31="","",'Employee Input 20-21'!NKR31)</f>
        <v/>
      </c>
      <c r="NKS31" s="14" t="str">
        <f>IF('Employee Input 20-21'!NKS31="","",'Employee Input 20-21'!NKS31)</f>
        <v/>
      </c>
      <c r="NKT31" s="14" t="str">
        <f>IF('Employee Input 20-21'!NKT31="","",'Employee Input 20-21'!NKT31)</f>
        <v/>
      </c>
      <c r="NKU31" s="14" t="str">
        <f>IF('Employee Input 20-21'!NKU31="","",'Employee Input 20-21'!NKU31)</f>
        <v/>
      </c>
      <c r="NKV31" s="14" t="str">
        <f>IF('Employee Input 20-21'!NKV31="","",'Employee Input 20-21'!NKV31)</f>
        <v/>
      </c>
      <c r="NKW31" s="14" t="str">
        <f>IF('Employee Input 20-21'!NKW31="","",'Employee Input 20-21'!NKW31)</f>
        <v/>
      </c>
      <c r="NKX31" s="14" t="str">
        <f>IF('Employee Input 20-21'!NKX31="","",'Employee Input 20-21'!NKX31)</f>
        <v/>
      </c>
      <c r="NKY31" s="14" t="str">
        <f>IF('Employee Input 20-21'!NKY31="","",'Employee Input 20-21'!NKY31)</f>
        <v/>
      </c>
      <c r="NKZ31" s="14" t="str">
        <f>IF('Employee Input 20-21'!NKZ31="","",'Employee Input 20-21'!NKZ31)</f>
        <v/>
      </c>
      <c r="NLA31" s="14" t="str">
        <f>IF('Employee Input 20-21'!NLA31="","",'Employee Input 20-21'!NLA31)</f>
        <v/>
      </c>
      <c r="NLB31" s="14" t="str">
        <f>IF('Employee Input 20-21'!NLB31="","",'Employee Input 20-21'!NLB31)</f>
        <v/>
      </c>
      <c r="NLC31" s="14" t="str">
        <f>IF('Employee Input 20-21'!NLC31="","",'Employee Input 20-21'!NLC31)</f>
        <v/>
      </c>
      <c r="NLD31" s="14" t="str">
        <f>IF('Employee Input 20-21'!NLD31="","",'Employee Input 20-21'!NLD31)</f>
        <v/>
      </c>
      <c r="NLE31" s="14" t="str">
        <f>IF('Employee Input 20-21'!NLE31="","",'Employee Input 20-21'!NLE31)</f>
        <v/>
      </c>
      <c r="NLF31" s="14" t="str">
        <f>IF('Employee Input 20-21'!NLF31="","",'Employee Input 20-21'!NLF31)</f>
        <v/>
      </c>
      <c r="NLG31" s="14" t="str">
        <f>IF('Employee Input 20-21'!NLG31="","",'Employee Input 20-21'!NLG31)</f>
        <v/>
      </c>
      <c r="NLH31" s="14" t="str">
        <f>IF('Employee Input 20-21'!NLH31="","",'Employee Input 20-21'!NLH31)</f>
        <v/>
      </c>
      <c r="NLI31" s="14" t="str">
        <f>IF('Employee Input 20-21'!NLI31="","",'Employee Input 20-21'!NLI31)</f>
        <v/>
      </c>
      <c r="NLJ31" s="14" t="str">
        <f>IF('Employee Input 20-21'!NLJ31="","",'Employee Input 20-21'!NLJ31)</f>
        <v/>
      </c>
      <c r="NLK31" s="14" t="str">
        <f>IF('Employee Input 20-21'!NLK31="","",'Employee Input 20-21'!NLK31)</f>
        <v/>
      </c>
      <c r="NLL31" s="14" t="str">
        <f>IF('Employee Input 20-21'!NLL31="","",'Employee Input 20-21'!NLL31)</f>
        <v/>
      </c>
      <c r="NLM31" s="14" t="str">
        <f>IF('Employee Input 20-21'!NLM31="","",'Employee Input 20-21'!NLM31)</f>
        <v/>
      </c>
      <c r="NLN31" s="14" t="str">
        <f>IF('Employee Input 20-21'!NLN31="","",'Employee Input 20-21'!NLN31)</f>
        <v/>
      </c>
      <c r="NLO31" s="14" t="str">
        <f>IF('Employee Input 20-21'!NLO31="","",'Employee Input 20-21'!NLO31)</f>
        <v/>
      </c>
      <c r="NLP31" s="14" t="str">
        <f>IF('Employee Input 20-21'!NLP31="","",'Employee Input 20-21'!NLP31)</f>
        <v/>
      </c>
      <c r="NLQ31" s="14" t="str">
        <f>IF('Employee Input 20-21'!NLQ31="","",'Employee Input 20-21'!NLQ31)</f>
        <v/>
      </c>
      <c r="NLR31" s="14" t="str">
        <f>IF('Employee Input 20-21'!NLR31="","",'Employee Input 20-21'!NLR31)</f>
        <v/>
      </c>
      <c r="NLS31" s="14" t="str">
        <f>IF('Employee Input 20-21'!NLS31="","",'Employee Input 20-21'!NLS31)</f>
        <v/>
      </c>
      <c r="NLT31" s="14" t="str">
        <f>IF('Employee Input 20-21'!NLT31="","",'Employee Input 20-21'!NLT31)</f>
        <v/>
      </c>
      <c r="NLU31" s="14" t="str">
        <f>IF('Employee Input 20-21'!NLU31="","",'Employee Input 20-21'!NLU31)</f>
        <v/>
      </c>
      <c r="NLV31" s="14" t="str">
        <f>IF('Employee Input 20-21'!NLV31="","",'Employee Input 20-21'!NLV31)</f>
        <v/>
      </c>
      <c r="NLW31" s="14" t="str">
        <f>IF('Employee Input 20-21'!NLW31="","",'Employee Input 20-21'!NLW31)</f>
        <v/>
      </c>
      <c r="NLX31" s="14" t="str">
        <f>IF('Employee Input 20-21'!NLX31="","",'Employee Input 20-21'!NLX31)</f>
        <v/>
      </c>
      <c r="NLY31" s="14" t="str">
        <f>IF('Employee Input 20-21'!NLY31="","",'Employee Input 20-21'!NLY31)</f>
        <v/>
      </c>
      <c r="NLZ31" s="14" t="str">
        <f>IF('Employee Input 20-21'!NLZ31="","",'Employee Input 20-21'!NLZ31)</f>
        <v/>
      </c>
      <c r="NMA31" s="14" t="str">
        <f>IF('Employee Input 20-21'!NMA31="","",'Employee Input 20-21'!NMA31)</f>
        <v/>
      </c>
      <c r="NMB31" s="14" t="str">
        <f>IF('Employee Input 20-21'!NMB31="","",'Employee Input 20-21'!NMB31)</f>
        <v/>
      </c>
      <c r="NMC31" s="14" t="str">
        <f>IF('Employee Input 20-21'!NMC31="","",'Employee Input 20-21'!NMC31)</f>
        <v/>
      </c>
      <c r="NMD31" s="14" t="str">
        <f>IF('Employee Input 20-21'!NMD31="","",'Employee Input 20-21'!NMD31)</f>
        <v/>
      </c>
      <c r="NME31" s="14" t="str">
        <f>IF('Employee Input 20-21'!NME31="","",'Employee Input 20-21'!NME31)</f>
        <v/>
      </c>
      <c r="NMF31" s="14" t="str">
        <f>IF('Employee Input 20-21'!NMF31="","",'Employee Input 20-21'!NMF31)</f>
        <v/>
      </c>
      <c r="NMG31" s="14" t="str">
        <f>IF('Employee Input 20-21'!NMG31="","",'Employee Input 20-21'!NMG31)</f>
        <v/>
      </c>
      <c r="NMH31" s="14" t="str">
        <f>IF('Employee Input 20-21'!NMH31="","",'Employee Input 20-21'!NMH31)</f>
        <v/>
      </c>
      <c r="NMI31" s="14" t="str">
        <f>IF('Employee Input 20-21'!NMI31="","",'Employee Input 20-21'!NMI31)</f>
        <v/>
      </c>
      <c r="NMJ31" s="14" t="str">
        <f>IF('Employee Input 20-21'!NMJ31="","",'Employee Input 20-21'!NMJ31)</f>
        <v/>
      </c>
      <c r="NMK31" s="14" t="str">
        <f>IF('Employee Input 20-21'!NMK31="","",'Employee Input 20-21'!NMK31)</f>
        <v/>
      </c>
      <c r="NML31" s="14" t="str">
        <f>IF('Employee Input 20-21'!NML31="","",'Employee Input 20-21'!NML31)</f>
        <v/>
      </c>
      <c r="NMM31" s="14" t="str">
        <f>IF('Employee Input 20-21'!NMM31="","",'Employee Input 20-21'!NMM31)</f>
        <v/>
      </c>
      <c r="NMN31" s="14" t="str">
        <f>IF('Employee Input 20-21'!NMN31="","",'Employee Input 20-21'!NMN31)</f>
        <v/>
      </c>
      <c r="NMO31" s="14" t="str">
        <f>IF('Employee Input 20-21'!NMO31="","",'Employee Input 20-21'!NMO31)</f>
        <v/>
      </c>
      <c r="NMP31" s="14" t="str">
        <f>IF('Employee Input 20-21'!NMP31="","",'Employee Input 20-21'!NMP31)</f>
        <v/>
      </c>
      <c r="NMQ31" s="14" t="str">
        <f>IF('Employee Input 20-21'!NMQ31="","",'Employee Input 20-21'!NMQ31)</f>
        <v/>
      </c>
      <c r="NMR31" s="14" t="str">
        <f>IF('Employee Input 20-21'!NMR31="","",'Employee Input 20-21'!NMR31)</f>
        <v/>
      </c>
      <c r="NMS31" s="14" t="str">
        <f>IF('Employee Input 20-21'!NMS31="","",'Employee Input 20-21'!NMS31)</f>
        <v/>
      </c>
      <c r="NMT31" s="14" t="str">
        <f>IF('Employee Input 20-21'!NMT31="","",'Employee Input 20-21'!NMT31)</f>
        <v/>
      </c>
      <c r="NMU31" s="14" t="str">
        <f>IF('Employee Input 20-21'!NMU31="","",'Employee Input 20-21'!NMU31)</f>
        <v/>
      </c>
      <c r="NMV31" s="14" t="str">
        <f>IF('Employee Input 20-21'!NMV31="","",'Employee Input 20-21'!NMV31)</f>
        <v/>
      </c>
      <c r="NMW31" s="14" t="str">
        <f>IF('Employee Input 20-21'!NMW31="","",'Employee Input 20-21'!NMW31)</f>
        <v/>
      </c>
      <c r="NMX31" s="14" t="str">
        <f>IF('Employee Input 20-21'!NMX31="","",'Employee Input 20-21'!NMX31)</f>
        <v/>
      </c>
      <c r="NMY31" s="14" t="str">
        <f>IF('Employee Input 20-21'!NMY31="","",'Employee Input 20-21'!NMY31)</f>
        <v/>
      </c>
      <c r="NMZ31" s="14" t="str">
        <f>IF('Employee Input 20-21'!NMZ31="","",'Employee Input 20-21'!NMZ31)</f>
        <v/>
      </c>
      <c r="NNA31" s="14" t="str">
        <f>IF('Employee Input 20-21'!NNA31="","",'Employee Input 20-21'!NNA31)</f>
        <v/>
      </c>
      <c r="NNB31" s="14" t="str">
        <f>IF('Employee Input 20-21'!NNB31="","",'Employee Input 20-21'!NNB31)</f>
        <v/>
      </c>
      <c r="NNC31" s="14" t="str">
        <f>IF('Employee Input 20-21'!NNC31="","",'Employee Input 20-21'!NNC31)</f>
        <v/>
      </c>
      <c r="NND31" s="14" t="str">
        <f>IF('Employee Input 20-21'!NND31="","",'Employee Input 20-21'!NND31)</f>
        <v/>
      </c>
      <c r="NNE31" s="14" t="str">
        <f>IF('Employee Input 20-21'!NNE31="","",'Employee Input 20-21'!NNE31)</f>
        <v/>
      </c>
      <c r="NNF31" s="14" t="str">
        <f>IF('Employee Input 20-21'!NNF31="","",'Employee Input 20-21'!NNF31)</f>
        <v/>
      </c>
      <c r="NNG31" s="14" t="str">
        <f>IF('Employee Input 20-21'!NNG31="","",'Employee Input 20-21'!NNG31)</f>
        <v/>
      </c>
      <c r="NNH31" s="14" t="str">
        <f>IF('Employee Input 20-21'!NNH31="","",'Employee Input 20-21'!NNH31)</f>
        <v/>
      </c>
      <c r="NNI31" s="14" t="str">
        <f>IF('Employee Input 20-21'!NNI31="","",'Employee Input 20-21'!NNI31)</f>
        <v/>
      </c>
      <c r="NNJ31" s="14" t="str">
        <f>IF('Employee Input 20-21'!NNJ31="","",'Employee Input 20-21'!NNJ31)</f>
        <v/>
      </c>
      <c r="NNK31" s="14" t="str">
        <f>IF('Employee Input 20-21'!NNK31="","",'Employee Input 20-21'!NNK31)</f>
        <v/>
      </c>
      <c r="NNL31" s="14" t="str">
        <f>IF('Employee Input 20-21'!NNL31="","",'Employee Input 20-21'!NNL31)</f>
        <v/>
      </c>
      <c r="NNM31" s="14" t="str">
        <f>IF('Employee Input 20-21'!NNM31="","",'Employee Input 20-21'!NNM31)</f>
        <v/>
      </c>
      <c r="NNN31" s="14" t="str">
        <f>IF('Employee Input 20-21'!NNN31="","",'Employee Input 20-21'!NNN31)</f>
        <v/>
      </c>
      <c r="NNO31" s="14" t="str">
        <f>IF('Employee Input 20-21'!NNO31="","",'Employee Input 20-21'!NNO31)</f>
        <v/>
      </c>
      <c r="NNP31" s="14" t="str">
        <f>IF('Employee Input 20-21'!NNP31="","",'Employee Input 20-21'!NNP31)</f>
        <v/>
      </c>
      <c r="NNQ31" s="14" t="str">
        <f>IF('Employee Input 20-21'!NNQ31="","",'Employee Input 20-21'!NNQ31)</f>
        <v/>
      </c>
      <c r="NNR31" s="14" t="str">
        <f>IF('Employee Input 20-21'!NNR31="","",'Employee Input 20-21'!NNR31)</f>
        <v/>
      </c>
      <c r="NNS31" s="14" t="str">
        <f>IF('Employee Input 20-21'!NNS31="","",'Employee Input 20-21'!NNS31)</f>
        <v/>
      </c>
      <c r="NNT31" s="14" t="str">
        <f>IF('Employee Input 20-21'!NNT31="","",'Employee Input 20-21'!NNT31)</f>
        <v/>
      </c>
      <c r="NNU31" s="14" t="str">
        <f>IF('Employee Input 20-21'!NNU31="","",'Employee Input 20-21'!NNU31)</f>
        <v/>
      </c>
      <c r="NNV31" s="14" t="str">
        <f>IF('Employee Input 20-21'!NNV31="","",'Employee Input 20-21'!NNV31)</f>
        <v/>
      </c>
      <c r="NNW31" s="14" t="str">
        <f>IF('Employee Input 20-21'!NNW31="","",'Employee Input 20-21'!NNW31)</f>
        <v/>
      </c>
      <c r="NNX31" s="14" t="str">
        <f>IF('Employee Input 20-21'!NNX31="","",'Employee Input 20-21'!NNX31)</f>
        <v/>
      </c>
      <c r="NNY31" s="14" t="str">
        <f>IF('Employee Input 20-21'!NNY31="","",'Employee Input 20-21'!NNY31)</f>
        <v/>
      </c>
      <c r="NNZ31" s="14" t="str">
        <f>IF('Employee Input 20-21'!NNZ31="","",'Employee Input 20-21'!NNZ31)</f>
        <v/>
      </c>
      <c r="NOA31" s="14" t="str">
        <f>IF('Employee Input 20-21'!NOA31="","",'Employee Input 20-21'!NOA31)</f>
        <v/>
      </c>
      <c r="NOB31" s="14" t="str">
        <f>IF('Employee Input 20-21'!NOB31="","",'Employee Input 20-21'!NOB31)</f>
        <v/>
      </c>
      <c r="NOC31" s="14" t="str">
        <f>IF('Employee Input 20-21'!NOC31="","",'Employee Input 20-21'!NOC31)</f>
        <v/>
      </c>
      <c r="NOD31" s="14" t="str">
        <f>IF('Employee Input 20-21'!NOD31="","",'Employee Input 20-21'!NOD31)</f>
        <v/>
      </c>
      <c r="NOE31" s="14" t="str">
        <f>IF('Employee Input 20-21'!NOE31="","",'Employee Input 20-21'!NOE31)</f>
        <v/>
      </c>
      <c r="NOF31" s="14" t="str">
        <f>IF('Employee Input 20-21'!NOF31="","",'Employee Input 20-21'!NOF31)</f>
        <v/>
      </c>
      <c r="NOG31" s="14" t="str">
        <f>IF('Employee Input 20-21'!NOG31="","",'Employee Input 20-21'!NOG31)</f>
        <v/>
      </c>
      <c r="NOH31" s="14" t="str">
        <f>IF('Employee Input 20-21'!NOH31="","",'Employee Input 20-21'!NOH31)</f>
        <v/>
      </c>
      <c r="NOI31" s="14" t="str">
        <f>IF('Employee Input 20-21'!NOI31="","",'Employee Input 20-21'!NOI31)</f>
        <v/>
      </c>
      <c r="NOJ31" s="14" t="str">
        <f>IF('Employee Input 20-21'!NOJ31="","",'Employee Input 20-21'!NOJ31)</f>
        <v/>
      </c>
      <c r="NOK31" s="14" t="str">
        <f>IF('Employee Input 20-21'!NOK31="","",'Employee Input 20-21'!NOK31)</f>
        <v/>
      </c>
      <c r="NOL31" s="14" t="str">
        <f>IF('Employee Input 20-21'!NOL31="","",'Employee Input 20-21'!NOL31)</f>
        <v/>
      </c>
      <c r="NOM31" s="14" t="str">
        <f>IF('Employee Input 20-21'!NOM31="","",'Employee Input 20-21'!NOM31)</f>
        <v/>
      </c>
      <c r="NON31" s="14" t="str">
        <f>IF('Employee Input 20-21'!NON31="","",'Employee Input 20-21'!NON31)</f>
        <v/>
      </c>
      <c r="NOO31" s="14" t="str">
        <f>IF('Employee Input 20-21'!NOO31="","",'Employee Input 20-21'!NOO31)</f>
        <v/>
      </c>
      <c r="NOP31" s="14" t="str">
        <f>IF('Employee Input 20-21'!NOP31="","",'Employee Input 20-21'!NOP31)</f>
        <v/>
      </c>
      <c r="NOQ31" s="14" t="str">
        <f>IF('Employee Input 20-21'!NOQ31="","",'Employee Input 20-21'!NOQ31)</f>
        <v/>
      </c>
      <c r="NOR31" s="14" t="str">
        <f>IF('Employee Input 20-21'!NOR31="","",'Employee Input 20-21'!NOR31)</f>
        <v/>
      </c>
      <c r="NOS31" s="14" t="str">
        <f>IF('Employee Input 20-21'!NOS31="","",'Employee Input 20-21'!NOS31)</f>
        <v/>
      </c>
      <c r="NOT31" s="14" t="str">
        <f>IF('Employee Input 20-21'!NOT31="","",'Employee Input 20-21'!NOT31)</f>
        <v/>
      </c>
      <c r="NOU31" s="14" t="str">
        <f>IF('Employee Input 20-21'!NOU31="","",'Employee Input 20-21'!NOU31)</f>
        <v/>
      </c>
      <c r="NOV31" s="14" t="str">
        <f>IF('Employee Input 20-21'!NOV31="","",'Employee Input 20-21'!NOV31)</f>
        <v/>
      </c>
      <c r="NOW31" s="14" t="str">
        <f>IF('Employee Input 20-21'!NOW31="","",'Employee Input 20-21'!NOW31)</f>
        <v/>
      </c>
      <c r="NOX31" s="14" t="str">
        <f>IF('Employee Input 20-21'!NOX31="","",'Employee Input 20-21'!NOX31)</f>
        <v/>
      </c>
      <c r="NOY31" s="14" t="str">
        <f>IF('Employee Input 20-21'!NOY31="","",'Employee Input 20-21'!NOY31)</f>
        <v/>
      </c>
      <c r="NOZ31" s="14" t="str">
        <f>IF('Employee Input 20-21'!NOZ31="","",'Employee Input 20-21'!NOZ31)</f>
        <v/>
      </c>
      <c r="NPA31" s="14" t="str">
        <f>IF('Employee Input 20-21'!NPA31="","",'Employee Input 20-21'!NPA31)</f>
        <v/>
      </c>
      <c r="NPB31" s="14" t="str">
        <f>IF('Employee Input 20-21'!NPB31="","",'Employee Input 20-21'!NPB31)</f>
        <v/>
      </c>
      <c r="NPC31" s="14" t="str">
        <f>IF('Employee Input 20-21'!NPC31="","",'Employee Input 20-21'!NPC31)</f>
        <v/>
      </c>
      <c r="NPD31" s="14" t="str">
        <f>IF('Employee Input 20-21'!NPD31="","",'Employee Input 20-21'!NPD31)</f>
        <v/>
      </c>
      <c r="NPE31" s="14" t="str">
        <f>IF('Employee Input 20-21'!NPE31="","",'Employee Input 20-21'!NPE31)</f>
        <v/>
      </c>
      <c r="NPF31" s="14" t="str">
        <f>IF('Employee Input 20-21'!NPF31="","",'Employee Input 20-21'!NPF31)</f>
        <v/>
      </c>
      <c r="NPG31" s="14" t="str">
        <f>IF('Employee Input 20-21'!NPG31="","",'Employee Input 20-21'!NPG31)</f>
        <v/>
      </c>
      <c r="NPH31" s="14" t="str">
        <f>IF('Employee Input 20-21'!NPH31="","",'Employee Input 20-21'!NPH31)</f>
        <v/>
      </c>
      <c r="NPI31" s="14" t="str">
        <f>IF('Employee Input 20-21'!NPI31="","",'Employee Input 20-21'!NPI31)</f>
        <v/>
      </c>
      <c r="NPJ31" s="14" t="str">
        <f>IF('Employee Input 20-21'!NPJ31="","",'Employee Input 20-21'!NPJ31)</f>
        <v/>
      </c>
      <c r="NPK31" s="14" t="str">
        <f>IF('Employee Input 20-21'!NPK31="","",'Employee Input 20-21'!NPK31)</f>
        <v/>
      </c>
      <c r="NPL31" s="14" t="str">
        <f>IF('Employee Input 20-21'!NPL31="","",'Employee Input 20-21'!NPL31)</f>
        <v/>
      </c>
      <c r="NPM31" s="14" t="str">
        <f>IF('Employee Input 20-21'!NPM31="","",'Employee Input 20-21'!NPM31)</f>
        <v/>
      </c>
      <c r="NPN31" s="14" t="str">
        <f>IF('Employee Input 20-21'!NPN31="","",'Employee Input 20-21'!NPN31)</f>
        <v/>
      </c>
      <c r="NPO31" s="14" t="str">
        <f>IF('Employee Input 20-21'!NPO31="","",'Employee Input 20-21'!NPO31)</f>
        <v/>
      </c>
      <c r="NPP31" s="14" t="str">
        <f>IF('Employee Input 20-21'!NPP31="","",'Employee Input 20-21'!NPP31)</f>
        <v/>
      </c>
      <c r="NPQ31" s="14" t="str">
        <f>IF('Employee Input 20-21'!NPQ31="","",'Employee Input 20-21'!NPQ31)</f>
        <v/>
      </c>
      <c r="NPR31" s="14" t="str">
        <f>IF('Employee Input 20-21'!NPR31="","",'Employee Input 20-21'!NPR31)</f>
        <v/>
      </c>
      <c r="NPS31" s="14" t="str">
        <f>IF('Employee Input 20-21'!NPS31="","",'Employee Input 20-21'!NPS31)</f>
        <v/>
      </c>
      <c r="NPT31" s="14" t="str">
        <f>IF('Employee Input 20-21'!NPT31="","",'Employee Input 20-21'!NPT31)</f>
        <v/>
      </c>
      <c r="NPU31" s="14" t="str">
        <f>IF('Employee Input 20-21'!NPU31="","",'Employee Input 20-21'!NPU31)</f>
        <v/>
      </c>
      <c r="NPV31" s="14" t="str">
        <f>IF('Employee Input 20-21'!NPV31="","",'Employee Input 20-21'!NPV31)</f>
        <v/>
      </c>
      <c r="NPW31" s="14" t="str">
        <f>IF('Employee Input 20-21'!NPW31="","",'Employee Input 20-21'!NPW31)</f>
        <v/>
      </c>
      <c r="NPX31" s="14" t="str">
        <f>IF('Employee Input 20-21'!NPX31="","",'Employee Input 20-21'!NPX31)</f>
        <v/>
      </c>
      <c r="NPY31" s="14" t="str">
        <f>IF('Employee Input 20-21'!NPY31="","",'Employee Input 20-21'!NPY31)</f>
        <v/>
      </c>
      <c r="NPZ31" s="14" t="str">
        <f>IF('Employee Input 20-21'!NPZ31="","",'Employee Input 20-21'!NPZ31)</f>
        <v/>
      </c>
      <c r="NQA31" s="14" t="str">
        <f>IF('Employee Input 20-21'!NQA31="","",'Employee Input 20-21'!NQA31)</f>
        <v/>
      </c>
      <c r="NQB31" s="14" t="str">
        <f>IF('Employee Input 20-21'!NQB31="","",'Employee Input 20-21'!NQB31)</f>
        <v/>
      </c>
      <c r="NQC31" s="14" t="str">
        <f>IF('Employee Input 20-21'!NQC31="","",'Employee Input 20-21'!NQC31)</f>
        <v/>
      </c>
      <c r="NQD31" s="14" t="str">
        <f>IF('Employee Input 20-21'!NQD31="","",'Employee Input 20-21'!NQD31)</f>
        <v/>
      </c>
      <c r="NQE31" s="14" t="str">
        <f>IF('Employee Input 20-21'!NQE31="","",'Employee Input 20-21'!NQE31)</f>
        <v/>
      </c>
      <c r="NQF31" s="14" t="str">
        <f>IF('Employee Input 20-21'!NQF31="","",'Employee Input 20-21'!NQF31)</f>
        <v/>
      </c>
      <c r="NQG31" s="14" t="str">
        <f>IF('Employee Input 20-21'!NQG31="","",'Employee Input 20-21'!NQG31)</f>
        <v/>
      </c>
      <c r="NQH31" s="14" t="str">
        <f>IF('Employee Input 20-21'!NQH31="","",'Employee Input 20-21'!NQH31)</f>
        <v/>
      </c>
      <c r="NQI31" s="14" t="str">
        <f>IF('Employee Input 20-21'!NQI31="","",'Employee Input 20-21'!NQI31)</f>
        <v/>
      </c>
      <c r="NQJ31" s="14" t="str">
        <f>IF('Employee Input 20-21'!NQJ31="","",'Employee Input 20-21'!NQJ31)</f>
        <v/>
      </c>
      <c r="NQK31" s="14" t="str">
        <f>IF('Employee Input 20-21'!NQK31="","",'Employee Input 20-21'!NQK31)</f>
        <v/>
      </c>
      <c r="NQL31" s="14" t="str">
        <f>IF('Employee Input 20-21'!NQL31="","",'Employee Input 20-21'!NQL31)</f>
        <v/>
      </c>
      <c r="NQM31" s="14" t="str">
        <f>IF('Employee Input 20-21'!NQM31="","",'Employee Input 20-21'!NQM31)</f>
        <v/>
      </c>
      <c r="NQN31" s="14" t="str">
        <f>IF('Employee Input 20-21'!NQN31="","",'Employee Input 20-21'!NQN31)</f>
        <v/>
      </c>
      <c r="NQO31" s="14" t="str">
        <f>IF('Employee Input 20-21'!NQO31="","",'Employee Input 20-21'!NQO31)</f>
        <v/>
      </c>
      <c r="NQP31" s="14" t="str">
        <f>IF('Employee Input 20-21'!NQP31="","",'Employee Input 20-21'!NQP31)</f>
        <v/>
      </c>
      <c r="NQQ31" s="14" t="str">
        <f>IF('Employee Input 20-21'!NQQ31="","",'Employee Input 20-21'!NQQ31)</f>
        <v/>
      </c>
      <c r="NQR31" s="14" t="str">
        <f>IF('Employee Input 20-21'!NQR31="","",'Employee Input 20-21'!NQR31)</f>
        <v/>
      </c>
      <c r="NQS31" s="14" t="str">
        <f>IF('Employee Input 20-21'!NQS31="","",'Employee Input 20-21'!NQS31)</f>
        <v/>
      </c>
      <c r="NQT31" s="14" t="str">
        <f>IF('Employee Input 20-21'!NQT31="","",'Employee Input 20-21'!NQT31)</f>
        <v/>
      </c>
      <c r="NQU31" s="14" t="str">
        <f>IF('Employee Input 20-21'!NQU31="","",'Employee Input 20-21'!NQU31)</f>
        <v/>
      </c>
      <c r="NQV31" s="14" t="str">
        <f>IF('Employee Input 20-21'!NQV31="","",'Employee Input 20-21'!NQV31)</f>
        <v/>
      </c>
      <c r="NQW31" s="14" t="str">
        <f>IF('Employee Input 20-21'!NQW31="","",'Employee Input 20-21'!NQW31)</f>
        <v/>
      </c>
      <c r="NQX31" s="14" t="str">
        <f>IF('Employee Input 20-21'!NQX31="","",'Employee Input 20-21'!NQX31)</f>
        <v/>
      </c>
      <c r="NQY31" s="14" t="str">
        <f>IF('Employee Input 20-21'!NQY31="","",'Employee Input 20-21'!NQY31)</f>
        <v/>
      </c>
      <c r="NQZ31" s="14" t="str">
        <f>IF('Employee Input 20-21'!NQZ31="","",'Employee Input 20-21'!NQZ31)</f>
        <v/>
      </c>
      <c r="NRA31" s="14" t="str">
        <f>IF('Employee Input 20-21'!NRA31="","",'Employee Input 20-21'!NRA31)</f>
        <v/>
      </c>
      <c r="NRB31" s="14" t="str">
        <f>IF('Employee Input 20-21'!NRB31="","",'Employee Input 20-21'!NRB31)</f>
        <v/>
      </c>
      <c r="NRC31" s="14" t="str">
        <f>IF('Employee Input 20-21'!NRC31="","",'Employee Input 20-21'!NRC31)</f>
        <v/>
      </c>
      <c r="NRD31" s="14" t="str">
        <f>IF('Employee Input 20-21'!NRD31="","",'Employee Input 20-21'!NRD31)</f>
        <v/>
      </c>
      <c r="NRE31" s="14" t="str">
        <f>IF('Employee Input 20-21'!NRE31="","",'Employee Input 20-21'!NRE31)</f>
        <v/>
      </c>
      <c r="NRF31" s="14" t="str">
        <f>IF('Employee Input 20-21'!NRF31="","",'Employee Input 20-21'!NRF31)</f>
        <v/>
      </c>
      <c r="NRG31" s="14" t="str">
        <f>IF('Employee Input 20-21'!NRG31="","",'Employee Input 20-21'!NRG31)</f>
        <v/>
      </c>
      <c r="NRH31" s="14" t="str">
        <f>IF('Employee Input 20-21'!NRH31="","",'Employee Input 20-21'!NRH31)</f>
        <v/>
      </c>
      <c r="NRI31" s="14" t="str">
        <f>IF('Employee Input 20-21'!NRI31="","",'Employee Input 20-21'!NRI31)</f>
        <v/>
      </c>
      <c r="NRJ31" s="14" t="str">
        <f>IF('Employee Input 20-21'!NRJ31="","",'Employee Input 20-21'!NRJ31)</f>
        <v/>
      </c>
      <c r="NRK31" s="14" t="str">
        <f>IF('Employee Input 20-21'!NRK31="","",'Employee Input 20-21'!NRK31)</f>
        <v/>
      </c>
      <c r="NRL31" s="14" t="str">
        <f>IF('Employee Input 20-21'!NRL31="","",'Employee Input 20-21'!NRL31)</f>
        <v/>
      </c>
      <c r="NRM31" s="14" t="str">
        <f>IF('Employee Input 20-21'!NRM31="","",'Employee Input 20-21'!NRM31)</f>
        <v/>
      </c>
      <c r="NRN31" s="14" t="str">
        <f>IF('Employee Input 20-21'!NRN31="","",'Employee Input 20-21'!NRN31)</f>
        <v/>
      </c>
      <c r="NRO31" s="14" t="str">
        <f>IF('Employee Input 20-21'!NRO31="","",'Employee Input 20-21'!NRO31)</f>
        <v/>
      </c>
      <c r="NRP31" s="14" t="str">
        <f>IF('Employee Input 20-21'!NRP31="","",'Employee Input 20-21'!NRP31)</f>
        <v/>
      </c>
      <c r="NRQ31" s="14" t="str">
        <f>IF('Employee Input 20-21'!NRQ31="","",'Employee Input 20-21'!NRQ31)</f>
        <v/>
      </c>
      <c r="NRR31" s="14" t="str">
        <f>IF('Employee Input 20-21'!NRR31="","",'Employee Input 20-21'!NRR31)</f>
        <v/>
      </c>
      <c r="NRS31" s="14" t="str">
        <f>IF('Employee Input 20-21'!NRS31="","",'Employee Input 20-21'!NRS31)</f>
        <v/>
      </c>
      <c r="NRT31" s="14" t="str">
        <f>IF('Employee Input 20-21'!NRT31="","",'Employee Input 20-21'!NRT31)</f>
        <v/>
      </c>
      <c r="NRU31" s="14" t="str">
        <f>IF('Employee Input 20-21'!NRU31="","",'Employee Input 20-21'!NRU31)</f>
        <v/>
      </c>
      <c r="NRV31" s="14" t="str">
        <f>IF('Employee Input 20-21'!NRV31="","",'Employee Input 20-21'!NRV31)</f>
        <v/>
      </c>
      <c r="NRW31" s="14" t="str">
        <f>IF('Employee Input 20-21'!NRW31="","",'Employee Input 20-21'!NRW31)</f>
        <v/>
      </c>
      <c r="NRX31" s="14" t="str">
        <f>IF('Employee Input 20-21'!NRX31="","",'Employee Input 20-21'!NRX31)</f>
        <v/>
      </c>
      <c r="NRY31" s="14" t="str">
        <f>IF('Employee Input 20-21'!NRY31="","",'Employee Input 20-21'!NRY31)</f>
        <v/>
      </c>
      <c r="NRZ31" s="14" t="str">
        <f>IF('Employee Input 20-21'!NRZ31="","",'Employee Input 20-21'!NRZ31)</f>
        <v/>
      </c>
      <c r="NSA31" s="14" t="str">
        <f>IF('Employee Input 20-21'!NSA31="","",'Employee Input 20-21'!NSA31)</f>
        <v/>
      </c>
      <c r="NSB31" s="14" t="str">
        <f>IF('Employee Input 20-21'!NSB31="","",'Employee Input 20-21'!NSB31)</f>
        <v/>
      </c>
      <c r="NSC31" s="14" t="str">
        <f>IF('Employee Input 20-21'!NSC31="","",'Employee Input 20-21'!NSC31)</f>
        <v/>
      </c>
      <c r="NSD31" s="14" t="str">
        <f>IF('Employee Input 20-21'!NSD31="","",'Employee Input 20-21'!NSD31)</f>
        <v/>
      </c>
      <c r="NSE31" s="14" t="str">
        <f>IF('Employee Input 20-21'!NSE31="","",'Employee Input 20-21'!NSE31)</f>
        <v/>
      </c>
      <c r="NSF31" s="14" t="str">
        <f>IF('Employee Input 20-21'!NSF31="","",'Employee Input 20-21'!NSF31)</f>
        <v/>
      </c>
      <c r="NSG31" s="14" t="str">
        <f>IF('Employee Input 20-21'!NSG31="","",'Employee Input 20-21'!NSG31)</f>
        <v/>
      </c>
      <c r="NSH31" s="14" t="str">
        <f>IF('Employee Input 20-21'!NSH31="","",'Employee Input 20-21'!NSH31)</f>
        <v/>
      </c>
      <c r="NSI31" s="14" t="str">
        <f>IF('Employee Input 20-21'!NSI31="","",'Employee Input 20-21'!NSI31)</f>
        <v/>
      </c>
      <c r="NSJ31" s="14" t="str">
        <f>IF('Employee Input 20-21'!NSJ31="","",'Employee Input 20-21'!NSJ31)</f>
        <v/>
      </c>
      <c r="NSK31" s="14" t="str">
        <f>IF('Employee Input 20-21'!NSK31="","",'Employee Input 20-21'!NSK31)</f>
        <v/>
      </c>
      <c r="NSL31" s="14" t="str">
        <f>IF('Employee Input 20-21'!NSL31="","",'Employee Input 20-21'!NSL31)</f>
        <v/>
      </c>
      <c r="NSM31" s="14" t="str">
        <f>IF('Employee Input 20-21'!NSM31="","",'Employee Input 20-21'!NSM31)</f>
        <v/>
      </c>
      <c r="NSN31" s="14" t="str">
        <f>IF('Employee Input 20-21'!NSN31="","",'Employee Input 20-21'!NSN31)</f>
        <v/>
      </c>
      <c r="NSO31" s="14" t="str">
        <f>IF('Employee Input 20-21'!NSO31="","",'Employee Input 20-21'!NSO31)</f>
        <v/>
      </c>
      <c r="NSP31" s="14" t="str">
        <f>IF('Employee Input 20-21'!NSP31="","",'Employee Input 20-21'!NSP31)</f>
        <v/>
      </c>
      <c r="NSQ31" s="14" t="str">
        <f>IF('Employee Input 20-21'!NSQ31="","",'Employee Input 20-21'!NSQ31)</f>
        <v/>
      </c>
      <c r="NSR31" s="14" t="str">
        <f>IF('Employee Input 20-21'!NSR31="","",'Employee Input 20-21'!NSR31)</f>
        <v/>
      </c>
      <c r="NSS31" s="14" t="str">
        <f>IF('Employee Input 20-21'!NSS31="","",'Employee Input 20-21'!NSS31)</f>
        <v/>
      </c>
      <c r="NST31" s="14" t="str">
        <f>IF('Employee Input 20-21'!NST31="","",'Employee Input 20-21'!NST31)</f>
        <v/>
      </c>
      <c r="NSU31" s="14" t="str">
        <f>IF('Employee Input 20-21'!NSU31="","",'Employee Input 20-21'!NSU31)</f>
        <v/>
      </c>
      <c r="NSV31" s="14" t="str">
        <f>IF('Employee Input 20-21'!NSV31="","",'Employee Input 20-21'!NSV31)</f>
        <v/>
      </c>
      <c r="NSW31" s="14" t="str">
        <f>IF('Employee Input 20-21'!NSW31="","",'Employee Input 20-21'!NSW31)</f>
        <v/>
      </c>
      <c r="NSX31" s="14" t="str">
        <f>IF('Employee Input 20-21'!NSX31="","",'Employee Input 20-21'!NSX31)</f>
        <v/>
      </c>
      <c r="NSY31" s="14" t="str">
        <f>IF('Employee Input 20-21'!NSY31="","",'Employee Input 20-21'!NSY31)</f>
        <v/>
      </c>
      <c r="NSZ31" s="14" t="str">
        <f>IF('Employee Input 20-21'!NSZ31="","",'Employee Input 20-21'!NSZ31)</f>
        <v/>
      </c>
      <c r="NTA31" s="14" t="str">
        <f>IF('Employee Input 20-21'!NTA31="","",'Employee Input 20-21'!NTA31)</f>
        <v/>
      </c>
      <c r="NTB31" s="14" t="str">
        <f>IF('Employee Input 20-21'!NTB31="","",'Employee Input 20-21'!NTB31)</f>
        <v/>
      </c>
      <c r="NTC31" s="14" t="str">
        <f>IF('Employee Input 20-21'!NTC31="","",'Employee Input 20-21'!NTC31)</f>
        <v/>
      </c>
      <c r="NTD31" s="14" t="str">
        <f>IF('Employee Input 20-21'!NTD31="","",'Employee Input 20-21'!NTD31)</f>
        <v/>
      </c>
      <c r="NTE31" s="14" t="str">
        <f>IF('Employee Input 20-21'!NTE31="","",'Employee Input 20-21'!NTE31)</f>
        <v/>
      </c>
      <c r="NTF31" s="14" t="str">
        <f>IF('Employee Input 20-21'!NTF31="","",'Employee Input 20-21'!NTF31)</f>
        <v/>
      </c>
      <c r="NTG31" s="14" t="str">
        <f>IF('Employee Input 20-21'!NTG31="","",'Employee Input 20-21'!NTG31)</f>
        <v/>
      </c>
      <c r="NTH31" s="14" t="str">
        <f>IF('Employee Input 20-21'!NTH31="","",'Employee Input 20-21'!NTH31)</f>
        <v/>
      </c>
      <c r="NTI31" s="14" t="str">
        <f>IF('Employee Input 20-21'!NTI31="","",'Employee Input 20-21'!NTI31)</f>
        <v/>
      </c>
      <c r="NTJ31" s="14" t="str">
        <f>IF('Employee Input 20-21'!NTJ31="","",'Employee Input 20-21'!NTJ31)</f>
        <v/>
      </c>
      <c r="NTK31" s="14" t="str">
        <f>IF('Employee Input 20-21'!NTK31="","",'Employee Input 20-21'!NTK31)</f>
        <v/>
      </c>
      <c r="NTL31" s="14" t="str">
        <f>IF('Employee Input 20-21'!NTL31="","",'Employee Input 20-21'!NTL31)</f>
        <v/>
      </c>
      <c r="NTM31" s="14" t="str">
        <f>IF('Employee Input 20-21'!NTM31="","",'Employee Input 20-21'!NTM31)</f>
        <v/>
      </c>
      <c r="NTN31" s="14" t="str">
        <f>IF('Employee Input 20-21'!NTN31="","",'Employee Input 20-21'!NTN31)</f>
        <v/>
      </c>
      <c r="NTO31" s="14" t="str">
        <f>IF('Employee Input 20-21'!NTO31="","",'Employee Input 20-21'!NTO31)</f>
        <v/>
      </c>
      <c r="NTP31" s="14" t="str">
        <f>IF('Employee Input 20-21'!NTP31="","",'Employee Input 20-21'!NTP31)</f>
        <v/>
      </c>
      <c r="NTQ31" s="14" t="str">
        <f>IF('Employee Input 20-21'!NTQ31="","",'Employee Input 20-21'!NTQ31)</f>
        <v/>
      </c>
      <c r="NTR31" s="14" t="str">
        <f>IF('Employee Input 20-21'!NTR31="","",'Employee Input 20-21'!NTR31)</f>
        <v/>
      </c>
      <c r="NTS31" s="14" t="str">
        <f>IF('Employee Input 20-21'!NTS31="","",'Employee Input 20-21'!NTS31)</f>
        <v/>
      </c>
      <c r="NTT31" s="14" t="str">
        <f>IF('Employee Input 20-21'!NTT31="","",'Employee Input 20-21'!NTT31)</f>
        <v/>
      </c>
      <c r="NTU31" s="14" t="str">
        <f>IF('Employee Input 20-21'!NTU31="","",'Employee Input 20-21'!NTU31)</f>
        <v/>
      </c>
      <c r="NTV31" s="14" t="str">
        <f>IF('Employee Input 20-21'!NTV31="","",'Employee Input 20-21'!NTV31)</f>
        <v/>
      </c>
      <c r="NTW31" s="14" t="str">
        <f>IF('Employee Input 20-21'!NTW31="","",'Employee Input 20-21'!NTW31)</f>
        <v/>
      </c>
      <c r="NTX31" s="14" t="str">
        <f>IF('Employee Input 20-21'!NTX31="","",'Employee Input 20-21'!NTX31)</f>
        <v/>
      </c>
      <c r="NTY31" s="14" t="str">
        <f>IF('Employee Input 20-21'!NTY31="","",'Employee Input 20-21'!NTY31)</f>
        <v/>
      </c>
      <c r="NTZ31" s="14" t="str">
        <f>IF('Employee Input 20-21'!NTZ31="","",'Employee Input 20-21'!NTZ31)</f>
        <v/>
      </c>
      <c r="NUA31" s="14" t="str">
        <f>IF('Employee Input 20-21'!NUA31="","",'Employee Input 20-21'!NUA31)</f>
        <v/>
      </c>
      <c r="NUB31" s="14" t="str">
        <f>IF('Employee Input 20-21'!NUB31="","",'Employee Input 20-21'!NUB31)</f>
        <v/>
      </c>
      <c r="NUC31" s="14" t="str">
        <f>IF('Employee Input 20-21'!NUC31="","",'Employee Input 20-21'!NUC31)</f>
        <v/>
      </c>
      <c r="NUD31" s="14" t="str">
        <f>IF('Employee Input 20-21'!NUD31="","",'Employee Input 20-21'!NUD31)</f>
        <v/>
      </c>
      <c r="NUE31" s="14" t="str">
        <f>IF('Employee Input 20-21'!NUE31="","",'Employee Input 20-21'!NUE31)</f>
        <v/>
      </c>
      <c r="NUF31" s="14" t="str">
        <f>IF('Employee Input 20-21'!NUF31="","",'Employee Input 20-21'!NUF31)</f>
        <v/>
      </c>
      <c r="NUG31" s="14" t="str">
        <f>IF('Employee Input 20-21'!NUG31="","",'Employee Input 20-21'!NUG31)</f>
        <v/>
      </c>
      <c r="NUH31" s="14" t="str">
        <f>IF('Employee Input 20-21'!NUH31="","",'Employee Input 20-21'!NUH31)</f>
        <v/>
      </c>
      <c r="NUI31" s="14" t="str">
        <f>IF('Employee Input 20-21'!NUI31="","",'Employee Input 20-21'!NUI31)</f>
        <v/>
      </c>
      <c r="NUJ31" s="14" t="str">
        <f>IF('Employee Input 20-21'!NUJ31="","",'Employee Input 20-21'!NUJ31)</f>
        <v/>
      </c>
      <c r="NUK31" s="14" t="str">
        <f>IF('Employee Input 20-21'!NUK31="","",'Employee Input 20-21'!NUK31)</f>
        <v/>
      </c>
      <c r="NUL31" s="14" t="str">
        <f>IF('Employee Input 20-21'!NUL31="","",'Employee Input 20-21'!NUL31)</f>
        <v/>
      </c>
      <c r="NUM31" s="14" t="str">
        <f>IF('Employee Input 20-21'!NUM31="","",'Employee Input 20-21'!NUM31)</f>
        <v/>
      </c>
      <c r="NUN31" s="14" t="str">
        <f>IF('Employee Input 20-21'!NUN31="","",'Employee Input 20-21'!NUN31)</f>
        <v/>
      </c>
      <c r="NUO31" s="14" t="str">
        <f>IF('Employee Input 20-21'!NUO31="","",'Employee Input 20-21'!NUO31)</f>
        <v/>
      </c>
      <c r="NUP31" s="14" t="str">
        <f>IF('Employee Input 20-21'!NUP31="","",'Employee Input 20-21'!NUP31)</f>
        <v/>
      </c>
      <c r="NUQ31" s="14" t="str">
        <f>IF('Employee Input 20-21'!NUQ31="","",'Employee Input 20-21'!NUQ31)</f>
        <v/>
      </c>
      <c r="NUR31" s="14" t="str">
        <f>IF('Employee Input 20-21'!NUR31="","",'Employee Input 20-21'!NUR31)</f>
        <v/>
      </c>
      <c r="NUS31" s="14" t="str">
        <f>IF('Employee Input 20-21'!NUS31="","",'Employee Input 20-21'!NUS31)</f>
        <v/>
      </c>
      <c r="NUT31" s="14" t="str">
        <f>IF('Employee Input 20-21'!NUT31="","",'Employee Input 20-21'!NUT31)</f>
        <v/>
      </c>
      <c r="NUU31" s="14" t="str">
        <f>IF('Employee Input 20-21'!NUU31="","",'Employee Input 20-21'!NUU31)</f>
        <v/>
      </c>
      <c r="NUV31" s="14" t="str">
        <f>IF('Employee Input 20-21'!NUV31="","",'Employee Input 20-21'!NUV31)</f>
        <v/>
      </c>
      <c r="NUW31" s="14" t="str">
        <f>IF('Employee Input 20-21'!NUW31="","",'Employee Input 20-21'!NUW31)</f>
        <v/>
      </c>
      <c r="NUX31" s="14" t="str">
        <f>IF('Employee Input 20-21'!NUX31="","",'Employee Input 20-21'!NUX31)</f>
        <v/>
      </c>
      <c r="NUY31" s="14" t="str">
        <f>IF('Employee Input 20-21'!NUY31="","",'Employee Input 20-21'!NUY31)</f>
        <v/>
      </c>
      <c r="NUZ31" s="14" t="str">
        <f>IF('Employee Input 20-21'!NUZ31="","",'Employee Input 20-21'!NUZ31)</f>
        <v/>
      </c>
      <c r="NVA31" s="14" t="str">
        <f>IF('Employee Input 20-21'!NVA31="","",'Employee Input 20-21'!NVA31)</f>
        <v/>
      </c>
      <c r="NVB31" s="14" t="str">
        <f>IF('Employee Input 20-21'!NVB31="","",'Employee Input 20-21'!NVB31)</f>
        <v/>
      </c>
      <c r="NVC31" s="14" t="str">
        <f>IF('Employee Input 20-21'!NVC31="","",'Employee Input 20-21'!NVC31)</f>
        <v/>
      </c>
      <c r="NVD31" s="14" t="str">
        <f>IF('Employee Input 20-21'!NVD31="","",'Employee Input 20-21'!NVD31)</f>
        <v/>
      </c>
      <c r="NVE31" s="14" t="str">
        <f>IF('Employee Input 20-21'!NVE31="","",'Employee Input 20-21'!NVE31)</f>
        <v/>
      </c>
      <c r="NVF31" s="14" t="str">
        <f>IF('Employee Input 20-21'!NVF31="","",'Employee Input 20-21'!NVF31)</f>
        <v/>
      </c>
      <c r="NVG31" s="14" t="str">
        <f>IF('Employee Input 20-21'!NVG31="","",'Employee Input 20-21'!NVG31)</f>
        <v/>
      </c>
      <c r="NVH31" s="14" t="str">
        <f>IF('Employee Input 20-21'!NVH31="","",'Employee Input 20-21'!NVH31)</f>
        <v/>
      </c>
      <c r="NVI31" s="14" t="str">
        <f>IF('Employee Input 20-21'!NVI31="","",'Employee Input 20-21'!NVI31)</f>
        <v/>
      </c>
      <c r="NVJ31" s="14" t="str">
        <f>IF('Employee Input 20-21'!NVJ31="","",'Employee Input 20-21'!NVJ31)</f>
        <v/>
      </c>
      <c r="NVK31" s="14" t="str">
        <f>IF('Employee Input 20-21'!NVK31="","",'Employee Input 20-21'!NVK31)</f>
        <v/>
      </c>
      <c r="NVL31" s="14" t="str">
        <f>IF('Employee Input 20-21'!NVL31="","",'Employee Input 20-21'!NVL31)</f>
        <v/>
      </c>
      <c r="NVM31" s="14" t="str">
        <f>IF('Employee Input 20-21'!NVM31="","",'Employee Input 20-21'!NVM31)</f>
        <v/>
      </c>
      <c r="NVN31" s="14" t="str">
        <f>IF('Employee Input 20-21'!NVN31="","",'Employee Input 20-21'!NVN31)</f>
        <v/>
      </c>
      <c r="NVO31" s="14" t="str">
        <f>IF('Employee Input 20-21'!NVO31="","",'Employee Input 20-21'!NVO31)</f>
        <v/>
      </c>
      <c r="NVP31" s="14" t="str">
        <f>IF('Employee Input 20-21'!NVP31="","",'Employee Input 20-21'!NVP31)</f>
        <v/>
      </c>
      <c r="NVQ31" s="14" t="str">
        <f>IF('Employee Input 20-21'!NVQ31="","",'Employee Input 20-21'!NVQ31)</f>
        <v/>
      </c>
      <c r="NVR31" s="14" t="str">
        <f>IF('Employee Input 20-21'!NVR31="","",'Employee Input 20-21'!NVR31)</f>
        <v/>
      </c>
      <c r="NVS31" s="14" t="str">
        <f>IF('Employee Input 20-21'!NVS31="","",'Employee Input 20-21'!NVS31)</f>
        <v/>
      </c>
      <c r="NVT31" s="14" t="str">
        <f>IF('Employee Input 20-21'!NVT31="","",'Employee Input 20-21'!NVT31)</f>
        <v/>
      </c>
      <c r="NVU31" s="14" t="str">
        <f>IF('Employee Input 20-21'!NVU31="","",'Employee Input 20-21'!NVU31)</f>
        <v/>
      </c>
      <c r="NVV31" s="14" t="str">
        <f>IF('Employee Input 20-21'!NVV31="","",'Employee Input 20-21'!NVV31)</f>
        <v/>
      </c>
      <c r="NVW31" s="14" t="str">
        <f>IF('Employee Input 20-21'!NVW31="","",'Employee Input 20-21'!NVW31)</f>
        <v/>
      </c>
      <c r="NVX31" s="14" t="str">
        <f>IF('Employee Input 20-21'!NVX31="","",'Employee Input 20-21'!NVX31)</f>
        <v/>
      </c>
      <c r="NVY31" s="14" t="str">
        <f>IF('Employee Input 20-21'!NVY31="","",'Employee Input 20-21'!NVY31)</f>
        <v/>
      </c>
      <c r="NVZ31" s="14" t="str">
        <f>IF('Employee Input 20-21'!NVZ31="","",'Employee Input 20-21'!NVZ31)</f>
        <v/>
      </c>
      <c r="NWA31" s="14" t="str">
        <f>IF('Employee Input 20-21'!NWA31="","",'Employee Input 20-21'!NWA31)</f>
        <v/>
      </c>
      <c r="NWB31" s="14" t="str">
        <f>IF('Employee Input 20-21'!NWB31="","",'Employee Input 20-21'!NWB31)</f>
        <v/>
      </c>
      <c r="NWC31" s="14" t="str">
        <f>IF('Employee Input 20-21'!NWC31="","",'Employee Input 20-21'!NWC31)</f>
        <v/>
      </c>
      <c r="NWD31" s="14" t="str">
        <f>IF('Employee Input 20-21'!NWD31="","",'Employee Input 20-21'!NWD31)</f>
        <v/>
      </c>
      <c r="NWE31" s="14" t="str">
        <f>IF('Employee Input 20-21'!NWE31="","",'Employee Input 20-21'!NWE31)</f>
        <v/>
      </c>
      <c r="NWF31" s="14" t="str">
        <f>IF('Employee Input 20-21'!NWF31="","",'Employee Input 20-21'!NWF31)</f>
        <v/>
      </c>
      <c r="NWG31" s="14" t="str">
        <f>IF('Employee Input 20-21'!NWG31="","",'Employee Input 20-21'!NWG31)</f>
        <v/>
      </c>
      <c r="NWH31" s="14" t="str">
        <f>IF('Employee Input 20-21'!NWH31="","",'Employee Input 20-21'!NWH31)</f>
        <v/>
      </c>
      <c r="NWI31" s="14" t="str">
        <f>IF('Employee Input 20-21'!NWI31="","",'Employee Input 20-21'!NWI31)</f>
        <v/>
      </c>
      <c r="NWJ31" s="14" t="str">
        <f>IF('Employee Input 20-21'!NWJ31="","",'Employee Input 20-21'!NWJ31)</f>
        <v/>
      </c>
      <c r="NWK31" s="14" t="str">
        <f>IF('Employee Input 20-21'!NWK31="","",'Employee Input 20-21'!NWK31)</f>
        <v/>
      </c>
      <c r="NWL31" s="14" t="str">
        <f>IF('Employee Input 20-21'!NWL31="","",'Employee Input 20-21'!NWL31)</f>
        <v/>
      </c>
      <c r="NWM31" s="14" t="str">
        <f>IF('Employee Input 20-21'!NWM31="","",'Employee Input 20-21'!NWM31)</f>
        <v/>
      </c>
      <c r="NWN31" s="14" t="str">
        <f>IF('Employee Input 20-21'!NWN31="","",'Employee Input 20-21'!NWN31)</f>
        <v/>
      </c>
      <c r="NWO31" s="14" t="str">
        <f>IF('Employee Input 20-21'!NWO31="","",'Employee Input 20-21'!NWO31)</f>
        <v/>
      </c>
      <c r="NWP31" s="14" t="str">
        <f>IF('Employee Input 20-21'!NWP31="","",'Employee Input 20-21'!NWP31)</f>
        <v/>
      </c>
      <c r="NWQ31" s="14" t="str">
        <f>IF('Employee Input 20-21'!NWQ31="","",'Employee Input 20-21'!NWQ31)</f>
        <v/>
      </c>
      <c r="NWR31" s="14" t="str">
        <f>IF('Employee Input 20-21'!NWR31="","",'Employee Input 20-21'!NWR31)</f>
        <v/>
      </c>
      <c r="NWS31" s="14" t="str">
        <f>IF('Employee Input 20-21'!NWS31="","",'Employee Input 20-21'!NWS31)</f>
        <v/>
      </c>
      <c r="NWT31" s="14" t="str">
        <f>IF('Employee Input 20-21'!NWT31="","",'Employee Input 20-21'!NWT31)</f>
        <v/>
      </c>
      <c r="NWU31" s="14" t="str">
        <f>IF('Employee Input 20-21'!NWU31="","",'Employee Input 20-21'!NWU31)</f>
        <v/>
      </c>
      <c r="NWV31" s="14" t="str">
        <f>IF('Employee Input 20-21'!NWV31="","",'Employee Input 20-21'!NWV31)</f>
        <v/>
      </c>
      <c r="NWW31" s="14" t="str">
        <f>IF('Employee Input 20-21'!NWW31="","",'Employee Input 20-21'!NWW31)</f>
        <v/>
      </c>
      <c r="NWX31" s="14" t="str">
        <f>IF('Employee Input 20-21'!NWX31="","",'Employee Input 20-21'!NWX31)</f>
        <v/>
      </c>
      <c r="NWY31" s="14" t="str">
        <f>IF('Employee Input 20-21'!NWY31="","",'Employee Input 20-21'!NWY31)</f>
        <v/>
      </c>
      <c r="NWZ31" s="14" t="str">
        <f>IF('Employee Input 20-21'!NWZ31="","",'Employee Input 20-21'!NWZ31)</f>
        <v/>
      </c>
      <c r="NXA31" s="14" t="str">
        <f>IF('Employee Input 20-21'!NXA31="","",'Employee Input 20-21'!NXA31)</f>
        <v/>
      </c>
      <c r="NXB31" s="14" t="str">
        <f>IF('Employee Input 20-21'!NXB31="","",'Employee Input 20-21'!NXB31)</f>
        <v/>
      </c>
      <c r="NXC31" s="14" t="str">
        <f>IF('Employee Input 20-21'!NXC31="","",'Employee Input 20-21'!NXC31)</f>
        <v/>
      </c>
      <c r="NXD31" s="14" t="str">
        <f>IF('Employee Input 20-21'!NXD31="","",'Employee Input 20-21'!NXD31)</f>
        <v/>
      </c>
      <c r="NXE31" s="14" t="str">
        <f>IF('Employee Input 20-21'!NXE31="","",'Employee Input 20-21'!NXE31)</f>
        <v/>
      </c>
      <c r="NXF31" s="14" t="str">
        <f>IF('Employee Input 20-21'!NXF31="","",'Employee Input 20-21'!NXF31)</f>
        <v/>
      </c>
      <c r="NXG31" s="14" t="str">
        <f>IF('Employee Input 20-21'!NXG31="","",'Employee Input 20-21'!NXG31)</f>
        <v/>
      </c>
      <c r="NXH31" s="14" t="str">
        <f>IF('Employee Input 20-21'!NXH31="","",'Employee Input 20-21'!NXH31)</f>
        <v/>
      </c>
      <c r="NXI31" s="14" t="str">
        <f>IF('Employee Input 20-21'!NXI31="","",'Employee Input 20-21'!NXI31)</f>
        <v/>
      </c>
      <c r="NXJ31" s="14" t="str">
        <f>IF('Employee Input 20-21'!NXJ31="","",'Employee Input 20-21'!NXJ31)</f>
        <v/>
      </c>
      <c r="NXK31" s="14" t="str">
        <f>IF('Employee Input 20-21'!NXK31="","",'Employee Input 20-21'!NXK31)</f>
        <v/>
      </c>
      <c r="NXL31" s="14" t="str">
        <f>IF('Employee Input 20-21'!NXL31="","",'Employee Input 20-21'!NXL31)</f>
        <v/>
      </c>
      <c r="NXM31" s="14" t="str">
        <f>IF('Employee Input 20-21'!NXM31="","",'Employee Input 20-21'!NXM31)</f>
        <v/>
      </c>
      <c r="NXN31" s="14" t="str">
        <f>IF('Employee Input 20-21'!NXN31="","",'Employee Input 20-21'!NXN31)</f>
        <v/>
      </c>
      <c r="NXO31" s="14" t="str">
        <f>IF('Employee Input 20-21'!NXO31="","",'Employee Input 20-21'!NXO31)</f>
        <v/>
      </c>
      <c r="NXP31" s="14" t="str">
        <f>IF('Employee Input 20-21'!NXP31="","",'Employee Input 20-21'!NXP31)</f>
        <v/>
      </c>
      <c r="NXQ31" s="14" t="str">
        <f>IF('Employee Input 20-21'!NXQ31="","",'Employee Input 20-21'!NXQ31)</f>
        <v/>
      </c>
      <c r="NXR31" s="14" t="str">
        <f>IF('Employee Input 20-21'!NXR31="","",'Employee Input 20-21'!NXR31)</f>
        <v/>
      </c>
      <c r="NXS31" s="14" t="str">
        <f>IF('Employee Input 20-21'!NXS31="","",'Employee Input 20-21'!NXS31)</f>
        <v/>
      </c>
      <c r="NXT31" s="14" t="str">
        <f>IF('Employee Input 20-21'!NXT31="","",'Employee Input 20-21'!NXT31)</f>
        <v/>
      </c>
      <c r="NXU31" s="14" t="str">
        <f>IF('Employee Input 20-21'!NXU31="","",'Employee Input 20-21'!NXU31)</f>
        <v/>
      </c>
      <c r="NXV31" s="14" t="str">
        <f>IF('Employee Input 20-21'!NXV31="","",'Employee Input 20-21'!NXV31)</f>
        <v/>
      </c>
      <c r="NXW31" s="14" t="str">
        <f>IF('Employee Input 20-21'!NXW31="","",'Employee Input 20-21'!NXW31)</f>
        <v/>
      </c>
      <c r="NXX31" s="14" t="str">
        <f>IF('Employee Input 20-21'!NXX31="","",'Employee Input 20-21'!NXX31)</f>
        <v/>
      </c>
      <c r="NXY31" s="14" t="str">
        <f>IF('Employee Input 20-21'!NXY31="","",'Employee Input 20-21'!NXY31)</f>
        <v/>
      </c>
      <c r="NXZ31" s="14" t="str">
        <f>IF('Employee Input 20-21'!NXZ31="","",'Employee Input 20-21'!NXZ31)</f>
        <v/>
      </c>
      <c r="NYA31" s="14" t="str">
        <f>IF('Employee Input 20-21'!NYA31="","",'Employee Input 20-21'!NYA31)</f>
        <v/>
      </c>
      <c r="NYB31" s="14" t="str">
        <f>IF('Employee Input 20-21'!NYB31="","",'Employee Input 20-21'!NYB31)</f>
        <v/>
      </c>
      <c r="NYC31" s="14" t="str">
        <f>IF('Employee Input 20-21'!NYC31="","",'Employee Input 20-21'!NYC31)</f>
        <v/>
      </c>
      <c r="NYD31" s="14" t="str">
        <f>IF('Employee Input 20-21'!NYD31="","",'Employee Input 20-21'!NYD31)</f>
        <v/>
      </c>
      <c r="NYE31" s="14" t="str">
        <f>IF('Employee Input 20-21'!NYE31="","",'Employee Input 20-21'!NYE31)</f>
        <v/>
      </c>
      <c r="NYF31" s="14" t="str">
        <f>IF('Employee Input 20-21'!NYF31="","",'Employee Input 20-21'!NYF31)</f>
        <v/>
      </c>
      <c r="NYG31" s="14" t="str">
        <f>IF('Employee Input 20-21'!NYG31="","",'Employee Input 20-21'!NYG31)</f>
        <v/>
      </c>
      <c r="NYH31" s="14" t="str">
        <f>IF('Employee Input 20-21'!NYH31="","",'Employee Input 20-21'!NYH31)</f>
        <v/>
      </c>
      <c r="NYI31" s="14" t="str">
        <f>IF('Employee Input 20-21'!NYI31="","",'Employee Input 20-21'!NYI31)</f>
        <v/>
      </c>
      <c r="NYJ31" s="14" t="str">
        <f>IF('Employee Input 20-21'!NYJ31="","",'Employee Input 20-21'!NYJ31)</f>
        <v/>
      </c>
      <c r="NYK31" s="14" t="str">
        <f>IF('Employee Input 20-21'!NYK31="","",'Employee Input 20-21'!NYK31)</f>
        <v/>
      </c>
      <c r="NYL31" s="14" t="str">
        <f>IF('Employee Input 20-21'!NYL31="","",'Employee Input 20-21'!NYL31)</f>
        <v/>
      </c>
      <c r="NYM31" s="14" t="str">
        <f>IF('Employee Input 20-21'!NYM31="","",'Employee Input 20-21'!NYM31)</f>
        <v/>
      </c>
      <c r="NYN31" s="14" t="str">
        <f>IF('Employee Input 20-21'!NYN31="","",'Employee Input 20-21'!NYN31)</f>
        <v/>
      </c>
      <c r="NYO31" s="14" t="str">
        <f>IF('Employee Input 20-21'!NYO31="","",'Employee Input 20-21'!NYO31)</f>
        <v/>
      </c>
      <c r="NYP31" s="14" t="str">
        <f>IF('Employee Input 20-21'!NYP31="","",'Employee Input 20-21'!NYP31)</f>
        <v/>
      </c>
      <c r="NYQ31" s="14" t="str">
        <f>IF('Employee Input 20-21'!NYQ31="","",'Employee Input 20-21'!NYQ31)</f>
        <v/>
      </c>
      <c r="NYR31" s="14" t="str">
        <f>IF('Employee Input 20-21'!NYR31="","",'Employee Input 20-21'!NYR31)</f>
        <v/>
      </c>
      <c r="NYS31" s="14" t="str">
        <f>IF('Employee Input 20-21'!NYS31="","",'Employee Input 20-21'!NYS31)</f>
        <v/>
      </c>
      <c r="NYT31" s="14" t="str">
        <f>IF('Employee Input 20-21'!NYT31="","",'Employee Input 20-21'!NYT31)</f>
        <v/>
      </c>
      <c r="NYU31" s="14" t="str">
        <f>IF('Employee Input 20-21'!NYU31="","",'Employee Input 20-21'!NYU31)</f>
        <v/>
      </c>
      <c r="NYV31" s="14" t="str">
        <f>IF('Employee Input 20-21'!NYV31="","",'Employee Input 20-21'!NYV31)</f>
        <v/>
      </c>
      <c r="NYW31" s="14" t="str">
        <f>IF('Employee Input 20-21'!NYW31="","",'Employee Input 20-21'!NYW31)</f>
        <v/>
      </c>
      <c r="NYX31" s="14" t="str">
        <f>IF('Employee Input 20-21'!NYX31="","",'Employee Input 20-21'!NYX31)</f>
        <v/>
      </c>
      <c r="NYY31" s="14" t="str">
        <f>IF('Employee Input 20-21'!NYY31="","",'Employee Input 20-21'!NYY31)</f>
        <v/>
      </c>
      <c r="NYZ31" s="14" t="str">
        <f>IF('Employee Input 20-21'!NYZ31="","",'Employee Input 20-21'!NYZ31)</f>
        <v/>
      </c>
      <c r="NZA31" s="14" t="str">
        <f>IF('Employee Input 20-21'!NZA31="","",'Employee Input 20-21'!NZA31)</f>
        <v/>
      </c>
      <c r="NZB31" s="14" t="str">
        <f>IF('Employee Input 20-21'!NZB31="","",'Employee Input 20-21'!NZB31)</f>
        <v/>
      </c>
      <c r="NZC31" s="14" t="str">
        <f>IF('Employee Input 20-21'!NZC31="","",'Employee Input 20-21'!NZC31)</f>
        <v/>
      </c>
      <c r="NZD31" s="14" t="str">
        <f>IF('Employee Input 20-21'!NZD31="","",'Employee Input 20-21'!NZD31)</f>
        <v/>
      </c>
      <c r="NZE31" s="14" t="str">
        <f>IF('Employee Input 20-21'!NZE31="","",'Employee Input 20-21'!NZE31)</f>
        <v/>
      </c>
      <c r="NZF31" s="14" t="str">
        <f>IF('Employee Input 20-21'!NZF31="","",'Employee Input 20-21'!NZF31)</f>
        <v/>
      </c>
      <c r="NZG31" s="14" t="str">
        <f>IF('Employee Input 20-21'!NZG31="","",'Employee Input 20-21'!NZG31)</f>
        <v/>
      </c>
      <c r="NZH31" s="14" t="str">
        <f>IF('Employee Input 20-21'!NZH31="","",'Employee Input 20-21'!NZH31)</f>
        <v/>
      </c>
      <c r="NZI31" s="14" t="str">
        <f>IF('Employee Input 20-21'!NZI31="","",'Employee Input 20-21'!NZI31)</f>
        <v/>
      </c>
      <c r="NZJ31" s="14" t="str">
        <f>IF('Employee Input 20-21'!NZJ31="","",'Employee Input 20-21'!NZJ31)</f>
        <v/>
      </c>
      <c r="NZK31" s="14" t="str">
        <f>IF('Employee Input 20-21'!NZK31="","",'Employee Input 20-21'!NZK31)</f>
        <v/>
      </c>
      <c r="NZL31" s="14" t="str">
        <f>IF('Employee Input 20-21'!NZL31="","",'Employee Input 20-21'!NZL31)</f>
        <v/>
      </c>
      <c r="NZM31" s="14" t="str">
        <f>IF('Employee Input 20-21'!NZM31="","",'Employee Input 20-21'!NZM31)</f>
        <v/>
      </c>
      <c r="NZN31" s="14" t="str">
        <f>IF('Employee Input 20-21'!NZN31="","",'Employee Input 20-21'!NZN31)</f>
        <v/>
      </c>
      <c r="NZO31" s="14" t="str">
        <f>IF('Employee Input 20-21'!NZO31="","",'Employee Input 20-21'!NZO31)</f>
        <v/>
      </c>
      <c r="NZP31" s="14" t="str">
        <f>IF('Employee Input 20-21'!NZP31="","",'Employee Input 20-21'!NZP31)</f>
        <v/>
      </c>
      <c r="NZQ31" s="14" t="str">
        <f>IF('Employee Input 20-21'!NZQ31="","",'Employee Input 20-21'!NZQ31)</f>
        <v/>
      </c>
      <c r="NZR31" s="14" t="str">
        <f>IF('Employee Input 20-21'!NZR31="","",'Employee Input 20-21'!NZR31)</f>
        <v/>
      </c>
      <c r="NZS31" s="14" t="str">
        <f>IF('Employee Input 20-21'!NZS31="","",'Employee Input 20-21'!NZS31)</f>
        <v/>
      </c>
      <c r="NZT31" s="14" t="str">
        <f>IF('Employee Input 20-21'!NZT31="","",'Employee Input 20-21'!NZT31)</f>
        <v/>
      </c>
      <c r="NZU31" s="14" t="str">
        <f>IF('Employee Input 20-21'!NZU31="","",'Employee Input 20-21'!NZU31)</f>
        <v/>
      </c>
      <c r="NZV31" s="14" t="str">
        <f>IF('Employee Input 20-21'!NZV31="","",'Employee Input 20-21'!NZV31)</f>
        <v/>
      </c>
      <c r="NZW31" s="14" t="str">
        <f>IF('Employee Input 20-21'!NZW31="","",'Employee Input 20-21'!NZW31)</f>
        <v/>
      </c>
      <c r="NZX31" s="14" t="str">
        <f>IF('Employee Input 20-21'!NZX31="","",'Employee Input 20-21'!NZX31)</f>
        <v/>
      </c>
      <c r="NZY31" s="14" t="str">
        <f>IF('Employee Input 20-21'!NZY31="","",'Employee Input 20-21'!NZY31)</f>
        <v/>
      </c>
      <c r="NZZ31" s="14" t="str">
        <f>IF('Employee Input 20-21'!NZZ31="","",'Employee Input 20-21'!NZZ31)</f>
        <v/>
      </c>
      <c r="OAA31" s="14" t="str">
        <f>IF('Employee Input 20-21'!OAA31="","",'Employee Input 20-21'!OAA31)</f>
        <v/>
      </c>
      <c r="OAB31" s="14" t="str">
        <f>IF('Employee Input 20-21'!OAB31="","",'Employee Input 20-21'!OAB31)</f>
        <v/>
      </c>
      <c r="OAC31" s="14" t="str">
        <f>IF('Employee Input 20-21'!OAC31="","",'Employee Input 20-21'!OAC31)</f>
        <v/>
      </c>
      <c r="OAD31" s="14" t="str">
        <f>IF('Employee Input 20-21'!OAD31="","",'Employee Input 20-21'!OAD31)</f>
        <v/>
      </c>
      <c r="OAE31" s="14" t="str">
        <f>IF('Employee Input 20-21'!OAE31="","",'Employee Input 20-21'!OAE31)</f>
        <v/>
      </c>
      <c r="OAF31" s="14" t="str">
        <f>IF('Employee Input 20-21'!OAF31="","",'Employee Input 20-21'!OAF31)</f>
        <v/>
      </c>
      <c r="OAG31" s="14" t="str">
        <f>IF('Employee Input 20-21'!OAG31="","",'Employee Input 20-21'!OAG31)</f>
        <v/>
      </c>
      <c r="OAH31" s="14" t="str">
        <f>IF('Employee Input 20-21'!OAH31="","",'Employee Input 20-21'!OAH31)</f>
        <v/>
      </c>
      <c r="OAI31" s="14" t="str">
        <f>IF('Employee Input 20-21'!OAI31="","",'Employee Input 20-21'!OAI31)</f>
        <v/>
      </c>
      <c r="OAJ31" s="14" t="str">
        <f>IF('Employee Input 20-21'!OAJ31="","",'Employee Input 20-21'!OAJ31)</f>
        <v/>
      </c>
      <c r="OAK31" s="14" t="str">
        <f>IF('Employee Input 20-21'!OAK31="","",'Employee Input 20-21'!OAK31)</f>
        <v/>
      </c>
      <c r="OAL31" s="14" t="str">
        <f>IF('Employee Input 20-21'!OAL31="","",'Employee Input 20-21'!OAL31)</f>
        <v/>
      </c>
      <c r="OAM31" s="14" t="str">
        <f>IF('Employee Input 20-21'!OAM31="","",'Employee Input 20-21'!OAM31)</f>
        <v/>
      </c>
      <c r="OAN31" s="14" t="str">
        <f>IF('Employee Input 20-21'!OAN31="","",'Employee Input 20-21'!OAN31)</f>
        <v/>
      </c>
      <c r="OAO31" s="14" t="str">
        <f>IF('Employee Input 20-21'!OAO31="","",'Employee Input 20-21'!OAO31)</f>
        <v/>
      </c>
      <c r="OAP31" s="14" t="str">
        <f>IF('Employee Input 20-21'!OAP31="","",'Employee Input 20-21'!OAP31)</f>
        <v/>
      </c>
      <c r="OAQ31" s="14" t="str">
        <f>IF('Employee Input 20-21'!OAQ31="","",'Employee Input 20-21'!OAQ31)</f>
        <v/>
      </c>
      <c r="OAR31" s="14" t="str">
        <f>IF('Employee Input 20-21'!OAR31="","",'Employee Input 20-21'!OAR31)</f>
        <v/>
      </c>
      <c r="OAS31" s="14" t="str">
        <f>IF('Employee Input 20-21'!OAS31="","",'Employee Input 20-21'!OAS31)</f>
        <v/>
      </c>
      <c r="OAT31" s="14" t="str">
        <f>IF('Employee Input 20-21'!OAT31="","",'Employee Input 20-21'!OAT31)</f>
        <v/>
      </c>
      <c r="OAU31" s="14" t="str">
        <f>IF('Employee Input 20-21'!OAU31="","",'Employee Input 20-21'!OAU31)</f>
        <v/>
      </c>
      <c r="OAV31" s="14" t="str">
        <f>IF('Employee Input 20-21'!OAV31="","",'Employee Input 20-21'!OAV31)</f>
        <v/>
      </c>
      <c r="OAW31" s="14" t="str">
        <f>IF('Employee Input 20-21'!OAW31="","",'Employee Input 20-21'!OAW31)</f>
        <v/>
      </c>
      <c r="OAX31" s="14" t="str">
        <f>IF('Employee Input 20-21'!OAX31="","",'Employee Input 20-21'!OAX31)</f>
        <v/>
      </c>
      <c r="OAY31" s="14" t="str">
        <f>IF('Employee Input 20-21'!OAY31="","",'Employee Input 20-21'!OAY31)</f>
        <v/>
      </c>
      <c r="OAZ31" s="14" t="str">
        <f>IF('Employee Input 20-21'!OAZ31="","",'Employee Input 20-21'!OAZ31)</f>
        <v/>
      </c>
      <c r="OBA31" s="14" t="str">
        <f>IF('Employee Input 20-21'!OBA31="","",'Employee Input 20-21'!OBA31)</f>
        <v/>
      </c>
      <c r="OBB31" s="14" t="str">
        <f>IF('Employee Input 20-21'!OBB31="","",'Employee Input 20-21'!OBB31)</f>
        <v/>
      </c>
      <c r="OBC31" s="14" t="str">
        <f>IF('Employee Input 20-21'!OBC31="","",'Employee Input 20-21'!OBC31)</f>
        <v/>
      </c>
      <c r="OBD31" s="14" t="str">
        <f>IF('Employee Input 20-21'!OBD31="","",'Employee Input 20-21'!OBD31)</f>
        <v/>
      </c>
      <c r="OBE31" s="14" t="str">
        <f>IF('Employee Input 20-21'!OBE31="","",'Employee Input 20-21'!OBE31)</f>
        <v/>
      </c>
      <c r="OBF31" s="14" t="str">
        <f>IF('Employee Input 20-21'!OBF31="","",'Employee Input 20-21'!OBF31)</f>
        <v/>
      </c>
      <c r="OBG31" s="14" t="str">
        <f>IF('Employee Input 20-21'!OBG31="","",'Employee Input 20-21'!OBG31)</f>
        <v/>
      </c>
      <c r="OBH31" s="14" t="str">
        <f>IF('Employee Input 20-21'!OBH31="","",'Employee Input 20-21'!OBH31)</f>
        <v/>
      </c>
      <c r="OBI31" s="14" t="str">
        <f>IF('Employee Input 20-21'!OBI31="","",'Employee Input 20-21'!OBI31)</f>
        <v/>
      </c>
      <c r="OBJ31" s="14" t="str">
        <f>IF('Employee Input 20-21'!OBJ31="","",'Employee Input 20-21'!OBJ31)</f>
        <v/>
      </c>
      <c r="OBK31" s="14" t="str">
        <f>IF('Employee Input 20-21'!OBK31="","",'Employee Input 20-21'!OBK31)</f>
        <v/>
      </c>
      <c r="OBL31" s="14" t="str">
        <f>IF('Employee Input 20-21'!OBL31="","",'Employee Input 20-21'!OBL31)</f>
        <v/>
      </c>
      <c r="OBM31" s="14" t="str">
        <f>IF('Employee Input 20-21'!OBM31="","",'Employee Input 20-21'!OBM31)</f>
        <v/>
      </c>
      <c r="OBN31" s="14" t="str">
        <f>IF('Employee Input 20-21'!OBN31="","",'Employee Input 20-21'!OBN31)</f>
        <v/>
      </c>
      <c r="OBO31" s="14" t="str">
        <f>IF('Employee Input 20-21'!OBO31="","",'Employee Input 20-21'!OBO31)</f>
        <v/>
      </c>
      <c r="OBP31" s="14" t="str">
        <f>IF('Employee Input 20-21'!OBP31="","",'Employee Input 20-21'!OBP31)</f>
        <v/>
      </c>
      <c r="OBQ31" s="14" t="str">
        <f>IF('Employee Input 20-21'!OBQ31="","",'Employee Input 20-21'!OBQ31)</f>
        <v/>
      </c>
      <c r="OBR31" s="14" t="str">
        <f>IF('Employee Input 20-21'!OBR31="","",'Employee Input 20-21'!OBR31)</f>
        <v/>
      </c>
      <c r="OBS31" s="14" t="str">
        <f>IF('Employee Input 20-21'!OBS31="","",'Employee Input 20-21'!OBS31)</f>
        <v/>
      </c>
      <c r="OBT31" s="14" t="str">
        <f>IF('Employee Input 20-21'!OBT31="","",'Employee Input 20-21'!OBT31)</f>
        <v/>
      </c>
      <c r="OBU31" s="14" t="str">
        <f>IF('Employee Input 20-21'!OBU31="","",'Employee Input 20-21'!OBU31)</f>
        <v/>
      </c>
      <c r="OBV31" s="14" t="str">
        <f>IF('Employee Input 20-21'!OBV31="","",'Employee Input 20-21'!OBV31)</f>
        <v/>
      </c>
      <c r="OBW31" s="14" t="str">
        <f>IF('Employee Input 20-21'!OBW31="","",'Employee Input 20-21'!OBW31)</f>
        <v/>
      </c>
      <c r="OBX31" s="14" t="str">
        <f>IF('Employee Input 20-21'!OBX31="","",'Employee Input 20-21'!OBX31)</f>
        <v/>
      </c>
      <c r="OBY31" s="14" t="str">
        <f>IF('Employee Input 20-21'!OBY31="","",'Employee Input 20-21'!OBY31)</f>
        <v/>
      </c>
      <c r="OBZ31" s="14" t="str">
        <f>IF('Employee Input 20-21'!OBZ31="","",'Employee Input 20-21'!OBZ31)</f>
        <v/>
      </c>
      <c r="OCA31" s="14" t="str">
        <f>IF('Employee Input 20-21'!OCA31="","",'Employee Input 20-21'!OCA31)</f>
        <v/>
      </c>
      <c r="OCB31" s="14" t="str">
        <f>IF('Employee Input 20-21'!OCB31="","",'Employee Input 20-21'!OCB31)</f>
        <v/>
      </c>
      <c r="OCC31" s="14" t="str">
        <f>IF('Employee Input 20-21'!OCC31="","",'Employee Input 20-21'!OCC31)</f>
        <v/>
      </c>
      <c r="OCD31" s="14" t="str">
        <f>IF('Employee Input 20-21'!OCD31="","",'Employee Input 20-21'!OCD31)</f>
        <v/>
      </c>
      <c r="OCE31" s="14" t="str">
        <f>IF('Employee Input 20-21'!OCE31="","",'Employee Input 20-21'!OCE31)</f>
        <v/>
      </c>
      <c r="OCF31" s="14" t="str">
        <f>IF('Employee Input 20-21'!OCF31="","",'Employee Input 20-21'!OCF31)</f>
        <v/>
      </c>
      <c r="OCG31" s="14" t="str">
        <f>IF('Employee Input 20-21'!OCG31="","",'Employee Input 20-21'!OCG31)</f>
        <v/>
      </c>
      <c r="OCH31" s="14" t="str">
        <f>IF('Employee Input 20-21'!OCH31="","",'Employee Input 20-21'!OCH31)</f>
        <v/>
      </c>
      <c r="OCI31" s="14" t="str">
        <f>IF('Employee Input 20-21'!OCI31="","",'Employee Input 20-21'!OCI31)</f>
        <v/>
      </c>
      <c r="OCJ31" s="14" t="str">
        <f>IF('Employee Input 20-21'!OCJ31="","",'Employee Input 20-21'!OCJ31)</f>
        <v/>
      </c>
      <c r="OCK31" s="14" t="str">
        <f>IF('Employee Input 20-21'!OCK31="","",'Employee Input 20-21'!OCK31)</f>
        <v/>
      </c>
      <c r="OCL31" s="14" t="str">
        <f>IF('Employee Input 20-21'!OCL31="","",'Employee Input 20-21'!OCL31)</f>
        <v/>
      </c>
      <c r="OCM31" s="14" t="str">
        <f>IF('Employee Input 20-21'!OCM31="","",'Employee Input 20-21'!OCM31)</f>
        <v/>
      </c>
      <c r="OCN31" s="14" t="str">
        <f>IF('Employee Input 20-21'!OCN31="","",'Employee Input 20-21'!OCN31)</f>
        <v/>
      </c>
      <c r="OCO31" s="14" t="str">
        <f>IF('Employee Input 20-21'!OCO31="","",'Employee Input 20-21'!OCO31)</f>
        <v/>
      </c>
      <c r="OCP31" s="14" t="str">
        <f>IF('Employee Input 20-21'!OCP31="","",'Employee Input 20-21'!OCP31)</f>
        <v/>
      </c>
      <c r="OCQ31" s="14" t="str">
        <f>IF('Employee Input 20-21'!OCQ31="","",'Employee Input 20-21'!OCQ31)</f>
        <v/>
      </c>
      <c r="OCR31" s="14" t="str">
        <f>IF('Employee Input 20-21'!OCR31="","",'Employee Input 20-21'!OCR31)</f>
        <v/>
      </c>
      <c r="OCS31" s="14" t="str">
        <f>IF('Employee Input 20-21'!OCS31="","",'Employee Input 20-21'!OCS31)</f>
        <v/>
      </c>
      <c r="OCT31" s="14" t="str">
        <f>IF('Employee Input 20-21'!OCT31="","",'Employee Input 20-21'!OCT31)</f>
        <v/>
      </c>
      <c r="OCU31" s="14" t="str">
        <f>IF('Employee Input 20-21'!OCU31="","",'Employee Input 20-21'!OCU31)</f>
        <v/>
      </c>
      <c r="OCV31" s="14" t="str">
        <f>IF('Employee Input 20-21'!OCV31="","",'Employee Input 20-21'!OCV31)</f>
        <v/>
      </c>
      <c r="OCW31" s="14" t="str">
        <f>IF('Employee Input 20-21'!OCW31="","",'Employee Input 20-21'!OCW31)</f>
        <v/>
      </c>
      <c r="OCX31" s="14" t="str">
        <f>IF('Employee Input 20-21'!OCX31="","",'Employee Input 20-21'!OCX31)</f>
        <v/>
      </c>
      <c r="OCY31" s="14" t="str">
        <f>IF('Employee Input 20-21'!OCY31="","",'Employee Input 20-21'!OCY31)</f>
        <v/>
      </c>
      <c r="OCZ31" s="14" t="str">
        <f>IF('Employee Input 20-21'!OCZ31="","",'Employee Input 20-21'!OCZ31)</f>
        <v/>
      </c>
      <c r="ODA31" s="14" t="str">
        <f>IF('Employee Input 20-21'!ODA31="","",'Employee Input 20-21'!ODA31)</f>
        <v/>
      </c>
      <c r="ODB31" s="14" t="str">
        <f>IF('Employee Input 20-21'!ODB31="","",'Employee Input 20-21'!ODB31)</f>
        <v/>
      </c>
      <c r="ODC31" s="14" t="str">
        <f>IF('Employee Input 20-21'!ODC31="","",'Employee Input 20-21'!ODC31)</f>
        <v/>
      </c>
      <c r="ODD31" s="14" t="str">
        <f>IF('Employee Input 20-21'!ODD31="","",'Employee Input 20-21'!ODD31)</f>
        <v/>
      </c>
      <c r="ODE31" s="14" t="str">
        <f>IF('Employee Input 20-21'!ODE31="","",'Employee Input 20-21'!ODE31)</f>
        <v/>
      </c>
      <c r="ODF31" s="14" t="str">
        <f>IF('Employee Input 20-21'!ODF31="","",'Employee Input 20-21'!ODF31)</f>
        <v/>
      </c>
      <c r="ODG31" s="14" t="str">
        <f>IF('Employee Input 20-21'!ODG31="","",'Employee Input 20-21'!ODG31)</f>
        <v/>
      </c>
      <c r="ODH31" s="14" t="str">
        <f>IF('Employee Input 20-21'!ODH31="","",'Employee Input 20-21'!ODH31)</f>
        <v/>
      </c>
      <c r="ODI31" s="14" t="str">
        <f>IF('Employee Input 20-21'!ODI31="","",'Employee Input 20-21'!ODI31)</f>
        <v/>
      </c>
      <c r="ODJ31" s="14" t="str">
        <f>IF('Employee Input 20-21'!ODJ31="","",'Employee Input 20-21'!ODJ31)</f>
        <v/>
      </c>
      <c r="ODK31" s="14" t="str">
        <f>IF('Employee Input 20-21'!ODK31="","",'Employee Input 20-21'!ODK31)</f>
        <v/>
      </c>
      <c r="ODL31" s="14" t="str">
        <f>IF('Employee Input 20-21'!ODL31="","",'Employee Input 20-21'!ODL31)</f>
        <v/>
      </c>
      <c r="ODM31" s="14" t="str">
        <f>IF('Employee Input 20-21'!ODM31="","",'Employee Input 20-21'!ODM31)</f>
        <v/>
      </c>
      <c r="ODN31" s="14" t="str">
        <f>IF('Employee Input 20-21'!ODN31="","",'Employee Input 20-21'!ODN31)</f>
        <v/>
      </c>
      <c r="ODO31" s="14" t="str">
        <f>IF('Employee Input 20-21'!ODO31="","",'Employee Input 20-21'!ODO31)</f>
        <v/>
      </c>
      <c r="ODP31" s="14" t="str">
        <f>IF('Employee Input 20-21'!ODP31="","",'Employee Input 20-21'!ODP31)</f>
        <v/>
      </c>
      <c r="ODQ31" s="14" t="str">
        <f>IF('Employee Input 20-21'!ODQ31="","",'Employee Input 20-21'!ODQ31)</f>
        <v/>
      </c>
      <c r="ODR31" s="14" t="str">
        <f>IF('Employee Input 20-21'!ODR31="","",'Employee Input 20-21'!ODR31)</f>
        <v/>
      </c>
      <c r="ODS31" s="14" t="str">
        <f>IF('Employee Input 20-21'!ODS31="","",'Employee Input 20-21'!ODS31)</f>
        <v/>
      </c>
      <c r="ODT31" s="14" t="str">
        <f>IF('Employee Input 20-21'!ODT31="","",'Employee Input 20-21'!ODT31)</f>
        <v/>
      </c>
      <c r="ODU31" s="14" t="str">
        <f>IF('Employee Input 20-21'!ODU31="","",'Employee Input 20-21'!ODU31)</f>
        <v/>
      </c>
      <c r="ODV31" s="14" t="str">
        <f>IF('Employee Input 20-21'!ODV31="","",'Employee Input 20-21'!ODV31)</f>
        <v/>
      </c>
      <c r="ODW31" s="14" t="str">
        <f>IF('Employee Input 20-21'!ODW31="","",'Employee Input 20-21'!ODW31)</f>
        <v/>
      </c>
      <c r="ODX31" s="14" t="str">
        <f>IF('Employee Input 20-21'!ODX31="","",'Employee Input 20-21'!ODX31)</f>
        <v/>
      </c>
      <c r="ODY31" s="14" t="str">
        <f>IF('Employee Input 20-21'!ODY31="","",'Employee Input 20-21'!ODY31)</f>
        <v/>
      </c>
      <c r="ODZ31" s="14" t="str">
        <f>IF('Employee Input 20-21'!ODZ31="","",'Employee Input 20-21'!ODZ31)</f>
        <v/>
      </c>
      <c r="OEA31" s="14" t="str">
        <f>IF('Employee Input 20-21'!OEA31="","",'Employee Input 20-21'!OEA31)</f>
        <v/>
      </c>
      <c r="OEB31" s="14" t="str">
        <f>IF('Employee Input 20-21'!OEB31="","",'Employee Input 20-21'!OEB31)</f>
        <v/>
      </c>
      <c r="OEC31" s="14" t="str">
        <f>IF('Employee Input 20-21'!OEC31="","",'Employee Input 20-21'!OEC31)</f>
        <v/>
      </c>
      <c r="OED31" s="14" t="str">
        <f>IF('Employee Input 20-21'!OED31="","",'Employee Input 20-21'!OED31)</f>
        <v/>
      </c>
      <c r="OEE31" s="14" t="str">
        <f>IF('Employee Input 20-21'!OEE31="","",'Employee Input 20-21'!OEE31)</f>
        <v/>
      </c>
      <c r="OEF31" s="14" t="str">
        <f>IF('Employee Input 20-21'!OEF31="","",'Employee Input 20-21'!OEF31)</f>
        <v/>
      </c>
      <c r="OEG31" s="14" t="str">
        <f>IF('Employee Input 20-21'!OEG31="","",'Employee Input 20-21'!OEG31)</f>
        <v/>
      </c>
      <c r="OEH31" s="14" t="str">
        <f>IF('Employee Input 20-21'!OEH31="","",'Employee Input 20-21'!OEH31)</f>
        <v/>
      </c>
      <c r="OEI31" s="14" t="str">
        <f>IF('Employee Input 20-21'!OEI31="","",'Employee Input 20-21'!OEI31)</f>
        <v/>
      </c>
      <c r="OEJ31" s="14" t="str">
        <f>IF('Employee Input 20-21'!OEJ31="","",'Employee Input 20-21'!OEJ31)</f>
        <v/>
      </c>
      <c r="OEK31" s="14" t="str">
        <f>IF('Employee Input 20-21'!OEK31="","",'Employee Input 20-21'!OEK31)</f>
        <v/>
      </c>
      <c r="OEL31" s="14" t="str">
        <f>IF('Employee Input 20-21'!OEL31="","",'Employee Input 20-21'!OEL31)</f>
        <v/>
      </c>
      <c r="OEM31" s="14" t="str">
        <f>IF('Employee Input 20-21'!OEM31="","",'Employee Input 20-21'!OEM31)</f>
        <v/>
      </c>
      <c r="OEN31" s="14" t="str">
        <f>IF('Employee Input 20-21'!OEN31="","",'Employee Input 20-21'!OEN31)</f>
        <v/>
      </c>
      <c r="OEO31" s="14" t="str">
        <f>IF('Employee Input 20-21'!OEO31="","",'Employee Input 20-21'!OEO31)</f>
        <v/>
      </c>
      <c r="OEP31" s="14" t="str">
        <f>IF('Employee Input 20-21'!OEP31="","",'Employee Input 20-21'!OEP31)</f>
        <v/>
      </c>
      <c r="OEQ31" s="14" t="str">
        <f>IF('Employee Input 20-21'!OEQ31="","",'Employee Input 20-21'!OEQ31)</f>
        <v/>
      </c>
      <c r="OER31" s="14" t="str">
        <f>IF('Employee Input 20-21'!OER31="","",'Employee Input 20-21'!OER31)</f>
        <v/>
      </c>
      <c r="OES31" s="14" t="str">
        <f>IF('Employee Input 20-21'!OES31="","",'Employee Input 20-21'!OES31)</f>
        <v/>
      </c>
      <c r="OET31" s="14" t="str">
        <f>IF('Employee Input 20-21'!OET31="","",'Employee Input 20-21'!OET31)</f>
        <v/>
      </c>
      <c r="OEU31" s="14" t="str">
        <f>IF('Employee Input 20-21'!OEU31="","",'Employee Input 20-21'!OEU31)</f>
        <v/>
      </c>
      <c r="OEV31" s="14" t="str">
        <f>IF('Employee Input 20-21'!OEV31="","",'Employee Input 20-21'!OEV31)</f>
        <v/>
      </c>
      <c r="OEW31" s="14" t="str">
        <f>IF('Employee Input 20-21'!OEW31="","",'Employee Input 20-21'!OEW31)</f>
        <v/>
      </c>
      <c r="OEX31" s="14" t="str">
        <f>IF('Employee Input 20-21'!OEX31="","",'Employee Input 20-21'!OEX31)</f>
        <v/>
      </c>
      <c r="OEY31" s="14" t="str">
        <f>IF('Employee Input 20-21'!OEY31="","",'Employee Input 20-21'!OEY31)</f>
        <v/>
      </c>
      <c r="OEZ31" s="14" t="str">
        <f>IF('Employee Input 20-21'!OEZ31="","",'Employee Input 20-21'!OEZ31)</f>
        <v/>
      </c>
      <c r="OFA31" s="14" t="str">
        <f>IF('Employee Input 20-21'!OFA31="","",'Employee Input 20-21'!OFA31)</f>
        <v/>
      </c>
      <c r="OFB31" s="14" t="str">
        <f>IF('Employee Input 20-21'!OFB31="","",'Employee Input 20-21'!OFB31)</f>
        <v/>
      </c>
      <c r="OFC31" s="14" t="str">
        <f>IF('Employee Input 20-21'!OFC31="","",'Employee Input 20-21'!OFC31)</f>
        <v/>
      </c>
      <c r="OFD31" s="14" t="str">
        <f>IF('Employee Input 20-21'!OFD31="","",'Employee Input 20-21'!OFD31)</f>
        <v/>
      </c>
      <c r="OFE31" s="14" t="str">
        <f>IF('Employee Input 20-21'!OFE31="","",'Employee Input 20-21'!OFE31)</f>
        <v/>
      </c>
      <c r="OFF31" s="14" t="str">
        <f>IF('Employee Input 20-21'!OFF31="","",'Employee Input 20-21'!OFF31)</f>
        <v/>
      </c>
      <c r="OFG31" s="14" t="str">
        <f>IF('Employee Input 20-21'!OFG31="","",'Employee Input 20-21'!OFG31)</f>
        <v/>
      </c>
      <c r="OFH31" s="14" t="str">
        <f>IF('Employee Input 20-21'!OFH31="","",'Employee Input 20-21'!OFH31)</f>
        <v/>
      </c>
      <c r="OFI31" s="14" t="str">
        <f>IF('Employee Input 20-21'!OFI31="","",'Employee Input 20-21'!OFI31)</f>
        <v/>
      </c>
      <c r="OFJ31" s="14" t="str">
        <f>IF('Employee Input 20-21'!OFJ31="","",'Employee Input 20-21'!OFJ31)</f>
        <v/>
      </c>
      <c r="OFK31" s="14" t="str">
        <f>IF('Employee Input 20-21'!OFK31="","",'Employee Input 20-21'!OFK31)</f>
        <v/>
      </c>
      <c r="OFL31" s="14" t="str">
        <f>IF('Employee Input 20-21'!OFL31="","",'Employee Input 20-21'!OFL31)</f>
        <v/>
      </c>
      <c r="OFM31" s="14" t="str">
        <f>IF('Employee Input 20-21'!OFM31="","",'Employee Input 20-21'!OFM31)</f>
        <v/>
      </c>
      <c r="OFN31" s="14" t="str">
        <f>IF('Employee Input 20-21'!OFN31="","",'Employee Input 20-21'!OFN31)</f>
        <v/>
      </c>
      <c r="OFO31" s="14" t="str">
        <f>IF('Employee Input 20-21'!OFO31="","",'Employee Input 20-21'!OFO31)</f>
        <v/>
      </c>
      <c r="OFP31" s="14" t="str">
        <f>IF('Employee Input 20-21'!OFP31="","",'Employee Input 20-21'!OFP31)</f>
        <v/>
      </c>
      <c r="OFQ31" s="14" t="str">
        <f>IF('Employee Input 20-21'!OFQ31="","",'Employee Input 20-21'!OFQ31)</f>
        <v/>
      </c>
      <c r="OFR31" s="14" t="str">
        <f>IF('Employee Input 20-21'!OFR31="","",'Employee Input 20-21'!OFR31)</f>
        <v/>
      </c>
      <c r="OFS31" s="14" t="str">
        <f>IF('Employee Input 20-21'!OFS31="","",'Employee Input 20-21'!OFS31)</f>
        <v/>
      </c>
      <c r="OFT31" s="14" t="str">
        <f>IF('Employee Input 20-21'!OFT31="","",'Employee Input 20-21'!OFT31)</f>
        <v/>
      </c>
      <c r="OFU31" s="14" t="str">
        <f>IF('Employee Input 20-21'!OFU31="","",'Employee Input 20-21'!OFU31)</f>
        <v/>
      </c>
      <c r="OFV31" s="14" t="str">
        <f>IF('Employee Input 20-21'!OFV31="","",'Employee Input 20-21'!OFV31)</f>
        <v/>
      </c>
      <c r="OFW31" s="14" t="str">
        <f>IF('Employee Input 20-21'!OFW31="","",'Employee Input 20-21'!OFW31)</f>
        <v/>
      </c>
      <c r="OFX31" s="14" t="str">
        <f>IF('Employee Input 20-21'!OFX31="","",'Employee Input 20-21'!OFX31)</f>
        <v/>
      </c>
      <c r="OFY31" s="14" t="str">
        <f>IF('Employee Input 20-21'!OFY31="","",'Employee Input 20-21'!OFY31)</f>
        <v/>
      </c>
      <c r="OFZ31" s="14" t="str">
        <f>IF('Employee Input 20-21'!OFZ31="","",'Employee Input 20-21'!OFZ31)</f>
        <v/>
      </c>
      <c r="OGA31" s="14" t="str">
        <f>IF('Employee Input 20-21'!OGA31="","",'Employee Input 20-21'!OGA31)</f>
        <v/>
      </c>
      <c r="OGB31" s="14" t="str">
        <f>IF('Employee Input 20-21'!OGB31="","",'Employee Input 20-21'!OGB31)</f>
        <v/>
      </c>
      <c r="OGC31" s="14" t="str">
        <f>IF('Employee Input 20-21'!OGC31="","",'Employee Input 20-21'!OGC31)</f>
        <v/>
      </c>
      <c r="OGD31" s="14" t="str">
        <f>IF('Employee Input 20-21'!OGD31="","",'Employee Input 20-21'!OGD31)</f>
        <v/>
      </c>
      <c r="OGE31" s="14" t="str">
        <f>IF('Employee Input 20-21'!OGE31="","",'Employee Input 20-21'!OGE31)</f>
        <v/>
      </c>
      <c r="OGF31" s="14" t="str">
        <f>IF('Employee Input 20-21'!OGF31="","",'Employee Input 20-21'!OGF31)</f>
        <v/>
      </c>
      <c r="OGG31" s="14" t="str">
        <f>IF('Employee Input 20-21'!OGG31="","",'Employee Input 20-21'!OGG31)</f>
        <v/>
      </c>
      <c r="OGH31" s="14" t="str">
        <f>IF('Employee Input 20-21'!OGH31="","",'Employee Input 20-21'!OGH31)</f>
        <v/>
      </c>
      <c r="OGI31" s="14" t="str">
        <f>IF('Employee Input 20-21'!OGI31="","",'Employee Input 20-21'!OGI31)</f>
        <v/>
      </c>
      <c r="OGJ31" s="14" t="str">
        <f>IF('Employee Input 20-21'!OGJ31="","",'Employee Input 20-21'!OGJ31)</f>
        <v/>
      </c>
      <c r="OGK31" s="14" t="str">
        <f>IF('Employee Input 20-21'!OGK31="","",'Employee Input 20-21'!OGK31)</f>
        <v/>
      </c>
      <c r="OGL31" s="14" t="str">
        <f>IF('Employee Input 20-21'!OGL31="","",'Employee Input 20-21'!OGL31)</f>
        <v/>
      </c>
      <c r="OGM31" s="14" t="str">
        <f>IF('Employee Input 20-21'!OGM31="","",'Employee Input 20-21'!OGM31)</f>
        <v/>
      </c>
      <c r="OGN31" s="14" t="str">
        <f>IF('Employee Input 20-21'!OGN31="","",'Employee Input 20-21'!OGN31)</f>
        <v/>
      </c>
      <c r="OGO31" s="14" t="str">
        <f>IF('Employee Input 20-21'!OGO31="","",'Employee Input 20-21'!OGO31)</f>
        <v/>
      </c>
      <c r="OGP31" s="14" t="str">
        <f>IF('Employee Input 20-21'!OGP31="","",'Employee Input 20-21'!OGP31)</f>
        <v/>
      </c>
      <c r="OGQ31" s="14" t="str">
        <f>IF('Employee Input 20-21'!OGQ31="","",'Employee Input 20-21'!OGQ31)</f>
        <v/>
      </c>
      <c r="OGR31" s="14" t="str">
        <f>IF('Employee Input 20-21'!OGR31="","",'Employee Input 20-21'!OGR31)</f>
        <v/>
      </c>
      <c r="OGS31" s="14" t="str">
        <f>IF('Employee Input 20-21'!OGS31="","",'Employee Input 20-21'!OGS31)</f>
        <v/>
      </c>
      <c r="OGT31" s="14" t="str">
        <f>IF('Employee Input 20-21'!OGT31="","",'Employee Input 20-21'!OGT31)</f>
        <v/>
      </c>
      <c r="OGU31" s="14" t="str">
        <f>IF('Employee Input 20-21'!OGU31="","",'Employee Input 20-21'!OGU31)</f>
        <v/>
      </c>
      <c r="OGV31" s="14" t="str">
        <f>IF('Employee Input 20-21'!OGV31="","",'Employee Input 20-21'!OGV31)</f>
        <v/>
      </c>
      <c r="OGW31" s="14" t="str">
        <f>IF('Employee Input 20-21'!OGW31="","",'Employee Input 20-21'!OGW31)</f>
        <v/>
      </c>
      <c r="OGX31" s="14" t="str">
        <f>IF('Employee Input 20-21'!OGX31="","",'Employee Input 20-21'!OGX31)</f>
        <v/>
      </c>
      <c r="OGY31" s="14" t="str">
        <f>IF('Employee Input 20-21'!OGY31="","",'Employee Input 20-21'!OGY31)</f>
        <v/>
      </c>
      <c r="OGZ31" s="14" t="str">
        <f>IF('Employee Input 20-21'!OGZ31="","",'Employee Input 20-21'!OGZ31)</f>
        <v/>
      </c>
      <c r="OHA31" s="14" t="str">
        <f>IF('Employee Input 20-21'!OHA31="","",'Employee Input 20-21'!OHA31)</f>
        <v/>
      </c>
      <c r="OHB31" s="14" t="str">
        <f>IF('Employee Input 20-21'!OHB31="","",'Employee Input 20-21'!OHB31)</f>
        <v/>
      </c>
      <c r="OHC31" s="14" t="str">
        <f>IF('Employee Input 20-21'!OHC31="","",'Employee Input 20-21'!OHC31)</f>
        <v/>
      </c>
      <c r="OHD31" s="14" t="str">
        <f>IF('Employee Input 20-21'!OHD31="","",'Employee Input 20-21'!OHD31)</f>
        <v/>
      </c>
      <c r="OHE31" s="14" t="str">
        <f>IF('Employee Input 20-21'!OHE31="","",'Employee Input 20-21'!OHE31)</f>
        <v/>
      </c>
      <c r="OHF31" s="14" t="str">
        <f>IF('Employee Input 20-21'!OHF31="","",'Employee Input 20-21'!OHF31)</f>
        <v/>
      </c>
      <c r="OHG31" s="14" t="str">
        <f>IF('Employee Input 20-21'!OHG31="","",'Employee Input 20-21'!OHG31)</f>
        <v/>
      </c>
      <c r="OHH31" s="14" t="str">
        <f>IF('Employee Input 20-21'!OHH31="","",'Employee Input 20-21'!OHH31)</f>
        <v/>
      </c>
      <c r="OHI31" s="14" t="str">
        <f>IF('Employee Input 20-21'!OHI31="","",'Employee Input 20-21'!OHI31)</f>
        <v/>
      </c>
      <c r="OHJ31" s="14" t="str">
        <f>IF('Employee Input 20-21'!OHJ31="","",'Employee Input 20-21'!OHJ31)</f>
        <v/>
      </c>
      <c r="OHK31" s="14" t="str">
        <f>IF('Employee Input 20-21'!OHK31="","",'Employee Input 20-21'!OHK31)</f>
        <v/>
      </c>
      <c r="OHL31" s="14" t="str">
        <f>IF('Employee Input 20-21'!OHL31="","",'Employee Input 20-21'!OHL31)</f>
        <v/>
      </c>
      <c r="OHM31" s="14" t="str">
        <f>IF('Employee Input 20-21'!OHM31="","",'Employee Input 20-21'!OHM31)</f>
        <v/>
      </c>
      <c r="OHN31" s="14" t="str">
        <f>IF('Employee Input 20-21'!OHN31="","",'Employee Input 20-21'!OHN31)</f>
        <v/>
      </c>
      <c r="OHO31" s="14" t="str">
        <f>IF('Employee Input 20-21'!OHO31="","",'Employee Input 20-21'!OHO31)</f>
        <v/>
      </c>
      <c r="OHP31" s="14" t="str">
        <f>IF('Employee Input 20-21'!OHP31="","",'Employee Input 20-21'!OHP31)</f>
        <v/>
      </c>
      <c r="OHQ31" s="14" t="str">
        <f>IF('Employee Input 20-21'!OHQ31="","",'Employee Input 20-21'!OHQ31)</f>
        <v/>
      </c>
      <c r="OHR31" s="14" t="str">
        <f>IF('Employee Input 20-21'!OHR31="","",'Employee Input 20-21'!OHR31)</f>
        <v/>
      </c>
      <c r="OHS31" s="14" t="str">
        <f>IF('Employee Input 20-21'!OHS31="","",'Employee Input 20-21'!OHS31)</f>
        <v/>
      </c>
      <c r="OHT31" s="14" t="str">
        <f>IF('Employee Input 20-21'!OHT31="","",'Employee Input 20-21'!OHT31)</f>
        <v/>
      </c>
      <c r="OHU31" s="14" t="str">
        <f>IF('Employee Input 20-21'!OHU31="","",'Employee Input 20-21'!OHU31)</f>
        <v/>
      </c>
      <c r="OHV31" s="14" t="str">
        <f>IF('Employee Input 20-21'!OHV31="","",'Employee Input 20-21'!OHV31)</f>
        <v/>
      </c>
      <c r="OHW31" s="14" t="str">
        <f>IF('Employee Input 20-21'!OHW31="","",'Employee Input 20-21'!OHW31)</f>
        <v/>
      </c>
      <c r="OHX31" s="14" t="str">
        <f>IF('Employee Input 20-21'!OHX31="","",'Employee Input 20-21'!OHX31)</f>
        <v/>
      </c>
      <c r="OHY31" s="14" t="str">
        <f>IF('Employee Input 20-21'!OHY31="","",'Employee Input 20-21'!OHY31)</f>
        <v/>
      </c>
      <c r="OHZ31" s="14" t="str">
        <f>IF('Employee Input 20-21'!OHZ31="","",'Employee Input 20-21'!OHZ31)</f>
        <v/>
      </c>
      <c r="OIA31" s="14" t="str">
        <f>IF('Employee Input 20-21'!OIA31="","",'Employee Input 20-21'!OIA31)</f>
        <v/>
      </c>
      <c r="OIB31" s="14" t="str">
        <f>IF('Employee Input 20-21'!OIB31="","",'Employee Input 20-21'!OIB31)</f>
        <v/>
      </c>
      <c r="OIC31" s="14" t="str">
        <f>IF('Employee Input 20-21'!OIC31="","",'Employee Input 20-21'!OIC31)</f>
        <v/>
      </c>
      <c r="OID31" s="14" t="str">
        <f>IF('Employee Input 20-21'!OID31="","",'Employee Input 20-21'!OID31)</f>
        <v/>
      </c>
      <c r="OIE31" s="14" t="str">
        <f>IF('Employee Input 20-21'!OIE31="","",'Employee Input 20-21'!OIE31)</f>
        <v/>
      </c>
      <c r="OIF31" s="14" t="str">
        <f>IF('Employee Input 20-21'!OIF31="","",'Employee Input 20-21'!OIF31)</f>
        <v/>
      </c>
      <c r="OIG31" s="14" t="str">
        <f>IF('Employee Input 20-21'!OIG31="","",'Employee Input 20-21'!OIG31)</f>
        <v/>
      </c>
      <c r="OIH31" s="14" t="str">
        <f>IF('Employee Input 20-21'!OIH31="","",'Employee Input 20-21'!OIH31)</f>
        <v/>
      </c>
      <c r="OII31" s="14" t="str">
        <f>IF('Employee Input 20-21'!OII31="","",'Employee Input 20-21'!OII31)</f>
        <v/>
      </c>
      <c r="OIJ31" s="14" t="str">
        <f>IF('Employee Input 20-21'!OIJ31="","",'Employee Input 20-21'!OIJ31)</f>
        <v/>
      </c>
      <c r="OIK31" s="14" t="str">
        <f>IF('Employee Input 20-21'!OIK31="","",'Employee Input 20-21'!OIK31)</f>
        <v/>
      </c>
      <c r="OIL31" s="14" t="str">
        <f>IF('Employee Input 20-21'!OIL31="","",'Employee Input 20-21'!OIL31)</f>
        <v/>
      </c>
      <c r="OIM31" s="14" t="str">
        <f>IF('Employee Input 20-21'!OIM31="","",'Employee Input 20-21'!OIM31)</f>
        <v/>
      </c>
      <c r="OIN31" s="14" t="str">
        <f>IF('Employee Input 20-21'!OIN31="","",'Employee Input 20-21'!OIN31)</f>
        <v/>
      </c>
      <c r="OIO31" s="14" t="str">
        <f>IF('Employee Input 20-21'!OIO31="","",'Employee Input 20-21'!OIO31)</f>
        <v/>
      </c>
      <c r="OIP31" s="14" t="str">
        <f>IF('Employee Input 20-21'!OIP31="","",'Employee Input 20-21'!OIP31)</f>
        <v/>
      </c>
      <c r="OIQ31" s="14" t="str">
        <f>IF('Employee Input 20-21'!OIQ31="","",'Employee Input 20-21'!OIQ31)</f>
        <v/>
      </c>
      <c r="OIR31" s="14" t="str">
        <f>IF('Employee Input 20-21'!OIR31="","",'Employee Input 20-21'!OIR31)</f>
        <v/>
      </c>
      <c r="OIS31" s="14" t="str">
        <f>IF('Employee Input 20-21'!OIS31="","",'Employee Input 20-21'!OIS31)</f>
        <v/>
      </c>
      <c r="OIT31" s="14" t="str">
        <f>IF('Employee Input 20-21'!OIT31="","",'Employee Input 20-21'!OIT31)</f>
        <v/>
      </c>
      <c r="OIU31" s="14" t="str">
        <f>IF('Employee Input 20-21'!OIU31="","",'Employee Input 20-21'!OIU31)</f>
        <v/>
      </c>
      <c r="OIV31" s="14" t="str">
        <f>IF('Employee Input 20-21'!OIV31="","",'Employee Input 20-21'!OIV31)</f>
        <v/>
      </c>
      <c r="OIW31" s="14" t="str">
        <f>IF('Employee Input 20-21'!OIW31="","",'Employee Input 20-21'!OIW31)</f>
        <v/>
      </c>
      <c r="OIX31" s="14" t="str">
        <f>IF('Employee Input 20-21'!OIX31="","",'Employee Input 20-21'!OIX31)</f>
        <v/>
      </c>
      <c r="OIY31" s="14" t="str">
        <f>IF('Employee Input 20-21'!OIY31="","",'Employee Input 20-21'!OIY31)</f>
        <v/>
      </c>
      <c r="OIZ31" s="14" t="str">
        <f>IF('Employee Input 20-21'!OIZ31="","",'Employee Input 20-21'!OIZ31)</f>
        <v/>
      </c>
      <c r="OJA31" s="14" t="str">
        <f>IF('Employee Input 20-21'!OJA31="","",'Employee Input 20-21'!OJA31)</f>
        <v/>
      </c>
      <c r="OJB31" s="14" t="str">
        <f>IF('Employee Input 20-21'!OJB31="","",'Employee Input 20-21'!OJB31)</f>
        <v/>
      </c>
      <c r="OJC31" s="14" t="str">
        <f>IF('Employee Input 20-21'!OJC31="","",'Employee Input 20-21'!OJC31)</f>
        <v/>
      </c>
      <c r="OJD31" s="14" t="str">
        <f>IF('Employee Input 20-21'!OJD31="","",'Employee Input 20-21'!OJD31)</f>
        <v/>
      </c>
      <c r="OJE31" s="14" t="str">
        <f>IF('Employee Input 20-21'!OJE31="","",'Employee Input 20-21'!OJE31)</f>
        <v/>
      </c>
      <c r="OJF31" s="14" t="str">
        <f>IF('Employee Input 20-21'!OJF31="","",'Employee Input 20-21'!OJF31)</f>
        <v/>
      </c>
      <c r="OJG31" s="14" t="str">
        <f>IF('Employee Input 20-21'!OJG31="","",'Employee Input 20-21'!OJG31)</f>
        <v/>
      </c>
      <c r="OJH31" s="14" t="str">
        <f>IF('Employee Input 20-21'!OJH31="","",'Employee Input 20-21'!OJH31)</f>
        <v/>
      </c>
      <c r="OJI31" s="14" t="str">
        <f>IF('Employee Input 20-21'!OJI31="","",'Employee Input 20-21'!OJI31)</f>
        <v/>
      </c>
      <c r="OJJ31" s="14" t="str">
        <f>IF('Employee Input 20-21'!OJJ31="","",'Employee Input 20-21'!OJJ31)</f>
        <v/>
      </c>
      <c r="OJK31" s="14" t="str">
        <f>IF('Employee Input 20-21'!OJK31="","",'Employee Input 20-21'!OJK31)</f>
        <v/>
      </c>
      <c r="OJL31" s="14" t="str">
        <f>IF('Employee Input 20-21'!OJL31="","",'Employee Input 20-21'!OJL31)</f>
        <v/>
      </c>
      <c r="OJM31" s="14" t="str">
        <f>IF('Employee Input 20-21'!OJM31="","",'Employee Input 20-21'!OJM31)</f>
        <v/>
      </c>
      <c r="OJN31" s="14" t="str">
        <f>IF('Employee Input 20-21'!OJN31="","",'Employee Input 20-21'!OJN31)</f>
        <v/>
      </c>
      <c r="OJO31" s="14" t="str">
        <f>IF('Employee Input 20-21'!OJO31="","",'Employee Input 20-21'!OJO31)</f>
        <v/>
      </c>
      <c r="OJP31" s="14" t="str">
        <f>IF('Employee Input 20-21'!OJP31="","",'Employee Input 20-21'!OJP31)</f>
        <v/>
      </c>
      <c r="OJQ31" s="14" t="str">
        <f>IF('Employee Input 20-21'!OJQ31="","",'Employee Input 20-21'!OJQ31)</f>
        <v/>
      </c>
      <c r="OJR31" s="14" t="str">
        <f>IF('Employee Input 20-21'!OJR31="","",'Employee Input 20-21'!OJR31)</f>
        <v/>
      </c>
      <c r="OJS31" s="14" t="str">
        <f>IF('Employee Input 20-21'!OJS31="","",'Employee Input 20-21'!OJS31)</f>
        <v/>
      </c>
      <c r="OJT31" s="14" t="str">
        <f>IF('Employee Input 20-21'!OJT31="","",'Employee Input 20-21'!OJT31)</f>
        <v/>
      </c>
      <c r="OJU31" s="14" t="str">
        <f>IF('Employee Input 20-21'!OJU31="","",'Employee Input 20-21'!OJU31)</f>
        <v/>
      </c>
      <c r="OJV31" s="14" t="str">
        <f>IF('Employee Input 20-21'!OJV31="","",'Employee Input 20-21'!OJV31)</f>
        <v/>
      </c>
      <c r="OJW31" s="14" t="str">
        <f>IF('Employee Input 20-21'!OJW31="","",'Employee Input 20-21'!OJW31)</f>
        <v/>
      </c>
      <c r="OJX31" s="14" t="str">
        <f>IF('Employee Input 20-21'!OJX31="","",'Employee Input 20-21'!OJX31)</f>
        <v/>
      </c>
      <c r="OJY31" s="14" t="str">
        <f>IF('Employee Input 20-21'!OJY31="","",'Employee Input 20-21'!OJY31)</f>
        <v/>
      </c>
      <c r="OJZ31" s="14" t="str">
        <f>IF('Employee Input 20-21'!OJZ31="","",'Employee Input 20-21'!OJZ31)</f>
        <v/>
      </c>
      <c r="OKA31" s="14" t="str">
        <f>IF('Employee Input 20-21'!OKA31="","",'Employee Input 20-21'!OKA31)</f>
        <v/>
      </c>
      <c r="OKB31" s="14" t="str">
        <f>IF('Employee Input 20-21'!OKB31="","",'Employee Input 20-21'!OKB31)</f>
        <v/>
      </c>
      <c r="OKC31" s="14" t="str">
        <f>IF('Employee Input 20-21'!OKC31="","",'Employee Input 20-21'!OKC31)</f>
        <v/>
      </c>
      <c r="OKD31" s="14" t="str">
        <f>IF('Employee Input 20-21'!OKD31="","",'Employee Input 20-21'!OKD31)</f>
        <v/>
      </c>
      <c r="OKE31" s="14" t="str">
        <f>IF('Employee Input 20-21'!OKE31="","",'Employee Input 20-21'!OKE31)</f>
        <v/>
      </c>
      <c r="OKF31" s="14" t="str">
        <f>IF('Employee Input 20-21'!OKF31="","",'Employee Input 20-21'!OKF31)</f>
        <v/>
      </c>
      <c r="OKG31" s="14" t="str">
        <f>IF('Employee Input 20-21'!OKG31="","",'Employee Input 20-21'!OKG31)</f>
        <v/>
      </c>
      <c r="OKH31" s="14" t="str">
        <f>IF('Employee Input 20-21'!OKH31="","",'Employee Input 20-21'!OKH31)</f>
        <v/>
      </c>
      <c r="OKI31" s="14" t="str">
        <f>IF('Employee Input 20-21'!OKI31="","",'Employee Input 20-21'!OKI31)</f>
        <v/>
      </c>
      <c r="OKJ31" s="14" t="str">
        <f>IF('Employee Input 20-21'!OKJ31="","",'Employee Input 20-21'!OKJ31)</f>
        <v/>
      </c>
      <c r="OKK31" s="14" t="str">
        <f>IF('Employee Input 20-21'!OKK31="","",'Employee Input 20-21'!OKK31)</f>
        <v/>
      </c>
      <c r="OKL31" s="14" t="str">
        <f>IF('Employee Input 20-21'!OKL31="","",'Employee Input 20-21'!OKL31)</f>
        <v/>
      </c>
      <c r="OKM31" s="14" t="str">
        <f>IF('Employee Input 20-21'!OKM31="","",'Employee Input 20-21'!OKM31)</f>
        <v/>
      </c>
      <c r="OKN31" s="14" t="str">
        <f>IF('Employee Input 20-21'!OKN31="","",'Employee Input 20-21'!OKN31)</f>
        <v/>
      </c>
      <c r="OKO31" s="14" t="str">
        <f>IF('Employee Input 20-21'!OKO31="","",'Employee Input 20-21'!OKO31)</f>
        <v/>
      </c>
      <c r="OKP31" s="14" t="str">
        <f>IF('Employee Input 20-21'!OKP31="","",'Employee Input 20-21'!OKP31)</f>
        <v/>
      </c>
      <c r="OKQ31" s="14" t="str">
        <f>IF('Employee Input 20-21'!OKQ31="","",'Employee Input 20-21'!OKQ31)</f>
        <v/>
      </c>
      <c r="OKR31" s="14" t="str">
        <f>IF('Employee Input 20-21'!OKR31="","",'Employee Input 20-21'!OKR31)</f>
        <v/>
      </c>
      <c r="OKS31" s="14" t="str">
        <f>IF('Employee Input 20-21'!OKS31="","",'Employee Input 20-21'!OKS31)</f>
        <v/>
      </c>
      <c r="OKT31" s="14" t="str">
        <f>IF('Employee Input 20-21'!OKT31="","",'Employee Input 20-21'!OKT31)</f>
        <v/>
      </c>
      <c r="OKU31" s="14" t="str">
        <f>IF('Employee Input 20-21'!OKU31="","",'Employee Input 20-21'!OKU31)</f>
        <v/>
      </c>
      <c r="OKV31" s="14" t="str">
        <f>IF('Employee Input 20-21'!OKV31="","",'Employee Input 20-21'!OKV31)</f>
        <v/>
      </c>
      <c r="OKW31" s="14" t="str">
        <f>IF('Employee Input 20-21'!OKW31="","",'Employee Input 20-21'!OKW31)</f>
        <v/>
      </c>
      <c r="OKX31" s="14" t="str">
        <f>IF('Employee Input 20-21'!OKX31="","",'Employee Input 20-21'!OKX31)</f>
        <v/>
      </c>
      <c r="OKY31" s="14" t="str">
        <f>IF('Employee Input 20-21'!OKY31="","",'Employee Input 20-21'!OKY31)</f>
        <v/>
      </c>
      <c r="OKZ31" s="14" t="str">
        <f>IF('Employee Input 20-21'!OKZ31="","",'Employee Input 20-21'!OKZ31)</f>
        <v/>
      </c>
      <c r="OLA31" s="14" t="str">
        <f>IF('Employee Input 20-21'!OLA31="","",'Employee Input 20-21'!OLA31)</f>
        <v/>
      </c>
      <c r="OLB31" s="14" t="str">
        <f>IF('Employee Input 20-21'!OLB31="","",'Employee Input 20-21'!OLB31)</f>
        <v/>
      </c>
      <c r="OLC31" s="14" t="str">
        <f>IF('Employee Input 20-21'!OLC31="","",'Employee Input 20-21'!OLC31)</f>
        <v/>
      </c>
      <c r="OLD31" s="14" t="str">
        <f>IF('Employee Input 20-21'!OLD31="","",'Employee Input 20-21'!OLD31)</f>
        <v/>
      </c>
      <c r="OLE31" s="14" t="str">
        <f>IF('Employee Input 20-21'!OLE31="","",'Employee Input 20-21'!OLE31)</f>
        <v/>
      </c>
      <c r="OLF31" s="14" t="str">
        <f>IF('Employee Input 20-21'!OLF31="","",'Employee Input 20-21'!OLF31)</f>
        <v/>
      </c>
      <c r="OLG31" s="14" t="str">
        <f>IF('Employee Input 20-21'!OLG31="","",'Employee Input 20-21'!OLG31)</f>
        <v/>
      </c>
      <c r="OLH31" s="14" t="str">
        <f>IF('Employee Input 20-21'!OLH31="","",'Employee Input 20-21'!OLH31)</f>
        <v/>
      </c>
      <c r="OLI31" s="14" t="str">
        <f>IF('Employee Input 20-21'!OLI31="","",'Employee Input 20-21'!OLI31)</f>
        <v/>
      </c>
      <c r="OLJ31" s="14" t="str">
        <f>IF('Employee Input 20-21'!OLJ31="","",'Employee Input 20-21'!OLJ31)</f>
        <v/>
      </c>
      <c r="OLK31" s="14" t="str">
        <f>IF('Employee Input 20-21'!OLK31="","",'Employee Input 20-21'!OLK31)</f>
        <v/>
      </c>
      <c r="OLL31" s="14" t="str">
        <f>IF('Employee Input 20-21'!OLL31="","",'Employee Input 20-21'!OLL31)</f>
        <v/>
      </c>
      <c r="OLM31" s="14" t="str">
        <f>IF('Employee Input 20-21'!OLM31="","",'Employee Input 20-21'!OLM31)</f>
        <v/>
      </c>
      <c r="OLN31" s="14" t="str">
        <f>IF('Employee Input 20-21'!OLN31="","",'Employee Input 20-21'!OLN31)</f>
        <v/>
      </c>
      <c r="OLO31" s="14" t="str">
        <f>IF('Employee Input 20-21'!OLO31="","",'Employee Input 20-21'!OLO31)</f>
        <v/>
      </c>
      <c r="OLP31" s="14" t="str">
        <f>IF('Employee Input 20-21'!OLP31="","",'Employee Input 20-21'!OLP31)</f>
        <v/>
      </c>
      <c r="OLQ31" s="14" t="str">
        <f>IF('Employee Input 20-21'!OLQ31="","",'Employee Input 20-21'!OLQ31)</f>
        <v/>
      </c>
      <c r="OLR31" s="14" t="str">
        <f>IF('Employee Input 20-21'!OLR31="","",'Employee Input 20-21'!OLR31)</f>
        <v/>
      </c>
      <c r="OLS31" s="14" t="str">
        <f>IF('Employee Input 20-21'!OLS31="","",'Employee Input 20-21'!OLS31)</f>
        <v/>
      </c>
      <c r="OLT31" s="14" t="str">
        <f>IF('Employee Input 20-21'!OLT31="","",'Employee Input 20-21'!OLT31)</f>
        <v/>
      </c>
      <c r="OLU31" s="14" t="str">
        <f>IF('Employee Input 20-21'!OLU31="","",'Employee Input 20-21'!OLU31)</f>
        <v/>
      </c>
      <c r="OLV31" s="14" t="str">
        <f>IF('Employee Input 20-21'!OLV31="","",'Employee Input 20-21'!OLV31)</f>
        <v/>
      </c>
      <c r="OLW31" s="14" t="str">
        <f>IF('Employee Input 20-21'!OLW31="","",'Employee Input 20-21'!OLW31)</f>
        <v/>
      </c>
      <c r="OLX31" s="14" t="str">
        <f>IF('Employee Input 20-21'!OLX31="","",'Employee Input 20-21'!OLX31)</f>
        <v/>
      </c>
      <c r="OLY31" s="14" t="str">
        <f>IF('Employee Input 20-21'!OLY31="","",'Employee Input 20-21'!OLY31)</f>
        <v/>
      </c>
      <c r="OLZ31" s="14" t="str">
        <f>IF('Employee Input 20-21'!OLZ31="","",'Employee Input 20-21'!OLZ31)</f>
        <v/>
      </c>
      <c r="OMA31" s="14" t="str">
        <f>IF('Employee Input 20-21'!OMA31="","",'Employee Input 20-21'!OMA31)</f>
        <v/>
      </c>
      <c r="OMB31" s="14" t="str">
        <f>IF('Employee Input 20-21'!OMB31="","",'Employee Input 20-21'!OMB31)</f>
        <v/>
      </c>
      <c r="OMC31" s="14" t="str">
        <f>IF('Employee Input 20-21'!OMC31="","",'Employee Input 20-21'!OMC31)</f>
        <v/>
      </c>
      <c r="OMD31" s="14" t="str">
        <f>IF('Employee Input 20-21'!OMD31="","",'Employee Input 20-21'!OMD31)</f>
        <v/>
      </c>
      <c r="OME31" s="14" t="str">
        <f>IF('Employee Input 20-21'!OME31="","",'Employee Input 20-21'!OME31)</f>
        <v/>
      </c>
      <c r="OMF31" s="14" t="str">
        <f>IF('Employee Input 20-21'!OMF31="","",'Employee Input 20-21'!OMF31)</f>
        <v/>
      </c>
      <c r="OMG31" s="14" t="str">
        <f>IF('Employee Input 20-21'!OMG31="","",'Employee Input 20-21'!OMG31)</f>
        <v/>
      </c>
      <c r="OMH31" s="14" t="str">
        <f>IF('Employee Input 20-21'!OMH31="","",'Employee Input 20-21'!OMH31)</f>
        <v/>
      </c>
      <c r="OMI31" s="14" t="str">
        <f>IF('Employee Input 20-21'!OMI31="","",'Employee Input 20-21'!OMI31)</f>
        <v/>
      </c>
      <c r="OMJ31" s="14" t="str">
        <f>IF('Employee Input 20-21'!OMJ31="","",'Employee Input 20-21'!OMJ31)</f>
        <v/>
      </c>
      <c r="OMK31" s="14" t="str">
        <f>IF('Employee Input 20-21'!OMK31="","",'Employee Input 20-21'!OMK31)</f>
        <v/>
      </c>
      <c r="OML31" s="14" t="str">
        <f>IF('Employee Input 20-21'!OML31="","",'Employee Input 20-21'!OML31)</f>
        <v/>
      </c>
      <c r="OMM31" s="14" t="str">
        <f>IF('Employee Input 20-21'!OMM31="","",'Employee Input 20-21'!OMM31)</f>
        <v/>
      </c>
      <c r="OMN31" s="14" t="str">
        <f>IF('Employee Input 20-21'!OMN31="","",'Employee Input 20-21'!OMN31)</f>
        <v/>
      </c>
      <c r="OMO31" s="14" t="str">
        <f>IF('Employee Input 20-21'!OMO31="","",'Employee Input 20-21'!OMO31)</f>
        <v/>
      </c>
      <c r="OMP31" s="14" t="str">
        <f>IF('Employee Input 20-21'!OMP31="","",'Employee Input 20-21'!OMP31)</f>
        <v/>
      </c>
      <c r="OMQ31" s="14" t="str">
        <f>IF('Employee Input 20-21'!OMQ31="","",'Employee Input 20-21'!OMQ31)</f>
        <v/>
      </c>
      <c r="OMR31" s="14" t="str">
        <f>IF('Employee Input 20-21'!OMR31="","",'Employee Input 20-21'!OMR31)</f>
        <v/>
      </c>
      <c r="OMS31" s="14" t="str">
        <f>IF('Employee Input 20-21'!OMS31="","",'Employee Input 20-21'!OMS31)</f>
        <v/>
      </c>
      <c r="OMT31" s="14" t="str">
        <f>IF('Employee Input 20-21'!OMT31="","",'Employee Input 20-21'!OMT31)</f>
        <v/>
      </c>
      <c r="OMU31" s="14" t="str">
        <f>IF('Employee Input 20-21'!OMU31="","",'Employee Input 20-21'!OMU31)</f>
        <v/>
      </c>
      <c r="OMV31" s="14" t="str">
        <f>IF('Employee Input 20-21'!OMV31="","",'Employee Input 20-21'!OMV31)</f>
        <v/>
      </c>
      <c r="OMW31" s="14" t="str">
        <f>IF('Employee Input 20-21'!OMW31="","",'Employee Input 20-21'!OMW31)</f>
        <v/>
      </c>
      <c r="OMX31" s="14" t="str">
        <f>IF('Employee Input 20-21'!OMX31="","",'Employee Input 20-21'!OMX31)</f>
        <v/>
      </c>
      <c r="OMY31" s="14" t="str">
        <f>IF('Employee Input 20-21'!OMY31="","",'Employee Input 20-21'!OMY31)</f>
        <v/>
      </c>
      <c r="OMZ31" s="14" t="str">
        <f>IF('Employee Input 20-21'!OMZ31="","",'Employee Input 20-21'!OMZ31)</f>
        <v/>
      </c>
      <c r="ONA31" s="14" t="str">
        <f>IF('Employee Input 20-21'!ONA31="","",'Employee Input 20-21'!ONA31)</f>
        <v/>
      </c>
      <c r="ONB31" s="14" t="str">
        <f>IF('Employee Input 20-21'!ONB31="","",'Employee Input 20-21'!ONB31)</f>
        <v/>
      </c>
      <c r="ONC31" s="14" t="str">
        <f>IF('Employee Input 20-21'!ONC31="","",'Employee Input 20-21'!ONC31)</f>
        <v/>
      </c>
      <c r="OND31" s="14" t="str">
        <f>IF('Employee Input 20-21'!OND31="","",'Employee Input 20-21'!OND31)</f>
        <v/>
      </c>
      <c r="ONE31" s="14" t="str">
        <f>IF('Employee Input 20-21'!ONE31="","",'Employee Input 20-21'!ONE31)</f>
        <v/>
      </c>
      <c r="ONF31" s="14" t="str">
        <f>IF('Employee Input 20-21'!ONF31="","",'Employee Input 20-21'!ONF31)</f>
        <v/>
      </c>
      <c r="ONG31" s="14" t="str">
        <f>IF('Employee Input 20-21'!ONG31="","",'Employee Input 20-21'!ONG31)</f>
        <v/>
      </c>
      <c r="ONH31" s="14" t="str">
        <f>IF('Employee Input 20-21'!ONH31="","",'Employee Input 20-21'!ONH31)</f>
        <v/>
      </c>
      <c r="ONI31" s="14" t="str">
        <f>IF('Employee Input 20-21'!ONI31="","",'Employee Input 20-21'!ONI31)</f>
        <v/>
      </c>
      <c r="ONJ31" s="14" t="str">
        <f>IF('Employee Input 20-21'!ONJ31="","",'Employee Input 20-21'!ONJ31)</f>
        <v/>
      </c>
      <c r="ONK31" s="14" t="str">
        <f>IF('Employee Input 20-21'!ONK31="","",'Employee Input 20-21'!ONK31)</f>
        <v/>
      </c>
      <c r="ONL31" s="14" t="str">
        <f>IF('Employee Input 20-21'!ONL31="","",'Employee Input 20-21'!ONL31)</f>
        <v/>
      </c>
      <c r="ONM31" s="14" t="str">
        <f>IF('Employee Input 20-21'!ONM31="","",'Employee Input 20-21'!ONM31)</f>
        <v/>
      </c>
      <c r="ONN31" s="14" t="str">
        <f>IF('Employee Input 20-21'!ONN31="","",'Employee Input 20-21'!ONN31)</f>
        <v/>
      </c>
      <c r="ONO31" s="14" t="str">
        <f>IF('Employee Input 20-21'!ONO31="","",'Employee Input 20-21'!ONO31)</f>
        <v/>
      </c>
      <c r="ONP31" s="14" t="str">
        <f>IF('Employee Input 20-21'!ONP31="","",'Employee Input 20-21'!ONP31)</f>
        <v/>
      </c>
      <c r="ONQ31" s="14" t="str">
        <f>IF('Employee Input 20-21'!ONQ31="","",'Employee Input 20-21'!ONQ31)</f>
        <v/>
      </c>
      <c r="ONR31" s="14" t="str">
        <f>IF('Employee Input 20-21'!ONR31="","",'Employee Input 20-21'!ONR31)</f>
        <v/>
      </c>
      <c r="ONS31" s="14" t="str">
        <f>IF('Employee Input 20-21'!ONS31="","",'Employee Input 20-21'!ONS31)</f>
        <v/>
      </c>
      <c r="ONT31" s="14" t="str">
        <f>IF('Employee Input 20-21'!ONT31="","",'Employee Input 20-21'!ONT31)</f>
        <v/>
      </c>
      <c r="ONU31" s="14" t="str">
        <f>IF('Employee Input 20-21'!ONU31="","",'Employee Input 20-21'!ONU31)</f>
        <v/>
      </c>
      <c r="ONV31" s="14" t="str">
        <f>IF('Employee Input 20-21'!ONV31="","",'Employee Input 20-21'!ONV31)</f>
        <v/>
      </c>
      <c r="ONW31" s="14" t="str">
        <f>IF('Employee Input 20-21'!ONW31="","",'Employee Input 20-21'!ONW31)</f>
        <v/>
      </c>
      <c r="ONX31" s="14" t="str">
        <f>IF('Employee Input 20-21'!ONX31="","",'Employee Input 20-21'!ONX31)</f>
        <v/>
      </c>
      <c r="ONY31" s="14" t="str">
        <f>IF('Employee Input 20-21'!ONY31="","",'Employee Input 20-21'!ONY31)</f>
        <v/>
      </c>
      <c r="ONZ31" s="14" t="str">
        <f>IF('Employee Input 20-21'!ONZ31="","",'Employee Input 20-21'!ONZ31)</f>
        <v/>
      </c>
      <c r="OOA31" s="14" t="str">
        <f>IF('Employee Input 20-21'!OOA31="","",'Employee Input 20-21'!OOA31)</f>
        <v/>
      </c>
      <c r="OOB31" s="14" t="str">
        <f>IF('Employee Input 20-21'!OOB31="","",'Employee Input 20-21'!OOB31)</f>
        <v/>
      </c>
      <c r="OOC31" s="14" t="str">
        <f>IF('Employee Input 20-21'!OOC31="","",'Employee Input 20-21'!OOC31)</f>
        <v/>
      </c>
      <c r="OOD31" s="14" t="str">
        <f>IF('Employee Input 20-21'!OOD31="","",'Employee Input 20-21'!OOD31)</f>
        <v/>
      </c>
      <c r="OOE31" s="14" t="str">
        <f>IF('Employee Input 20-21'!OOE31="","",'Employee Input 20-21'!OOE31)</f>
        <v/>
      </c>
      <c r="OOF31" s="14" t="str">
        <f>IF('Employee Input 20-21'!OOF31="","",'Employee Input 20-21'!OOF31)</f>
        <v/>
      </c>
      <c r="OOG31" s="14" t="str">
        <f>IF('Employee Input 20-21'!OOG31="","",'Employee Input 20-21'!OOG31)</f>
        <v/>
      </c>
      <c r="OOH31" s="14" t="str">
        <f>IF('Employee Input 20-21'!OOH31="","",'Employee Input 20-21'!OOH31)</f>
        <v/>
      </c>
      <c r="OOI31" s="14" t="str">
        <f>IF('Employee Input 20-21'!OOI31="","",'Employee Input 20-21'!OOI31)</f>
        <v/>
      </c>
      <c r="OOJ31" s="14" t="str">
        <f>IF('Employee Input 20-21'!OOJ31="","",'Employee Input 20-21'!OOJ31)</f>
        <v/>
      </c>
      <c r="OOK31" s="14" t="str">
        <f>IF('Employee Input 20-21'!OOK31="","",'Employee Input 20-21'!OOK31)</f>
        <v/>
      </c>
      <c r="OOL31" s="14" t="str">
        <f>IF('Employee Input 20-21'!OOL31="","",'Employee Input 20-21'!OOL31)</f>
        <v/>
      </c>
      <c r="OOM31" s="14" t="str">
        <f>IF('Employee Input 20-21'!OOM31="","",'Employee Input 20-21'!OOM31)</f>
        <v/>
      </c>
      <c r="OON31" s="14" t="str">
        <f>IF('Employee Input 20-21'!OON31="","",'Employee Input 20-21'!OON31)</f>
        <v/>
      </c>
      <c r="OOO31" s="14" t="str">
        <f>IF('Employee Input 20-21'!OOO31="","",'Employee Input 20-21'!OOO31)</f>
        <v/>
      </c>
      <c r="OOP31" s="14" t="str">
        <f>IF('Employee Input 20-21'!OOP31="","",'Employee Input 20-21'!OOP31)</f>
        <v/>
      </c>
      <c r="OOQ31" s="14" t="str">
        <f>IF('Employee Input 20-21'!OOQ31="","",'Employee Input 20-21'!OOQ31)</f>
        <v/>
      </c>
      <c r="OOR31" s="14" t="str">
        <f>IF('Employee Input 20-21'!OOR31="","",'Employee Input 20-21'!OOR31)</f>
        <v/>
      </c>
      <c r="OOS31" s="14" t="str">
        <f>IF('Employee Input 20-21'!OOS31="","",'Employee Input 20-21'!OOS31)</f>
        <v/>
      </c>
      <c r="OOT31" s="14" t="str">
        <f>IF('Employee Input 20-21'!OOT31="","",'Employee Input 20-21'!OOT31)</f>
        <v/>
      </c>
      <c r="OOU31" s="14" t="str">
        <f>IF('Employee Input 20-21'!OOU31="","",'Employee Input 20-21'!OOU31)</f>
        <v/>
      </c>
      <c r="OOV31" s="14" t="str">
        <f>IF('Employee Input 20-21'!OOV31="","",'Employee Input 20-21'!OOV31)</f>
        <v/>
      </c>
      <c r="OOW31" s="14" t="str">
        <f>IF('Employee Input 20-21'!OOW31="","",'Employee Input 20-21'!OOW31)</f>
        <v/>
      </c>
      <c r="OOX31" s="14" t="str">
        <f>IF('Employee Input 20-21'!OOX31="","",'Employee Input 20-21'!OOX31)</f>
        <v/>
      </c>
      <c r="OOY31" s="14" t="str">
        <f>IF('Employee Input 20-21'!OOY31="","",'Employee Input 20-21'!OOY31)</f>
        <v/>
      </c>
      <c r="OOZ31" s="14" t="str">
        <f>IF('Employee Input 20-21'!OOZ31="","",'Employee Input 20-21'!OOZ31)</f>
        <v/>
      </c>
      <c r="OPA31" s="14" t="str">
        <f>IF('Employee Input 20-21'!OPA31="","",'Employee Input 20-21'!OPA31)</f>
        <v/>
      </c>
      <c r="OPB31" s="14" t="str">
        <f>IF('Employee Input 20-21'!OPB31="","",'Employee Input 20-21'!OPB31)</f>
        <v/>
      </c>
      <c r="OPC31" s="14" t="str">
        <f>IF('Employee Input 20-21'!OPC31="","",'Employee Input 20-21'!OPC31)</f>
        <v/>
      </c>
      <c r="OPD31" s="14" t="str">
        <f>IF('Employee Input 20-21'!OPD31="","",'Employee Input 20-21'!OPD31)</f>
        <v/>
      </c>
      <c r="OPE31" s="14" t="str">
        <f>IF('Employee Input 20-21'!OPE31="","",'Employee Input 20-21'!OPE31)</f>
        <v/>
      </c>
      <c r="OPF31" s="14" t="str">
        <f>IF('Employee Input 20-21'!OPF31="","",'Employee Input 20-21'!OPF31)</f>
        <v/>
      </c>
      <c r="OPG31" s="14" t="str">
        <f>IF('Employee Input 20-21'!OPG31="","",'Employee Input 20-21'!OPG31)</f>
        <v/>
      </c>
      <c r="OPH31" s="14" t="str">
        <f>IF('Employee Input 20-21'!OPH31="","",'Employee Input 20-21'!OPH31)</f>
        <v/>
      </c>
      <c r="OPI31" s="14" t="str">
        <f>IF('Employee Input 20-21'!OPI31="","",'Employee Input 20-21'!OPI31)</f>
        <v/>
      </c>
      <c r="OPJ31" s="14" t="str">
        <f>IF('Employee Input 20-21'!OPJ31="","",'Employee Input 20-21'!OPJ31)</f>
        <v/>
      </c>
      <c r="OPK31" s="14" t="str">
        <f>IF('Employee Input 20-21'!OPK31="","",'Employee Input 20-21'!OPK31)</f>
        <v/>
      </c>
      <c r="OPL31" s="14" t="str">
        <f>IF('Employee Input 20-21'!OPL31="","",'Employee Input 20-21'!OPL31)</f>
        <v/>
      </c>
      <c r="OPM31" s="14" t="str">
        <f>IF('Employee Input 20-21'!OPM31="","",'Employee Input 20-21'!OPM31)</f>
        <v/>
      </c>
      <c r="OPN31" s="14" t="str">
        <f>IF('Employee Input 20-21'!OPN31="","",'Employee Input 20-21'!OPN31)</f>
        <v/>
      </c>
      <c r="OPO31" s="14" t="str">
        <f>IF('Employee Input 20-21'!OPO31="","",'Employee Input 20-21'!OPO31)</f>
        <v/>
      </c>
      <c r="OPP31" s="14" t="str">
        <f>IF('Employee Input 20-21'!OPP31="","",'Employee Input 20-21'!OPP31)</f>
        <v/>
      </c>
      <c r="OPQ31" s="14" t="str">
        <f>IF('Employee Input 20-21'!OPQ31="","",'Employee Input 20-21'!OPQ31)</f>
        <v/>
      </c>
      <c r="OPR31" s="14" t="str">
        <f>IF('Employee Input 20-21'!OPR31="","",'Employee Input 20-21'!OPR31)</f>
        <v/>
      </c>
      <c r="OPS31" s="14" t="str">
        <f>IF('Employee Input 20-21'!OPS31="","",'Employee Input 20-21'!OPS31)</f>
        <v/>
      </c>
      <c r="OPT31" s="14" t="str">
        <f>IF('Employee Input 20-21'!OPT31="","",'Employee Input 20-21'!OPT31)</f>
        <v/>
      </c>
      <c r="OPU31" s="14" t="str">
        <f>IF('Employee Input 20-21'!OPU31="","",'Employee Input 20-21'!OPU31)</f>
        <v/>
      </c>
      <c r="OPV31" s="14" t="str">
        <f>IF('Employee Input 20-21'!OPV31="","",'Employee Input 20-21'!OPV31)</f>
        <v/>
      </c>
      <c r="OPW31" s="14" t="str">
        <f>IF('Employee Input 20-21'!OPW31="","",'Employee Input 20-21'!OPW31)</f>
        <v/>
      </c>
      <c r="OPX31" s="14" t="str">
        <f>IF('Employee Input 20-21'!OPX31="","",'Employee Input 20-21'!OPX31)</f>
        <v/>
      </c>
      <c r="OPY31" s="14" t="str">
        <f>IF('Employee Input 20-21'!OPY31="","",'Employee Input 20-21'!OPY31)</f>
        <v/>
      </c>
      <c r="OPZ31" s="14" t="str">
        <f>IF('Employee Input 20-21'!OPZ31="","",'Employee Input 20-21'!OPZ31)</f>
        <v/>
      </c>
      <c r="OQA31" s="14" t="str">
        <f>IF('Employee Input 20-21'!OQA31="","",'Employee Input 20-21'!OQA31)</f>
        <v/>
      </c>
      <c r="OQB31" s="14" t="str">
        <f>IF('Employee Input 20-21'!OQB31="","",'Employee Input 20-21'!OQB31)</f>
        <v/>
      </c>
      <c r="OQC31" s="14" t="str">
        <f>IF('Employee Input 20-21'!OQC31="","",'Employee Input 20-21'!OQC31)</f>
        <v/>
      </c>
      <c r="OQD31" s="14" t="str">
        <f>IF('Employee Input 20-21'!OQD31="","",'Employee Input 20-21'!OQD31)</f>
        <v/>
      </c>
      <c r="OQE31" s="14" t="str">
        <f>IF('Employee Input 20-21'!OQE31="","",'Employee Input 20-21'!OQE31)</f>
        <v/>
      </c>
      <c r="OQF31" s="14" t="str">
        <f>IF('Employee Input 20-21'!OQF31="","",'Employee Input 20-21'!OQF31)</f>
        <v/>
      </c>
      <c r="OQG31" s="14" t="str">
        <f>IF('Employee Input 20-21'!OQG31="","",'Employee Input 20-21'!OQG31)</f>
        <v/>
      </c>
      <c r="OQH31" s="14" t="str">
        <f>IF('Employee Input 20-21'!OQH31="","",'Employee Input 20-21'!OQH31)</f>
        <v/>
      </c>
      <c r="OQI31" s="14" t="str">
        <f>IF('Employee Input 20-21'!OQI31="","",'Employee Input 20-21'!OQI31)</f>
        <v/>
      </c>
      <c r="OQJ31" s="14" t="str">
        <f>IF('Employee Input 20-21'!OQJ31="","",'Employee Input 20-21'!OQJ31)</f>
        <v/>
      </c>
      <c r="OQK31" s="14" t="str">
        <f>IF('Employee Input 20-21'!OQK31="","",'Employee Input 20-21'!OQK31)</f>
        <v/>
      </c>
      <c r="OQL31" s="14" t="str">
        <f>IF('Employee Input 20-21'!OQL31="","",'Employee Input 20-21'!OQL31)</f>
        <v/>
      </c>
      <c r="OQM31" s="14" t="str">
        <f>IF('Employee Input 20-21'!OQM31="","",'Employee Input 20-21'!OQM31)</f>
        <v/>
      </c>
      <c r="OQN31" s="14" t="str">
        <f>IF('Employee Input 20-21'!OQN31="","",'Employee Input 20-21'!OQN31)</f>
        <v/>
      </c>
      <c r="OQO31" s="14" t="str">
        <f>IF('Employee Input 20-21'!OQO31="","",'Employee Input 20-21'!OQO31)</f>
        <v/>
      </c>
      <c r="OQP31" s="14" t="str">
        <f>IF('Employee Input 20-21'!OQP31="","",'Employee Input 20-21'!OQP31)</f>
        <v/>
      </c>
      <c r="OQQ31" s="14" t="str">
        <f>IF('Employee Input 20-21'!OQQ31="","",'Employee Input 20-21'!OQQ31)</f>
        <v/>
      </c>
      <c r="OQR31" s="14" t="str">
        <f>IF('Employee Input 20-21'!OQR31="","",'Employee Input 20-21'!OQR31)</f>
        <v/>
      </c>
      <c r="OQS31" s="14" t="str">
        <f>IF('Employee Input 20-21'!OQS31="","",'Employee Input 20-21'!OQS31)</f>
        <v/>
      </c>
      <c r="OQT31" s="14" t="str">
        <f>IF('Employee Input 20-21'!OQT31="","",'Employee Input 20-21'!OQT31)</f>
        <v/>
      </c>
      <c r="OQU31" s="14" t="str">
        <f>IF('Employee Input 20-21'!OQU31="","",'Employee Input 20-21'!OQU31)</f>
        <v/>
      </c>
      <c r="OQV31" s="14" t="str">
        <f>IF('Employee Input 20-21'!OQV31="","",'Employee Input 20-21'!OQV31)</f>
        <v/>
      </c>
      <c r="OQW31" s="14" t="str">
        <f>IF('Employee Input 20-21'!OQW31="","",'Employee Input 20-21'!OQW31)</f>
        <v/>
      </c>
      <c r="OQX31" s="14" t="str">
        <f>IF('Employee Input 20-21'!OQX31="","",'Employee Input 20-21'!OQX31)</f>
        <v/>
      </c>
      <c r="OQY31" s="14" t="str">
        <f>IF('Employee Input 20-21'!OQY31="","",'Employee Input 20-21'!OQY31)</f>
        <v/>
      </c>
      <c r="OQZ31" s="14" t="str">
        <f>IF('Employee Input 20-21'!OQZ31="","",'Employee Input 20-21'!OQZ31)</f>
        <v/>
      </c>
      <c r="ORA31" s="14" t="str">
        <f>IF('Employee Input 20-21'!ORA31="","",'Employee Input 20-21'!ORA31)</f>
        <v/>
      </c>
      <c r="ORB31" s="14" t="str">
        <f>IF('Employee Input 20-21'!ORB31="","",'Employee Input 20-21'!ORB31)</f>
        <v/>
      </c>
      <c r="ORC31" s="14" t="str">
        <f>IF('Employee Input 20-21'!ORC31="","",'Employee Input 20-21'!ORC31)</f>
        <v/>
      </c>
      <c r="ORD31" s="14" t="str">
        <f>IF('Employee Input 20-21'!ORD31="","",'Employee Input 20-21'!ORD31)</f>
        <v/>
      </c>
      <c r="ORE31" s="14" t="str">
        <f>IF('Employee Input 20-21'!ORE31="","",'Employee Input 20-21'!ORE31)</f>
        <v/>
      </c>
      <c r="ORF31" s="14" t="str">
        <f>IF('Employee Input 20-21'!ORF31="","",'Employee Input 20-21'!ORF31)</f>
        <v/>
      </c>
      <c r="ORG31" s="14" t="str">
        <f>IF('Employee Input 20-21'!ORG31="","",'Employee Input 20-21'!ORG31)</f>
        <v/>
      </c>
      <c r="ORH31" s="14" t="str">
        <f>IF('Employee Input 20-21'!ORH31="","",'Employee Input 20-21'!ORH31)</f>
        <v/>
      </c>
      <c r="ORI31" s="14" t="str">
        <f>IF('Employee Input 20-21'!ORI31="","",'Employee Input 20-21'!ORI31)</f>
        <v/>
      </c>
      <c r="ORJ31" s="14" t="str">
        <f>IF('Employee Input 20-21'!ORJ31="","",'Employee Input 20-21'!ORJ31)</f>
        <v/>
      </c>
      <c r="ORK31" s="14" t="str">
        <f>IF('Employee Input 20-21'!ORK31="","",'Employee Input 20-21'!ORK31)</f>
        <v/>
      </c>
      <c r="ORL31" s="14" t="str">
        <f>IF('Employee Input 20-21'!ORL31="","",'Employee Input 20-21'!ORL31)</f>
        <v/>
      </c>
      <c r="ORM31" s="14" t="str">
        <f>IF('Employee Input 20-21'!ORM31="","",'Employee Input 20-21'!ORM31)</f>
        <v/>
      </c>
      <c r="ORN31" s="14" t="str">
        <f>IF('Employee Input 20-21'!ORN31="","",'Employee Input 20-21'!ORN31)</f>
        <v/>
      </c>
      <c r="ORO31" s="14" t="str">
        <f>IF('Employee Input 20-21'!ORO31="","",'Employee Input 20-21'!ORO31)</f>
        <v/>
      </c>
      <c r="ORP31" s="14" t="str">
        <f>IF('Employee Input 20-21'!ORP31="","",'Employee Input 20-21'!ORP31)</f>
        <v/>
      </c>
      <c r="ORQ31" s="14" t="str">
        <f>IF('Employee Input 20-21'!ORQ31="","",'Employee Input 20-21'!ORQ31)</f>
        <v/>
      </c>
      <c r="ORR31" s="14" t="str">
        <f>IF('Employee Input 20-21'!ORR31="","",'Employee Input 20-21'!ORR31)</f>
        <v/>
      </c>
      <c r="ORS31" s="14" t="str">
        <f>IF('Employee Input 20-21'!ORS31="","",'Employee Input 20-21'!ORS31)</f>
        <v/>
      </c>
      <c r="ORT31" s="14" t="str">
        <f>IF('Employee Input 20-21'!ORT31="","",'Employee Input 20-21'!ORT31)</f>
        <v/>
      </c>
      <c r="ORU31" s="14" t="str">
        <f>IF('Employee Input 20-21'!ORU31="","",'Employee Input 20-21'!ORU31)</f>
        <v/>
      </c>
      <c r="ORV31" s="14" t="str">
        <f>IF('Employee Input 20-21'!ORV31="","",'Employee Input 20-21'!ORV31)</f>
        <v/>
      </c>
      <c r="ORW31" s="14" t="str">
        <f>IF('Employee Input 20-21'!ORW31="","",'Employee Input 20-21'!ORW31)</f>
        <v/>
      </c>
      <c r="ORX31" s="14" t="str">
        <f>IF('Employee Input 20-21'!ORX31="","",'Employee Input 20-21'!ORX31)</f>
        <v/>
      </c>
      <c r="ORY31" s="14" t="str">
        <f>IF('Employee Input 20-21'!ORY31="","",'Employee Input 20-21'!ORY31)</f>
        <v/>
      </c>
      <c r="ORZ31" s="14" t="str">
        <f>IF('Employee Input 20-21'!ORZ31="","",'Employee Input 20-21'!ORZ31)</f>
        <v/>
      </c>
      <c r="OSA31" s="14" t="str">
        <f>IF('Employee Input 20-21'!OSA31="","",'Employee Input 20-21'!OSA31)</f>
        <v/>
      </c>
      <c r="OSB31" s="14" t="str">
        <f>IF('Employee Input 20-21'!OSB31="","",'Employee Input 20-21'!OSB31)</f>
        <v/>
      </c>
      <c r="OSC31" s="14" t="str">
        <f>IF('Employee Input 20-21'!OSC31="","",'Employee Input 20-21'!OSC31)</f>
        <v/>
      </c>
      <c r="OSD31" s="14" t="str">
        <f>IF('Employee Input 20-21'!OSD31="","",'Employee Input 20-21'!OSD31)</f>
        <v/>
      </c>
      <c r="OSE31" s="14" t="str">
        <f>IF('Employee Input 20-21'!OSE31="","",'Employee Input 20-21'!OSE31)</f>
        <v/>
      </c>
      <c r="OSF31" s="14" t="str">
        <f>IF('Employee Input 20-21'!OSF31="","",'Employee Input 20-21'!OSF31)</f>
        <v/>
      </c>
      <c r="OSG31" s="14" t="str">
        <f>IF('Employee Input 20-21'!OSG31="","",'Employee Input 20-21'!OSG31)</f>
        <v/>
      </c>
      <c r="OSH31" s="14" t="str">
        <f>IF('Employee Input 20-21'!OSH31="","",'Employee Input 20-21'!OSH31)</f>
        <v/>
      </c>
      <c r="OSI31" s="14" t="str">
        <f>IF('Employee Input 20-21'!OSI31="","",'Employee Input 20-21'!OSI31)</f>
        <v/>
      </c>
      <c r="OSJ31" s="14" t="str">
        <f>IF('Employee Input 20-21'!OSJ31="","",'Employee Input 20-21'!OSJ31)</f>
        <v/>
      </c>
      <c r="OSK31" s="14" t="str">
        <f>IF('Employee Input 20-21'!OSK31="","",'Employee Input 20-21'!OSK31)</f>
        <v/>
      </c>
      <c r="OSL31" s="14" t="str">
        <f>IF('Employee Input 20-21'!OSL31="","",'Employee Input 20-21'!OSL31)</f>
        <v/>
      </c>
      <c r="OSM31" s="14" t="str">
        <f>IF('Employee Input 20-21'!OSM31="","",'Employee Input 20-21'!OSM31)</f>
        <v/>
      </c>
      <c r="OSN31" s="14" t="str">
        <f>IF('Employee Input 20-21'!OSN31="","",'Employee Input 20-21'!OSN31)</f>
        <v/>
      </c>
      <c r="OSO31" s="14" t="str">
        <f>IF('Employee Input 20-21'!OSO31="","",'Employee Input 20-21'!OSO31)</f>
        <v/>
      </c>
      <c r="OSP31" s="14" t="str">
        <f>IF('Employee Input 20-21'!OSP31="","",'Employee Input 20-21'!OSP31)</f>
        <v/>
      </c>
      <c r="OSQ31" s="14" t="str">
        <f>IF('Employee Input 20-21'!OSQ31="","",'Employee Input 20-21'!OSQ31)</f>
        <v/>
      </c>
      <c r="OSR31" s="14" t="str">
        <f>IF('Employee Input 20-21'!OSR31="","",'Employee Input 20-21'!OSR31)</f>
        <v/>
      </c>
      <c r="OSS31" s="14" t="str">
        <f>IF('Employee Input 20-21'!OSS31="","",'Employee Input 20-21'!OSS31)</f>
        <v/>
      </c>
      <c r="OST31" s="14" t="str">
        <f>IF('Employee Input 20-21'!OST31="","",'Employee Input 20-21'!OST31)</f>
        <v/>
      </c>
      <c r="OSU31" s="14" t="str">
        <f>IF('Employee Input 20-21'!OSU31="","",'Employee Input 20-21'!OSU31)</f>
        <v/>
      </c>
      <c r="OSV31" s="14" t="str">
        <f>IF('Employee Input 20-21'!OSV31="","",'Employee Input 20-21'!OSV31)</f>
        <v/>
      </c>
      <c r="OSW31" s="14" t="str">
        <f>IF('Employee Input 20-21'!OSW31="","",'Employee Input 20-21'!OSW31)</f>
        <v/>
      </c>
      <c r="OSX31" s="14" t="str">
        <f>IF('Employee Input 20-21'!OSX31="","",'Employee Input 20-21'!OSX31)</f>
        <v/>
      </c>
      <c r="OSY31" s="14" t="str">
        <f>IF('Employee Input 20-21'!OSY31="","",'Employee Input 20-21'!OSY31)</f>
        <v/>
      </c>
      <c r="OSZ31" s="14" t="str">
        <f>IF('Employee Input 20-21'!OSZ31="","",'Employee Input 20-21'!OSZ31)</f>
        <v/>
      </c>
      <c r="OTA31" s="14" t="str">
        <f>IF('Employee Input 20-21'!OTA31="","",'Employee Input 20-21'!OTA31)</f>
        <v/>
      </c>
      <c r="OTB31" s="14" t="str">
        <f>IF('Employee Input 20-21'!OTB31="","",'Employee Input 20-21'!OTB31)</f>
        <v/>
      </c>
      <c r="OTC31" s="14" t="str">
        <f>IF('Employee Input 20-21'!OTC31="","",'Employee Input 20-21'!OTC31)</f>
        <v/>
      </c>
      <c r="OTD31" s="14" t="str">
        <f>IF('Employee Input 20-21'!OTD31="","",'Employee Input 20-21'!OTD31)</f>
        <v/>
      </c>
      <c r="OTE31" s="14" t="str">
        <f>IF('Employee Input 20-21'!OTE31="","",'Employee Input 20-21'!OTE31)</f>
        <v/>
      </c>
      <c r="OTF31" s="14" t="str">
        <f>IF('Employee Input 20-21'!OTF31="","",'Employee Input 20-21'!OTF31)</f>
        <v/>
      </c>
      <c r="OTG31" s="14" t="str">
        <f>IF('Employee Input 20-21'!OTG31="","",'Employee Input 20-21'!OTG31)</f>
        <v/>
      </c>
      <c r="OTH31" s="14" t="str">
        <f>IF('Employee Input 20-21'!OTH31="","",'Employee Input 20-21'!OTH31)</f>
        <v/>
      </c>
      <c r="OTI31" s="14" t="str">
        <f>IF('Employee Input 20-21'!OTI31="","",'Employee Input 20-21'!OTI31)</f>
        <v/>
      </c>
      <c r="OTJ31" s="14" t="str">
        <f>IF('Employee Input 20-21'!OTJ31="","",'Employee Input 20-21'!OTJ31)</f>
        <v/>
      </c>
      <c r="OTK31" s="14" t="str">
        <f>IF('Employee Input 20-21'!OTK31="","",'Employee Input 20-21'!OTK31)</f>
        <v/>
      </c>
      <c r="OTL31" s="14" t="str">
        <f>IF('Employee Input 20-21'!OTL31="","",'Employee Input 20-21'!OTL31)</f>
        <v/>
      </c>
      <c r="OTM31" s="14" t="str">
        <f>IF('Employee Input 20-21'!OTM31="","",'Employee Input 20-21'!OTM31)</f>
        <v/>
      </c>
      <c r="OTN31" s="14" t="str">
        <f>IF('Employee Input 20-21'!OTN31="","",'Employee Input 20-21'!OTN31)</f>
        <v/>
      </c>
      <c r="OTO31" s="14" t="str">
        <f>IF('Employee Input 20-21'!OTO31="","",'Employee Input 20-21'!OTO31)</f>
        <v/>
      </c>
      <c r="OTP31" s="14" t="str">
        <f>IF('Employee Input 20-21'!OTP31="","",'Employee Input 20-21'!OTP31)</f>
        <v/>
      </c>
      <c r="OTQ31" s="14" t="str">
        <f>IF('Employee Input 20-21'!OTQ31="","",'Employee Input 20-21'!OTQ31)</f>
        <v/>
      </c>
      <c r="OTR31" s="14" t="str">
        <f>IF('Employee Input 20-21'!OTR31="","",'Employee Input 20-21'!OTR31)</f>
        <v/>
      </c>
      <c r="OTS31" s="14" t="str">
        <f>IF('Employee Input 20-21'!OTS31="","",'Employee Input 20-21'!OTS31)</f>
        <v/>
      </c>
      <c r="OTT31" s="14" t="str">
        <f>IF('Employee Input 20-21'!OTT31="","",'Employee Input 20-21'!OTT31)</f>
        <v/>
      </c>
      <c r="OTU31" s="14" t="str">
        <f>IF('Employee Input 20-21'!OTU31="","",'Employee Input 20-21'!OTU31)</f>
        <v/>
      </c>
      <c r="OTV31" s="14" t="str">
        <f>IF('Employee Input 20-21'!OTV31="","",'Employee Input 20-21'!OTV31)</f>
        <v/>
      </c>
      <c r="OTW31" s="14" t="str">
        <f>IF('Employee Input 20-21'!OTW31="","",'Employee Input 20-21'!OTW31)</f>
        <v/>
      </c>
      <c r="OTX31" s="14" t="str">
        <f>IF('Employee Input 20-21'!OTX31="","",'Employee Input 20-21'!OTX31)</f>
        <v/>
      </c>
      <c r="OTY31" s="14" t="str">
        <f>IF('Employee Input 20-21'!OTY31="","",'Employee Input 20-21'!OTY31)</f>
        <v/>
      </c>
      <c r="OTZ31" s="14" t="str">
        <f>IF('Employee Input 20-21'!OTZ31="","",'Employee Input 20-21'!OTZ31)</f>
        <v/>
      </c>
      <c r="OUA31" s="14" t="str">
        <f>IF('Employee Input 20-21'!OUA31="","",'Employee Input 20-21'!OUA31)</f>
        <v/>
      </c>
      <c r="OUB31" s="14" t="str">
        <f>IF('Employee Input 20-21'!OUB31="","",'Employee Input 20-21'!OUB31)</f>
        <v/>
      </c>
      <c r="OUC31" s="14" t="str">
        <f>IF('Employee Input 20-21'!OUC31="","",'Employee Input 20-21'!OUC31)</f>
        <v/>
      </c>
      <c r="OUD31" s="14" t="str">
        <f>IF('Employee Input 20-21'!OUD31="","",'Employee Input 20-21'!OUD31)</f>
        <v/>
      </c>
      <c r="OUE31" s="14" t="str">
        <f>IF('Employee Input 20-21'!OUE31="","",'Employee Input 20-21'!OUE31)</f>
        <v/>
      </c>
      <c r="OUF31" s="14" t="str">
        <f>IF('Employee Input 20-21'!OUF31="","",'Employee Input 20-21'!OUF31)</f>
        <v/>
      </c>
      <c r="OUG31" s="14" t="str">
        <f>IF('Employee Input 20-21'!OUG31="","",'Employee Input 20-21'!OUG31)</f>
        <v/>
      </c>
      <c r="OUH31" s="14" t="str">
        <f>IF('Employee Input 20-21'!OUH31="","",'Employee Input 20-21'!OUH31)</f>
        <v/>
      </c>
      <c r="OUI31" s="14" t="str">
        <f>IF('Employee Input 20-21'!OUI31="","",'Employee Input 20-21'!OUI31)</f>
        <v/>
      </c>
      <c r="OUJ31" s="14" t="str">
        <f>IF('Employee Input 20-21'!OUJ31="","",'Employee Input 20-21'!OUJ31)</f>
        <v/>
      </c>
      <c r="OUK31" s="14" t="str">
        <f>IF('Employee Input 20-21'!OUK31="","",'Employee Input 20-21'!OUK31)</f>
        <v/>
      </c>
      <c r="OUL31" s="14" t="str">
        <f>IF('Employee Input 20-21'!OUL31="","",'Employee Input 20-21'!OUL31)</f>
        <v/>
      </c>
      <c r="OUM31" s="14" t="str">
        <f>IF('Employee Input 20-21'!OUM31="","",'Employee Input 20-21'!OUM31)</f>
        <v/>
      </c>
      <c r="OUN31" s="14" t="str">
        <f>IF('Employee Input 20-21'!OUN31="","",'Employee Input 20-21'!OUN31)</f>
        <v/>
      </c>
      <c r="OUO31" s="14" t="str">
        <f>IF('Employee Input 20-21'!OUO31="","",'Employee Input 20-21'!OUO31)</f>
        <v/>
      </c>
      <c r="OUP31" s="14" t="str">
        <f>IF('Employee Input 20-21'!OUP31="","",'Employee Input 20-21'!OUP31)</f>
        <v/>
      </c>
      <c r="OUQ31" s="14" t="str">
        <f>IF('Employee Input 20-21'!OUQ31="","",'Employee Input 20-21'!OUQ31)</f>
        <v/>
      </c>
      <c r="OUR31" s="14" t="str">
        <f>IF('Employee Input 20-21'!OUR31="","",'Employee Input 20-21'!OUR31)</f>
        <v/>
      </c>
      <c r="OUS31" s="14" t="str">
        <f>IF('Employee Input 20-21'!OUS31="","",'Employee Input 20-21'!OUS31)</f>
        <v/>
      </c>
      <c r="OUT31" s="14" t="str">
        <f>IF('Employee Input 20-21'!OUT31="","",'Employee Input 20-21'!OUT31)</f>
        <v/>
      </c>
      <c r="OUU31" s="14" t="str">
        <f>IF('Employee Input 20-21'!OUU31="","",'Employee Input 20-21'!OUU31)</f>
        <v/>
      </c>
      <c r="OUV31" s="14" t="str">
        <f>IF('Employee Input 20-21'!OUV31="","",'Employee Input 20-21'!OUV31)</f>
        <v/>
      </c>
      <c r="OUW31" s="14" t="str">
        <f>IF('Employee Input 20-21'!OUW31="","",'Employee Input 20-21'!OUW31)</f>
        <v/>
      </c>
      <c r="OUX31" s="14" t="str">
        <f>IF('Employee Input 20-21'!OUX31="","",'Employee Input 20-21'!OUX31)</f>
        <v/>
      </c>
      <c r="OUY31" s="14" t="str">
        <f>IF('Employee Input 20-21'!OUY31="","",'Employee Input 20-21'!OUY31)</f>
        <v/>
      </c>
      <c r="OUZ31" s="14" t="str">
        <f>IF('Employee Input 20-21'!OUZ31="","",'Employee Input 20-21'!OUZ31)</f>
        <v/>
      </c>
      <c r="OVA31" s="14" t="str">
        <f>IF('Employee Input 20-21'!OVA31="","",'Employee Input 20-21'!OVA31)</f>
        <v/>
      </c>
      <c r="OVB31" s="14" t="str">
        <f>IF('Employee Input 20-21'!OVB31="","",'Employee Input 20-21'!OVB31)</f>
        <v/>
      </c>
      <c r="OVC31" s="14" t="str">
        <f>IF('Employee Input 20-21'!OVC31="","",'Employee Input 20-21'!OVC31)</f>
        <v/>
      </c>
      <c r="OVD31" s="14" t="str">
        <f>IF('Employee Input 20-21'!OVD31="","",'Employee Input 20-21'!OVD31)</f>
        <v/>
      </c>
      <c r="OVE31" s="14" t="str">
        <f>IF('Employee Input 20-21'!OVE31="","",'Employee Input 20-21'!OVE31)</f>
        <v/>
      </c>
      <c r="OVF31" s="14" t="str">
        <f>IF('Employee Input 20-21'!OVF31="","",'Employee Input 20-21'!OVF31)</f>
        <v/>
      </c>
      <c r="OVG31" s="14" t="str">
        <f>IF('Employee Input 20-21'!OVG31="","",'Employee Input 20-21'!OVG31)</f>
        <v/>
      </c>
      <c r="OVH31" s="14" t="str">
        <f>IF('Employee Input 20-21'!OVH31="","",'Employee Input 20-21'!OVH31)</f>
        <v/>
      </c>
      <c r="OVI31" s="14" t="str">
        <f>IF('Employee Input 20-21'!OVI31="","",'Employee Input 20-21'!OVI31)</f>
        <v/>
      </c>
      <c r="OVJ31" s="14" t="str">
        <f>IF('Employee Input 20-21'!OVJ31="","",'Employee Input 20-21'!OVJ31)</f>
        <v/>
      </c>
      <c r="OVK31" s="14" t="str">
        <f>IF('Employee Input 20-21'!OVK31="","",'Employee Input 20-21'!OVK31)</f>
        <v/>
      </c>
      <c r="OVL31" s="14" t="str">
        <f>IF('Employee Input 20-21'!OVL31="","",'Employee Input 20-21'!OVL31)</f>
        <v/>
      </c>
      <c r="OVM31" s="14" t="str">
        <f>IF('Employee Input 20-21'!OVM31="","",'Employee Input 20-21'!OVM31)</f>
        <v/>
      </c>
      <c r="OVN31" s="14" t="str">
        <f>IF('Employee Input 20-21'!OVN31="","",'Employee Input 20-21'!OVN31)</f>
        <v/>
      </c>
      <c r="OVO31" s="14" t="str">
        <f>IF('Employee Input 20-21'!OVO31="","",'Employee Input 20-21'!OVO31)</f>
        <v/>
      </c>
      <c r="OVP31" s="14" t="str">
        <f>IF('Employee Input 20-21'!OVP31="","",'Employee Input 20-21'!OVP31)</f>
        <v/>
      </c>
      <c r="OVQ31" s="14" t="str">
        <f>IF('Employee Input 20-21'!OVQ31="","",'Employee Input 20-21'!OVQ31)</f>
        <v/>
      </c>
      <c r="OVR31" s="14" t="str">
        <f>IF('Employee Input 20-21'!OVR31="","",'Employee Input 20-21'!OVR31)</f>
        <v/>
      </c>
      <c r="OVS31" s="14" t="str">
        <f>IF('Employee Input 20-21'!OVS31="","",'Employee Input 20-21'!OVS31)</f>
        <v/>
      </c>
      <c r="OVT31" s="14" t="str">
        <f>IF('Employee Input 20-21'!OVT31="","",'Employee Input 20-21'!OVT31)</f>
        <v/>
      </c>
      <c r="OVU31" s="14" t="str">
        <f>IF('Employee Input 20-21'!OVU31="","",'Employee Input 20-21'!OVU31)</f>
        <v/>
      </c>
      <c r="OVV31" s="14" t="str">
        <f>IF('Employee Input 20-21'!OVV31="","",'Employee Input 20-21'!OVV31)</f>
        <v/>
      </c>
      <c r="OVW31" s="14" t="str">
        <f>IF('Employee Input 20-21'!OVW31="","",'Employee Input 20-21'!OVW31)</f>
        <v/>
      </c>
      <c r="OVX31" s="14" t="str">
        <f>IF('Employee Input 20-21'!OVX31="","",'Employee Input 20-21'!OVX31)</f>
        <v/>
      </c>
      <c r="OVY31" s="14" t="str">
        <f>IF('Employee Input 20-21'!OVY31="","",'Employee Input 20-21'!OVY31)</f>
        <v/>
      </c>
      <c r="OVZ31" s="14" t="str">
        <f>IF('Employee Input 20-21'!OVZ31="","",'Employee Input 20-21'!OVZ31)</f>
        <v/>
      </c>
      <c r="OWA31" s="14" t="str">
        <f>IF('Employee Input 20-21'!OWA31="","",'Employee Input 20-21'!OWA31)</f>
        <v/>
      </c>
      <c r="OWB31" s="14" t="str">
        <f>IF('Employee Input 20-21'!OWB31="","",'Employee Input 20-21'!OWB31)</f>
        <v/>
      </c>
      <c r="OWC31" s="14" t="str">
        <f>IF('Employee Input 20-21'!OWC31="","",'Employee Input 20-21'!OWC31)</f>
        <v/>
      </c>
      <c r="OWD31" s="14" t="str">
        <f>IF('Employee Input 20-21'!OWD31="","",'Employee Input 20-21'!OWD31)</f>
        <v/>
      </c>
      <c r="OWE31" s="14" t="str">
        <f>IF('Employee Input 20-21'!OWE31="","",'Employee Input 20-21'!OWE31)</f>
        <v/>
      </c>
      <c r="OWF31" s="14" t="str">
        <f>IF('Employee Input 20-21'!OWF31="","",'Employee Input 20-21'!OWF31)</f>
        <v/>
      </c>
      <c r="OWG31" s="14" t="str">
        <f>IF('Employee Input 20-21'!OWG31="","",'Employee Input 20-21'!OWG31)</f>
        <v/>
      </c>
      <c r="OWH31" s="14" t="str">
        <f>IF('Employee Input 20-21'!OWH31="","",'Employee Input 20-21'!OWH31)</f>
        <v/>
      </c>
      <c r="OWI31" s="14" t="str">
        <f>IF('Employee Input 20-21'!OWI31="","",'Employee Input 20-21'!OWI31)</f>
        <v/>
      </c>
      <c r="OWJ31" s="14" t="str">
        <f>IF('Employee Input 20-21'!OWJ31="","",'Employee Input 20-21'!OWJ31)</f>
        <v/>
      </c>
      <c r="OWK31" s="14" t="str">
        <f>IF('Employee Input 20-21'!OWK31="","",'Employee Input 20-21'!OWK31)</f>
        <v/>
      </c>
      <c r="OWL31" s="14" t="str">
        <f>IF('Employee Input 20-21'!OWL31="","",'Employee Input 20-21'!OWL31)</f>
        <v/>
      </c>
      <c r="OWM31" s="14" t="str">
        <f>IF('Employee Input 20-21'!OWM31="","",'Employee Input 20-21'!OWM31)</f>
        <v/>
      </c>
      <c r="OWN31" s="14" t="str">
        <f>IF('Employee Input 20-21'!OWN31="","",'Employee Input 20-21'!OWN31)</f>
        <v/>
      </c>
      <c r="OWO31" s="14" t="str">
        <f>IF('Employee Input 20-21'!OWO31="","",'Employee Input 20-21'!OWO31)</f>
        <v/>
      </c>
      <c r="OWP31" s="14" t="str">
        <f>IF('Employee Input 20-21'!OWP31="","",'Employee Input 20-21'!OWP31)</f>
        <v/>
      </c>
      <c r="OWQ31" s="14" t="str">
        <f>IF('Employee Input 20-21'!OWQ31="","",'Employee Input 20-21'!OWQ31)</f>
        <v/>
      </c>
      <c r="OWR31" s="14" t="str">
        <f>IF('Employee Input 20-21'!OWR31="","",'Employee Input 20-21'!OWR31)</f>
        <v/>
      </c>
      <c r="OWS31" s="14" t="str">
        <f>IF('Employee Input 20-21'!OWS31="","",'Employee Input 20-21'!OWS31)</f>
        <v/>
      </c>
      <c r="OWT31" s="14" t="str">
        <f>IF('Employee Input 20-21'!OWT31="","",'Employee Input 20-21'!OWT31)</f>
        <v/>
      </c>
      <c r="OWU31" s="14" t="str">
        <f>IF('Employee Input 20-21'!OWU31="","",'Employee Input 20-21'!OWU31)</f>
        <v/>
      </c>
      <c r="OWV31" s="14" t="str">
        <f>IF('Employee Input 20-21'!OWV31="","",'Employee Input 20-21'!OWV31)</f>
        <v/>
      </c>
      <c r="OWW31" s="14" t="str">
        <f>IF('Employee Input 20-21'!OWW31="","",'Employee Input 20-21'!OWW31)</f>
        <v/>
      </c>
      <c r="OWX31" s="14" t="str">
        <f>IF('Employee Input 20-21'!OWX31="","",'Employee Input 20-21'!OWX31)</f>
        <v/>
      </c>
      <c r="OWY31" s="14" t="str">
        <f>IF('Employee Input 20-21'!OWY31="","",'Employee Input 20-21'!OWY31)</f>
        <v/>
      </c>
      <c r="OWZ31" s="14" t="str">
        <f>IF('Employee Input 20-21'!OWZ31="","",'Employee Input 20-21'!OWZ31)</f>
        <v/>
      </c>
      <c r="OXA31" s="14" t="str">
        <f>IF('Employee Input 20-21'!OXA31="","",'Employee Input 20-21'!OXA31)</f>
        <v/>
      </c>
      <c r="OXB31" s="14" t="str">
        <f>IF('Employee Input 20-21'!OXB31="","",'Employee Input 20-21'!OXB31)</f>
        <v/>
      </c>
      <c r="OXC31" s="14" t="str">
        <f>IF('Employee Input 20-21'!OXC31="","",'Employee Input 20-21'!OXC31)</f>
        <v/>
      </c>
      <c r="OXD31" s="14" t="str">
        <f>IF('Employee Input 20-21'!OXD31="","",'Employee Input 20-21'!OXD31)</f>
        <v/>
      </c>
      <c r="OXE31" s="14" t="str">
        <f>IF('Employee Input 20-21'!OXE31="","",'Employee Input 20-21'!OXE31)</f>
        <v/>
      </c>
      <c r="OXF31" s="14" t="str">
        <f>IF('Employee Input 20-21'!OXF31="","",'Employee Input 20-21'!OXF31)</f>
        <v/>
      </c>
      <c r="OXG31" s="14" t="str">
        <f>IF('Employee Input 20-21'!OXG31="","",'Employee Input 20-21'!OXG31)</f>
        <v/>
      </c>
      <c r="OXH31" s="14" t="str">
        <f>IF('Employee Input 20-21'!OXH31="","",'Employee Input 20-21'!OXH31)</f>
        <v/>
      </c>
      <c r="OXI31" s="14" t="str">
        <f>IF('Employee Input 20-21'!OXI31="","",'Employee Input 20-21'!OXI31)</f>
        <v/>
      </c>
      <c r="OXJ31" s="14" t="str">
        <f>IF('Employee Input 20-21'!OXJ31="","",'Employee Input 20-21'!OXJ31)</f>
        <v/>
      </c>
      <c r="OXK31" s="14" t="str">
        <f>IF('Employee Input 20-21'!OXK31="","",'Employee Input 20-21'!OXK31)</f>
        <v/>
      </c>
      <c r="OXL31" s="14" t="str">
        <f>IF('Employee Input 20-21'!OXL31="","",'Employee Input 20-21'!OXL31)</f>
        <v/>
      </c>
      <c r="OXM31" s="14" t="str">
        <f>IF('Employee Input 20-21'!OXM31="","",'Employee Input 20-21'!OXM31)</f>
        <v/>
      </c>
      <c r="OXN31" s="14" t="str">
        <f>IF('Employee Input 20-21'!OXN31="","",'Employee Input 20-21'!OXN31)</f>
        <v/>
      </c>
      <c r="OXO31" s="14" t="str">
        <f>IF('Employee Input 20-21'!OXO31="","",'Employee Input 20-21'!OXO31)</f>
        <v/>
      </c>
      <c r="OXP31" s="14" t="str">
        <f>IF('Employee Input 20-21'!OXP31="","",'Employee Input 20-21'!OXP31)</f>
        <v/>
      </c>
      <c r="OXQ31" s="14" t="str">
        <f>IF('Employee Input 20-21'!OXQ31="","",'Employee Input 20-21'!OXQ31)</f>
        <v/>
      </c>
      <c r="OXR31" s="14" t="str">
        <f>IF('Employee Input 20-21'!OXR31="","",'Employee Input 20-21'!OXR31)</f>
        <v/>
      </c>
      <c r="OXS31" s="14" t="str">
        <f>IF('Employee Input 20-21'!OXS31="","",'Employee Input 20-21'!OXS31)</f>
        <v/>
      </c>
      <c r="OXT31" s="14" t="str">
        <f>IF('Employee Input 20-21'!OXT31="","",'Employee Input 20-21'!OXT31)</f>
        <v/>
      </c>
      <c r="OXU31" s="14" t="str">
        <f>IF('Employee Input 20-21'!OXU31="","",'Employee Input 20-21'!OXU31)</f>
        <v/>
      </c>
      <c r="OXV31" s="14" t="str">
        <f>IF('Employee Input 20-21'!OXV31="","",'Employee Input 20-21'!OXV31)</f>
        <v/>
      </c>
      <c r="OXW31" s="14" t="str">
        <f>IF('Employee Input 20-21'!OXW31="","",'Employee Input 20-21'!OXW31)</f>
        <v/>
      </c>
      <c r="OXX31" s="14" t="str">
        <f>IF('Employee Input 20-21'!OXX31="","",'Employee Input 20-21'!OXX31)</f>
        <v/>
      </c>
      <c r="OXY31" s="14" t="str">
        <f>IF('Employee Input 20-21'!OXY31="","",'Employee Input 20-21'!OXY31)</f>
        <v/>
      </c>
      <c r="OXZ31" s="14" t="str">
        <f>IF('Employee Input 20-21'!OXZ31="","",'Employee Input 20-21'!OXZ31)</f>
        <v/>
      </c>
      <c r="OYA31" s="14" t="str">
        <f>IF('Employee Input 20-21'!OYA31="","",'Employee Input 20-21'!OYA31)</f>
        <v/>
      </c>
      <c r="OYB31" s="14" t="str">
        <f>IF('Employee Input 20-21'!OYB31="","",'Employee Input 20-21'!OYB31)</f>
        <v/>
      </c>
      <c r="OYC31" s="14" t="str">
        <f>IF('Employee Input 20-21'!OYC31="","",'Employee Input 20-21'!OYC31)</f>
        <v/>
      </c>
      <c r="OYD31" s="14" t="str">
        <f>IF('Employee Input 20-21'!OYD31="","",'Employee Input 20-21'!OYD31)</f>
        <v/>
      </c>
      <c r="OYE31" s="14" t="str">
        <f>IF('Employee Input 20-21'!OYE31="","",'Employee Input 20-21'!OYE31)</f>
        <v/>
      </c>
      <c r="OYF31" s="14" t="str">
        <f>IF('Employee Input 20-21'!OYF31="","",'Employee Input 20-21'!OYF31)</f>
        <v/>
      </c>
      <c r="OYG31" s="14" t="str">
        <f>IF('Employee Input 20-21'!OYG31="","",'Employee Input 20-21'!OYG31)</f>
        <v/>
      </c>
      <c r="OYH31" s="14" t="str">
        <f>IF('Employee Input 20-21'!OYH31="","",'Employee Input 20-21'!OYH31)</f>
        <v/>
      </c>
      <c r="OYI31" s="14" t="str">
        <f>IF('Employee Input 20-21'!OYI31="","",'Employee Input 20-21'!OYI31)</f>
        <v/>
      </c>
      <c r="OYJ31" s="14" t="str">
        <f>IF('Employee Input 20-21'!OYJ31="","",'Employee Input 20-21'!OYJ31)</f>
        <v/>
      </c>
      <c r="OYK31" s="14" t="str">
        <f>IF('Employee Input 20-21'!OYK31="","",'Employee Input 20-21'!OYK31)</f>
        <v/>
      </c>
      <c r="OYL31" s="14" t="str">
        <f>IF('Employee Input 20-21'!OYL31="","",'Employee Input 20-21'!OYL31)</f>
        <v/>
      </c>
      <c r="OYM31" s="14" t="str">
        <f>IF('Employee Input 20-21'!OYM31="","",'Employee Input 20-21'!OYM31)</f>
        <v/>
      </c>
      <c r="OYN31" s="14" t="str">
        <f>IF('Employee Input 20-21'!OYN31="","",'Employee Input 20-21'!OYN31)</f>
        <v/>
      </c>
      <c r="OYO31" s="14" t="str">
        <f>IF('Employee Input 20-21'!OYO31="","",'Employee Input 20-21'!OYO31)</f>
        <v/>
      </c>
      <c r="OYP31" s="14" t="str">
        <f>IF('Employee Input 20-21'!OYP31="","",'Employee Input 20-21'!OYP31)</f>
        <v/>
      </c>
      <c r="OYQ31" s="14" t="str">
        <f>IF('Employee Input 20-21'!OYQ31="","",'Employee Input 20-21'!OYQ31)</f>
        <v/>
      </c>
      <c r="OYR31" s="14" t="str">
        <f>IF('Employee Input 20-21'!OYR31="","",'Employee Input 20-21'!OYR31)</f>
        <v/>
      </c>
      <c r="OYS31" s="14" t="str">
        <f>IF('Employee Input 20-21'!OYS31="","",'Employee Input 20-21'!OYS31)</f>
        <v/>
      </c>
      <c r="OYT31" s="14" t="str">
        <f>IF('Employee Input 20-21'!OYT31="","",'Employee Input 20-21'!OYT31)</f>
        <v/>
      </c>
      <c r="OYU31" s="14" t="str">
        <f>IF('Employee Input 20-21'!OYU31="","",'Employee Input 20-21'!OYU31)</f>
        <v/>
      </c>
      <c r="OYV31" s="14" t="str">
        <f>IF('Employee Input 20-21'!OYV31="","",'Employee Input 20-21'!OYV31)</f>
        <v/>
      </c>
      <c r="OYW31" s="14" t="str">
        <f>IF('Employee Input 20-21'!OYW31="","",'Employee Input 20-21'!OYW31)</f>
        <v/>
      </c>
      <c r="OYX31" s="14" t="str">
        <f>IF('Employee Input 20-21'!OYX31="","",'Employee Input 20-21'!OYX31)</f>
        <v/>
      </c>
      <c r="OYY31" s="14" t="str">
        <f>IF('Employee Input 20-21'!OYY31="","",'Employee Input 20-21'!OYY31)</f>
        <v/>
      </c>
      <c r="OYZ31" s="14" t="str">
        <f>IF('Employee Input 20-21'!OYZ31="","",'Employee Input 20-21'!OYZ31)</f>
        <v/>
      </c>
      <c r="OZA31" s="14" t="str">
        <f>IF('Employee Input 20-21'!OZA31="","",'Employee Input 20-21'!OZA31)</f>
        <v/>
      </c>
      <c r="OZB31" s="14" t="str">
        <f>IF('Employee Input 20-21'!OZB31="","",'Employee Input 20-21'!OZB31)</f>
        <v/>
      </c>
      <c r="OZC31" s="14" t="str">
        <f>IF('Employee Input 20-21'!OZC31="","",'Employee Input 20-21'!OZC31)</f>
        <v/>
      </c>
      <c r="OZD31" s="14" t="str">
        <f>IF('Employee Input 20-21'!OZD31="","",'Employee Input 20-21'!OZD31)</f>
        <v/>
      </c>
      <c r="OZE31" s="14" t="str">
        <f>IF('Employee Input 20-21'!OZE31="","",'Employee Input 20-21'!OZE31)</f>
        <v/>
      </c>
      <c r="OZF31" s="14" t="str">
        <f>IF('Employee Input 20-21'!OZF31="","",'Employee Input 20-21'!OZF31)</f>
        <v/>
      </c>
      <c r="OZG31" s="14" t="str">
        <f>IF('Employee Input 20-21'!OZG31="","",'Employee Input 20-21'!OZG31)</f>
        <v/>
      </c>
      <c r="OZH31" s="14" t="str">
        <f>IF('Employee Input 20-21'!OZH31="","",'Employee Input 20-21'!OZH31)</f>
        <v/>
      </c>
      <c r="OZI31" s="14" t="str">
        <f>IF('Employee Input 20-21'!OZI31="","",'Employee Input 20-21'!OZI31)</f>
        <v/>
      </c>
      <c r="OZJ31" s="14" t="str">
        <f>IF('Employee Input 20-21'!OZJ31="","",'Employee Input 20-21'!OZJ31)</f>
        <v/>
      </c>
      <c r="OZK31" s="14" t="str">
        <f>IF('Employee Input 20-21'!OZK31="","",'Employee Input 20-21'!OZK31)</f>
        <v/>
      </c>
      <c r="OZL31" s="14" t="str">
        <f>IF('Employee Input 20-21'!OZL31="","",'Employee Input 20-21'!OZL31)</f>
        <v/>
      </c>
      <c r="OZM31" s="14" t="str">
        <f>IF('Employee Input 20-21'!OZM31="","",'Employee Input 20-21'!OZM31)</f>
        <v/>
      </c>
      <c r="OZN31" s="14" t="str">
        <f>IF('Employee Input 20-21'!OZN31="","",'Employee Input 20-21'!OZN31)</f>
        <v/>
      </c>
      <c r="OZO31" s="14" t="str">
        <f>IF('Employee Input 20-21'!OZO31="","",'Employee Input 20-21'!OZO31)</f>
        <v/>
      </c>
      <c r="OZP31" s="14" t="str">
        <f>IF('Employee Input 20-21'!OZP31="","",'Employee Input 20-21'!OZP31)</f>
        <v/>
      </c>
      <c r="OZQ31" s="14" t="str">
        <f>IF('Employee Input 20-21'!OZQ31="","",'Employee Input 20-21'!OZQ31)</f>
        <v/>
      </c>
      <c r="OZR31" s="14" t="str">
        <f>IF('Employee Input 20-21'!OZR31="","",'Employee Input 20-21'!OZR31)</f>
        <v/>
      </c>
      <c r="OZS31" s="14" t="str">
        <f>IF('Employee Input 20-21'!OZS31="","",'Employee Input 20-21'!OZS31)</f>
        <v/>
      </c>
      <c r="OZT31" s="14" t="str">
        <f>IF('Employee Input 20-21'!OZT31="","",'Employee Input 20-21'!OZT31)</f>
        <v/>
      </c>
      <c r="OZU31" s="14" t="str">
        <f>IF('Employee Input 20-21'!OZU31="","",'Employee Input 20-21'!OZU31)</f>
        <v/>
      </c>
      <c r="OZV31" s="14" t="str">
        <f>IF('Employee Input 20-21'!OZV31="","",'Employee Input 20-21'!OZV31)</f>
        <v/>
      </c>
      <c r="OZW31" s="14" t="str">
        <f>IF('Employee Input 20-21'!OZW31="","",'Employee Input 20-21'!OZW31)</f>
        <v/>
      </c>
      <c r="OZX31" s="14" t="str">
        <f>IF('Employee Input 20-21'!OZX31="","",'Employee Input 20-21'!OZX31)</f>
        <v/>
      </c>
      <c r="OZY31" s="14" t="str">
        <f>IF('Employee Input 20-21'!OZY31="","",'Employee Input 20-21'!OZY31)</f>
        <v/>
      </c>
      <c r="OZZ31" s="14" t="str">
        <f>IF('Employee Input 20-21'!OZZ31="","",'Employee Input 20-21'!OZZ31)</f>
        <v/>
      </c>
      <c r="PAA31" s="14" t="str">
        <f>IF('Employee Input 20-21'!PAA31="","",'Employee Input 20-21'!PAA31)</f>
        <v/>
      </c>
      <c r="PAB31" s="14" t="str">
        <f>IF('Employee Input 20-21'!PAB31="","",'Employee Input 20-21'!PAB31)</f>
        <v/>
      </c>
      <c r="PAC31" s="14" t="str">
        <f>IF('Employee Input 20-21'!PAC31="","",'Employee Input 20-21'!PAC31)</f>
        <v/>
      </c>
      <c r="PAD31" s="14" t="str">
        <f>IF('Employee Input 20-21'!PAD31="","",'Employee Input 20-21'!PAD31)</f>
        <v/>
      </c>
      <c r="PAE31" s="14" t="str">
        <f>IF('Employee Input 20-21'!PAE31="","",'Employee Input 20-21'!PAE31)</f>
        <v/>
      </c>
      <c r="PAF31" s="14" t="str">
        <f>IF('Employee Input 20-21'!PAF31="","",'Employee Input 20-21'!PAF31)</f>
        <v/>
      </c>
      <c r="PAG31" s="14" t="str">
        <f>IF('Employee Input 20-21'!PAG31="","",'Employee Input 20-21'!PAG31)</f>
        <v/>
      </c>
      <c r="PAH31" s="14" t="str">
        <f>IF('Employee Input 20-21'!PAH31="","",'Employee Input 20-21'!PAH31)</f>
        <v/>
      </c>
      <c r="PAI31" s="14" t="str">
        <f>IF('Employee Input 20-21'!PAI31="","",'Employee Input 20-21'!PAI31)</f>
        <v/>
      </c>
      <c r="PAJ31" s="14" t="str">
        <f>IF('Employee Input 20-21'!PAJ31="","",'Employee Input 20-21'!PAJ31)</f>
        <v/>
      </c>
      <c r="PAK31" s="14" t="str">
        <f>IF('Employee Input 20-21'!PAK31="","",'Employee Input 20-21'!PAK31)</f>
        <v/>
      </c>
      <c r="PAL31" s="14" t="str">
        <f>IF('Employee Input 20-21'!PAL31="","",'Employee Input 20-21'!PAL31)</f>
        <v/>
      </c>
      <c r="PAM31" s="14" t="str">
        <f>IF('Employee Input 20-21'!PAM31="","",'Employee Input 20-21'!PAM31)</f>
        <v/>
      </c>
      <c r="PAN31" s="14" t="str">
        <f>IF('Employee Input 20-21'!PAN31="","",'Employee Input 20-21'!PAN31)</f>
        <v/>
      </c>
      <c r="PAO31" s="14" t="str">
        <f>IF('Employee Input 20-21'!PAO31="","",'Employee Input 20-21'!PAO31)</f>
        <v/>
      </c>
      <c r="PAP31" s="14" t="str">
        <f>IF('Employee Input 20-21'!PAP31="","",'Employee Input 20-21'!PAP31)</f>
        <v/>
      </c>
      <c r="PAQ31" s="14" t="str">
        <f>IF('Employee Input 20-21'!PAQ31="","",'Employee Input 20-21'!PAQ31)</f>
        <v/>
      </c>
      <c r="PAR31" s="14" t="str">
        <f>IF('Employee Input 20-21'!PAR31="","",'Employee Input 20-21'!PAR31)</f>
        <v/>
      </c>
      <c r="PAS31" s="14" t="str">
        <f>IF('Employee Input 20-21'!PAS31="","",'Employee Input 20-21'!PAS31)</f>
        <v/>
      </c>
      <c r="PAT31" s="14" t="str">
        <f>IF('Employee Input 20-21'!PAT31="","",'Employee Input 20-21'!PAT31)</f>
        <v/>
      </c>
      <c r="PAU31" s="14" t="str">
        <f>IF('Employee Input 20-21'!PAU31="","",'Employee Input 20-21'!PAU31)</f>
        <v/>
      </c>
      <c r="PAV31" s="14" t="str">
        <f>IF('Employee Input 20-21'!PAV31="","",'Employee Input 20-21'!PAV31)</f>
        <v/>
      </c>
      <c r="PAW31" s="14" t="str">
        <f>IF('Employee Input 20-21'!PAW31="","",'Employee Input 20-21'!PAW31)</f>
        <v/>
      </c>
      <c r="PAX31" s="14" t="str">
        <f>IF('Employee Input 20-21'!PAX31="","",'Employee Input 20-21'!PAX31)</f>
        <v/>
      </c>
      <c r="PAY31" s="14" t="str">
        <f>IF('Employee Input 20-21'!PAY31="","",'Employee Input 20-21'!PAY31)</f>
        <v/>
      </c>
      <c r="PAZ31" s="14" t="str">
        <f>IF('Employee Input 20-21'!PAZ31="","",'Employee Input 20-21'!PAZ31)</f>
        <v/>
      </c>
      <c r="PBA31" s="14" t="str">
        <f>IF('Employee Input 20-21'!PBA31="","",'Employee Input 20-21'!PBA31)</f>
        <v/>
      </c>
      <c r="PBB31" s="14" t="str">
        <f>IF('Employee Input 20-21'!PBB31="","",'Employee Input 20-21'!PBB31)</f>
        <v/>
      </c>
      <c r="PBC31" s="14" t="str">
        <f>IF('Employee Input 20-21'!PBC31="","",'Employee Input 20-21'!PBC31)</f>
        <v/>
      </c>
      <c r="PBD31" s="14" t="str">
        <f>IF('Employee Input 20-21'!PBD31="","",'Employee Input 20-21'!PBD31)</f>
        <v/>
      </c>
      <c r="PBE31" s="14" t="str">
        <f>IF('Employee Input 20-21'!PBE31="","",'Employee Input 20-21'!PBE31)</f>
        <v/>
      </c>
      <c r="PBF31" s="14" t="str">
        <f>IF('Employee Input 20-21'!PBF31="","",'Employee Input 20-21'!PBF31)</f>
        <v/>
      </c>
      <c r="PBG31" s="14" t="str">
        <f>IF('Employee Input 20-21'!PBG31="","",'Employee Input 20-21'!PBG31)</f>
        <v/>
      </c>
      <c r="PBH31" s="14" t="str">
        <f>IF('Employee Input 20-21'!PBH31="","",'Employee Input 20-21'!PBH31)</f>
        <v/>
      </c>
      <c r="PBI31" s="14" t="str">
        <f>IF('Employee Input 20-21'!PBI31="","",'Employee Input 20-21'!PBI31)</f>
        <v/>
      </c>
      <c r="PBJ31" s="14" t="str">
        <f>IF('Employee Input 20-21'!PBJ31="","",'Employee Input 20-21'!PBJ31)</f>
        <v/>
      </c>
      <c r="PBK31" s="14" t="str">
        <f>IF('Employee Input 20-21'!PBK31="","",'Employee Input 20-21'!PBK31)</f>
        <v/>
      </c>
      <c r="PBL31" s="14" t="str">
        <f>IF('Employee Input 20-21'!PBL31="","",'Employee Input 20-21'!PBL31)</f>
        <v/>
      </c>
      <c r="PBM31" s="14" t="str">
        <f>IF('Employee Input 20-21'!PBM31="","",'Employee Input 20-21'!PBM31)</f>
        <v/>
      </c>
      <c r="PBN31" s="14" t="str">
        <f>IF('Employee Input 20-21'!PBN31="","",'Employee Input 20-21'!PBN31)</f>
        <v/>
      </c>
      <c r="PBO31" s="14" t="str">
        <f>IF('Employee Input 20-21'!PBO31="","",'Employee Input 20-21'!PBO31)</f>
        <v/>
      </c>
      <c r="PBP31" s="14" t="str">
        <f>IF('Employee Input 20-21'!PBP31="","",'Employee Input 20-21'!PBP31)</f>
        <v/>
      </c>
      <c r="PBQ31" s="14" t="str">
        <f>IF('Employee Input 20-21'!PBQ31="","",'Employee Input 20-21'!PBQ31)</f>
        <v/>
      </c>
      <c r="PBR31" s="14" t="str">
        <f>IF('Employee Input 20-21'!PBR31="","",'Employee Input 20-21'!PBR31)</f>
        <v/>
      </c>
      <c r="PBS31" s="14" t="str">
        <f>IF('Employee Input 20-21'!PBS31="","",'Employee Input 20-21'!PBS31)</f>
        <v/>
      </c>
      <c r="PBT31" s="14" t="str">
        <f>IF('Employee Input 20-21'!PBT31="","",'Employee Input 20-21'!PBT31)</f>
        <v/>
      </c>
      <c r="PBU31" s="14" t="str">
        <f>IF('Employee Input 20-21'!PBU31="","",'Employee Input 20-21'!PBU31)</f>
        <v/>
      </c>
      <c r="PBV31" s="14" t="str">
        <f>IF('Employee Input 20-21'!PBV31="","",'Employee Input 20-21'!PBV31)</f>
        <v/>
      </c>
      <c r="PBW31" s="14" t="str">
        <f>IF('Employee Input 20-21'!PBW31="","",'Employee Input 20-21'!PBW31)</f>
        <v/>
      </c>
      <c r="PBX31" s="14" t="str">
        <f>IF('Employee Input 20-21'!PBX31="","",'Employee Input 20-21'!PBX31)</f>
        <v/>
      </c>
      <c r="PBY31" s="14" t="str">
        <f>IF('Employee Input 20-21'!PBY31="","",'Employee Input 20-21'!PBY31)</f>
        <v/>
      </c>
      <c r="PBZ31" s="14" t="str">
        <f>IF('Employee Input 20-21'!PBZ31="","",'Employee Input 20-21'!PBZ31)</f>
        <v/>
      </c>
      <c r="PCA31" s="14" t="str">
        <f>IF('Employee Input 20-21'!PCA31="","",'Employee Input 20-21'!PCA31)</f>
        <v/>
      </c>
      <c r="PCB31" s="14" t="str">
        <f>IF('Employee Input 20-21'!PCB31="","",'Employee Input 20-21'!PCB31)</f>
        <v/>
      </c>
      <c r="PCC31" s="14" t="str">
        <f>IF('Employee Input 20-21'!PCC31="","",'Employee Input 20-21'!PCC31)</f>
        <v/>
      </c>
      <c r="PCD31" s="14" t="str">
        <f>IF('Employee Input 20-21'!PCD31="","",'Employee Input 20-21'!PCD31)</f>
        <v/>
      </c>
      <c r="PCE31" s="14" t="str">
        <f>IF('Employee Input 20-21'!PCE31="","",'Employee Input 20-21'!PCE31)</f>
        <v/>
      </c>
      <c r="PCF31" s="14" t="str">
        <f>IF('Employee Input 20-21'!PCF31="","",'Employee Input 20-21'!PCF31)</f>
        <v/>
      </c>
      <c r="PCG31" s="14" t="str">
        <f>IF('Employee Input 20-21'!PCG31="","",'Employee Input 20-21'!PCG31)</f>
        <v/>
      </c>
      <c r="PCH31" s="14" t="str">
        <f>IF('Employee Input 20-21'!PCH31="","",'Employee Input 20-21'!PCH31)</f>
        <v/>
      </c>
      <c r="PCI31" s="14" t="str">
        <f>IF('Employee Input 20-21'!PCI31="","",'Employee Input 20-21'!PCI31)</f>
        <v/>
      </c>
      <c r="PCJ31" s="14" t="str">
        <f>IF('Employee Input 20-21'!PCJ31="","",'Employee Input 20-21'!PCJ31)</f>
        <v/>
      </c>
      <c r="PCK31" s="14" t="str">
        <f>IF('Employee Input 20-21'!PCK31="","",'Employee Input 20-21'!PCK31)</f>
        <v/>
      </c>
      <c r="PCL31" s="14" t="str">
        <f>IF('Employee Input 20-21'!PCL31="","",'Employee Input 20-21'!PCL31)</f>
        <v/>
      </c>
      <c r="PCM31" s="14" t="str">
        <f>IF('Employee Input 20-21'!PCM31="","",'Employee Input 20-21'!PCM31)</f>
        <v/>
      </c>
      <c r="PCN31" s="14" t="str">
        <f>IF('Employee Input 20-21'!PCN31="","",'Employee Input 20-21'!PCN31)</f>
        <v/>
      </c>
      <c r="PCO31" s="14" t="str">
        <f>IF('Employee Input 20-21'!PCO31="","",'Employee Input 20-21'!PCO31)</f>
        <v/>
      </c>
      <c r="PCP31" s="14" t="str">
        <f>IF('Employee Input 20-21'!PCP31="","",'Employee Input 20-21'!PCP31)</f>
        <v/>
      </c>
      <c r="PCQ31" s="14" t="str">
        <f>IF('Employee Input 20-21'!PCQ31="","",'Employee Input 20-21'!PCQ31)</f>
        <v/>
      </c>
      <c r="PCR31" s="14" t="str">
        <f>IF('Employee Input 20-21'!PCR31="","",'Employee Input 20-21'!PCR31)</f>
        <v/>
      </c>
      <c r="PCS31" s="14" t="str">
        <f>IF('Employee Input 20-21'!PCS31="","",'Employee Input 20-21'!PCS31)</f>
        <v/>
      </c>
      <c r="PCT31" s="14" t="str">
        <f>IF('Employee Input 20-21'!PCT31="","",'Employee Input 20-21'!PCT31)</f>
        <v/>
      </c>
      <c r="PCU31" s="14" t="str">
        <f>IF('Employee Input 20-21'!PCU31="","",'Employee Input 20-21'!PCU31)</f>
        <v/>
      </c>
      <c r="PCV31" s="14" t="str">
        <f>IF('Employee Input 20-21'!PCV31="","",'Employee Input 20-21'!PCV31)</f>
        <v/>
      </c>
      <c r="PCW31" s="14" t="str">
        <f>IF('Employee Input 20-21'!PCW31="","",'Employee Input 20-21'!PCW31)</f>
        <v/>
      </c>
      <c r="PCX31" s="14" t="str">
        <f>IF('Employee Input 20-21'!PCX31="","",'Employee Input 20-21'!PCX31)</f>
        <v/>
      </c>
      <c r="PCY31" s="14" t="str">
        <f>IF('Employee Input 20-21'!PCY31="","",'Employee Input 20-21'!PCY31)</f>
        <v/>
      </c>
      <c r="PCZ31" s="14" t="str">
        <f>IF('Employee Input 20-21'!PCZ31="","",'Employee Input 20-21'!PCZ31)</f>
        <v/>
      </c>
      <c r="PDA31" s="14" t="str">
        <f>IF('Employee Input 20-21'!PDA31="","",'Employee Input 20-21'!PDA31)</f>
        <v/>
      </c>
      <c r="PDB31" s="14" t="str">
        <f>IF('Employee Input 20-21'!PDB31="","",'Employee Input 20-21'!PDB31)</f>
        <v/>
      </c>
      <c r="PDC31" s="14" t="str">
        <f>IF('Employee Input 20-21'!PDC31="","",'Employee Input 20-21'!PDC31)</f>
        <v/>
      </c>
      <c r="PDD31" s="14" t="str">
        <f>IF('Employee Input 20-21'!PDD31="","",'Employee Input 20-21'!PDD31)</f>
        <v/>
      </c>
      <c r="PDE31" s="14" t="str">
        <f>IF('Employee Input 20-21'!PDE31="","",'Employee Input 20-21'!PDE31)</f>
        <v/>
      </c>
      <c r="PDF31" s="14" t="str">
        <f>IF('Employee Input 20-21'!PDF31="","",'Employee Input 20-21'!PDF31)</f>
        <v/>
      </c>
      <c r="PDG31" s="14" t="str">
        <f>IF('Employee Input 20-21'!PDG31="","",'Employee Input 20-21'!PDG31)</f>
        <v/>
      </c>
      <c r="PDH31" s="14" t="str">
        <f>IF('Employee Input 20-21'!PDH31="","",'Employee Input 20-21'!PDH31)</f>
        <v/>
      </c>
      <c r="PDI31" s="14" t="str">
        <f>IF('Employee Input 20-21'!PDI31="","",'Employee Input 20-21'!PDI31)</f>
        <v/>
      </c>
      <c r="PDJ31" s="14" t="str">
        <f>IF('Employee Input 20-21'!PDJ31="","",'Employee Input 20-21'!PDJ31)</f>
        <v/>
      </c>
      <c r="PDK31" s="14" t="str">
        <f>IF('Employee Input 20-21'!PDK31="","",'Employee Input 20-21'!PDK31)</f>
        <v/>
      </c>
      <c r="PDL31" s="14" t="str">
        <f>IF('Employee Input 20-21'!PDL31="","",'Employee Input 20-21'!PDL31)</f>
        <v/>
      </c>
      <c r="PDM31" s="14" t="str">
        <f>IF('Employee Input 20-21'!PDM31="","",'Employee Input 20-21'!PDM31)</f>
        <v/>
      </c>
      <c r="PDN31" s="14" t="str">
        <f>IF('Employee Input 20-21'!PDN31="","",'Employee Input 20-21'!PDN31)</f>
        <v/>
      </c>
      <c r="PDO31" s="14" t="str">
        <f>IF('Employee Input 20-21'!PDO31="","",'Employee Input 20-21'!PDO31)</f>
        <v/>
      </c>
      <c r="PDP31" s="14" t="str">
        <f>IF('Employee Input 20-21'!PDP31="","",'Employee Input 20-21'!PDP31)</f>
        <v/>
      </c>
      <c r="PDQ31" s="14" t="str">
        <f>IF('Employee Input 20-21'!PDQ31="","",'Employee Input 20-21'!PDQ31)</f>
        <v/>
      </c>
      <c r="PDR31" s="14" t="str">
        <f>IF('Employee Input 20-21'!PDR31="","",'Employee Input 20-21'!PDR31)</f>
        <v/>
      </c>
      <c r="PDS31" s="14" t="str">
        <f>IF('Employee Input 20-21'!PDS31="","",'Employee Input 20-21'!PDS31)</f>
        <v/>
      </c>
      <c r="PDT31" s="14" t="str">
        <f>IF('Employee Input 20-21'!PDT31="","",'Employee Input 20-21'!PDT31)</f>
        <v/>
      </c>
      <c r="PDU31" s="14" t="str">
        <f>IF('Employee Input 20-21'!PDU31="","",'Employee Input 20-21'!PDU31)</f>
        <v/>
      </c>
      <c r="PDV31" s="14" t="str">
        <f>IF('Employee Input 20-21'!PDV31="","",'Employee Input 20-21'!PDV31)</f>
        <v/>
      </c>
      <c r="PDW31" s="14" t="str">
        <f>IF('Employee Input 20-21'!PDW31="","",'Employee Input 20-21'!PDW31)</f>
        <v/>
      </c>
      <c r="PDX31" s="14" t="str">
        <f>IF('Employee Input 20-21'!PDX31="","",'Employee Input 20-21'!PDX31)</f>
        <v/>
      </c>
      <c r="PDY31" s="14" t="str">
        <f>IF('Employee Input 20-21'!PDY31="","",'Employee Input 20-21'!PDY31)</f>
        <v/>
      </c>
      <c r="PDZ31" s="14" t="str">
        <f>IF('Employee Input 20-21'!PDZ31="","",'Employee Input 20-21'!PDZ31)</f>
        <v/>
      </c>
      <c r="PEA31" s="14" t="str">
        <f>IF('Employee Input 20-21'!PEA31="","",'Employee Input 20-21'!PEA31)</f>
        <v/>
      </c>
      <c r="PEB31" s="14" t="str">
        <f>IF('Employee Input 20-21'!PEB31="","",'Employee Input 20-21'!PEB31)</f>
        <v/>
      </c>
      <c r="PEC31" s="14" t="str">
        <f>IF('Employee Input 20-21'!PEC31="","",'Employee Input 20-21'!PEC31)</f>
        <v/>
      </c>
      <c r="PED31" s="14" t="str">
        <f>IF('Employee Input 20-21'!PED31="","",'Employee Input 20-21'!PED31)</f>
        <v/>
      </c>
      <c r="PEE31" s="14" t="str">
        <f>IF('Employee Input 20-21'!PEE31="","",'Employee Input 20-21'!PEE31)</f>
        <v/>
      </c>
      <c r="PEF31" s="14" t="str">
        <f>IF('Employee Input 20-21'!PEF31="","",'Employee Input 20-21'!PEF31)</f>
        <v/>
      </c>
      <c r="PEG31" s="14" t="str">
        <f>IF('Employee Input 20-21'!PEG31="","",'Employee Input 20-21'!PEG31)</f>
        <v/>
      </c>
      <c r="PEH31" s="14" t="str">
        <f>IF('Employee Input 20-21'!PEH31="","",'Employee Input 20-21'!PEH31)</f>
        <v/>
      </c>
      <c r="PEI31" s="14" t="str">
        <f>IF('Employee Input 20-21'!PEI31="","",'Employee Input 20-21'!PEI31)</f>
        <v/>
      </c>
      <c r="PEJ31" s="14" t="str">
        <f>IF('Employee Input 20-21'!PEJ31="","",'Employee Input 20-21'!PEJ31)</f>
        <v/>
      </c>
      <c r="PEK31" s="14" t="str">
        <f>IF('Employee Input 20-21'!PEK31="","",'Employee Input 20-21'!PEK31)</f>
        <v/>
      </c>
      <c r="PEL31" s="14" t="str">
        <f>IF('Employee Input 20-21'!PEL31="","",'Employee Input 20-21'!PEL31)</f>
        <v/>
      </c>
      <c r="PEM31" s="14" t="str">
        <f>IF('Employee Input 20-21'!PEM31="","",'Employee Input 20-21'!PEM31)</f>
        <v/>
      </c>
      <c r="PEN31" s="14" t="str">
        <f>IF('Employee Input 20-21'!PEN31="","",'Employee Input 20-21'!PEN31)</f>
        <v/>
      </c>
      <c r="PEO31" s="14" t="str">
        <f>IF('Employee Input 20-21'!PEO31="","",'Employee Input 20-21'!PEO31)</f>
        <v/>
      </c>
      <c r="PEP31" s="14" t="str">
        <f>IF('Employee Input 20-21'!PEP31="","",'Employee Input 20-21'!PEP31)</f>
        <v/>
      </c>
      <c r="PEQ31" s="14" t="str">
        <f>IF('Employee Input 20-21'!PEQ31="","",'Employee Input 20-21'!PEQ31)</f>
        <v/>
      </c>
      <c r="PER31" s="14" t="str">
        <f>IF('Employee Input 20-21'!PER31="","",'Employee Input 20-21'!PER31)</f>
        <v/>
      </c>
      <c r="PES31" s="14" t="str">
        <f>IF('Employee Input 20-21'!PES31="","",'Employee Input 20-21'!PES31)</f>
        <v/>
      </c>
      <c r="PET31" s="14" t="str">
        <f>IF('Employee Input 20-21'!PET31="","",'Employee Input 20-21'!PET31)</f>
        <v/>
      </c>
      <c r="PEU31" s="14" t="str">
        <f>IF('Employee Input 20-21'!PEU31="","",'Employee Input 20-21'!PEU31)</f>
        <v/>
      </c>
      <c r="PEV31" s="14" t="str">
        <f>IF('Employee Input 20-21'!PEV31="","",'Employee Input 20-21'!PEV31)</f>
        <v/>
      </c>
      <c r="PEW31" s="14" t="str">
        <f>IF('Employee Input 20-21'!PEW31="","",'Employee Input 20-21'!PEW31)</f>
        <v/>
      </c>
      <c r="PEX31" s="14" t="str">
        <f>IF('Employee Input 20-21'!PEX31="","",'Employee Input 20-21'!PEX31)</f>
        <v/>
      </c>
      <c r="PEY31" s="14" t="str">
        <f>IF('Employee Input 20-21'!PEY31="","",'Employee Input 20-21'!PEY31)</f>
        <v/>
      </c>
      <c r="PEZ31" s="14" t="str">
        <f>IF('Employee Input 20-21'!PEZ31="","",'Employee Input 20-21'!PEZ31)</f>
        <v/>
      </c>
      <c r="PFA31" s="14" t="str">
        <f>IF('Employee Input 20-21'!PFA31="","",'Employee Input 20-21'!PFA31)</f>
        <v/>
      </c>
      <c r="PFB31" s="14" t="str">
        <f>IF('Employee Input 20-21'!PFB31="","",'Employee Input 20-21'!PFB31)</f>
        <v/>
      </c>
      <c r="PFC31" s="14" t="str">
        <f>IF('Employee Input 20-21'!PFC31="","",'Employee Input 20-21'!PFC31)</f>
        <v/>
      </c>
      <c r="PFD31" s="14" t="str">
        <f>IF('Employee Input 20-21'!PFD31="","",'Employee Input 20-21'!PFD31)</f>
        <v/>
      </c>
      <c r="PFE31" s="14" t="str">
        <f>IF('Employee Input 20-21'!PFE31="","",'Employee Input 20-21'!PFE31)</f>
        <v/>
      </c>
      <c r="PFF31" s="14" t="str">
        <f>IF('Employee Input 20-21'!PFF31="","",'Employee Input 20-21'!PFF31)</f>
        <v/>
      </c>
      <c r="PFG31" s="14" t="str">
        <f>IF('Employee Input 20-21'!PFG31="","",'Employee Input 20-21'!PFG31)</f>
        <v/>
      </c>
      <c r="PFH31" s="14" t="str">
        <f>IF('Employee Input 20-21'!PFH31="","",'Employee Input 20-21'!PFH31)</f>
        <v/>
      </c>
      <c r="PFI31" s="14" t="str">
        <f>IF('Employee Input 20-21'!PFI31="","",'Employee Input 20-21'!PFI31)</f>
        <v/>
      </c>
      <c r="PFJ31" s="14" t="str">
        <f>IF('Employee Input 20-21'!PFJ31="","",'Employee Input 20-21'!PFJ31)</f>
        <v/>
      </c>
      <c r="PFK31" s="14" t="str">
        <f>IF('Employee Input 20-21'!PFK31="","",'Employee Input 20-21'!PFK31)</f>
        <v/>
      </c>
      <c r="PFL31" s="14" t="str">
        <f>IF('Employee Input 20-21'!PFL31="","",'Employee Input 20-21'!PFL31)</f>
        <v/>
      </c>
      <c r="PFM31" s="14" t="str">
        <f>IF('Employee Input 20-21'!PFM31="","",'Employee Input 20-21'!PFM31)</f>
        <v/>
      </c>
      <c r="PFN31" s="14" t="str">
        <f>IF('Employee Input 20-21'!PFN31="","",'Employee Input 20-21'!PFN31)</f>
        <v/>
      </c>
      <c r="PFO31" s="14" t="str">
        <f>IF('Employee Input 20-21'!PFO31="","",'Employee Input 20-21'!PFO31)</f>
        <v/>
      </c>
      <c r="PFP31" s="14" t="str">
        <f>IF('Employee Input 20-21'!PFP31="","",'Employee Input 20-21'!PFP31)</f>
        <v/>
      </c>
      <c r="PFQ31" s="14" t="str">
        <f>IF('Employee Input 20-21'!PFQ31="","",'Employee Input 20-21'!PFQ31)</f>
        <v/>
      </c>
      <c r="PFR31" s="14" t="str">
        <f>IF('Employee Input 20-21'!PFR31="","",'Employee Input 20-21'!PFR31)</f>
        <v/>
      </c>
      <c r="PFS31" s="14" t="str">
        <f>IF('Employee Input 20-21'!PFS31="","",'Employee Input 20-21'!PFS31)</f>
        <v/>
      </c>
      <c r="PFT31" s="14" t="str">
        <f>IF('Employee Input 20-21'!PFT31="","",'Employee Input 20-21'!PFT31)</f>
        <v/>
      </c>
      <c r="PFU31" s="14" t="str">
        <f>IF('Employee Input 20-21'!PFU31="","",'Employee Input 20-21'!PFU31)</f>
        <v/>
      </c>
      <c r="PFV31" s="14" t="str">
        <f>IF('Employee Input 20-21'!PFV31="","",'Employee Input 20-21'!PFV31)</f>
        <v/>
      </c>
      <c r="PFW31" s="14" t="str">
        <f>IF('Employee Input 20-21'!PFW31="","",'Employee Input 20-21'!PFW31)</f>
        <v/>
      </c>
      <c r="PFX31" s="14" t="str">
        <f>IF('Employee Input 20-21'!PFX31="","",'Employee Input 20-21'!PFX31)</f>
        <v/>
      </c>
      <c r="PFY31" s="14" t="str">
        <f>IF('Employee Input 20-21'!PFY31="","",'Employee Input 20-21'!PFY31)</f>
        <v/>
      </c>
      <c r="PFZ31" s="14" t="str">
        <f>IF('Employee Input 20-21'!PFZ31="","",'Employee Input 20-21'!PFZ31)</f>
        <v/>
      </c>
      <c r="PGA31" s="14" t="str">
        <f>IF('Employee Input 20-21'!PGA31="","",'Employee Input 20-21'!PGA31)</f>
        <v/>
      </c>
      <c r="PGB31" s="14" t="str">
        <f>IF('Employee Input 20-21'!PGB31="","",'Employee Input 20-21'!PGB31)</f>
        <v/>
      </c>
      <c r="PGC31" s="14" t="str">
        <f>IF('Employee Input 20-21'!PGC31="","",'Employee Input 20-21'!PGC31)</f>
        <v/>
      </c>
      <c r="PGD31" s="14" t="str">
        <f>IF('Employee Input 20-21'!PGD31="","",'Employee Input 20-21'!PGD31)</f>
        <v/>
      </c>
      <c r="PGE31" s="14" t="str">
        <f>IF('Employee Input 20-21'!PGE31="","",'Employee Input 20-21'!PGE31)</f>
        <v/>
      </c>
      <c r="PGF31" s="14" t="str">
        <f>IF('Employee Input 20-21'!PGF31="","",'Employee Input 20-21'!PGF31)</f>
        <v/>
      </c>
      <c r="PGG31" s="14" t="str">
        <f>IF('Employee Input 20-21'!PGG31="","",'Employee Input 20-21'!PGG31)</f>
        <v/>
      </c>
      <c r="PGH31" s="14" t="str">
        <f>IF('Employee Input 20-21'!PGH31="","",'Employee Input 20-21'!PGH31)</f>
        <v/>
      </c>
      <c r="PGI31" s="14" t="str">
        <f>IF('Employee Input 20-21'!PGI31="","",'Employee Input 20-21'!PGI31)</f>
        <v/>
      </c>
      <c r="PGJ31" s="14" t="str">
        <f>IF('Employee Input 20-21'!PGJ31="","",'Employee Input 20-21'!PGJ31)</f>
        <v/>
      </c>
      <c r="PGK31" s="14" t="str">
        <f>IF('Employee Input 20-21'!PGK31="","",'Employee Input 20-21'!PGK31)</f>
        <v/>
      </c>
      <c r="PGL31" s="14" t="str">
        <f>IF('Employee Input 20-21'!PGL31="","",'Employee Input 20-21'!PGL31)</f>
        <v/>
      </c>
      <c r="PGM31" s="14" t="str">
        <f>IF('Employee Input 20-21'!PGM31="","",'Employee Input 20-21'!PGM31)</f>
        <v/>
      </c>
      <c r="PGN31" s="14" t="str">
        <f>IF('Employee Input 20-21'!PGN31="","",'Employee Input 20-21'!PGN31)</f>
        <v/>
      </c>
      <c r="PGO31" s="14" t="str">
        <f>IF('Employee Input 20-21'!PGO31="","",'Employee Input 20-21'!PGO31)</f>
        <v/>
      </c>
      <c r="PGP31" s="14" t="str">
        <f>IF('Employee Input 20-21'!PGP31="","",'Employee Input 20-21'!PGP31)</f>
        <v/>
      </c>
      <c r="PGQ31" s="14" t="str">
        <f>IF('Employee Input 20-21'!PGQ31="","",'Employee Input 20-21'!PGQ31)</f>
        <v/>
      </c>
      <c r="PGR31" s="14" t="str">
        <f>IF('Employee Input 20-21'!PGR31="","",'Employee Input 20-21'!PGR31)</f>
        <v/>
      </c>
      <c r="PGS31" s="14" t="str">
        <f>IF('Employee Input 20-21'!PGS31="","",'Employee Input 20-21'!PGS31)</f>
        <v/>
      </c>
      <c r="PGT31" s="14" t="str">
        <f>IF('Employee Input 20-21'!PGT31="","",'Employee Input 20-21'!PGT31)</f>
        <v/>
      </c>
      <c r="PGU31" s="14" t="str">
        <f>IF('Employee Input 20-21'!PGU31="","",'Employee Input 20-21'!PGU31)</f>
        <v/>
      </c>
      <c r="PGV31" s="14" t="str">
        <f>IF('Employee Input 20-21'!PGV31="","",'Employee Input 20-21'!PGV31)</f>
        <v/>
      </c>
      <c r="PGW31" s="14" t="str">
        <f>IF('Employee Input 20-21'!PGW31="","",'Employee Input 20-21'!PGW31)</f>
        <v/>
      </c>
      <c r="PGX31" s="14" t="str">
        <f>IF('Employee Input 20-21'!PGX31="","",'Employee Input 20-21'!PGX31)</f>
        <v/>
      </c>
      <c r="PGY31" s="14" t="str">
        <f>IF('Employee Input 20-21'!PGY31="","",'Employee Input 20-21'!PGY31)</f>
        <v/>
      </c>
      <c r="PGZ31" s="14" t="str">
        <f>IF('Employee Input 20-21'!PGZ31="","",'Employee Input 20-21'!PGZ31)</f>
        <v/>
      </c>
      <c r="PHA31" s="14" t="str">
        <f>IF('Employee Input 20-21'!PHA31="","",'Employee Input 20-21'!PHA31)</f>
        <v/>
      </c>
      <c r="PHB31" s="14" t="str">
        <f>IF('Employee Input 20-21'!PHB31="","",'Employee Input 20-21'!PHB31)</f>
        <v/>
      </c>
      <c r="PHC31" s="14" t="str">
        <f>IF('Employee Input 20-21'!PHC31="","",'Employee Input 20-21'!PHC31)</f>
        <v/>
      </c>
      <c r="PHD31" s="14" t="str">
        <f>IF('Employee Input 20-21'!PHD31="","",'Employee Input 20-21'!PHD31)</f>
        <v/>
      </c>
      <c r="PHE31" s="14" t="str">
        <f>IF('Employee Input 20-21'!PHE31="","",'Employee Input 20-21'!PHE31)</f>
        <v/>
      </c>
      <c r="PHF31" s="14" t="str">
        <f>IF('Employee Input 20-21'!PHF31="","",'Employee Input 20-21'!PHF31)</f>
        <v/>
      </c>
      <c r="PHG31" s="14" t="str">
        <f>IF('Employee Input 20-21'!PHG31="","",'Employee Input 20-21'!PHG31)</f>
        <v/>
      </c>
      <c r="PHH31" s="14" t="str">
        <f>IF('Employee Input 20-21'!PHH31="","",'Employee Input 20-21'!PHH31)</f>
        <v/>
      </c>
      <c r="PHI31" s="14" t="str">
        <f>IF('Employee Input 20-21'!PHI31="","",'Employee Input 20-21'!PHI31)</f>
        <v/>
      </c>
      <c r="PHJ31" s="14" t="str">
        <f>IF('Employee Input 20-21'!PHJ31="","",'Employee Input 20-21'!PHJ31)</f>
        <v/>
      </c>
      <c r="PHK31" s="14" t="str">
        <f>IF('Employee Input 20-21'!PHK31="","",'Employee Input 20-21'!PHK31)</f>
        <v/>
      </c>
      <c r="PHL31" s="14" t="str">
        <f>IF('Employee Input 20-21'!PHL31="","",'Employee Input 20-21'!PHL31)</f>
        <v/>
      </c>
      <c r="PHM31" s="14" t="str">
        <f>IF('Employee Input 20-21'!PHM31="","",'Employee Input 20-21'!PHM31)</f>
        <v/>
      </c>
      <c r="PHN31" s="14" t="str">
        <f>IF('Employee Input 20-21'!PHN31="","",'Employee Input 20-21'!PHN31)</f>
        <v/>
      </c>
      <c r="PHO31" s="14" t="str">
        <f>IF('Employee Input 20-21'!PHO31="","",'Employee Input 20-21'!PHO31)</f>
        <v/>
      </c>
      <c r="PHP31" s="14" t="str">
        <f>IF('Employee Input 20-21'!PHP31="","",'Employee Input 20-21'!PHP31)</f>
        <v/>
      </c>
      <c r="PHQ31" s="14" t="str">
        <f>IF('Employee Input 20-21'!PHQ31="","",'Employee Input 20-21'!PHQ31)</f>
        <v/>
      </c>
      <c r="PHR31" s="14" t="str">
        <f>IF('Employee Input 20-21'!PHR31="","",'Employee Input 20-21'!PHR31)</f>
        <v/>
      </c>
      <c r="PHS31" s="14" t="str">
        <f>IF('Employee Input 20-21'!PHS31="","",'Employee Input 20-21'!PHS31)</f>
        <v/>
      </c>
      <c r="PHT31" s="14" t="str">
        <f>IF('Employee Input 20-21'!PHT31="","",'Employee Input 20-21'!PHT31)</f>
        <v/>
      </c>
      <c r="PHU31" s="14" t="str">
        <f>IF('Employee Input 20-21'!PHU31="","",'Employee Input 20-21'!PHU31)</f>
        <v/>
      </c>
      <c r="PHV31" s="14" t="str">
        <f>IF('Employee Input 20-21'!PHV31="","",'Employee Input 20-21'!PHV31)</f>
        <v/>
      </c>
      <c r="PHW31" s="14" t="str">
        <f>IF('Employee Input 20-21'!PHW31="","",'Employee Input 20-21'!PHW31)</f>
        <v/>
      </c>
      <c r="PHX31" s="14" t="str">
        <f>IF('Employee Input 20-21'!PHX31="","",'Employee Input 20-21'!PHX31)</f>
        <v/>
      </c>
      <c r="PHY31" s="14" t="str">
        <f>IF('Employee Input 20-21'!PHY31="","",'Employee Input 20-21'!PHY31)</f>
        <v/>
      </c>
      <c r="PHZ31" s="14" t="str">
        <f>IF('Employee Input 20-21'!PHZ31="","",'Employee Input 20-21'!PHZ31)</f>
        <v/>
      </c>
      <c r="PIA31" s="14" t="str">
        <f>IF('Employee Input 20-21'!PIA31="","",'Employee Input 20-21'!PIA31)</f>
        <v/>
      </c>
      <c r="PIB31" s="14" t="str">
        <f>IF('Employee Input 20-21'!PIB31="","",'Employee Input 20-21'!PIB31)</f>
        <v/>
      </c>
      <c r="PIC31" s="14" t="str">
        <f>IF('Employee Input 20-21'!PIC31="","",'Employee Input 20-21'!PIC31)</f>
        <v/>
      </c>
      <c r="PID31" s="14" t="str">
        <f>IF('Employee Input 20-21'!PID31="","",'Employee Input 20-21'!PID31)</f>
        <v/>
      </c>
      <c r="PIE31" s="14" t="str">
        <f>IF('Employee Input 20-21'!PIE31="","",'Employee Input 20-21'!PIE31)</f>
        <v/>
      </c>
      <c r="PIF31" s="14" t="str">
        <f>IF('Employee Input 20-21'!PIF31="","",'Employee Input 20-21'!PIF31)</f>
        <v/>
      </c>
      <c r="PIG31" s="14" t="str">
        <f>IF('Employee Input 20-21'!PIG31="","",'Employee Input 20-21'!PIG31)</f>
        <v/>
      </c>
      <c r="PIH31" s="14" t="str">
        <f>IF('Employee Input 20-21'!PIH31="","",'Employee Input 20-21'!PIH31)</f>
        <v/>
      </c>
      <c r="PII31" s="14" t="str">
        <f>IF('Employee Input 20-21'!PII31="","",'Employee Input 20-21'!PII31)</f>
        <v/>
      </c>
      <c r="PIJ31" s="14" t="str">
        <f>IF('Employee Input 20-21'!PIJ31="","",'Employee Input 20-21'!PIJ31)</f>
        <v/>
      </c>
      <c r="PIK31" s="14" t="str">
        <f>IF('Employee Input 20-21'!PIK31="","",'Employee Input 20-21'!PIK31)</f>
        <v/>
      </c>
      <c r="PIL31" s="14" t="str">
        <f>IF('Employee Input 20-21'!PIL31="","",'Employee Input 20-21'!PIL31)</f>
        <v/>
      </c>
      <c r="PIM31" s="14" t="str">
        <f>IF('Employee Input 20-21'!PIM31="","",'Employee Input 20-21'!PIM31)</f>
        <v/>
      </c>
      <c r="PIN31" s="14" t="str">
        <f>IF('Employee Input 20-21'!PIN31="","",'Employee Input 20-21'!PIN31)</f>
        <v/>
      </c>
      <c r="PIO31" s="14" t="str">
        <f>IF('Employee Input 20-21'!PIO31="","",'Employee Input 20-21'!PIO31)</f>
        <v/>
      </c>
      <c r="PIP31" s="14" t="str">
        <f>IF('Employee Input 20-21'!PIP31="","",'Employee Input 20-21'!PIP31)</f>
        <v/>
      </c>
      <c r="PIQ31" s="14" t="str">
        <f>IF('Employee Input 20-21'!PIQ31="","",'Employee Input 20-21'!PIQ31)</f>
        <v/>
      </c>
      <c r="PIR31" s="14" t="str">
        <f>IF('Employee Input 20-21'!PIR31="","",'Employee Input 20-21'!PIR31)</f>
        <v/>
      </c>
      <c r="PIS31" s="14" t="str">
        <f>IF('Employee Input 20-21'!PIS31="","",'Employee Input 20-21'!PIS31)</f>
        <v/>
      </c>
      <c r="PIT31" s="14" t="str">
        <f>IF('Employee Input 20-21'!PIT31="","",'Employee Input 20-21'!PIT31)</f>
        <v/>
      </c>
      <c r="PIU31" s="14" t="str">
        <f>IF('Employee Input 20-21'!PIU31="","",'Employee Input 20-21'!PIU31)</f>
        <v/>
      </c>
      <c r="PIV31" s="14" t="str">
        <f>IF('Employee Input 20-21'!PIV31="","",'Employee Input 20-21'!PIV31)</f>
        <v/>
      </c>
      <c r="PIW31" s="14" t="str">
        <f>IF('Employee Input 20-21'!PIW31="","",'Employee Input 20-21'!PIW31)</f>
        <v/>
      </c>
      <c r="PIX31" s="14" t="str">
        <f>IF('Employee Input 20-21'!PIX31="","",'Employee Input 20-21'!PIX31)</f>
        <v/>
      </c>
      <c r="PIY31" s="14" t="str">
        <f>IF('Employee Input 20-21'!PIY31="","",'Employee Input 20-21'!PIY31)</f>
        <v/>
      </c>
      <c r="PIZ31" s="14" t="str">
        <f>IF('Employee Input 20-21'!PIZ31="","",'Employee Input 20-21'!PIZ31)</f>
        <v/>
      </c>
      <c r="PJA31" s="14" t="str">
        <f>IF('Employee Input 20-21'!PJA31="","",'Employee Input 20-21'!PJA31)</f>
        <v/>
      </c>
      <c r="PJB31" s="14" t="str">
        <f>IF('Employee Input 20-21'!PJB31="","",'Employee Input 20-21'!PJB31)</f>
        <v/>
      </c>
      <c r="PJC31" s="14" t="str">
        <f>IF('Employee Input 20-21'!PJC31="","",'Employee Input 20-21'!PJC31)</f>
        <v/>
      </c>
      <c r="PJD31" s="14" t="str">
        <f>IF('Employee Input 20-21'!PJD31="","",'Employee Input 20-21'!PJD31)</f>
        <v/>
      </c>
      <c r="PJE31" s="14" t="str">
        <f>IF('Employee Input 20-21'!PJE31="","",'Employee Input 20-21'!PJE31)</f>
        <v/>
      </c>
      <c r="PJF31" s="14" t="str">
        <f>IF('Employee Input 20-21'!PJF31="","",'Employee Input 20-21'!PJF31)</f>
        <v/>
      </c>
      <c r="PJG31" s="14" t="str">
        <f>IF('Employee Input 20-21'!PJG31="","",'Employee Input 20-21'!PJG31)</f>
        <v/>
      </c>
      <c r="PJH31" s="14" t="str">
        <f>IF('Employee Input 20-21'!PJH31="","",'Employee Input 20-21'!PJH31)</f>
        <v/>
      </c>
      <c r="PJI31" s="14" t="str">
        <f>IF('Employee Input 20-21'!PJI31="","",'Employee Input 20-21'!PJI31)</f>
        <v/>
      </c>
      <c r="PJJ31" s="14" t="str">
        <f>IF('Employee Input 20-21'!PJJ31="","",'Employee Input 20-21'!PJJ31)</f>
        <v/>
      </c>
      <c r="PJK31" s="14" t="str">
        <f>IF('Employee Input 20-21'!PJK31="","",'Employee Input 20-21'!PJK31)</f>
        <v/>
      </c>
      <c r="PJL31" s="14" t="str">
        <f>IF('Employee Input 20-21'!PJL31="","",'Employee Input 20-21'!PJL31)</f>
        <v/>
      </c>
      <c r="PJM31" s="14" t="str">
        <f>IF('Employee Input 20-21'!PJM31="","",'Employee Input 20-21'!PJM31)</f>
        <v/>
      </c>
      <c r="PJN31" s="14" t="str">
        <f>IF('Employee Input 20-21'!PJN31="","",'Employee Input 20-21'!PJN31)</f>
        <v/>
      </c>
      <c r="PJO31" s="14" t="str">
        <f>IF('Employee Input 20-21'!PJO31="","",'Employee Input 20-21'!PJO31)</f>
        <v/>
      </c>
      <c r="PJP31" s="14" t="str">
        <f>IF('Employee Input 20-21'!PJP31="","",'Employee Input 20-21'!PJP31)</f>
        <v/>
      </c>
      <c r="PJQ31" s="14" t="str">
        <f>IF('Employee Input 20-21'!PJQ31="","",'Employee Input 20-21'!PJQ31)</f>
        <v/>
      </c>
      <c r="PJR31" s="14" t="str">
        <f>IF('Employee Input 20-21'!PJR31="","",'Employee Input 20-21'!PJR31)</f>
        <v/>
      </c>
      <c r="PJS31" s="14" t="str">
        <f>IF('Employee Input 20-21'!PJS31="","",'Employee Input 20-21'!PJS31)</f>
        <v/>
      </c>
      <c r="PJT31" s="14" t="str">
        <f>IF('Employee Input 20-21'!PJT31="","",'Employee Input 20-21'!PJT31)</f>
        <v/>
      </c>
      <c r="PJU31" s="14" t="str">
        <f>IF('Employee Input 20-21'!PJU31="","",'Employee Input 20-21'!PJU31)</f>
        <v/>
      </c>
      <c r="PJV31" s="14" t="str">
        <f>IF('Employee Input 20-21'!PJV31="","",'Employee Input 20-21'!PJV31)</f>
        <v/>
      </c>
      <c r="PJW31" s="14" t="str">
        <f>IF('Employee Input 20-21'!PJW31="","",'Employee Input 20-21'!PJW31)</f>
        <v/>
      </c>
      <c r="PJX31" s="14" t="str">
        <f>IF('Employee Input 20-21'!PJX31="","",'Employee Input 20-21'!PJX31)</f>
        <v/>
      </c>
      <c r="PJY31" s="14" t="str">
        <f>IF('Employee Input 20-21'!PJY31="","",'Employee Input 20-21'!PJY31)</f>
        <v/>
      </c>
      <c r="PJZ31" s="14" t="str">
        <f>IF('Employee Input 20-21'!PJZ31="","",'Employee Input 20-21'!PJZ31)</f>
        <v/>
      </c>
      <c r="PKA31" s="14" t="str">
        <f>IF('Employee Input 20-21'!PKA31="","",'Employee Input 20-21'!PKA31)</f>
        <v/>
      </c>
      <c r="PKB31" s="14" t="str">
        <f>IF('Employee Input 20-21'!PKB31="","",'Employee Input 20-21'!PKB31)</f>
        <v/>
      </c>
      <c r="PKC31" s="14" t="str">
        <f>IF('Employee Input 20-21'!PKC31="","",'Employee Input 20-21'!PKC31)</f>
        <v/>
      </c>
      <c r="PKD31" s="14" t="str">
        <f>IF('Employee Input 20-21'!PKD31="","",'Employee Input 20-21'!PKD31)</f>
        <v/>
      </c>
      <c r="PKE31" s="14" t="str">
        <f>IF('Employee Input 20-21'!PKE31="","",'Employee Input 20-21'!PKE31)</f>
        <v/>
      </c>
      <c r="PKF31" s="14" t="str">
        <f>IF('Employee Input 20-21'!PKF31="","",'Employee Input 20-21'!PKF31)</f>
        <v/>
      </c>
      <c r="PKG31" s="14" t="str">
        <f>IF('Employee Input 20-21'!PKG31="","",'Employee Input 20-21'!PKG31)</f>
        <v/>
      </c>
      <c r="PKH31" s="14" t="str">
        <f>IF('Employee Input 20-21'!PKH31="","",'Employee Input 20-21'!PKH31)</f>
        <v/>
      </c>
      <c r="PKI31" s="14" t="str">
        <f>IF('Employee Input 20-21'!PKI31="","",'Employee Input 20-21'!PKI31)</f>
        <v/>
      </c>
      <c r="PKJ31" s="14" t="str">
        <f>IF('Employee Input 20-21'!PKJ31="","",'Employee Input 20-21'!PKJ31)</f>
        <v/>
      </c>
      <c r="PKK31" s="14" t="str">
        <f>IF('Employee Input 20-21'!PKK31="","",'Employee Input 20-21'!PKK31)</f>
        <v/>
      </c>
      <c r="PKL31" s="14" t="str">
        <f>IF('Employee Input 20-21'!PKL31="","",'Employee Input 20-21'!PKL31)</f>
        <v/>
      </c>
      <c r="PKM31" s="14" t="str">
        <f>IF('Employee Input 20-21'!PKM31="","",'Employee Input 20-21'!PKM31)</f>
        <v/>
      </c>
      <c r="PKN31" s="14" t="str">
        <f>IF('Employee Input 20-21'!PKN31="","",'Employee Input 20-21'!PKN31)</f>
        <v/>
      </c>
      <c r="PKO31" s="14" t="str">
        <f>IF('Employee Input 20-21'!PKO31="","",'Employee Input 20-21'!PKO31)</f>
        <v/>
      </c>
      <c r="PKP31" s="14" t="str">
        <f>IF('Employee Input 20-21'!PKP31="","",'Employee Input 20-21'!PKP31)</f>
        <v/>
      </c>
      <c r="PKQ31" s="14" t="str">
        <f>IF('Employee Input 20-21'!PKQ31="","",'Employee Input 20-21'!PKQ31)</f>
        <v/>
      </c>
      <c r="PKR31" s="14" t="str">
        <f>IF('Employee Input 20-21'!PKR31="","",'Employee Input 20-21'!PKR31)</f>
        <v/>
      </c>
      <c r="PKS31" s="14" t="str">
        <f>IF('Employee Input 20-21'!PKS31="","",'Employee Input 20-21'!PKS31)</f>
        <v/>
      </c>
      <c r="PKT31" s="14" t="str">
        <f>IF('Employee Input 20-21'!PKT31="","",'Employee Input 20-21'!PKT31)</f>
        <v/>
      </c>
      <c r="PKU31" s="14" t="str">
        <f>IF('Employee Input 20-21'!PKU31="","",'Employee Input 20-21'!PKU31)</f>
        <v/>
      </c>
      <c r="PKV31" s="14" t="str">
        <f>IF('Employee Input 20-21'!PKV31="","",'Employee Input 20-21'!PKV31)</f>
        <v/>
      </c>
      <c r="PKW31" s="14" t="str">
        <f>IF('Employee Input 20-21'!PKW31="","",'Employee Input 20-21'!PKW31)</f>
        <v/>
      </c>
      <c r="PKX31" s="14" t="str">
        <f>IF('Employee Input 20-21'!PKX31="","",'Employee Input 20-21'!PKX31)</f>
        <v/>
      </c>
      <c r="PKY31" s="14" t="str">
        <f>IF('Employee Input 20-21'!PKY31="","",'Employee Input 20-21'!PKY31)</f>
        <v/>
      </c>
      <c r="PKZ31" s="14" t="str">
        <f>IF('Employee Input 20-21'!PKZ31="","",'Employee Input 20-21'!PKZ31)</f>
        <v/>
      </c>
      <c r="PLA31" s="14" t="str">
        <f>IF('Employee Input 20-21'!PLA31="","",'Employee Input 20-21'!PLA31)</f>
        <v/>
      </c>
      <c r="PLB31" s="14" t="str">
        <f>IF('Employee Input 20-21'!PLB31="","",'Employee Input 20-21'!PLB31)</f>
        <v/>
      </c>
      <c r="PLC31" s="14" t="str">
        <f>IF('Employee Input 20-21'!PLC31="","",'Employee Input 20-21'!PLC31)</f>
        <v/>
      </c>
      <c r="PLD31" s="14" t="str">
        <f>IF('Employee Input 20-21'!PLD31="","",'Employee Input 20-21'!PLD31)</f>
        <v/>
      </c>
      <c r="PLE31" s="14" t="str">
        <f>IF('Employee Input 20-21'!PLE31="","",'Employee Input 20-21'!PLE31)</f>
        <v/>
      </c>
      <c r="PLF31" s="14" t="str">
        <f>IF('Employee Input 20-21'!PLF31="","",'Employee Input 20-21'!PLF31)</f>
        <v/>
      </c>
      <c r="PLG31" s="14" t="str">
        <f>IF('Employee Input 20-21'!PLG31="","",'Employee Input 20-21'!PLG31)</f>
        <v/>
      </c>
      <c r="PLH31" s="14" t="str">
        <f>IF('Employee Input 20-21'!PLH31="","",'Employee Input 20-21'!PLH31)</f>
        <v/>
      </c>
      <c r="PLI31" s="14" t="str">
        <f>IF('Employee Input 20-21'!PLI31="","",'Employee Input 20-21'!PLI31)</f>
        <v/>
      </c>
      <c r="PLJ31" s="14" t="str">
        <f>IF('Employee Input 20-21'!PLJ31="","",'Employee Input 20-21'!PLJ31)</f>
        <v/>
      </c>
      <c r="PLK31" s="14" t="str">
        <f>IF('Employee Input 20-21'!PLK31="","",'Employee Input 20-21'!PLK31)</f>
        <v/>
      </c>
      <c r="PLL31" s="14" t="str">
        <f>IF('Employee Input 20-21'!PLL31="","",'Employee Input 20-21'!PLL31)</f>
        <v/>
      </c>
      <c r="PLM31" s="14" t="str">
        <f>IF('Employee Input 20-21'!PLM31="","",'Employee Input 20-21'!PLM31)</f>
        <v/>
      </c>
      <c r="PLN31" s="14" t="str">
        <f>IF('Employee Input 20-21'!PLN31="","",'Employee Input 20-21'!PLN31)</f>
        <v/>
      </c>
      <c r="PLO31" s="14" t="str">
        <f>IF('Employee Input 20-21'!PLO31="","",'Employee Input 20-21'!PLO31)</f>
        <v/>
      </c>
      <c r="PLP31" s="14" t="str">
        <f>IF('Employee Input 20-21'!PLP31="","",'Employee Input 20-21'!PLP31)</f>
        <v/>
      </c>
      <c r="PLQ31" s="14" t="str">
        <f>IF('Employee Input 20-21'!PLQ31="","",'Employee Input 20-21'!PLQ31)</f>
        <v/>
      </c>
      <c r="PLR31" s="14" t="str">
        <f>IF('Employee Input 20-21'!PLR31="","",'Employee Input 20-21'!PLR31)</f>
        <v/>
      </c>
      <c r="PLS31" s="14" t="str">
        <f>IF('Employee Input 20-21'!PLS31="","",'Employee Input 20-21'!PLS31)</f>
        <v/>
      </c>
      <c r="PLT31" s="14" t="str">
        <f>IF('Employee Input 20-21'!PLT31="","",'Employee Input 20-21'!PLT31)</f>
        <v/>
      </c>
      <c r="PLU31" s="14" t="str">
        <f>IF('Employee Input 20-21'!PLU31="","",'Employee Input 20-21'!PLU31)</f>
        <v/>
      </c>
      <c r="PLV31" s="14" t="str">
        <f>IF('Employee Input 20-21'!PLV31="","",'Employee Input 20-21'!PLV31)</f>
        <v/>
      </c>
      <c r="PLW31" s="14" t="str">
        <f>IF('Employee Input 20-21'!PLW31="","",'Employee Input 20-21'!PLW31)</f>
        <v/>
      </c>
      <c r="PLX31" s="14" t="str">
        <f>IF('Employee Input 20-21'!PLX31="","",'Employee Input 20-21'!PLX31)</f>
        <v/>
      </c>
      <c r="PLY31" s="14" t="str">
        <f>IF('Employee Input 20-21'!PLY31="","",'Employee Input 20-21'!PLY31)</f>
        <v/>
      </c>
      <c r="PLZ31" s="14" t="str">
        <f>IF('Employee Input 20-21'!PLZ31="","",'Employee Input 20-21'!PLZ31)</f>
        <v/>
      </c>
      <c r="PMA31" s="14" t="str">
        <f>IF('Employee Input 20-21'!PMA31="","",'Employee Input 20-21'!PMA31)</f>
        <v/>
      </c>
      <c r="PMB31" s="14" t="str">
        <f>IF('Employee Input 20-21'!PMB31="","",'Employee Input 20-21'!PMB31)</f>
        <v/>
      </c>
      <c r="PMC31" s="14" t="str">
        <f>IF('Employee Input 20-21'!PMC31="","",'Employee Input 20-21'!PMC31)</f>
        <v/>
      </c>
      <c r="PMD31" s="14" t="str">
        <f>IF('Employee Input 20-21'!PMD31="","",'Employee Input 20-21'!PMD31)</f>
        <v/>
      </c>
      <c r="PME31" s="14" t="str">
        <f>IF('Employee Input 20-21'!PME31="","",'Employee Input 20-21'!PME31)</f>
        <v/>
      </c>
      <c r="PMF31" s="14" t="str">
        <f>IF('Employee Input 20-21'!PMF31="","",'Employee Input 20-21'!PMF31)</f>
        <v/>
      </c>
      <c r="PMG31" s="14" t="str">
        <f>IF('Employee Input 20-21'!PMG31="","",'Employee Input 20-21'!PMG31)</f>
        <v/>
      </c>
      <c r="PMH31" s="14" t="str">
        <f>IF('Employee Input 20-21'!PMH31="","",'Employee Input 20-21'!PMH31)</f>
        <v/>
      </c>
      <c r="PMI31" s="14" t="str">
        <f>IF('Employee Input 20-21'!PMI31="","",'Employee Input 20-21'!PMI31)</f>
        <v/>
      </c>
      <c r="PMJ31" s="14" t="str">
        <f>IF('Employee Input 20-21'!PMJ31="","",'Employee Input 20-21'!PMJ31)</f>
        <v/>
      </c>
      <c r="PMK31" s="14" t="str">
        <f>IF('Employee Input 20-21'!PMK31="","",'Employee Input 20-21'!PMK31)</f>
        <v/>
      </c>
      <c r="PML31" s="14" t="str">
        <f>IF('Employee Input 20-21'!PML31="","",'Employee Input 20-21'!PML31)</f>
        <v/>
      </c>
      <c r="PMM31" s="14" t="str">
        <f>IF('Employee Input 20-21'!PMM31="","",'Employee Input 20-21'!PMM31)</f>
        <v/>
      </c>
      <c r="PMN31" s="14" t="str">
        <f>IF('Employee Input 20-21'!PMN31="","",'Employee Input 20-21'!PMN31)</f>
        <v/>
      </c>
      <c r="PMO31" s="14" t="str">
        <f>IF('Employee Input 20-21'!PMO31="","",'Employee Input 20-21'!PMO31)</f>
        <v/>
      </c>
      <c r="PMP31" s="14" t="str">
        <f>IF('Employee Input 20-21'!PMP31="","",'Employee Input 20-21'!PMP31)</f>
        <v/>
      </c>
      <c r="PMQ31" s="14" t="str">
        <f>IF('Employee Input 20-21'!PMQ31="","",'Employee Input 20-21'!PMQ31)</f>
        <v/>
      </c>
      <c r="PMR31" s="14" t="str">
        <f>IF('Employee Input 20-21'!PMR31="","",'Employee Input 20-21'!PMR31)</f>
        <v/>
      </c>
      <c r="PMS31" s="14" t="str">
        <f>IF('Employee Input 20-21'!PMS31="","",'Employee Input 20-21'!PMS31)</f>
        <v/>
      </c>
      <c r="PMT31" s="14" t="str">
        <f>IF('Employee Input 20-21'!PMT31="","",'Employee Input 20-21'!PMT31)</f>
        <v/>
      </c>
      <c r="PMU31" s="14" t="str">
        <f>IF('Employee Input 20-21'!PMU31="","",'Employee Input 20-21'!PMU31)</f>
        <v/>
      </c>
      <c r="PMV31" s="14" t="str">
        <f>IF('Employee Input 20-21'!PMV31="","",'Employee Input 20-21'!PMV31)</f>
        <v/>
      </c>
      <c r="PMW31" s="14" t="str">
        <f>IF('Employee Input 20-21'!PMW31="","",'Employee Input 20-21'!PMW31)</f>
        <v/>
      </c>
      <c r="PMX31" s="14" t="str">
        <f>IF('Employee Input 20-21'!PMX31="","",'Employee Input 20-21'!PMX31)</f>
        <v/>
      </c>
      <c r="PMY31" s="14" t="str">
        <f>IF('Employee Input 20-21'!PMY31="","",'Employee Input 20-21'!PMY31)</f>
        <v/>
      </c>
      <c r="PMZ31" s="14" t="str">
        <f>IF('Employee Input 20-21'!PMZ31="","",'Employee Input 20-21'!PMZ31)</f>
        <v/>
      </c>
      <c r="PNA31" s="14" t="str">
        <f>IF('Employee Input 20-21'!PNA31="","",'Employee Input 20-21'!PNA31)</f>
        <v/>
      </c>
      <c r="PNB31" s="14" t="str">
        <f>IF('Employee Input 20-21'!PNB31="","",'Employee Input 20-21'!PNB31)</f>
        <v/>
      </c>
      <c r="PNC31" s="14" t="str">
        <f>IF('Employee Input 20-21'!PNC31="","",'Employee Input 20-21'!PNC31)</f>
        <v/>
      </c>
      <c r="PND31" s="14" t="str">
        <f>IF('Employee Input 20-21'!PND31="","",'Employee Input 20-21'!PND31)</f>
        <v/>
      </c>
      <c r="PNE31" s="14" t="str">
        <f>IF('Employee Input 20-21'!PNE31="","",'Employee Input 20-21'!PNE31)</f>
        <v/>
      </c>
      <c r="PNF31" s="14" t="str">
        <f>IF('Employee Input 20-21'!PNF31="","",'Employee Input 20-21'!PNF31)</f>
        <v/>
      </c>
      <c r="PNG31" s="14" t="str">
        <f>IF('Employee Input 20-21'!PNG31="","",'Employee Input 20-21'!PNG31)</f>
        <v/>
      </c>
      <c r="PNH31" s="14" t="str">
        <f>IF('Employee Input 20-21'!PNH31="","",'Employee Input 20-21'!PNH31)</f>
        <v/>
      </c>
      <c r="PNI31" s="14" t="str">
        <f>IF('Employee Input 20-21'!PNI31="","",'Employee Input 20-21'!PNI31)</f>
        <v/>
      </c>
      <c r="PNJ31" s="14" t="str">
        <f>IF('Employee Input 20-21'!PNJ31="","",'Employee Input 20-21'!PNJ31)</f>
        <v/>
      </c>
      <c r="PNK31" s="14" t="str">
        <f>IF('Employee Input 20-21'!PNK31="","",'Employee Input 20-21'!PNK31)</f>
        <v/>
      </c>
      <c r="PNL31" s="14" t="str">
        <f>IF('Employee Input 20-21'!PNL31="","",'Employee Input 20-21'!PNL31)</f>
        <v/>
      </c>
      <c r="PNM31" s="14" t="str">
        <f>IF('Employee Input 20-21'!PNM31="","",'Employee Input 20-21'!PNM31)</f>
        <v/>
      </c>
      <c r="PNN31" s="14" t="str">
        <f>IF('Employee Input 20-21'!PNN31="","",'Employee Input 20-21'!PNN31)</f>
        <v/>
      </c>
      <c r="PNO31" s="14" t="str">
        <f>IF('Employee Input 20-21'!PNO31="","",'Employee Input 20-21'!PNO31)</f>
        <v/>
      </c>
      <c r="PNP31" s="14" t="str">
        <f>IF('Employee Input 20-21'!PNP31="","",'Employee Input 20-21'!PNP31)</f>
        <v/>
      </c>
      <c r="PNQ31" s="14" t="str">
        <f>IF('Employee Input 20-21'!PNQ31="","",'Employee Input 20-21'!PNQ31)</f>
        <v/>
      </c>
      <c r="PNR31" s="14" t="str">
        <f>IF('Employee Input 20-21'!PNR31="","",'Employee Input 20-21'!PNR31)</f>
        <v/>
      </c>
      <c r="PNS31" s="14" t="str">
        <f>IF('Employee Input 20-21'!PNS31="","",'Employee Input 20-21'!PNS31)</f>
        <v/>
      </c>
      <c r="PNT31" s="14" t="str">
        <f>IF('Employee Input 20-21'!PNT31="","",'Employee Input 20-21'!PNT31)</f>
        <v/>
      </c>
      <c r="PNU31" s="14" t="str">
        <f>IF('Employee Input 20-21'!PNU31="","",'Employee Input 20-21'!PNU31)</f>
        <v/>
      </c>
      <c r="PNV31" s="14" t="str">
        <f>IF('Employee Input 20-21'!PNV31="","",'Employee Input 20-21'!PNV31)</f>
        <v/>
      </c>
      <c r="PNW31" s="14" t="str">
        <f>IF('Employee Input 20-21'!PNW31="","",'Employee Input 20-21'!PNW31)</f>
        <v/>
      </c>
      <c r="PNX31" s="14" t="str">
        <f>IF('Employee Input 20-21'!PNX31="","",'Employee Input 20-21'!PNX31)</f>
        <v/>
      </c>
      <c r="PNY31" s="14" t="str">
        <f>IF('Employee Input 20-21'!PNY31="","",'Employee Input 20-21'!PNY31)</f>
        <v/>
      </c>
      <c r="PNZ31" s="14" t="str">
        <f>IF('Employee Input 20-21'!PNZ31="","",'Employee Input 20-21'!PNZ31)</f>
        <v/>
      </c>
      <c r="POA31" s="14" t="str">
        <f>IF('Employee Input 20-21'!POA31="","",'Employee Input 20-21'!POA31)</f>
        <v/>
      </c>
      <c r="POB31" s="14" t="str">
        <f>IF('Employee Input 20-21'!POB31="","",'Employee Input 20-21'!POB31)</f>
        <v/>
      </c>
      <c r="POC31" s="14" t="str">
        <f>IF('Employee Input 20-21'!POC31="","",'Employee Input 20-21'!POC31)</f>
        <v/>
      </c>
      <c r="POD31" s="14" t="str">
        <f>IF('Employee Input 20-21'!POD31="","",'Employee Input 20-21'!POD31)</f>
        <v/>
      </c>
      <c r="POE31" s="14" t="str">
        <f>IF('Employee Input 20-21'!POE31="","",'Employee Input 20-21'!POE31)</f>
        <v/>
      </c>
      <c r="POF31" s="14" t="str">
        <f>IF('Employee Input 20-21'!POF31="","",'Employee Input 20-21'!POF31)</f>
        <v/>
      </c>
      <c r="POG31" s="14" t="str">
        <f>IF('Employee Input 20-21'!POG31="","",'Employee Input 20-21'!POG31)</f>
        <v/>
      </c>
      <c r="POH31" s="14" t="str">
        <f>IF('Employee Input 20-21'!POH31="","",'Employee Input 20-21'!POH31)</f>
        <v/>
      </c>
      <c r="POI31" s="14" t="str">
        <f>IF('Employee Input 20-21'!POI31="","",'Employee Input 20-21'!POI31)</f>
        <v/>
      </c>
      <c r="POJ31" s="14" t="str">
        <f>IF('Employee Input 20-21'!POJ31="","",'Employee Input 20-21'!POJ31)</f>
        <v/>
      </c>
      <c r="POK31" s="14" t="str">
        <f>IF('Employee Input 20-21'!POK31="","",'Employee Input 20-21'!POK31)</f>
        <v/>
      </c>
      <c r="POL31" s="14" t="str">
        <f>IF('Employee Input 20-21'!POL31="","",'Employee Input 20-21'!POL31)</f>
        <v/>
      </c>
      <c r="POM31" s="14" t="str">
        <f>IF('Employee Input 20-21'!POM31="","",'Employee Input 20-21'!POM31)</f>
        <v/>
      </c>
      <c r="PON31" s="14" t="str">
        <f>IF('Employee Input 20-21'!PON31="","",'Employee Input 20-21'!PON31)</f>
        <v/>
      </c>
      <c r="POO31" s="14" t="str">
        <f>IF('Employee Input 20-21'!POO31="","",'Employee Input 20-21'!POO31)</f>
        <v/>
      </c>
      <c r="POP31" s="14" t="str">
        <f>IF('Employee Input 20-21'!POP31="","",'Employee Input 20-21'!POP31)</f>
        <v/>
      </c>
      <c r="POQ31" s="14" t="str">
        <f>IF('Employee Input 20-21'!POQ31="","",'Employee Input 20-21'!POQ31)</f>
        <v/>
      </c>
      <c r="POR31" s="14" t="str">
        <f>IF('Employee Input 20-21'!POR31="","",'Employee Input 20-21'!POR31)</f>
        <v/>
      </c>
      <c r="POS31" s="14" t="str">
        <f>IF('Employee Input 20-21'!POS31="","",'Employee Input 20-21'!POS31)</f>
        <v/>
      </c>
      <c r="POT31" s="14" t="str">
        <f>IF('Employee Input 20-21'!POT31="","",'Employee Input 20-21'!POT31)</f>
        <v/>
      </c>
      <c r="POU31" s="14" t="str">
        <f>IF('Employee Input 20-21'!POU31="","",'Employee Input 20-21'!POU31)</f>
        <v/>
      </c>
      <c r="POV31" s="14" t="str">
        <f>IF('Employee Input 20-21'!POV31="","",'Employee Input 20-21'!POV31)</f>
        <v/>
      </c>
      <c r="POW31" s="14" t="str">
        <f>IF('Employee Input 20-21'!POW31="","",'Employee Input 20-21'!POW31)</f>
        <v/>
      </c>
      <c r="POX31" s="14" t="str">
        <f>IF('Employee Input 20-21'!POX31="","",'Employee Input 20-21'!POX31)</f>
        <v/>
      </c>
      <c r="POY31" s="14" t="str">
        <f>IF('Employee Input 20-21'!POY31="","",'Employee Input 20-21'!POY31)</f>
        <v/>
      </c>
      <c r="POZ31" s="14" t="str">
        <f>IF('Employee Input 20-21'!POZ31="","",'Employee Input 20-21'!POZ31)</f>
        <v/>
      </c>
      <c r="PPA31" s="14" t="str">
        <f>IF('Employee Input 20-21'!PPA31="","",'Employee Input 20-21'!PPA31)</f>
        <v/>
      </c>
      <c r="PPB31" s="14" t="str">
        <f>IF('Employee Input 20-21'!PPB31="","",'Employee Input 20-21'!PPB31)</f>
        <v/>
      </c>
      <c r="PPC31" s="14" t="str">
        <f>IF('Employee Input 20-21'!PPC31="","",'Employee Input 20-21'!PPC31)</f>
        <v/>
      </c>
      <c r="PPD31" s="14" t="str">
        <f>IF('Employee Input 20-21'!PPD31="","",'Employee Input 20-21'!PPD31)</f>
        <v/>
      </c>
      <c r="PPE31" s="14" t="str">
        <f>IF('Employee Input 20-21'!PPE31="","",'Employee Input 20-21'!PPE31)</f>
        <v/>
      </c>
      <c r="PPF31" s="14" t="str">
        <f>IF('Employee Input 20-21'!PPF31="","",'Employee Input 20-21'!PPF31)</f>
        <v/>
      </c>
      <c r="PPG31" s="14" t="str">
        <f>IF('Employee Input 20-21'!PPG31="","",'Employee Input 20-21'!PPG31)</f>
        <v/>
      </c>
      <c r="PPH31" s="14" t="str">
        <f>IF('Employee Input 20-21'!PPH31="","",'Employee Input 20-21'!PPH31)</f>
        <v/>
      </c>
      <c r="PPI31" s="14" t="str">
        <f>IF('Employee Input 20-21'!PPI31="","",'Employee Input 20-21'!PPI31)</f>
        <v/>
      </c>
      <c r="PPJ31" s="14" t="str">
        <f>IF('Employee Input 20-21'!PPJ31="","",'Employee Input 20-21'!PPJ31)</f>
        <v/>
      </c>
      <c r="PPK31" s="14" t="str">
        <f>IF('Employee Input 20-21'!PPK31="","",'Employee Input 20-21'!PPK31)</f>
        <v/>
      </c>
      <c r="PPL31" s="14" t="str">
        <f>IF('Employee Input 20-21'!PPL31="","",'Employee Input 20-21'!PPL31)</f>
        <v/>
      </c>
      <c r="PPM31" s="14" t="str">
        <f>IF('Employee Input 20-21'!PPM31="","",'Employee Input 20-21'!PPM31)</f>
        <v/>
      </c>
      <c r="PPN31" s="14" t="str">
        <f>IF('Employee Input 20-21'!PPN31="","",'Employee Input 20-21'!PPN31)</f>
        <v/>
      </c>
      <c r="PPO31" s="14" t="str">
        <f>IF('Employee Input 20-21'!PPO31="","",'Employee Input 20-21'!PPO31)</f>
        <v/>
      </c>
      <c r="PPP31" s="14" t="str">
        <f>IF('Employee Input 20-21'!PPP31="","",'Employee Input 20-21'!PPP31)</f>
        <v/>
      </c>
      <c r="PPQ31" s="14" t="str">
        <f>IF('Employee Input 20-21'!PPQ31="","",'Employee Input 20-21'!PPQ31)</f>
        <v/>
      </c>
      <c r="PPR31" s="14" t="str">
        <f>IF('Employee Input 20-21'!PPR31="","",'Employee Input 20-21'!PPR31)</f>
        <v/>
      </c>
      <c r="PPS31" s="14" t="str">
        <f>IF('Employee Input 20-21'!PPS31="","",'Employee Input 20-21'!PPS31)</f>
        <v/>
      </c>
      <c r="PPT31" s="14" t="str">
        <f>IF('Employee Input 20-21'!PPT31="","",'Employee Input 20-21'!PPT31)</f>
        <v/>
      </c>
      <c r="PPU31" s="14" t="str">
        <f>IF('Employee Input 20-21'!PPU31="","",'Employee Input 20-21'!PPU31)</f>
        <v/>
      </c>
      <c r="PPV31" s="14" t="str">
        <f>IF('Employee Input 20-21'!PPV31="","",'Employee Input 20-21'!PPV31)</f>
        <v/>
      </c>
      <c r="PPW31" s="14" t="str">
        <f>IF('Employee Input 20-21'!PPW31="","",'Employee Input 20-21'!PPW31)</f>
        <v/>
      </c>
      <c r="PPX31" s="14" t="str">
        <f>IF('Employee Input 20-21'!PPX31="","",'Employee Input 20-21'!PPX31)</f>
        <v/>
      </c>
      <c r="PPY31" s="14" t="str">
        <f>IF('Employee Input 20-21'!PPY31="","",'Employee Input 20-21'!PPY31)</f>
        <v/>
      </c>
      <c r="PPZ31" s="14" t="str">
        <f>IF('Employee Input 20-21'!PPZ31="","",'Employee Input 20-21'!PPZ31)</f>
        <v/>
      </c>
      <c r="PQA31" s="14" t="str">
        <f>IF('Employee Input 20-21'!PQA31="","",'Employee Input 20-21'!PQA31)</f>
        <v/>
      </c>
      <c r="PQB31" s="14" t="str">
        <f>IF('Employee Input 20-21'!PQB31="","",'Employee Input 20-21'!PQB31)</f>
        <v/>
      </c>
      <c r="PQC31" s="14" t="str">
        <f>IF('Employee Input 20-21'!PQC31="","",'Employee Input 20-21'!PQC31)</f>
        <v/>
      </c>
      <c r="PQD31" s="14" t="str">
        <f>IF('Employee Input 20-21'!PQD31="","",'Employee Input 20-21'!PQD31)</f>
        <v/>
      </c>
      <c r="PQE31" s="14" t="str">
        <f>IF('Employee Input 20-21'!PQE31="","",'Employee Input 20-21'!PQE31)</f>
        <v/>
      </c>
      <c r="PQF31" s="14" t="str">
        <f>IF('Employee Input 20-21'!PQF31="","",'Employee Input 20-21'!PQF31)</f>
        <v/>
      </c>
      <c r="PQG31" s="14" t="str">
        <f>IF('Employee Input 20-21'!PQG31="","",'Employee Input 20-21'!PQG31)</f>
        <v/>
      </c>
      <c r="PQH31" s="14" t="str">
        <f>IF('Employee Input 20-21'!PQH31="","",'Employee Input 20-21'!PQH31)</f>
        <v/>
      </c>
      <c r="PQI31" s="14" t="str">
        <f>IF('Employee Input 20-21'!PQI31="","",'Employee Input 20-21'!PQI31)</f>
        <v/>
      </c>
      <c r="PQJ31" s="14" t="str">
        <f>IF('Employee Input 20-21'!PQJ31="","",'Employee Input 20-21'!PQJ31)</f>
        <v/>
      </c>
      <c r="PQK31" s="14" t="str">
        <f>IF('Employee Input 20-21'!PQK31="","",'Employee Input 20-21'!PQK31)</f>
        <v/>
      </c>
      <c r="PQL31" s="14" t="str">
        <f>IF('Employee Input 20-21'!PQL31="","",'Employee Input 20-21'!PQL31)</f>
        <v/>
      </c>
      <c r="PQM31" s="14" t="str">
        <f>IF('Employee Input 20-21'!PQM31="","",'Employee Input 20-21'!PQM31)</f>
        <v/>
      </c>
      <c r="PQN31" s="14" t="str">
        <f>IF('Employee Input 20-21'!PQN31="","",'Employee Input 20-21'!PQN31)</f>
        <v/>
      </c>
      <c r="PQO31" s="14" t="str">
        <f>IF('Employee Input 20-21'!PQO31="","",'Employee Input 20-21'!PQO31)</f>
        <v/>
      </c>
      <c r="PQP31" s="14" t="str">
        <f>IF('Employee Input 20-21'!PQP31="","",'Employee Input 20-21'!PQP31)</f>
        <v/>
      </c>
      <c r="PQQ31" s="14" t="str">
        <f>IF('Employee Input 20-21'!PQQ31="","",'Employee Input 20-21'!PQQ31)</f>
        <v/>
      </c>
      <c r="PQR31" s="14" t="str">
        <f>IF('Employee Input 20-21'!PQR31="","",'Employee Input 20-21'!PQR31)</f>
        <v/>
      </c>
      <c r="PQS31" s="14" t="str">
        <f>IF('Employee Input 20-21'!PQS31="","",'Employee Input 20-21'!PQS31)</f>
        <v/>
      </c>
      <c r="PQT31" s="14" t="str">
        <f>IF('Employee Input 20-21'!PQT31="","",'Employee Input 20-21'!PQT31)</f>
        <v/>
      </c>
      <c r="PQU31" s="14" t="str">
        <f>IF('Employee Input 20-21'!PQU31="","",'Employee Input 20-21'!PQU31)</f>
        <v/>
      </c>
      <c r="PQV31" s="14" t="str">
        <f>IF('Employee Input 20-21'!PQV31="","",'Employee Input 20-21'!PQV31)</f>
        <v/>
      </c>
      <c r="PQW31" s="14" t="str">
        <f>IF('Employee Input 20-21'!PQW31="","",'Employee Input 20-21'!PQW31)</f>
        <v/>
      </c>
      <c r="PQX31" s="14" t="str">
        <f>IF('Employee Input 20-21'!PQX31="","",'Employee Input 20-21'!PQX31)</f>
        <v/>
      </c>
      <c r="PQY31" s="14" t="str">
        <f>IF('Employee Input 20-21'!PQY31="","",'Employee Input 20-21'!PQY31)</f>
        <v/>
      </c>
      <c r="PQZ31" s="14" t="str">
        <f>IF('Employee Input 20-21'!PQZ31="","",'Employee Input 20-21'!PQZ31)</f>
        <v/>
      </c>
      <c r="PRA31" s="14" t="str">
        <f>IF('Employee Input 20-21'!PRA31="","",'Employee Input 20-21'!PRA31)</f>
        <v/>
      </c>
      <c r="PRB31" s="14" t="str">
        <f>IF('Employee Input 20-21'!PRB31="","",'Employee Input 20-21'!PRB31)</f>
        <v/>
      </c>
      <c r="PRC31" s="14" t="str">
        <f>IF('Employee Input 20-21'!PRC31="","",'Employee Input 20-21'!PRC31)</f>
        <v/>
      </c>
      <c r="PRD31" s="14" t="str">
        <f>IF('Employee Input 20-21'!PRD31="","",'Employee Input 20-21'!PRD31)</f>
        <v/>
      </c>
      <c r="PRE31" s="14" t="str">
        <f>IF('Employee Input 20-21'!PRE31="","",'Employee Input 20-21'!PRE31)</f>
        <v/>
      </c>
      <c r="PRF31" s="14" t="str">
        <f>IF('Employee Input 20-21'!PRF31="","",'Employee Input 20-21'!PRF31)</f>
        <v/>
      </c>
      <c r="PRG31" s="14" t="str">
        <f>IF('Employee Input 20-21'!PRG31="","",'Employee Input 20-21'!PRG31)</f>
        <v/>
      </c>
      <c r="PRH31" s="14" t="str">
        <f>IF('Employee Input 20-21'!PRH31="","",'Employee Input 20-21'!PRH31)</f>
        <v/>
      </c>
      <c r="PRI31" s="14" t="str">
        <f>IF('Employee Input 20-21'!PRI31="","",'Employee Input 20-21'!PRI31)</f>
        <v/>
      </c>
      <c r="PRJ31" s="14" t="str">
        <f>IF('Employee Input 20-21'!PRJ31="","",'Employee Input 20-21'!PRJ31)</f>
        <v/>
      </c>
      <c r="PRK31" s="14" t="str">
        <f>IF('Employee Input 20-21'!PRK31="","",'Employee Input 20-21'!PRK31)</f>
        <v/>
      </c>
      <c r="PRL31" s="14" t="str">
        <f>IF('Employee Input 20-21'!PRL31="","",'Employee Input 20-21'!PRL31)</f>
        <v/>
      </c>
      <c r="PRM31" s="14" t="str">
        <f>IF('Employee Input 20-21'!PRM31="","",'Employee Input 20-21'!PRM31)</f>
        <v/>
      </c>
      <c r="PRN31" s="14" t="str">
        <f>IF('Employee Input 20-21'!PRN31="","",'Employee Input 20-21'!PRN31)</f>
        <v/>
      </c>
      <c r="PRO31" s="14" t="str">
        <f>IF('Employee Input 20-21'!PRO31="","",'Employee Input 20-21'!PRO31)</f>
        <v/>
      </c>
      <c r="PRP31" s="14" t="str">
        <f>IF('Employee Input 20-21'!PRP31="","",'Employee Input 20-21'!PRP31)</f>
        <v/>
      </c>
      <c r="PRQ31" s="14" t="str">
        <f>IF('Employee Input 20-21'!PRQ31="","",'Employee Input 20-21'!PRQ31)</f>
        <v/>
      </c>
      <c r="PRR31" s="14" t="str">
        <f>IF('Employee Input 20-21'!PRR31="","",'Employee Input 20-21'!PRR31)</f>
        <v/>
      </c>
      <c r="PRS31" s="14" t="str">
        <f>IF('Employee Input 20-21'!PRS31="","",'Employee Input 20-21'!PRS31)</f>
        <v/>
      </c>
      <c r="PRT31" s="14" t="str">
        <f>IF('Employee Input 20-21'!PRT31="","",'Employee Input 20-21'!PRT31)</f>
        <v/>
      </c>
      <c r="PRU31" s="14" t="str">
        <f>IF('Employee Input 20-21'!PRU31="","",'Employee Input 20-21'!PRU31)</f>
        <v/>
      </c>
      <c r="PRV31" s="14" t="str">
        <f>IF('Employee Input 20-21'!PRV31="","",'Employee Input 20-21'!PRV31)</f>
        <v/>
      </c>
      <c r="PRW31" s="14" t="str">
        <f>IF('Employee Input 20-21'!PRW31="","",'Employee Input 20-21'!PRW31)</f>
        <v/>
      </c>
      <c r="PRX31" s="14" t="str">
        <f>IF('Employee Input 20-21'!PRX31="","",'Employee Input 20-21'!PRX31)</f>
        <v/>
      </c>
      <c r="PRY31" s="14" t="str">
        <f>IF('Employee Input 20-21'!PRY31="","",'Employee Input 20-21'!PRY31)</f>
        <v/>
      </c>
      <c r="PRZ31" s="14" t="str">
        <f>IF('Employee Input 20-21'!PRZ31="","",'Employee Input 20-21'!PRZ31)</f>
        <v/>
      </c>
      <c r="PSA31" s="14" t="str">
        <f>IF('Employee Input 20-21'!PSA31="","",'Employee Input 20-21'!PSA31)</f>
        <v/>
      </c>
      <c r="PSB31" s="14" t="str">
        <f>IF('Employee Input 20-21'!PSB31="","",'Employee Input 20-21'!PSB31)</f>
        <v/>
      </c>
      <c r="PSC31" s="14" t="str">
        <f>IF('Employee Input 20-21'!PSC31="","",'Employee Input 20-21'!PSC31)</f>
        <v/>
      </c>
      <c r="PSD31" s="14" t="str">
        <f>IF('Employee Input 20-21'!PSD31="","",'Employee Input 20-21'!PSD31)</f>
        <v/>
      </c>
      <c r="PSE31" s="14" t="str">
        <f>IF('Employee Input 20-21'!PSE31="","",'Employee Input 20-21'!PSE31)</f>
        <v/>
      </c>
      <c r="PSF31" s="14" t="str">
        <f>IF('Employee Input 20-21'!PSF31="","",'Employee Input 20-21'!PSF31)</f>
        <v/>
      </c>
      <c r="PSG31" s="14" t="str">
        <f>IF('Employee Input 20-21'!PSG31="","",'Employee Input 20-21'!PSG31)</f>
        <v/>
      </c>
      <c r="PSH31" s="14" t="str">
        <f>IF('Employee Input 20-21'!PSH31="","",'Employee Input 20-21'!PSH31)</f>
        <v/>
      </c>
      <c r="PSI31" s="14" t="str">
        <f>IF('Employee Input 20-21'!PSI31="","",'Employee Input 20-21'!PSI31)</f>
        <v/>
      </c>
      <c r="PSJ31" s="14" t="str">
        <f>IF('Employee Input 20-21'!PSJ31="","",'Employee Input 20-21'!PSJ31)</f>
        <v/>
      </c>
      <c r="PSK31" s="14" t="str">
        <f>IF('Employee Input 20-21'!PSK31="","",'Employee Input 20-21'!PSK31)</f>
        <v/>
      </c>
      <c r="PSL31" s="14" t="str">
        <f>IF('Employee Input 20-21'!PSL31="","",'Employee Input 20-21'!PSL31)</f>
        <v/>
      </c>
      <c r="PSM31" s="14" t="str">
        <f>IF('Employee Input 20-21'!PSM31="","",'Employee Input 20-21'!PSM31)</f>
        <v/>
      </c>
      <c r="PSN31" s="14" t="str">
        <f>IF('Employee Input 20-21'!PSN31="","",'Employee Input 20-21'!PSN31)</f>
        <v/>
      </c>
      <c r="PSO31" s="14" t="str">
        <f>IF('Employee Input 20-21'!PSO31="","",'Employee Input 20-21'!PSO31)</f>
        <v/>
      </c>
      <c r="PSP31" s="14" t="str">
        <f>IF('Employee Input 20-21'!PSP31="","",'Employee Input 20-21'!PSP31)</f>
        <v/>
      </c>
      <c r="PSQ31" s="14" t="str">
        <f>IF('Employee Input 20-21'!PSQ31="","",'Employee Input 20-21'!PSQ31)</f>
        <v/>
      </c>
      <c r="PSR31" s="14" t="str">
        <f>IF('Employee Input 20-21'!PSR31="","",'Employee Input 20-21'!PSR31)</f>
        <v/>
      </c>
      <c r="PSS31" s="14" t="str">
        <f>IF('Employee Input 20-21'!PSS31="","",'Employee Input 20-21'!PSS31)</f>
        <v/>
      </c>
      <c r="PST31" s="14" t="str">
        <f>IF('Employee Input 20-21'!PST31="","",'Employee Input 20-21'!PST31)</f>
        <v/>
      </c>
      <c r="PSU31" s="14" t="str">
        <f>IF('Employee Input 20-21'!PSU31="","",'Employee Input 20-21'!PSU31)</f>
        <v/>
      </c>
      <c r="PSV31" s="14" t="str">
        <f>IF('Employee Input 20-21'!PSV31="","",'Employee Input 20-21'!PSV31)</f>
        <v/>
      </c>
      <c r="PSW31" s="14" t="str">
        <f>IF('Employee Input 20-21'!PSW31="","",'Employee Input 20-21'!PSW31)</f>
        <v/>
      </c>
      <c r="PSX31" s="14" t="str">
        <f>IF('Employee Input 20-21'!PSX31="","",'Employee Input 20-21'!PSX31)</f>
        <v/>
      </c>
      <c r="PSY31" s="14" t="str">
        <f>IF('Employee Input 20-21'!PSY31="","",'Employee Input 20-21'!PSY31)</f>
        <v/>
      </c>
      <c r="PSZ31" s="14" t="str">
        <f>IF('Employee Input 20-21'!PSZ31="","",'Employee Input 20-21'!PSZ31)</f>
        <v/>
      </c>
      <c r="PTA31" s="14" t="str">
        <f>IF('Employee Input 20-21'!PTA31="","",'Employee Input 20-21'!PTA31)</f>
        <v/>
      </c>
      <c r="PTB31" s="14" t="str">
        <f>IF('Employee Input 20-21'!PTB31="","",'Employee Input 20-21'!PTB31)</f>
        <v/>
      </c>
      <c r="PTC31" s="14" t="str">
        <f>IF('Employee Input 20-21'!PTC31="","",'Employee Input 20-21'!PTC31)</f>
        <v/>
      </c>
      <c r="PTD31" s="14" t="str">
        <f>IF('Employee Input 20-21'!PTD31="","",'Employee Input 20-21'!PTD31)</f>
        <v/>
      </c>
      <c r="PTE31" s="14" t="str">
        <f>IF('Employee Input 20-21'!PTE31="","",'Employee Input 20-21'!PTE31)</f>
        <v/>
      </c>
      <c r="PTF31" s="14" t="str">
        <f>IF('Employee Input 20-21'!PTF31="","",'Employee Input 20-21'!PTF31)</f>
        <v/>
      </c>
      <c r="PTG31" s="14" t="str">
        <f>IF('Employee Input 20-21'!PTG31="","",'Employee Input 20-21'!PTG31)</f>
        <v/>
      </c>
      <c r="PTH31" s="14" t="str">
        <f>IF('Employee Input 20-21'!PTH31="","",'Employee Input 20-21'!PTH31)</f>
        <v/>
      </c>
      <c r="PTI31" s="14" t="str">
        <f>IF('Employee Input 20-21'!PTI31="","",'Employee Input 20-21'!PTI31)</f>
        <v/>
      </c>
      <c r="PTJ31" s="14" t="str">
        <f>IF('Employee Input 20-21'!PTJ31="","",'Employee Input 20-21'!PTJ31)</f>
        <v/>
      </c>
      <c r="PTK31" s="14" t="str">
        <f>IF('Employee Input 20-21'!PTK31="","",'Employee Input 20-21'!PTK31)</f>
        <v/>
      </c>
      <c r="PTL31" s="14" t="str">
        <f>IF('Employee Input 20-21'!PTL31="","",'Employee Input 20-21'!PTL31)</f>
        <v/>
      </c>
      <c r="PTM31" s="14" t="str">
        <f>IF('Employee Input 20-21'!PTM31="","",'Employee Input 20-21'!PTM31)</f>
        <v/>
      </c>
      <c r="PTN31" s="14" t="str">
        <f>IF('Employee Input 20-21'!PTN31="","",'Employee Input 20-21'!PTN31)</f>
        <v/>
      </c>
      <c r="PTO31" s="14" t="str">
        <f>IF('Employee Input 20-21'!PTO31="","",'Employee Input 20-21'!PTO31)</f>
        <v/>
      </c>
      <c r="PTP31" s="14" t="str">
        <f>IF('Employee Input 20-21'!PTP31="","",'Employee Input 20-21'!PTP31)</f>
        <v/>
      </c>
      <c r="PTQ31" s="14" t="str">
        <f>IF('Employee Input 20-21'!PTQ31="","",'Employee Input 20-21'!PTQ31)</f>
        <v/>
      </c>
      <c r="PTR31" s="14" t="str">
        <f>IF('Employee Input 20-21'!PTR31="","",'Employee Input 20-21'!PTR31)</f>
        <v/>
      </c>
      <c r="PTS31" s="14" t="str">
        <f>IF('Employee Input 20-21'!PTS31="","",'Employee Input 20-21'!PTS31)</f>
        <v/>
      </c>
      <c r="PTT31" s="14" t="str">
        <f>IF('Employee Input 20-21'!PTT31="","",'Employee Input 20-21'!PTT31)</f>
        <v/>
      </c>
      <c r="PTU31" s="14" t="str">
        <f>IF('Employee Input 20-21'!PTU31="","",'Employee Input 20-21'!PTU31)</f>
        <v/>
      </c>
      <c r="PTV31" s="14" t="str">
        <f>IF('Employee Input 20-21'!PTV31="","",'Employee Input 20-21'!PTV31)</f>
        <v/>
      </c>
      <c r="PTW31" s="14" t="str">
        <f>IF('Employee Input 20-21'!PTW31="","",'Employee Input 20-21'!PTW31)</f>
        <v/>
      </c>
      <c r="PTX31" s="14" t="str">
        <f>IF('Employee Input 20-21'!PTX31="","",'Employee Input 20-21'!PTX31)</f>
        <v/>
      </c>
      <c r="PTY31" s="14" t="str">
        <f>IF('Employee Input 20-21'!PTY31="","",'Employee Input 20-21'!PTY31)</f>
        <v/>
      </c>
      <c r="PTZ31" s="14" t="str">
        <f>IF('Employee Input 20-21'!PTZ31="","",'Employee Input 20-21'!PTZ31)</f>
        <v/>
      </c>
      <c r="PUA31" s="14" t="str">
        <f>IF('Employee Input 20-21'!PUA31="","",'Employee Input 20-21'!PUA31)</f>
        <v/>
      </c>
      <c r="PUB31" s="14" t="str">
        <f>IF('Employee Input 20-21'!PUB31="","",'Employee Input 20-21'!PUB31)</f>
        <v/>
      </c>
      <c r="PUC31" s="14" t="str">
        <f>IF('Employee Input 20-21'!PUC31="","",'Employee Input 20-21'!PUC31)</f>
        <v/>
      </c>
      <c r="PUD31" s="14" t="str">
        <f>IF('Employee Input 20-21'!PUD31="","",'Employee Input 20-21'!PUD31)</f>
        <v/>
      </c>
      <c r="PUE31" s="14" t="str">
        <f>IF('Employee Input 20-21'!PUE31="","",'Employee Input 20-21'!PUE31)</f>
        <v/>
      </c>
      <c r="PUF31" s="14" t="str">
        <f>IF('Employee Input 20-21'!PUF31="","",'Employee Input 20-21'!PUF31)</f>
        <v/>
      </c>
      <c r="PUG31" s="14" t="str">
        <f>IF('Employee Input 20-21'!PUG31="","",'Employee Input 20-21'!PUG31)</f>
        <v/>
      </c>
      <c r="PUH31" s="14" t="str">
        <f>IF('Employee Input 20-21'!PUH31="","",'Employee Input 20-21'!PUH31)</f>
        <v/>
      </c>
      <c r="PUI31" s="14" t="str">
        <f>IF('Employee Input 20-21'!PUI31="","",'Employee Input 20-21'!PUI31)</f>
        <v/>
      </c>
      <c r="PUJ31" s="14" t="str">
        <f>IF('Employee Input 20-21'!PUJ31="","",'Employee Input 20-21'!PUJ31)</f>
        <v/>
      </c>
      <c r="PUK31" s="14" t="str">
        <f>IF('Employee Input 20-21'!PUK31="","",'Employee Input 20-21'!PUK31)</f>
        <v/>
      </c>
      <c r="PUL31" s="14" t="str">
        <f>IF('Employee Input 20-21'!PUL31="","",'Employee Input 20-21'!PUL31)</f>
        <v/>
      </c>
      <c r="PUM31" s="14" t="str">
        <f>IF('Employee Input 20-21'!PUM31="","",'Employee Input 20-21'!PUM31)</f>
        <v/>
      </c>
      <c r="PUN31" s="14" t="str">
        <f>IF('Employee Input 20-21'!PUN31="","",'Employee Input 20-21'!PUN31)</f>
        <v/>
      </c>
      <c r="PUO31" s="14" t="str">
        <f>IF('Employee Input 20-21'!PUO31="","",'Employee Input 20-21'!PUO31)</f>
        <v/>
      </c>
      <c r="PUP31" s="14" t="str">
        <f>IF('Employee Input 20-21'!PUP31="","",'Employee Input 20-21'!PUP31)</f>
        <v/>
      </c>
      <c r="PUQ31" s="14" t="str">
        <f>IF('Employee Input 20-21'!PUQ31="","",'Employee Input 20-21'!PUQ31)</f>
        <v/>
      </c>
      <c r="PUR31" s="14" t="str">
        <f>IF('Employee Input 20-21'!PUR31="","",'Employee Input 20-21'!PUR31)</f>
        <v/>
      </c>
      <c r="PUS31" s="14" t="str">
        <f>IF('Employee Input 20-21'!PUS31="","",'Employee Input 20-21'!PUS31)</f>
        <v/>
      </c>
      <c r="PUT31" s="14" t="str">
        <f>IF('Employee Input 20-21'!PUT31="","",'Employee Input 20-21'!PUT31)</f>
        <v/>
      </c>
      <c r="PUU31" s="14" t="str">
        <f>IF('Employee Input 20-21'!PUU31="","",'Employee Input 20-21'!PUU31)</f>
        <v/>
      </c>
      <c r="PUV31" s="14" t="str">
        <f>IF('Employee Input 20-21'!PUV31="","",'Employee Input 20-21'!PUV31)</f>
        <v/>
      </c>
      <c r="PUW31" s="14" t="str">
        <f>IF('Employee Input 20-21'!PUW31="","",'Employee Input 20-21'!PUW31)</f>
        <v/>
      </c>
      <c r="PUX31" s="14" t="str">
        <f>IF('Employee Input 20-21'!PUX31="","",'Employee Input 20-21'!PUX31)</f>
        <v/>
      </c>
      <c r="PUY31" s="14" t="str">
        <f>IF('Employee Input 20-21'!PUY31="","",'Employee Input 20-21'!PUY31)</f>
        <v/>
      </c>
      <c r="PUZ31" s="14" t="str">
        <f>IF('Employee Input 20-21'!PUZ31="","",'Employee Input 20-21'!PUZ31)</f>
        <v/>
      </c>
      <c r="PVA31" s="14" t="str">
        <f>IF('Employee Input 20-21'!PVA31="","",'Employee Input 20-21'!PVA31)</f>
        <v/>
      </c>
      <c r="PVB31" s="14" t="str">
        <f>IF('Employee Input 20-21'!PVB31="","",'Employee Input 20-21'!PVB31)</f>
        <v/>
      </c>
      <c r="PVC31" s="14" t="str">
        <f>IF('Employee Input 20-21'!PVC31="","",'Employee Input 20-21'!PVC31)</f>
        <v/>
      </c>
      <c r="PVD31" s="14" t="str">
        <f>IF('Employee Input 20-21'!PVD31="","",'Employee Input 20-21'!PVD31)</f>
        <v/>
      </c>
      <c r="PVE31" s="14" t="str">
        <f>IF('Employee Input 20-21'!PVE31="","",'Employee Input 20-21'!PVE31)</f>
        <v/>
      </c>
      <c r="PVF31" s="14" t="str">
        <f>IF('Employee Input 20-21'!PVF31="","",'Employee Input 20-21'!PVF31)</f>
        <v/>
      </c>
      <c r="PVG31" s="14" t="str">
        <f>IF('Employee Input 20-21'!PVG31="","",'Employee Input 20-21'!PVG31)</f>
        <v/>
      </c>
      <c r="PVH31" s="14" t="str">
        <f>IF('Employee Input 20-21'!PVH31="","",'Employee Input 20-21'!PVH31)</f>
        <v/>
      </c>
      <c r="PVI31" s="14" t="str">
        <f>IF('Employee Input 20-21'!PVI31="","",'Employee Input 20-21'!PVI31)</f>
        <v/>
      </c>
      <c r="PVJ31" s="14" t="str">
        <f>IF('Employee Input 20-21'!PVJ31="","",'Employee Input 20-21'!PVJ31)</f>
        <v/>
      </c>
      <c r="PVK31" s="14" t="str">
        <f>IF('Employee Input 20-21'!PVK31="","",'Employee Input 20-21'!PVK31)</f>
        <v/>
      </c>
      <c r="PVL31" s="14" t="str">
        <f>IF('Employee Input 20-21'!PVL31="","",'Employee Input 20-21'!PVL31)</f>
        <v/>
      </c>
      <c r="PVM31" s="14" t="str">
        <f>IF('Employee Input 20-21'!PVM31="","",'Employee Input 20-21'!PVM31)</f>
        <v/>
      </c>
      <c r="PVN31" s="14" t="str">
        <f>IF('Employee Input 20-21'!PVN31="","",'Employee Input 20-21'!PVN31)</f>
        <v/>
      </c>
      <c r="PVO31" s="14" t="str">
        <f>IF('Employee Input 20-21'!PVO31="","",'Employee Input 20-21'!PVO31)</f>
        <v/>
      </c>
      <c r="PVP31" s="14" t="str">
        <f>IF('Employee Input 20-21'!PVP31="","",'Employee Input 20-21'!PVP31)</f>
        <v/>
      </c>
      <c r="PVQ31" s="14" t="str">
        <f>IF('Employee Input 20-21'!PVQ31="","",'Employee Input 20-21'!PVQ31)</f>
        <v/>
      </c>
      <c r="PVR31" s="14" t="str">
        <f>IF('Employee Input 20-21'!PVR31="","",'Employee Input 20-21'!PVR31)</f>
        <v/>
      </c>
      <c r="PVS31" s="14" t="str">
        <f>IF('Employee Input 20-21'!PVS31="","",'Employee Input 20-21'!PVS31)</f>
        <v/>
      </c>
      <c r="PVT31" s="14" t="str">
        <f>IF('Employee Input 20-21'!PVT31="","",'Employee Input 20-21'!PVT31)</f>
        <v/>
      </c>
      <c r="PVU31" s="14" t="str">
        <f>IF('Employee Input 20-21'!PVU31="","",'Employee Input 20-21'!PVU31)</f>
        <v/>
      </c>
      <c r="PVV31" s="14" t="str">
        <f>IF('Employee Input 20-21'!PVV31="","",'Employee Input 20-21'!PVV31)</f>
        <v/>
      </c>
      <c r="PVW31" s="14" t="str">
        <f>IF('Employee Input 20-21'!PVW31="","",'Employee Input 20-21'!PVW31)</f>
        <v/>
      </c>
      <c r="PVX31" s="14" t="str">
        <f>IF('Employee Input 20-21'!PVX31="","",'Employee Input 20-21'!PVX31)</f>
        <v/>
      </c>
      <c r="PVY31" s="14" t="str">
        <f>IF('Employee Input 20-21'!PVY31="","",'Employee Input 20-21'!PVY31)</f>
        <v/>
      </c>
      <c r="PVZ31" s="14" t="str">
        <f>IF('Employee Input 20-21'!PVZ31="","",'Employee Input 20-21'!PVZ31)</f>
        <v/>
      </c>
      <c r="PWA31" s="14" t="str">
        <f>IF('Employee Input 20-21'!PWA31="","",'Employee Input 20-21'!PWA31)</f>
        <v/>
      </c>
      <c r="PWB31" s="14" t="str">
        <f>IF('Employee Input 20-21'!PWB31="","",'Employee Input 20-21'!PWB31)</f>
        <v/>
      </c>
      <c r="PWC31" s="14" t="str">
        <f>IF('Employee Input 20-21'!PWC31="","",'Employee Input 20-21'!PWC31)</f>
        <v/>
      </c>
      <c r="PWD31" s="14" t="str">
        <f>IF('Employee Input 20-21'!PWD31="","",'Employee Input 20-21'!PWD31)</f>
        <v/>
      </c>
      <c r="PWE31" s="14" t="str">
        <f>IF('Employee Input 20-21'!PWE31="","",'Employee Input 20-21'!PWE31)</f>
        <v/>
      </c>
      <c r="PWF31" s="14" t="str">
        <f>IF('Employee Input 20-21'!PWF31="","",'Employee Input 20-21'!PWF31)</f>
        <v/>
      </c>
      <c r="PWG31" s="14" t="str">
        <f>IF('Employee Input 20-21'!PWG31="","",'Employee Input 20-21'!PWG31)</f>
        <v/>
      </c>
      <c r="PWH31" s="14" t="str">
        <f>IF('Employee Input 20-21'!PWH31="","",'Employee Input 20-21'!PWH31)</f>
        <v/>
      </c>
      <c r="PWI31" s="14" t="str">
        <f>IF('Employee Input 20-21'!PWI31="","",'Employee Input 20-21'!PWI31)</f>
        <v/>
      </c>
      <c r="PWJ31" s="14" t="str">
        <f>IF('Employee Input 20-21'!PWJ31="","",'Employee Input 20-21'!PWJ31)</f>
        <v/>
      </c>
      <c r="PWK31" s="14" t="str">
        <f>IF('Employee Input 20-21'!PWK31="","",'Employee Input 20-21'!PWK31)</f>
        <v/>
      </c>
      <c r="PWL31" s="14" t="str">
        <f>IF('Employee Input 20-21'!PWL31="","",'Employee Input 20-21'!PWL31)</f>
        <v/>
      </c>
      <c r="PWM31" s="14" t="str">
        <f>IF('Employee Input 20-21'!PWM31="","",'Employee Input 20-21'!PWM31)</f>
        <v/>
      </c>
      <c r="PWN31" s="14" t="str">
        <f>IF('Employee Input 20-21'!PWN31="","",'Employee Input 20-21'!PWN31)</f>
        <v/>
      </c>
      <c r="PWO31" s="14" t="str">
        <f>IF('Employee Input 20-21'!PWO31="","",'Employee Input 20-21'!PWO31)</f>
        <v/>
      </c>
      <c r="PWP31" s="14" t="str">
        <f>IF('Employee Input 20-21'!PWP31="","",'Employee Input 20-21'!PWP31)</f>
        <v/>
      </c>
      <c r="PWQ31" s="14" t="str">
        <f>IF('Employee Input 20-21'!PWQ31="","",'Employee Input 20-21'!PWQ31)</f>
        <v/>
      </c>
      <c r="PWR31" s="14" t="str">
        <f>IF('Employee Input 20-21'!PWR31="","",'Employee Input 20-21'!PWR31)</f>
        <v/>
      </c>
      <c r="PWS31" s="14" t="str">
        <f>IF('Employee Input 20-21'!PWS31="","",'Employee Input 20-21'!PWS31)</f>
        <v/>
      </c>
      <c r="PWT31" s="14" t="str">
        <f>IF('Employee Input 20-21'!PWT31="","",'Employee Input 20-21'!PWT31)</f>
        <v/>
      </c>
      <c r="PWU31" s="14" t="str">
        <f>IF('Employee Input 20-21'!PWU31="","",'Employee Input 20-21'!PWU31)</f>
        <v/>
      </c>
      <c r="PWV31" s="14" t="str">
        <f>IF('Employee Input 20-21'!PWV31="","",'Employee Input 20-21'!PWV31)</f>
        <v/>
      </c>
      <c r="PWW31" s="14" t="str">
        <f>IF('Employee Input 20-21'!PWW31="","",'Employee Input 20-21'!PWW31)</f>
        <v/>
      </c>
      <c r="PWX31" s="14" t="str">
        <f>IF('Employee Input 20-21'!PWX31="","",'Employee Input 20-21'!PWX31)</f>
        <v/>
      </c>
      <c r="PWY31" s="14" t="str">
        <f>IF('Employee Input 20-21'!PWY31="","",'Employee Input 20-21'!PWY31)</f>
        <v/>
      </c>
      <c r="PWZ31" s="14" t="str">
        <f>IF('Employee Input 20-21'!PWZ31="","",'Employee Input 20-21'!PWZ31)</f>
        <v/>
      </c>
      <c r="PXA31" s="14" t="str">
        <f>IF('Employee Input 20-21'!PXA31="","",'Employee Input 20-21'!PXA31)</f>
        <v/>
      </c>
      <c r="PXB31" s="14" t="str">
        <f>IF('Employee Input 20-21'!PXB31="","",'Employee Input 20-21'!PXB31)</f>
        <v/>
      </c>
      <c r="PXC31" s="14" t="str">
        <f>IF('Employee Input 20-21'!PXC31="","",'Employee Input 20-21'!PXC31)</f>
        <v/>
      </c>
      <c r="PXD31" s="14" t="str">
        <f>IF('Employee Input 20-21'!PXD31="","",'Employee Input 20-21'!PXD31)</f>
        <v/>
      </c>
      <c r="PXE31" s="14" t="str">
        <f>IF('Employee Input 20-21'!PXE31="","",'Employee Input 20-21'!PXE31)</f>
        <v/>
      </c>
      <c r="PXF31" s="14" t="str">
        <f>IF('Employee Input 20-21'!PXF31="","",'Employee Input 20-21'!PXF31)</f>
        <v/>
      </c>
      <c r="PXG31" s="14" t="str">
        <f>IF('Employee Input 20-21'!PXG31="","",'Employee Input 20-21'!PXG31)</f>
        <v/>
      </c>
      <c r="PXH31" s="14" t="str">
        <f>IF('Employee Input 20-21'!PXH31="","",'Employee Input 20-21'!PXH31)</f>
        <v/>
      </c>
      <c r="PXI31" s="14" t="str">
        <f>IF('Employee Input 20-21'!PXI31="","",'Employee Input 20-21'!PXI31)</f>
        <v/>
      </c>
      <c r="PXJ31" s="14" t="str">
        <f>IF('Employee Input 20-21'!PXJ31="","",'Employee Input 20-21'!PXJ31)</f>
        <v/>
      </c>
      <c r="PXK31" s="14" t="str">
        <f>IF('Employee Input 20-21'!PXK31="","",'Employee Input 20-21'!PXK31)</f>
        <v/>
      </c>
      <c r="PXL31" s="14" t="str">
        <f>IF('Employee Input 20-21'!PXL31="","",'Employee Input 20-21'!PXL31)</f>
        <v/>
      </c>
      <c r="PXM31" s="14" t="str">
        <f>IF('Employee Input 20-21'!PXM31="","",'Employee Input 20-21'!PXM31)</f>
        <v/>
      </c>
      <c r="PXN31" s="14" t="str">
        <f>IF('Employee Input 20-21'!PXN31="","",'Employee Input 20-21'!PXN31)</f>
        <v/>
      </c>
      <c r="PXO31" s="14" t="str">
        <f>IF('Employee Input 20-21'!PXO31="","",'Employee Input 20-21'!PXO31)</f>
        <v/>
      </c>
      <c r="PXP31" s="14" t="str">
        <f>IF('Employee Input 20-21'!PXP31="","",'Employee Input 20-21'!PXP31)</f>
        <v/>
      </c>
      <c r="PXQ31" s="14" t="str">
        <f>IF('Employee Input 20-21'!PXQ31="","",'Employee Input 20-21'!PXQ31)</f>
        <v/>
      </c>
      <c r="PXR31" s="14" t="str">
        <f>IF('Employee Input 20-21'!PXR31="","",'Employee Input 20-21'!PXR31)</f>
        <v/>
      </c>
      <c r="PXS31" s="14" t="str">
        <f>IF('Employee Input 20-21'!PXS31="","",'Employee Input 20-21'!PXS31)</f>
        <v/>
      </c>
      <c r="PXT31" s="14" t="str">
        <f>IF('Employee Input 20-21'!PXT31="","",'Employee Input 20-21'!PXT31)</f>
        <v/>
      </c>
      <c r="PXU31" s="14" t="str">
        <f>IF('Employee Input 20-21'!PXU31="","",'Employee Input 20-21'!PXU31)</f>
        <v/>
      </c>
      <c r="PXV31" s="14" t="str">
        <f>IF('Employee Input 20-21'!PXV31="","",'Employee Input 20-21'!PXV31)</f>
        <v/>
      </c>
      <c r="PXW31" s="14" t="str">
        <f>IF('Employee Input 20-21'!PXW31="","",'Employee Input 20-21'!PXW31)</f>
        <v/>
      </c>
      <c r="PXX31" s="14" t="str">
        <f>IF('Employee Input 20-21'!PXX31="","",'Employee Input 20-21'!PXX31)</f>
        <v/>
      </c>
      <c r="PXY31" s="14" t="str">
        <f>IF('Employee Input 20-21'!PXY31="","",'Employee Input 20-21'!PXY31)</f>
        <v/>
      </c>
      <c r="PXZ31" s="14" t="str">
        <f>IF('Employee Input 20-21'!PXZ31="","",'Employee Input 20-21'!PXZ31)</f>
        <v/>
      </c>
      <c r="PYA31" s="14" t="str">
        <f>IF('Employee Input 20-21'!PYA31="","",'Employee Input 20-21'!PYA31)</f>
        <v/>
      </c>
      <c r="PYB31" s="14" t="str">
        <f>IF('Employee Input 20-21'!PYB31="","",'Employee Input 20-21'!PYB31)</f>
        <v/>
      </c>
      <c r="PYC31" s="14" t="str">
        <f>IF('Employee Input 20-21'!PYC31="","",'Employee Input 20-21'!PYC31)</f>
        <v/>
      </c>
      <c r="PYD31" s="14" t="str">
        <f>IF('Employee Input 20-21'!PYD31="","",'Employee Input 20-21'!PYD31)</f>
        <v/>
      </c>
      <c r="PYE31" s="14" t="str">
        <f>IF('Employee Input 20-21'!PYE31="","",'Employee Input 20-21'!PYE31)</f>
        <v/>
      </c>
      <c r="PYF31" s="14" t="str">
        <f>IF('Employee Input 20-21'!PYF31="","",'Employee Input 20-21'!PYF31)</f>
        <v/>
      </c>
      <c r="PYG31" s="14" t="str">
        <f>IF('Employee Input 20-21'!PYG31="","",'Employee Input 20-21'!PYG31)</f>
        <v/>
      </c>
      <c r="PYH31" s="14" t="str">
        <f>IF('Employee Input 20-21'!PYH31="","",'Employee Input 20-21'!PYH31)</f>
        <v/>
      </c>
      <c r="PYI31" s="14" t="str">
        <f>IF('Employee Input 20-21'!PYI31="","",'Employee Input 20-21'!PYI31)</f>
        <v/>
      </c>
      <c r="PYJ31" s="14" t="str">
        <f>IF('Employee Input 20-21'!PYJ31="","",'Employee Input 20-21'!PYJ31)</f>
        <v/>
      </c>
      <c r="PYK31" s="14" t="str">
        <f>IF('Employee Input 20-21'!PYK31="","",'Employee Input 20-21'!PYK31)</f>
        <v/>
      </c>
      <c r="PYL31" s="14" t="str">
        <f>IF('Employee Input 20-21'!PYL31="","",'Employee Input 20-21'!PYL31)</f>
        <v/>
      </c>
      <c r="PYM31" s="14" t="str">
        <f>IF('Employee Input 20-21'!PYM31="","",'Employee Input 20-21'!PYM31)</f>
        <v/>
      </c>
      <c r="PYN31" s="14" t="str">
        <f>IF('Employee Input 20-21'!PYN31="","",'Employee Input 20-21'!PYN31)</f>
        <v/>
      </c>
      <c r="PYO31" s="14" t="str">
        <f>IF('Employee Input 20-21'!PYO31="","",'Employee Input 20-21'!PYO31)</f>
        <v/>
      </c>
      <c r="PYP31" s="14" t="str">
        <f>IF('Employee Input 20-21'!PYP31="","",'Employee Input 20-21'!PYP31)</f>
        <v/>
      </c>
      <c r="PYQ31" s="14" t="str">
        <f>IF('Employee Input 20-21'!PYQ31="","",'Employee Input 20-21'!PYQ31)</f>
        <v/>
      </c>
      <c r="PYR31" s="14" t="str">
        <f>IF('Employee Input 20-21'!PYR31="","",'Employee Input 20-21'!PYR31)</f>
        <v/>
      </c>
      <c r="PYS31" s="14" t="str">
        <f>IF('Employee Input 20-21'!PYS31="","",'Employee Input 20-21'!PYS31)</f>
        <v/>
      </c>
      <c r="PYT31" s="14" t="str">
        <f>IF('Employee Input 20-21'!PYT31="","",'Employee Input 20-21'!PYT31)</f>
        <v/>
      </c>
      <c r="PYU31" s="14" t="str">
        <f>IF('Employee Input 20-21'!PYU31="","",'Employee Input 20-21'!PYU31)</f>
        <v/>
      </c>
      <c r="PYV31" s="14" t="str">
        <f>IF('Employee Input 20-21'!PYV31="","",'Employee Input 20-21'!PYV31)</f>
        <v/>
      </c>
      <c r="PYW31" s="14" t="str">
        <f>IF('Employee Input 20-21'!PYW31="","",'Employee Input 20-21'!PYW31)</f>
        <v/>
      </c>
      <c r="PYX31" s="14" t="str">
        <f>IF('Employee Input 20-21'!PYX31="","",'Employee Input 20-21'!PYX31)</f>
        <v/>
      </c>
      <c r="PYY31" s="14" t="str">
        <f>IF('Employee Input 20-21'!PYY31="","",'Employee Input 20-21'!PYY31)</f>
        <v/>
      </c>
      <c r="PYZ31" s="14" t="str">
        <f>IF('Employee Input 20-21'!PYZ31="","",'Employee Input 20-21'!PYZ31)</f>
        <v/>
      </c>
      <c r="PZA31" s="14" t="str">
        <f>IF('Employee Input 20-21'!PZA31="","",'Employee Input 20-21'!PZA31)</f>
        <v/>
      </c>
      <c r="PZB31" s="14" t="str">
        <f>IF('Employee Input 20-21'!PZB31="","",'Employee Input 20-21'!PZB31)</f>
        <v/>
      </c>
      <c r="PZC31" s="14" t="str">
        <f>IF('Employee Input 20-21'!PZC31="","",'Employee Input 20-21'!PZC31)</f>
        <v/>
      </c>
      <c r="PZD31" s="14" t="str">
        <f>IF('Employee Input 20-21'!PZD31="","",'Employee Input 20-21'!PZD31)</f>
        <v/>
      </c>
      <c r="PZE31" s="14" t="str">
        <f>IF('Employee Input 20-21'!PZE31="","",'Employee Input 20-21'!PZE31)</f>
        <v/>
      </c>
      <c r="PZF31" s="14" t="str">
        <f>IF('Employee Input 20-21'!PZF31="","",'Employee Input 20-21'!PZF31)</f>
        <v/>
      </c>
      <c r="PZG31" s="14" t="str">
        <f>IF('Employee Input 20-21'!PZG31="","",'Employee Input 20-21'!PZG31)</f>
        <v/>
      </c>
      <c r="PZH31" s="14" t="str">
        <f>IF('Employee Input 20-21'!PZH31="","",'Employee Input 20-21'!PZH31)</f>
        <v/>
      </c>
      <c r="PZI31" s="14" t="str">
        <f>IF('Employee Input 20-21'!PZI31="","",'Employee Input 20-21'!PZI31)</f>
        <v/>
      </c>
      <c r="PZJ31" s="14" t="str">
        <f>IF('Employee Input 20-21'!PZJ31="","",'Employee Input 20-21'!PZJ31)</f>
        <v/>
      </c>
      <c r="PZK31" s="14" t="str">
        <f>IF('Employee Input 20-21'!PZK31="","",'Employee Input 20-21'!PZK31)</f>
        <v/>
      </c>
      <c r="PZL31" s="14" t="str">
        <f>IF('Employee Input 20-21'!PZL31="","",'Employee Input 20-21'!PZL31)</f>
        <v/>
      </c>
      <c r="PZM31" s="14" t="str">
        <f>IF('Employee Input 20-21'!PZM31="","",'Employee Input 20-21'!PZM31)</f>
        <v/>
      </c>
      <c r="PZN31" s="14" t="str">
        <f>IF('Employee Input 20-21'!PZN31="","",'Employee Input 20-21'!PZN31)</f>
        <v/>
      </c>
      <c r="PZO31" s="14" t="str">
        <f>IF('Employee Input 20-21'!PZO31="","",'Employee Input 20-21'!PZO31)</f>
        <v/>
      </c>
      <c r="PZP31" s="14" t="str">
        <f>IF('Employee Input 20-21'!PZP31="","",'Employee Input 20-21'!PZP31)</f>
        <v/>
      </c>
      <c r="PZQ31" s="14" t="str">
        <f>IF('Employee Input 20-21'!PZQ31="","",'Employee Input 20-21'!PZQ31)</f>
        <v/>
      </c>
      <c r="PZR31" s="14" t="str">
        <f>IF('Employee Input 20-21'!PZR31="","",'Employee Input 20-21'!PZR31)</f>
        <v/>
      </c>
      <c r="PZS31" s="14" t="str">
        <f>IF('Employee Input 20-21'!PZS31="","",'Employee Input 20-21'!PZS31)</f>
        <v/>
      </c>
      <c r="PZT31" s="14" t="str">
        <f>IF('Employee Input 20-21'!PZT31="","",'Employee Input 20-21'!PZT31)</f>
        <v/>
      </c>
      <c r="PZU31" s="14" t="str">
        <f>IF('Employee Input 20-21'!PZU31="","",'Employee Input 20-21'!PZU31)</f>
        <v/>
      </c>
      <c r="PZV31" s="14" t="str">
        <f>IF('Employee Input 20-21'!PZV31="","",'Employee Input 20-21'!PZV31)</f>
        <v/>
      </c>
      <c r="PZW31" s="14" t="str">
        <f>IF('Employee Input 20-21'!PZW31="","",'Employee Input 20-21'!PZW31)</f>
        <v/>
      </c>
      <c r="PZX31" s="14" t="str">
        <f>IF('Employee Input 20-21'!PZX31="","",'Employee Input 20-21'!PZX31)</f>
        <v/>
      </c>
      <c r="PZY31" s="14" t="str">
        <f>IF('Employee Input 20-21'!PZY31="","",'Employee Input 20-21'!PZY31)</f>
        <v/>
      </c>
      <c r="PZZ31" s="14" t="str">
        <f>IF('Employee Input 20-21'!PZZ31="","",'Employee Input 20-21'!PZZ31)</f>
        <v/>
      </c>
      <c r="QAA31" s="14" t="str">
        <f>IF('Employee Input 20-21'!QAA31="","",'Employee Input 20-21'!QAA31)</f>
        <v/>
      </c>
      <c r="QAB31" s="14" t="str">
        <f>IF('Employee Input 20-21'!QAB31="","",'Employee Input 20-21'!QAB31)</f>
        <v/>
      </c>
      <c r="QAC31" s="14" t="str">
        <f>IF('Employee Input 20-21'!QAC31="","",'Employee Input 20-21'!QAC31)</f>
        <v/>
      </c>
      <c r="QAD31" s="14" t="str">
        <f>IF('Employee Input 20-21'!QAD31="","",'Employee Input 20-21'!QAD31)</f>
        <v/>
      </c>
      <c r="QAE31" s="14" t="str">
        <f>IF('Employee Input 20-21'!QAE31="","",'Employee Input 20-21'!QAE31)</f>
        <v/>
      </c>
      <c r="QAF31" s="14" t="str">
        <f>IF('Employee Input 20-21'!QAF31="","",'Employee Input 20-21'!QAF31)</f>
        <v/>
      </c>
      <c r="QAG31" s="14" t="str">
        <f>IF('Employee Input 20-21'!QAG31="","",'Employee Input 20-21'!QAG31)</f>
        <v/>
      </c>
      <c r="QAH31" s="14" t="str">
        <f>IF('Employee Input 20-21'!QAH31="","",'Employee Input 20-21'!QAH31)</f>
        <v/>
      </c>
      <c r="QAI31" s="14" t="str">
        <f>IF('Employee Input 20-21'!QAI31="","",'Employee Input 20-21'!QAI31)</f>
        <v/>
      </c>
      <c r="QAJ31" s="14" t="str">
        <f>IF('Employee Input 20-21'!QAJ31="","",'Employee Input 20-21'!QAJ31)</f>
        <v/>
      </c>
      <c r="QAK31" s="14" t="str">
        <f>IF('Employee Input 20-21'!QAK31="","",'Employee Input 20-21'!QAK31)</f>
        <v/>
      </c>
      <c r="QAL31" s="14" t="str">
        <f>IF('Employee Input 20-21'!QAL31="","",'Employee Input 20-21'!QAL31)</f>
        <v/>
      </c>
      <c r="QAM31" s="14" t="str">
        <f>IF('Employee Input 20-21'!QAM31="","",'Employee Input 20-21'!QAM31)</f>
        <v/>
      </c>
      <c r="QAN31" s="14" t="str">
        <f>IF('Employee Input 20-21'!QAN31="","",'Employee Input 20-21'!QAN31)</f>
        <v/>
      </c>
      <c r="QAO31" s="14" t="str">
        <f>IF('Employee Input 20-21'!QAO31="","",'Employee Input 20-21'!QAO31)</f>
        <v/>
      </c>
      <c r="QAP31" s="14" t="str">
        <f>IF('Employee Input 20-21'!QAP31="","",'Employee Input 20-21'!QAP31)</f>
        <v/>
      </c>
      <c r="QAQ31" s="14" t="str">
        <f>IF('Employee Input 20-21'!QAQ31="","",'Employee Input 20-21'!QAQ31)</f>
        <v/>
      </c>
      <c r="QAR31" s="14" t="str">
        <f>IF('Employee Input 20-21'!QAR31="","",'Employee Input 20-21'!QAR31)</f>
        <v/>
      </c>
      <c r="QAS31" s="14" t="str">
        <f>IF('Employee Input 20-21'!QAS31="","",'Employee Input 20-21'!QAS31)</f>
        <v/>
      </c>
      <c r="QAT31" s="14" t="str">
        <f>IF('Employee Input 20-21'!QAT31="","",'Employee Input 20-21'!QAT31)</f>
        <v/>
      </c>
      <c r="QAU31" s="14" t="str">
        <f>IF('Employee Input 20-21'!QAU31="","",'Employee Input 20-21'!QAU31)</f>
        <v/>
      </c>
      <c r="QAV31" s="14" t="str">
        <f>IF('Employee Input 20-21'!QAV31="","",'Employee Input 20-21'!QAV31)</f>
        <v/>
      </c>
      <c r="QAW31" s="14" t="str">
        <f>IF('Employee Input 20-21'!QAW31="","",'Employee Input 20-21'!QAW31)</f>
        <v/>
      </c>
      <c r="QAX31" s="14" t="str">
        <f>IF('Employee Input 20-21'!QAX31="","",'Employee Input 20-21'!QAX31)</f>
        <v/>
      </c>
      <c r="QAY31" s="14" t="str">
        <f>IF('Employee Input 20-21'!QAY31="","",'Employee Input 20-21'!QAY31)</f>
        <v/>
      </c>
      <c r="QAZ31" s="14" t="str">
        <f>IF('Employee Input 20-21'!QAZ31="","",'Employee Input 20-21'!QAZ31)</f>
        <v/>
      </c>
      <c r="QBA31" s="14" t="str">
        <f>IF('Employee Input 20-21'!QBA31="","",'Employee Input 20-21'!QBA31)</f>
        <v/>
      </c>
      <c r="QBB31" s="14" t="str">
        <f>IF('Employee Input 20-21'!QBB31="","",'Employee Input 20-21'!QBB31)</f>
        <v/>
      </c>
      <c r="QBC31" s="14" t="str">
        <f>IF('Employee Input 20-21'!QBC31="","",'Employee Input 20-21'!QBC31)</f>
        <v/>
      </c>
      <c r="QBD31" s="14" t="str">
        <f>IF('Employee Input 20-21'!QBD31="","",'Employee Input 20-21'!QBD31)</f>
        <v/>
      </c>
      <c r="QBE31" s="14" t="str">
        <f>IF('Employee Input 20-21'!QBE31="","",'Employee Input 20-21'!QBE31)</f>
        <v/>
      </c>
      <c r="QBF31" s="14" t="str">
        <f>IF('Employee Input 20-21'!QBF31="","",'Employee Input 20-21'!QBF31)</f>
        <v/>
      </c>
      <c r="QBG31" s="14" t="str">
        <f>IF('Employee Input 20-21'!QBG31="","",'Employee Input 20-21'!QBG31)</f>
        <v/>
      </c>
      <c r="QBH31" s="14" t="str">
        <f>IF('Employee Input 20-21'!QBH31="","",'Employee Input 20-21'!QBH31)</f>
        <v/>
      </c>
      <c r="QBI31" s="14" t="str">
        <f>IF('Employee Input 20-21'!QBI31="","",'Employee Input 20-21'!QBI31)</f>
        <v/>
      </c>
      <c r="QBJ31" s="14" t="str">
        <f>IF('Employee Input 20-21'!QBJ31="","",'Employee Input 20-21'!QBJ31)</f>
        <v/>
      </c>
      <c r="QBK31" s="14" t="str">
        <f>IF('Employee Input 20-21'!QBK31="","",'Employee Input 20-21'!QBK31)</f>
        <v/>
      </c>
      <c r="QBL31" s="14" t="str">
        <f>IF('Employee Input 20-21'!QBL31="","",'Employee Input 20-21'!QBL31)</f>
        <v/>
      </c>
      <c r="QBM31" s="14" t="str">
        <f>IF('Employee Input 20-21'!QBM31="","",'Employee Input 20-21'!QBM31)</f>
        <v/>
      </c>
      <c r="QBN31" s="14" t="str">
        <f>IF('Employee Input 20-21'!QBN31="","",'Employee Input 20-21'!QBN31)</f>
        <v/>
      </c>
      <c r="QBO31" s="14" t="str">
        <f>IF('Employee Input 20-21'!QBO31="","",'Employee Input 20-21'!QBO31)</f>
        <v/>
      </c>
      <c r="QBP31" s="14" t="str">
        <f>IF('Employee Input 20-21'!QBP31="","",'Employee Input 20-21'!QBP31)</f>
        <v/>
      </c>
      <c r="QBQ31" s="14" t="str">
        <f>IF('Employee Input 20-21'!QBQ31="","",'Employee Input 20-21'!QBQ31)</f>
        <v/>
      </c>
      <c r="QBR31" s="14" t="str">
        <f>IF('Employee Input 20-21'!QBR31="","",'Employee Input 20-21'!QBR31)</f>
        <v/>
      </c>
      <c r="QBS31" s="14" t="str">
        <f>IF('Employee Input 20-21'!QBS31="","",'Employee Input 20-21'!QBS31)</f>
        <v/>
      </c>
      <c r="QBT31" s="14" t="str">
        <f>IF('Employee Input 20-21'!QBT31="","",'Employee Input 20-21'!QBT31)</f>
        <v/>
      </c>
      <c r="QBU31" s="14" t="str">
        <f>IF('Employee Input 20-21'!QBU31="","",'Employee Input 20-21'!QBU31)</f>
        <v/>
      </c>
      <c r="QBV31" s="14" t="str">
        <f>IF('Employee Input 20-21'!QBV31="","",'Employee Input 20-21'!QBV31)</f>
        <v/>
      </c>
      <c r="QBW31" s="14" t="str">
        <f>IF('Employee Input 20-21'!QBW31="","",'Employee Input 20-21'!QBW31)</f>
        <v/>
      </c>
      <c r="QBX31" s="14" t="str">
        <f>IF('Employee Input 20-21'!QBX31="","",'Employee Input 20-21'!QBX31)</f>
        <v/>
      </c>
      <c r="QBY31" s="14" t="str">
        <f>IF('Employee Input 20-21'!QBY31="","",'Employee Input 20-21'!QBY31)</f>
        <v/>
      </c>
      <c r="QBZ31" s="14" t="str">
        <f>IF('Employee Input 20-21'!QBZ31="","",'Employee Input 20-21'!QBZ31)</f>
        <v/>
      </c>
      <c r="QCA31" s="14" t="str">
        <f>IF('Employee Input 20-21'!QCA31="","",'Employee Input 20-21'!QCA31)</f>
        <v/>
      </c>
      <c r="QCB31" s="14" t="str">
        <f>IF('Employee Input 20-21'!QCB31="","",'Employee Input 20-21'!QCB31)</f>
        <v/>
      </c>
      <c r="QCC31" s="14" t="str">
        <f>IF('Employee Input 20-21'!QCC31="","",'Employee Input 20-21'!QCC31)</f>
        <v/>
      </c>
      <c r="QCD31" s="14" t="str">
        <f>IF('Employee Input 20-21'!QCD31="","",'Employee Input 20-21'!QCD31)</f>
        <v/>
      </c>
      <c r="QCE31" s="14" t="str">
        <f>IF('Employee Input 20-21'!QCE31="","",'Employee Input 20-21'!QCE31)</f>
        <v/>
      </c>
      <c r="QCF31" s="14" t="str">
        <f>IF('Employee Input 20-21'!QCF31="","",'Employee Input 20-21'!QCF31)</f>
        <v/>
      </c>
      <c r="QCG31" s="14" t="str">
        <f>IF('Employee Input 20-21'!QCG31="","",'Employee Input 20-21'!QCG31)</f>
        <v/>
      </c>
      <c r="QCH31" s="14" t="str">
        <f>IF('Employee Input 20-21'!QCH31="","",'Employee Input 20-21'!QCH31)</f>
        <v/>
      </c>
      <c r="QCI31" s="14" t="str">
        <f>IF('Employee Input 20-21'!QCI31="","",'Employee Input 20-21'!QCI31)</f>
        <v/>
      </c>
      <c r="QCJ31" s="14" t="str">
        <f>IF('Employee Input 20-21'!QCJ31="","",'Employee Input 20-21'!QCJ31)</f>
        <v/>
      </c>
      <c r="QCK31" s="14" t="str">
        <f>IF('Employee Input 20-21'!QCK31="","",'Employee Input 20-21'!QCK31)</f>
        <v/>
      </c>
      <c r="QCL31" s="14" t="str">
        <f>IF('Employee Input 20-21'!QCL31="","",'Employee Input 20-21'!QCL31)</f>
        <v/>
      </c>
      <c r="QCM31" s="14" t="str">
        <f>IF('Employee Input 20-21'!QCM31="","",'Employee Input 20-21'!QCM31)</f>
        <v/>
      </c>
      <c r="QCN31" s="14" t="str">
        <f>IF('Employee Input 20-21'!QCN31="","",'Employee Input 20-21'!QCN31)</f>
        <v/>
      </c>
      <c r="QCO31" s="14" t="str">
        <f>IF('Employee Input 20-21'!QCO31="","",'Employee Input 20-21'!QCO31)</f>
        <v/>
      </c>
      <c r="QCP31" s="14" t="str">
        <f>IF('Employee Input 20-21'!QCP31="","",'Employee Input 20-21'!QCP31)</f>
        <v/>
      </c>
      <c r="QCQ31" s="14" t="str">
        <f>IF('Employee Input 20-21'!QCQ31="","",'Employee Input 20-21'!QCQ31)</f>
        <v/>
      </c>
      <c r="QCR31" s="14" t="str">
        <f>IF('Employee Input 20-21'!QCR31="","",'Employee Input 20-21'!QCR31)</f>
        <v/>
      </c>
      <c r="QCS31" s="14" t="str">
        <f>IF('Employee Input 20-21'!QCS31="","",'Employee Input 20-21'!QCS31)</f>
        <v/>
      </c>
      <c r="QCT31" s="14" t="str">
        <f>IF('Employee Input 20-21'!QCT31="","",'Employee Input 20-21'!QCT31)</f>
        <v/>
      </c>
      <c r="QCU31" s="14" t="str">
        <f>IF('Employee Input 20-21'!QCU31="","",'Employee Input 20-21'!QCU31)</f>
        <v/>
      </c>
      <c r="QCV31" s="14" t="str">
        <f>IF('Employee Input 20-21'!QCV31="","",'Employee Input 20-21'!QCV31)</f>
        <v/>
      </c>
      <c r="QCW31" s="14" t="str">
        <f>IF('Employee Input 20-21'!QCW31="","",'Employee Input 20-21'!QCW31)</f>
        <v/>
      </c>
      <c r="QCX31" s="14" t="str">
        <f>IF('Employee Input 20-21'!QCX31="","",'Employee Input 20-21'!QCX31)</f>
        <v/>
      </c>
      <c r="QCY31" s="14" t="str">
        <f>IF('Employee Input 20-21'!QCY31="","",'Employee Input 20-21'!QCY31)</f>
        <v/>
      </c>
      <c r="QCZ31" s="14" t="str">
        <f>IF('Employee Input 20-21'!QCZ31="","",'Employee Input 20-21'!QCZ31)</f>
        <v/>
      </c>
      <c r="QDA31" s="14" t="str">
        <f>IF('Employee Input 20-21'!QDA31="","",'Employee Input 20-21'!QDA31)</f>
        <v/>
      </c>
      <c r="QDB31" s="14" t="str">
        <f>IF('Employee Input 20-21'!QDB31="","",'Employee Input 20-21'!QDB31)</f>
        <v/>
      </c>
      <c r="QDC31" s="14" t="str">
        <f>IF('Employee Input 20-21'!QDC31="","",'Employee Input 20-21'!QDC31)</f>
        <v/>
      </c>
      <c r="QDD31" s="14" t="str">
        <f>IF('Employee Input 20-21'!QDD31="","",'Employee Input 20-21'!QDD31)</f>
        <v/>
      </c>
      <c r="QDE31" s="14" t="str">
        <f>IF('Employee Input 20-21'!QDE31="","",'Employee Input 20-21'!QDE31)</f>
        <v/>
      </c>
      <c r="QDF31" s="14" t="str">
        <f>IF('Employee Input 20-21'!QDF31="","",'Employee Input 20-21'!QDF31)</f>
        <v/>
      </c>
      <c r="QDG31" s="14" t="str">
        <f>IF('Employee Input 20-21'!QDG31="","",'Employee Input 20-21'!QDG31)</f>
        <v/>
      </c>
      <c r="QDH31" s="14" t="str">
        <f>IF('Employee Input 20-21'!QDH31="","",'Employee Input 20-21'!QDH31)</f>
        <v/>
      </c>
      <c r="QDI31" s="14" t="str">
        <f>IF('Employee Input 20-21'!QDI31="","",'Employee Input 20-21'!QDI31)</f>
        <v/>
      </c>
      <c r="QDJ31" s="14" t="str">
        <f>IF('Employee Input 20-21'!QDJ31="","",'Employee Input 20-21'!QDJ31)</f>
        <v/>
      </c>
      <c r="QDK31" s="14" t="str">
        <f>IF('Employee Input 20-21'!QDK31="","",'Employee Input 20-21'!QDK31)</f>
        <v/>
      </c>
      <c r="QDL31" s="14" t="str">
        <f>IF('Employee Input 20-21'!QDL31="","",'Employee Input 20-21'!QDL31)</f>
        <v/>
      </c>
      <c r="QDM31" s="14" t="str">
        <f>IF('Employee Input 20-21'!QDM31="","",'Employee Input 20-21'!QDM31)</f>
        <v/>
      </c>
      <c r="QDN31" s="14" t="str">
        <f>IF('Employee Input 20-21'!QDN31="","",'Employee Input 20-21'!QDN31)</f>
        <v/>
      </c>
      <c r="QDO31" s="14" t="str">
        <f>IF('Employee Input 20-21'!QDO31="","",'Employee Input 20-21'!QDO31)</f>
        <v/>
      </c>
      <c r="QDP31" s="14" t="str">
        <f>IF('Employee Input 20-21'!QDP31="","",'Employee Input 20-21'!QDP31)</f>
        <v/>
      </c>
      <c r="QDQ31" s="14" t="str">
        <f>IF('Employee Input 20-21'!QDQ31="","",'Employee Input 20-21'!QDQ31)</f>
        <v/>
      </c>
      <c r="QDR31" s="14" t="str">
        <f>IF('Employee Input 20-21'!QDR31="","",'Employee Input 20-21'!QDR31)</f>
        <v/>
      </c>
      <c r="QDS31" s="14" t="str">
        <f>IF('Employee Input 20-21'!QDS31="","",'Employee Input 20-21'!QDS31)</f>
        <v/>
      </c>
      <c r="QDT31" s="14" t="str">
        <f>IF('Employee Input 20-21'!QDT31="","",'Employee Input 20-21'!QDT31)</f>
        <v/>
      </c>
      <c r="QDU31" s="14" t="str">
        <f>IF('Employee Input 20-21'!QDU31="","",'Employee Input 20-21'!QDU31)</f>
        <v/>
      </c>
      <c r="QDV31" s="14" t="str">
        <f>IF('Employee Input 20-21'!QDV31="","",'Employee Input 20-21'!QDV31)</f>
        <v/>
      </c>
      <c r="QDW31" s="14" t="str">
        <f>IF('Employee Input 20-21'!QDW31="","",'Employee Input 20-21'!QDW31)</f>
        <v/>
      </c>
      <c r="QDX31" s="14" t="str">
        <f>IF('Employee Input 20-21'!QDX31="","",'Employee Input 20-21'!QDX31)</f>
        <v/>
      </c>
      <c r="QDY31" s="14" t="str">
        <f>IF('Employee Input 20-21'!QDY31="","",'Employee Input 20-21'!QDY31)</f>
        <v/>
      </c>
      <c r="QDZ31" s="14" t="str">
        <f>IF('Employee Input 20-21'!QDZ31="","",'Employee Input 20-21'!QDZ31)</f>
        <v/>
      </c>
      <c r="QEA31" s="14" t="str">
        <f>IF('Employee Input 20-21'!QEA31="","",'Employee Input 20-21'!QEA31)</f>
        <v/>
      </c>
      <c r="QEB31" s="14" t="str">
        <f>IF('Employee Input 20-21'!QEB31="","",'Employee Input 20-21'!QEB31)</f>
        <v/>
      </c>
      <c r="QEC31" s="14" t="str">
        <f>IF('Employee Input 20-21'!QEC31="","",'Employee Input 20-21'!QEC31)</f>
        <v/>
      </c>
      <c r="QED31" s="14" t="str">
        <f>IF('Employee Input 20-21'!QED31="","",'Employee Input 20-21'!QED31)</f>
        <v/>
      </c>
      <c r="QEE31" s="14" t="str">
        <f>IF('Employee Input 20-21'!QEE31="","",'Employee Input 20-21'!QEE31)</f>
        <v/>
      </c>
      <c r="QEF31" s="14" t="str">
        <f>IF('Employee Input 20-21'!QEF31="","",'Employee Input 20-21'!QEF31)</f>
        <v/>
      </c>
      <c r="QEG31" s="14" t="str">
        <f>IF('Employee Input 20-21'!QEG31="","",'Employee Input 20-21'!QEG31)</f>
        <v/>
      </c>
      <c r="QEH31" s="14" t="str">
        <f>IF('Employee Input 20-21'!QEH31="","",'Employee Input 20-21'!QEH31)</f>
        <v/>
      </c>
      <c r="QEI31" s="14" t="str">
        <f>IF('Employee Input 20-21'!QEI31="","",'Employee Input 20-21'!QEI31)</f>
        <v/>
      </c>
      <c r="QEJ31" s="14" t="str">
        <f>IF('Employee Input 20-21'!QEJ31="","",'Employee Input 20-21'!QEJ31)</f>
        <v/>
      </c>
      <c r="QEK31" s="14" t="str">
        <f>IF('Employee Input 20-21'!QEK31="","",'Employee Input 20-21'!QEK31)</f>
        <v/>
      </c>
      <c r="QEL31" s="14" t="str">
        <f>IF('Employee Input 20-21'!QEL31="","",'Employee Input 20-21'!QEL31)</f>
        <v/>
      </c>
      <c r="QEM31" s="14" t="str">
        <f>IF('Employee Input 20-21'!QEM31="","",'Employee Input 20-21'!QEM31)</f>
        <v/>
      </c>
      <c r="QEN31" s="14" t="str">
        <f>IF('Employee Input 20-21'!QEN31="","",'Employee Input 20-21'!QEN31)</f>
        <v/>
      </c>
      <c r="QEO31" s="14" t="str">
        <f>IF('Employee Input 20-21'!QEO31="","",'Employee Input 20-21'!QEO31)</f>
        <v/>
      </c>
      <c r="QEP31" s="14" t="str">
        <f>IF('Employee Input 20-21'!QEP31="","",'Employee Input 20-21'!QEP31)</f>
        <v/>
      </c>
      <c r="QEQ31" s="14" t="str">
        <f>IF('Employee Input 20-21'!QEQ31="","",'Employee Input 20-21'!QEQ31)</f>
        <v/>
      </c>
      <c r="QER31" s="14" t="str">
        <f>IF('Employee Input 20-21'!QER31="","",'Employee Input 20-21'!QER31)</f>
        <v/>
      </c>
      <c r="QES31" s="14" t="str">
        <f>IF('Employee Input 20-21'!QES31="","",'Employee Input 20-21'!QES31)</f>
        <v/>
      </c>
      <c r="QET31" s="14" t="str">
        <f>IF('Employee Input 20-21'!QET31="","",'Employee Input 20-21'!QET31)</f>
        <v/>
      </c>
      <c r="QEU31" s="14" t="str">
        <f>IF('Employee Input 20-21'!QEU31="","",'Employee Input 20-21'!QEU31)</f>
        <v/>
      </c>
      <c r="QEV31" s="14" t="str">
        <f>IF('Employee Input 20-21'!QEV31="","",'Employee Input 20-21'!QEV31)</f>
        <v/>
      </c>
      <c r="QEW31" s="14" t="str">
        <f>IF('Employee Input 20-21'!QEW31="","",'Employee Input 20-21'!QEW31)</f>
        <v/>
      </c>
      <c r="QEX31" s="14" t="str">
        <f>IF('Employee Input 20-21'!QEX31="","",'Employee Input 20-21'!QEX31)</f>
        <v/>
      </c>
      <c r="QEY31" s="14" t="str">
        <f>IF('Employee Input 20-21'!QEY31="","",'Employee Input 20-21'!QEY31)</f>
        <v/>
      </c>
      <c r="QEZ31" s="14" t="str">
        <f>IF('Employee Input 20-21'!QEZ31="","",'Employee Input 20-21'!QEZ31)</f>
        <v/>
      </c>
      <c r="QFA31" s="14" t="str">
        <f>IF('Employee Input 20-21'!QFA31="","",'Employee Input 20-21'!QFA31)</f>
        <v/>
      </c>
      <c r="QFB31" s="14" t="str">
        <f>IF('Employee Input 20-21'!QFB31="","",'Employee Input 20-21'!QFB31)</f>
        <v/>
      </c>
      <c r="QFC31" s="14" t="str">
        <f>IF('Employee Input 20-21'!QFC31="","",'Employee Input 20-21'!QFC31)</f>
        <v/>
      </c>
      <c r="QFD31" s="14" t="str">
        <f>IF('Employee Input 20-21'!QFD31="","",'Employee Input 20-21'!QFD31)</f>
        <v/>
      </c>
      <c r="QFE31" s="14" t="str">
        <f>IF('Employee Input 20-21'!QFE31="","",'Employee Input 20-21'!QFE31)</f>
        <v/>
      </c>
      <c r="QFF31" s="14" t="str">
        <f>IF('Employee Input 20-21'!QFF31="","",'Employee Input 20-21'!QFF31)</f>
        <v/>
      </c>
      <c r="QFG31" s="14" t="str">
        <f>IF('Employee Input 20-21'!QFG31="","",'Employee Input 20-21'!QFG31)</f>
        <v/>
      </c>
      <c r="QFH31" s="14" t="str">
        <f>IF('Employee Input 20-21'!QFH31="","",'Employee Input 20-21'!QFH31)</f>
        <v/>
      </c>
      <c r="QFI31" s="14" t="str">
        <f>IF('Employee Input 20-21'!QFI31="","",'Employee Input 20-21'!QFI31)</f>
        <v/>
      </c>
      <c r="QFJ31" s="14" t="str">
        <f>IF('Employee Input 20-21'!QFJ31="","",'Employee Input 20-21'!QFJ31)</f>
        <v/>
      </c>
      <c r="QFK31" s="14" t="str">
        <f>IF('Employee Input 20-21'!QFK31="","",'Employee Input 20-21'!QFK31)</f>
        <v/>
      </c>
      <c r="QFL31" s="14" t="str">
        <f>IF('Employee Input 20-21'!QFL31="","",'Employee Input 20-21'!QFL31)</f>
        <v/>
      </c>
      <c r="QFM31" s="14" t="str">
        <f>IF('Employee Input 20-21'!QFM31="","",'Employee Input 20-21'!QFM31)</f>
        <v/>
      </c>
      <c r="QFN31" s="14" t="str">
        <f>IF('Employee Input 20-21'!QFN31="","",'Employee Input 20-21'!QFN31)</f>
        <v/>
      </c>
      <c r="QFO31" s="14" t="str">
        <f>IF('Employee Input 20-21'!QFO31="","",'Employee Input 20-21'!QFO31)</f>
        <v/>
      </c>
      <c r="QFP31" s="14" t="str">
        <f>IF('Employee Input 20-21'!QFP31="","",'Employee Input 20-21'!QFP31)</f>
        <v/>
      </c>
      <c r="QFQ31" s="14" t="str">
        <f>IF('Employee Input 20-21'!QFQ31="","",'Employee Input 20-21'!QFQ31)</f>
        <v/>
      </c>
      <c r="QFR31" s="14" t="str">
        <f>IF('Employee Input 20-21'!QFR31="","",'Employee Input 20-21'!QFR31)</f>
        <v/>
      </c>
      <c r="QFS31" s="14" t="str">
        <f>IF('Employee Input 20-21'!QFS31="","",'Employee Input 20-21'!QFS31)</f>
        <v/>
      </c>
      <c r="QFT31" s="14" t="str">
        <f>IF('Employee Input 20-21'!QFT31="","",'Employee Input 20-21'!QFT31)</f>
        <v/>
      </c>
      <c r="QFU31" s="14" t="str">
        <f>IF('Employee Input 20-21'!QFU31="","",'Employee Input 20-21'!QFU31)</f>
        <v/>
      </c>
      <c r="QFV31" s="14" t="str">
        <f>IF('Employee Input 20-21'!QFV31="","",'Employee Input 20-21'!QFV31)</f>
        <v/>
      </c>
      <c r="QFW31" s="14" t="str">
        <f>IF('Employee Input 20-21'!QFW31="","",'Employee Input 20-21'!QFW31)</f>
        <v/>
      </c>
      <c r="QFX31" s="14" t="str">
        <f>IF('Employee Input 20-21'!QFX31="","",'Employee Input 20-21'!QFX31)</f>
        <v/>
      </c>
      <c r="QFY31" s="14" t="str">
        <f>IF('Employee Input 20-21'!QFY31="","",'Employee Input 20-21'!QFY31)</f>
        <v/>
      </c>
      <c r="QFZ31" s="14" t="str">
        <f>IF('Employee Input 20-21'!QFZ31="","",'Employee Input 20-21'!QFZ31)</f>
        <v/>
      </c>
      <c r="QGA31" s="14" t="str">
        <f>IF('Employee Input 20-21'!QGA31="","",'Employee Input 20-21'!QGA31)</f>
        <v/>
      </c>
      <c r="QGB31" s="14" t="str">
        <f>IF('Employee Input 20-21'!QGB31="","",'Employee Input 20-21'!QGB31)</f>
        <v/>
      </c>
      <c r="QGC31" s="14" t="str">
        <f>IF('Employee Input 20-21'!QGC31="","",'Employee Input 20-21'!QGC31)</f>
        <v/>
      </c>
      <c r="QGD31" s="14" t="str">
        <f>IF('Employee Input 20-21'!QGD31="","",'Employee Input 20-21'!QGD31)</f>
        <v/>
      </c>
      <c r="QGE31" s="14" t="str">
        <f>IF('Employee Input 20-21'!QGE31="","",'Employee Input 20-21'!QGE31)</f>
        <v/>
      </c>
      <c r="QGF31" s="14" t="str">
        <f>IF('Employee Input 20-21'!QGF31="","",'Employee Input 20-21'!QGF31)</f>
        <v/>
      </c>
      <c r="QGG31" s="14" t="str">
        <f>IF('Employee Input 20-21'!QGG31="","",'Employee Input 20-21'!QGG31)</f>
        <v/>
      </c>
      <c r="QGH31" s="14" t="str">
        <f>IF('Employee Input 20-21'!QGH31="","",'Employee Input 20-21'!QGH31)</f>
        <v/>
      </c>
      <c r="QGI31" s="14" t="str">
        <f>IF('Employee Input 20-21'!QGI31="","",'Employee Input 20-21'!QGI31)</f>
        <v/>
      </c>
      <c r="QGJ31" s="14" t="str">
        <f>IF('Employee Input 20-21'!QGJ31="","",'Employee Input 20-21'!QGJ31)</f>
        <v/>
      </c>
      <c r="QGK31" s="14" t="str">
        <f>IF('Employee Input 20-21'!QGK31="","",'Employee Input 20-21'!QGK31)</f>
        <v/>
      </c>
      <c r="QGL31" s="14" t="str">
        <f>IF('Employee Input 20-21'!QGL31="","",'Employee Input 20-21'!QGL31)</f>
        <v/>
      </c>
      <c r="QGM31" s="14" t="str">
        <f>IF('Employee Input 20-21'!QGM31="","",'Employee Input 20-21'!QGM31)</f>
        <v/>
      </c>
      <c r="QGN31" s="14" t="str">
        <f>IF('Employee Input 20-21'!QGN31="","",'Employee Input 20-21'!QGN31)</f>
        <v/>
      </c>
      <c r="QGO31" s="14" t="str">
        <f>IF('Employee Input 20-21'!QGO31="","",'Employee Input 20-21'!QGO31)</f>
        <v/>
      </c>
      <c r="QGP31" s="14" t="str">
        <f>IF('Employee Input 20-21'!QGP31="","",'Employee Input 20-21'!QGP31)</f>
        <v/>
      </c>
      <c r="QGQ31" s="14" t="str">
        <f>IF('Employee Input 20-21'!QGQ31="","",'Employee Input 20-21'!QGQ31)</f>
        <v/>
      </c>
      <c r="QGR31" s="14" t="str">
        <f>IF('Employee Input 20-21'!QGR31="","",'Employee Input 20-21'!QGR31)</f>
        <v/>
      </c>
      <c r="QGS31" s="14" t="str">
        <f>IF('Employee Input 20-21'!QGS31="","",'Employee Input 20-21'!QGS31)</f>
        <v/>
      </c>
      <c r="QGT31" s="14" t="str">
        <f>IF('Employee Input 20-21'!QGT31="","",'Employee Input 20-21'!QGT31)</f>
        <v/>
      </c>
      <c r="QGU31" s="14" t="str">
        <f>IF('Employee Input 20-21'!QGU31="","",'Employee Input 20-21'!QGU31)</f>
        <v/>
      </c>
      <c r="QGV31" s="14" t="str">
        <f>IF('Employee Input 20-21'!QGV31="","",'Employee Input 20-21'!QGV31)</f>
        <v/>
      </c>
      <c r="QGW31" s="14" t="str">
        <f>IF('Employee Input 20-21'!QGW31="","",'Employee Input 20-21'!QGW31)</f>
        <v/>
      </c>
      <c r="QGX31" s="14" t="str">
        <f>IF('Employee Input 20-21'!QGX31="","",'Employee Input 20-21'!QGX31)</f>
        <v/>
      </c>
      <c r="QGY31" s="14" t="str">
        <f>IF('Employee Input 20-21'!QGY31="","",'Employee Input 20-21'!QGY31)</f>
        <v/>
      </c>
      <c r="QGZ31" s="14" t="str">
        <f>IF('Employee Input 20-21'!QGZ31="","",'Employee Input 20-21'!QGZ31)</f>
        <v/>
      </c>
      <c r="QHA31" s="14" t="str">
        <f>IF('Employee Input 20-21'!QHA31="","",'Employee Input 20-21'!QHA31)</f>
        <v/>
      </c>
      <c r="QHB31" s="14" t="str">
        <f>IF('Employee Input 20-21'!QHB31="","",'Employee Input 20-21'!QHB31)</f>
        <v/>
      </c>
      <c r="QHC31" s="14" t="str">
        <f>IF('Employee Input 20-21'!QHC31="","",'Employee Input 20-21'!QHC31)</f>
        <v/>
      </c>
      <c r="QHD31" s="14" t="str">
        <f>IF('Employee Input 20-21'!QHD31="","",'Employee Input 20-21'!QHD31)</f>
        <v/>
      </c>
      <c r="QHE31" s="14" t="str">
        <f>IF('Employee Input 20-21'!QHE31="","",'Employee Input 20-21'!QHE31)</f>
        <v/>
      </c>
      <c r="QHF31" s="14" t="str">
        <f>IF('Employee Input 20-21'!QHF31="","",'Employee Input 20-21'!QHF31)</f>
        <v/>
      </c>
      <c r="QHG31" s="14" t="str">
        <f>IF('Employee Input 20-21'!QHG31="","",'Employee Input 20-21'!QHG31)</f>
        <v/>
      </c>
      <c r="QHH31" s="14" t="str">
        <f>IF('Employee Input 20-21'!QHH31="","",'Employee Input 20-21'!QHH31)</f>
        <v/>
      </c>
      <c r="QHI31" s="14" t="str">
        <f>IF('Employee Input 20-21'!QHI31="","",'Employee Input 20-21'!QHI31)</f>
        <v/>
      </c>
      <c r="QHJ31" s="14" t="str">
        <f>IF('Employee Input 20-21'!QHJ31="","",'Employee Input 20-21'!QHJ31)</f>
        <v/>
      </c>
      <c r="QHK31" s="14" t="str">
        <f>IF('Employee Input 20-21'!QHK31="","",'Employee Input 20-21'!QHK31)</f>
        <v/>
      </c>
      <c r="QHL31" s="14" t="str">
        <f>IF('Employee Input 20-21'!QHL31="","",'Employee Input 20-21'!QHL31)</f>
        <v/>
      </c>
      <c r="QHM31" s="14" t="str">
        <f>IF('Employee Input 20-21'!QHM31="","",'Employee Input 20-21'!QHM31)</f>
        <v/>
      </c>
      <c r="QHN31" s="14" t="str">
        <f>IF('Employee Input 20-21'!QHN31="","",'Employee Input 20-21'!QHN31)</f>
        <v/>
      </c>
      <c r="QHO31" s="14" t="str">
        <f>IF('Employee Input 20-21'!QHO31="","",'Employee Input 20-21'!QHO31)</f>
        <v/>
      </c>
      <c r="QHP31" s="14" t="str">
        <f>IF('Employee Input 20-21'!QHP31="","",'Employee Input 20-21'!QHP31)</f>
        <v/>
      </c>
      <c r="QHQ31" s="14" t="str">
        <f>IF('Employee Input 20-21'!QHQ31="","",'Employee Input 20-21'!QHQ31)</f>
        <v/>
      </c>
      <c r="QHR31" s="14" t="str">
        <f>IF('Employee Input 20-21'!QHR31="","",'Employee Input 20-21'!QHR31)</f>
        <v/>
      </c>
      <c r="QHS31" s="14" t="str">
        <f>IF('Employee Input 20-21'!QHS31="","",'Employee Input 20-21'!QHS31)</f>
        <v/>
      </c>
      <c r="QHT31" s="14" t="str">
        <f>IF('Employee Input 20-21'!QHT31="","",'Employee Input 20-21'!QHT31)</f>
        <v/>
      </c>
      <c r="QHU31" s="14" t="str">
        <f>IF('Employee Input 20-21'!QHU31="","",'Employee Input 20-21'!QHU31)</f>
        <v/>
      </c>
      <c r="QHV31" s="14" t="str">
        <f>IF('Employee Input 20-21'!QHV31="","",'Employee Input 20-21'!QHV31)</f>
        <v/>
      </c>
      <c r="QHW31" s="14" t="str">
        <f>IF('Employee Input 20-21'!QHW31="","",'Employee Input 20-21'!QHW31)</f>
        <v/>
      </c>
      <c r="QHX31" s="14" t="str">
        <f>IF('Employee Input 20-21'!QHX31="","",'Employee Input 20-21'!QHX31)</f>
        <v/>
      </c>
      <c r="QHY31" s="14" t="str">
        <f>IF('Employee Input 20-21'!QHY31="","",'Employee Input 20-21'!QHY31)</f>
        <v/>
      </c>
      <c r="QHZ31" s="14" t="str">
        <f>IF('Employee Input 20-21'!QHZ31="","",'Employee Input 20-21'!QHZ31)</f>
        <v/>
      </c>
      <c r="QIA31" s="14" t="str">
        <f>IF('Employee Input 20-21'!QIA31="","",'Employee Input 20-21'!QIA31)</f>
        <v/>
      </c>
      <c r="QIB31" s="14" t="str">
        <f>IF('Employee Input 20-21'!QIB31="","",'Employee Input 20-21'!QIB31)</f>
        <v/>
      </c>
      <c r="QIC31" s="14" t="str">
        <f>IF('Employee Input 20-21'!QIC31="","",'Employee Input 20-21'!QIC31)</f>
        <v/>
      </c>
      <c r="QID31" s="14" t="str">
        <f>IF('Employee Input 20-21'!QID31="","",'Employee Input 20-21'!QID31)</f>
        <v/>
      </c>
      <c r="QIE31" s="14" t="str">
        <f>IF('Employee Input 20-21'!QIE31="","",'Employee Input 20-21'!QIE31)</f>
        <v/>
      </c>
      <c r="QIF31" s="14" t="str">
        <f>IF('Employee Input 20-21'!QIF31="","",'Employee Input 20-21'!QIF31)</f>
        <v/>
      </c>
      <c r="QIG31" s="14" t="str">
        <f>IF('Employee Input 20-21'!QIG31="","",'Employee Input 20-21'!QIG31)</f>
        <v/>
      </c>
      <c r="QIH31" s="14" t="str">
        <f>IF('Employee Input 20-21'!QIH31="","",'Employee Input 20-21'!QIH31)</f>
        <v/>
      </c>
      <c r="QII31" s="14" t="str">
        <f>IF('Employee Input 20-21'!QII31="","",'Employee Input 20-21'!QII31)</f>
        <v/>
      </c>
      <c r="QIJ31" s="14" t="str">
        <f>IF('Employee Input 20-21'!QIJ31="","",'Employee Input 20-21'!QIJ31)</f>
        <v/>
      </c>
      <c r="QIK31" s="14" t="str">
        <f>IF('Employee Input 20-21'!QIK31="","",'Employee Input 20-21'!QIK31)</f>
        <v/>
      </c>
      <c r="QIL31" s="14" t="str">
        <f>IF('Employee Input 20-21'!QIL31="","",'Employee Input 20-21'!QIL31)</f>
        <v/>
      </c>
      <c r="QIM31" s="14" t="str">
        <f>IF('Employee Input 20-21'!QIM31="","",'Employee Input 20-21'!QIM31)</f>
        <v/>
      </c>
      <c r="QIN31" s="14" t="str">
        <f>IF('Employee Input 20-21'!QIN31="","",'Employee Input 20-21'!QIN31)</f>
        <v/>
      </c>
      <c r="QIO31" s="14" t="str">
        <f>IF('Employee Input 20-21'!QIO31="","",'Employee Input 20-21'!QIO31)</f>
        <v/>
      </c>
      <c r="QIP31" s="14" t="str">
        <f>IF('Employee Input 20-21'!QIP31="","",'Employee Input 20-21'!QIP31)</f>
        <v/>
      </c>
      <c r="QIQ31" s="14" t="str">
        <f>IF('Employee Input 20-21'!QIQ31="","",'Employee Input 20-21'!QIQ31)</f>
        <v/>
      </c>
      <c r="QIR31" s="14" t="str">
        <f>IF('Employee Input 20-21'!QIR31="","",'Employee Input 20-21'!QIR31)</f>
        <v/>
      </c>
      <c r="QIS31" s="14" t="str">
        <f>IF('Employee Input 20-21'!QIS31="","",'Employee Input 20-21'!QIS31)</f>
        <v/>
      </c>
      <c r="QIT31" s="14" t="str">
        <f>IF('Employee Input 20-21'!QIT31="","",'Employee Input 20-21'!QIT31)</f>
        <v/>
      </c>
      <c r="QIU31" s="14" t="str">
        <f>IF('Employee Input 20-21'!QIU31="","",'Employee Input 20-21'!QIU31)</f>
        <v/>
      </c>
      <c r="QIV31" s="14" t="str">
        <f>IF('Employee Input 20-21'!QIV31="","",'Employee Input 20-21'!QIV31)</f>
        <v/>
      </c>
      <c r="QIW31" s="14" t="str">
        <f>IF('Employee Input 20-21'!QIW31="","",'Employee Input 20-21'!QIW31)</f>
        <v/>
      </c>
      <c r="QIX31" s="14" t="str">
        <f>IF('Employee Input 20-21'!QIX31="","",'Employee Input 20-21'!QIX31)</f>
        <v/>
      </c>
      <c r="QIY31" s="14" t="str">
        <f>IF('Employee Input 20-21'!QIY31="","",'Employee Input 20-21'!QIY31)</f>
        <v/>
      </c>
      <c r="QIZ31" s="14" t="str">
        <f>IF('Employee Input 20-21'!QIZ31="","",'Employee Input 20-21'!QIZ31)</f>
        <v/>
      </c>
      <c r="QJA31" s="14" t="str">
        <f>IF('Employee Input 20-21'!QJA31="","",'Employee Input 20-21'!QJA31)</f>
        <v/>
      </c>
      <c r="QJB31" s="14" t="str">
        <f>IF('Employee Input 20-21'!QJB31="","",'Employee Input 20-21'!QJB31)</f>
        <v/>
      </c>
      <c r="QJC31" s="14" t="str">
        <f>IF('Employee Input 20-21'!QJC31="","",'Employee Input 20-21'!QJC31)</f>
        <v/>
      </c>
      <c r="QJD31" s="14" t="str">
        <f>IF('Employee Input 20-21'!QJD31="","",'Employee Input 20-21'!QJD31)</f>
        <v/>
      </c>
      <c r="QJE31" s="14" t="str">
        <f>IF('Employee Input 20-21'!QJE31="","",'Employee Input 20-21'!QJE31)</f>
        <v/>
      </c>
      <c r="QJF31" s="14" t="str">
        <f>IF('Employee Input 20-21'!QJF31="","",'Employee Input 20-21'!QJF31)</f>
        <v/>
      </c>
      <c r="QJG31" s="14" t="str">
        <f>IF('Employee Input 20-21'!QJG31="","",'Employee Input 20-21'!QJG31)</f>
        <v/>
      </c>
      <c r="QJH31" s="14" t="str">
        <f>IF('Employee Input 20-21'!QJH31="","",'Employee Input 20-21'!QJH31)</f>
        <v/>
      </c>
      <c r="QJI31" s="14" t="str">
        <f>IF('Employee Input 20-21'!QJI31="","",'Employee Input 20-21'!QJI31)</f>
        <v/>
      </c>
      <c r="QJJ31" s="14" t="str">
        <f>IF('Employee Input 20-21'!QJJ31="","",'Employee Input 20-21'!QJJ31)</f>
        <v/>
      </c>
      <c r="QJK31" s="14" t="str">
        <f>IF('Employee Input 20-21'!QJK31="","",'Employee Input 20-21'!QJK31)</f>
        <v/>
      </c>
      <c r="QJL31" s="14" t="str">
        <f>IF('Employee Input 20-21'!QJL31="","",'Employee Input 20-21'!QJL31)</f>
        <v/>
      </c>
      <c r="QJM31" s="14" t="str">
        <f>IF('Employee Input 20-21'!QJM31="","",'Employee Input 20-21'!QJM31)</f>
        <v/>
      </c>
      <c r="QJN31" s="14" t="str">
        <f>IF('Employee Input 20-21'!QJN31="","",'Employee Input 20-21'!QJN31)</f>
        <v/>
      </c>
      <c r="QJO31" s="14" t="str">
        <f>IF('Employee Input 20-21'!QJO31="","",'Employee Input 20-21'!QJO31)</f>
        <v/>
      </c>
      <c r="QJP31" s="14" t="str">
        <f>IF('Employee Input 20-21'!QJP31="","",'Employee Input 20-21'!QJP31)</f>
        <v/>
      </c>
      <c r="QJQ31" s="14" t="str">
        <f>IF('Employee Input 20-21'!QJQ31="","",'Employee Input 20-21'!QJQ31)</f>
        <v/>
      </c>
      <c r="QJR31" s="14" t="str">
        <f>IF('Employee Input 20-21'!QJR31="","",'Employee Input 20-21'!QJR31)</f>
        <v/>
      </c>
      <c r="QJS31" s="14" t="str">
        <f>IF('Employee Input 20-21'!QJS31="","",'Employee Input 20-21'!QJS31)</f>
        <v/>
      </c>
      <c r="QJT31" s="14" t="str">
        <f>IF('Employee Input 20-21'!QJT31="","",'Employee Input 20-21'!QJT31)</f>
        <v/>
      </c>
      <c r="QJU31" s="14" t="str">
        <f>IF('Employee Input 20-21'!QJU31="","",'Employee Input 20-21'!QJU31)</f>
        <v/>
      </c>
      <c r="QJV31" s="14" t="str">
        <f>IF('Employee Input 20-21'!QJV31="","",'Employee Input 20-21'!QJV31)</f>
        <v/>
      </c>
      <c r="QJW31" s="14" t="str">
        <f>IF('Employee Input 20-21'!QJW31="","",'Employee Input 20-21'!QJW31)</f>
        <v/>
      </c>
      <c r="QJX31" s="14" t="str">
        <f>IF('Employee Input 20-21'!QJX31="","",'Employee Input 20-21'!QJX31)</f>
        <v/>
      </c>
      <c r="QJY31" s="14" t="str">
        <f>IF('Employee Input 20-21'!QJY31="","",'Employee Input 20-21'!QJY31)</f>
        <v/>
      </c>
      <c r="QJZ31" s="14" t="str">
        <f>IF('Employee Input 20-21'!QJZ31="","",'Employee Input 20-21'!QJZ31)</f>
        <v/>
      </c>
      <c r="QKA31" s="14" t="str">
        <f>IF('Employee Input 20-21'!QKA31="","",'Employee Input 20-21'!QKA31)</f>
        <v/>
      </c>
      <c r="QKB31" s="14" t="str">
        <f>IF('Employee Input 20-21'!QKB31="","",'Employee Input 20-21'!QKB31)</f>
        <v/>
      </c>
      <c r="QKC31" s="14" t="str">
        <f>IF('Employee Input 20-21'!QKC31="","",'Employee Input 20-21'!QKC31)</f>
        <v/>
      </c>
      <c r="QKD31" s="14" t="str">
        <f>IF('Employee Input 20-21'!QKD31="","",'Employee Input 20-21'!QKD31)</f>
        <v/>
      </c>
      <c r="QKE31" s="14" t="str">
        <f>IF('Employee Input 20-21'!QKE31="","",'Employee Input 20-21'!QKE31)</f>
        <v/>
      </c>
      <c r="QKF31" s="14" t="str">
        <f>IF('Employee Input 20-21'!QKF31="","",'Employee Input 20-21'!QKF31)</f>
        <v/>
      </c>
      <c r="QKG31" s="14" t="str">
        <f>IF('Employee Input 20-21'!QKG31="","",'Employee Input 20-21'!QKG31)</f>
        <v/>
      </c>
      <c r="QKH31" s="14" t="str">
        <f>IF('Employee Input 20-21'!QKH31="","",'Employee Input 20-21'!QKH31)</f>
        <v/>
      </c>
      <c r="QKI31" s="14" t="str">
        <f>IF('Employee Input 20-21'!QKI31="","",'Employee Input 20-21'!QKI31)</f>
        <v/>
      </c>
      <c r="QKJ31" s="14" t="str">
        <f>IF('Employee Input 20-21'!QKJ31="","",'Employee Input 20-21'!QKJ31)</f>
        <v/>
      </c>
      <c r="QKK31" s="14" t="str">
        <f>IF('Employee Input 20-21'!QKK31="","",'Employee Input 20-21'!QKK31)</f>
        <v/>
      </c>
      <c r="QKL31" s="14" t="str">
        <f>IF('Employee Input 20-21'!QKL31="","",'Employee Input 20-21'!QKL31)</f>
        <v/>
      </c>
      <c r="QKM31" s="14" t="str">
        <f>IF('Employee Input 20-21'!QKM31="","",'Employee Input 20-21'!QKM31)</f>
        <v/>
      </c>
      <c r="QKN31" s="14" t="str">
        <f>IF('Employee Input 20-21'!QKN31="","",'Employee Input 20-21'!QKN31)</f>
        <v/>
      </c>
      <c r="QKO31" s="14" t="str">
        <f>IF('Employee Input 20-21'!QKO31="","",'Employee Input 20-21'!QKO31)</f>
        <v/>
      </c>
      <c r="QKP31" s="14" t="str">
        <f>IF('Employee Input 20-21'!QKP31="","",'Employee Input 20-21'!QKP31)</f>
        <v/>
      </c>
      <c r="QKQ31" s="14" t="str">
        <f>IF('Employee Input 20-21'!QKQ31="","",'Employee Input 20-21'!QKQ31)</f>
        <v/>
      </c>
      <c r="QKR31" s="14" t="str">
        <f>IF('Employee Input 20-21'!QKR31="","",'Employee Input 20-21'!QKR31)</f>
        <v/>
      </c>
      <c r="QKS31" s="14" t="str">
        <f>IF('Employee Input 20-21'!QKS31="","",'Employee Input 20-21'!QKS31)</f>
        <v/>
      </c>
      <c r="QKT31" s="14" t="str">
        <f>IF('Employee Input 20-21'!QKT31="","",'Employee Input 20-21'!QKT31)</f>
        <v/>
      </c>
      <c r="QKU31" s="14" t="str">
        <f>IF('Employee Input 20-21'!QKU31="","",'Employee Input 20-21'!QKU31)</f>
        <v/>
      </c>
      <c r="QKV31" s="14" t="str">
        <f>IF('Employee Input 20-21'!QKV31="","",'Employee Input 20-21'!QKV31)</f>
        <v/>
      </c>
      <c r="QKW31" s="14" t="str">
        <f>IF('Employee Input 20-21'!QKW31="","",'Employee Input 20-21'!QKW31)</f>
        <v/>
      </c>
      <c r="QKX31" s="14" t="str">
        <f>IF('Employee Input 20-21'!QKX31="","",'Employee Input 20-21'!QKX31)</f>
        <v/>
      </c>
      <c r="QKY31" s="14" t="str">
        <f>IF('Employee Input 20-21'!QKY31="","",'Employee Input 20-21'!QKY31)</f>
        <v/>
      </c>
      <c r="QKZ31" s="14" t="str">
        <f>IF('Employee Input 20-21'!QKZ31="","",'Employee Input 20-21'!QKZ31)</f>
        <v/>
      </c>
      <c r="QLA31" s="14" t="str">
        <f>IF('Employee Input 20-21'!QLA31="","",'Employee Input 20-21'!QLA31)</f>
        <v/>
      </c>
      <c r="QLB31" s="14" t="str">
        <f>IF('Employee Input 20-21'!QLB31="","",'Employee Input 20-21'!QLB31)</f>
        <v/>
      </c>
      <c r="QLC31" s="14" t="str">
        <f>IF('Employee Input 20-21'!QLC31="","",'Employee Input 20-21'!QLC31)</f>
        <v/>
      </c>
      <c r="QLD31" s="14" t="str">
        <f>IF('Employee Input 20-21'!QLD31="","",'Employee Input 20-21'!QLD31)</f>
        <v/>
      </c>
      <c r="QLE31" s="14" t="str">
        <f>IF('Employee Input 20-21'!QLE31="","",'Employee Input 20-21'!QLE31)</f>
        <v/>
      </c>
      <c r="QLF31" s="14" t="str">
        <f>IF('Employee Input 20-21'!QLF31="","",'Employee Input 20-21'!QLF31)</f>
        <v/>
      </c>
      <c r="QLG31" s="14" t="str">
        <f>IF('Employee Input 20-21'!QLG31="","",'Employee Input 20-21'!QLG31)</f>
        <v/>
      </c>
      <c r="QLH31" s="14" t="str">
        <f>IF('Employee Input 20-21'!QLH31="","",'Employee Input 20-21'!QLH31)</f>
        <v/>
      </c>
      <c r="QLI31" s="14" t="str">
        <f>IF('Employee Input 20-21'!QLI31="","",'Employee Input 20-21'!QLI31)</f>
        <v/>
      </c>
      <c r="QLJ31" s="14" t="str">
        <f>IF('Employee Input 20-21'!QLJ31="","",'Employee Input 20-21'!QLJ31)</f>
        <v/>
      </c>
      <c r="QLK31" s="14" t="str">
        <f>IF('Employee Input 20-21'!QLK31="","",'Employee Input 20-21'!QLK31)</f>
        <v/>
      </c>
      <c r="QLL31" s="14" t="str">
        <f>IF('Employee Input 20-21'!QLL31="","",'Employee Input 20-21'!QLL31)</f>
        <v/>
      </c>
      <c r="QLM31" s="14" t="str">
        <f>IF('Employee Input 20-21'!QLM31="","",'Employee Input 20-21'!QLM31)</f>
        <v/>
      </c>
      <c r="QLN31" s="14" t="str">
        <f>IF('Employee Input 20-21'!QLN31="","",'Employee Input 20-21'!QLN31)</f>
        <v/>
      </c>
      <c r="QLO31" s="14" t="str">
        <f>IF('Employee Input 20-21'!QLO31="","",'Employee Input 20-21'!QLO31)</f>
        <v/>
      </c>
      <c r="QLP31" s="14" t="str">
        <f>IF('Employee Input 20-21'!QLP31="","",'Employee Input 20-21'!QLP31)</f>
        <v/>
      </c>
      <c r="QLQ31" s="14" t="str">
        <f>IF('Employee Input 20-21'!QLQ31="","",'Employee Input 20-21'!QLQ31)</f>
        <v/>
      </c>
      <c r="QLR31" s="14" t="str">
        <f>IF('Employee Input 20-21'!QLR31="","",'Employee Input 20-21'!QLR31)</f>
        <v/>
      </c>
      <c r="QLS31" s="14" t="str">
        <f>IF('Employee Input 20-21'!QLS31="","",'Employee Input 20-21'!QLS31)</f>
        <v/>
      </c>
      <c r="QLT31" s="14" t="str">
        <f>IF('Employee Input 20-21'!QLT31="","",'Employee Input 20-21'!QLT31)</f>
        <v/>
      </c>
      <c r="QLU31" s="14" t="str">
        <f>IF('Employee Input 20-21'!QLU31="","",'Employee Input 20-21'!QLU31)</f>
        <v/>
      </c>
      <c r="QLV31" s="14" t="str">
        <f>IF('Employee Input 20-21'!QLV31="","",'Employee Input 20-21'!QLV31)</f>
        <v/>
      </c>
      <c r="QLW31" s="14" t="str">
        <f>IF('Employee Input 20-21'!QLW31="","",'Employee Input 20-21'!QLW31)</f>
        <v/>
      </c>
      <c r="QLX31" s="14" t="str">
        <f>IF('Employee Input 20-21'!QLX31="","",'Employee Input 20-21'!QLX31)</f>
        <v/>
      </c>
      <c r="QLY31" s="14" t="str">
        <f>IF('Employee Input 20-21'!QLY31="","",'Employee Input 20-21'!QLY31)</f>
        <v/>
      </c>
      <c r="QLZ31" s="14" t="str">
        <f>IF('Employee Input 20-21'!QLZ31="","",'Employee Input 20-21'!QLZ31)</f>
        <v/>
      </c>
      <c r="QMA31" s="14" t="str">
        <f>IF('Employee Input 20-21'!QMA31="","",'Employee Input 20-21'!QMA31)</f>
        <v/>
      </c>
      <c r="QMB31" s="14" t="str">
        <f>IF('Employee Input 20-21'!QMB31="","",'Employee Input 20-21'!QMB31)</f>
        <v/>
      </c>
      <c r="QMC31" s="14" t="str">
        <f>IF('Employee Input 20-21'!QMC31="","",'Employee Input 20-21'!QMC31)</f>
        <v/>
      </c>
      <c r="QMD31" s="14" t="str">
        <f>IF('Employee Input 20-21'!QMD31="","",'Employee Input 20-21'!QMD31)</f>
        <v/>
      </c>
      <c r="QME31" s="14" t="str">
        <f>IF('Employee Input 20-21'!QME31="","",'Employee Input 20-21'!QME31)</f>
        <v/>
      </c>
      <c r="QMF31" s="14" t="str">
        <f>IF('Employee Input 20-21'!QMF31="","",'Employee Input 20-21'!QMF31)</f>
        <v/>
      </c>
      <c r="QMG31" s="14" t="str">
        <f>IF('Employee Input 20-21'!QMG31="","",'Employee Input 20-21'!QMG31)</f>
        <v/>
      </c>
      <c r="QMH31" s="14" t="str">
        <f>IF('Employee Input 20-21'!QMH31="","",'Employee Input 20-21'!QMH31)</f>
        <v/>
      </c>
      <c r="QMI31" s="14" t="str">
        <f>IF('Employee Input 20-21'!QMI31="","",'Employee Input 20-21'!QMI31)</f>
        <v/>
      </c>
      <c r="QMJ31" s="14" t="str">
        <f>IF('Employee Input 20-21'!QMJ31="","",'Employee Input 20-21'!QMJ31)</f>
        <v/>
      </c>
      <c r="QMK31" s="14" t="str">
        <f>IF('Employee Input 20-21'!QMK31="","",'Employee Input 20-21'!QMK31)</f>
        <v/>
      </c>
      <c r="QML31" s="14" t="str">
        <f>IF('Employee Input 20-21'!QML31="","",'Employee Input 20-21'!QML31)</f>
        <v/>
      </c>
      <c r="QMM31" s="14" t="str">
        <f>IF('Employee Input 20-21'!QMM31="","",'Employee Input 20-21'!QMM31)</f>
        <v/>
      </c>
      <c r="QMN31" s="14" t="str">
        <f>IF('Employee Input 20-21'!QMN31="","",'Employee Input 20-21'!QMN31)</f>
        <v/>
      </c>
      <c r="QMO31" s="14" t="str">
        <f>IF('Employee Input 20-21'!QMO31="","",'Employee Input 20-21'!QMO31)</f>
        <v/>
      </c>
      <c r="QMP31" s="14" t="str">
        <f>IF('Employee Input 20-21'!QMP31="","",'Employee Input 20-21'!QMP31)</f>
        <v/>
      </c>
      <c r="QMQ31" s="14" t="str">
        <f>IF('Employee Input 20-21'!QMQ31="","",'Employee Input 20-21'!QMQ31)</f>
        <v/>
      </c>
      <c r="QMR31" s="14" t="str">
        <f>IF('Employee Input 20-21'!QMR31="","",'Employee Input 20-21'!QMR31)</f>
        <v/>
      </c>
      <c r="QMS31" s="14" t="str">
        <f>IF('Employee Input 20-21'!QMS31="","",'Employee Input 20-21'!QMS31)</f>
        <v/>
      </c>
      <c r="QMT31" s="14" t="str">
        <f>IF('Employee Input 20-21'!QMT31="","",'Employee Input 20-21'!QMT31)</f>
        <v/>
      </c>
      <c r="QMU31" s="14" t="str">
        <f>IF('Employee Input 20-21'!QMU31="","",'Employee Input 20-21'!QMU31)</f>
        <v/>
      </c>
      <c r="QMV31" s="14" t="str">
        <f>IF('Employee Input 20-21'!QMV31="","",'Employee Input 20-21'!QMV31)</f>
        <v/>
      </c>
      <c r="QMW31" s="14" t="str">
        <f>IF('Employee Input 20-21'!QMW31="","",'Employee Input 20-21'!QMW31)</f>
        <v/>
      </c>
      <c r="QMX31" s="14" t="str">
        <f>IF('Employee Input 20-21'!QMX31="","",'Employee Input 20-21'!QMX31)</f>
        <v/>
      </c>
      <c r="QMY31" s="14" t="str">
        <f>IF('Employee Input 20-21'!QMY31="","",'Employee Input 20-21'!QMY31)</f>
        <v/>
      </c>
      <c r="QMZ31" s="14" t="str">
        <f>IF('Employee Input 20-21'!QMZ31="","",'Employee Input 20-21'!QMZ31)</f>
        <v/>
      </c>
      <c r="QNA31" s="14" t="str">
        <f>IF('Employee Input 20-21'!QNA31="","",'Employee Input 20-21'!QNA31)</f>
        <v/>
      </c>
      <c r="QNB31" s="14" t="str">
        <f>IF('Employee Input 20-21'!QNB31="","",'Employee Input 20-21'!QNB31)</f>
        <v/>
      </c>
      <c r="QNC31" s="14" t="str">
        <f>IF('Employee Input 20-21'!QNC31="","",'Employee Input 20-21'!QNC31)</f>
        <v/>
      </c>
      <c r="QND31" s="14" t="str">
        <f>IF('Employee Input 20-21'!QND31="","",'Employee Input 20-21'!QND31)</f>
        <v/>
      </c>
      <c r="QNE31" s="14" t="str">
        <f>IF('Employee Input 20-21'!QNE31="","",'Employee Input 20-21'!QNE31)</f>
        <v/>
      </c>
      <c r="QNF31" s="14" t="str">
        <f>IF('Employee Input 20-21'!QNF31="","",'Employee Input 20-21'!QNF31)</f>
        <v/>
      </c>
      <c r="QNG31" s="14" t="str">
        <f>IF('Employee Input 20-21'!QNG31="","",'Employee Input 20-21'!QNG31)</f>
        <v/>
      </c>
      <c r="QNH31" s="14" t="str">
        <f>IF('Employee Input 20-21'!QNH31="","",'Employee Input 20-21'!QNH31)</f>
        <v/>
      </c>
      <c r="QNI31" s="14" t="str">
        <f>IF('Employee Input 20-21'!QNI31="","",'Employee Input 20-21'!QNI31)</f>
        <v/>
      </c>
      <c r="QNJ31" s="14" t="str">
        <f>IF('Employee Input 20-21'!QNJ31="","",'Employee Input 20-21'!QNJ31)</f>
        <v/>
      </c>
      <c r="QNK31" s="14" t="str">
        <f>IF('Employee Input 20-21'!QNK31="","",'Employee Input 20-21'!QNK31)</f>
        <v/>
      </c>
      <c r="QNL31" s="14" t="str">
        <f>IF('Employee Input 20-21'!QNL31="","",'Employee Input 20-21'!QNL31)</f>
        <v/>
      </c>
      <c r="QNM31" s="14" t="str">
        <f>IF('Employee Input 20-21'!QNM31="","",'Employee Input 20-21'!QNM31)</f>
        <v/>
      </c>
      <c r="QNN31" s="14" t="str">
        <f>IF('Employee Input 20-21'!QNN31="","",'Employee Input 20-21'!QNN31)</f>
        <v/>
      </c>
      <c r="QNO31" s="14" t="str">
        <f>IF('Employee Input 20-21'!QNO31="","",'Employee Input 20-21'!QNO31)</f>
        <v/>
      </c>
      <c r="QNP31" s="14" t="str">
        <f>IF('Employee Input 20-21'!QNP31="","",'Employee Input 20-21'!QNP31)</f>
        <v/>
      </c>
      <c r="QNQ31" s="14" t="str">
        <f>IF('Employee Input 20-21'!QNQ31="","",'Employee Input 20-21'!QNQ31)</f>
        <v/>
      </c>
      <c r="QNR31" s="14" t="str">
        <f>IF('Employee Input 20-21'!QNR31="","",'Employee Input 20-21'!QNR31)</f>
        <v/>
      </c>
      <c r="QNS31" s="14" t="str">
        <f>IF('Employee Input 20-21'!QNS31="","",'Employee Input 20-21'!QNS31)</f>
        <v/>
      </c>
      <c r="QNT31" s="14" t="str">
        <f>IF('Employee Input 20-21'!QNT31="","",'Employee Input 20-21'!QNT31)</f>
        <v/>
      </c>
      <c r="QNU31" s="14" t="str">
        <f>IF('Employee Input 20-21'!QNU31="","",'Employee Input 20-21'!QNU31)</f>
        <v/>
      </c>
      <c r="QNV31" s="14" t="str">
        <f>IF('Employee Input 20-21'!QNV31="","",'Employee Input 20-21'!QNV31)</f>
        <v/>
      </c>
      <c r="QNW31" s="14" t="str">
        <f>IF('Employee Input 20-21'!QNW31="","",'Employee Input 20-21'!QNW31)</f>
        <v/>
      </c>
      <c r="QNX31" s="14" t="str">
        <f>IF('Employee Input 20-21'!QNX31="","",'Employee Input 20-21'!QNX31)</f>
        <v/>
      </c>
      <c r="QNY31" s="14" t="str">
        <f>IF('Employee Input 20-21'!QNY31="","",'Employee Input 20-21'!QNY31)</f>
        <v/>
      </c>
      <c r="QNZ31" s="14" t="str">
        <f>IF('Employee Input 20-21'!QNZ31="","",'Employee Input 20-21'!QNZ31)</f>
        <v/>
      </c>
      <c r="QOA31" s="14" t="str">
        <f>IF('Employee Input 20-21'!QOA31="","",'Employee Input 20-21'!QOA31)</f>
        <v/>
      </c>
      <c r="QOB31" s="14" t="str">
        <f>IF('Employee Input 20-21'!QOB31="","",'Employee Input 20-21'!QOB31)</f>
        <v/>
      </c>
      <c r="QOC31" s="14" t="str">
        <f>IF('Employee Input 20-21'!QOC31="","",'Employee Input 20-21'!QOC31)</f>
        <v/>
      </c>
      <c r="QOD31" s="14" t="str">
        <f>IF('Employee Input 20-21'!QOD31="","",'Employee Input 20-21'!QOD31)</f>
        <v/>
      </c>
      <c r="QOE31" s="14" t="str">
        <f>IF('Employee Input 20-21'!QOE31="","",'Employee Input 20-21'!QOE31)</f>
        <v/>
      </c>
      <c r="QOF31" s="14" t="str">
        <f>IF('Employee Input 20-21'!QOF31="","",'Employee Input 20-21'!QOF31)</f>
        <v/>
      </c>
      <c r="QOG31" s="14" t="str">
        <f>IF('Employee Input 20-21'!QOG31="","",'Employee Input 20-21'!QOG31)</f>
        <v/>
      </c>
      <c r="QOH31" s="14" t="str">
        <f>IF('Employee Input 20-21'!QOH31="","",'Employee Input 20-21'!QOH31)</f>
        <v/>
      </c>
      <c r="QOI31" s="14" t="str">
        <f>IF('Employee Input 20-21'!QOI31="","",'Employee Input 20-21'!QOI31)</f>
        <v/>
      </c>
      <c r="QOJ31" s="14" t="str">
        <f>IF('Employee Input 20-21'!QOJ31="","",'Employee Input 20-21'!QOJ31)</f>
        <v/>
      </c>
      <c r="QOK31" s="14" t="str">
        <f>IF('Employee Input 20-21'!QOK31="","",'Employee Input 20-21'!QOK31)</f>
        <v/>
      </c>
      <c r="QOL31" s="14" t="str">
        <f>IF('Employee Input 20-21'!QOL31="","",'Employee Input 20-21'!QOL31)</f>
        <v/>
      </c>
      <c r="QOM31" s="14" t="str">
        <f>IF('Employee Input 20-21'!QOM31="","",'Employee Input 20-21'!QOM31)</f>
        <v/>
      </c>
      <c r="QON31" s="14" t="str">
        <f>IF('Employee Input 20-21'!QON31="","",'Employee Input 20-21'!QON31)</f>
        <v/>
      </c>
      <c r="QOO31" s="14" t="str">
        <f>IF('Employee Input 20-21'!QOO31="","",'Employee Input 20-21'!QOO31)</f>
        <v/>
      </c>
      <c r="QOP31" s="14" t="str">
        <f>IF('Employee Input 20-21'!QOP31="","",'Employee Input 20-21'!QOP31)</f>
        <v/>
      </c>
      <c r="QOQ31" s="14" t="str">
        <f>IF('Employee Input 20-21'!QOQ31="","",'Employee Input 20-21'!QOQ31)</f>
        <v/>
      </c>
      <c r="QOR31" s="14" t="str">
        <f>IF('Employee Input 20-21'!QOR31="","",'Employee Input 20-21'!QOR31)</f>
        <v/>
      </c>
      <c r="QOS31" s="14" t="str">
        <f>IF('Employee Input 20-21'!QOS31="","",'Employee Input 20-21'!QOS31)</f>
        <v/>
      </c>
      <c r="QOT31" s="14" t="str">
        <f>IF('Employee Input 20-21'!QOT31="","",'Employee Input 20-21'!QOT31)</f>
        <v/>
      </c>
      <c r="QOU31" s="14" t="str">
        <f>IF('Employee Input 20-21'!QOU31="","",'Employee Input 20-21'!QOU31)</f>
        <v/>
      </c>
      <c r="QOV31" s="14" t="str">
        <f>IF('Employee Input 20-21'!QOV31="","",'Employee Input 20-21'!QOV31)</f>
        <v/>
      </c>
      <c r="QOW31" s="14" t="str">
        <f>IF('Employee Input 20-21'!QOW31="","",'Employee Input 20-21'!QOW31)</f>
        <v/>
      </c>
      <c r="QOX31" s="14" t="str">
        <f>IF('Employee Input 20-21'!QOX31="","",'Employee Input 20-21'!QOX31)</f>
        <v/>
      </c>
      <c r="QOY31" s="14" t="str">
        <f>IF('Employee Input 20-21'!QOY31="","",'Employee Input 20-21'!QOY31)</f>
        <v/>
      </c>
      <c r="QOZ31" s="14" t="str">
        <f>IF('Employee Input 20-21'!QOZ31="","",'Employee Input 20-21'!QOZ31)</f>
        <v/>
      </c>
      <c r="QPA31" s="14" t="str">
        <f>IF('Employee Input 20-21'!QPA31="","",'Employee Input 20-21'!QPA31)</f>
        <v/>
      </c>
      <c r="QPB31" s="14" t="str">
        <f>IF('Employee Input 20-21'!QPB31="","",'Employee Input 20-21'!QPB31)</f>
        <v/>
      </c>
      <c r="QPC31" s="14" t="str">
        <f>IF('Employee Input 20-21'!QPC31="","",'Employee Input 20-21'!QPC31)</f>
        <v/>
      </c>
      <c r="QPD31" s="14" t="str">
        <f>IF('Employee Input 20-21'!QPD31="","",'Employee Input 20-21'!QPD31)</f>
        <v/>
      </c>
      <c r="QPE31" s="14" t="str">
        <f>IF('Employee Input 20-21'!QPE31="","",'Employee Input 20-21'!QPE31)</f>
        <v/>
      </c>
      <c r="QPF31" s="14" t="str">
        <f>IF('Employee Input 20-21'!QPF31="","",'Employee Input 20-21'!QPF31)</f>
        <v/>
      </c>
      <c r="QPG31" s="14" t="str">
        <f>IF('Employee Input 20-21'!QPG31="","",'Employee Input 20-21'!QPG31)</f>
        <v/>
      </c>
      <c r="QPH31" s="14" t="str">
        <f>IF('Employee Input 20-21'!QPH31="","",'Employee Input 20-21'!QPH31)</f>
        <v/>
      </c>
      <c r="QPI31" s="14" t="str">
        <f>IF('Employee Input 20-21'!QPI31="","",'Employee Input 20-21'!QPI31)</f>
        <v/>
      </c>
      <c r="QPJ31" s="14" t="str">
        <f>IF('Employee Input 20-21'!QPJ31="","",'Employee Input 20-21'!QPJ31)</f>
        <v/>
      </c>
      <c r="QPK31" s="14" t="str">
        <f>IF('Employee Input 20-21'!QPK31="","",'Employee Input 20-21'!QPK31)</f>
        <v/>
      </c>
      <c r="QPL31" s="14" t="str">
        <f>IF('Employee Input 20-21'!QPL31="","",'Employee Input 20-21'!QPL31)</f>
        <v/>
      </c>
      <c r="QPM31" s="14" t="str">
        <f>IF('Employee Input 20-21'!QPM31="","",'Employee Input 20-21'!QPM31)</f>
        <v/>
      </c>
      <c r="QPN31" s="14" t="str">
        <f>IF('Employee Input 20-21'!QPN31="","",'Employee Input 20-21'!QPN31)</f>
        <v/>
      </c>
      <c r="QPO31" s="14" t="str">
        <f>IF('Employee Input 20-21'!QPO31="","",'Employee Input 20-21'!QPO31)</f>
        <v/>
      </c>
      <c r="QPP31" s="14" t="str">
        <f>IF('Employee Input 20-21'!QPP31="","",'Employee Input 20-21'!QPP31)</f>
        <v/>
      </c>
      <c r="QPQ31" s="14" t="str">
        <f>IF('Employee Input 20-21'!QPQ31="","",'Employee Input 20-21'!QPQ31)</f>
        <v/>
      </c>
      <c r="QPR31" s="14" t="str">
        <f>IF('Employee Input 20-21'!QPR31="","",'Employee Input 20-21'!QPR31)</f>
        <v/>
      </c>
      <c r="QPS31" s="14" t="str">
        <f>IF('Employee Input 20-21'!QPS31="","",'Employee Input 20-21'!QPS31)</f>
        <v/>
      </c>
      <c r="QPT31" s="14" t="str">
        <f>IF('Employee Input 20-21'!QPT31="","",'Employee Input 20-21'!QPT31)</f>
        <v/>
      </c>
      <c r="QPU31" s="14" t="str">
        <f>IF('Employee Input 20-21'!QPU31="","",'Employee Input 20-21'!QPU31)</f>
        <v/>
      </c>
      <c r="QPV31" s="14" t="str">
        <f>IF('Employee Input 20-21'!QPV31="","",'Employee Input 20-21'!QPV31)</f>
        <v/>
      </c>
      <c r="QPW31" s="14" t="str">
        <f>IF('Employee Input 20-21'!QPW31="","",'Employee Input 20-21'!QPW31)</f>
        <v/>
      </c>
      <c r="QPX31" s="14" t="str">
        <f>IF('Employee Input 20-21'!QPX31="","",'Employee Input 20-21'!QPX31)</f>
        <v/>
      </c>
      <c r="QPY31" s="14" t="str">
        <f>IF('Employee Input 20-21'!QPY31="","",'Employee Input 20-21'!QPY31)</f>
        <v/>
      </c>
      <c r="QPZ31" s="14" t="str">
        <f>IF('Employee Input 20-21'!QPZ31="","",'Employee Input 20-21'!QPZ31)</f>
        <v/>
      </c>
      <c r="QQA31" s="14" t="str">
        <f>IF('Employee Input 20-21'!QQA31="","",'Employee Input 20-21'!QQA31)</f>
        <v/>
      </c>
      <c r="QQB31" s="14" t="str">
        <f>IF('Employee Input 20-21'!QQB31="","",'Employee Input 20-21'!QQB31)</f>
        <v/>
      </c>
      <c r="QQC31" s="14" t="str">
        <f>IF('Employee Input 20-21'!QQC31="","",'Employee Input 20-21'!QQC31)</f>
        <v/>
      </c>
      <c r="QQD31" s="14" t="str">
        <f>IF('Employee Input 20-21'!QQD31="","",'Employee Input 20-21'!QQD31)</f>
        <v/>
      </c>
      <c r="QQE31" s="14" t="str">
        <f>IF('Employee Input 20-21'!QQE31="","",'Employee Input 20-21'!QQE31)</f>
        <v/>
      </c>
      <c r="QQF31" s="14" t="str">
        <f>IF('Employee Input 20-21'!QQF31="","",'Employee Input 20-21'!QQF31)</f>
        <v/>
      </c>
      <c r="QQG31" s="14" t="str">
        <f>IF('Employee Input 20-21'!QQG31="","",'Employee Input 20-21'!QQG31)</f>
        <v/>
      </c>
      <c r="QQH31" s="14" t="str">
        <f>IF('Employee Input 20-21'!QQH31="","",'Employee Input 20-21'!QQH31)</f>
        <v/>
      </c>
      <c r="QQI31" s="14" t="str">
        <f>IF('Employee Input 20-21'!QQI31="","",'Employee Input 20-21'!QQI31)</f>
        <v/>
      </c>
      <c r="QQJ31" s="14" t="str">
        <f>IF('Employee Input 20-21'!QQJ31="","",'Employee Input 20-21'!QQJ31)</f>
        <v/>
      </c>
      <c r="QQK31" s="14" t="str">
        <f>IF('Employee Input 20-21'!QQK31="","",'Employee Input 20-21'!QQK31)</f>
        <v/>
      </c>
      <c r="QQL31" s="14" t="str">
        <f>IF('Employee Input 20-21'!QQL31="","",'Employee Input 20-21'!QQL31)</f>
        <v/>
      </c>
      <c r="QQM31" s="14" t="str">
        <f>IF('Employee Input 20-21'!QQM31="","",'Employee Input 20-21'!QQM31)</f>
        <v/>
      </c>
      <c r="QQN31" s="14" t="str">
        <f>IF('Employee Input 20-21'!QQN31="","",'Employee Input 20-21'!QQN31)</f>
        <v/>
      </c>
      <c r="QQO31" s="14" t="str">
        <f>IF('Employee Input 20-21'!QQO31="","",'Employee Input 20-21'!QQO31)</f>
        <v/>
      </c>
      <c r="QQP31" s="14" t="str">
        <f>IF('Employee Input 20-21'!QQP31="","",'Employee Input 20-21'!QQP31)</f>
        <v/>
      </c>
      <c r="QQQ31" s="14" t="str">
        <f>IF('Employee Input 20-21'!QQQ31="","",'Employee Input 20-21'!QQQ31)</f>
        <v/>
      </c>
      <c r="QQR31" s="14" t="str">
        <f>IF('Employee Input 20-21'!QQR31="","",'Employee Input 20-21'!QQR31)</f>
        <v/>
      </c>
      <c r="QQS31" s="14" t="str">
        <f>IF('Employee Input 20-21'!QQS31="","",'Employee Input 20-21'!QQS31)</f>
        <v/>
      </c>
      <c r="QQT31" s="14" t="str">
        <f>IF('Employee Input 20-21'!QQT31="","",'Employee Input 20-21'!QQT31)</f>
        <v/>
      </c>
      <c r="QQU31" s="14" t="str">
        <f>IF('Employee Input 20-21'!QQU31="","",'Employee Input 20-21'!QQU31)</f>
        <v/>
      </c>
      <c r="QQV31" s="14" t="str">
        <f>IF('Employee Input 20-21'!QQV31="","",'Employee Input 20-21'!QQV31)</f>
        <v/>
      </c>
      <c r="QQW31" s="14" t="str">
        <f>IF('Employee Input 20-21'!QQW31="","",'Employee Input 20-21'!QQW31)</f>
        <v/>
      </c>
      <c r="QQX31" s="14" t="str">
        <f>IF('Employee Input 20-21'!QQX31="","",'Employee Input 20-21'!QQX31)</f>
        <v/>
      </c>
      <c r="QQY31" s="14" t="str">
        <f>IF('Employee Input 20-21'!QQY31="","",'Employee Input 20-21'!QQY31)</f>
        <v/>
      </c>
      <c r="QQZ31" s="14" t="str">
        <f>IF('Employee Input 20-21'!QQZ31="","",'Employee Input 20-21'!QQZ31)</f>
        <v/>
      </c>
      <c r="QRA31" s="14" t="str">
        <f>IF('Employee Input 20-21'!QRA31="","",'Employee Input 20-21'!QRA31)</f>
        <v/>
      </c>
      <c r="QRB31" s="14" t="str">
        <f>IF('Employee Input 20-21'!QRB31="","",'Employee Input 20-21'!QRB31)</f>
        <v/>
      </c>
      <c r="QRC31" s="14" t="str">
        <f>IF('Employee Input 20-21'!QRC31="","",'Employee Input 20-21'!QRC31)</f>
        <v/>
      </c>
      <c r="QRD31" s="14" t="str">
        <f>IF('Employee Input 20-21'!QRD31="","",'Employee Input 20-21'!QRD31)</f>
        <v/>
      </c>
      <c r="QRE31" s="14" t="str">
        <f>IF('Employee Input 20-21'!QRE31="","",'Employee Input 20-21'!QRE31)</f>
        <v/>
      </c>
      <c r="QRF31" s="14" t="str">
        <f>IF('Employee Input 20-21'!QRF31="","",'Employee Input 20-21'!QRF31)</f>
        <v/>
      </c>
      <c r="QRG31" s="14" t="str">
        <f>IF('Employee Input 20-21'!QRG31="","",'Employee Input 20-21'!QRG31)</f>
        <v/>
      </c>
      <c r="QRH31" s="14" t="str">
        <f>IF('Employee Input 20-21'!QRH31="","",'Employee Input 20-21'!QRH31)</f>
        <v/>
      </c>
      <c r="QRI31" s="14" t="str">
        <f>IF('Employee Input 20-21'!QRI31="","",'Employee Input 20-21'!QRI31)</f>
        <v/>
      </c>
      <c r="QRJ31" s="14" t="str">
        <f>IF('Employee Input 20-21'!QRJ31="","",'Employee Input 20-21'!QRJ31)</f>
        <v/>
      </c>
      <c r="QRK31" s="14" t="str">
        <f>IF('Employee Input 20-21'!QRK31="","",'Employee Input 20-21'!QRK31)</f>
        <v/>
      </c>
      <c r="QRL31" s="14" t="str">
        <f>IF('Employee Input 20-21'!QRL31="","",'Employee Input 20-21'!QRL31)</f>
        <v/>
      </c>
      <c r="QRM31" s="14" t="str">
        <f>IF('Employee Input 20-21'!QRM31="","",'Employee Input 20-21'!QRM31)</f>
        <v/>
      </c>
      <c r="QRN31" s="14" t="str">
        <f>IF('Employee Input 20-21'!QRN31="","",'Employee Input 20-21'!QRN31)</f>
        <v/>
      </c>
      <c r="QRO31" s="14" t="str">
        <f>IF('Employee Input 20-21'!QRO31="","",'Employee Input 20-21'!QRO31)</f>
        <v/>
      </c>
      <c r="QRP31" s="14" t="str">
        <f>IF('Employee Input 20-21'!QRP31="","",'Employee Input 20-21'!QRP31)</f>
        <v/>
      </c>
      <c r="QRQ31" s="14" t="str">
        <f>IF('Employee Input 20-21'!QRQ31="","",'Employee Input 20-21'!QRQ31)</f>
        <v/>
      </c>
      <c r="QRR31" s="14" t="str">
        <f>IF('Employee Input 20-21'!QRR31="","",'Employee Input 20-21'!QRR31)</f>
        <v/>
      </c>
      <c r="QRS31" s="14" t="str">
        <f>IF('Employee Input 20-21'!QRS31="","",'Employee Input 20-21'!QRS31)</f>
        <v/>
      </c>
      <c r="QRT31" s="14" t="str">
        <f>IF('Employee Input 20-21'!QRT31="","",'Employee Input 20-21'!QRT31)</f>
        <v/>
      </c>
      <c r="QRU31" s="14" t="str">
        <f>IF('Employee Input 20-21'!QRU31="","",'Employee Input 20-21'!QRU31)</f>
        <v/>
      </c>
      <c r="QRV31" s="14" t="str">
        <f>IF('Employee Input 20-21'!QRV31="","",'Employee Input 20-21'!QRV31)</f>
        <v/>
      </c>
      <c r="QRW31" s="14" t="str">
        <f>IF('Employee Input 20-21'!QRW31="","",'Employee Input 20-21'!QRW31)</f>
        <v/>
      </c>
      <c r="QRX31" s="14" t="str">
        <f>IF('Employee Input 20-21'!QRX31="","",'Employee Input 20-21'!QRX31)</f>
        <v/>
      </c>
      <c r="QRY31" s="14" t="str">
        <f>IF('Employee Input 20-21'!QRY31="","",'Employee Input 20-21'!QRY31)</f>
        <v/>
      </c>
      <c r="QRZ31" s="14" t="str">
        <f>IF('Employee Input 20-21'!QRZ31="","",'Employee Input 20-21'!QRZ31)</f>
        <v/>
      </c>
      <c r="QSA31" s="14" t="str">
        <f>IF('Employee Input 20-21'!QSA31="","",'Employee Input 20-21'!QSA31)</f>
        <v/>
      </c>
      <c r="QSB31" s="14" t="str">
        <f>IF('Employee Input 20-21'!QSB31="","",'Employee Input 20-21'!QSB31)</f>
        <v/>
      </c>
      <c r="QSC31" s="14" t="str">
        <f>IF('Employee Input 20-21'!QSC31="","",'Employee Input 20-21'!QSC31)</f>
        <v/>
      </c>
      <c r="QSD31" s="14" t="str">
        <f>IF('Employee Input 20-21'!QSD31="","",'Employee Input 20-21'!QSD31)</f>
        <v/>
      </c>
      <c r="QSE31" s="14" t="str">
        <f>IF('Employee Input 20-21'!QSE31="","",'Employee Input 20-21'!QSE31)</f>
        <v/>
      </c>
      <c r="QSF31" s="14" t="str">
        <f>IF('Employee Input 20-21'!QSF31="","",'Employee Input 20-21'!QSF31)</f>
        <v/>
      </c>
      <c r="QSG31" s="14" t="str">
        <f>IF('Employee Input 20-21'!QSG31="","",'Employee Input 20-21'!QSG31)</f>
        <v/>
      </c>
      <c r="QSH31" s="14" t="str">
        <f>IF('Employee Input 20-21'!QSH31="","",'Employee Input 20-21'!QSH31)</f>
        <v/>
      </c>
      <c r="QSI31" s="14" t="str">
        <f>IF('Employee Input 20-21'!QSI31="","",'Employee Input 20-21'!QSI31)</f>
        <v/>
      </c>
      <c r="QSJ31" s="14" t="str">
        <f>IF('Employee Input 20-21'!QSJ31="","",'Employee Input 20-21'!QSJ31)</f>
        <v/>
      </c>
      <c r="QSK31" s="14" t="str">
        <f>IF('Employee Input 20-21'!QSK31="","",'Employee Input 20-21'!QSK31)</f>
        <v/>
      </c>
      <c r="QSL31" s="14" t="str">
        <f>IF('Employee Input 20-21'!QSL31="","",'Employee Input 20-21'!QSL31)</f>
        <v/>
      </c>
      <c r="QSM31" s="14" t="str">
        <f>IF('Employee Input 20-21'!QSM31="","",'Employee Input 20-21'!QSM31)</f>
        <v/>
      </c>
      <c r="QSN31" s="14" t="str">
        <f>IF('Employee Input 20-21'!QSN31="","",'Employee Input 20-21'!QSN31)</f>
        <v/>
      </c>
      <c r="QSO31" s="14" t="str">
        <f>IF('Employee Input 20-21'!QSO31="","",'Employee Input 20-21'!QSO31)</f>
        <v/>
      </c>
      <c r="QSP31" s="14" t="str">
        <f>IF('Employee Input 20-21'!QSP31="","",'Employee Input 20-21'!QSP31)</f>
        <v/>
      </c>
      <c r="QSQ31" s="14" t="str">
        <f>IF('Employee Input 20-21'!QSQ31="","",'Employee Input 20-21'!QSQ31)</f>
        <v/>
      </c>
      <c r="QSR31" s="14" t="str">
        <f>IF('Employee Input 20-21'!QSR31="","",'Employee Input 20-21'!QSR31)</f>
        <v/>
      </c>
      <c r="QSS31" s="14" t="str">
        <f>IF('Employee Input 20-21'!QSS31="","",'Employee Input 20-21'!QSS31)</f>
        <v/>
      </c>
      <c r="QST31" s="14" t="str">
        <f>IF('Employee Input 20-21'!QST31="","",'Employee Input 20-21'!QST31)</f>
        <v/>
      </c>
      <c r="QSU31" s="14" t="str">
        <f>IF('Employee Input 20-21'!QSU31="","",'Employee Input 20-21'!QSU31)</f>
        <v/>
      </c>
      <c r="QSV31" s="14" t="str">
        <f>IF('Employee Input 20-21'!QSV31="","",'Employee Input 20-21'!QSV31)</f>
        <v/>
      </c>
      <c r="QSW31" s="14" t="str">
        <f>IF('Employee Input 20-21'!QSW31="","",'Employee Input 20-21'!QSW31)</f>
        <v/>
      </c>
      <c r="QSX31" s="14" t="str">
        <f>IF('Employee Input 20-21'!QSX31="","",'Employee Input 20-21'!QSX31)</f>
        <v/>
      </c>
      <c r="QSY31" s="14" t="str">
        <f>IF('Employee Input 20-21'!QSY31="","",'Employee Input 20-21'!QSY31)</f>
        <v/>
      </c>
      <c r="QSZ31" s="14" t="str">
        <f>IF('Employee Input 20-21'!QSZ31="","",'Employee Input 20-21'!QSZ31)</f>
        <v/>
      </c>
      <c r="QTA31" s="14" t="str">
        <f>IF('Employee Input 20-21'!QTA31="","",'Employee Input 20-21'!QTA31)</f>
        <v/>
      </c>
      <c r="QTB31" s="14" t="str">
        <f>IF('Employee Input 20-21'!QTB31="","",'Employee Input 20-21'!QTB31)</f>
        <v/>
      </c>
      <c r="QTC31" s="14" t="str">
        <f>IF('Employee Input 20-21'!QTC31="","",'Employee Input 20-21'!QTC31)</f>
        <v/>
      </c>
      <c r="QTD31" s="14" t="str">
        <f>IF('Employee Input 20-21'!QTD31="","",'Employee Input 20-21'!QTD31)</f>
        <v/>
      </c>
      <c r="QTE31" s="14" t="str">
        <f>IF('Employee Input 20-21'!QTE31="","",'Employee Input 20-21'!QTE31)</f>
        <v/>
      </c>
      <c r="QTF31" s="14" t="str">
        <f>IF('Employee Input 20-21'!QTF31="","",'Employee Input 20-21'!QTF31)</f>
        <v/>
      </c>
      <c r="QTG31" s="14" t="str">
        <f>IF('Employee Input 20-21'!QTG31="","",'Employee Input 20-21'!QTG31)</f>
        <v/>
      </c>
      <c r="QTH31" s="14" t="str">
        <f>IF('Employee Input 20-21'!QTH31="","",'Employee Input 20-21'!QTH31)</f>
        <v/>
      </c>
      <c r="QTI31" s="14" t="str">
        <f>IF('Employee Input 20-21'!QTI31="","",'Employee Input 20-21'!QTI31)</f>
        <v/>
      </c>
      <c r="QTJ31" s="14" t="str">
        <f>IF('Employee Input 20-21'!QTJ31="","",'Employee Input 20-21'!QTJ31)</f>
        <v/>
      </c>
      <c r="QTK31" s="14" t="str">
        <f>IF('Employee Input 20-21'!QTK31="","",'Employee Input 20-21'!QTK31)</f>
        <v/>
      </c>
      <c r="QTL31" s="14" t="str">
        <f>IF('Employee Input 20-21'!QTL31="","",'Employee Input 20-21'!QTL31)</f>
        <v/>
      </c>
      <c r="QTM31" s="14" t="str">
        <f>IF('Employee Input 20-21'!QTM31="","",'Employee Input 20-21'!QTM31)</f>
        <v/>
      </c>
      <c r="QTN31" s="14" t="str">
        <f>IF('Employee Input 20-21'!QTN31="","",'Employee Input 20-21'!QTN31)</f>
        <v/>
      </c>
      <c r="QTO31" s="14" t="str">
        <f>IF('Employee Input 20-21'!QTO31="","",'Employee Input 20-21'!QTO31)</f>
        <v/>
      </c>
      <c r="QTP31" s="14" t="str">
        <f>IF('Employee Input 20-21'!QTP31="","",'Employee Input 20-21'!QTP31)</f>
        <v/>
      </c>
      <c r="QTQ31" s="14" t="str">
        <f>IF('Employee Input 20-21'!QTQ31="","",'Employee Input 20-21'!QTQ31)</f>
        <v/>
      </c>
      <c r="QTR31" s="14" t="str">
        <f>IF('Employee Input 20-21'!QTR31="","",'Employee Input 20-21'!QTR31)</f>
        <v/>
      </c>
      <c r="QTS31" s="14" t="str">
        <f>IF('Employee Input 20-21'!QTS31="","",'Employee Input 20-21'!QTS31)</f>
        <v/>
      </c>
      <c r="QTT31" s="14" t="str">
        <f>IF('Employee Input 20-21'!QTT31="","",'Employee Input 20-21'!QTT31)</f>
        <v/>
      </c>
      <c r="QTU31" s="14" t="str">
        <f>IF('Employee Input 20-21'!QTU31="","",'Employee Input 20-21'!QTU31)</f>
        <v/>
      </c>
      <c r="QTV31" s="14" t="str">
        <f>IF('Employee Input 20-21'!QTV31="","",'Employee Input 20-21'!QTV31)</f>
        <v/>
      </c>
      <c r="QTW31" s="14" t="str">
        <f>IF('Employee Input 20-21'!QTW31="","",'Employee Input 20-21'!QTW31)</f>
        <v/>
      </c>
      <c r="QTX31" s="14" t="str">
        <f>IF('Employee Input 20-21'!QTX31="","",'Employee Input 20-21'!QTX31)</f>
        <v/>
      </c>
      <c r="QTY31" s="14" t="str">
        <f>IF('Employee Input 20-21'!QTY31="","",'Employee Input 20-21'!QTY31)</f>
        <v/>
      </c>
      <c r="QTZ31" s="14" t="str">
        <f>IF('Employee Input 20-21'!QTZ31="","",'Employee Input 20-21'!QTZ31)</f>
        <v/>
      </c>
      <c r="QUA31" s="14" t="str">
        <f>IF('Employee Input 20-21'!QUA31="","",'Employee Input 20-21'!QUA31)</f>
        <v/>
      </c>
      <c r="QUB31" s="14" t="str">
        <f>IF('Employee Input 20-21'!QUB31="","",'Employee Input 20-21'!QUB31)</f>
        <v/>
      </c>
      <c r="QUC31" s="14" t="str">
        <f>IF('Employee Input 20-21'!QUC31="","",'Employee Input 20-21'!QUC31)</f>
        <v/>
      </c>
      <c r="QUD31" s="14" t="str">
        <f>IF('Employee Input 20-21'!QUD31="","",'Employee Input 20-21'!QUD31)</f>
        <v/>
      </c>
      <c r="QUE31" s="14" t="str">
        <f>IF('Employee Input 20-21'!QUE31="","",'Employee Input 20-21'!QUE31)</f>
        <v/>
      </c>
      <c r="QUF31" s="14" t="str">
        <f>IF('Employee Input 20-21'!QUF31="","",'Employee Input 20-21'!QUF31)</f>
        <v/>
      </c>
      <c r="QUG31" s="14" t="str">
        <f>IF('Employee Input 20-21'!QUG31="","",'Employee Input 20-21'!QUG31)</f>
        <v/>
      </c>
      <c r="QUH31" s="14" t="str">
        <f>IF('Employee Input 20-21'!QUH31="","",'Employee Input 20-21'!QUH31)</f>
        <v/>
      </c>
      <c r="QUI31" s="14" t="str">
        <f>IF('Employee Input 20-21'!QUI31="","",'Employee Input 20-21'!QUI31)</f>
        <v/>
      </c>
      <c r="QUJ31" s="14" t="str">
        <f>IF('Employee Input 20-21'!QUJ31="","",'Employee Input 20-21'!QUJ31)</f>
        <v/>
      </c>
      <c r="QUK31" s="14" t="str">
        <f>IF('Employee Input 20-21'!QUK31="","",'Employee Input 20-21'!QUK31)</f>
        <v/>
      </c>
      <c r="QUL31" s="14" t="str">
        <f>IF('Employee Input 20-21'!QUL31="","",'Employee Input 20-21'!QUL31)</f>
        <v/>
      </c>
      <c r="QUM31" s="14" t="str">
        <f>IF('Employee Input 20-21'!QUM31="","",'Employee Input 20-21'!QUM31)</f>
        <v/>
      </c>
      <c r="QUN31" s="14" t="str">
        <f>IF('Employee Input 20-21'!QUN31="","",'Employee Input 20-21'!QUN31)</f>
        <v/>
      </c>
      <c r="QUO31" s="14" t="str">
        <f>IF('Employee Input 20-21'!QUO31="","",'Employee Input 20-21'!QUO31)</f>
        <v/>
      </c>
      <c r="QUP31" s="14" t="str">
        <f>IF('Employee Input 20-21'!QUP31="","",'Employee Input 20-21'!QUP31)</f>
        <v/>
      </c>
      <c r="QUQ31" s="14" t="str">
        <f>IF('Employee Input 20-21'!QUQ31="","",'Employee Input 20-21'!QUQ31)</f>
        <v/>
      </c>
      <c r="QUR31" s="14" t="str">
        <f>IF('Employee Input 20-21'!QUR31="","",'Employee Input 20-21'!QUR31)</f>
        <v/>
      </c>
      <c r="QUS31" s="14" t="str">
        <f>IF('Employee Input 20-21'!QUS31="","",'Employee Input 20-21'!QUS31)</f>
        <v/>
      </c>
      <c r="QUT31" s="14" t="str">
        <f>IF('Employee Input 20-21'!QUT31="","",'Employee Input 20-21'!QUT31)</f>
        <v/>
      </c>
      <c r="QUU31" s="14" t="str">
        <f>IF('Employee Input 20-21'!QUU31="","",'Employee Input 20-21'!QUU31)</f>
        <v/>
      </c>
      <c r="QUV31" s="14" t="str">
        <f>IF('Employee Input 20-21'!QUV31="","",'Employee Input 20-21'!QUV31)</f>
        <v/>
      </c>
      <c r="QUW31" s="14" t="str">
        <f>IF('Employee Input 20-21'!QUW31="","",'Employee Input 20-21'!QUW31)</f>
        <v/>
      </c>
      <c r="QUX31" s="14" t="str">
        <f>IF('Employee Input 20-21'!QUX31="","",'Employee Input 20-21'!QUX31)</f>
        <v/>
      </c>
      <c r="QUY31" s="14" t="str">
        <f>IF('Employee Input 20-21'!QUY31="","",'Employee Input 20-21'!QUY31)</f>
        <v/>
      </c>
      <c r="QUZ31" s="14" t="str">
        <f>IF('Employee Input 20-21'!QUZ31="","",'Employee Input 20-21'!QUZ31)</f>
        <v/>
      </c>
      <c r="QVA31" s="14" t="str">
        <f>IF('Employee Input 20-21'!QVA31="","",'Employee Input 20-21'!QVA31)</f>
        <v/>
      </c>
      <c r="QVB31" s="14" t="str">
        <f>IF('Employee Input 20-21'!QVB31="","",'Employee Input 20-21'!QVB31)</f>
        <v/>
      </c>
      <c r="QVC31" s="14" t="str">
        <f>IF('Employee Input 20-21'!QVC31="","",'Employee Input 20-21'!QVC31)</f>
        <v/>
      </c>
      <c r="QVD31" s="14" t="str">
        <f>IF('Employee Input 20-21'!QVD31="","",'Employee Input 20-21'!QVD31)</f>
        <v/>
      </c>
      <c r="QVE31" s="14" t="str">
        <f>IF('Employee Input 20-21'!QVE31="","",'Employee Input 20-21'!QVE31)</f>
        <v/>
      </c>
      <c r="QVF31" s="14" t="str">
        <f>IF('Employee Input 20-21'!QVF31="","",'Employee Input 20-21'!QVF31)</f>
        <v/>
      </c>
      <c r="QVG31" s="14" t="str">
        <f>IF('Employee Input 20-21'!QVG31="","",'Employee Input 20-21'!QVG31)</f>
        <v/>
      </c>
      <c r="QVH31" s="14" t="str">
        <f>IF('Employee Input 20-21'!QVH31="","",'Employee Input 20-21'!QVH31)</f>
        <v/>
      </c>
      <c r="QVI31" s="14" t="str">
        <f>IF('Employee Input 20-21'!QVI31="","",'Employee Input 20-21'!QVI31)</f>
        <v/>
      </c>
      <c r="QVJ31" s="14" t="str">
        <f>IF('Employee Input 20-21'!QVJ31="","",'Employee Input 20-21'!QVJ31)</f>
        <v/>
      </c>
      <c r="QVK31" s="14" t="str">
        <f>IF('Employee Input 20-21'!QVK31="","",'Employee Input 20-21'!QVK31)</f>
        <v/>
      </c>
      <c r="QVL31" s="14" t="str">
        <f>IF('Employee Input 20-21'!QVL31="","",'Employee Input 20-21'!QVL31)</f>
        <v/>
      </c>
      <c r="QVM31" s="14" t="str">
        <f>IF('Employee Input 20-21'!QVM31="","",'Employee Input 20-21'!QVM31)</f>
        <v/>
      </c>
      <c r="QVN31" s="14" t="str">
        <f>IF('Employee Input 20-21'!QVN31="","",'Employee Input 20-21'!QVN31)</f>
        <v/>
      </c>
      <c r="QVO31" s="14" t="str">
        <f>IF('Employee Input 20-21'!QVO31="","",'Employee Input 20-21'!QVO31)</f>
        <v/>
      </c>
      <c r="QVP31" s="14" t="str">
        <f>IF('Employee Input 20-21'!QVP31="","",'Employee Input 20-21'!QVP31)</f>
        <v/>
      </c>
      <c r="QVQ31" s="14" t="str">
        <f>IF('Employee Input 20-21'!QVQ31="","",'Employee Input 20-21'!QVQ31)</f>
        <v/>
      </c>
      <c r="QVR31" s="14" t="str">
        <f>IF('Employee Input 20-21'!QVR31="","",'Employee Input 20-21'!QVR31)</f>
        <v/>
      </c>
      <c r="QVS31" s="14" t="str">
        <f>IF('Employee Input 20-21'!QVS31="","",'Employee Input 20-21'!QVS31)</f>
        <v/>
      </c>
      <c r="QVT31" s="14" t="str">
        <f>IF('Employee Input 20-21'!QVT31="","",'Employee Input 20-21'!QVT31)</f>
        <v/>
      </c>
      <c r="QVU31" s="14" t="str">
        <f>IF('Employee Input 20-21'!QVU31="","",'Employee Input 20-21'!QVU31)</f>
        <v/>
      </c>
      <c r="QVV31" s="14" t="str">
        <f>IF('Employee Input 20-21'!QVV31="","",'Employee Input 20-21'!QVV31)</f>
        <v/>
      </c>
      <c r="QVW31" s="14" t="str">
        <f>IF('Employee Input 20-21'!QVW31="","",'Employee Input 20-21'!QVW31)</f>
        <v/>
      </c>
      <c r="QVX31" s="14" t="str">
        <f>IF('Employee Input 20-21'!QVX31="","",'Employee Input 20-21'!QVX31)</f>
        <v/>
      </c>
      <c r="QVY31" s="14" t="str">
        <f>IF('Employee Input 20-21'!QVY31="","",'Employee Input 20-21'!QVY31)</f>
        <v/>
      </c>
      <c r="QVZ31" s="14" t="str">
        <f>IF('Employee Input 20-21'!QVZ31="","",'Employee Input 20-21'!QVZ31)</f>
        <v/>
      </c>
      <c r="QWA31" s="14" t="str">
        <f>IF('Employee Input 20-21'!QWA31="","",'Employee Input 20-21'!QWA31)</f>
        <v/>
      </c>
      <c r="QWB31" s="14" t="str">
        <f>IF('Employee Input 20-21'!QWB31="","",'Employee Input 20-21'!QWB31)</f>
        <v/>
      </c>
      <c r="QWC31" s="14" t="str">
        <f>IF('Employee Input 20-21'!QWC31="","",'Employee Input 20-21'!QWC31)</f>
        <v/>
      </c>
      <c r="QWD31" s="14" t="str">
        <f>IF('Employee Input 20-21'!QWD31="","",'Employee Input 20-21'!QWD31)</f>
        <v/>
      </c>
      <c r="QWE31" s="14" t="str">
        <f>IF('Employee Input 20-21'!QWE31="","",'Employee Input 20-21'!QWE31)</f>
        <v/>
      </c>
      <c r="QWF31" s="14" t="str">
        <f>IF('Employee Input 20-21'!QWF31="","",'Employee Input 20-21'!QWF31)</f>
        <v/>
      </c>
      <c r="QWG31" s="14" t="str">
        <f>IF('Employee Input 20-21'!QWG31="","",'Employee Input 20-21'!QWG31)</f>
        <v/>
      </c>
      <c r="QWH31" s="14" t="str">
        <f>IF('Employee Input 20-21'!QWH31="","",'Employee Input 20-21'!QWH31)</f>
        <v/>
      </c>
      <c r="QWI31" s="14" t="str">
        <f>IF('Employee Input 20-21'!QWI31="","",'Employee Input 20-21'!QWI31)</f>
        <v/>
      </c>
      <c r="QWJ31" s="14" t="str">
        <f>IF('Employee Input 20-21'!QWJ31="","",'Employee Input 20-21'!QWJ31)</f>
        <v/>
      </c>
      <c r="QWK31" s="14" t="str">
        <f>IF('Employee Input 20-21'!QWK31="","",'Employee Input 20-21'!QWK31)</f>
        <v/>
      </c>
      <c r="QWL31" s="14" t="str">
        <f>IF('Employee Input 20-21'!QWL31="","",'Employee Input 20-21'!QWL31)</f>
        <v/>
      </c>
      <c r="QWM31" s="14" t="str">
        <f>IF('Employee Input 20-21'!QWM31="","",'Employee Input 20-21'!QWM31)</f>
        <v/>
      </c>
      <c r="QWN31" s="14" t="str">
        <f>IF('Employee Input 20-21'!QWN31="","",'Employee Input 20-21'!QWN31)</f>
        <v/>
      </c>
      <c r="QWO31" s="14" t="str">
        <f>IF('Employee Input 20-21'!QWO31="","",'Employee Input 20-21'!QWO31)</f>
        <v/>
      </c>
      <c r="QWP31" s="14" t="str">
        <f>IF('Employee Input 20-21'!QWP31="","",'Employee Input 20-21'!QWP31)</f>
        <v/>
      </c>
      <c r="QWQ31" s="14" t="str">
        <f>IF('Employee Input 20-21'!QWQ31="","",'Employee Input 20-21'!QWQ31)</f>
        <v/>
      </c>
      <c r="QWR31" s="14" t="str">
        <f>IF('Employee Input 20-21'!QWR31="","",'Employee Input 20-21'!QWR31)</f>
        <v/>
      </c>
      <c r="QWS31" s="14" t="str">
        <f>IF('Employee Input 20-21'!QWS31="","",'Employee Input 20-21'!QWS31)</f>
        <v/>
      </c>
      <c r="QWT31" s="14" t="str">
        <f>IF('Employee Input 20-21'!QWT31="","",'Employee Input 20-21'!QWT31)</f>
        <v/>
      </c>
      <c r="QWU31" s="14" t="str">
        <f>IF('Employee Input 20-21'!QWU31="","",'Employee Input 20-21'!QWU31)</f>
        <v/>
      </c>
      <c r="QWV31" s="14" t="str">
        <f>IF('Employee Input 20-21'!QWV31="","",'Employee Input 20-21'!QWV31)</f>
        <v/>
      </c>
      <c r="QWW31" s="14" t="str">
        <f>IF('Employee Input 20-21'!QWW31="","",'Employee Input 20-21'!QWW31)</f>
        <v/>
      </c>
      <c r="QWX31" s="14" t="str">
        <f>IF('Employee Input 20-21'!QWX31="","",'Employee Input 20-21'!QWX31)</f>
        <v/>
      </c>
      <c r="QWY31" s="14" t="str">
        <f>IF('Employee Input 20-21'!QWY31="","",'Employee Input 20-21'!QWY31)</f>
        <v/>
      </c>
      <c r="QWZ31" s="14" t="str">
        <f>IF('Employee Input 20-21'!QWZ31="","",'Employee Input 20-21'!QWZ31)</f>
        <v/>
      </c>
      <c r="QXA31" s="14" t="str">
        <f>IF('Employee Input 20-21'!QXA31="","",'Employee Input 20-21'!QXA31)</f>
        <v/>
      </c>
      <c r="QXB31" s="14" t="str">
        <f>IF('Employee Input 20-21'!QXB31="","",'Employee Input 20-21'!QXB31)</f>
        <v/>
      </c>
      <c r="QXC31" s="14" t="str">
        <f>IF('Employee Input 20-21'!QXC31="","",'Employee Input 20-21'!QXC31)</f>
        <v/>
      </c>
      <c r="QXD31" s="14" t="str">
        <f>IF('Employee Input 20-21'!QXD31="","",'Employee Input 20-21'!QXD31)</f>
        <v/>
      </c>
      <c r="QXE31" s="14" t="str">
        <f>IF('Employee Input 20-21'!QXE31="","",'Employee Input 20-21'!QXE31)</f>
        <v/>
      </c>
      <c r="QXF31" s="14" t="str">
        <f>IF('Employee Input 20-21'!QXF31="","",'Employee Input 20-21'!QXF31)</f>
        <v/>
      </c>
      <c r="QXG31" s="14" t="str">
        <f>IF('Employee Input 20-21'!QXG31="","",'Employee Input 20-21'!QXG31)</f>
        <v/>
      </c>
      <c r="QXH31" s="14" t="str">
        <f>IF('Employee Input 20-21'!QXH31="","",'Employee Input 20-21'!QXH31)</f>
        <v/>
      </c>
      <c r="QXI31" s="14" t="str">
        <f>IF('Employee Input 20-21'!QXI31="","",'Employee Input 20-21'!QXI31)</f>
        <v/>
      </c>
      <c r="QXJ31" s="14" t="str">
        <f>IF('Employee Input 20-21'!QXJ31="","",'Employee Input 20-21'!QXJ31)</f>
        <v/>
      </c>
      <c r="QXK31" s="14" t="str">
        <f>IF('Employee Input 20-21'!QXK31="","",'Employee Input 20-21'!QXK31)</f>
        <v/>
      </c>
      <c r="QXL31" s="14" t="str">
        <f>IF('Employee Input 20-21'!QXL31="","",'Employee Input 20-21'!QXL31)</f>
        <v/>
      </c>
      <c r="QXM31" s="14" t="str">
        <f>IF('Employee Input 20-21'!QXM31="","",'Employee Input 20-21'!QXM31)</f>
        <v/>
      </c>
      <c r="QXN31" s="14" t="str">
        <f>IF('Employee Input 20-21'!QXN31="","",'Employee Input 20-21'!QXN31)</f>
        <v/>
      </c>
      <c r="QXO31" s="14" t="str">
        <f>IF('Employee Input 20-21'!QXO31="","",'Employee Input 20-21'!QXO31)</f>
        <v/>
      </c>
      <c r="QXP31" s="14" t="str">
        <f>IF('Employee Input 20-21'!QXP31="","",'Employee Input 20-21'!QXP31)</f>
        <v/>
      </c>
      <c r="QXQ31" s="14" t="str">
        <f>IF('Employee Input 20-21'!QXQ31="","",'Employee Input 20-21'!QXQ31)</f>
        <v/>
      </c>
      <c r="QXR31" s="14" t="str">
        <f>IF('Employee Input 20-21'!QXR31="","",'Employee Input 20-21'!QXR31)</f>
        <v/>
      </c>
      <c r="QXS31" s="14" t="str">
        <f>IF('Employee Input 20-21'!QXS31="","",'Employee Input 20-21'!QXS31)</f>
        <v/>
      </c>
      <c r="QXT31" s="14" t="str">
        <f>IF('Employee Input 20-21'!QXT31="","",'Employee Input 20-21'!QXT31)</f>
        <v/>
      </c>
      <c r="QXU31" s="14" t="str">
        <f>IF('Employee Input 20-21'!QXU31="","",'Employee Input 20-21'!QXU31)</f>
        <v/>
      </c>
      <c r="QXV31" s="14" t="str">
        <f>IF('Employee Input 20-21'!QXV31="","",'Employee Input 20-21'!QXV31)</f>
        <v/>
      </c>
      <c r="QXW31" s="14" t="str">
        <f>IF('Employee Input 20-21'!QXW31="","",'Employee Input 20-21'!QXW31)</f>
        <v/>
      </c>
      <c r="QXX31" s="14" t="str">
        <f>IF('Employee Input 20-21'!QXX31="","",'Employee Input 20-21'!QXX31)</f>
        <v/>
      </c>
      <c r="QXY31" s="14" t="str">
        <f>IF('Employee Input 20-21'!QXY31="","",'Employee Input 20-21'!QXY31)</f>
        <v/>
      </c>
      <c r="QXZ31" s="14" t="str">
        <f>IF('Employee Input 20-21'!QXZ31="","",'Employee Input 20-21'!QXZ31)</f>
        <v/>
      </c>
      <c r="QYA31" s="14" t="str">
        <f>IF('Employee Input 20-21'!QYA31="","",'Employee Input 20-21'!QYA31)</f>
        <v/>
      </c>
      <c r="QYB31" s="14" t="str">
        <f>IF('Employee Input 20-21'!QYB31="","",'Employee Input 20-21'!QYB31)</f>
        <v/>
      </c>
      <c r="QYC31" s="14" t="str">
        <f>IF('Employee Input 20-21'!QYC31="","",'Employee Input 20-21'!QYC31)</f>
        <v/>
      </c>
      <c r="QYD31" s="14" t="str">
        <f>IF('Employee Input 20-21'!QYD31="","",'Employee Input 20-21'!QYD31)</f>
        <v/>
      </c>
      <c r="QYE31" s="14" t="str">
        <f>IF('Employee Input 20-21'!QYE31="","",'Employee Input 20-21'!QYE31)</f>
        <v/>
      </c>
      <c r="QYF31" s="14" t="str">
        <f>IF('Employee Input 20-21'!QYF31="","",'Employee Input 20-21'!QYF31)</f>
        <v/>
      </c>
      <c r="QYG31" s="14" t="str">
        <f>IF('Employee Input 20-21'!QYG31="","",'Employee Input 20-21'!QYG31)</f>
        <v/>
      </c>
      <c r="QYH31" s="14" t="str">
        <f>IF('Employee Input 20-21'!QYH31="","",'Employee Input 20-21'!QYH31)</f>
        <v/>
      </c>
      <c r="QYI31" s="14" t="str">
        <f>IF('Employee Input 20-21'!QYI31="","",'Employee Input 20-21'!QYI31)</f>
        <v/>
      </c>
      <c r="QYJ31" s="14" t="str">
        <f>IF('Employee Input 20-21'!QYJ31="","",'Employee Input 20-21'!QYJ31)</f>
        <v/>
      </c>
      <c r="QYK31" s="14" t="str">
        <f>IF('Employee Input 20-21'!QYK31="","",'Employee Input 20-21'!QYK31)</f>
        <v/>
      </c>
      <c r="QYL31" s="14" t="str">
        <f>IF('Employee Input 20-21'!QYL31="","",'Employee Input 20-21'!QYL31)</f>
        <v/>
      </c>
      <c r="QYM31" s="14" t="str">
        <f>IF('Employee Input 20-21'!QYM31="","",'Employee Input 20-21'!QYM31)</f>
        <v/>
      </c>
      <c r="QYN31" s="14" t="str">
        <f>IF('Employee Input 20-21'!QYN31="","",'Employee Input 20-21'!QYN31)</f>
        <v/>
      </c>
      <c r="QYO31" s="14" t="str">
        <f>IF('Employee Input 20-21'!QYO31="","",'Employee Input 20-21'!QYO31)</f>
        <v/>
      </c>
      <c r="QYP31" s="14" t="str">
        <f>IF('Employee Input 20-21'!QYP31="","",'Employee Input 20-21'!QYP31)</f>
        <v/>
      </c>
      <c r="QYQ31" s="14" t="str">
        <f>IF('Employee Input 20-21'!QYQ31="","",'Employee Input 20-21'!QYQ31)</f>
        <v/>
      </c>
      <c r="QYR31" s="14" t="str">
        <f>IF('Employee Input 20-21'!QYR31="","",'Employee Input 20-21'!QYR31)</f>
        <v/>
      </c>
      <c r="QYS31" s="14" t="str">
        <f>IF('Employee Input 20-21'!QYS31="","",'Employee Input 20-21'!QYS31)</f>
        <v/>
      </c>
      <c r="QYT31" s="14" t="str">
        <f>IF('Employee Input 20-21'!QYT31="","",'Employee Input 20-21'!QYT31)</f>
        <v/>
      </c>
      <c r="QYU31" s="14" t="str">
        <f>IF('Employee Input 20-21'!QYU31="","",'Employee Input 20-21'!QYU31)</f>
        <v/>
      </c>
      <c r="QYV31" s="14" t="str">
        <f>IF('Employee Input 20-21'!QYV31="","",'Employee Input 20-21'!QYV31)</f>
        <v/>
      </c>
      <c r="QYW31" s="14" t="str">
        <f>IF('Employee Input 20-21'!QYW31="","",'Employee Input 20-21'!QYW31)</f>
        <v/>
      </c>
      <c r="QYX31" s="14" t="str">
        <f>IF('Employee Input 20-21'!QYX31="","",'Employee Input 20-21'!QYX31)</f>
        <v/>
      </c>
      <c r="QYY31" s="14" t="str">
        <f>IF('Employee Input 20-21'!QYY31="","",'Employee Input 20-21'!QYY31)</f>
        <v/>
      </c>
      <c r="QYZ31" s="14" t="str">
        <f>IF('Employee Input 20-21'!QYZ31="","",'Employee Input 20-21'!QYZ31)</f>
        <v/>
      </c>
      <c r="QZA31" s="14" t="str">
        <f>IF('Employee Input 20-21'!QZA31="","",'Employee Input 20-21'!QZA31)</f>
        <v/>
      </c>
      <c r="QZB31" s="14" t="str">
        <f>IF('Employee Input 20-21'!QZB31="","",'Employee Input 20-21'!QZB31)</f>
        <v/>
      </c>
      <c r="QZC31" s="14" t="str">
        <f>IF('Employee Input 20-21'!QZC31="","",'Employee Input 20-21'!QZC31)</f>
        <v/>
      </c>
      <c r="QZD31" s="14" t="str">
        <f>IF('Employee Input 20-21'!QZD31="","",'Employee Input 20-21'!QZD31)</f>
        <v/>
      </c>
      <c r="QZE31" s="14" t="str">
        <f>IF('Employee Input 20-21'!QZE31="","",'Employee Input 20-21'!QZE31)</f>
        <v/>
      </c>
      <c r="QZF31" s="14" t="str">
        <f>IF('Employee Input 20-21'!QZF31="","",'Employee Input 20-21'!QZF31)</f>
        <v/>
      </c>
      <c r="QZG31" s="14" t="str">
        <f>IF('Employee Input 20-21'!QZG31="","",'Employee Input 20-21'!QZG31)</f>
        <v/>
      </c>
      <c r="QZH31" s="14" t="str">
        <f>IF('Employee Input 20-21'!QZH31="","",'Employee Input 20-21'!QZH31)</f>
        <v/>
      </c>
      <c r="QZI31" s="14" t="str">
        <f>IF('Employee Input 20-21'!QZI31="","",'Employee Input 20-21'!QZI31)</f>
        <v/>
      </c>
      <c r="QZJ31" s="14" t="str">
        <f>IF('Employee Input 20-21'!QZJ31="","",'Employee Input 20-21'!QZJ31)</f>
        <v/>
      </c>
      <c r="QZK31" s="14" t="str">
        <f>IF('Employee Input 20-21'!QZK31="","",'Employee Input 20-21'!QZK31)</f>
        <v/>
      </c>
      <c r="QZL31" s="14" t="str">
        <f>IF('Employee Input 20-21'!QZL31="","",'Employee Input 20-21'!QZL31)</f>
        <v/>
      </c>
      <c r="QZM31" s="14" t="str">
        <f>IF('Employee Input 20-21'!QZM31="","",'Employee Input 20-21'!QZM31)</f>
        <v/>
      </c>
      <c r="QZN31" s="14" t="str">
        <f>IF('Employee Input 20-21'!QZN31="","",'Employee Input 20-21'!QZN31)</f>
        <v/>
      </c>
      <c r="QZO31" s="14" t="str">
        <f>IF('Employee Input 20-21'!QZO31="","",'Employee Input 20-21'!QZO31)</f>
        <v/>
      </c>
      <c r="QZP31" s="14" t="str">
        <f>IF('Employee Input 20-21'!QZP31="","",'Employee Input 20-21'!QZP31)</f>
        <v/>
      </c>
      <c r="QZQ31" s="14" t="str">
        <f>IF('Employee Input 20-21'!QZQ31="","",'Employee Input 20-21'!QZQ31)</f>
        <v/>
      </c>
      <c r="QZR31" s="14" t="str">
        <f>IF('Employee Input 20-21'!QZR31="","",'Employee Input 20-21'!QZR31)</f>
        <v/>
      </c>
      <c r="QZS31" s="14" t="str">
        <f>IF('Employee Input 20-21'!QZS31="","",'Employee Input 20-21'!QZS31)</f>
        <v/>
      </c>
      <c r="QZT31" s="14" t="str">
        <f>IF('Employee Input 20-21'!QZT31="","",'Employee Input 20-21'!QZT31)</f>
        <v/>
      </c>
      <c r="QZU31" s="14" t="str">
        <f>IF('Employee Input 20-21'!QZU31="","",'Employee Input 20-21'!QZU31)</f>
        <v/>
      </c>
      <c r="QZV31" s="14" t="str">
        <f>IF('Employee Input 20-21'!QZV31="","",'Employee Input 20-21'!QZV31)</f>
        <v/>
      </c>
      <c r="QZW31" s="14" t="str">
        <f>IF('Employee Input 20-21'!QZW31="","",'Employee Input 20-21'!QZW31)</f>
        <v/>
      </c>
      <c r="QZX31" s="14" t="str">
        <f>IF('Employee Input 20-21'!QZX31="","",'Employee Input 20-21'!QZX31)</f>
        <v/>
      </c>
      <c r="QZY31" s="14" t="str">
        <f>IF('Employee Input 20-21'!QZY31="","",'Employee Input 20-21'!QZY31)</f>
        <v/>
      </c>
      <c r="QZZ31" s="14" t="str">
        <f>IF('Employee Input 20-21'!QZZ31="","",'Employee Input 20-21'!QZZ31)</f>
        <v/>
      </c>
      <c r="RAA31" s="14" t="str">
        <f>IF('Employee Input 20-21'!RAA31="","",'Employee Input 20-21'!RAA31)</f>
        <v/>
      </c>
      <c r="RAB31" s="14" t="str">
        <f>IF('Employee Input 20-21'!RAB31="","",'Employee Input 20-21'!RAB31)</f>
        <v/>
      </c>
      <c r="RAC31" s="14" t="str">
        <f>IF('Employee Input 20-21'!RAC31="","",'Employee Input 20-21'!RAC31)</f>
        <v/>
      </c>
      <c r="RAD31" s="14" t="str">
        <f>IF('Employee Input 20-21'!RAD31="","",'Employee Input 20-21'!RAD31)</f>
        <v/>
      </c>
      <c r="RAE31" s="14" t="str">
        <f>IF('Employee Input 20-21'!RAE31="","",'Employee Input 20-21'!RAE31)</f>
        <v/>
      </c>
      <c r="RAF31" s="14" t="str">
        <f>IF('Employee Input 20-21'!RAF31="","",'Employee Input 20-21'!RAF31)</f>
        <v/>
      </c>
      <c r="RAG31" s="14" t="str">
        <f>IF('Employee Input 20-21'!RAG31="","",'Employee Input 20-21'!RAG31)</f>
        <v/>
      </c>
      <c r="RAH31" s="14" t="str">
        <f>IF('Employee Input 20-21'!RAH31="","",'Employee Input 20-21'!RAH31)</f>
        <v/>
      </c>
      <c r="RAI31" s="14" t="str">
        <f>IF('Employee Input 20-21'!RAI31="","",'Employee Input 20-21'!RAI31)</f>
        <v/>
      </c>
      <c r="RAJ31" s="14" t="str">
        <f>IF('Employee Input 20-21'!RAJ31="","",'Employee Input 20-21'!RAJ31)</f>
        <v/>
      </c>
      <c r="RAK31" s="14" t="str">
        <f>IF('Employee Input 20-21'!RAK31="","",'Employee Input 20-21'!RAK31)</f>
        <v/>
      </c>
      <c r="RAL31" s="14" t="str">
        <f>IF('Employee Input 20-21'!RAL31="","",'Employee Input 20-21'!RAL31)</f>
        <v/>
      </c>
      <c r="RAM31" s="14" t="str">
        <f>IF('Employee Input 20-21'!RAM31="","",'Employee Input 20-21'!RAM31)</f>
        <v/>
      </c>
      <c r="RAN31" s="14" t="str">
        <f>IF('Employee Input 20-21'!RAN31="","",'Employee Input 20-21'!RAN31)</f>
        <v/>
      </c>
      <c r="RAO31" s="14" t="str">
        <f>IF('Employee Input 20-21'!RAO31="","",'Employee Input 20-21'!RAO31)</f>
        <v/>
      </c>
      <c r="RAP31" s="14" t="str">
        <f>IF('Employee Input 20-21'!RAP31="","",'Employee Input 20-21'!RAP31)</f>
        <v/>
      </c>
      <c r="RAQ31" s="14" t="str">
        <f>IF('Employee Input 20-21'!RAQ31="","",'Employee Input 20-21'!RAQ31)</f>
        <v/>
      </c>
      <c r="RAR31" s="14" t="str">
        <f>IF('Employee Input 20-21'!RAR31="","",'Employee Input 20-21'!RAR31)</f>
        <v/>
      </c>
      <c r="RAS31" s="14" t="str">
        <f>IF('Employee Input 20-21'!RAS31="","",'Employee Input 20-21'!RAS31)</f>
        <v/>
      </c>
      <c r="RAT31" s="14" t="str">
        <f>IF('Employee Input 20-21'!RAT31="","",'Employee Input 20-21'!RAT31)</f>
        <v/>
      </c>
      <c r="RAU31" s="14" t="str">
        <f>IF('Employee Input 20-21'!RAU31="","",'Employee Input 20-21'!RAU31)</f>
        <v/>
      </c>
      <c r="RAV31" s="14" t="str">
        <f>IF('Employee Input 20-21'!RAV31="","",'Employee Input 20-21'!RAV31)</f>
        <v/>
      </c>
      <c r="RAW31" s="14" t="str">
        <f>IF('Employee Input 20-21'!RAW31="","",'Employee Input 20-21'!RAW31)</f>
        <v/>
      </c>
      <c r="RAX31" s="14" t="str">
        <f>IF('Employee Input 20-21'!RAX31="","",'Employee Input 20-21'!RAX31)</f>
        <v/>
      </c>
      <c r="RAY31" s="14" t="str">
        <f>IF('Employee Input 20-21'!RAY31="","",'Employee Input 20-21'!RAY31)</f>
        <v/>
      </c>
      <c r="RAZ31" s="14" t="str">
        <f>IF('Employee Input 20-21'!RAZ31="","",'Employee Input 20-21'!RAZ31)</f>
        <v/>
      </c>
      <c r="RBA31" s="14" t="str">
        <f>IF('Employee Input 20-21'!RBA31="","",'Employee Input 20-21'!RBA31)</f>
        <v/>
      </c>
      <c r="RBB31" s="14" t="str">
        <f>IF('Employee Input 20-21'!RBB31="","",'Employee Input 20-21'!RBB31)</f>
        <v/>
      </c>
      <c r="RBC31" s="14" t="str">
        <f>IF('Employee Input 20-21'!RBC31="","",'Employee Input 20-21'!RBC31)</f>
        <v/>
      </c>
      <c r="RBD31" s="14" t="str">
        <f>IF('Employee Input 20-21'!RBD31="","",'Employee Input 20-21'!RBD31)</f>
        <v/>
      </c>
      <c r="RBE31" s="14" t="str">
        <f>IF('Employee Input 20-21'!RBE31="","",'Employee Input 20-21'!RBE31)</f>
        <v/>
      </c>
      <c r="RBF31" s="14" t="str">
        <f>IF('Employee Input 20-21'!RBF31="","",'Employee Input 20-21'!RBF31)</f>
        <v/>
      </c>
      <c r="RBG31" s="14" t="str">
        <f>IF('Employee Input 20-21'!RBG31="","",'Employee Input 20-21'!RBG31)</f>
        <v/>
      </c>
      <c r="RBH31" s="14" t="str">
        <f>IF('Employee Input 20-21'!RBH31="","",'Employee Input 20-21'!RBH31)</f>
        <v/>
      </c>
      <c r="RBI31" s="14" t="str">
        <f>IF('Employee Input 20-21'!RBI31="","",'Employee Input 20-21'!RBI31)</f>
        <v/>
      </c>
      <c r="RBJ31" s="14" t="str">
        <f>IF('Employee Input 20-21'!RBJ31="","",'Employee Input 20-21'!RBJ31)</f>
        <v/>
      </c>
      <c r="RBK31" s="14" t="str">
        <f>IF('Employee Input 20-21'!RBK31="","",'Employee Input 20-21'!RBK31)</f>
        <v/>
      </c>
      <c r="RBL31" s="14" t="str">
        <f>IF('Employee Input 20-21'!RBL31="","",'Employee Input 20-21'!RBL31)</f>
        <v/>
      </c>
      <c r="RBM31" s="14" t="str">
        <f>IF('Employee Input 20-21'!RBM31="","",'Employee Input 20-21'!RBM31)</f>
        <v/>
      </c>
      <c r="RBN31" s="14" t="str">
        <f>IF('Employee Input 20-21'!RBN31="","",'Employee Input 20-21'!RBN31)</f>
        <v/>
      </c>
      <c r="RBO31" s="14" t="str">
        <f>IF('Employee Input 20-21'!RBO31="","",'Employee Input 20-21'!RBO31)</f>
        <v/>
      </c>
      <c r="RBP31" s="14" t="str">
        <f>IF('Employee Input 20-21'!RBP31="","",'Employee Input 20-21'!RBP31)</f>
        <v/>
      </c>
      <c r="RBQ31" s="14" t="str">
        <f>IF('Employee Input 20-21'!RBQ31="","",'Employee Input 20-21'!RBQ31)</f>
        <v/>
      </c>
      <c r="RBR31" s="14" t="str">
        <f>IF('Employee Input 20-21'!RBR31="","",'Employee Input 20-21'!RBR31)</f>
        <v/>
      </c>
      <c r="RBS31" s="14" t="str">
        <f>IF('Employee Input 20-21'!RBS31="","",'Employee Input 20-21'!RBS31)</f>
        <v/>
      </c>
      <c r="RBT31" s="14" t="str">
        <f>IF('Employee Input 20-21'!RBT31="","",'Employee Input 20-21'!RBT31)</f>
        <v/>
      </c>
      <c r="RBU31" s="14" t="str">
        <f>IF('Employee Input 20-21'!RBU31="","",'Employee Input 20-21'!RBU31)</f>
        <v/>
      </c>
      <c r="RBV31" s="14" t="str">
        <f>IF('Employee Input 20-21'!RBV31="","",'Employee Input 20-21'!RBV31)</f>
        <v/>
      </c>
      <c r="RBW31" s="14" t="str">
        <f>IF('Employee Input 20-21'!RBW31="","",'Employee Input 20-21'!RBW31)</f>
        <v/>
      </c>
      <c r="RBX31" s="14" t="str">
        <f>IF('Employee Input 20-21'!RBX31="","",'Employee Input 20-21'!RBX31)</f>
        <v/>
      </c>
      <c r="RBY31" s="14" t="str">
        <f>IF('Employee Input 20-21'!RBY31="","",'Employee Input 20-21'!RBY31)</f>
        <v/>
      </c>
      <c r="RBZ31" s="14" t="str">
        <f>IF('Employee Input 20-21'!RBZ31="","",'Employee Input 20-21'!RBZ31)</f>
        <v/>
      </c>
      <c r="RCA31" s="14" t="str">
        <f>IF('Employee Input 20-21'!RCA31="","",'Employee Input 20-21'!RCA31)</f>
        <v/>
      </c>
      <c r="RCB31" s="14" t="str">
        <f>IF('Employee Input 20-21'!RCB31="","",'Employee Input 20-21'!RCB31)</f>
        <v/>
      </c>
      <c r="RCC31" s="14" t="str">
        <f>IF('Employee Input 20-21'!RCC31="","",'Employee Input 20-21'!RCC31)</f>
        <v/>
      </c>
      <c r="RCD31" s="14" t="str">
        <f>IF('Employee Input 20-21'!RCD31="","",'Employee Input 20-21'!RCD31)</f>
        <v/>
      </c>
      <c r="RCE31" s="14" t="str">
        <f>IF('Employee Input 20-21'!RCE31="","",'Employee Input 20-21'!RCE31)</f>
        <v/>
      </c>
      <c r="RCF31" s="14" t="str">
        <f>IF('Employee Input 20-21'!RCF31="","",'Employee Input 20-21'!RCF31)</f>
        <v/>
      </c>
      <c r="RCG31" s="14" t="str">
        <f>IF('Employee Input 20-21'!RCG31="","",'Employee Input 20-21'!RCG31)</f>
        <v/>
      </c>
      <c r="RCH31" s="14" t="str">
        <f>IF('Employee Input 20-21'!RCH31="","",'Employee Input 20-21'!RCH31)</f>
        <v/>
      </c>
      <c r="RCI31" s="14" t="str">
        <f>IF('Employee Input 20-21'!RCI31="","",'Employee Input 20-21'!RCI31)</f>
        <v/>
      </c>
      <c r="RCJ31" s="14" t="str">
        <f>IF('Employee Input 20-21'!RCJ31="","",'Employee Input 20-21'!RCJ31)</f>
        <v/>
      </c>
      <c r="RCK31" s="14" t="str">
        <f>IF('Employee Input 20-21'!RCK31="","",'Employee Input 20-21'!RCK31)</f>
        <v/>
      </c>
      <c r="RCL31" s="14" t="str">
        <f>IF('Employee Input 20-21'!RCL31="","",'Employee Input 20-21'!RCL31)</f>
        <v/>
      </c>
      <c r="RCM31" s="14" t="str">
        <f>IF('Employee Input 20-21'!RCM31="","",'Employee Input 20-21'!RCM31)</f>
        <v/>
      </c>
      <c r="RCN31" s="14" t="str">
        <f>IF('Employee Input 20-21'!RCN31="","",'Employee Input 20-21'!RCN31)</f>
        <v/>
      </c>
      <c r="RCO31" s="14" t="str">
        <f>IF('Employee Input 20-21'!RCO31="","",'Employee Input 20-21'!RCO31)</f>
        <v/>
      </c>
      <c r="RCP31" s="14" t="str">
        <f>IF('Employee Input 20-21'!RCP31="","",'Employee Input 20-21'!RCP31)</f>
        <v/>
      </c>
      <c r="RCQ31" s="14" t="str">
        <f>IF('Employee Input 20-21'!RCQ31="","",'Employee Input 20-21'!RCQ31)</f>
        <v/>
      </c>
      <c r="RCR31" s="14" t="str">
        <f>IF('Employee Input 20-21'!RCR31="","",'Employee Input 20-21'!RCR31)</f>
        <v/>
      </c>
      <c r="RCS31" s="14" t="str">
        <f>IF('Employee Input 20-21'!RCS31="","",'Employee Input 20-21'!RCS31)</f>
        <v/>
      </c>
      <c r="RCT31" s="14" t="str">
        <f>IF('Employee Input 20-21'!RCT31="","",'Employee Input 20-21'!RCT31)</f>
        <v/>
      </c>
      <c r="RCU31" s="14" t="str">
        <f>IF('Employee Input 20-21'!RCU31="","",'Employee Input 20-21'!RCU31)</f>
        <v/>
      </c>
      <c r="RCV31" s="14" t="str">
        <f>IF('Employee Input 20-21'!RCV31="","",'Employee Input 20-21'!RCV31)</f>
        <v/>
      </c>
      <c r="RCW31" s="14" t="str">
        <f>IF('Employee Input 20-21'!RCW31="","",'Employee Input 20-21'!RCW31)</f>
        <v/>
      </c>
      <c r="RCX31" s="14" t="str">
        <f>IF('Employee Input 20-21'!RCX31="","",'Employee Input 20-21'!RCX31)</f>
        <v/>
      </c>
      <c r="RCY31" s="14" t="str">
        <f>IF('Employee Input 20-21'!RCY31="","",'Employee Input 20-21'!RCY31)</f>
        <v/>
      </c>
      <c r="RCZ31" s="14" t="str">
        <f>IF('Employee Input 20-21'!RCZ31="","",'Employee Input 20-21'!RCZ31)</f>
        <v/>
      </c>
      <c r="RDA31" s="14" t="str">
        <f>IF('Employee Input 20-21'!RDA31="","",'Employee Input 20-21'!RDA31)</f>
        <v/>
      </c>
      <c r="RDB31" s="14" t="str">
        <f>IF('Employee Input 20-21'!RDB31="","",'Employee Input 20-21'!RDB31)</f>
        <v/>
      </c>
      <c r="RDC31" s="14" t="str">
        <f>IF('Employee Input 20-21'!RDC31="","",'Employee Input 20-21'!RDC31)</f>
        <v/>
      </c>
      <c r="RDD31" s="14" t="str">
        <f>IF('Employee Input 20-21'!RDD31="","",'Employee Input 20-21'!RDD31)</f>
        <v/>
      </c>
      <c r="RDE31" s="14" t="str">
        <f>IF('Employee Input 20-21'!RDE31="","",'Employee Input 20-21'!RDE31)</f>
        <v/>
      </c>
      <c r="RDF31" s="14" t="str">
        <f>IF('Employee Input 20-21'!RDF31="","",'Employee Input 20-21'!RDF31)</f>
        <v/>
      </c>
      <c r="RDG31" s="14" t="str">
        <f>IF('Employee Input 20-21'!RDG31="","",'Employee Input 20-21'!RDG31)</f>
        <v/>
      </c>
      <c r="RDH31" s="14" t="str">
        <f>IF('Employee Input 20-21'!RDH31="","",'Employee Input 20-21'!RDH31)</f>
        <v/>
      </c>
      <c r="RDI31" s="14" t="str">
        <f>IF('Employee Input 20-21'!RDI31="","",'Employee Input 20-21'!RDI31)</f>
        <v/>
      </c>
      <c r="RDJ31" s="14" t="str">
        <f>IF('Employee Input 20-21'!RDJ31="","",'Employee Input 20-21'!RDJ31)</f>
        <v/>
      </c>
      <c r="RDK31" s="14" t="str">
        <f>IF('Employee Input 20-21'!RDK31="","",'Employee Input 20-21'!RDK31)</f>
        <v/>
      </c>
      <c r="RDL31" s="14" t="str">
        <f>IF('Employee Input 20-21'!RDL31="","",'Employee Input 20-21'!RDL31)</f>
        <v/>
      </c>
      <c r="RDM31" s="14" t="str">
        <f>IF('Employee Input 20-21'!RDM31="","",'Employee Input 20-21'!RDM31)</f>
        <v/>
      </c>
      <c r="RDN31" s="14" t="str">
        <f>IF('Employee Input 20-21'!RDN31="","",'Employee Input 20-21'!RDN31)</f>
        <v/>
      </c>
      <c r="RDO31" s="14" t="str">
        <f>IF('Employee Input 20-21'!RDO31="","",'Employee Input 20-21'!RDO31)</f>
        <v/>
      </c>
      <c r="RDP31" s="14" t="str">
        <f>IF('Employee Input 20-21'!RDP31="","",'Employee Input 20-21'!RDP31)</f>
        <v/>
      </c>
      <c r="RDQ31" s="14" t="str">
        <f>IF('Employee Input 20-21'!RDQ31="","",'Employee Input 20-21'!RDQ31)</f>
        <v/>
      </c>
      <c r="RDR31" s="14" t="str">
        <f>IF('Employee Input 20-21'!RDR31="","",'Employee Input 20-21'!RDR31)</f>
        <v/>
      </c>
      <c r="RDS31" s="14" t="str">
        <f>IF('Employee Input 20-21'!RDS31="","",'Employee Input 20-21'!RDS31)</f>
        <v/>
      </c>
      <c r="RDT31" s="14" t="str">
        <f>IF('Employee Input 20-21'!RDT31="","",'Employee Input 20-21'!RDT31)</f>
        <v/>
      </c>
      <c r="RDU31" s="14" t="str">
        <f>IF('Employee Input 20-21'!RDU31="","",'Employee Input 20-21'!RDU31)</f>
        <v/>
      </c>
      <c r="RDV31" s="14" t="str">
        <f>IF('Employee Input 20-21'!RDV31="","",'Employee Input 20-21'!RDV31)</f>
        <v/>
      </c>
      <c r="RDW31" s="14" t="str">
        <f>IF('Employee Input 20-21'!RDW31="","",'Employee Input 20-21'!RDW31)</f>
        <v/>
      </c>
      <c r="RDX31" s="14" t="str">
        <f>IF('Employee Input 20-21'!RDX31="","",'Employee Input 20-21'!RDX31)</f>
        <v/>
      </c>
      <c r="RDY31" s="14" t="str">
        <f>IF('Employee Input 20-21'!RDY31="","",'Employee Input 20-21'!RDY31)</f>
        <v/>
      </c>
      <c r="RDZ31" s="14" t="str">
        <f>IF('Employee Input 20-21'!RDZ31="","",'Employee Input 20-21'!RDZ31)</f>
        <v/>
      </c>
      <c r="REA31" s="14" t="str">
        <f>IF('Employee Input 20-21'!REA31="","",'Employee Input 20-21'!REA31)</f>
        <v/>
      </c>
      <c r="REB31" s="14" t="str">
        <f>IF('Employee Input 20-21'!REB31="","",'Employee Input 20-21'!REB31)</f>
        <v/>
      </c>
      <c r="REC31" s="14" t="str">
        <f>IF('Employee Input 20-21'!REC31="","",'Employee Input 20-21'!REC31)</f>
        <v/>
      </c>
      <c r="RED31" s="14" t="str">
        <f>IF('Employee Input 20-21'!RED31="","",'Employee Input 20-21'!RED31)</f>
        <v/>
      </c>
      <c r="REE31" s="14" t="str">
        <f>IF('Employee Input 20-21'!REE31="","",'Employee Input 20-21'!REE31)</f>
        <v/>
      </c>
      <c r="REF31" s="14" t="str">
        <f>IF('Employee Input 20-21'!REF31="","",'Employee Input 20-21'!REF31)</f>
        <v/>
      </c>
      <c r="REG31" s="14" t="str">
        <f>IF('Employee Input 20-21'!REG31="","",'Employee Input 20-21'!REG31)</f>
        <v/>
      </c>
      <c r="REH31" s="14" t="str">
        <f>IF('Employee Input 20-21'!REH31="","",'Employee Input 20-21'!REH31)</f>
        <v/>
      </c>
      <c r="REI31" s="14" t="str">
        <f>IF('Employee Input 20-21'!REI31="","",'Employee Input 20-21'!REI31)</f>
        <v/>
      </c>
      <c r="REJ31" s="14" t="str">
        <f>IF('Employee Input 20-21'!REJ31="","",'Employee Input 20-21'!REJ31)</f>
        <v/>
      </c>
      <c r="REK31" s="14" t="str">
        <f>IF('Employee Input 20-21'!REK31="","",'Employee Input 20-21'!REK31)</f>
        <v/>
      </c>
      <c r="REL31" s="14" t="str">
        <f>IF('Employee Input 20-21'!REL31="","",'Employee Input 20-21'!REL31)</f>
        <v/>
      </c>
      <c r="REM31" s="14" t="str">
        <f>IF('Employee Input 20-21'!REM31="","",'Employee Input 20-21'!REM31)</f>
        <v/>
      </c>
      <c r="REN31" s="14" t="str">
        <f>IF('Employee Input 20-21'!REN31="","",'Employee Input 20-21'!REN31)</f>
        <v/>
      </c>
      <c r="REO31" s="14" t="str">
        <f>IF('Employee Input 20-21'!REO31="","",'Employee Input 20-21'!REO31)</f>
        <v/>
      </c>
      <c r="REP31" s="14" t="str">
        <f>IF('Employee Input 20-21'!REP31="","",'Employee Input 20-21'!REP31)</f>
        <v/>
      </c>
      <c r="REQ31" s="14" t="str">
        <f>IF('Employee Input 20-21'!REQ31="","",'Employee Input 20-21'!REQ31)</f>
        <v/>
      </c>
      <c r="RER31" s="14" t="str">
        <f>IF('Employee Input 20-21'!RER31="","",'Employee Input 20-21'!RER31)</f>
        <v/>
      </c>
      <c r="RES31" s="14" t="str">
        <f>IF('Employee Input 20-21'!RES31="","",'Employee Input 20-21'!RES31)</f>
        <v/>
      </c>
      <c r="RET31" s="14" t="str">
        <f>IF('Employee Input 20-21'!RET31="","",'Employee Input 20-21'!RET31)</f>
        <v/>
      </c>
      <c r="REU31" s="14" t="str">
        <f>IF('Employee Input 20-21'!REU31="","",'Employee Input 20-21'!REU31)</f>
        <v/>
      </c>
      <c r="REV31" s="14" t="str">
        <f>IF('Employee Input 20-21'!REV31="","",'Employee Input 20-21'!REV31)</f>
        <v/>
      </c>
      <c r="REW31" s="14" t="str">
        <f>IF('Employee Input 20-21'!REW31="","",'Employee Input 20-21'!REW31)</f>
        <v/>
      </c>
      <c r="REX31" s="14" t="str">
        <f>IF('Employee Input 20-21'!REX31="","",'Employee Input 20-21'!REX31)</f>
        <v/>
      </c>
      <c r="REY31" s="14" t="str">
        <f>IF('Employee Input 20-21'!REY31="","",'Employee Input 20-21'!REY31)</f>
        <v/>
      </c>
      <c r="REZ31" s="14" t="str">
        <f>IF('Employee Input 20-21'!REZ31="","",'Employee Input 20-21'!REZ31)</f>
        <v/>
      </c>
      <c r="RFA31" s="14" t="str">
        <f>IF('Employee Input 20-21'!RFA31="","",'Employee Input 20-21'!RFA31)</f>
        <v/>
      </c>
      <c r="RFB31" s="14" t="str">
        <f>IF('Employee Input 20-21'!RFB31="","",'Employee Input 20-21'!RFB31)</f>
        <v/>
      </c>
      <c r="RFC31" s="14" t="str">
        <f>IF('Employee Input 20-21'!RFC31="","",'Employee Input 20-21'!RFC31)</f>
        <v/>
      </c>
      <c r="RFD31" s="14" t="str">
        <f>IF('Employee Input 20-21'!RFD31="","",'Employee Input 20-21'!RFD31)</f>
        <v/>
      </c>
      <c r="RFE31" s="14" t="str">
        <f>IF('Employee Input 20-21'!RFE31="","",'Employee Input 20-21'!RFE31)</f>
        <v/>
      </c>
      <c r="RFF31" s="14" t="str">
        <f>IF('Employee Input 20-21'!RFF31="","",'Employee Input 20-21'!RFF31)</f>
        <v/>
      </c>
      <c r="RFG31" s="14" t="str">
        <f>IF('Employee Input 20-21'!RFG31="","",'Employee Input 20-21'!RFG31)</f>
        <v/>
      </c>
      <c r="RFH31" s="14" t="str">
        <f>IF('Employee Input 20-21'!RFH31="","",'Employee Input 20-21'!RFH31)</f>
        <v/>
      </c>
      <c r="RFI31" s="14" t="str">
        <f>IF('Employee Input 20-21'!RFI31="","",'Employee Input 20-21'!RFI31)</f>
        <v/>
      </c>
      <c r="RFJ31" s="14" t="str">
        <f>IF('Employee Input 20-21'!RFJ31="","",'Employee Input 20-21'!RFJ31)</f>
        <v/>
      </c>
      <c r="RFK31" s="14" t="str">
        <f>IF('Employee Input 20-21'!RFK31="","",'Employee Input 20-21'!RFK31)</f>
        <v/>
      </c>
      <c r="RFL31" s="14" t="str">
        <f>IF('Employee Input 20-21'!RFL31="","",'Employee Input 20-21'!RFL31)</f>
        <v/>
      </c>
      <c r="RFM31" s="14" t="str">
        <f>IF('Employee Input 20-21'!RFM31="","",'Employee Input 20-21'!RFM31)</f>
        <v/>
      </c>
      <c r="RFN31" s="14" t="str">
        <f>IF('Employee Input 20-21'!RFN31="","",'Employee Input 20-21'!RFN31)</f>
        <v/>
      </c>
      <c r="RFO31" s="14" t="str">
        <f>IF('Employee Input 20-21'!RFO31="","",'Employee Input 20-21'!RFO31)</f>
        <v/>
      </c>
      <c r="RFP31" s="14" t="str">
        <f>IF('Employee Input 20-21'!RFP31="","",'Employee Input 20-21'!RFP31)</f>
        <v/>
      </c>
      <c r="RFQ31" s="14" t="str">
        <f>IF('Employee Input 20-21'!RFQ31="","",'Employee Input 20-21'!RFQ31)</f>
        <v/>
      </c>
      <c r="RFR31" s="14" t="str">
        <f>IF('Employee Input 20-21'!RFR31="","",'Employee Input 20-21'!RFR31)</f>
        <v/>
      </c>
      <c r="RFS31" s="14" t="str">
        <f>IF('Employee Input 20-21'!RFS31="","",'Employee Input 20-21'!RFS31)</f>
        <v/>
      </c>
      <c r="RFT31" s="14" t="str">
        <f>IF('Employee Input 20-21'!RFT31="","",'Employee Input 20-21'!RFT31)</f>
        <v/>
      </c>
      <c r="RFU31" s="14" t="str">
        <f>IF('Employee Input 20-21'!RFU31="","",'Employee Input 20-21'!RFU31)</f>
        <v/>
      </c>
      <c r="RFV31" s="14" t="str">
        <f>IF('Employee Input 20-21'!RFV31="","",'Employee Input 20-21'!RFV31)</f>
        <v/>
      </c>
      <c r="RFW31" s="14" t="str">
        <f>IF('Employee Input 20-21'!RFW31="","",'Employee Input 20-21'!RFW31)</f>
        <v/>
      </c>
      <c r="RFX31" s="14" t="str">
        <f>IF('Employee Input 20-21'!RFX31="","",'Employee Input 20-21'!RFX31)</f>
        <v/>
      </c>
      <c r="RFY31" s="14" t="str">
        <f>IF('Employee Input 20-21'!RFY31="","",'Employee Input 20-21'!RFY31)</f>
        <v/>
      </c>
      <c r="RFZ31" s="14" t="str">
        <f>IF('Employee Input 20-21'!RFZ31="","",'Employee Input 20-21'!RFZ31)</f>
        <v/>
      </c>
      <c r="RGA31" s="14" t="str">
        <f>IF('Employee Input 20-21'!RGA31="","",'Employee Input 20-21'!RGA31)</f>
        <v/>
      </c>
      <c r="RGB31" s="14" t="str">
        <f>IF('Employee Input 20-21'!RGB31="","",'Employee Input 20-21'!RGB31)</f>
        <v/>
      </c>
      <c r="RGC31" s="14" t="str">
        <f>IF('Employee Input 20-21'!RGC31="","",'Employee Input 20-21'!RGC31)</f>
        <v/>
      </c>
      <c r="RGD31" s="14" t="str">
        <f>IF('Employee Input 20-21'!RGD31="","",'Employee Input 20-21'!RGD31)</f>
        <v/>
      </c>
      <c r="RGE31" s="14" t="str">
        <f>IF('Employee Input 20-21'!RGE31="","",'Employee Input 20-21'!RGE31)</f>
        <v/>
      </c>
      <c r="RGF31" s="14" t="str">
        <f>IF('Employee Input 20-21'!RGF31="","",'Employee Input 20-21'!RGF31)</f>
        <v/>
      </c>
      <c r="RGG31" s="14" t="str">
        <f>IF('Employee Input 20-21'!RGG31="","",'Employee Input 20-21'!RGG31)</f>
        <v/>
      </c>
      <c r="RGH31" s="14" t="str">
        <f>IF('Employee Input 20-21'!RGH31="","",'Employee Input 20-21'!RGH31)</f>
        <v/>
      </c>
      <c r="RGI31" s="14" t="str">
        <f>IF('Employee Input 20-21'!RGI31="","",'Employee Input 20-21'!RGI31)</f>
        <v/>
      </c>
      <c r="RGJ31" s="14" t="str">
        <f>IF('Employee Input 20-21'!RGJ31="","",'Employee Input 20-21'!RGJ31)</f>
        <v/>
      </c>
      <c r="RGK31" s="14" t="str">
        <f>IF('Employee Input 20-21'!RGK31="","",'Employee Input 20-21'!RGK31)</f>
        <v/>
      </c>
      <c r="RGL31" s="14" t="str">
        <f>IF('Employee Input 20-21'!RGL31="","",'Employee Input 20-21'!RGL31)</f>
        <v/>
      </c>
      <c r="RGM31" s="14" t="str">
        <f>IF('Employee Input 20-21'!RGM31="","",'Employee Input 20-21'!RGM31)</f>
        <v/>
      </c>
      <c r="RGN31" s="14" t="str">
        <f>IF('Employee Input 20-21'!RGN31="","",'Employee Input 20-21'!RGN31)</f>
        <v/>
      </c>
      <c r="RGO31" s="14" t="str">
        <f>IF('Employee Input 20-21'!RGO31="","",'Employee Input 20-21'!RGO31)</f>
        <v/>
      </c>
      <c r="RGP31" s="14" t="str">
        <f>IF('Employee Input 20-21'!RGP31="","",'Employee Input 20-21'!RGP31)</f>
        <v/>
      </c>
      <c r="RGQ31" s="14" t="str">
        <f>IF('Employee Input 20-21'!RGQ31="","",'Employee Input 20-21'!RGQ31)</f>
        <v/>
      </c>
      <c r="RGR31" s="14" t="str">
        <f>IF('Employee Input 20-21'!RGR31="","",'Employee Input 20-21'!RGR31)</f>
        <v/>
      </c>
      <c r="RGS31" s="14" t="str">
        <f>IF('Employee Input 20-21'!RGS31="","",'Employee Input 20-21'!RGS31)</f>
        <v/>
      </c>
      <c r="RGT31" s="14" t="str">
        <f>IF('Employee Input 20-21'!RGT31="","",'Employee Input 20-21'!RGT31)</f>
        <v/>
      </c>
      <c r="RGU31" s="14" t="str">
        <f>IF('Employee Input 20-21'!RGU31="","",'Employee Input 20-21'!RGU31)</f>
        <v/>
      </c>
      <c r="RGV31" s="14" t="str">
        <f>IF('Employee Input 20-21'!RGV31="","",'Employee Input 20-21'!RGV31)</f>
        <v/>
      </c>
      <c r="RGW31" s="14" t="str">
        <f>IF('Employee Input 20-21'!RGW31="","",'Employee Input 20-21'!RGW31)</f>
        <v/>
      </c>
      <c r="RGX31" s="14" t="str">
        <f>IF('Employee Input 20-21'!RGX31="","",'Employee Input 20-21'!RGX31)</f>
        <v/>
      </c>
      <c r="RGY31" s="14" t="str">
        <f>IF('Employee Input 20-21'!RGY31="","",'Employee Input 20-21'!RGY31)</f>
        <v/>
      </c>
      <c r="RGZ31" s="14" t="str">
        <f>IF('Employee Input 20-21'!RGZ31="","",'Employee Input 20-21'!RGZ31)</f>
        <v/>
      </c>
      <c r="RHA31" s="14" t="str">
        <f>IF('Employee Input 20-21'!RHA31="","",'Employee Input 20-21'!RHA31)</f>
        <v/>
      </c>
      <c r="RHB31" s="14" t="str">
        <f>IF('Employee Input 20-21'!RHB31="","",'Employee Input 20-21'!RHB31)</f>
        <v/>
      </c>
      <c r="RHC31" s="14" t="str">
        <f>IF('Employee Input 20-21'!RHC31="","",'Employee Input 20-21'!RHC31)</f>
        <v/>
      </c>
      <c r="RHD31" s="14" t="str">
        <f>IF('Employee Input 20-21'!RHD31="","",'Employee Input 20-21'!RHD31)</f>
        <v/>
      </c>
      <c r="RHE31" s="14" t="str">
        <f>IF('Employee Input 20-21'!RHE31="","",'Employee Input 20-21'!RHE31)</f>
        <v/>
      </c>
      <c r="RHF31" s="14" t="str">
        <f>IF('Employee Input 20-21'!RHF31="","",'Employee Input 20-21'!RHF31)</f>
        <v/>
      </c>
      <c r="RHG31" s="14" t="str">
        <f>IF('Employee Input 20-21'!RHG31="","",'Employee Input 20-21'!RHG31)</f>
        <v/>
      </c>
      <c r="RHH31" s="14" t="str">
        <f>IF('Employee Input 20-21'!RHH31="","",'Employee Input 20-21'!RHH31)</f>
        <v/>
      </c>
      <c r="RHI31" s="14" t="str">
        <f>IF('Employee Input 20-21'!RHI31="","",'Employee Input 20-21'!RHI31)</f>
        <v/>
      </c>
      <c r="RHJ31" s="14" t="str">
        <f>IF('Employee Input 20-21'!RHJ31="","",'Employee Input 20-21'!RHJ31)</f>
        <v/>
      </c>
      <c r="RHK31" s="14" t="str">
        <f>IF('Employee Input 20-21'!RHK31="","",'Employee Input 20-21'!RHK31)</f>
        <v/>
      </c>
      <c r="RHL31" s="14" t="str">
        <f>IF('Employee Input 20-21'!RHL31="","",'Employee Input 20-21'!RHL31)</f>
        <v/>
      </c>
      <c r="RHM31" s="14" t="str">
        <f>IF('Employee Input 20-21'!RHM31="","",'Employee Input 20-21'!RHM31)</f>
        <v/>
      </c>
      <c r="RHN31" s="14" t="str">
        <f>IF('Employee Input 20-21'!RHN31="","",'Employee Input 20-21'!RHN31)</f>
        <v/>
      </c>
      <c r="RHO31" s="14" t="str">
        <f>IF('Employee Input 20-21'!RHO31="","",'Employee Input 20-21'!RHO31)</f>
        <v/>
      </c>
      <c r="RHP31" s="14" t="str">
        <f>IF('Employee Input 20-21'!RHP31="","",'Employee Input 20-21'!RHP31)</f>
        <v/>
      </c>
      <c r="RHQ31" s="14" t="str">
        <f>IF('Employee Input 20-21'!RHQ31="","",'Employee Input 20-21'!RHQ31)</f>
        <v/>
      </c>
      <c r="RHR31" s="14" t="str">
        <f>IF('Employee Input 20-21'!RHR31="","",'Employee Input 20-21'!RHR31)</f>
        <v/>
      </c>
      <c r="RHS31" s="14" t="str">
        <f>IF('Employee Input 20-21'!RHS31="","",'Employee Input 20-21'!RHS31)</f>
        <v/>
      </c>
      <c r="RHT31" s="14" t="str">
        <f>IF('Employee Input 20-21'!RHT31="","",'Employee Input 20-21'!RHT31)</f>
        <v/>
      </c>
      <c r="RHU31" s="14" t="str">
        <f>IF('Employee Input 20-21'!RHU31="","",'Employee Input 20-21'!RHU31)</f>
        <v/>
      </c>
      <c r="RHV31" s="14" t="str">
        <f>IF('Employee Input 20-21'!RHV31="","",'Employee Input 20-21'!RHV31)</f>
        <v/>
      </c>
      <c r="RHW31" s="14" t="str">
        <f>IF('Employee Input 20-21'!RHW31="","",'Employee Input 20-21'!RHW31)</f>
        <v/>
      </c>
      <c r="RHX31" s="14" t="str">
        <f>IF('Employee Input 20-21'!RHX31="","",'Employee Input 20-21'!RHX31)</f>
        <v/>
      </c>
      <c r="RHY31" s="14" t="str">
        <f>IF('Employee Input 20-21'!RHY31="","",'Employee Input 20-21'!RHY31)</f>
        <v/>
      </c>
      <c r="RHZ31" s="14" t="str">
        <f>IF('Employee Input 20-21'!RHZ31="","",'Employee Input 20-21'!RHZ31)</f>
        <v/>
      </c>
      <c r="RIA31" s="14" t="str">
        <f>IF('Employee Input 20-21'!RIA31="","",'Employee Input 20-21'!RIA31)</f>
        <v/>
      </c>
      <c r="RIB31" s="14" t="str">
        <f>IF('Employee Input 20-21'!RIB31="","",'Employee Input 20-21'!RIB31)</f>
        <v/>
      </c>
      <c r="RIC31" s="14" t="str">
        <f>IF('Employee Input 20-21'!RIC31="","",'Employee Input 20-21'!RIC31)</f>
        <v/>
      </c>
      <c r="RID31" s="14" t="str">
        <f>IF('Employee Input 20-21'!RID31="","",'Employee Input 20-21'!RID31)</f>
        <v/>
      </c>
      <c r="RIE31" s="14" t="str">
        <f>IF('Employee Input 20-21'!RIE31="","",'Employee Input 20-21'!RIE31)</f>
        <v/>
      </c>
      <c r="RIF31" s="14" t="str">
        <f>IF('Employee Input 20-21'!RIF31="","",'Employee Input 20-21'!RIF31)</f>
        <v/>
      </c>
      <c r="RIG31" s="14" t="str">
        <f>IF('Employee Input 20-21'!RIG31="","",'Employee Input 20-21'!RIG31)</f>
        <v/>
      </c>
      <c r="RIH31" s="14" t="str">
        <f>IF('Employee Input 20-21'!RIH31="","",'Employee Input 20-21'!RIH31)</f>
        <v/>
      </c>
      <c r="RII31" s="14" t="str">
        <f>IF('Employee Input 20-21'!RII31="","",'Employee Input 20-21'!RII31)</f>
        <v/>
      </c>
      <c r="RIJ31" s="14" t="str">
        <f>IF('Employee Input 20-21'!RIJ31="","",'Employee Input 20-21'!RIJ31)</f>
        <v/>
      </c>
      <c r="RIK31" s="14" t="str">
        <f>IF('Employee Input 20-21'!RIK31="","",'Employee Input 20-21'!RIK31)</f>
        <v/>
      </c>
      <c r="RIL31" s="14" t="str">
        <f>IF('Employee Input 20-21'!RIL31="","",'Employee Input 20-21'!RIL31)</f>
        <v/>
      </c>
      <c r="RIM31" s="14" t="str">
        <f>IF('Employee Input 20-21'!RIM31="","",'Employee Input 20-21'!RIM31)</f>
        <v/>
      </c>
      <c r="RIN31" s="14" t="str">
        <f>IF('Employee Input 20-21'!RIN31="","",'Employee Input 20-21'!RIN31)</f>
        <v/>
      </c>
      <c r="RIO31" s="14" t="str">
        <f>IF('Employee Input 20-21'!RIO31="","",'Employee Input 20-21'!RIO31)</f>
        <v/>
      </c>
      <c r="RIP31" s="14" t="str">
        <f>IF('Employee Input 20-21'!RIP31="","",'Employee Input 20-21'!RIP31)</f>
        <v/>
      </c>
      <c r="RIQ31" s="14" t="str">
        <f>IF('Employee Input 20-21'!RIQ31="","",'Employee Input 20-21'!RIQ31)</f>
        <v/>
      </c>
      <c r="RIR31" s="14" t="str">
        <f>IF('Employee Input 20-21'!RIR31="","",'Employee Input 20-21'!RIR31)</f>
        <v/>
      </c>
      <c r="RIS31" s="14" t="str">
        <f>IF('Employee Input 20-21'!RIS31="","",'Employee Input 20-21'!RIS31)</f>
        <v/>
      </c>
      <c r="RIT31" s="14" t="str">
        <f>IF('Employee Input 20-21'!RIT31="","",'Employee Input 20-21'!RIT31)</f>
        <v/>
      </c>
      <c r="RIU31" s="14" t="str">
        <f>IF('Employee Input 20-21'!RIU31="","",'Employee Input 20-21'!RIU31)</f>
        <v/>
      </c>
      <c r="RIV31" s="14" t="str">
        <f>IF('Employee Input 20-21'!RIV31="","",'Employee Input 20-21'!RIV31)</f>
        <v/>
      </c>
      <c r="RIW31" s="14" t="str">
        <f>IF('Employee Input 20-21'!RIW31="","",'Employee Input 20-21'!RIW31)</f>
        <v/>
      </c>
      <c r="RIX31" s="14" t="str">
        <f>IF('Employee Input 20-21'!RIX31="","",'Employee Input 20-21'!RIX31)</f>
        <v/>
      </c>
      <c r="RIY31" s="14" t="str">
        <f>IF('Employee Input 20-21'!RIY31="","",'Employee Input 20-21'!RIY31)</f>
        <v/>
      </c>
      <c r="RIZ31" s="14" t="str">
        <f>IF('Employee Input 20-21'!RIZ31="","",'Employee Input 20-21'!RIZ31)</f>
        <v/>
      </c>
      <c r="RJA31" s="14" t="str">
        <f>IF('Employee Input 20-21'!RJA31="","",'Employee Input 20-21'!RJA31)</f>
        <v/>
      </c>
      <c r="RJB31" s="14" t="str">
        <f>IF('Employee Input 20-21'!RJB31="","",'Employee Input 20-21'!RJB31)</f>
        <v/>
      </c>
      <c r="RJC31" s="14" t="str">
        <f>IF('Employee Input 20-21'!RJC31="","",'Employee Input 20-21'!RJC31)</f>
        <v/>
      </c>
      <c r="RJD31" s="14" t="str">
        <f>IF('Employee Input 20-21'!RJD31="","",'Employee Input 20-21'!RJD31)</f>
        <v/>
      </c>
      <c r="RJE31" s="14" t="str">
        <f>IF('Employee Input 20-21'!RJE31="","",'Employee Input 20-21'!RJE31)</f>
        <v/>
      </c>
      <c r="RJF31" s="14" t="str">
        <f>IF('Employee Input 20-21'!RJF31="","",'Employee Input 20-21'!RJF31)</f>
        <v/>
      </c>
      <c r="RJG31" s="14" t="str">
        <f>IF('Employee Input 20-21'!RJG31="","",'Employee Input 20-21'!RJG31)</f>
        <v/>
      </c>
      <c r="RJH31" s="14" t="str">
        <f>IF('Employee Input 20-21'!RJH31="","",'Employee Input 20-21'!RJH31)</f>
        <v/>
      </c>
      <c r="RJI31" s="14" t="str">
        <f>IF('Employee Input 20-21'!RJI31="","",'Employee Input 20-21'!RJI31)</f>
        <v/>
      </c>
      <c r="RJJ31" s="14" t="str">
        <f>IF('Employee Input 20-21'!RJJ31="","",'Employee Input 20-21'!RJJ31)</f>
        <v/>
      </c>
      <c r="RJK31" s="14" t="str">
        <f>IF('Employee Input 20-21'!RJK31="","",'Employee Input 20-21'!RJK31)</f>
        <v/>
      </c>
      <c r="RJL31" s="14" t="str">
        <f>IF('Employee Input 20-21'!RJL31="","",'Employee Input 20-21'!RJL31)</f>
        <v/>
      </c>
      <c r="RJM31" s="14" t="str">
        <f>IF('Employee Input 20-21'!RJM31="","",'Employee Input 20-21'!RJM31)</f>
        <v/>
      </c>
      <c r="RJN31" s="14" t="str">
        <f>IF('Employee Input 20-21'!RJN31="","",'Employee Input 20-21'!RJN31)</f>
        <v/>
      </c>
      <c r="RJO31" s="14" t="str">
        <f>IF('Employee Input 20-21'!RJO31="","",'Employee Input 20-21'!RJO31)</f>
        <v/>
      </c>
      <c r="RJP31" s="14" t="str">
        <f>IF('Employee Input 20-21'!RJP31="","",'Employee Input 20-21'!RJP31)</f>
        <v/>
      </c>
      <c r="RJQ31" s="14" t="str">
        <f>IF('Employee Input 20-21'!RJQ31="","",'Employee Input 20-21'!RJQ31)</f>
        <v/>
      </c>
      <c r="RJR31" s="14" t="str">
        <f>IF('Employee Input 20-21'!RJR31="","",'Employee Input 20-21'!RJR31)</f>
        <v/>
      </c>
      <c r="RJS31" s="14" t="str">
        <f>IF('Employee Input 20-21'!RJS31="","",'Employee Input 20-21'!RJS31)</f>
        <v/>
      </c>
      <c r="RJT31" s="14" t="str">
        <f>IF('Employee Input 20-21'!RJT31="","",'Employee Input 20-21'!RJT31)</f>
        <v/>
      </c>
      <c r="RJU31" s="14" t="str">
        <f>IF('Employee Input 20-21'!RJU31="","",'Employee Input 20-21'!RJU31)</f>
        <v/>
      </c>
      <c r="RJV31" s="14" t="str">
        <f>IF('Employee Input 20-21'!RJV31="","",'Employee Input 20-21'!RJV31)</f>
        <v/>
      </c>
      <c r="RJW31" s="14" t="str">
        <f>IF('Employee Input 20-21'!RJW31="","",'Employee Input 20-21'!RJW31)</f>
        <v/>
      </c>
      <c r="RJX31" s="14" t="str">
        <f>IF('Employee Input 20-21'!RJX31="","",'Employee Input 20-21'!RJX31)</f>
        <v/>
      </c>
      <c r="RJY31" s="14" t="str">
        <f>IF('Employee Input 20-21'!RJY31="","",'Employee Input 20-21'!RJY31)</f>
        <v/>
      </c>
      <c r="RJZ31" s="14" t="str">
        <f>IF('Employee Input 20-21'!RJZ31="","",'Employee Input 20-21'!RJZ31)</f>
        <v/>
      </c>
      <c r="RKA31" s="14" t="str">
        <f>IF('Employee Input 20-21'!RKA31="","",'Employee Input 20-21'!RKA31)</f>
        <v/>
      </c>
      <c r="RKB31" s="14" t="str">
        <f>IF('Employee Input 20-21'!RKB31="","",'Employee Input 20-21'!RKB31)</f>
        <v/>
      </c>
      <c r="RKC31" s="14" t="str">
        <f>IF('Employee Input 20-21'!RKC31="","",'Employee Input 20-21'!RKC31)</f>
        <v/>
      </c>
      <c r="RKD31" s="14" t="str">
        <f>IF('Employee Input 20-21'!RKD31="","",'Employee Input 20-21'!RKD31)</f>
        <v/>
      </c>
      <c r="RKE31" s="14" t="str">
        <f>IF('Employee Input 20-21'!RKE31="","",'Employee Input 20-21'!RKE31)</f>
        <v/>
      </c>
      <c r="RKF31" s="14" t="str">
        <f>IF('Employee Input 20-21'!RKF31="","",'Employee Input 20-21'!RKF31)</f>
        <v/>
      </c>
      <c r="RKG31" s="14" t="str">
        <f>IF('Employee Input 20-21'!RKG31="","",'Employee Input 20-21'!RKG31)</f>
        <v/>
      </c>
      <c r="RKH31" s="14" t="str">
        <f>IF('Employee Input 20-21'!RKH31="","",'Employee Input 20-21'!RKH31)</f>
        <v/>
      </c>
      <c r="RKI31" s="14" t="str">
        <f>IF('Employee Input 20-21'!RKI31="","",'Employee Input 20-21'!RKI31)</f>
        <v/>
      </c>
      <c r="RKJ31" s="14" t="str">
        <f>IF('Employee Input 20-21'!RKJ31="","",'Employee Input 20-21'!RKJ31)</f>
        <v/>
      </c>
      <c r="RKK31" s="14" t="str">
        <f>IF('Employee Input 20-21'!RKK31="","",'Employee Input 20-21'!RKK31)</f>
        <v/>
      </c>
      <c r="RKL31" s="14" t="str">
        <f>IF('Employee Input 20-21'!RKL31="","",'Employee Input 20-21'!RKL31)</f>
        <v/>
      </c>
      <c r="RKM31" s="14" t="str">
        <f>IF('Employee Input 20-21'!RKM31="","",'Employee Input 20-21'!RKM31)</f>
        <v/>
      </c>
      <c r="RKN31" s="14" t="str">
        <f>IF('Employee Input 20-21'!RKN31="","",'Employee Input 20-21'!RKN31)</f>
        <v/>
      </c>
      <c r="RKO31" s="14" t="str">
        <f>IF('Employee Input 20-21'!RKO31="","",'Employee Input 20-21'!RKO31)</f>
        <v/>
      </c>
      <c r="RKP31" s="14" t="str">
        <f>IF('Employee Input 20-21'!RKP31="","",'Employee Input 20-21'!RKP31)</f>
        <v/>
      </c>
      <c r="RKQ31" s="14" t="str">
        <f>IF('Employee Input 20-21'!RKQ31="","",'Employee Input 20-21'!RKQ31)</f>
        <v/>
      </c>
      <c r="RKR31" s="14" t="str">
        <f>IF('Employee Input 20-21'!RKR31="","",'Employee Input 20-21'!RKR31)</f>
        <v/>
      </c>
      <c r="RKS31" s="14" t="str">
        <f>IF('Employee Input 20-21'!RKS31="","",'Employee Input 20-21'!RKS31)</f>
        <v/>
      </c>
      <c r="RKT31" s="14" t="str">
        <f>IF('Employee Input 20-21'!RKT31="","",'Employee Input 20-21'!RKT31)</f>
        <v/>
      </c>
      <c r="RKU31" s="14" t="str">
        <f>IF('Employee Input 20-21'!RKU31="","",'Employee Input 20-21'!RKU31)</f>
        <v/>
      </c>
      <c r="RKV31" s="14" t="str">
        <f>IF('Employee Input 20-21'!RKV31="","",'Employee Input 20-21'!RKV31)</f>
        <v/>
      </c>
      <c r="RKW31" s="14" t="str">
        <f>IF('Employee Input 20-21'!RKW31="","",'Employee Input 20-21'!RKW31)</f>
        <v/>
      </c>
      <c r="RKX31" s="14" t="str">
        <f>IF('Employee Input 20-21'!RKX31="","",'Employee Input 20-21'!RKX31)</f>
        <v/>
      </c>
      <c r="RKY31" s="14" t="str">
        <f>IF('Employee Input 20-21'!RKY31="","",'Employee Input 20-21'!RKY31)</f>
        <v/>
      </c>
      <c r="RKZ31" s="14" t="str">
        <f>IF('Employee Input 20-21'!RKZ31="","",'Employee Input 20-21'!RKZ31)</f>
        <v/>
      </c>
      <c r="RLA31" s="14" t="str">
        <f>IF('Employee Input 20-21'!RLA31="","",'Employee Input 20-21'!RLA31)</f>
        <v/>
      </c>
      <c r="RLB31" s="14" t="str">
        <f>IF('Employee Input 20-21'!RLB31="","",'Employee Input 20-21'!RLB31)</f>
        <v/>
      </c>
      <c r="RLC31" s="14" t="str">
        <f>IF('Employee Input 20-21'!RLC31="","",'Employee Input 20-21'!RLC31)</f>
        <v/>
      </c>
      <c r="RLD31" s="14" t="str">
        <f>IF('Employee Input 20-21'!RLD31="","",'Employee Input 20-21'!RLD31)</f>
        <v/>
      </c>
      <c r="RLE31" s="14" t="str">
        <f>IF('Employee Input 20-21'!RLE31="","",'Employee Input 20-21'!RLE31)</f>
        <v/>
      </c>
      <c r="RLF31" s="14" t="str">
        <f>IF('Employee Input 20-21'!RLF31="","",'Employee Input 20-21'!RLF31)</f>
        <v/>
      </c>
      <c r="RLG31" s="14" t="str">
        <f>IF('Employee Input 20-21'!RLG31="","",'Employee Input 20-21'!RLG31)</f>
        <v/>
      </c>
      <c r="RLH31" s="14" t="str">
        <f>IF('Employee Input 20-21'!RLH31="","",'Employee Input 20-21'!RLH31)</f>
        <v/>
      </c>
      <c r="RLI31" s="14" t="str">
        <f>IF('Employee Input 20-21'!RLI31="","",'Employee Input 20-21'!RLI31)</f>
        <v/>
      </c>
      <c r="RLJ31" s="14" t="str">
        <f>IF('Employee Input 20-21'!RLJ31="","",'Employee Input 20-21'!RLJ31)</f>
        <v/>
      </c>
      <c r="RLK31" s="14" t="str">
        <f>IF('Employee Input 20-21'!RLK31="","",'Employee Input 20-21'!RLK31)</f>
        <v/>
      </c>
      <c r="RLL31" s="14" t="str">
        <f>IF('Employee Input 20-21'!RLL31="","",'Employee Input 20-21'!RLL31)</f>
        <v/>
      </c>
      <c r="RLM31" s="14" t="str">
        <f>IF('Employee Input 20-21'!RLM31="","",'Employee Input 20-21'!RLM31)</f>
        <v/>
      </c>
      <c r="RLN31" s="14" t="str">
        <f>IF('Employee Input 20-21'!RLN31="","",'Employee Input 20-21'!RLN31)</f>
        <v/>
      </c>
      <c r="RLO31" s="14" t="str">
        <f>IF('Employee Input 20-21'!RLO31="","",'Employee Input 20-21'!RLO31)</f>
        <v/>
      </c>
      <c r="RLP31" s="14" t="str">
        <f>IF('Employee Input 20-21'!RLP31="","",'Employee Input 20-21'!RLP31)</f>
        <v/>
      </c>
      <c r="RLQ31" s="14" t="str">
        <f>IF('Employee Input 20-21'!RLQ31="","",'Employee Input 20-21'!RLQ31)</f>
        <v/>
      </c>
      <c r="RLR31" s="14" t="str">
        <f>IF('Employee Input 20-21'!RLR31="","",'Employee Input 20-21'!RLR31)</f>
        <v/>
      </c>
      <c r="RLS31" s="14" t="str">
        <f>IF('Employee Input 20-21'!RLS31="","",'Employee Input 20-21'!RLS31)</f>
        <v/>
      </c>
      <c r="RLT31" s="14" t="str">
        <f>IF('Employee Input 20-21'!RLT31="","",'Employee Input 20-21'!RLT31)</f>
        <v/>
      </c>
      <c r="RLU31" s="14" t="str">
        <f>IF('Employee Input 20-21'!RLU31="","",'Employee Input 20-21'!RLU31)</f>
        <v/>
      </c>
      <c r="RLV31" s="14" t="str">
        <f>IF('Employee Input 20-21'!RLV31="","",'Employee Input 20-21'!RLV31)</f>
        <v/>
      </c>
      <c r="RLW31" s="14" t="str">
        <f>IF('Employee Input 20-21'!RLW31="","",'Employee Input 20-21'!RLW31)</f>
        <v/>
      </c>
      <c r="RLX31" s="14" t="str">
        <f>IF('Employee Input 20-21'!RLX31="","",'Employee Input 20-21'!RLX31)</f>
        <v/>
      </c>
      <c r="RLY31" s="14" t="str">
        <f>IF('Employee Input 20-21'!RLY31="","",'Employee Input 20-21'!RLY31)</f>
        <v/>
      </c>
      <c r="RLZ31" s="14" t="str">
        <f>IF('Employee Input 20-21'!RLZ31="","",'Employee Input 20-21'!RLZ31)</f>
        <v/>
      </c>
      <c r="RMA31" s="14" t="str">
        <f>IF('Employee Input 20-21'!RMA31="","",'Employee Input 20-21'!RMA31)</f>
        <v/>
      </c>
      <c r="RMB31" s="14" t="str">
        <f>IF('Employee Input 20-21'!RMB31="","",'Employee Input 20-21'!RMB31)</f>
        <v/>
      </c>
      <c r="RMC31" s="14" t="str">
        <f>IF('Employee Input 20-21'!RMC31="","",'Employee Input 20-21'!RMC31)</f>
        <v/>
      </c>
      <c r="RMD31" s="14" t="str">
        <f>IF('Employee Input 20-21'!RMD31="","",'Employee Input 20-21'!RMD31)</f>
        <v/>
      </c>
      <c r="RME31" s="14" t="str">
        <f>IF('Employee Input 20-21'!RME31="","",'Employee Input 20-21'!RME31)</f>
        <v/>
      </c>
      <c r="RMF31" s="14" t="str">
        <f>IF('Employee Input 20-21'!RMF31="","",'Employee Input 20-21'!RMF31)</f>
        <v/>
      </c>
      <c r="RMG31" s="14" t="str">
        <f>IF('Employee Input 20-21'!RMG31="","",'Employee Input 20-21'!RMG31)</f>
        <v/>
      </c>
      <c r="RMH31" s="14" t="str">
        <f>IF('Employee Input 20-21'!RMH31="","",'Employee Input 20-21'!RMH31)</f>
        <v/>
      </c>
      <c r="RMI31" s="14" t="str">
        <f>IF('Employee Input 20-21'!RMI31="","",'Employee Input 20-21'!RMI31)</f>
        <v/>
      </c>
      <c r="RMJ31" s="14" t="str">
        <f>IF('Employee Input 20-21'!RMJ31="","",'Employee Input 20-21'!RMJ31)</f>
        <v/>
      </c>
      <c r="RMK31" s="14" t="str">
        <f>IF('Employee Input 20-21'!RMK31="","",'Employee Input 20-21'!RMK31)</f>
        <v/>
      </c>
      <c r="RML31" s="14" t="str">
        <f>IF('Employee Input 20-21'!RML31="","",'Employee Input 20-21'!RML31)</f>
        <v/>
      </c>
      <c r="RMM31" s="14" t="str">
        <f>IF('Employee Input 20-21'!RMM31="","",'Employee Input 20-21'!RMM31)</f>
        <v/>
      </c>
      <c r="RMN31" s="14" t="str">
        <f>IF('Employee Input 20-21'!RMN31="","",'Employee Input 20-21'!RMN31)</f>
        <v/>
      </c>
      <c r="RMO31" s="14" t="str">
        <f>IF('Employee Input 20-21'!RMO31="","",'Employee Input 20-21'!RMO31)</f>
        <v/>
      </c>
      <c r="RMP31" s="14" t="str">
        <f>IF('Employee Input 20-21'!RMP31="","",'Employee Input 20-21'!RMP31)</f>
        <v/>
      </c>
      <c r="RMQ31" s="14" t="str">
        <f>IF('Employee Input 20-21'!RMQ31="","",'Employee Input 20-21'!RMQ31)</f>
        <v/>
      </c>
      <c r="RMR31" s="14" t="str">
        <f>IF('Employee Input 20-21'!RMR31="","",'Employee Input 20-21'!RMR31)</f>
        <v/>
      </c>
      <c r="RMS31" s="14" t="str">
        <f>IF('Employee Input 20-21'!RMS31="","",'Employee Input 20-21'!RMS31)</f>
        <v/>
      </c>
      <c r="RMT31" s="14" t="str">
        <f>IF('Employee Input 20-21'!RMT31="","",'Employee Input 20-21'!RMT31)</f>
        <v/>
      </c>
      <c r="RMU31" s="14" t="str">
        <f>IF('Employee Input 20-21'!RMU31="","",'Employee Input 20-21'!RMU31)</f>
        <v/>
      </c>
      <c r="RMV31" s="14" t="str">
        <f>IF('Employee Input 20-21'!RMV31="","",'Employee Input 20-21'!RMV31)</f>
        <v/>
      </c>
      <c r="RMW31" s="14" t="str">
        <f>IF('Employee Input 20-21'!RMW31="","",'Employee Input 20-21'!RMW31)</f>
        <v/>
      </c>
      <c r="RMX31" s="14" t="str">
        <f>IF('Employee Input 20-21'!RMX31="","",'Employee Input 20-21'!RMX31)</f>
        <v/>
      </c>
      <c r="RMY31" s="14" t="str">
        <f>IF('Employee Input 20-21'!RMY31="","",'Employee Input 20-21'!RMY31)</f>
        <v/>
      </c>
      <c r="RMZ31" s="14" t="str">
        <f>IF('Employee Input 20-21'!RMZ31="","",'Employee Input 20-21'!RMZ31)</f>
        <v/>
      </c>
      <c r="RNA31" s="14" t="str">
        <f>IF('Employee Input 20-21'!RNA31="","",'Employee Input 20-21'!RNA31)</f>
        <v/>
      </c>
      <c r="RNB31" s="14" t="str">
        <f>IF('Employee Input 20-21'!RNB31="","",'Employee Input 20-21'!RNB31)</f>
        <v/>
      </c>
      <c r="RNC31" s="14" t="str">
        <f>IF('Employee Input 20-21'!RNC31="","",'Employee Input 20-21'!RNC31)</f>
        <v/>
      </c>
      <c r="RND31" s="14" t="str">
        <f>IF('Employee Input 20-21'!RND31="","",'Employee Input 20-21'!RND31)</f>
        <v/>
      </c>
      <c r="RNE31" s="14" t="str">
        <f>IF('Employee Input 20-21'!RNE31="","",'Employee Input 20-21'!RNE31)</f>
        <v/>
      </c>
      <c r="RNF31" s="14" t="str">
        <f>IF('Employee Input 20-21'!RNF31="","",'Employee Input 20-21'!RNF31)</f>
        <v/>
      </c>
      <c r="RNG31" s="14" t="str">
        <f>IF('Employee Input 20-21'!RNG31="","",'Employee Input 20-21'!RNG31)</f>
        <v/>
      </c>
      <c r="RNH31" s="14" t="str">
        <f>IF('Employee Input 20-21'!RNH31="","",'Employee Input 20-21'!RNH31)</f>
        <v/>
      </c>
      <c r="RNI31" s="14" t="str">
        <f>IF('Employee Input 20-21'!RNI31="","",'Employee Input 20-21'!RNI31)</f>
        <v/>
      </c>
      <c r="RNJ31" s="14" t="str">
        <f>IF('Employee Input 20-21'!RNJ31="","",'Employee Input 20-21'!RNJ31)</f>
        <v/>
      </c>
      <c r="RNK31" s="14" t="str">
        <f>IF('Employee Input 20-21'!RNK31="","",'Employee Input 20-21'!RNK31)</f>
        <v/>
      </c>
      <c r="RNL31" s="14" t="str">
        <f>IF('Employee Input 20-21'!RNL31="","",'Employee Input 20-21'!RNL31)</f>
        <v/>
      </c>
      <c r="RNM31" s="14" t="str">
        <f>IF('Employee Input 20-21'!RNM31="","",'Employee Input 20-21'!RNM31)</f>
        <v/>
      </c>
      <c r="RNN31" s="14" t="str">
        <f>IF('Employee Input 20-21'!RNN31="","",'Employee Input 20-21'!RNN31)</f>
        <v/>
      </c>
      <c r="RNO31" s="14" t="str">
        <f>IF('Employee Input 20-21'!RNO31="","",'Employee Input 20-21'!RNO31)</f>
        <v/>
      </c>
      <c r="RNP31" s="14" t="str">
        <f>IF('Employee Input 20-21'!RNP31="","",'Employee Input 20-21'!RNP31)</f>
        <v/>
      </c>
      <c r="RNQ31" s="14" t="str">
        <f>IF('Employee Input 20-21'!RNQ31="","",'Employee Input 20-21'!RNQ31)</f>
        <v/>
      </c>
      <c r="RNR31" s="14" t="str">
        <f>IF('Employee Input 20-21'!RNR31="","",'Employee Input 20-21'!RNR31)</f>
        <v/>
      </c>
      <c r="RNS31" s="14" t="str">
        <f>IF('Employee Input 20-21'!RNS31="","",'Employee Input 20-21'!RNS31)</f>
        <v/>
      </c>
      <c r="RNT31" s="14" t="str">
        <f>IF('Employee Input 20-21'!RNT31="","",'Employee Input 20-21'!RNT31)</f>
        <v/>
      </c>
      <c r="RNU31" s="14" t="str">
        <f>IF('Employee Input 20-21'!RNU31="","",'Employee Input 20-21'!RNU31)</f>
        <v/>
      </c>
      <c r="RNV31" s="14" t="str">
        <f>IF('Employee Input 20-21'!RNV31="","",'Employee Input 20-21'!RNV31)</f>
        <v/>
      </c>
      <c r="RNW31" s="14" t="str">
        <f>IF('Employee Input 20-21'!RNW31="","",'Employee Input 20-21'!RNW31)</f>
        <v/>
      </c>
      <c r="RNX31" s="14" t="str">
        <f>IF('Employee Input 20-21'!RNX31="","",'Employee Input 20-21'!RNX31)</f>
        <v/>
      </c>
      <c r="RNY31" s="14" t="str">
        <f>IF('Employee Input 20-21'!RNY31="","",'Employee Input 20-21'!RNY31)</f>
        <v/>
      </c>
      <c r="RNZ31" s="14" t="str">
        <f>IF('Employee Input 20-21'!RNZ31="","",'Employee Input 20-21'!RNZ31)</f>
        <v/>
      </c>
      <c r="ROA31" s="14" t="str">
        <f>IF('Employee Input 20-21'!ROA31="","",'Employee Input 20-21'!ROA31)</f>
        <v/>
      </c>
      <c r="ROB31" s="14" t="str">
        <f>IF('Employee Input 20-21'!ROB31="","",'Employee Input 20-21'!ROB31)</f>
        <v/>
      </c>
      <c r="ROC31" s="14" t="str">
        <f>IF('Employee Input 20-21'!ROC31="","",'Employee Input 20-21'!ROC31)</f>
        <v/>
      </c>
      <c r="ROD31" s="14" t="str">
        <f>IF('Employee Input 20-21'!ROD31="","",'Employee Input 20-21'!ROD31)</f>
        <v/>
      </c>
      <c r="ROE31" s="14" t="str">
        <f>IF('Employee Input 20-21'!ROE31="","",'Employee Input 20-21'!ROE31)</f>
        <v/>
      </c>
      <c r="ROF31" s="14" t="str">
        <f>IF('Employee Input 20-21'!ROF31="","",'Employee Input 20-21'!ROF31)</f>
        <v/>
      </c>
      <c r="ROG31" s="14" t="str">
        <f>IF('Employee Input 20-21'!ROG31="","",'Employee Input 20-21'!ROG31)</f>
        <v/>
      </c>
      <c r="ROH31" s="14" t="str">
        <f>IF('Employee Input 20-21'!ROH31="","",'Employee Input 20-21'!ROH31)</f>
        <v/>
      </c>
      <c r="ROI31" s="14" t="str">
        <f>IF('Employee Input 20-21'!ROI31="","",'Employee Input 20-21'!ROI31)</f>
        <v/>
      </c>
      <c r="ROJ31" s="14" t="str">
        <f>IF('Employee Input 20-21'!ROJ31="","",'Employee Input 20-21'!ROJ31)</f>
        <v/>
      </c>
      <c r="ROK31" s="14" t="str">
        <f>IF('Employee Input 20-21'!ROK31="","",'Employee Input 20-21'!ROK31)</f>
        <v/>
      </c>
      <c r="ROL31" s="14" t="str">
        <f>IF('Employee Input 20-21'!ROL31="","",'Employee Input 20-21'!ROL31)</f>
        <v/>
      </c>
      <c r="ROM31" s="14" t="str">
        <f>IF('Employee Input 20-21'!ROM31="","",'Employee Input 20-21'!ROM31)</f>
        <v/>
      </c>
      <c r="RON31" s="14" t="str">
        <f>IF('Employee Input 20-21'!RON31="","",'Employee Input 20-21'!RON31)</f>
        <v/>
      </c>
      <c r="ROO31" s="14" t="str">
        <f>IF('Employee Input 20-21'!ROO31="","",'Employee Input 20-21'!ROO31)</f>
        <v/>
      </c>
      <c r="ROP31" s="14" t="str">
        <f>IF('Employee Input 20-21'!ROP31="","",'Employee Input 20-21'!ROP31)</f>
        <v/>
      </c>
      <c r="ROQ31" s="14" t="str">
        <f>IF('Employee Input 20-21'!ROQ31="","",'Employee Input 20-21'!ROQ31)</f>
        <v/>
      </c>
      <c r="ROR31" s="14" t="str">
        <f>IF('Employee Input 20-21'!ROR31="","",'Employee Input 20-21'!ROR31)</f>
        <v/>
      </c>
      <c r="ROS31" s="14" t="str">
        <f>IF('Employee Input 20-21'!ROS31="","",'Employee Input 20-21'!ROS31)</f>
        <v/>
      </c>
      <c r="ROT31" s="14" t="str">
        <f>IF('Employee Input 20-21'!ROT31="","",'Employee Input 20-21'!ROT31)</f>
        <v/>
      </c>
      <c r="ROU31" s="14" t="str">
        <f>IF('Employee Input 20-21'!ROU31="","",'Employee Input 20-21'!ROU31)</f>
        <v/>
      </c>
      <c r="ROV31" s="14" t="str">
        <f>IF('Employee Input 20-21'!ROV31="","",'Employee Input 20-21'!ROV31)</f>
        <v/>
      </c>
      <c r="ROW31" s="14" t="str">
        <f>IF('Employee Input 20-21'!ROW31="","",'Employee Input 20-21'!ROW31)</f>
        <v/>
      </c>
      <c r="ROX31" s="14" t="str">
        <f>IF('Employee Input 20-21'!ROX31="","",'Employee Input 20-21'!ROX31)</f>
        <v/>
      </c>
      <c r="ROY31" s="14" t="str">
        <f>IF('Employee Input 20-21'!ROY31="","",'Employee Input 20-21'!ROY31)</f>
        <v/>
      </c>
      <c r="ROZ31" s="14" t="str">
        <f>IF('Employee Input 20-21'!ROZ31="","",'Employee Input 20-21'!ROZ31)</f>
        <v/>
      </c>
      <c r="RPA31" s="14" t="str">
        <f>IF('Employee Input 20-21'!RPA31="","",'Employee Input 20-21'!RPA31)</f>
        <v/>
      </c>
      <c r="RPB31" s="14" t="str">
        <f>IF('Employee Input 20-21'!RPB31="","",'Employee Input 20-21'!RPB31)</f>
        <v/>
      </c>
      <c r="RPC31" s="14" t="str">
        <f>IF('Employee Input 20-21'!RPC31="","",'Employee Input 20-21'!RPC31)</f>
        <v/>
      </c>
      <c r="RPD31" s="14" t="str">
        <f>IF('Employee Input 20-21'!RPD31="","",'Employee Input 20-21'!RPD31)</f>
        <v/>
      </c>
      <c r="RPE31" s="14" t="str">
        <f>IF('Employee Input 20-21'!RPE31="","",'Employee Input 20-21'!RPE31)</f>
        <v/>
      </c>
      <c r="RPF31" s="14" t="str">
        <f>IF('Employee Input 20-21'!RPF31="","",'Employee Input 20-21'!RPF31)</f>
        <v/>
      </c>
      <c r="RPG31" s="14" t="str">
        <f>IF('Employee Input 20-21'!RPG31="","",'Employee Input 20-21'!RPG31)</f>
        <v/>
      </c>
      <c r="RPH31" s="14" t="str">
        <f>IF('Employee Input 20-21'!RPH31="","",'Employee Input 20-21'!RPH31)</f>
        <v/>
      </c>
      <c r="RPI31" s="14" t="str">
        <f>IF('Employee Input 20-21'!RPI31="","",'Employee Input 20-21'!RPI31)</f>
        <v/>
      </c>
      <c r="RPJ31" s="14" t="str">
        <f>IF('Employee Input 20-21'!RPJ31="","",'Employee Input 20-21'!RPJ31)</f>
        <v/>
      </c>
      <c r="RPK31" s="14" t="str">
        <f>IF('Employee Input 20-21'!RPK31="","",'Employee Input 20-21'!RPK31)</f>
        <v/>
      </c>
      <c r="RPL31" s="14" t="str">
        <f>IF('Employee Input 20-21'!RPL31="","",'Employee Input 20-21'!RPL31)</f>
        <v/>
      </c>
      <c r="RPM31" s="14" t="str">
        <f>IF('Employee Input 20-21'!RPM31="","",'Employee Input 20-21'!RPM31)</f>
        <v/>
      </c>
      <c r="RPN31" s="14" t="str">
        <f>IF('Employee Input 20-21'!RPN31="","",'Employee Input 20-21'!RPN31)</f>
        <v/>
      </c>
      <c r="RPO31" s="14" t="str">
        <f>IF('Employee Input 20-21'!RPO31="","",'Employee Input 20-21'!RPO31)</f>
        <v/>
      </c>
      <c r="RPP31" s="14" t="str">
        <f>IF('Employee Input 20-21'!RPP31="","",'Employee Input 20-21'!RPP31)</f>
        <v/>
      </c>
      <c r="RPQ31" s="14" t="str">
        <f>IF('Employee Input 20-21'!RPQ31="","",'Employee Input 20-21'!RPQ31)</f>
        <v/>
      </c>
      <c r="RPR31" s="14" t="str">
        <f>IF('Employee Input 20-21'!RPR31="","",'Employee Input 20-21'!RPR31)</f>
        <v/>
      </c>
      <c r="RPS31" s="14" t="str">
        <f>IF('Employee Input 20-21'!RPS31="","",'Employee Input 20-21'!RPS31)</f>
        <v/>
      </c>
      <c r="RPT31" s="14" t="str">
        <f>IF('Employee Input 20-21'!RPT31="","",'Employee Input 20-21'!RPT31)</f>
        <v/>
      </c>
      <c r="RPU31" s="14" t="str">
        <f>IF('Employee Input 20-21'!RPU31="","",'Employee Input 20-21'!RPU31)</f>
        <v/>
      </c>
      <c r="RPV31" s="14" t="str">
        <f>IF('Employee Input 20-21'!RPV31="","",'Employee Input 20-21'!RPV31)</f>
        <v/>
      </c>
      <c r="RPW31" s="14" t="str">
        <f>IF('Employee Input 20-21'!RPW31="","",'Employee Input 20-21'!RPW31)</f>
        <v/>
      </c>
      <c r="RPX31" s="14" t="str">
        <f>IF('Employee Input 20-21'!RPX31="","",'Employee Input 20-21'!RPX31)</f>
        <v/>
      </c>
      <c r="RPY31" s="14" t="str">
        <f>IF('Employee Input 20-21'!RPY31="","",'Employee Input 20-21'!RPY31)</f>
        <v/>
      </c>
      <c r="RPZ31" s="14" t="str">
        <f>IF('Employee Input 20-21'!RPZ31="","",'Employee Input 20-21'!RPZ31)</f>
        <v/>
      </c>
      <c r="RQA31" s="14" t="str">
        <f>IF('Employee Input 20-21'!RQA31="","",'Employee Input 20-21'!RQA31)</f>
        <v/>
      </c>
      <c r="RQB31" s="14" t="str">
        <f>IF('Employee Input 20-21'!RQB31="","",'Employee Input 20-21'!RQB31)</f>
        <v/>
      </c>
      <c r="RQC31" s="14" t="str">
        <f>IF('Employee Input 20-21'!RQC31="","",'Employee Input 20-21'!RQC31)</f>
        <v/>
      </c>
      <c r="RQD31" s="14" t="str">
        <f>IF('Employee Input 20-21'!RQD31="","",'Employee Input 20-21'!RQD31)</f>
        <v/>
      </c>
      <c r="RQE31" s="14" t="str">
        <f>IF('Employee Input 20-21'!RQE31="","",'Employee Input 20-21'!RQE31)</f>
        <v/>
      </c>
      <c r="RQF31" s="14" t="str">
        <f>IF('Employee Input 20-21'!RQF31="","",'Employee Input 20-21'!RQF31)</f>
        <v/>
      </c>
      <c r="RQG31" s="14" t="str">
        <f>IF('Employee Input 20-21'!RQG31="","",'Employee Input 20-21'!RQG31)</f>
        <v/>
      </c>
      <c r="RQH31" s="14" t="str">
        <f>IF('Employee Input 20-21'!RQH31="","",'Employee Input 20-21'!RQH31)</f>
        <v/>
      </c>
      <c r="RQI31" s="14" t="str">
        <f>IF('Employee Input 20-21'!RQI31="","",'Employee Input 20-21'!RQI31)</f>
        <v/>
      </c>
      <c r="RQJ31" s="14" t="str">
        <f>IF('Employee Input 20-21'!RQJ31="","",'Employee Input 20-21'!RQJ31)</f>
        <v/>
      </c>
      <c r="RQK31" s="14" t="str">
        <f>IF('Employee Input 20-21'!RQK31="","",'Employee Input 20-21'!RQK31)</f>
        <v/>
      </c>
      <c r="RQL31" s="14" t="str">
        <f>IF('Employee Input 20-21'!RQL31="","",'Employee Input 20-21'!RQL31)</f>
        <v/>
      </c>
      <c r="RQM31" s="14" t="str">
        <f>IF('Employee Input 20-21'!RQM31="","",'Employee Input 20-21'!RQM31)</f>
        <v/>
      </c>
      <c r="RQN31" s="14" t="str">
        <f>IF('Employee Input 20-21'!RQN31="","",'Employee Input 20-21'!RQN31)</f>
        <v/>
      </c>
      <c r="RQO31" s="14" t="str">
        <f>IF('Employee Input 20-21'!RQO31="","",'Employee Input 20-21'!RQO31)</f>
        <v/>
      </c>
      <c r="RQP31" s="14" t="str">
        <f>IF('Employee Input 20-21'!RQP31="","",'Employee Input 20-21'!RQP31)</f>
        <v/>
      </c>
      <c r="RQQ31" s="14" t="str">
        <f>IF('Employee Input 20-21'!RQQ31="","",'Employee Input 20-21'!RQQ31)</f>
        <v/>
      </c>
      <c r="RQR31" s="14" t="str">
        <f>IF('Employee Input 20-21'!RQR31="","",'Employee Input 20-21'!RQR31)</f>
        <v/>
      </c>
      <c r="RQS31" s="14" t="str">
        <f>IF('Employee Input 20-21'!RQS31="","",'Employee Input 20-21'!RQS31)</f>
        <v/>
      </c>
      <c r="RQT31" s="14" t="str">
        <f>IF('Employee Input 20-21'!RQT31="","",'Employee Input 20-21'!RQT31)</f>
        <v/>
      </c>
      <c r="RQU31" s="14" t="str">
        <f>IF('Employee Input 20-21'!RQU31="","",'Employee Input 20-21'!RQU31)</f>
        <v/>
      </c>
      <c r="RQV31" s="14" t="str">
        <f>IF('Employee Input 20-21'!RQV31="","",'Employee Input 20-21'!RQV31)</f>
        <v/>
      </c>
      <c r="RQW31" s="14" t="str">
        <f>IF('Employee Input 20-21'!RQW31="","",'Employee Input 20-21'!RQW31)</f>
        <v/>
      </c>
      <c r="RQX31" s="14" t="str">
        <f>IF('Employee Input 20-21'!RQX31="","",'Employee Input 20-21'!RQX31)</f>
        <v/>
      </c>
      <c r="RQY31" s="14" t="str">
        <f>IF('Employee Input 20-21'!RQY31="","",'Employee Input 20-21'!RQY31)</f>
        <v/>
      </c>
      <c r="RQZ31" s="14" t="str">
        <f>IF('Employee Input 20-21'!RQZ31="","",'Employee Input 20-21'!RQZ31)</f>
        <v/>
      </c>
      <c r="RRA31" s="14" t="str">
        <f>IF('Employee Input 20-21'!RRA31="","",'Employee Input 20-21'!RRA31)</f>
        <v/>
      </c>
      <c r="RRB31" s="14" t="str">
        <f>IF('Employee Input 20-21'!RRB31="","",'Employee Input 20-21'!RRB31)</f>
        <v/>
      </c>
      <c r="RRC31" s="14" t="str">
        <f>IF('Employee Input 20-21'!RRC31="","",'Employee Input 20-21'!RRC31)</f>
        <v/>
      </c>
      <c r="RRD31" s="14" t="str">
        <f>IF('Employee Input 20-21'!RRD31="","",'Employee Input 20-21'!RRD31)</f>
        <v/>
      </c>
      <c r="RRE31" s="14" t="str">
        <f>IF('Employee Input 20-21'!RRE31="","",'Employee Input 20-21'!RRE31)</f>
        <v/>
      </c>
      <c r="RRF31" s="14" t="str">
        <f>IF('Employee Input 20-21'!RRF31="","",'Employee Input 20-21'!RRF31)</f>
        <v/>
      </c>
      <c r="RRG31" s="14" t="str">
        <f>IF('Employee Input 20-21'!RRG31="","",'Employee Input 20-21'!RRG31)</f>
        <v/>
      </c>
      <c r="RRH31" s="14" t="str">
        <f>IF('Employee Input 20-21'!RRH31="","",'Employee Input 20-21'!RRH31)</f>
        <v/>
      </c>
      <c r="RRI31" s="14" t="str">
        <f>IF('Employee Input 20-21'!RRI31="","",'Employee Input 20-21'!RRI31)</f>
        <v/>
      </c>
      <c r="RRJ31" s="14" t="str">
        <f>IF('Employee Input 20-21'!RRJ31="","",'Employee Input 20-21'!RRJ31)</f>
        <v/>
      </c>
      <c r="RRK31" s="14" t="str">
        <f>IF('Employee Input 20-21'!RRK31="","",'Employee Input 20-21'!RRK31)</f>
        <v/>
      </c>
      <c r="RRL31" s="14" t="str">
        <f>IF('Employee Input 20-21'!RRL31="","",'Employee Input 20-21'!RRL31)</f>
        <v/>
      </c>
      <c r="RRM31" s="14" t="str">
        <f>IF('Employee Input 20-21'!RRM31="","",'Employee Input 20-21'!RRM31)</f>
        <v/>
      </c>
      <c r="RRN31" s="14" t="str">
        <f>IF('Employee Input 20-21'!RRN31="","",'Employee Input 20-21'!RRN31)</f>
        <v/>
      </c>
      <c r="RRO31" s="14" t="str">
        <f>IF('Employee Input 20-21'!RRO31="","",'Employee Input 20-21'!RRO31)</f>
        <v/>
      </c>
      <c r="RRP31" s="14" t="str">
        <f>IF('Employee Input 20-21'!RRP31="","",'Employee Input 20-21'!RRP31)</f>
        <v/>
      </c>
      <c r="RRQ31" s="14" t="str">
        <f>IF('Employee Input 20-21'!RRQ31="","",'Employee Input 20-21'!RRQ31)</f>
        <v/>
      </c>
      <c r="RRR31" s="14" t="str">
        <f>IF('Employee Input 20-21'!RRR31="","",'Employee Input 20-21'!RRR31)</f>
        <v/>
      </c>
      <c r="RRS31" s="14" t="str">
        <f>IF('Employee Input 20-21'!RRS31="","",'Employee Input 20-21'!RRS31)</f>
        <v/>
      </c>
      <c r="RRT31" s="14" t="str">
        <f>IF('Employee Input 20-21'!RRT31="","",'Employee Input 20-21'!RRT31)</f>
        <v/>
      </c>
      <c r="RRU31" s="14" t="str">
        <f>IF('Employee Input 20-21'!RRU31="","",'Employee Input 20-21'!RRU31)</f>
        <v/>
      </c>
      <c r="RRV31" s="14" t="str">
        <f>IF('Employee Input 20-21'!RRV31="","",'Employee Input 20-21'!RRV31)</f>
        <v/>
      </c>
      <c r="RRW31" s="14" t="str">
        <f>IF('Employee Input 20-21'!RRW31="","",'Employee Input 20-21'!RRW31)</f>
        <v/>
      </c>
      <c r="RRX31" s="14" t="str">
        <f>IF('Employee Input 20-21'!RRX31="","",'Employee Input 20-21'!RRX31)</f>
        <v/>
      </c>
      <c r="RRY31" s="14" t="str">
        <f>IF('Employee Input 20-21'!RRY31="","",'Employee Input 20-21'!RRY31)</f>
        <v/>
      </c>
      <c r="RRZ31" s="14" t="str">
        <f>IF('Employee Input 20-21'!RRZ31="","",'Employee Input 20-21'!RRZ31)</f>
        <v/>
      </c>
      <c r="RSA31" s="14" t="str">
        <f>IF('Employee Input 20-21'!RSA31="","",'Employee Input 20-21'!RSA31)</f>
        <v/>
      </c>
      <c r="RSB31" s="14" t="str">
        <f>IF('Employee Input 20-21'!RSB31="","",'Employee Input 20-21'!RSB31)</f>
        <v/>
      </c>
      <c r="RSC31" s="14" t="str">
        <f>IF('Employee Input 20-21'!RSC31="","",'Employee Input 20-21'!RSC31)</f>
        <v/>
      </c>
      <c r="RSD31" s="14" t="str">
        <f>IF('Employee Input 20-21'!RSD31="","",'Employee Input 20-21'!RSD31)</f>
        <v/>
      </c>
      <c r="RSE31" s="14" t="str">
        <f>IF('Employee Input 20-21'!RSE31="","",'Employee Input 20-21'!RSE31)</f>
        <v/>
      </c>
      <c r="RSF31" s="14" t="str">
        <f>IF('Employee Input 20-21'!RSF31="","",'Employee Input 20-21'!RSF31)</f>
        <v/>
      </c>
      <c r="RSG31" s="14" t="str">
        <f>IF('Employee Input 20-21'!RSG31="","",'Employee Input 20-21'!RSG31)</f>
        <v/>
      </c>
      <c r="RSH31" s="14" t="str">
        <f>IF('Employee Input 20-21'!RSH31="","",'Employee Input 20-21'!RSH31)</f>
        <v/>
      </c>
      <c r="RSI31" s="14" t="str">
        <f>IF('Employee Input 20-21'!RSI31="","",'Employee Input 20-21'!RSI31)</f>
        <v/>
      </c>
      <c r="RSJ31" s="14" t="str">
        <f>IF('Employee Input 20-21'!RSJ31="","",'Employee Input 20-21'!RSJ31)</f>
        <v/>
      </c>
      <c r="RSK31" s="14" t="str">
        <f>IF('Employee Input 20-21'!RSK31="","",'Employee Input 20-21'!RSK31)</f>
        <v/>
      </c>
      <c r="RSL31" s="14" t="str">
        <f>IF('Employee Input 20-21'!RSL31="","",'Employee Input 20-21'!RSL31)</f>
        <v/>
      </c>
      <c r="RSM31" s="14" t="str">
        <f>IF('Employee Input 20-21'!RSM31="","",'Employee Input 20-21'!RSM31)</f>
        <v/>
      </c>
      <c r="RSN31" s="14" t="str">
        <f>IF('Employee Input 20-21'!RSN31="","",'Employee Input 20-21'!RSN31)</f>
        <v/>
      </c>
      <c r="RSO31" s="14" t="str">
        <f>IF('Employee Input 20-21'!RSO31="","",'Employee Input 20-21'!RSO31)</f>
        <v/>
      </c>
      <c r="RSP31" s="14" t="str">
        <f>IF('Employee Input 20-21'!RSP31="","",'Employee Input 20-21'!RSP31)</f>
        <v/>
      </c>
      <c r="RSQ31" s="14" t="str">
        <f>IF('Employee Input 20-21'!RSQ31="","",'Employee Input 20-21'!RSQ31)</f>
        <v/>
      </c>
      <c r="RSR31" s="14" t="str">
        <f>IF('Employee Input 20-21'!RSR31="","",'Employee Input 20-21'!RSR31)</f>
        <v/>
      </c>
      <c r="RSS31" s="14" t="str">
        <f>IF('Employee Input 20-21'!RSS31="","",'Employee Input 20-21'!RSS31)</f>
        <v/>
      </c>
      <c r="RST31" s="14" t="str">
        <f>IF('Employee Input 20-21'!RST31="","",'Employee Input 20-21'!RST31)</f>
        <v/>
      </c>
      <c r="RSU31" s="14" t="str">
        <f>IF('Employee Input 20-21'!RSU31="","",'Employee Input 20-21'!RSU31)</f>
        <v/>
      </c>
      <c r="RSV31" s="14" t="str">
        <f>IF('Employee Input 20-21'!RSV31="","",'Employee Input 20-21'!RSV31)</f>
        <v/>
      </c>
      <c r="RSW31" s="14" t="str">
        <f>IF('Employee Input 20-21'!RSW31="","",'Employee Input 20-21'!RSW31)</f>
        <v/>
      </c>
      <c r="RSX31" s="14" t="str">
        <f>IF('Employee Input 20-21'!RSX31="","",'Employee Input 20-21'!RSX31)</f>
        <v/>
      </c>
      <c r="RSY31" s="14" t="str">
        <f>IF('Employee Input 20-21'!RSY31="","",'Employee Input 20-21'!RSY31)</f>
        <v/>
      </c>
      <c r="RSZ31" s="14" t="str">
        <f>IF('Employee Input 20-21'!RSZ31="","",'Employee Input 20-21'!RSZ31)</f>
        <v/>
      </c>
      <c r="RTA31" s="14" t="str">
        <f>IF('Employee Input 20-21'!RTA31="","",'Employee Input 20-21'!RTA31)</f>
        <v/>
      </c>
      <c r="RTB31" s="14" t="str">
        <f>IF('Employee Input 20-21'!RTB31="","",'Employee Input 20-21'!RTB31)</f>
        <v/>
      </c>
      <c r="RTC31" s="14" t="str">
        <f>IF('Employee Input 20-21'!RTC31="","",'Employee Input 20-21'!RTC31)</f>
        <v/>
      </c>
      <c r="RTD31" s="14" t="str">
        <f>IF('Employee Input 20-21'!RTD31="","",'Employee Input 20-21'!RTD31)</f>
        <v/>
      </c>
      <c r="RTE31" s="14" t="str">
        <f>IF('Employee Input 20-21'!RTE31="","",'Employee Input 20-21'!RTE31)</f>
        <v/>
      </c>
      <c r="RTF31" s="14" t="str">
        <f>IF('Employee Input 20-21'!RTF31="","",'Employee Input 20-21'!RTF31)</f>
        <v/>
      </c>
      <c r="RTG31" s="14" t="str">
        <f>IF('Employee Input 20-21'!RTG31="","",'Employee Input 20-21'!RTG31)</f>
        <v/>
      </c>
      <c r="RTH31" s="14" t="str">
        <f>IF('Employee Input 20-21'!RTH31="","",'Employee Input 20-21'!RTH31)</f>
        <v/>
      </c>
      <c r="RTI31" s="14" t="str">
        <f>IF('Employee Input 20-21'!RTI31="","",'Employee Input 20-21'!RTI31)</f>
        <v/>
      </c>
      <c r="RTJ31" s="14" t="str">
        <f>IF('Employee Input 20-21'!RTJ31="","",'Employee Input 20-21'!RTJ31)</f>
        <v/>
      </c>
      <c r="RTK31" s="14" t="str">
        <f>IF('Employee Input 20-21'!RTK31="","",'Employee Input 20-21'!RTK31)</f>
        <v/>
      </c>
      <c r="RTL31" s="14" t="str">
        <f>IF('Employee Input 20-21'!RTL31="","",'Employee Input 20-21'!RTL31)</f>
        <v/>
      </c>
      <c r="RTM31" s="14" t="str">
        <f>IF('Employee Input 20-21'!RTM31="","",'Employee Input 20-21'!RTM31)</f>
        <v/>
      </c>
      <c r="RTN31" s="14" t="str">
        <f>IF('Employee Input 20-21'!RTN31="","",'Employee Input 20-21'!RTN31)</f>
        <v/>
      </c>
      <c r="RTO31" s="14" t="str">
        <f>IF('Employee Input 20-21'!RTO31="","",'Employee Input 20-21'!RTO31)</f>
        <v/>
      </c>
      <c r="RTP31" s="14" t="str">
        <f>IF('Employee Input 20-21'!RTP31="","",'Employee Input 20-21'!RTP31)</f>
        <v/>
      </c>
      <c r="RTQ31" s="14" t="str">
        <f>IF('Employee Input 20-21'!RTQ31="","",'Employee Input 20-21'!RTQ31)</f>
        <v/>
      </c>
      <c r="RTR31" s="14" t="str">
        <f>IF('Employee Input 20-21'!RTR31="","",'Employee Input 20-21'!RTR31)</f>
        <v/>
      </c>
      <c r="RTS31" s="14" t="str">
        <f>IF('Employee Input 20-21'!RTS31="","",'Employee Input 20-21'!RTS31)</f>
        <v/>
      </c>
      <c r="RTT31" s="14" t="str">
        <f>IF('Employee Input 20-21'!RTT31="","",'Employee Input 20-21'!RTT31)</f>
        <v/>
      </c>
      <c r="RTU31" s="14" t="str">
        <f>IF('Employee Input 20-21'!RTU31="","",'Employee Input 20-21'!RTU31)</f>
        <v/>
      </c>
      <c r="RTV31" s="14" t="str">
        <f>IF('Employee Input 20-21'!RTV31="","",'Employee Input 20-21'!RTV31)</f>
        <v/>
      </c>
      <c r="RTW31" s="14" t="str">
        <f>IF('Employee Input 20-21'!RTW31="","",'Employee Input 20-21'!RTW31)</f>
        <v/>
      </c>
      <c r="RTX31" s="14" t="str">
        <f>IF('Employee Input 20-21'!RTX31="","",'Employee Input 20-21'!RTX31)</f>
        <v/>
      </c>
      <c r="RTY31" s="14" t="str">
        <f>IF('Employee Input 20-21'!RTY31="","",'Employee Input 20-21'!RTY31)</f>
        <v/>
      </c>
      <c r="RTZ31" s="14" t="str">
        <f>IF('Employee Input 20-21'!RTZ31="","",'Employee Input 20-21'!RTZ31)</f>
        <v/>
      </c>
      <c r="RUA31" s="14" t="str">
        <f>IF('Employee Input 20-21'!RUA31="","",'Employee Input 20-21'!RUA31)</f>
        <v/>
      </c>
      <c r="RUB31" s="14" t="str">
        <f>IF('Employee Input 20-21'!RUB31="","",'Employee Input 20-21'!RUB31)</f>
        <v/>
      </c>
      <c r="RUC31" s="14" t="str">
        <f>IF('Employee Input 20-21'!RUC31="","",'Employee Input 20-21'!RUC31)</f>
        <v/>
      </c>
      <c r="RUD31" s="14" t="str">
        <f>IF('Employee Input 20-21'!RUD31="","",'Employee Input 20-21'!RUD31)</f>
        <v/>
      </c>
      <c r="RUE31" s="14" t="str">
        <f>IF('Employee Input 20-21'!RUE31="","",'Employee Input 20-21'!RUE31)</f>
        <v/>
      </c>
      <c r="RUF31" s="14" t="str">
        <f>IF('Employee Input 20-21'!RUF31="","",'Employee Input 20-21'!RUF31)</f>
        <v/>
      </c>
      <c r="RUG31" s="14" t="str">
        <f>IF('Employee Input 20-21'!RUG31="","",'Employee Input 20-21'!RUG31)</f>
        <v/>
      </c>
      <c r="RUH31" s="14" t="str">
        <f>IF('Employee Input 20-21'!RUH31="","",'Employee Input 20-21'!RUH31)</f>
        <v/>
      </c>
      <c r="RUI31" s="14" t="str">
        <f>IF('Employee Input 20-21'!RUI31="","",'Employee Input 20-21'!RUI31)</f>
        <v/>
      </c>
      <c r="RUJ31" s="14" t="str">
        <f>IF('Employee Input 20-21'!RUJ31="","",'Employee Input 20-21'!RUJ31)</f>
        <v/>
      </c>
      <c r="RUK31" s="14" t="str">
        <f>IF('Employee Input 20-21'!RUK31="","",'Employee Input 20-21'!RUK31)</f>
        <v/>
      </c>
      <c r="RUL31" s="14" t="str">
        <f>IF('Employee Input 20-21'!RUL31="","",'Employee Input 20-21'!RUL31)</f>
        <v/>
      </c>
      <c r="RUM31" s="14" t="str">
        <f>IF('Employee Input 20-21'!RUM31="","",'Employee Input 20-21'!RUM31)</f>
        <v/>
      </c>
      <c r="RUN31" s="14" t="str">
        <f>IF('Employee Input 20-21'!RUN31="","",'Employee Input 20-21'!RUN31)</f>
        <v/>
      </c>
      <c r="RUO31" s="14" t="str">
        <f>IF('Employee Input 20-21'!RUO31="","",'Employee Input 20-21'!RUO31)</f>
        <v/>
      </c>
      <c r="RUP31" s="14" t="str">
        <f>IF('Employee Input 20-21'!RUP31="","",'Employee Input 20-21'!RUP31)</f>
        <v/>
      </c>
      <c r="RUQ31" s="14" t="str">
        <f>IF('Employee Input 20-21'!RUQ31="","",'Employee Input 20-21'!RUQ31)</f>
        <v/>
      </c>
      <c r="RUR31" s="14" t="str">
        <f>IF('Employee Input 20-21'!RUR31="","",'Employee Input 20-21'!RUR31)</f>
        <v/>
      </c>
      <c r="RUS31" s="14" t="str">
        <f>IF('Employee Input 20-21'!RUS31="","",'Employee Input 20-21'!RUS31)</f>
        <v/>
      </c>
      <c r="RUT31" s="14" t="str">
        <f>IF('Employee Input 20-21'!RUT31="","",'Employee Input 20-21'!RUT31)</f>
        <v/>
      </c>
      <c r="RUU31" s="14" t="str">
        <f>IF('Employee Input 20-21'!RUU31="","",'Employee Input 20-21'!RUU31)</f>
        <v/>
      </c>
      <c r="RUV31" s="14" t="str">
        <f>IF('Employee Input 20-21'!RUV31="","",'Employee Input 20-21'!RUV31)</f>
        <v/>
      </c>
      <c r="RUW31" s="14" t="str">
        <f>IF('Employee Input 20-21'!RUW31="","",'Employee Input 20-21'!RUW31)</f>
        <v/>
      </c>
      <c r="RUX31" s="14" t="str">
        <f>IF('Employee Input 20-21'!RUX31="","",'Employee Input 20-21'!RUX31)</f>
        <v/>
      </c>
      <c r="RUY31" s="14" t="str">
        <f>IF('Employee Input 20-21'!RUY31="","",'Employee Input 20-21'!RUY31)</f>
        <v/>
      </c>
      <c r="RUZ31" s="14" t="str">
        <f>IF('Employee Input 20-21'!RUZ31="","",'Employee Input 20-21'!RUZ31)</f>
        <v/>
      </c>
      <c r="RVA31" s="14" t="str">
        <f>IF('Employee Input 20-21'!RVA31="","",'Employee Input 20-21'!RVA31)</f>
        <v/>
      </c>
      <c r="RVB31" s="14" t="str">
        <f>IF('Employee Input 20-21'!RVB31="","",'Employee Input 20-21'!RVB31)</f>
        <v/>
      </c>
      <c r="RVC31" s="14" t="str">
        <f>IF('Employee Input 20-21'!RVC31="","",'Employee Input 20-21'!RVC31)</f>
        <v/>
      </c>
      <c r="RVD31" s="14" t="str">
        <f>IF('Employee Input 20-21'!RVD31="","",'Employee Input 20-21'!RVD31)</f>
        <v/>
      </c>
      <c r="RVE31" s="14" t="str">
        <f>IF('Employee Input 20-21'!RVE31="","",'Employee Input 20-21'!RVE31)</f>
        <v/>
      </c>
      <c r="RVF31" s="14" t="str">
        <f>IF('Employee Input 20-21'!RVF31="","",'Employee Input 20-21'!RVF31)</f>
        <v/>
      </c>
      <c r="RVG31" s="14" t="str">
        <f>IF('Employee Input 20-21'!RVG31="","",'Employee Input 20-21'!RVG31)</f>
        <v/>
      </c>
      <c r="RVH31" s="14" t="str">
        <f>IF('Employee Input 20-21'!RVH31="","",'Employee Input 20-21'!RVH31)</f>
        <v/>
      </c>
      <c r="RVI31" s="14" t="str">
        <f>IF('Employee Input 20-21'!RVI31="","",'Employee Input 20-21'!RVI31)</f>
        <v/>
      </c>
      <c r="RVJ31" s="14" t="str">
        <f>IF('Employee Input 20-21'!RVJ31="","",'Employee Input 20-21'!RVJ31)</f>
        <v/>
      </c>
      <c r="RVK31" s="14" t="str">
        <f>IF('Employee Input 20-21'!RVK31="","",'Employee Input 20-21'!RVK31)</f>
        <v/>
      </c>
      <c r="RVL31" s="14" t="str">
        <f>IF('Employee Input 20-21'!RVL31="","",'Employee Input 20-21'!RVL31)</f>
        <v/>
      </c>
      <c r="RVM31" s="14" t="str">
        <f>IF('Employee Input 20-21'!RVM31="","",'Employee Input 20-21'!RVM31)</f>
        <v/>
      </c>
      <c r="RVN31" s="14" t="str">
        <f>IF('Employee Input 20-21'!RVN31="","",'Employee Input 20-21'!RVN31)</f>
        <v/>
      </c>
      <c r="RVO31" s="14" t="str">
        <f>IF('Employee Input 20-21'!RVO31="","",'Employee Input 20-21'!RVO31)</f>
        <v/>
      </c>
      <c r="RVP31" s="14" t="str">
        <f>IF('Employee Input 20-21'!RVP31="","",'Employee Input 20-21'!RVP31)</f>
        <v/>
      </c>
      <c r="RVQ31" s="14" t="str">
        <f>IF('Employee Input 20-21'!RVQ31="","",'Employee Input 20-21'!RVQ31)</f>
        <v/>
      </c>
      <c r="RVR31" s="14" t="str">
        <f>IF('Employee Input 20-21'!RVR31="","",'Employee Input 20-21'!RVR31)</f>
        <v/>
      </c>
      <c r="RVS31" s="14" t="str">
        <f>IF('Employee Input 20-21'!RVS31="","",'Employee Input 20-21'!RVS31)</f>
        <v/>
      </c>
      <c r="RVT31" s="14" t="str">
        <f>IF('Employee Input 20-21'!RVT31="","",'Employee Input 20-21'!RVT31)</f>
        <v/>
      </c>
      <c r="RVU31" s="14" t="str">
        <f>IF('Employee Input 20-21'!RVU31="","",'Employee Input 20-21'!RVU31)</f>
        <v/>
      </c>
      <c r="RVV31" s="14" t="str">
        <f>IF('Employee Input 20-21'!RVV31="","",'Employee Input 20-21'!RVV31)</f>
        <v/>
      </c>
      <c r="RVW31" s="14" t="str">
        <f>IF('Employee Input 20-21'!RVW31="","",'Employee Input 20-21'!RVW31)</f>
        <v/>
      </c>
      <c r="RVX31" s="14" t="str">
        <f>IF('Employee Input 20-21'!RVX31="","",'Employee Input 20-21'!RVX31)</f>
        <v/>
      </c>
      <c r="RVY31" s="14" t="str">
        <f>IF('Employee Input 20-21'!RVY31="","",'Employee Input 20-21'!RVY31)</f>
        <v/>
      </c>
      <c r="RVZ31" s="14" t="str">
        <f>IF('Employee Input 20-21'!RVZ31="","",'Employee Input 20-21'!RVZ31)</f>
        <v/>
      </c>
      <c r="RWA31" s="14" t="str">
        <f>IF('Employee Input 20-21'!RWA31="","",'Employee Input 20-21'!RWA31)</f>
        <v/>
      </c>
      <c r="RWB31" s="14" t="str">
        <f>IF('Employee Input 20-21'!RWB31="","",'Employee Input 20-21'!RWB31)</f>
        <v/>
      </c>
      <c r="RWC31" s="14" t="str">
        <f>IF('Employee Input 20-21'!RWC31="","",'Employee Input 20-21'!RWC31)</f>
        <v/>
      </c>
      <c r="RWD31" s="14" t="str">
        <f>IF('Employee Input 20-21'!RWD31="","",'Employee Input 20-21'!RWD31)</f>
        <v/>
      </c>
      <c r="RWE31" s="14" t="str">
        <f>IF('Employee Input 20-21'!RWE31="","",'Employee Input 20-21'!RWE31)</f>
        <v/>
      </c>
      <c r="RWF31" s="14" t="str">
        <f>IF('Employee Input 20-21'!RWF31="","",'Employee Input 20-21'!RWF31)</f>
        <v/>
      </c>
      <c r="RWG31" s="14" t="str">
        <f>IF('Employee Input 20-21'!RWG31="","",'Employee Input 20-21'!RWG31)</f>
        <v/>
      </c>
      <c r="RWH31" s="14" t="str">
        <f>IF('Employee Input 20-21'!RWH31="","",'Employee Input 20-21'!RWH31)</f>
        <v/>
      </c>
      <c r="RWI31" s="14" t="str">
        <f>IF('Employee Input 20-21'!RWI31="","",'Employee Input 20-21'!RWI31)</f>
        <v/>
      </c>
      <c r="RWJ31" s="14" t="str">
        <f>IF('Employee Input 20-21'!RWJ31="","",'Employee Input 20-21'!RWJ31)</f>
        <v/>
      </c>
      <c r="RWK31" s="14" t="str">
        <f>IF('Employee Input 20-21'!RWK31="","",'Employee Input 20-21'!RWK31)</f>
        <v/>
      </c>
      <c r="RWL31" s="14" t="str">
        <f>IF('Employee Input 20-21'!RWL31="","",'Employee Input 20-21'!RWL31)</f>
        <v/>
      </c>
      <c r="RWM31" s="14" t="str">
        <f>IF('Employee Input 20-21'!RWM31="","",'Employee Input 20-21'!RWM31)</f>
        <v/>
      </c>
      <c r="RWN31" s="14" t="str">
        <f>IF('Employee Input 20-21'!RWN31="","",'Employee Input 20-21'!RWN31)</f>
        <v/>
      </c>
      <c r="RWO31" s="14" t="str">
        <f>IF('Employee Input 20-21'!RWO31="","",'Employee Input 20-21'!RWO31)</f>
        <v/>
      </c>
      <c r="RWP31" s="14" t="str">
        <f>IF('Employee Input 20-21'!RWP31="","",'Employee Input 20-21'!RWP31)</f>
        <v/>
      </c>
      <c r="RWQ31" s="14" t="str">
        <f>IF('Employee Input 20-21'!RWQ31="","",'Employee Input 20-21'!RWQ31)</f>
        <v/>
      </c>
      <c r="RWR31" s="14" t="str">
        <f>IF('Employee Input 20-21'!RWR31="","",'Employee Input 20-21'!RWR31)</f>
        <v/>
      </c>
      <c r="RWS31" s="14" t="str">
        <f>IF('Employee Input 20-21'!RWS31="","",'Employee Input 20-21'!RWS31)</f>
        <v/>
      </c>
      <c r="RWT31" s="14" t="str">
        <f>IF('Employee Input 20-21'!RWT31="","",'Employee Input 20-21'!RWT31)</f>
        <v/>
      </c>
      <c r="RWU31" s="14" t="str">
        <f>IF('Employee Input 20-21'!RWU31="","",'Employee Input 20-21'!RWU31)</f>
        <v/>
      </c>
      <c r="RWV31" s="14" t="str">
        <f>IF('Employee Input 20-21'!RWV31="","",'Employee Input 20-21'!RWV31)</f>
        <v/>
      </c>
      <c r="RWW31" s="14" t="str">
        <f>IF('Employee Input 20-21'!RWW31="","",'Employee Input 20-21'!RWW31)</f>
        <v/>
      </c>
      <c r="RWX31" s="14" t="str">
        <f>IF('Employee Input 20-21'!RWX31="","",'Employee Input 20-21'!RWX31)</f>
        <v/>
      </c>
      <c r="RWY31" s="14" t="str">
        <f>IF('Employee Input 20-21'!RWY31="","",'Employee Input 20-21'!RWY31)</f>
        <v/>
      </c>
      <c r="RWZ31" s="14" t="str">
        <f>IF('Employee Input 20-21'!RWZ31="","",'Employee Input 20-21'!RWZ31)</f>
        <v/>
      </c>
      <c r="RXA31" s="14" t="str">
        <f>IF('Employee Input 20-21'!RXA31="","",'Employee Input 20-21'!RXA31)</f>
        <v/>
      </c>
      <c r="RXB31" s="14" t="str">
        <f>IF('Employee Input 20-21'!RXB31="","",'Employee Input 20-21'!RXB31)</f>
        <v/>
      </c>
      <c r="RXC31" s="14" t="str">
        <f>IF('Employee Input 20-21'!RXC31="","",'Employee Input 20-21'!RXC31)</f>
        <v/>
      </c>
      <c r="RXD31" s="14" t="str">
        <f>IF('Employee Input 20-21'!RXD31="","",'Employee Input 20-21'!RXD31)</f>
        <v/>
      </c>
      <c r="RXE31" s="14" t="str">
        <f>IF('Employee Input 20-21'!RXE31="","",'Employee Input 20-21'!RXE31)</f>
        <v/>
      </c>
      <c r="RXF31" s="14" t="str">
        <f>IF('Employee Input 20-21'!RXF31="","",'Employee Input 20-21'!RXF31)</f>
        <v/>
      </c>
      <c r="RXG31" s="14" t="str">
        <f>IF('Employee Input 20-21'!RXG31="","",'Employee Input 20-21'!RXG31)</f>
        <v/>
      </c>
      <c r="RXH31" s="14" t="str">
        <f>IF('Employee Input 20-21'!RXH31="","",'Employee Input 20-21'!RXH31)</f>
        <v/>
      </c>
      <c r="RXI31" s="14" t="str">
        <f>IF('Employee Input 20-21'!RXI31="","",'Employee Input 20-21'!RXI31)</f>
        <v/>
      </c>
      <c r="RXJ31" s="14" t="str">
        <f>IF('Employee Input 20-21'!RXJ31="","",'Employee Input 20-21'!RXJ31)</f>
        <v/>
      </c>
      <c r="RXK31" s="14" t="str">
        <f>IF('Employee Input 20-21'!RXK31="","",'Employee Input 20-21'!RXK31)</f>
        <v/>
      </c>
      <c r="RXL31" s="14" t="str">
        <f>IF('Employee Input 20-21'!RXL31="","",'Employee Input 20-21'!RXL31)</f>
        <v/>
      </c>
      <c r="RXM31" s="14" t="str">
        <f>IF('Employee Input 20-21'!RXM31="","",'Employee Input 20-21'!RXM31)</f>
        <v/>
      </c>
      <c r="RXN31" s="14" t="str">
        <f>IF('Employee Input 20-21'!RXN31="","",'Employee Input 20-21'!RXN31)</f>
        <v/>
      </c>
      <c r="RXO31" s="14" t="str">
        <f>IF('Employee Input 20-21'!RXO31="","",'Employee Input 20-21'!RXO31)</f>
        <v/>
      </c>
      <c r="RXP31" s="14" t="str">
        <f>IF('Employee Input 20-21'!RXP31="","",'Employee Input 20-21'!RXP31)</f>
        <v/>
      </c>
      <c r="RXQ31" s="14" t="str">
        <f>IF('Employee Input 20-21'!RXQ31="","",'Employee Input 20-21'!RXQ31)</f>
        <v/>
      </c>
      <c r="RXR31" s="14" t="str">
        <f>IF('Employee Input 20-21'!RXR31="","",'Employee Input 20-21'!RXR31)</f>
        <v/>
      </c>
      <c r="RXS31" s="14" t="str">
        <f>IF('Employee Input 20-21'!RXS31="","",'Employee Input 20-21'!RXS31)</f>
        <v/>
      </c>
      <c r="RXT31" s="14" t="str">
        <f>IF('Employee Input 20-21'!RXT31="","",'Employee Input 20-21'!RXT31)</f>
        <v/>
      </c>
      <c r="RXU31" s="14" t="str">
        <f>IF('Employee Input 20-21'!RXU31="","",'Employee Input 20-21'!RXU31)</f>
        <v/>
      </c>
      <c r="RXV31" s="14" t="str">
        <f>IF('Employee Input 20-21'!RXV31="","",'Employee Input 20-21'!RXV31)</f>
        <v/>
      </c>
      <c r="RXW31" s="14" t="str">
        <f>IF('Employee Input 20-21'!RXW31="","",'Employee Input 20-21'!RXW31)</f>
        <v/>
      </c>
      <c r="RXX31" s="14" t="str">
        <f>IF('Employee Input 20-21'!RXX31="","",'Employee Input 20-21'!RXX31)</f>
        <v/>
      </c>
      <c r="RXY31" s="14" t="str">
        <f>IF('Employee Input 20-21'!RXY31="","",'Employee Input 20-21'!RXY31)</f>
        <v/>
      </c>
      <c r="RXZ31" s="14" t="str">
        <f>IF('Employee Input 20-21'!RXZ31="","",'Employee Input 20-21'!RXZ31)</f>
        <v/>
      </c>
      <c r="RYA31" s="14" t="str">
        <f>IF('Employee Input 20-21'!RYA31="","",'Employee Input 20-21'!RYA31)</f>
        <v/>
      </c>
      <c r="RYB31" s="14" t="str">
        <f>IF('Employee Input 20-21'!RYB31="","",'Employee Input 20-21'!RYB31)</f>
        <v/>
      </c>
      <c r="RYC31" s="14" t="str">
        <f>IF('Employee Input 20-21'!RYC31="","",'Employee Input 20-21'!RYC31)</f>
        <v/>
      </c>
      <c r="RYD31" s="14" t="str">
        <f>IF('Employee Input 20-21'!RYD31="","",'Employee Input 20-21'!RYD31)</f>
        <v/>
      </c>
      <c r="RYE31" s="14" t="str">
        <f>IF('Employee Input 20-21'!RYE31="","",'Employee Input 20-21'!RYE31)</f>
        <v/>
      </c>
      <c r="RYF31" s="14" t="str">
        <f>IF('Employee Input 20-21'!RYF31="","",'Employee Input 20-21'!RYF31)</f>
        <v/>
      </c>
      <c r="RYG31" s="14" t="str">
        <f>IF('Employee Input 20-21'!RYG31="","",'Employee Input 20-21'!RYG31)</f>
        <v/>
      </c>
      <c r="RYH31" s="14" t="str">
        <f>IF('Employee Input 20-21'!RYH31="","",'Employee Input 20-21'!RYH31)</f>
        <v/>
      </c>
      <c r="RYI31" s="14" t="str">
        <f>IF('Employee Input 20-21'!RYI31="","",'Employee Input 20-21'!RYI31)</f>
        <v/>
      </c>
      <c r="RYJ31" s="14" t="str">
        <f>IF('Employee Input 20-21'!RYJ31="","",'Employee Input 20-21'!RYJ31)</f>
        <v/>
      </c>
      <c r="RYK31" s="14" t="str">
        <f>IF('Employee Input 20-21'!RYK31="","",'Employee Input 20-21'!RYK31)</f>
        <v/>
      </c>
      <c r="RYL31" s="14" t="str">
        <f>IF('Employee Input 20-21'!RYL31="","",'Employee Input 20-21'!RYL31)</f>
        <v/>
      </c>
      <c r="RYM31" s="14" t="str">
        <f>IF('Employee Input 20-21'!RYM31="","",'Employee Input 20-21'!RYM31)</f>
        <v/>
      </c>
      <c r="RYN31" s="14" t="str">
        <f>IF('Employee Input 20-21'!RYN31="","",'Employee Input 20-21'!RYN31)</f>
        <v/>
      </c>
      <c r="RYO31" s="14" t="str">
        <f>IF('Employee Input 20-21'!RYO31="","",'Employee Input 20-21'!RYO31)</f>
        <v/>
      </c>
      <c r="RYP31" s="14" t="str">
        <f>IF('Employee Input 20-21'!RYP31="","",'Employee Input 20-21'!RYP31)</f>
        <v/>
      </c>
      <c r="RYQ31" s="14" t="str">
        <f>IF('Employee Input 20-21'!RYQ31="","",'Employee Input 20-21'!RYQ31)</f>
        <v/>
      </c>
      <c r="RYR31" s="14" t="str">
        <f>IF('Employee Input 20-21'!RYR31="","",'Employee Input 20-21'!RYR31)</f>
        <v/>
      </c>
      <c r="RYS31" s="14" t="str">
        <f>IF('Employee Input 20-21'!RYS31="","",'Employee Input 20-21'!RYS31)</f>
        <v/>
      </c>
      <c r="RYT31" s="14" t="str">
        <f>IF('Employee Input 20-21'!RYT31="","",'Employee Input 20-21'!RYT31)</f>
        <v/>
      </c>
      <c r="RYU31" s="14" t="str">
        <f>IF('Employee Input 20-21'!RYU31="","",'Employee Input 20-21'!RYU31)</f>
        <v/>
      </c>
      <c r="RYV31" s="14" t="str">
        <f>IF('Employee Input 20-21'!RYV31="","",'Employee Input 20-21'!RYV31)</f>
        <v/>
      </c>
      <c r="RYW31" s="14" t="str">
        <f>IF('Employee Input 20-21'!RYW31="","",'Employee Input 20-21'!RYW31)</f>
        <v/>
      </c>
      <c r="RYX31" s="14" t="str">
        <f>IF('Employee Input 20-21'!RYX31="","",'Employee Input 20-21'!RYX31)</f>
        <v/>
      </c>
      <c r="RYY31" s="14" t="str">
        <f>IF('Employee Input 20-21'!RYY31="","",'Employee Input 20-21'!RYY31)</f>
        <v/>
      </c>
      <c r="RYZ31" s="14" t="str">
        <f>IF('Employee Input 20-21'!RYZ31="","",'Employee Input 20-21'!RYZ31)</f>
        <v/>
      </c>
      <c r="RZA31" s="14" t="str">
        <f>IF('Employee Input 20-21'!RZA31="","",'Employee Input 20-21'!RZA31)</f>
        <v/>
      </c>
      <c r="RZB31" s="14" t="str">
        <f>IF('Employee Input 20-21'!RZB31="","",'Employee Input 20-21'!RZB31)</f>
        <v/>
      </c>
      <c r="RZC31" s="14" t="str">
        <f>IF('Employee Input 20-21'!RZC31="","",'Employee Input 20-21'!RZC31)</f>
        <v/>
      </c>
      <c r="RZD31" s="14" t="str">
        <f>IF('Employee Input 20-21'!RZD31="","",'Employee Input 20-21'!RZD31)</f>
        <v/>
      </c>
      <c r="RZE31" s="14" t="str">
        <f>IF('Employee Input 20-21'!RZE31="","",'Employee Input 20-21'!RZE31)</f>
        <v/>
      </c>
      <c r="RZF31" s="14" t="str">
        <f>IF('Employee Input 20-21'!RZF31="","",'Employee Input 20-21'!RZF31)</f>
        <v/>
      </c>
      <c r="RZG31" s="14" t="str">
        <f>IF('Employee Input 20-21'!RZG31="","",'Employee Input 20-21'!RZG31)</f>
        <v/>
      </c>
      <c r="RZH31" s="14" t="str">
        <f>IF('Employee Input 20-21'!RZH31="","",'Employee Input 20-21'!RZH31)</f>
        <v/>
      </c>
      <c r="RZI31" s="14" t="str">
        <f>IF('Employee Input 20-21'!RZI31="","",'Employee Input 20-21'!RZI31)</f>
        <v/>
      </c>
      <c r="RZJ31" s="14" t="str">
        <f>IF('Employee Input 20-21'!RZJ31="","",'Employee Input 20-21'!RZJ31)</f>
        <v/>
      </c>
      <c r="RZK31" s="14" t="str">
        <f>IF('Employee Input 20-21'!RZK31="","",'Employee Input 20-21'!RZK31)</f>
        <v/>
      </c>
      <c r="RZL31" s="14" t="str">
        <f>IF('Employee Input 20-21'!RZL31="","",'Employee Input 20-21'!RZL31)</f>
        <v/>
      </c>
      <c r="RZM31" s="14" t="str">
        <f>IF('Employee Input 20-21'!RZM31="","",'Employee Input 20-21'!RZM31)</f>
        <v/>
      </c>
      <c r="RZN31" s="14" t="str">
        <f>IF('Employee Input 20-21'!RZN31="","",'Employee Input 20-21'!RZN31)</f>
        <v/>
      </c>
      <c r="RZO31" s="14" t="str">
        <f>IF('Employee Input 20-21'!RZO31="","",'Employee Input 20-21'!RZO31)</f>
        <v/>
      </c>
      <c r="RZP31" s="14" t="str">
        <f>IF('Employee Input 20-21'!RZP31="","",'Employee Input 20-21'!RZP31)</f>
        <v/>
      </c>
      <c r="RZQ31" s="14" t="str">
        <f>IF('Employee Input 20-21'!RZQ31="","",'Employee Input 20-21'!RZQ31)</f>
        <v/>
      </c>
      <c r="RZR31" s="14" t="str">
        <f>IF('Employee Input 20-21'!RZR31="","",'Employee Input 20-21'!RZR31)</f>
        <v/>
      </c>
      <c r="RZS31" s="14" t="str">
        <f>IF('Employee Input 20-21'!RZS31="","",'Employee Input 20-21'!RZS31)</f>
        <v/>
      </c>
      <c r="RZT31" s="14" t="str">
        <f>IF('Employee Input 20-21'!RZT31="","",'Employee Input 20-21'!RZT31)</f>
        <v/>
      </c>
      <c r="RZU31" s="14" t="str">
        <f>IF('Employee Input 20-21'!RZU31="","",'Employee Input 20-21'!RZU31)</f>
        <v/>
      </c>
      <c r="RZV31" s="14" t="str">
        <f>IF('Employee Input 20-21'!RZV31="","",'Employee Input 20-21'!RZV31)</f>
        <v/>
      </c>
      <c r="RZW31" s="14" t="str">
        <f>IF('Employee Input 20-21'!RZW31="","",'Employee Input 20-21'!RZW31)</f>
        <v/>
      </c>
      <c r="RZX31" s="14" t="str">
        <f>IF('Employee Input 20-21'!RZX31="","",'Employee Input 20-21'!RZX31)</f>
        <v/>
      </c>
      <c r="RZY31" s="14" t="str">
        <f>IF('Employee Input 20-21'!RZY31="","",'Employee Input 20-21'!RZY31)</f>
        <v/>
      </c>
      <c r="RZZ31" s="14" t="str">
        <f>IF('Employee Input 20-21'!RZZ31="","",'Employee Input 20-21'!RZZ31)</f>
        <v/>
      </c>
      <c r="SAA31" s="14" t="str">
        <f>IF('Employee Input 20-21'!SAA31="","",'Employee Input 20-21'!SAA31)</f>
        <v/>
      </c>
      <c r="SAB31" s="14" t="str">
        <f>IF('Employee Input 20-21'!SAB31="","",'Employee Input 20-21'!SAB31)</f>
        <v/>
      </c>
      <c r="SAC31" s="14" t="str">
        <f>IF('Employee Input 20-21'!SAC31="","",'Employee Input 20-21'!SAC31)</f>
        <v/>
      </c>
      <c r="SAD31" s="14" t="str">
        <f>IF('Employee Input 20-21'!SAD31="","",'Employee Input 20-21'!SAD31)</f>
        <v/>
      </c>
      <c r="SAE31" s="14" t="str">
        <f>IF('Employee Input 20-21'!SAE31="","",'Employee Input 20-21'!SAE31)</f>
        <v/>
      </c>
      <c r="SAF31" s="14" t="str">
        <f>IF('Employee Input 20-21'!SAF31="","",'Employee Input 20-21'!SAF31)</f>
        <v/>
      </c>
      <c r="SAG31" s="14" t="str">
        <f>IF('Employee Input 20-21'!SAG31="","",'Employee Input 20-21'!SAG31)</f>
        <v/>
      </c>
      <c r="SAH31" s="14" t="str">
        <f>IF('Employee Input 20-21'!SAH31="","",'Employee Input 20-21'!SAH31)</f>
        <v/>
      </c>
      <c r="SAI31" s="14" t="str">
        <f>IF('Employee Input 20-21'!SAI31="","",'Employee Input 20-21'!SAI31)</f>
        <v/>
      </c>
      <c r="SAJ31" s="14" t="str">
        <f>IF('Employee Input 20-21'!SAJ31="","",'Employee Input 20-21'!SAJ31)</f>
        <v/>
      </c>
      <c r="SAK31" s="14" t="str">
        <f>IF('Employee Input 20-21'!SAK31="","",'Employee Input 20-21'!SAK31)</f>
        <v/>
      </c>
      <c r="SAL31" s="14" t="str">
        <f>IF('Employee Input 20-21'!SAL31="","",'Employee Input 20-21'!SAL31)</f>
        <v/>
      </c>
      <c r="SAM31" s="14" t="str">
        <f>IF('Employee Input 20-21'!SAM31="","",'Employee Input 20-21'!SAM31)</f>
        <v/>
      </c>
      <c r="SAN31" s="14" t="str">
        <f>IF('Employee Input 20-21'!SAN31="","",'Employee Input 20-21'!SAN31)</f>
        <v/>
      </c>
      <c r="SAO31" s="14" t="str">
        <f>IF('Employee Input 20-21'!SAO31="","",'Employee Input 20-21'!SAO31)</f>
        <v/>
      </c>
      <c r="SAP31" s="14" t="str">
        <f>IF('Employee Input 20-21'!SAP31="","",'Employee Input 20-21'!SAP31)</f>
        <v/>
      </c>
      <c r="SAQ31" s="14" t="str">
        <f>IF('Employee Input 20-21'!SAQ31="","",'Employee Input 20-21'!SAQ31)</f>
        <v/>
      </c>
      <c r="SAR31" s="14" t="str">
        <f>IF('Employee Input 20-21'!SAR31="","",'Employee Input 20-21'!SAR31)</f>
        <v/>
      </c>
      <c r="SAS31" s="14" t="str">
        <f>IF('Employee Input 20-21'!SAS31="","",'Employee Input 20-21'!SAS31)</f>
        <v/>
      </c>
      <c r="SAT31" s="14" t="str">
        <f>IF('Employee Input 20-21'!SAT31="","",'Employee Input 20-21'!SAT31)</f>
        <v/>
      </c>
      <c r="SAU31" s="14" t="str">
        <f>IF('Employee Input 20-21'!SAU31="","",'Employee Input 20-21'!SAU31)</f>
        <v/>
      </c>
      <c r="SAV31" s="14" t="str">
        <f>IF('Employee Input 20-21'!SAV31="","",'Employee Input 20-21'!SAV31)</f>
        <v/>
      </c>
      <c r="SAW31" s="14" t="str">
        <f>IF('Employee Input 20-21'!SAW31="","",'Employee Input 20-21'!SAW31)</f>
        <v/>
      </c>
      <c r="SAX31" s="14" t="str">
        <f>IF('Employee Input 20-21'!SAX31="","",'Employee Input 20-21'!SAX31)</f>
        <v/>
      </c>
      <c r="SAY31" s="14" t="str">
        <f>IF('Employee Input 20-21'!SAY31="","",'Employee Input 20-21'!SAY31)</f>
        <v/>
      </c>
      <c r="SAZ31" s="14" t="str">
        <f>IF('Employee Input 20-21'!SAZ31="","",'Employee Input 20-21'!SAZ31)</f>
        <v/>
      </c>
      <c r="SBA31" s="14" t="str">
        <f>IF('Employee Input 20-21'!SBA31="","",'Employee Input 20-21'!SBA31)</f>
        <v/>
      </c>
      <c r="SBB31" s="14" t="str">
        <f>IF('Employee Input 20-21'!SBB31="","",'Employee Input 20-21'!SBB31)</f>
        <v/>
      </c>
      <c r="SBC31" s="14" t="str">
        <f>IF('Employee Input 20-21'!SBC31="","",'Employee Input 20-21'!SBC31)</f>
        <v/>
      </c>
      <c r="SBD31" s="14" t="str">
        <f>IF('Employee Input 20-21'!SBD31="","",'Employee Input 20-21'!SBD31)</f>
        <v/>
      </c>
      <c r="SBE31" s="14" t="str">
        <f>IF('Employee Input 20-21'!SBE31="","",'Employee Input 20-21'!SBE31)</f>
        <v/>
      </c>
      <c r="SBF31" s="14" t="str">
        <f>IF('Employee Input 20-21'!SBF31="","",'Employee Input 20-21'!SBF31)</f>
        <v/>
      </c>
      <c r="SBG31" s="14" t="str">
        <f>IF('Employee Input 20-21'!SBG31="","",'Employee Input 20-21'!SBG31)</f>
        <v/>
      </c>
      <c r="SBH31" s="14" t="str">
        <f>IF('Employee Input 20-21'!SBH31="","",'Employee Input 20-21'!SBH31)</f>
        <v/>
      </c>
      <c r="SBI31" s="14" t="str">
        <f>IF('Employee Input 20-21'!SBI31="","",'Employee Input 20-21'!SBI31)</f>
        <v/>
      </c>
      <c r="SBJ31" s="14" t="str">
        <f>IF('Employee Input 20-21'!SBJ31="","",'Employee Input 20-21'!SBJ31)</f>
        <v/>
      </c>
      <c r="SBK31" s="14" t="str">
        <f>IF('Employee Input 20-21'!SBK31="","",'Employee Input 20-21'!SBK31)</f>
        <v/>
      </c>
      <c r="SBL31" s="14" t="str">
        <f>IF('Employee Input 20-21'!SBL31="","",'Employee Input 20-21'!SBL31)</f>
        <v/>
      </c>
      <c r="SBM31" s="14" t="str">
        <f>IF('Employee Input 20-21'!SBM31="","",'Employee Input 20-21'!SBM31)</f>
        <v/>
      </c>
      <c r="SBN31" s="14" t="str">
        <f>IF('Employee Input 20-21'!SBN31="","",'Employee Input 20-21'!SBN31)</f>
        <v/>
      </c>
      <c r="SBO31" s="14" t="str">
        <f>IF('Employee Input 20-21'!SBO31="","",'Employee Input 20-21'!SBO31)</f>
        <v/>
      </c>
      <c r="SBP31" s="14" t="str">
        <f>IF('Employee Input 20-21'!SBP31="","",'Employee Input 20-21'!SBP31)</f>
        <v/>
      </c>
      <c r="SBQ31" s="14" t="str">
        <f>IF('Employee Input 20-21'!SBQ31="","",'Employee Input 20-21'!SBQ31)</f>
        <v/>
      </c>
      <c r="SBR31" s="14" t="str">
        <f>IF('Employee Input 20-21'!SBR31="","",'Employee Input 20-21'!SBR31)</f>
        <v/>
      </c>
      <c r="SBS31" s="14" t="str">
        <f>IF('Employee Input 20-21'!SBS31="","",'Employee Input 20-21'!SBS31)</f>
        <v/>
      </c>
      <c r="SBT31" s="14" t="str">
        <f>IF('Employee Input 20-21'!SBT31="","",'Employee Input 20-21'!SBT31)</f>
        <v/>
      </c>
      <c r="SBU31" s="14" t="str">
        <f>IF('Employee Input 20-21'!SBU31="","",'Employee Input 20-21'!SBU31)</f>
        <v/>
      </c>
      <c r="SBV31" s="14" t="str">
        <f>IF('Employee Input 20-21'!SBV31="","",'Employee Input 20-21'!SBV31)</f>
        <v/>
      </c>
      <c r="SBW31" s="14" t="str">
        <f>IF('Employee Input 20-21'!SBW31="","",'Employee Input 20-21'!SBW31)</f>
        <v/>
      </c>
      <c r="SBX31" s="14" t="str">
        <f>IF('Employee Input 20-21'!SBX31="","",'Employee Input 20-21'!SBX31)</f>
        <v/>
      </c>
      <c r="SBY31" s="14" t="str">
        <f>IF('Employee Input 20-21'!SBY31="","",'Employee Input 20-21'!SBY31)</f>
        <v/>
      </c>
      <c r="SBZ31" s="14" t="str">
        <f>IF('Employee Input 20-21'!SBZ31="","",'Employee Input 20-21'!SBZ31)</f>
        <v/>
      </c>
      <c r="SCA31" s="14" t="str">
        <f>IF('Employee Input 20-21'!SCA31="","",'Employee Input 20-21'!SCA31)</f>
        <v/>
      </c>
      <c r="SCB31" s="14" t="str">
        <f>IF('Employee Input 20-21'!SCB31="","",'Employee Input 20-21'!SCB31)</f>
        <v/>
      </c>
      <c r="SCC31" s="14" t="str">
        <f>IF('Employee Input 20-21'!SCC31="","",'Employee Input 20-21'!SCC31)</f>
        <v/>
      </c>
      <c r="SCD31" s="14" t="str">
        <f>IF('Employee Input 20-21'!SCD31="","",'Employee Input 20-21'!SCD31)</f>
        <v/>
      </c>
      <c r="SCE31" s="14" t="str">
        <f>IF('Employee Input 20-21'!SCE31="","",'Employee Input 20-21'!SCE31)</f>
        <v/>
      </c>
      <c r="SCF31" s="14" t="str">
        <f>IF('Employee Input 20-21'!SCF31="","",'Employee Input 20-21'!SCF31)</f>
        <v/>
      </c>
      <c r="SCG31" s="14" t="str">
        <f>IF('Employee Input 20-21'!SCG31="","",'Employee Input 20-21'!SCG31)</f>
        <v/>
      </c>
      <c r="SCH31" s="14" t="str">
        <f>IF('Employee Input 20-21'!SCH31="","",'Employee Input 20-21'!SCH31)</f>
        <v/>
      </c>
      <c r="SCI31" s="14" t="str">
        <f>IF('Employee Input 20-21'!SCI31="","",'Employee Input 20-21'!SCI31)</f>
        <v/>
      </c>
      <c r="SCJ31" s="14" t="str">
        <f>IF('Employee Input 20-21'!SCJ31="","",'Employee Input 20-21'!SCJ31)</f>
        <v/>
      </c>
      <c r="SCK31" s="14" t="str">
        <f>IF('Employee Input 20-21'!SCK31="","",'Employee Input 20-21'!SCK31)</f>
        <v/>
      </c>
      <c r="SCL31" s="14" t="str">
        <f>IF('Employee Input 20-21'!SCL31="","",'Employee Input 20-21'!SCL31)</f>
        <v/>
      </c>
      <c r="SCM31" s="14" t="str">
        <f>IF('Employee Input 20-21'!SCM31="","",'Employee Input 20-21'!SCM31)</f>
        <v/>
      </c>
      <c r="SCN31" s="14" t="str">
        <f>IF('Employee Input 20-21'!SCN31="","",'Employee Input 20-21'!SCN31)</f>
        <v/>
      </c>
      <c r="SCO31" s="14" t="str">
        <f>IF('Employee Input 20-21'!SCO31="","",'Employee Input 20-21'!SCO31)</f>
        <v/>
      </c>
      <c r="SCP31" s="14" t="str">
        <f>IF('Employee Input 20-21'!SCP31="","",'Employee Input 20-21'!SCP31)</f>
        <v/>
      </c>
      <c r="SCQ31" s="14" t="str">
        <f>IF('Employee Input 20-21'!SCQ31="","",'Employee Input 20-21'!SCQ31)</f>
        <v/>
      </c>
      <c r="SCR31" s="14" t="str">
        <f>IF('Employee Input 20-21'!SCR31="","",'Employee Input 20-21'!SCR31)</f>
        <v/>
      </c>
      <c r="SCS31" s="14" t="str">
        <f>IF('Employee Input 20-21'!SCS31="","",'Employee Input 20-21'!SCS31)</f>
        <v/>
      </c>
      <c r="SCT31" s="14" t="str">
        <f>IF('Employee Input 20-21'!SCT31="","",'Employee Input 20-21'!SCT31)</f>
        <v/>
      </c>
      <c r="SCU31" s="14" t="str">
        <f>IF('Employee Input 20-21'!SCU31="","",'Employee Input 20-21'!SCU31)</f>
        <v/>
      </c>
      <c r="SCV31" s="14" t="str">
        <f>IF('Employee Input 20-21'!SCV31="","",'Employee Input 20-21'!SCV31)</f>
        <v/>
      </c>
      <c r="SCW31" s="14" t="str">
        <f>IF('Employee Input 20-21'!SCW31="","",'Employee Input 20-21'!SCW31)</f>
        <v/>
      </c>
      <c r="SCX31" s="14" t="str">
        <f>IF('Employee Input 20-21'!SCX31="","",'Employee Input 20-21'!SCX31)</f>
        <v/>
      </c>
      <c r="SCY31" s="14" t="str">
        <f>IF('Employee Input 20-21'!SCY31="","",'Employee Input 20-21'!SCY31)</f>
        <v/>
      </c>
      <c r="SCZ31" s="14" t="str">
        <f>IF('Employee Input 20-21'!SCZ31="","",'Employee Input 20-21'!SCZ31)</f>
        <v/>
      </c>
      <c r="SDA31" s="14" t="str">
        <f>IF('Employee Input 20-21'!SDA31="","",'Employee Input 20-21'!SDA31)</f>
        <v/>
      </c>
      <c r="SDB31" s="14" t="str">
        <f>IF('Employee Input 20-21'!SDB31="","",'Employee Input 20-21'!SDB31)</f>
        <v/>
      </c>
      <c r="SDC31" s="14" t="str">
        <f>IF('Employee Input 20-21'!SDC31="","",'Employee Input 20-21'!SDC31)</f>
        <v/>
      </c>
      <c r="SDD31" s="14" t="str">
        <f>IF('Employee Input 20-21'!SDD31="","",'Employee Input 20-21'!SDD31)</f>
        <v/>
      </c>
      <c r="SDE31" s="14" t="str">
        <f>IF('Employee Input 20-21'!SDE31="","",'Employee Input 20-21'!SDE31)</f>
        <v/>
      </c>
      <c r="SDF31" s="14" t="str">
        <f>IF('Employee Input 20-21'!SDF31="","",'Employee Input 20-21'!SDF31)</f>
        <v/>
      </c>
      <c r="SDG31" s="14" t="str">
        <f>IF('Employee Input 20-21'!SDG31="","",'Employee Input 20-21'!SDG31)</f>
        <v/>
      </c>
      <c r="SDH31" s="14" t="str">
        <f>IF('Employee Input 20-21'!SDH31="","",'Employee Input 20-21'!SDH31)</f>
        <v/>
      </c>
      <c r="SDI31" s="14" t="str">
        <f>IF('Employee Input 20-21'!SDI31="","",'Employee Input 20-21'!SDI31)</f>
        <v/>
      </c>
      <c r="SDJ31" s="14" t="str">
        <f>IF('Employee Input 20-21'!SDJ31="","",'Employee Input 20-21'!SDJ31)</f>
        <v/>
      </c>
      <c r="SDK31" s="14" t="str">
        <f>IF('Employee Input 20-21'!SDK31="","",'Employee Input 20-21'!SDK31)</f>
        <v/>
      </c>
      <c r="SDL31" s="14" t="str">
        <f>IF('Employee Input 20-21'!SDL31="","",'Employee Input 20-21'!SDL31)</f>
        <v/>
      </c>
      <c r="SDM31" s="14" t="str">
        <f>IF('Employee Input 20-21'!SDM31="","",'Employee Input 20-21'!SDM31)</f>
        <v/>
      </c>
      <c r="SDN31" s="14" t="str">
        <f>IF('Employee Input 20-21'!SDN31="","",'Employee Input 20-21'!SDN31)</f>
        <v/>
      </c>
      <c r="SDO31" s="14" t="str">
        <f>IF('Employee Input 20-21'!SDO31="","",'Employee Input 20-21'!SDO31)</f>
        <v/>
      </c>
      <c r="SDP31" s="14" t="str">
        <f>IF('Employee Input 20-21'!SDP31="","",'Employee Input 20-21'!SDP31)</f>
        <v/>
      </c>
      <c r="SDQ31" s="14" t="str">
        <f>IF('Employee Input 20-21'!SDQ31="","",'Employee Input 20-21'!SDQ31)</f>
        <v/>
      </c>
      <c r="SDR31" s="14" t="str">
        <f>IF('Employee Input 20-21'!SDR31="","",'Employee Input 20-21'!SDR31)</f>
        <v/>
      </c>
      <c r="SDS31" s="14" t="str">
        <f>IF('Employee Input 20-21'!SDS31="","",'Employee Input 20-21'!SDS31)</f>
        <v/>
      </c>
      <c r="SDT31" s="14" t="str">
        <f>IF('Employee Input 20-21'!SDT31="","",'Employee Input 20-21'!SDT31)</f>
        <v/>
      </c>
      <c r="SDU31" s="14" t="str">
        <f>IF('Employee Input 20-21'!SDU31="","",'Employee Input 20-21'!SDU31)</f>
        <v/>
      </c>
      <c r="SDV31" s="14" t="str">
        <f>IF('Employee Input 20-21'!SDV31="","",'Employee Input 20-21'!SDV31)</f>
        <v/>
      </c>
      <c r="SDW31" s="14" t="str">
        <f>IF('Employee Input 20-21'!SDW31="","",'Employee Input 20-21'!SDW31)</f>
        <v/>
      </c>
      <c r="SDX31" s="14" t="str">
        <f>IF('Employee Input 20-21'!SDX31="","",'Employee Input 20-21'!SDX31)</f>
        <v/>
      </c>
      <c r="SDY31" s="14" t="str">
        <f>IF('Employee Input 20-21'!SDY31="","",'Employee Input 20-21'!SDY31)</f>
        <v/>
      </c>
      <c r="SDZ31" s="14" t="str">
        <f>IF('Employee Input 20-21'!SDZ31="","",'Employee Input 20-21'!SDZ31)</f>
        <v/>
      </c>
      <c r="SEA31" s="14" t="str">
        <f>IF('Employee Input 20-21'!SEA31="","",'Employee Input 20-21'!SEA31)</f>
        <v/>
      </c>
      <c r="SEB31" s="14" t="str">
        <f>IF('Employee Input 20-21'!SEB31="","",'Employee Input 20-21'!SEB31)</f>
        <v/>
      </c>
      <c r="SEC31" s="14" t="str">
        <f>IF('Employee Input 20-21'!SEC31="","",'Employee Input 20-21'!SEC31)</f>
        <v/>
      </c>
      <c r="SED31" s="14" t="str">
        <f>IF('Employee Input 20-21'!SED31="","",'Employee Input 20-21'!SED31)</f>
        <v/>
      </c>
      <c r="SEE31" s="14" t="str">
        <f>IF('Employee Input 20-21'!SEE31="","",'Employee Input 20-21'!SEE31)</f>
        <v/>
      </c>
      <c r="SEF31" s="14" t="str">
        <f>IF('Employee Input 20-21'!SEF31="","",'Employee Input 20-21'!SEF31)</f>
        <v/>
      </c>
      <c r="SEG31" s="14" t="str">
        <f>IF('Employee Input 20-21'!SEG31="","",'Employee Input 20-21'!SEG31)</f>
        <v/>
      </c>
      <c r="SEH31" s="14" t="str">
        <f>IF('Employee Input 20-21'!SEH31="","",'Employee Input 20-21'!SEH31)</f>
        <v/>
      </c>
      <c r="SEI31" s="14" t="str">
        <f>IF('Employee Input 20-21'!SEI31="","",'Employee Input 20-21'!SEI31)</f>
        <v/>
      </c>
      <c r="SEJ31" s="14" t="str">
        <f>IF('Employee Input 20-21'!SEJ31="","",'Employee Input 20-21'!SEJ31)</f>
        <v/>
      </c>
      <c r="SEK31" s="14" t="str">
        <f>IF('Employee Input 20-21'!SEK31="","",'Employee Input 20-21'!SEK31)</f>
        <v/>
      </c>
      <c r="SEL31" s="14" t="str">
        <f>IF('Employee Input 20-21'!SEL31="","",'Employee Input 20-21'!SEL31)</f>
        <v/>
      </c>
      <c r="SEM31" s="14" t="str">
        <f>IF('Employee Input 20-21'!SEM31="","",'Employee Input 20-21'!SEM31)</f>
        <v/>
      </c>
      <c r="SEN31" s="14" t="str">
        <f>IF('Employee Input 20-21'!SEN31="","",'Employee Input 20-21'!SEN31)</f>
        <v/>
      </c>
      <c r="SEO31" s="14" t="str">
        <f>IF('Employee Input 20-21'!SEO31="","",'Employee Input 20-21'!SEO31)</f>
        <v/>
      </c>
      <c r="SEP31" s="14" t="str">
        <f>IF('Employee Input 20-21'!SEP31="","",'Employee Input 20-21'!SEP31)</f>
        <v/>
      </c>
      <c r="SEQ31" s="14" t="str">
        <f>IF('Employee Input 20-21'!SEQ31="","",'Employee Input 20-21'!SEQ31)</f>
        <v/>
      </c>
      <c r="SER31" s="14" t="str">
        <f>IF('Employee Input 20-21'!SER31="","",'Employee Input 20-21'!SER31)</f>
        <v/>
      </c>
      <c r="SES31" s="14" t="str">
        <f>IF('Employee Input 20-21'!SES31="","",'Employee Input 20-21'!SES31)</f>
        <v/>
      </c>
      <c r="SET31" s="14" t="str">
        <f>IF('Employee Input 20-21'!SET31="","",'Employee Input 20-21'!SET31)</f>
        <v/>
      </c>
      <c r="SEU31" s="14" t="str">
        <f>IF('Employee Input 20-21'!SEU31="","",'Employee Input 20-21'!SEU31)</f>
        <v/>
      </c>
      <c r="SEV31" s="14" t="str">
        <f>IF('Employee Input 20-21'!SEV31="","",'Employee Input 20-21'!SEV31)</f>
        <v/>
      </c>
      <c r="SEW31" s="14" t="str">
        <f>IF('Employee Input 20-21'!SEW31="","",'Employee Input 20-21'!SEW31)</f>
        <v/>
      </c>
      <c r="SEX31" s="14" t="str">
        <f>IF('Employee Input 20-21'!SEX31="","",'Employee Input 20-21'!SEX31)</f>
        <v/>
      </c>
      <c r="SEY31" s="14" t="str">
        <f>IF('Employee Input 20-21'!SEY31="","",'Employee Input 20-21'!SEY31)</f>
        <v/>
      </c>
      <c r="SEZ31" s="14" t="str">
        <f>IF('Employee Input 20-21'!SEZ31="","",'Employee Input 20-21'!SEZ31)</f>
        <v/>
      </c>
      <c r="SFA31" s="14" t="str">
        <f>IF('Employee Input 20-21'!SFA31="","",'Employee Input 20-21'!SFA31)</f>
        <v/>
      </c>
      <c r="SFB31" s="14" t="str">
        <f>IF('Employee Input 20-21'!SFB31="","",'Employee Input 20-21'!SFB31)</f>
        <v/>
      </c>
      <c r="SFC31" s="14" t="str">
        <f>IF('Employee Input 20-21'!SFC31="","",'Employee Input 20-21'!SFC31)</f>
        <v/>
      </c>
      <c r="SFD31" s="14" t="str">
        <f>IF('Employee Input 20-21'!SFD31="","",'Employee Input 20-21'!SFD31)</f>
        <v/>
      </c>
      <c r="SFE31" s="14" t="str">
        <f>IF('Employee Input 20-21'!SFE31="","",'Employee Input 20-21'!SFE31)</f>
        <v/>
      </c>
      <c r="SFF31" s="14" t="str">
        <f>IF('Employee Input 20-21'!SFF31="","",'Employee Input 20-21'!SFF31)</f>
        <v/>
      </c>
      <c r="SFG31" s="14" t="str">
        <f>IF('Employee Input 20-21'!SFG31="","",'Employee Input 20-21'!SFG31)</f>
        <v/>
      </c>
      <c r="SFH31" s="14" t="str">
        <f>IF('Employee Input 20-21'!SFH31="","",'Employee Input 20-21'!SFH31)</f>
        <v/>
      </c>
      <c r="SFI31" s="14" t="str">
        <f>IF('Employee Input 20-21'!SFI31="","",'Employee Input 20-21'!SFI31)</f>
        <v/>
      </c>
      <c r="SFJ31" s="14" t="str">
        <f>IF('Employee Input 20-21'!SFJ31="","",'Employee Input 20-21'!SFJ31)</f>
        <v/>
      </c>
      <c r="SFK31" s="14" t="str">
        <f>IF('Employee Input 20-21'!SFK31="","",'Employee Input 20-21'!SFK31)</f>
        <v/>
      </c>
      <c r="SFL31" s="14" t="str">
        <f>IF('Employee Input 20-21'!SFL31="","",'Employee Input 20-21'!SFL31)</f>
        <v/>
      </c>
      <c r="SFM31" s="14" t="str">
        <f>IF('Employee Input 20-21'!SFM31="","",'Employee Input 20-21'!SFM31)</f>
        <v/>
      </c>
      <c r="SFN31" s="14" t="str">
        <f>IF('Employee Input 20-21'!SFN31="","",'Employee Input 20-21'!SFN31)</f>
        <v/>
      </c>
      <c r="SFO31" s="14" t="str">
        <f>IF('Employee Input 20-21'!SFO31="","",'Employee Input 20-21'!SFO31)</f>
        <v/>
      </c>
      <c r="SFP31" s="14" t="str">
        <f>IF('Employee Input 20-21'!SFP31="","",'Employee Input 20-21'!SFP31)</f>
        <v/>
      </c>
      <c r="SFQ31" s="14" t="str">
        <f>IF('Employee Input 20-21'!SFQ31="","",'Employee Input 20-21'!SFQ31)</f>
        <v/>
      </c>
      <c r="SFR31" s="14" t="str">
        <f>IF('Employee Input 20-21'!SFR31="","",'Employee Input 20-21'!SFR31)</f>
        <v/>
      </c>
      <c r="SFS31" s="14" t="str">
        <f>IF('Employee Input 20-21'!SFS31="","",'Employee Input 20-21'!SFS31)</f>
        <v/>
      </c>
      <c r="SFT31" s="14" t="str">
        <f>IF('Employee Input 20-21'!SFT31="","",'Employee Input 20-21'!SFT31)</f>
        <v/>
      </c>
      <c r="SFU31" s="14" t="str">
        <f>IF('Employee Input 20-21'!SFU31="","",'Employee Input 20-21'!SFU31)</f>
        <v/>
      </c>
      <c r="SFV31" s="14" t="str">
        <f>IF('Employee Input 20-21'!SFV31="","",'Employee Input 20-21'!SFV31)</f>
        <v/>
      </c>
      <c r="SFW31" s="14" t="str">
        <f>IF('Employee Input 20-21'!SFW31="","",'Employee Input 20-21'!SFW31)</f>
        <v/>
      </c>
      <c r="SFX31" s="14" t="str">
        <f>IF('Employee Input 20-21'!SFX31="","",'Employee Input 20-21'!SFX31)</f>
        <v/>
      </c>
      <c r="SFY31" s="14" t="str">
        <f>IF('Employee Input 20-21'!SFY31="","",'Employee Input 20-21'!SFY31)</f>
        <v/>
      </c>
      <c r="SFZ31" s="14" t="str">
        <f>IF('Employee Input 20-21'!SFZ31="","",'Employee Input 20-21'!SFZ31)</f>
        <v/>
      </c>
      <c r="SGA31" s="14" t="str">
        <f>IF('Employee Input 20-21'!SGA31="","",'Employee Input 20-21'!SGA31)</f>
        <v/>
      </c>
      <c r="SGB31" s="14" t="str">
        <f>IF('Employee Input 20-21'!SGB31="","",'Employee Input 20-21'!SGB31)</f>
        <v/>
      </c>
      <c r="SGC31" s="14" t="str">
        <f>IF('Employee Input 20-21'!SGC31="","",'Employee Input 20-21'!SGC31)</f>
        <v/>
      </c>
      <c r="SGD31" s="14" t="str">
        <f>IF('Employee Input 20-21'!SGD31="","",'Employee Input 20-21'!SGD31)</f>
        <v/>
      </c>
      <c r="SGE31" s="14" t="str">
        <f>IF('Employee Input 20-21'!SGE31="","",'Employee Input 20-21'!SGE31)</f>
        <v/>
      </c>
      <c r="SGF31" s="14" t="str">
        <f>IF('Employee Input 20-21'!SGF31="","",'Employee Input 20-21'!SGF31)</f>
        <v/>
      </c>
      <c r="SGG31" s="14" t="str">
        <f>IF('Employee Input 20-21'!SGG31="","",'Employee Input 20-21'!SGG31)</f>
        <v/>
      </c>
      <c r="SGH31" s="14" t="str">
        <f>IF('Employee Input 20-21'!SGH31="","",'Employee Input 20-21'!SGH31)</f>
        <v/>
      </c>
      <c r="SGI31" s="14" t="str">
        <f>IF('Employee Input 20-21'!SGI31="","",'Employee Input 20-21'!SGI31)</f>
        <v/>
      </c>
      <c r="SGJ31" s="14" t="str">
        <f>IF('Employee Input 20-21'!SGJ31="","",'Employee Input 20-21'!SGJ31)</f>
        <v/>
      </c>
      <c r="SGK31" s="14" t="str">
        <f>IF('Employee Input 20-21'!SGK31="","",'Employee Input 20-21'!SGK31)</f>
        <v/>
      </c>
      <c r="SGL31" s="14" t="str">
        <f>IF('Employee Input 20-21'!SGL31="","",'Employee Input 20-21'!SGL31)</f>
        <v/>
      </c>
      <c r="SGM31" s="14" t="str">
        <f>IF('Employee Input 20-21'!SGM31="","",'Employee Input 20-21'!SGM31)</f>
        <v/>
      </c>
      <c r="SGN31" s="14" t="str">
        <f>IF('Employee Input 20-21'!SGN31="","",'Employee Input 20-21'!SGN31)</f>
        <v/>
      </c>
      <c r="SGO31" s="14" t="str">
        <f>IF('Employee Input 20-21'!SGO31="","",'Employee Input 20-21'!SGO31)</f>
        <v/>
      </c>
      <c r="SGP31" s="14" t="str">
        <f>IF('Employee Input 20-21'!SGP31="","",'Employee Input 20-21'!SGP31)</f>
        <v/>
      </c>
      <c r="SGQ31" s="14" t="str">
        <f>IF('Employee Input 20-21'!SGQ31="","",'Employee Input 20-21'!SGQ31)</f>
        <v/>
      </c>
      <c r="SGR31" s="14" t="str">
        <f>IF('Employee Input 20-21'!SGR31="","",'Employee Input 20-21'!SGR31)</f>
        <v/>
      </c>
      <c r="SGS31" s="14" t="str">
        <f>IF('Employee Input 20-21'!SGS31="","",'Employee Input 20-21'!SGS31)</f>
        <v/>
      </c>
      <c r="SGT31" s="14" t="str">
        <f>IF('Employee Input 20-21'!SGT31="","",'Employee Input 20-21'!SGT31)</f>
        <v/>
      </c>
      <c r="SGU31" s="14" t="str">
        <f>IF('Employee Input 20-21'!SGU31="","",'Employee Input 20-21'!SGU31)</f>
        <v/>
      </c>
      <c r="SGV31" s="14" t="str">
        <f>IF('Employee Input 20-21'!SGV31="","",'Employee Input 20-21'!SGV31)</f>
        <v/>
      </c>
      <c r="SGW31" s="14" t="str">
        <f>IF('Employee Input 20-21'!SGW31="","",'Employee Input 20-21'!SGW31)</f>
        <v/>
      </c>
      <c r="SGX31" s="14" t="str">
        <f>IF('Employee Input 20-21'!SGX31="","",'Employee Input 20-21'!SGX31)</f>
        <v/>
      </c>
      <c r="SGY31" s="14" t="str">
        <f>IF('Employee Input 20-21'!SGY31="","",'Employee Input 20-21'!SGY31)</f>
        <v/>
      </c>
      <c r="SGZ31" s="14" t="str">
        <f>IF('Employee Input 20-21'!SGZ31="","",'Employee Input 20-21'!SGZ31)</f>
        <v/>
      </c>
      <c r="SHA31" s="14" t="str">
        <f>IF('Employee Input 20-21'!SHA31="","",'Employee Input 20-21'!SHA31)</f>
        <v/>
      </c>
      <c r="SHB31" s="14" t="str">
        <f>IF('Employee Input 20-21'!SHB31="","",'Employee Input 20-21'!SHB31)</f>
        <v/>
      </c>
      <c r="SHC31" s="14" t="str">
        <f>IF('Employee Input 20-21'!SHC31="","",'Employee Input 20-21'!SHC31)</f>
        <v/>
      </c>
      <c r="SHD31" s="14" t="str">
        <f>IF('Employee Input 20-21'!SHD31="","",'Employee Input 20-21'!SHD31)</f>
        <v/>
      </c>
      <c r="SHE31" s="14" t="str">
        <f>IF('Employee Input 20-21'!SHE31="","",'Employee Input 20-21'!SHE31)</f>
        <v/>
      </c>
      <c r="SHF31" s="14" t="str">
        <f>IF('Employee Input 20-21'!SHF31="","",'Employee Input 20-21'!SHF31)</f>
        <v/>
      </c>
      <c r="SHG31" s="14" t="str">
        <f>IF('Employee Input 20-21'!SHG31="","",'Employee Input 20-21'!SHG31)</f>
        <v/>
      </c>
      <c r="SHH31" s="14" t="str">
        <f>IF('Employee Input 20-21'!SHH31="","",'Employee Input 20-21'!SHH31)</f>
        <v/>
      </c>
      <c r="SHI31" s="14" t="str">
        <f>IF('Employee Input 20-21'!SHI31="","",'Employee Input 20-21'!SHI31)</f>
        <v/>
      </c>
      <c r="SHJ31" s="14" t="str">
        <f>IF('Employee Input 20-21'!SHJ31="","",'Employee Input 20-21'!SHJ31)</f>
        <v/>
      </c>
      <c r="SHK31" s="14" t="str">
        <f>IF('Employee Input 20-21'!SHK31="","",'Employee Input 20-21'!SHK31)</f>
        <v/>
      </c>
      <c r="SHL31" s="14" t="str">
        <f>IF('Employee Input 20-21'!SHL31="","",'Employee Input 20-21'!SHL31)</f>
        <v/>
      </c>
      <c r="SHM31" s="14" t="str">
        <f>IF('Employee Input 20-21'!SHM31="","",'Employee Input 20-21'!SHM31)</f>
        <v/>
      </c>
      <c r="SHN31" s="14" t="str">
        <f>IF('Employee Input 20-21'!SHN31="","",'Employee Input 20-21'!SHN31)</f>
        <v/>
      </c>
      <c r="SHO31" s="14" t="str">
        <f>IF('Employee Input 20-21'!SHO31="","",'Employee Input 20-21'!SHO31)</f>
        <v/>
      </c>
      <c r="SHP31" s="14" t="str">
        <f>IF('Employee Input 20-21'!SHP31="","",'Employee Input 20-21'!SHP31)</f>
        <v/>
      </c>
      <c r="SHQ31" s="14" t="str">
        <f>IF('Employee Input 20-21'!SHQ31="","",'Employee Input 20-21'!SHQ31)</f>
        <v/>
      </c>
      <c r="SHR31" s="14" t="str">
        <f>IF('Employee Input 20-21'!SHR31="","",'Employee Input 20-21'!SHR31)</f>
        <v/>
      </c>
      <c r="SHS31" s="14" t="str">
        <f>IF('Employee Input 20-21'!SHS31="","",'Employee Input 20-21'!SHS31)</f>
        <v/>
      </c>
      <c r="SHT31" s="14" t="str">
        <f>IF('Employee Input 20-21'!SHT31="","",'Employee Input 20-21'!SHT31)</f>
        <v/>
      </c>
      <c r="SHU31" s="14" t="str">
        <f>IF('Employee Input 20-21'!SHU31="","",'Employee Input 20-21'!SHU31)</f>
        <v/>
      </c>
      <c r="SHV31" s="14" t="str">
        <f>IF('Employee Input 20-21'!SHV31="","",'Employee Input 20-21'!SHV31)</f>
        <v/>
      </c>
      <c r="SHW31" s="14" t="str">
        <f>IF('Employee Input 20-21'!SHW31="","",'Employee Input 20-21'!SHW31)</f>
        <v/>
      </c>
      <c r="SHX31" s="14" t="str">
        <f>IF('Employee Input 20-21'!SHX31="","",'Employee Input 20-21'!SHX31)</f>
        <v/>
      </c>
      <c r="SHY31" s="14" t="str">
        <f>IF('Employee Input 20-21'!SHY31="","",'Employee Input 20-21'!SHY31)</f>
        <v/>
      </c>
      <c r="SHZ31" s="14" t="str">
        <f>IF('Employee Input 20-21'!SHZ31="","",'Employee Input 20-21'!SHZ31)</f>
        <v/>
      </c>
      <c r="SIA31" s="14" t="str">
        <f>IF('Employee Input 20-21'!SIA31="","",'Employee Input 20-21'!SIA31)</f>
        <v/>
      </c>
      <c r="SIB31" s="14" t="str">
        <f>IF('Employee Input 20-21'!SIB31="","",'Employee Input 20-21'!SIB31)</f>
        <v/>
      </c>
      <c r="SIC31" s="14" t="str">
        <f>IF('Employee Input 20-21'!SIC31="","",'Employee Input 20-21'!SIC31)</f>
        <v/>
      </c>
      <c r="SID31" s="14" t="str">
        <f>IF('Employee Input 20-21'!SID31="","",'Employee Input 20-21'!SID31)</f>
        <v/>
      </c>
      <c r="SIE31" s="14" t="str">
        <f>IF('Employee Input 20-21'!SIE31="","",'Employee Input 20-21'!SIE31)</f>
        <v/>
      </c>
      <c r="SIF31" s="14" t="str">
        <f>IF('Employee Input 20-21'!SIF31="","",'Employee Input 20-21'!SIF31)</f>
        <v/>
      </c>
      <c r="SIG31" s="14" t="str">
        <f>IF('Employee Input 20-21'!SIG31="","",'Employee Input 20-21'!SIG31)</f>
        <v/>
      </c>
      <c r="SIH31" s="14" t="str">
        <f>IF('Employee Input 20-21'!SIH31="","",'Employee Input 20-21'!SIH31)</f>
        <v/>
      </c>
      <c r="SII31" s="14" t="str">
        <f>IF('Employee Input 20-21'!SII31="","",'Employee Input 20-21'!SII31)</f>
        <v/>
      </c>
      <c r="SIJ31" s="14" t="str">
        <f>IF('Employee Input 20-21'!SIJ31="","",'Employee Input 20-21'!SIJ31)</f>
        <v/>
      </c>
      <c r="SIK31" s="14" t="str">
        <f>IF('Employee Input 20-21'!SIK31="","",'Employee Input 20-21'!SIK31)</f>
        <v/>
      </c>
      <c r="SIL31" s="14" t="str">
        <f>IF('Employee Input 20-21'!SIL31="","",'Employee Input 20-21'!SIL31)</f>
        <v/>
      </c>
      <c r="SIM31" s="14" t="str">
        <f>IF('Employee Input 20-21'!SIM31="","",'Employee Input 20-21'!SIM31)</f>
        <v/>
      </c>
      <c r="SIN31" s="14" t="str">
        <f>IF('Employee Input 20-21'!SIN31="","",'Employee Input 20-21'!SIN31)</f>
        <v/>
      </c>
      <c r="SIO31" s="14" t="str">
        <f>IF('Employee Input 20-21'!SIO31="","",'Employee Input 20-21'!SIO31)</f>
        <v/>
      </c>
      <c r="SIP31" s="14" t="str">
        <f>IF('Employee Input 20-21'!SIP31="","",'Employee Input 20-21'!SIP31)</f>
        <v/>
      </c>
      <c r="SIQ31" s="14" t="str">
        <f>IF('Employee Input 20-21'!SIQ31="","",'Employee Input 20-21'!SIQ31)</f>
        <v/>
      </c>
      <c r="SIR31" s="14" t="str">
        <f>IF('Employee Input 20-21'!SIR31="","",'Employee Input 20-21'!SIR31)</f>
        <v/>
      </c>
      <c r="SIS31" s="14" t="str">
        <f>IF('Employee Input 20-21'!SIS31="","",'Employee Input 20-21'!SIS31)</f>
        <v/>
      </c>
      <c r="SIT31" s="14" t="str">
        <f>IF('Employee Input 20-21'!SIT31="","",'Employee Input 20-21'!SIT31)</f>
        <v/>
      </c>
      <c r="SIU31" s="14" t="str">
        <f>IF('Employee Input 20-21'!SIU31="","",'Employee Input 20-21'!SIU31)</f>
        <v/>
      </c>
      <c r="SIV31" s="14" t="str">
        <f>IF('Employee Input 20-21'!SIV31="","",'Employee Input 20-21'!SIV31)</f>
        <v/>
      </c>
      <c r="SIW31" s="14" t="str">
        <f>IF('Employee Input 20-21'!SIW31="","",'Employee Input 20-21'!SIW31)</f>
        <v/>
      </c>
      <c r="SIX31" s="14" t="str">
        <f>IF('Employee Input 20-21'!SIX31="","",'Employee Input 20-21'!SIX31)</f>
        <v/>
      </c>
      <c r="SIY31" s="14" t="str">
        <f>IF('Employee Input 20-21'!SIY31="","",'Employee Input 20-21'!SIY31)</f>
        <v/>
      </c>
      <c r="SIZ31" s="14" t="str">
        <f>IF('Employee Input 20-21'!SIZ31="","",'Employee Input 20-21'!SIZ31)</f>
        <v/>
      </c>
      <c r="SJA31" s="14" t="str">
        <f>IF('Employee Input 20-21'!SJA31="","",'Employee Input 20-21'!SJA31)</f>
        <v/>
      </c>
      <c r="SJB31" s="14" t="str">
        <f>IF('Employee Input 20-21'!SJB31="","",'Employee Input 20-21'!SJB31)</f>
        <v/>
      </c>
      <c r="SJC31" s="14" t="str">
        <f>IF('Employee Input 20-21'!SJC31="","",'Employee Input 20-21'!SJC31)</f>
        <v/>
      </c>
      <c r="SJD31" s="14" t="str">
        <f>IF('Employee Input 20-21'!SJD31="","",'Employee Input 20-21'!SJD31)</f>
        <v/>
      </c>
      <c r="SJE31" s="14" t="str">
        <f>IF('Employee Input 20-21'!SJE31="","",'Employee Input 20-21'!SJE31)</f>
        <v/>
      </c>
      <c r="SJF31" s="14" t="str">
        <f>IF('Employee Input 20-21'!SJF31="","",'Employee Input 20-21'!SJF31)</f>
        <v/>
      </c>
      <c r="SJG31" s="14" t="str">
        <f>IF('Employee Input 20-21'!SJG31="","",'Employee Input 20-21'!SJG31)</f>
        <v/>
      </c>
      <c r="SJH31" s="14" t="str">
        <f>IF('Employee Input 20-21'!SJH31="","",'Employee Input 20-21'!SJH31)</f>
        <v/>
      </c>
      <c r="SJI31" s="14" t="str">
        <f>IF('Employee Input 20-21'!SJI31="","",'Employee Input 20-21'!SJI31)</f>
        <v/>
      </c>
      <c r="SJJ31" s="14" t="str">
        <f>IF('Employee Input 20-21'!SJJ31="","",'Employee Input 20-21'!SJJ31)</f>
        <v/>
      </c>
      <c r="SJK31" s="14" t="str">
        <f>IF('Employee Input 20-21'!SJK31="","",'Employee Input 20-21'!SJK31)</f>
        <v/>
      </c>
      <c r="SJL31" s="14" t="str">
        <f>IF('Employee Input 20-21'!SJL31="","",'Employee Input 20-21'!SJL31)</f>
        <v/>
      </c>
      <c r="SJM31" s="14" t="str">
        <f>IF('Employee Input 20-21'!SJM31="","",'Employee Input 20-21'!SJM31)</f>
        <v/>
      </c>
      <c r="SJN31" s="14" t="str">
        <f>IF('Employee Input 20-21'!SJN31="","",'Employee Input 20-21'!SJN31)</f>
        <v/>
      </c>
      <c r="SJO31" s="14" t="str">
        <f>IF('Employee Input 20-21'!SJO31="","",'Employee Input 20-21'!SJO31)</f>
        <v/>
      </c>
      <c r="SJP31" s="14" t="str">
        <f>IF('Employee Input 20-21'!SJP31="","",'Employee Input 20-21'!SJP31)</f>
        <v/>
      </c>
      <c r="SJQ31" s="14" t="str">
        <f>IF('Employee Input 20-21'!SJQ31="","",'Employee Input 20-21'!SJQ31)</f>
        <v/>
      </c>
      <c r="SJR31" s="14" t="str">
        <f>IF('Employee Input 20-21'!SJR31="","",'Employee Input 20-21'!SJR31)</f>
        <v/>
      </c>
      <c r="SJS31" s="14" t="str">
        <f>IF('Employee Input 20-21'!SJS31="","",'Employee Input 20-21'!SJS31)</f>
        <v/>
      </c>
      <c r="SJT31" s="14" t="str">
        <f>IF('Employee Input 20-21'!SJT31="","",'Employee Input 20-21'!SJT31)</f>
        <v/>
      </c>
      <c r="SJU31" s="14" t="str">
        <f>IF('Employee Input 20-21'!SJU31="","",'Employee Input 20-21'!SJU31)</f>
        <v/>
      </c>
      <c r="SJV31" s="14" t="str">
        <f>IF('Employee Input 20-21'!SJV31="","",'Employee Input 20-21'!SJV31)</f>
        <v/>
      </c>
      <c r="SJW31" s="14" t="str">
        <f>IF('Employee Input 20-21'!SJW31="","",'Employee Input 20-21'!SJW31)</f>
        <v/>
      </c>
      <c r="SJX31" s="14" t="str">
        <f>IF('Employee Input 20-21'!SJX31="","",'Employee Input 20-21'!SJX31)</f>
        <v/>
      </c>
      <c r="SJY31" s="14" t="str">
        <f>IF('Employee Input 20-21'!SJY31="","",'Employee Input 20-21'!SJY31)</f>
        <v/>
      </c>
      <c r="SJZ31" s="14" t="str">
        <f>IF('Employee Input 20-21'!SJZ31="","",'Employee Input 20-21'!SJZ31)</f>
        <v/>
      </c>
      <c r="SKA31" s="14" t="str">
        <f>IF('Employee Input 20-21'!SKA31="","",'Employee Input 20-21'!SKA31)</f>
        <v/>
      </c>
      <c r="SKB31" s="14" t="str">
        <f>IF('Employee Input 20-21'!SKB31="","",'Employee Input 20-21'!SKB31)</f>
        <v/>
      </c>
      <c r="SKC31" s="14" t="str">
        <f>IF('Employee Input 20-21'!SKC31="","",'Employee Input 20-21'!SKC31)</f>
        <v/>
      </c>
      <c r="SKD31" s="14" t="str">
        <f>IF('Employee Input 20-21'!SKD31="","",'Employee Input 20-21'!SKD31)</f>
        <v/>
      </c>
      <c r="SKE31" s="14" t="str">
        <f>IF('Employee Input 20-21'!SKE31="","",'Employee Input 20-21'!SKE31)</f>
        <v/>
      </c>
      <c r="SKF31" s="14" t="str">
        <f>IF('Employee Input 20-21'!SKF31="","",'Employee Input 20-21'!SKF31)</f>
        <v/>
      </c>
      <c r="SKG31" s="14" t="str">
        <f>IF('Employee Input 20-21'!SKG31="","",'Employee Input 20-21'!SKG31)</f>
        <v/>
      </c>
      <c r="SKH31" s="14" t="str">
        <f>IF('Employee Input 20-21'!SKH31="","",'Employee Input 20-21'!SKH31)</f>
        <v/>
      </c>
      <c r="SKI31" s="14" t="str">
        <f>IF('Employee Input 20-21'!SKI31="","",'Employee Input 20-21'!SKI31)</f>
        <v/>
      </c>
      <c r="SKJ31" s="14" t="str">
        <f>IF('Employee Input 20-21'!SKJ31="","",'Employee Input 20-21'!SKJ31)</f>
        <v/>
      </c>
      <c r="SKK31" s="14" t="str">
        <f>IF('Employee Input 20-21'!SKK31="","",'Employee Input 20-21'!SKK31)</f>
        <v/>
      </c>
      <c r="SKL31" s="14" t="str">
        <f>IF('Employee Input 20-21'!SKL31="","",'Employee Input 20-21'!SKL31)</f>
        <v/>
      </c>
      <c r="SKM31" s="14" t="str">
        <f>IF('Employee Input 20-21'!SKM31="","",'Employee Input 20-21'!SKM31)</f>
        <v/>
      </c>
      <c r="SKN31" s="14" t="str">
        <f>IF('Employee Input 20-21'!SKN31="","",'Employee Input 20-21'!SKN31)</f>
        <v/>
      </c>
      <c r="SKO31" s="14" t="str">
        <f>IF('Employee Input 20-21'!SKO31="","",'Employee Input 20-21'!SKO31)</f>
        <v/>
      </c>
      <c r="SKP31" s="14" t="str">
        <f>IF('Employee Input 20-21'!SKP31="","",'Employee Input 20-21'!SKP31)</f>
        <v/>
      </c>
      <c r="SKQ31" s="14" t="str">
        <f>IF('Employee Input 20-21'!SKQ31="","",'Employee Input 20-21'!SKQ31)</f>
        <v/>
      </c>
      <c r="SKR31" s="14" t="str">
        <f>IF('Employee Input 20-21'!SKR31="","",'Employee Input 20-21'!SKR31)</f>
        <v/>
      </c>
      <c r="SKS31" s="14" t="str">
        <f>IF('Employee Input 20-21'!SKS31="","",'Employee Input 20-21'!SKS31)</f>
        <v/>
      </c>
      <c r="SKT31" s="14" t="str">
        <f>IF('Employee Input 20-21'!SKT31="","",'Employee Input 20-21'!SKT31)</f>
        <v/>
      </c>
      <c r="SKU31" s="14" t="str">
        <f>IF('Employee Input 20-21'!SKU31="","",'Employee Input 20-21'!SKU31)</f>
        <v/>
      </c>
      <c r="SKV31" s="14" t="str">
        <f>IF('Employee Input 20-21'!SKV31="","",'Employee Input 20-21'!SKV31)</f>
        <v/>
      </c>
      <c r="SKW31" s="14" t="str">
        <f>IF('Employee Input 20-21'!SKW31="","",'Employee Input 20-21'!SKW31)</f>
        <v/>
      </c>
      <c r="SKX31" s="14" t="str">
        <f>IF('Employee Input 20-21'!SKX31="","",'Employee Input 20-21'!SKX31)</f>
        <v/>
      </c>
      <c r="SKY31" s="14" t="str">
        <f>IF('Employee Input 20-21'!SKY31="","",'Employee Input 20-21'!SKY31)</f>
        <v/>
      </c>
      <c r="SKZ31" s="14" t="str">
        <f>IF('Employee Input 20-21'!SKZ31="","",'Employee Input 20-21'!SKZ31)</f>
        <v/>
      </c>
      <c r="SLA31" s="14" t="str">
        <f>IF('Employee Input 20-21'!SLA31="","",'Employee Input 20-21'!SLA31)</f>
        <v/>
      </c>
      <c r="SLB31" s="14" t="str">
        <f>IF('Employee Input 20-21'!SLB31="","",'Employee Input 20-21'!SLB31)</f>
        <v/>
      </c>
      <c r="SLC31" s="14" t="str">
        <f>IF('Employee Input 20-21'!SLC31="","",'Employee Input 20-21'!SLC31)</f>
        <v/>
      </c>
      <c r="SLD31" s="14" t="str">
        <f>IF('Employee Input 20-21'!SLD31="","",'Employee Input 20-21'!SLD31)</f>
        <v/>
      </c>
      <c r="SLE31" s="14" t="str">
        <f>IF('Employee Input 20-21'!SLE31="","",'Employee Input 20-21'!SLE31)</f>
        <v/>
      </c>
      <c r="SLF31" s="14" t="str">
        <f>IF('Employee Input 20-21'!SLF31="","",'Employee Input 20-21'!SLF31)</f>
        <v/>
      </c>
      <c r="SLG31" s="14" t="str">
        <f>IF('Employee Input 20-21'!SLG31="","",'Employee Input 20-21'!SLG31)</f>
        <v/>
      </c>
      <c r="SLH31" s="14" t="str">
        <f>IF('Employee Input 20-21'!SLH31="","",'Employee Input 20-21'!SLH31)</f>
        <v/>
      </c>
      <c r="SLI31" s="14" t="str">
        <f>IF('Employee Input 20-21'!SLI31="","",'Employee Input 20-21'!SLI31)</f>
        <v/>
      </c>
      <c r="SLJ31" s="14" t="str">
        <f>IF('Employee Input 20-21'!SLJ31="","",'Employee Input 20-21'!SLJ31)</f>
        <v/>
      </c>
      <c r="SLK31" s="14" t="str">
        <f>IF('Employee Input 20-21'!SLK31="","",'Employee Input 20-21'!SLK31)</f>
        <v/>
      </c>
      <c r="SLL31" s="14" t="str">
        <f>IF('Employee Input 20-21'!SLL31="","",'Employee Input 20-21'!SLL31)</f>
        <v/>
      </c>
      <c r="SLM31" s="14" t="str">
        <f>IF('Employee Input 20-21'!SLM31="","",'Employee Input 20-21'!SLM31)</f>
        <v/>
      </c>
      <c r="SLN31" s="14" t="str">
        <f>IF('Employee Input 20-21'!SLN31="","",'Employee Input 20-21'!SLN31)</f>
        <v/>
      </c>
      <c r="SLO31" s="14" t="str">
        <f>IF('Employee Input 20-21'!SLO31="","",'Employee Input 20-21'!SLO31)</f>
        <v/>
      </c>
      <c r="SLP31" s="14" t="str">
        <f>IF('Employee Input 20-21'!SLP31="","",'Employee Input 20-21'!SLP31)</f>
        <v/>
      </c>
      <c r="SLQ31" s="14" t="str">
        <f>IF('Employee Input 20-21'!SLQ31="","",'Employee Input 20-21'!SLQ31)</f>
        <v/>
      </c>
      <c r="SLR31" s="14" t="str">
        <f>IF('Employee Input 20-21'!SLR31="","",'Employee Input 20-21'!SLR31)</f>
        <v/>
      </c>
      <c r="SLS31" s="14" t="str">
        <f>IF('Employee Input 20-21'!SLS31="","",'Employee Input 20-21'!SLS31)</f>
        <v/>
      </c>
      <c r="SLT31" s="14" t="str">
        <f>IF('Employee Input 20-21'!SLT31="","",'Employee Input 20-21'!SLT31)</f>
        <v/>
      </c>
      <c r="SLU31" s="14" t="str">
        <f>IF('Employee Input 20-21'!SLU31="","",'Employee Input 20-21'!SLU31)</f>
        <v/>
      </c>
      <c r="SLV31" s="14" t="str">
        <f>IF('Employee Input 20-21'!SLV31="","",'Employee Input 20-21'!SLV31)</f>
        <v/>
      </c>
      <c r="SLW31" s="14" t="str">
        <f>IF('Employee Input 20-21'!SLW31="","",'Employee Input 20-21'!SLW31)</f>
        <v/>
      </c>
      <c r="SLX31" s="14" t="str">
        <f>IF('Employee Input 20-21'!SLX31="","",'Employee Input 20-21'!SLX31)</f>
        <v/>
      </c>
      <c r="SLY31" s="14" t="str">
        <f>IF('Employee Input 20-21'!SLY31="","",'Employee Input 20-21'!SLY31)</f>
        <v/>
      </c>
      <c r="SLZ31" s="14" t="str">
        <f>IF('Employee Input 20-21'!SLZ31="","",'Employee Input 20-21'!SLZ31)</f>
        <v/>
      </c>
      <c r="SMA31" s="14" t="str">
        <f>IF('Employee Input 20-21'!SMA31="","",'Employee Input 20-21'!SMA31)</f>
        <v/>
      </c>
      <c r="SMB31" s="14" t="str">
        <f>IF('Employee Input 20-21'!SMB31="","",'Employee Input 20-21'!SMB31)</f>
        <v/>
      </c>
      <c r="SMC31" s="14" t="str">
        <f>IF('Employee Input 20-21'!SMC31="","",'Employee Input 20-21'!SMC31)</f>
        <v/>
      </c>
      <c r="SMD31" s="14" t="str">
        <f>IF('Employee Input 20-21'!SMD31="","",'Employee Input 20-21'!SMD31)</f>
        <v/>
      </c>
      <c r="SME31" s="14" t="str">
        <f>IF('Employee Input 20-21'!SME31="","",'Employee Input 20-21'!SME31)</f>
        <v/>
      </c>
      <c r="SMF31" s="14" t="str">
        <f>IF('Employee Input 20-21'!SMF31="","",'Employee Input 20-21'!SMF31)</f>
        <v/>
      </c>
      <c r="SMG31" s="14" t="str">
        <f>IF('Employee Input 20-21'!SMG31="","",'Employee Input 20-21'!SMG31)</f>
        <v/>
      </c>
      <c r="SMH31" s="14" t="str">
        <f>IF('Employee Input 20-21'!SMH31="","",'Employee Input 20-21'!SMH31)</f>
        <v/>
      </c>
      <c r="SMI31" s="14" t="str">
        <f>IF('Employee Input 20-21'!SMI31="","",'Employee Input 20-21'!SMI31)</f>
        <v/>
      </c>
      <c r="SMJ31" s="14" t="str">
        <f>IF('Employee Input 20-21'!SMJ31="","",'Employee Input 20-21'!SMJ31)</f>
        <v/>
      </c>
      <c r="SMK31" s="14" t="str">
        <f>IF('Employee Input 20-21'!SMK31="","",'Employee Input 20-21'!SMK31)</f>
        <v/>
      </c>
      <c r="SML31" s="14" t="str">
        <f>IF('Employee Input 20-21'!SML31="","",'Employee Input 20-21'!SML31)</f>
        <v/>
      </c>
      <c r="SMM31" s="14" t="str">
        <f>IF('Employee Input 20-21'!SMM31="","",'Employee Input 20-21'!SMM31)</f>
        <v/>
      </c>
      <c r="SMN31" s="14" t="str">
        <f>IF('Employee Input 20-21'!SMN31="","",'Employee Input 20-21'!SMN31)</f>
        <v/>
      </c>
      <c r="SMO31" s="14" t="str">
        <f>IF('Employee Input 20-21'!SMO31="","",'Employee Input 20-21'!SMO31)</f>
        <v/>
      </c>
      <c r="SMP31" s="14" t="str">
        <f>IF('Employee Input 20-21'!SMP31="","",'Employee Input 20-21'!SMP31)</f>
        <v/>
      </c>
      <c r="SMQ31" s="14" t="str">
        <f>IF('Employee Input 20-21'!SMQ31="","",'Employee Input 20-21'!SMQ31)</f>
        <v/>
      </c>
      <c r="SMR31" s="14" t="str">
        <f>IF('Employee Input 20-21'!SMR31="","",'Employee Input 20-21'!SMR31)</f>
        <v/>
      </c>
      <c r="SMS31" s="14" t="str">
        <f>IF('Employee Input 20-21'!SMS31="","",'Employee Input 20-21'!SMS31)</f>
        <v/>
      </c>
      <c r="SMT31" s="14" t="str">
        <f>IF('Employee Input 20-21'!SMT31="","",'Employee Input 20-21'!SMT31)</f>
        <v/>
      </c>
      <c r="SMU31" s="14" t="str">
        <f>IF('Employee Input 20-21'!SMU31="","",'Employee Input 20-21'!SMU31)</f>
        <v/>
      </c>
      <c r="SMV31" s="14" t="str">
        <f>IF('Employee Input 20-21'!SMV31="","",'Employee Input 20-21'!SMV31)</f>
        <v/>
      </c>
      <c r="SMW31" s="14" t="str">
        <f>IF('Employee Input 20-21'!SMW31="","",'Employee Input 20-21'!SMW31)</f>
        <v/>
      </c>
      <c r="SMX31" s="14" t="str">
        <f>IF('Employee Input 20-21'!SMX31="","",'Employee Input 20-21'!SMX31)</f>
        <v/>
      </c>
      <c r="SMY31" s="14" t="str">
        <f>IF('Employee Input 20-21'!SMY31="","",'Employee Input 20-21'!SMY31)</f>
        <v/>
      </c>
      <c r="SMZ31" s="14" t="str">
        <f>IF('Employee Input 20-21'!SMZ31="","",'Employee Input 20-21'!SMZ31)</f>
        <v/>
      </c>
      <c r="SNA31" s="14" t="str">
        <f>IF('Employee Input 20-21'!SNA31="","",'Employee Input 20-21'!SNA31)</f>
        <v/>
      </c>
      <c r="SNB31" s="14" t="str">
        <f>IF('Employee Input 20-21'!SNB31="","",'Employee Input 20-21'!SNB31)</f>
        <v/>
      </c>
      <c r="SNC31" s="14" t="str">
        <f>IF('Employee Input 20-21'!SNC31="","",'Employee Input 20-21'!SNC31)</f>
        <v/>
      </c>
      <c r="SND31" s="14" t="str">
        <f>IF('Employee Input 20-21'!SND31="","",'Employee Input 20-21'!SND31)</f>
        <v/>
      </c>
      <c r="SNE31" s="14" t="str">
        <f>IF('Employee Input 20-21'!SNE31="","",'Employee Input 20-21'!SNE31)</f>
        <v/>
      </c>
      <c r="SNF31" s="14" t="str">
        <f>IF('Employee Input 20-21'!SNF31="","",'Employee Input 20-21'!SNF31)</f>
        <v/>
      </c>
      <c r="SNG31" s="14" t="str">
        <f>IF('Employee Input 20-21'!SNG31="","",'Employee Input 20-21'!SNG31)</f>
        <v/>
      </c>
      <c r="SNH31" s="14" t="str">
        <f>IF('Employee Input 20-21'!SNH31="","",'Employee Input 20-21'!SNH31)</f>
        <v/>
      </c>
      <c r="SNI31" s="14" t="str">
        <f>IF('Employee Input 20-21'!SNI31="","",'Employee Input 20-21'!SNI31)</f>
        <v/>
      </c>
      <c r="SNJ31" s="14" t="str">
        <f>IF('Employee Input 20-21'!SNJ31="","",'Employee Input 20-21'!SNJ31)</f>
        <v/>
      </c>
      <c r="SNK31" s="14" t="str">
        <f>IF('Employee Input 20-21'!SNK31="","",'Employee Input 20-21'!SNK31)</f>
        <v/>
      </c>
      <c r="SNL31" s="14" t="str">
        <f>IF('Employee Input 20-21'!SNL31="","",'Employee Input 20-21'!SNL31)</f>
        <v/>
      </c>
      <c r="SNM31" s="14" t="str">
        <f>IF('Employee Input 20-21'!SNM31="","",'Employee Input 20-21'!SNM31)</f>
        <v/>
      </c>
      <c r="SNN31" s="14" t="str">
        <f>IF('Employee Input 20-21'!SNN31="","",'Employee Input 20-21'!SNN31)</f>
        <v/>
      </c>
      <c r="SNO31" s="14" t="str">
        <f>IF('Employee Input 20-21'!SNO31="","",'Employee Input 20-21'!SNO31)</f>
        <v/>
      </c>
      <c r="SNP31" s="14" t="str">
        <f>IF('Employee Input 20-21'!SNP31="","",'Employee Input 20-21'!SNP31)</f>
        <v/>
      </c>
      <c r="SNQ31" s="14" t="str">
        <f>IF('Employee Input 20-21'!SNQ31="","",'Employee Input 20-21'!SNQ31)</f>
        <v/>
      </c>
      <c r="SNR31" s="14" t="str">
        <f>IF('Employee Input 20-21'!SNR31="","",'Employee Input 20-21'!SNR31)</f>
        <v/>
      </c>
      <c r="SNS31" s="14" t="str">
        <f>IF('Employee Input 20-21'!SNS31="","",'Employee Input 20-21'!SNS31)</f>
        <v/>
      </c>
      <c r="SNT31" s="14" t="str">
        <f>IF('Employee Input 20-21'!SNT31="","",'Employee Input 20-21'!SNT31)</f>
        <v/>
      </c>
      <c r="SNU31" s="14" t="str">
        <f>IF('Employee Input 20-21'!SNU31="","",'Employee Input 20-21'!SNU31)</f>
        <v/>
      </c>
      <c r="SNV31" s="14" t="str">
        <f>IF('Employee Input 20-21'!SNV31="","",'Employee Input 20-21'!SNV31)</f>
        <v/>
      </c>
      <c r="SNW31" s="14" t="str">
        <f>IF('Employee Input 20-21'!SNW31="","",'Employee Input 20-21'!SNW31)</f>
        <v/>
      </c>
      <c r="SNX31" s="14" t="str">
        <f>IF('Employee Input 20-21'!SNX31="","",'Employee Input 20-21'!SNX31)</f>
        <v/>
      </c>
      <c r="SNY31" s="14" t="str">
        <f>IF('Employee Input 20-21'!SNY31="","",'Employee Input 20-21'!SNY31)</f>
        <v/>
      </c>
      <c r="SNZ31" s="14" t="str">
        <f>IF('Employee Input 20-21'!SNZ31="","",'Employee Input 20-21'!SNZ31)</f>
        <v/>
      </c>
      <c r="SOA31" s="14" t="str">
        <f>IF('Employee Input 20-21'!SOA31="","",'Employee Input 20-21'!SOA31)</f>
        <v/>
      </c>
      <c r="SOB31" s="14" t="str">
        <f>IF('Employee Input 20-21'!SOB31="","",'Employee Input 20-21'!SOB31)</f>
        <v/>
      </c>
      <c r="SOC31" s="14" t="str">
        <f>IF('Employee Input 20-21'!SOC31="","",'Employee Input 20-21'!SOC31)</f>
        <v/>
      </c>
      <c r="SOD31" s="14" t="str">
        <f>IF('Employee Input 20-21'!SOD31="","",'Employee Input 20-21'!SOD31)</f>
        <v/>
      </c>
      <c r="SOE31" s="14" t="str">
        <f>IF('Employee Input 20-21'!SOE31="","",'Employee Input 20-21'!SOE31)</f>
        <v/>
      </c>
      <c r="SOF31" s="14" t="str">
        <f>IF('Employee Input 20-21'!SOF31="","",'Employee Input 20-21'!SOF31)</f>
        <v/>
      </c>
      <c r="SOG31" s="14" t="str">
        <f>IF('Employee Input 20-21'!SOG31="","",'Employee Input 20-21'!SOG31)</f>
        <v/>
      </c>
      <c r="SOH31" s="14" t="str">
        <f>IF('Employee Input 20-21'!SOH31="","",'Employee Input 20-21'!SOH31)</f>
        <v/>
      </c>
      <c r="SOI31" s="14" t="str">
        <f>IF('Employee Input 20-21'!SOI31="","",'Employee Input 20-21'!SOI31)</f>
        <v/>
      </c>
      <c r="SOJ31" s="14" t="str">
        <f>IF('Employee Input 20-21'!SOJ31="","",'Employee Input 20-21'!SOJ31)</f>
        <v/>
      </c>
      <c r="SOK31" s="14" t="str">
        <f>IF('Employee Input 20-21'!SOK31="","",'Employee Input 20-21'!SOK31)</f>
        <v/>
      </c>
      <c r="SOL31" s="14" t="str">
        <f>IF('Employee Input 20-21'!SOL31="","",'Employee Input 20-21'!SOL31)</f>
        <v/>
      </c>
      <c r="SOM31" s="14" t="str">
        <f>IF('Employee Input 20-21'!SOM31="","",'Employee Input 20-21'!SOM31)</f>
        <v/>
      </c>
      <c r="SON31" s="14" t="str">
        <f>IF('Employee Input 20-21'!SON31="","",'Employee Input 20-21'!SON31)</f>
        <v/>
      </c>
      <c r="SOO31" s="14" t="str">
        <f>IF('Employee Input 20-21'!SOO31="","",'Employee Input 20-21'!SOO31)</f>
        <v/>
      </c>
      <c r="SOP31" s="14" t="str">
        <f>IF('Employee Input 20-21'!SOP31="","",'Employee Input 20-21'!SOP31)</f>
        <v/>
      </c>
      <c r="SOQ31" s="14" t="str">
        <f>IF('Employee Input 20-21'!SOQ31="","",'Employee Input 20-21'!SOQ31)</f>
        <v/>
      </c>
      <c r="SOR31" s="14" t="str">
        <f>IF('Employee Input 20-21'!SOR31="","",'Employee Input 20-21'!SOR31)</f>
        <v/>
      </c>
      <c r="SOS31" s="14" t="str">
        <f>IF('Employee Input 20-21'!SOS31="","",'Employee Input 20-21'!SOS31)</f>
        <v/>
      </c>
      <c r="SOT31" s="14" t="str">
        <f>IF('Employee Input 20-21'!SOT31="","",'Employee Input 20-21'!SOT31)</f>
        <v/>
      </c>
      <c r="SOU31" s="14" t="str">
        <f>IF('Employee Input 20-21'!SOU31="","",'Employee Input 20-21'!SOU31)</f>
        <v/>
      </c>
      <c r="SOV31" s="14" t="str">
        <f>IF('Employee Input 20-21'!SOV31="","",'Employee Input 20-21'!SOV31)</f>
        <v/>
      </c>
      <c r="SOW31" s="14" t="str">
        <f>IF('Employee Input 20-21'!SOW31="","",'Employee Input 20-21'!SOW31)</f>
        <v/>
      </c>
      <c r="SOX31" s="14" t="str">
        <f>IF('Employee Input 20-21'!SOX31="","",'Employee Input 20-21'!SOX31)</f>
        <v/>
      </c>
      <c r="SOY31" s="14" t="str">
        <f>IF('Employee Input 20-21'!SOY31="","",'Employee Input 20-21'!SOY31)</f>
        <v/>
      </c>
      <c r="SOZ31" s="14" t="str">
        <f>IF('Employee Input 20-21'!SOZ31="","",'Employee Input 20-21'!SOZ31)</f>
        <v/>
      </c>
      <c r="SPA31" s="14" t="str">
        <f>IF('Employee Input 20-21'!SPA31="","",'Employee Input 20-21'!SPA31)</f>
        <v/>
      </c>
      <c r="SPB31" s="14" t="str">
        <f>IF('Employee Input 20-21'!SPB31="","",'Employee Input 20-21'!SPB31)</f>
        <v/>
      </c>
      <c r="SPC31" s="14" t="str">
        <f>IF('Employee Input 20-21'!SPC31="","",'Employee Input 20-21'!SPC31)</f>
        <v/>
      </c>
      <c r="SPD31" s="14" t="str">
        <f>IF('Employee Input 20-21'!SPD31="","",'Employee Input 20-21'!SPD31)</f>
        <v/>
      </c>
      <c r="SPE31" s="14" t="str">
        <f>IF('Employee Input 20-21'!SPE31="","",'Employee Input 20-21'!SPE31)</f>
        <v/>
      </c>
      <c r="SPF31" s="14" t="str">
        <f>IF('Employee Input 20-21'!SPF31="","",'Employee Input 20-21'!SPF31)</f>
        <v/>
      </c>
      <c r="SPG31" s="14" t="str">
        <f>IF('Employee Input 20-21'!SPG31="","",'Employee Input 20-21'!SPG31)</f>
        <v/>
      </c>
      <c r="SPH31" s="14" t="str">
        <f>IF('Employee Input 20-21'!SPH31="","",'Employee Input 20-21'!SPH31)</f>
        <v/>
      </c>
      <c r="SPI31" s="14" t="str">
        <f>IF('Employee Input 20-21'!SPI31="","",'Employee Input 20-21'!SPI31)</f>
        <v/>
      </c>
      <c r="SPJ31" s="14" t="str">
        <f>IF('Employee Input 20-21'!SPJ31="","",'Employee Input 20-21'!SPJ31)</f>
        <v/>
      </c>
      <c r="SPK31" s="14" t="str">
        <f>IF('Employee Input 20-21'!SPK31="","",'Employee Input 20-21'!SPK31)</f>
        <v/>
      </c>
      <c r="SPL31" s="14" t="str">
        <f>IF('Employee Input 20-21'!SPL31="","",'Employee Input 20-21'!SPL31)</f>
        <v/>
      </c>
      <c r="SPM31" s="14" t="str">
        <f>IF('Employee Input 20-21'!SPM31="","",'Employee Input 20-21'!SPM31)</f>
        <v/>
      </c>
      <c r="SPN31" s="14" t="str">
        <f>IF('Employee Input 20-21'!SPN31="","",'Employee Input 20-21'!SPN31)</f>
        <v/>
      </c>
      <c r="SPO31" s="14" t="str">
        <f>IF('Employee Input 20-21'!SPO31="","",'Employee Input 20-21'!SPO31)</f>
        <v/>
      </c>
      <c r="SPP31" s="14" t="str">
        <f>IF('Employee Input 20-21'!SPP31="","",'Employee Input 20-21'!SPP31)</f>
        <v/>
      </c>
      <c r="SPQ31" s="14" t="str">
        <f>IF('Employee Input 20-21'!SPQ31="","",'Employee Input 20-21'!SPQ31)</f>
        <v/>
      </c>
      <c r="SPR31" s="14" t="str">
        <f>IF('Employee Input 20-21'!SPR31="","",'Employee Input 20-21'!SPR31)</f>
        <v/>
      </c>
      <c r="SPS31" s="14" t="str">
        <f>IF('Employee Input 20-21'!SPS31="","",'Employee Input 20-21'!SPS31)</f>
        <v/>
      </c>
      <c r="SPT31" s="14" t="str">
        <f>IF('Employee Input 20-21'!SPT31="","",'Employee Input 20-21'!SPT31)</f>
        <v/>
      </c>
      <c r="SPU31" s="14" t="str">
        <f>IF('Employee Input 20-21'!SPU31="","",'Employee Input 20-21'!SPU31)</f>
        <v/>
      </c>
      <c r="SPV31" s="14" t="str">
        <f>IF('Employee Input 20-21'!SPV31="","",'Employee Input 20-21'!SPV31)</f>
        <v/>
      </c>
      <c r="SPW31" s="14" t="str">
        <f>IF('Employee Input 20-21'!SPW31="","",'Employee Input 20-21'!SPW31)</f>
        <v/>
      </c>
      <c r="SPX31" s="14" t="str">
        <f>IF('Employee Input 20-21'!SPX31="","",'Employee Input 20-21'!SPX31)</f>
        <v/>
      </c>
      <c r="SPY31" s="14" t="str">
        <f>IF('Employee Input 20-21'!SPY31="","",'Employee Input 20-21'!SPY31)</f>
        <v/>
      </c>
      <c r="SPZ31" s="14" t="str">
        <f>IF('Employee Input 20-21'!SPZ31="","",'Employee Input 20-21'!SPZ31)</f>
        <v/>
      </c>
      <c r="SQA31" s="14" t="str">
        <f>IF('Employee Input 20-21'!SQA31="","",'Employee Input 20-21'!SQA31)</f>
        <v/>
      </c>
      <c r="SQB31" s="14" t="str">
        <f>IF('Employee Input 20-21'!SQB31="","",'Employee Input 20-21'!SQB31)</f>
        <v/>
      </c>
      <c r="SQC31" s="14" t="str">
        <f>IF('Employee Input 20-21'!SQC31="","",'Employee Input 20-21'!SQC31)</f>
        <v/>
      </c>
      <c r="SQD31" s="14" t="str">
        <f>IF('Employee Input 20-21'!SQD31="","",'Employee Input 20-21'!SQD31)</f>
        <v/>
      </c>
      <c r="SQE31" s="14" t="str">
        <f>IF('Employee Input 20-21'!SQE31="","",'Employee Input 20-21'!SQE31)</f>
        <v/>
      </c>
      <c r="SQF31" s="14" t="str">
        <f>IF('Employee Input 20-21'!SQF31="","",'Employee Input 20-21'!SQF31)</f>
        <v/>
      </c>
      <c r="SQG31" s="14" t="str">
        <f>IF('Employee Input 20-21'!SQG31="","",'Employee Input 20-21'!SQG31)</f>
        <v/>
      </c>
      <c r="SQH31" s="14" t="str">
        <f>IF('Employee Input 20-21'!SQH31="","",'Employee Input 20-21'!SQH31)</f>
        <v/>
      </c>
      <c r="SQI31" s="14" t="str">
        <f>IF('Employee Input 20-21'!SQI31="","",'Employee Input 20-21'!SQI31)</f>
        <v/>
      </c>
      <c r="SQJ31" s="14" t="str">
        <f>IF('Employee Input 20-21'!SQJ31="","",'Employee Input 20-21'!SQJ31)</f>
        <v/>
      </c>
      <c r="SQK31" s="14" t="str">
        <f>IF('Employee Input 20-21'!SQK31="","",'Employee Input 20-21'!SQK31)</f>
        <v/>
      </c>
      <c r="SQL31" s="14" t="str">
        <f>IF('Employee Input 20-21'!SQL31="","",'Employee Input 20-21'!SQL31)</f>
        <v/>
      </c>
      <c r="SQM31" s="14" t="str">
        <f>IF('Employee Input 20-21'!SQM31="","",'Employee Input 20-21'!SQM31)</f>
        <v/>
      </c>
      <c r="SQN31" s="14" t="str">
        <f>IF('Employee Input 20-21'!SQN31="","",'Employee Input 20-21'!SQN31)</f>
        <v/>
      </c>
      <c r="SQO31" s="14" t="str">
        <f>IF('Employee Input 20-21'!SQO31="","",'Employee Input 20-21'!SQO31)</f>
        <v/>
      </c>
      <c r="SQP31" s="14" t="str">
        <f>IF('Employee Input 20-21'!SQP31="","",'Employee Input 20-21'!SQP31)</f>
        <v/>
      </c>
      <c r="SQQ31" s="14" t="str">
        <f>IF('Employee Input 20-21'!SQQ31="","",'Employee Input 20-21'!SQQ31)</f>
        <v/>
      </c>
      <c r="SQR31" s="14" t="str">
        <f>IF('Employee Input 20-21'!SQR31="","",'Employee Input 20-21'!SQR31)</f>
        <v/>
      </c>
      <c r="SQS31" s="14" t="str">
        <f>IF('Employee Input 20-21'!SQS31="","",'Employee Input 20-21'!SQS31)</f>
        <v/>
      </c>
      <c r="SQT31" s="14" t="str">
        <f>IF('Employee Input 20-21'!SQT31="","",'Employee Input 20-21'!SQT31)</f>
        <v/>
      </c>
      <c r="SQU31" s="14" t="str">
        <f>IF('Employee Input 20-21'!SQU31="","",'Employee Input 20-21'!SQU31)</f>
        <v/>
      </c>
      <c r="SQV31" s="14" t="str">
        <f>IF('Employee Input 20-21'!SQV31="","",'Employee Input 20-21'!SQV31)</f>
        <v/>
      </c>
      <c r="SQW31" s="14" t="str">
        <f>IF('Employee Input 20-21'!SQW31="","",'Employee Input 20-21'!SQW31)</f>
        <v/>
      </c>
      <c r="SQX31" s="14" t="str">
        <f>IF('Employee Input 20-21'!SQX31="","",'Employee Input 20-21'!SQX31)</f>
        <v/>
      </c>
      <c r="SQY31" s="14" t="str">
        <f>IF('Employee Input 20-21'!SQY31="","",'Employee Input 20-21'!SQY31)</f>
        <v/>
      </c>
      <c r="SQZ31" s="14" t="str">
        <f>IF('Employee Input 20-21'!SQZ31="","",'Employee Input 20-21'!SQZ31)</f>
        <v/>
      </c>
      <c r="SRA31" s="14" t="str">
        <f>IF('Employee Input 20-21'!SRA31="","",'Employee Input 20-21'!SRA31)</f>
        <v/>
      </c>
      <c r="SRB31" s="14" t="str">
        <f>IF('Employee Input 20-21'!SRB31="","",'Employee Input 20-21'!SRB31)</f>
        <v/>
      </c>
      <c r="SRC31" s="14" t="str">
        <f>IF('Employee Input 20-21'!SRC31="","",'Employee Input 20-21'!SRC31)</f>
        <v/>
      </c>
      <c r="SRD31" s="14" t="str">
        <f>IF('Employee Input 20-21'!SRD31="","",'Employee Input 20-21'!SRD31)</f>
        <v/>
      </c>
      <c r="SRE31" s="14" t="str">
        <f>IF('Employee Input 20-21'!SRE31="","",'Employee Input 20-21'!SRE31)</f>
        <v/>
      </c>
      <c r="SRF31" s="14" t="str">
        <f>IF('Employee Input 20-21'!SRF31="","",'Employee Input 20-21'!SRF31)</f>
        <v/>
      </c>
      <c r="SRG31" s="14" t="str">
        <f>IF('Employee Input 20-21'!SRG31="","",'Employee Input 20-21'!SRG31)</f>
        <v/>
      </c>
      <c r="SRH31" s="14" t="str">
        <f>IF('Employee Input 20-21'!SRH31="","",'Employee Input 20-21'!SRH31)</f>
        <v/>
      </c>
      <c r="SRI31" s="14" t="str">
        <f>IF('Employee Input 20-21'!SRI31="","",'Employee Input 20-21'!SRI31)</f>
        <v/>
      </c>
      <c r="SRJ31" s="14" t="str">
        <f>IF('Employee Input 20-21'!SRJ31="","",'Employee Input 20-21'!SRJ31)</f>
        <v/>
      </c>
      <c r="SRK31" s="14" t="str">
        <f>IF('Employee Input 20-21'!SRK31="","",'Employee Input 20-21'!SRK31)</f>
        <v/>
      </c>
      <c r="SRL31" s="14" t="str">
        <f>IF('Employee Input 20-21'!SRL31="","",'Employee Input 20-21'!SRL31)</f>
        <v/>
      </c>
      <c r="SRM31" s="14" t="str">
        <f>IF('Employee Input 20-21'!SRM31="","",'Employee Input 20-21'!SRM31)</f>
        <v/>
      </c>
      <c r="SRN31" s="14" t="str">
        <f>IF('Employee Input 20-21'!SRN31="","",'Employee Input 20-21'!SRN31)</f>
        <v/>
      </c>
      <c r="SRO31" s="14" t="str">
        <f>IF('Employee Input 20-21'!SRO31="","",'Employee Input 20-21'!SRO31)</f>
        <v/>
      </c>
      <c r="SRP31" s="14" t="str">
        <f>IF('Employee Input 20-21'!SRP31="","",'Employee Input 20-21'!SRP31)</f>
        <v/>
      </c>
      <c r="SRQ31" s="14" t="str">
        <f>IF('Employee Input 20-21'!SRQ31="","",'Employee Input 20-21'!SRQ31)</f>
        <v/>
      </c>
      <c r="SRR31" s="14" t="str">
        <f>IF('Employee Input 20-21'!SRR31="","",'Employee Input 20-21'!SRR31)</f>
        <v/>
      </c>
      <c r="SRS31" s="14" t="str">
        <f>IF('Employee Input 20-21'!SRS31="","",'Employee Input 20-21'!SRS31)</f>
        <v/>
      </c>
      <c r="SRT31" s="14" t="str">
        <f>IF('Employee Input 20-21'!SRT31="","",'Employee Input 20-21'!SRT31)</f>
        <v/>
      </c>
      <c r="SRU31" s="14" t="str">
        <f>IF('Employee Input 20-21'!SRU31="","",'Employee Input 20-21'!SRU31)</f>
        <v/>
      </c>
      <c r="SRV31" s="14" t="str">
        <f>IF('Employee Input 20-21'!SRV31="","",'Employee Input 20-21'!SRV31)</f>
        <v/>
      </c>
      <c r="SRW31" s="14" t="str">
        <f>IF('Employee Input 20-21'!SRW31="","",'Employee Input 20-21'!SRW31)</f>
        <v/>
      </c>
      <c r="SRX31" s="14" t="str">
        <f>IF('Employee Input 20-21'!SRX31="","",'Employee Input 20-21'!SRX31)</f>
        <v/>
      </c>
      <c r="SRY31" s="14" t="str">
        <f>IF('Employee Input 20-21'!SRY31="","",'Employee Input 20-21'!SRY31)</f>
        <v/>
      </c>
      <c r="SRZ31" s="14" t="str">
        <f>IF('Employee Input 20-21'!SRZ31="","",'Employee Input 20-21'!SRZ31)</f>
        <v/>
      </c>
      <c r="SSA31" s="14" t="str">
        <f>IF('Employee Input 20-21'!SSA31="","",'Employee Input 20-21'!SSA31)</f>
        <v/>
      </c>
      <c r="SSB31" s="14" t="str">
        <f>IF('Employee Input 20-21'!SSB31="","",'Employee Input 20-21'!SSB31)</f>
        <v/>
      </c>
      <c r="SSC31" s="14" t="str">
        <f>IF('Employee Input 20-21'!SSC31="","",'Employee Input 20-21'!SSC31)</f>
        <v/>
      </c>
      <c r="SSD31" s="14" t="str">
        <f>IF('Employee Input 20-21'!SSD31="","",'Employee Input 20-21'!SSD31)</f>
        <v/>
      </c>
      <c r="SSE31" s="14" t="str">
        <f>IF('Employee Input 20-21'!SSE31="","",'Employee Input 20-21'!SSE31)</f>
        <v/>
      </c>
      <c r="SSF31" s="14" t="str">
        <f>IF('Employee Input 20-21'!SSF31="","",'Employee Input 20-21'!SSF31)</f>
        <v/>
      </c>
      <c r="SSG31" s="14" t="str">
        <f>IF('Employee Input 20-21'!SSG31="","",'Employee Input 20-21'!SSG31)</f>
        <v/>
      </c>
      <c r="SSH31" s="14" t="str">
        <f>IF('Employee Input 20-21'!SSH31="","",'Employee Input 20-21'!SSH31)</f>
        <v/>
      </c>
      <c r="SSI31" s="14" t="str">
        <f>IF('Employee Input 20-21'!SSI31="","",'Employee Input 20-21'!SSI31)</f>
        <v/>
      </c>
      <c r="SSJ31" s="14" t="str">
        <f>IF('Employee Input 20-21'!SSJ31="","",'Employee Input 20-21'!SSJ31)</f>
        <v/>
      </c>
      <c r="SSK31" s="14" t="str">
        <f>IF('Employee Input 20-21'!SSK31="","",'Employee Input 20-21'!SSK31)</f>
        <v/>
      </c>
      <c r="SSL31" s="14" t="str">
        <f>IF('Employee Input 20-21'!SSL31="","",'Employee Input 20-21'!SSL31)</f>
        <v/>
      </c>
      <c r="SSM31" s="14" t="str">
        <f>IF('Employee Input 20-21'!SSM31="","",'Employee Input 20-21'!SSM31)</f>
        <v/>
      </c>
      <c r="SSN31" s="14" t="str">
        <f>IF('Employee Input 20-21'!SSN31="","",'Employee Input 20-21'!SSN31)</f>
        <v/>
      </c>
      <c r="SSO31" s="14" t="str">
        <f>IF('Employee Input 20-21'!SSO31="","",'Employee Input 20-21'!SSO31)</f>
        <v/>
      </c>
      <c r="SSP31" s="14" t="str">
        <f>IF('Employee Input 20-21'!SSP31="","",'Employee Input 20-21'!SSP31)</f>
        <v/>
      </c>
      <c r="SSQ31" s="14" t="str">
        <f>IF('Employee Input 20-21'!SSQ31="","",'Employee Input 20-21'!SSQ31)</f>
        <v/>
      </c>
      <c r="SSR31" s="14" t="str">
        <f>IF('Employee Input 20-21'!SSR31="","",'Employee Input 20-21'!SSR31)</f>
        <v/>
      </c>
      <c r="SSS31" s="14" t="str">
        <f>IF('Employee Input 20-21'!SSS31="","",'Employee Input 20-21'!SSS31)</f>
        <v/>
      </c>
      <c r="SST31" s="14" t="str">
        <f>IF('Employee Input 20-21'!SST31="","",'Employee Input 20-21'!SST31)</f>
        <v/>
      </c>
      <c r="SSU31" s="14" t="str">
        <f>IF('Employee Input 20-21'!SSU31="","",'Employee Input 20-21'!SSU31)</f>
        <v/>
      </c>
      <c r="SSV31" s="14" t="str">
        <f>IF('Employee Input 20-21'!SSV31="","",'Employee Input 20-21'!SSV31)</f>
        <v/>
      </c>
      <c r="SSW31" s="14" t="str">
        <f>IF('Employee Input 20-21'!SSW31="","",'Employee Input 20-21'!SSW31)</f>
        <v/>
      </c>
      <c r="SSX31" s="14" t="str">
        <f>IF('Employee Input 20-21'!SSX31="","",'Employee Input 20-21'!SSX31)</f>
        <v/>
      </c>
      <c r="SSY31" s="14" t="str">
        <f>IF('Employee Input 20-21'!SSY31="","",'Employee Input 20-21'!SSY31)</f>
        <v/>
      </c>
      <c r="SSZ31" s="14" t="str">
        <f>IF('Employee Input 20-21'!SSZ31="","",'Employee Input 20-21'!SSZ31)</f>
        <v/>
      </c>
      <c r="STA31" s="14" t="str">
        <f>IF('Employee Input 20-21'!STA31="","",'Employee Input 20-21'!STA31)</f>
        <v/>
      </c>
      <c r="STB31" s="14" t="str">
        <f>IF('Employee Input 20-21'!STB31="","",'Employee Input 20-21'!STB31)</f>
        <v/>
      </c>
      <c r="STC31" s="14" t="str">
        <f>IF('Employee Input 20-21'!STC31="","",'Employee Input 20-21'!STC31)</f>
        <v/>
      </c>
      <c r="STD31" s="14" t="str">
        <f>IF('Employee Input 20-21'!STD31="","",'Employee Input 20-21'!STD31)</f>
        <v/>
      </c>
      <c r="STE31" s="14" t="str">
        <f>IF('Employee Input 20-21'!STE31="","",'Employee Input 20-21'!STE31)</f>
        <v/>
      </c>
      <c r="STF31" s="14" t="str">
        <f>IF('Employee Input 20-21'!STF31="","",'Employee Input 20-21'!STF31)</f>
        <v/>
      </c>
      <c r="STG31" s="14" t="str">
        <f>IF('Employee Input 20-21'!STG31="","",'Employee Input 20-21'!STG31)</f>
        <v/>
      </c>
      <c r="STH31" s="14" t="str">
        <f>IF('Employee Input 20-21'!STH31="","",'Employee Input 20-21'!STH31)</f>
        <v/>
      </c>
      <c r="STI31" s="14" t="str">
        <f>IF('Employee Input 20-21'!STI31="","",'Employee Input 20-21'!STI31)</f>
        <v/>
      </c>
      <c r="STJ31" s="14" t="str">
        <f>IF('Employee Input 20-21'!STJ31="","",'Employee Input 20-21'!STJ31)</f>
        <v/>
      </c>
      <c r="STK31" s="14" t="str">
        <f>IF('Employee Input 20-21'!STK31="","",'Employee Input 20-21'!STK31)</f>
        <v/>
      </c>
      <c r="STL31" s="14" t="str">
        <f>IF('Employee Input 20-21'!STL31="","",'Employee Input 20-21'!STL31)</f>
        <v/>
      </c>
      <c r="STM31" s="14" t="str">
        <f>IF('Employee Input 20-21'!STM31="","",'Employee Input 20-21'!STM31)</f>
        <v/>
      </c>
      <c r="STN31" s="14" t="str">
        <f>IF('Employee Input 20-21'!STN31="","",'Employee Input 20-21'!STN31)</f>
        <v/>
      </c>
      <c r="STO31" s="14" t="str">
        <f>IF('Employee Input 20-21'!STO31="","",'Employee Input 20-21'!STO31)</f>
        <v/>
      </c>
      <c r="STP31" s="14" t="str">
        <f>IF('Employee Input 20-21'!STP31="","",'Employee Input 20-21'!STP31)</f>
        <v/>
      </c>
      <c r="STQ31" s="14" t="str">
        <f>IF('Employee Input 20-21'!STQ31="","",'Employee Input 20-21'!STQ31)</f>
        <v/>
      </c>
      <c r="STR31" s="14" t="str">
        <f>IF('Employee Input 20-21'!STR31="","",'Employee Input 20-21'!STR31)</f>
        <v/>
      </c>
      <c r="STS31" s="14" t="str">
        <f>IF('Employee Input 20-21'!STS31="","",'Employee Input 20-21'!STS31)</f>
        <v/>
      </c>
      <c r="STT31" s="14" t="str">
        <f>IF('Employee Input 20-21'!STT31="","",'Employee Input 20-21'!STT31)</f>
        <v/>
      </c>
      <c r="STU31" s="14" t="str">
        <f>IF('Employee Input 20-21'!STU31="","",'Employee Input 20-21'!STU31)</f>
        <v/>
      </c>
      <c r="STV31" s="14" t="str">
        <f>IF('Employee Input 20-21'!STV31="","",'Employee Input 20-21'!STV31)</f>
        <v/>
      </c>
      <c r="STW31" s="14" t="str">
        <f>IF('Employee Input 20-21'!STW31="","",'Employee Input 20-21'!STW31)</f>
        <v/>
      </c>
      <c r="STX31" s="14" t="str">
        <f>IF('Employee Input 20-21'!STX31="","",'Employee Input 20-21'!STX31)</f>
        <v/>
      </c>
      <c r="STY31" s="14" t="str">
        <f>IF('Employee Input 20-21'!STY31="","",'Employee Input 20-21'!STY31)</f>
        <v/>
      </c>
      <c r="STZ31" s="14" t="str">
        <f>IF('Employee Input 20-21'!STZ31="","",'Employee Input 20-21'!STZ31)</f>
        <v/>
      </c>
      <c r="SUA31" s="14" t="str">
        <f>IF('Employee Input 20-21'!SUA31="","",'Employee Input 20-21'!SUA31)</f>
        <v/>
      </c>
      <c r="SUB31" s="14" t="str">
        <f>IF('Employee Input 20-21'!SUB31="","",'Employee Input 20-21'!SUB31)</f>
        <v/>
      </c>
      <c r="SUC31" s="14" t="str">
        <f>IF('Employee Input 20-21'!SUC31="","",'Employee Input 20-21'!SUC31)</f>
        <v/>
      </c>
      <c r="SUD31" s="14" t="str">
        <f>IF('Employee Input 20-21'!SUD31="","",'Employee Input 20-21'!SUD31)</f>
        <v/>
      </c>
      <c r="SUE31" s="14" t="str">
        <f>IF('Employee Input 20-21'!SUE31="","",'Employee Input 20-21'!SUE31)</f>
        <v/>
      </c>
      <c r="SUF31" s="14" t="str">
        <f>IF('Employee Input 20-21'!SUF31="","",'Employee Input 20-21'!SUF31)</f>
        <v/>
      </c>
      <c r="SUG31" s="14" t="str">
        <f>IF('Employee Input 20-21'!SUG31="","",'Employee Input 20-21'!SUG31)</f>
        <v/>
      </c>
      <c r="SUH31" s="14" t="str">
        <f>IF('Employee Input 20-21'!SUH31="","",'Employee Input 20-21'!SUH31)</f>
        <v/>
      </c>
      <c r="SUI31" s="14" t="str">
        <f>IF('Employee Input 20-21'!SUI31="","",'Employee Input 20-21'!SUI31)</f>
        <v/>
      </c>
      <c r="SUJ31" s="14" t="str">
        <f>IF('Employee Input 20-21'!SUJ31="","",'Employee Input 20-21'!SUJ31)</f>
        <v/>
      </c>
      <c r="SUK31" s="14" t="str">
        <f>IF('Employee Input 20-21'!SUK31="","",'Employee Input 20-21'!SUK31)</f>
        <v/>
      </c>
      <c r="SUL31" s="14" t="str">
        <f>IF('Employee Input 20-21'!SUL31="","",'Employee Input 20-21'!SUL31)</f>
        <v/>
      </c>
      <c r="SUM31" s="14" t="str">
        <f>IF('Employee Input 20-21'!SUM31="","",'Employee Input 20-21'!SUM31)</f>
        <v/>
      </c>
      <c r="SUN31" s="14" t="str">
        <f>IF('Employee Input 20-21'!SUN31="","",'Employee Input 20-21'!SUN31)</f>
        <v/>
      </c>
      <c r="SUO31" s="14" t="str">
        <f>IF('Employee Input 20-21'!SUO31="","",'Employee Input 20-21'!SUO31)</f>
        <v/>
      </c>
      <c r="SUP31" s="14" t="str">
        <f>IF('Employee Input 20-21'!SUP31="","",'Employee Input 20-21'!SUP31)</f>
        <v/>
      </c>
      <c r="SUQ31" s="14" t="str">
        <f>IF('Employee Input 20-21'!SUQ31="","",'Employee Input 20-21'!SUQ31)</f>
        <v/>
      </c>
      <c r="SUR31" s="14" t="str">
        <f>IF('Employee Input 20-21'!SUR31="","",'Employee Input 20-21'!SUR31)</f>
        <v/>
      </c>
      <c r="SUS31" s="14" t="str">
        <f>IF('Employee Input 20-21'!SUS31="","",'Employee Input 20-21'!SUS31)</f>
        <v/>
      </c>
      <c r="SUT31" s="14" t="str">
        <f>IF('Employee Input 20-21'!SUT31="","",'Employee Input 20-21'!SUT31)</f>
        <v/>
      </c>
      <c r="SUU31" s="14" t="str">
        <f>IF('Employee Input 20-21'!SUU31="","",'Employee Input 20-21'!SUU31)</f>
        <v/>
      </c>
      <c r="SUV31" s="14" t="str">
        <f>IF('Employee Input 20-21'!SUV31="","",'Employee Input 20-21'!SUV31)</f>
        <v/>
      </c>
      <c r="SUW31" s="14" t="str">
        <f>IF('Employee Input 20-21'!SUW31="","",'Employee Input 20-21'!SUW31)</f>
        <v/>
      </c>
      <c r="SUX31" s="14" t="str">
        <f>IF('Employee Input 20-21'!SUX31="","",'Employee Input 20-21'!SUX31)</f>
        <v/>
      </c>
      <c r="SUY31" s="14" t="str">
        <f>IF('Employee Input 20-21'!SUY31="","",'Employee Input 20-21'!SUY31)</f>
        <v/>
      </c>
      <c r="SUZ31" s="14" t="str">
        <f>IF('Employee Input 20-21'!SUZ31="","",'Employee Input 20-21'!SUZ31)</f>
        <v/>
      </c>
      <c r="SVA31" s="14" t="str">
        <f>IF('Employee Input 20-21'!SVA31="","",'Employee Input 20-21'!SVA31)</f>
        <v/>
      </c>
      <c r="SVB31" s="14" t="str">
        <f>IF('Employee Input 20-21'!SVB31="","",'Employee Input 20-21'!SVB31)</f>
        <v/>
      </c>
      <c r="SVC31" s="14" t="str">
        <f>IF('Employee Input 20-21'!SVC31="","",'Employee Input 20-21'!SVC31)</f>
        <v/>
      </c>
      <c r="SVD31" s="14" t="str">
        <f>IF('Employee Input 20-21'!SVD31="","",'Employee Input 20-21'!SVD31)</f>
        <v/>
      </c>
      <c r="SVE31" s="14" t="str">
        <f>IF('Employee Input 20-21'!SVE31="","",'Employee Input 20-21'!SVE31)</f>
        <v/>
      </c>
      <c r="SVF31" s="14" t="str">
        <f>IF('Employee Input 20-21'!SVF31="","",'Employee Input 20-21'!SVF31)</f>
        <v/>
      </c>
      <c r="SVG31" s="14" t="str">
        <f>IF('Employee Input 20-21'!SVG31="","",'Employee Input 20-21'!SVG31)</f>
        <v/>
      </c>
      <c r="SVH31" s="14" t="str">
        <f>IF('Employee Input 20-21'!SVH31="","",'Employee Input 20-21'!SVH31)</f>
        <v/>
      </c>
      <c r="SVI31" s="14" t="str">
        <f>IF('Employee Input 20-21'!SVI31="","",'Employee Input 20-21'!SVI31)</f>
        <v/>
      </c>
      <c r="SVJ31" s="14" t="str">
        <f>IF('Employee Input 20-21'!SVJ31="","",'Employee Input 20-21'!SVJ31)</f>
        <v/>
      </c>
      <c r="SVK31" s="14" t="str">
        <f>IF('Employee Input 20-21'!SVK31="","",'Employee Input 20-21'!SVK31)</f>
        <v/>
      </c>
      <c r="SVL31" s="14" t="str">
        <f>IF('Employee Input 20-21'!SVL31="","",'Employee Input 20-21'!SVL31)</f>
        <v/>
      </c>
      <c r="SVM31" s="14" t="str">
        <f>IF('Employee Input 20-21'!SVM31="","",'Employee Input 20-21'!SVM31)</f>
        <v/>
      </c>
      <c r="SVN31" s="14" t="str">
        <f>IF('Employee Input 20-21'!SVN31="","",'Employee Input 20-21'!SVN31)</f>
        <v/>
      </c>
      <c r="SVO31" s="14" t="str">
        <f>IF('Employee Input 20-21'!SVO31="","",'Employee Input 20-21'!SVO31)</f>
        <v/>
      </c>
      <c r="SVP31" s="14" t="str">
        <f>IF('Employee Input 20-21'!SVP31="","",'Employee Input 20-21'!SVP31)</f>
        <v/>
      </c>
      <c r="SVQ31" s="14" t="str">
        <f>IF('Employee Input 20-21'!SVQ31="","",'Employee Input 20-21'!SVQ31)</f>
        <v/>
      </c>
      <c r="SVR31" s="14" t="str">
        <f>IF('Employee Input 20-21'!SVR31="","",'Employee Input 20-21'!SVR31)</f>
        <v/>
      </c>
      <c r="SVS31" s="14" t="str">
        <f>IF('Employee Input 20-21'!SVS31="","",'Employee Input 20-21'!SVS31)</f>
        <v/>
      </c>
      <c r="SVT31" s="14" t="str">
        <f>IF('Employee Input 20-21'!SVT31="","",'Employee Input 20-21'!SVT31)</f>
        <v/>
      </c>
      <c r="SVU31" s="14" t="str">
        <f>IF('Employee Input 20-21'!SVU31="","",'Employee Input 20-21'!SVU31)</f>
        <v/>
      </c>
      <c r="SVV31" s="14" t="str">
        <f>IF('Employee Input 20-21'!SVV31="","",'Employee Input 20-21'!SVV31)</f>
        <v/>
      </c>
      <c r="SVW31" s="14" t="str">
        <f>IF('Employee Input 20-21'!SVW31="","",'Employee Input 20-21'!SVW31)</f>
        <v/>
      </c>
      <c r="SVX31" s="14" t="str">
        <f>IF('Employee Input 20-21'!SVX31="","",'Employee Input 20-21'!SVX31)</f>
        <v/>
      </c>
      <c r="SVY31" s="14" t="str">
        <f>IF('Employee Input 20-21'!SVY31="","",'Employee Input 20-21'!SVY31)</f>
        <v/>
      </c>
      <c r="SVZ31" s="14" t="str">
        <f>IF('Employee Input 20-21'!SVZ31="","",'Employee Input 20-21'!SVZ31)</f>
        <v/>
      </c>
      <c r="SWA31" s="14" t="str">
        <f>IF('Employee Input 20-21'!SWA31="","",'Employee Input 20-21'!SWA31)</f>
        <v/>
      </c>
      <c r="SWB31" s="14" t="str">
        <f>IF('Employee Input 20-21'!SWB31="","",'Employee Input 20-21'!SWB31)</f>
        <v/>
      </c>
      <c r="SWC31" s="14" t="str">
        <f>IF('Employee Input 20-21'!SWC31="","",'Employee Input 20-21'!SWC31)</f>
        <v/>
      </c>
      <c r="SWD31" s="14" t="str">
        <f>IF('Employee Input 20-21'!SWD31="","",'Employee Input 20-21'!SWD31)</f>
        <v/>
      </c>
      <c r="SWE31" s="14" t="str">
        <f>IF('Employee Input 20-21'!SWE31="","",'Employee Input 20-21'!SWE31)</f>
        <v/>
      </c>
      <c r="SWF31" s="14" t="str">
        <f>IF('Employee Input 20-21'!SWF31="","",'Employee Input 20-21'!SWF31)</f>
        <v/>
      </c>
      <c r="SWG31" s="14" t="str">
        <f>IF('Employee Input 20-21'!SWG31="","",'Employee Input 20-21'!SWG31)</f>
        <v/>
      </c>
      <c r="SWH31" s="14" t="str">
        <f>IF('Employee Input 20-21'!SWH31="","",'Employee Input 20-21'!SWH31)</f>
        <v/>
      </c>
      <c r="SWI31" s="14" t="str">
        <f>IF('Employee Input 20-21'!SWI31="","",'Employee Input 20-21'!SWI31)</f>
        <v/>
      </c>
      <c r="SWJ31" s="14" t="str">
        <f>IF('Employee Input 20-21'!SWJ31="","",'Employee Input 20-21'!SWJ31)</f>
        <v/>
      </c>
      <c r="SWK31" s="14" t="str">
        <f>IF('Employee Input 20-21'!SWK31="","",'Employee Input 20-21'!SWK31)</f>
        <v/>
      </c>
      <c r="SWL31" s="14" t="str">
        <f>IF('Employee Input 20-21'!SWL31="","",'Employee Input 20-21'!SWL31)</f>
        <v/>
      </c>
      <c r="SWM31" s="14" t="str">
        <f>IF('Employee Input 20-21'!SWM31="","",'Employee Input 20-21'!SWM31)</f>
        <v/>
      </c>
      <c r="SWN31" s="14" t="str">
        <f>IF('Employee Input 20-21'!SWN31="","",'Employee Input 20-21'!SWN31)</f>
        <v/>
      </c>
      <c r="SWO31" s="14" t="str">
        <f>IF('Employee Input 20-21'!SWO31="","",'Employee Input 20-21'!SWO31)</f>
        <v/>
      </c>
      <c r="SWP31" s="14" t="str">
        <f>IF('Employee Input 20-21'!SWP31="","",'Employee Input 20-21'!SWP31)</f>
        <v/>
      </c>
      <c r="SWQ31" s="14" t="str">
        <f>IF('Employee Input 20-21'!SWQ31="","",'Employee Input 20-21'!SWQ31)</f>
        <v/>
      </c>
      <c r="SWR31" s="14" t="str">
        <f>IF('Employee Input 20-21'!SWR31="","",'Employee Input 20-21'!SWR31)</f>
        <v/>
      </c>
      <c r="SWS31" s="14" t="str">
        <f>IF('Employee Input 20-21'!SWS31="","",'Employee Input 20-21'!SWS31)</f>
        <v/>
      </c>
      <c r="SWT31" s="14" t="str">
        <f>IF('Employee Input 20-21'!SWT31="","",'Employee Input 20-21'!SWT31)</f>
        <v/>
      </c>
      <c r="SWU31" s="14" t="str">
        <f>IF('Employee Input 20-21'!SWU31="","",'Employee Input 20-21'!SWU31)</f>
        <v/>
      </c>
      <c r="SWV31" s="14" t="str">
        <f>IF('Employee Input 20-21'!SWV31="","",'Employee Input 20-21'!SWV31)</f>
        <v/>
      </c>
      <c r="SWW31" s="14" t="str">
        <f>IF('Employee Input 20-21'!SWW31="","",'Employee Input 20-21'!SWW31)</f>
        <v/>
      </c>
      <c r="SWX31" s="14" t="str">
        <f>IF('Employee Input 20-21'!SWX31="","",'Employee Input 20-21'!SWX31)</f>
        <v/>
      </c>
      <c r="SWY31" s="14" t="str">
        <f>IF('Employee Input 20-21'!SWY31="","",'Employee Input 20-21'!SWY31)</f>
        <v/>
      </c>
      <c r="SWZ31" s="14" t="str">
        <f>IF('Employee Input 20-21'!SWZ31="","",'Employee Input 20-21'!SWZ31)</f>
        <v/>
      </c>
      <c r="SXA31" s="14" t="str">
        <f>IF('Employee Input 20-21'!SXA31="","",'Employee Input 20-21'!SXA31)</f>
        <v/>
      </c>
      <c r="SXB31" s="14" t="str">
        <f>IF('Employee Input 20-21'!SXB31="","",'Employee Input 20-21'!SXB31)</f>
        <v/>
      </c>
      <c r="SXC31" s="14" t="str">
        <f>IF('Employee Input 20-21'!SXC31="","",'Employee Input 20-21'!SXC31)</f>
        <v/>
      </c>
      <c r="SXD31" s="14" t="str">
        <f>IF('Employee Input 20-21'!SXD31="","",'Employee Input 20-21'!SXD31)</f>
        <v/>
      </c>
      <c r="SXE31" s="14" t="str">
        <f>IF('Employee Input 20-21'!SXE31="","",'Employee Input 20-21'!SXE31)</f>
        <v/>
      </c>
      <c r="SXF31" s="14" t="str">
        <f>IF('Employee Input 20-21'!SXF31="","",'Employee Input 20-21'!SXF31)</f>
        <v/>
      </c>
      <c r="SXG31" s="14" t="str">
        <f>IF('Employee Input 20-21'!SXG31="","",'Employee Input 20-21'!SXG31)</f>
        <v/>
      </c>
      <c r="SXH31" s="14" t="str">
        <f>IF('Employee Input 20-21'!SXH31="","",'Employee Input 20-21'!SXH31)</f>
        <v/>
      </c>
      <c r="SXI31" s="14" t="str">
        <f>IF('Employee Input 20-21'!SXI31="","",'Employee Input 20-21'!SXI31)</f>
        <v/>
      </c>
      <c r="SXJ31" s="14" t="str">
        <f>IF('Employee Input 20-21'!SXJ31="","",'Employee Input 20-21'!SXJ31)</f>
        <v/>
      </c>
      <c r="SXK31" s="14" t="str">
        <f>IF('Employee Input 20-21'!SXK31="","",'Employee Input 20-21'!SXK31)</f>
        <v/>
      </c>
      <c r="SXL31" s="14" t="str">
        <f>IF('Employee Input 20-21'!SXL31="","",'Employee Input 20-21'!SXL31)</f>
        <v/>
      </c>
      <c r="SXM31" s="14" t="str">
        <f>IF('Employee Input 20-21'!SXM31="","",'Employee Input 20-21'!SXM31)</f>
        <v/>
      </c>
      <c r="SXN31" s="14" t="str">
        <f>IF('Employee Input 20-21'!SXN31="","",'Employee Input 20-21'!SXN31)</f>
        <v/>
      </c>
      <c r="SXO31" s="14" t="str">
        <f>IF('Employee Input 20-21'!SXO31="","",'Employee Input 20-21'!SXO31)</f>
        <v/>
      </c>
      <c r="SXP31" s="14" t="str">
        <f>IF('Employee Input 20-21'!SXP31="","",'Employee Input 20-21'!SXP31)</f>
        <v/>
      </c>
      <c r="SXQ31" s="14" t="str">
        <f>IF('Employee Input 20-21'!SXQ31="","",'Employee Input 20-21'!SXQ31)</f>
        <v/>
      </c>
      <c r="SXR31" s="14" t="str">
        <f>IF('Employee Input 20-21'!SXR31="","",'Employee Input 20-21'!SXR31)</f>
        <v/>
      </c>
      <c r="SXS31" s="14" t="str">
        <f>IF('Employee Input 20-21'!SXS31="","",'Employee Input 20-21'!SXS31)</f>
        <v/>
      </c>
      <c r="SXT31" s="14" t="str">
        <f>IF('Employee Input 20-21'!SXT31="","",'Employee Input 20-21'!SXT31)</f>
        <v/>
      </c>
      <c r="SXU31" s="14" t="str">
        <f>IF('Employee Input 20-21'!SXU31="","",'Employee Input 20-21'!SXU31)</f>
        <v/>
      </c>
      <c r="SXV31" s="14" t="str">
        <f>IF('Employee Input 20-21'!SXV31="","",'Employee Input 20-21'!SXV31)</f>
        <v/>
      </c>
      <c r="SXW31" s="14" t="str">
        <f>IF('Employee Input 20-21'!SXW31="","",'Employee Input 20-21'!SXW31)</f>
        <v/>
      </c>
      <c r="SXX31" s="14" t="str">
        <f>IF('Employee Input 20-21'!SXX31="","",'Employee Input 20-21'!SXX31)</f>
        <v/>
      </c>
      <c r="SXY31" s="14" t="str">
        <f>IF('Employee Input 20-21'!SXY31="","",'Employee Input 20-21'!SXY31)</f>
        <v/>
      </c>
      <c r="SXZ31" s="14" t="str">
        <f>IF('Employee Input 20-21'!SXZ31="","",'Employee Input 20-21'!SXZ31)</f>
        <v/>
      </c>
      <c r="SYA31" s="14" t="str">
        <f>IF('Employee Input 20-21'!SYA31="","",'Employee Input 20-21'!SYA31)</f>
        <v/>
      </c>
      <c r="SYB31" s="14" t="str">
        <f>IF('Employee Input 20-21'!SYB31="","",'Employee Input 20-21'!SYB31)</f>
        <v/>
      </c>
      <c r="SYC31" s="14" t="str">
        <f>IF('Employee Input 20-21'!SYC31="","",'Employee Input 20-21'!SYC31)</f>
        <v/>
      </c>
      <c r="SYD31" s="14" t="str">
        <f>IF('Employee Input 20-21'!SYD31="","",'Employee Input 20-21'!SYD31)</f>
        <v/>
      </c>
      <c r="SYE31" s="14" t="str">
        <f>IF('Employee Input 20-21'!SYE31="","",'Employee Input 20-21'!SYE31)</f>
        <v/>
      </c>
      <c r="SYF31" s="14" t="str">
        <f>IF('Employee Input 20-21'!SYF31="","",'Employee Input 20-21'!SYF31)</f>
        <v/>
      </c>
      <c r="SYG31" s="14" t="str">
        <f>IF('Employee Input 20-21'!SYG31="","",'Employee Input 20-21'!SYG31)</f>
        <v/>
      </c>
      <c r="SYH31" s="14" t="str">
        <f>IF('Employee Input 20-21'!SYH31="","",'Employee Input 20-21'!SYH31)</f>
        <v/>
      </c>
      <c r="SYI31" s="14" t="str">
        <f>IF('Employee Input 20-21'!SYI31="","",'Employee Input 20-21'!SYI31)</f>
        <v/>
      </c>
      <c r="SYJ31" s="14" t="str">
        <f>IF('Employee Input 20-21'!SYJ31="","",'Employee Input 20-21'!SYJ31)</f>
        <v/>
      </c>
      <c r="SYK31" s="14" t="str">
        <f>IF('Employee Input 20-21'!SYK31="","",'Employee Input 20-21'!SYK31)</f>
        <v/>
      </c>
      <c r="SYL31" s="14" t="str">
        <f>IF('Employee Input 20-21'!SYL31="","",'Employee Input 20-21'!SYL31)</f>
        <v/>
      </c>
      <c r="SYM31" s="14" t="str">
        <f>IF('Employee Input 20-21'!SYM31="","",'Employee Input 20-21'!SYM31)</f>
        <v/>
      </c>
      <c r="SYN31" s="14" t="str">
        <f>IF('Employee Input 20-21'!SYN31="","",'Employee Input 20-21'!SYN31)</f>
        <v/>
      </c>
      <c r="SYO31" s="14" t="str">
        <f>IF('Employee Input 20-21'!SYO31="","",'Employee Input 20-21'!SYO31)</f>
        <v/>
      </c>
      <c r="SYP31" s="14" t="str">
        <f>IF('Employee Input 20-21'!SYP31="","",'Employee Input 20-21'!SYP31)</f>
        <v/>
      </c>
      <c r="SYQ31" s="14" t="str">
        <f>IF('Employee Input 20-21'!SYQ31="","",'Employee Input 20-21'!SYQ31)</f>
        <v/>
      </c>
      <c r="SYR31" s="14" t="str">
        <f>IF('Employee Input 20-21'!SYR31="","",'Employee Input 20-21'!SYR31)</f>
        <v/>
      </c>
      <c r="SYS31" s="14" t="str">
        <f>IF('Employee Input 20-21'!SYS31="","",'Employee Input 20-21'!SYS31)</f>
        <v/>
      </c>
      <c r="SYT31" s="14" t="str">
        <f>IF('Employee Input 20-21'!SYT31="","",'Employee Input 20-21'!SYT31)</f>
        <v/>
      </c>
      <c r="SYU31" s="14" t="str">
        <f>IF('Employee Input 20-21'!SYU31="","",'Employee Input 20-21'!SYU31)</f>
        <v/>
      </c>
      <c r="SYV31" s="14" t="str">
        <f>IF('Employee Input 20-21'!SYV31="","",'Employee Input 20-21'!SYV31)</f>
        <v/>
      </c>
      <c r="SYW31" s="14" t="str">
        <f>IF('Employee Input 20-21'!SYW31="","",'Employee Input 20-21'!SYW31)</f>
        <v/>
      </c>
      <c r="SYX31" s="14" t="str">
        <f>IF('Employee Input 20-21'!SYX31="","",'Employee Input 20-21'!SYX31)</f>
        <v/>
      </c>
      <c r="SYY31" s="14" t="str">
        <f>IF('Employee Input 20-21'!SYY31="","",'Employee Input 20-21'!SYY31)</f>
        <v/>
      </c>
      <c r="SYZ31" s="14" t="str">
        <f>IF('Employee Input 20-21'!SYZ31="","",'Employee Input 20-21'!SYZ31)</f>
        <v/>
      </c>
      <c r="SZA31" s="14" t="str">
        <f>IF('Employee Input 20-21'!SZA31="","",'Employee Input 20-21'!SZA31)</f>
        <v/>
      </c>
      <c r="SZB31" s="14" t="str">
        <f>IF('Employee Input 20-21'!SZB31="","",'Employee Input 20-21'!SZB31)</f>
        <v/>
      </c>
      <c r="SZC31" s="14" t="str">
        <f>IF('Employee Input 20-21'!SZC31="","",'Employee Input 20-21'!SZC31)</f>
        <v/>
      </c>
      <c r="SZD31" s="14" t="str">
        <f>IF('Employee Input 20-21'!SZD31="","",'Employee Input 20-21'!SZD31)</f>
        <v/>
      </c>
      <c r="SZE31" s="14" t="str">
        <f>IF('Employee Input 20-21'!SZE31="","",'Employee Input 20-21'!SZE31)</f>
        <v/>
      </c>
      <c r="SZF31" s="14" t="str">
        <f>IF('Employee Input 20-21'!SZF31="","",'Employee Input 20-21'!SZF31)</f>
        <v/>
      </c>
      <c r="SZG31" s="14" t="str">
        <f>IF('Employee Input 20-21'!SZG31="","",'Employee Input 20-21'!SZG31)</f>
        <v/>
      </c>
      <c r="SZH31" s="14" t="str">
        <f>IF('Employee Input 20-21'!SZH31="","",'Employee Input 20-21'!SZH31)</f>
        <v/>
      </c>
      <c r="SZI31" s="14" t="str">
        <f>IF('Employee Input 20-21'!SZI31="","",'Employee Input 20-21'!SZI31)</f>
        <v/>
      </c>
      <c r="SZJ31" s="14" t="str">
        <f>IF('Employee Input 20-21'!SZJ31="","",'Employee Input 20-21'!SZJ31)</f>
        <v/>
      </c>
      <c r="SZK31" s="14" t="str">
        <f>IF('Employee Input 20-21'!SZK31="","",'Employee Input 20-21'!SZK31)</f>
        <v/>
      </c>
      <c r="SZL31" s="14" t="str">
        <f>IF('Employee Input 20-21'!SZL31="","",'Employee Input 20-21'!SZL31)</f>
        <v/>
      </c>
      <c r="SZM31" s="14" t="str">
        <f>IF('Employee Input 20-21'!SZM31="","",'Employee Input 20-21'!SZM31)</f>
        <v/>
      </c>
      <c r="SZN31" s="14" t="str">
        <f>IF('Employee Input 20-21'!SZN31="","",'Employee Input 20-21'!SZN31)</f>
        <v/>
      </c>
      <c r="SZO31" s="14" t="str">
        <f>IF('Employee Input 20-21'!SZO31="","",'Employee Input 20-21'!SZO31)</f>
        <v/>
      </c>
      <c r="SZP31" s="14" t="str">
        <f>IF('Employee Input 20-21'!SZP31="","",'Employee Input 20-21'!SZP31)</f>
        <v/>
      </c>
      <c r="SZQ31" s="14" t="str">
        <f>IF('Employee Input 20-21'!SZQ31="","",'Employee Input 20-21'!SZQ31)</f>
        <v/>
      </c>
      <c r="SZR31" s="14" t="str">
        <f>IF('Employee Input 20-21'!SZR31="","",'Employee Input 20-21'!SZR31)</f>
        <v/>
      </c>
      <c r="SZS31" s="14" t="str">
        <f>IF('Employee Input 20-21'!SZS31="","",'Employee Input 20-21'!SZS31)</f>
        <v/>
      </c>
      <c r="SZT31" s="14" t="str">
        <f>IF('Employee Input 20-21'!SZT31="","",'Employee Input 20-21'!SZT31)</f>
        <v/>
      </c>
      <c r="SZU31" s="14" t="str">
        <f>IF('Employee Input 20-21'!SZU31="","",'Employee Input 20-21'!SZU31)</f>
        <v/>
      </c>
      <c r="SZV31" s="14" t="str">
        <f>IF('Employee Input 20-21'!SZV31="","",'Employee Input 20-21'!SZV31)</f>
        <v/>
      </c>
      <c r="SZW31" s="14" t="str">
        <f>IF('Employee Input 20-21'!SZW31="","",'Employee Input 20-21'!SZW31)</f>
        <v/>
      </c>
      <c r="SZX31" s="14" t="str">
        <f>IF('Employee Input 20-21'!SZX31="","",'Employee Input 20-21'!SZX31)</f>
        <v/>
      </c>
      <c r="SZY31" s="14" t="str">
        <f>IF('Employee Input 20-21'!SZY31="","",'Employee Input 20-21'!SZY31)</f>
        <v/>
      </c>
      <c r="SZZ31" s="14" t="str">
        <f>IF('Employee Input 20-21'!SZZ31="","",'Employee Input 20-21'!SZZ31)</f>
        <v/>
      </c>
      <c r="TAA31" s="14" t="str">
        <f>IF('Employee Input 20-21'!TAA31="","",'Employee Input 20-21'!TAA31)</f>
        <v/>
      </c>
      <c r="TAB31" s="14" t="str">
        <f>IF('Employee Input 20-21'!TAB31="","",'Employee Input 20-21'!TAB31)</f>
        <v/>
      </c>
      <c r="TAC31" s="14" t="str">
        <f>IF('Employee Input 20-21'!TAC31="","",'Employee Input 20-21'!TAC31)</f>
        <v/>
      </c>
      <c r="TAD31" s="14" t="str">
        <f>IF('Employee Input 20-21'!TAD31="","",'Employee Input 20-21'!TAD31)</f>
        <v/>
      </c>
      <c r="TAE31" s="14" t="str">
        <f>IF('Employee Input 20-21'!TAE31="","",'Employee Input 20-21'!TAE31)</f>
        <v/>
      </c>
      <c r="TAF31" s="14" t="str">
        <f>IF('Employee Input 20-21'!TAF31="","",'Employee Input 20-21'!TAF31)</f>
        <v/>
      </c>
      <c r="TAG31" s="14" t="str">
        <f>IF('Employee Input 20-21'!TAG31="","",'Employee Input 20-21'!TAG31)</f>
        <v/>
      </c>
      <c r="TAH31" s="14" t="str">
        <f>IF('Employee Input 20-21'!TAH31="","",'Employee Input 20-21'!TAH31)</f>
        <v/>
      </c>
      <c r="TAI31" s="14" t="str">
        <f>IF('Employee Input 20-21'!TAI31="","",'Employee Input 20-21'!TAI31)</f>
        <v/>
      </c>
      <c r="TAJ31" s="14" t="str">
        <f>IF('Employee Input 20-21'!TAJ31="","",'Employee Input 20-21'!TAJ31)</f>
        <v/>
      </c>
      <c r="TAK31" s="14" t="str">
        <f>IF('Employee Input 20-21'!TAK31="","",'Employee Input 20-21'!TAK31)</f>
        <v/>
      </c>
      <c r="TAL31" s="14" t="str">
        <f>IF('Employee Input 20-21'!TAL31="","",'Employee Input 20-21'!TAL31)</f>
        <v/>
      </c>
      <c r="TAM31" s="14" t="str">
        <f>IF('Employee Input 20-21'!TAM31="","",'Employee Input 20-21'!TAM31)</f>
        <v/>
      </c>
      <c r="TAN31" s="14" t="str">
        <f>IF('Employee Input 20-21'!TAN31="","",'Employee Input 20-21'!TAN31)</f>
        <v/>
      </c>
      <c r="TAO31" s="14" t="str">
        <f>IF('Employee Input 20-21'!TAO31="","",'Employee Input 20-21'!TAO31)</f>
        <v/>
      </c>
      <c r="TAP31" s="14" t="str">
        <f>IF('Employee Input 20-21'!TAP31="","",'Employee Input 20-21'!TAP31)</f>
        <v/>
      </c>
      <c r="TAQ31" s="14" t="str">
        <f>IF('Employee Input 20-21'!TAQ31="","",'Employee Input 20-21'!TAQ31)</f>
        <v/>
      </c>
      <c r="TAR31" s="14" t="str">
        <f>IF('Employee Input 20-21'!TAR31="","",'Employee Input 20-21'!TAR31)</f>
        <v/>
      </c>
      <c r="TAS31" s="14" t="str">
        <f>IF('Employee Input 20-21'!TAS31="","",'Employee Input 20-21'!TAS31)</f>
        <v/>
      </c>
      <c r="TAT31" s="14" t="str">
        <f>IF('Employee Input 20-21'!TAT31="","",'Employee Input 20-21'!TAT31)</f>
        <v/>
      </c>
      <c r="TAU31" s="14" t="str">
        <f>IF('Employee Input 20-21'!TAU31="","",'Employee Input 20-21'!TAU31)</f>
        <v/>
      </c>
      <c r="TAV31" s="14" t="str">
        <f>IF('Employee Input 20-21'!TAV31="","",'Employee Input 20-21'!TAV31)</f>
        <v/>
      </c>
      <c r="TAW31" s="14" t="str">
        <f>IF('Employee Input 20-21'!TAW31="","",'Employee Input 20-21'!TAW31)</f>
        <v/>
      </c>
      <c r="TAX31" s="14" t="str">
        <f>IF('Employee Input 20-21'!TAX31="","",'Employee Input 20-21'!TAX31)</f>
        <v/>
      </c>
      <c r="TAY31" s="14" t="str">
        <f>IF('Employee Input 20-21'!TAY31="","",'Employee Input 20-21'!TAY31)</f>
        <v/>
      </c>
      <c r="TAZ31" s="14" t="str">
        <f>IF('Employee Input 20-21'!TAZ31="","",'Employee Input 20-21'!TAZ31)</f>
        <v/>
      </c>
      <c r="TBA31" s="14" t="str">
        <f>IF('Employee Input 20-21'!TBA31="","",'Employee Input 20-21'!TBA31)</f>
        <v/>
      </c>
      <c r="TBB31" s="14" t="str">
        <f>IF('Employee Input 20-21'!TBB31="","",'Employee Input 20-21'!TBB31)</f>
        <v/>
      </c>
      <c r="TBC31" s="14" t="str">
        <f>IF('Employee Input 20-21'!TBC31="","",'Employee Input 20-21'!TBC31)</f>
        <v/>
      </c>
      <c r="TBD31" s="14" t="str">
        <f>IF('Employee Input 20-21'!TBD31="","",'Employee Input 20-21'!TBD31)</f>
        <v/>
      </c>
      <c r="TBE31" s="14" t="str">
        <f>IF('Employee Input 20-21'!TBE31="","",'Employee Input 20-21'!TBE31)</f>
        <v/>
      </c>
      <c r="TBF31" s="14" t="str">
        <f>IF('Employee Input 20-21'!TBF31="","",'Employee Input 20-21'!TBF31)</f>
        <v/>
      </c>
      <c r="TBG31" s="14" t="str">
        <f>IF('Employee Input 20-21'!TBG31="","",'Employee Input 20-21'!TBG31)</f>
        <v/>
      </c>
      <c r="TBH31" s="14" t="str">
        <f>IF('Employee Input 20-21'!TBH31="","",'Employee Input 20-21'!TBH31)</f>
        <v/>
      </c>
      <c r="TBI31" s="14" t="str">
        <f>IF('Employee Input 20-21'!TBI31="","",'Employee Input 20-21'!TBI31)</f>
        <v/>
      </c>
      <c r="TBJ31" s="14" t="str">
        <f>IF('Employee Input 20-21'!TBJ31="","",'Employee Input 20-21'!TBJ31)</f>
        <v/>
      </c>
      <c r="TBK31" s="14" t="str">
        <f>IF('Employee Input 20-21'!TBK31="","",'Employee Input 20-21'!TBK31)</f>
        <v/>
      </c>
      <c r="TBL31" s="14" t="str">
        <f>IF('Employee Input 20-21'!TBL31="","",'Employee Input 20-21'!TBL31)</f>
        <v/>
      </c>
      <c r="TBM31" s="14" t="str">
        <f>IF('Employee Input 20-21'!TBM31="","",'Employee Input 20-21'!TBM31)</f>
        <v/>
      </c>
      <c r="TBN31" s="14" t="str">
        <f>IF('Employee Input 20-21'!TBN31="","",'Employee Input 20-21'!TBN31)</f>
        <v/>
      </c>
      <c r="TBO31" s="14" t="str">
        <f>IF('Employee Input 20-21'!TBO31="","",'Employee Input 20-21'!TBO31)</f>
        <v/>
      </c>
      <c r="TBP31" s="14" t="str">
        <f>IF('Employee Input 20-21'!TBP31="","",'Employee Input 20-21'!TBP31)</f>
        <v/>
      </c>
      <c r="TBQ31" s="14" t="str">
        <f>IF('Employee Input 20-21'!TBQ31="","",'Employee Input 20-21'!TBQ31)</f>
        <v/>
      </c>
      <c r="TBR31" s="14" t="str">
        <f>IF('Employee Input 20-21'!TBR31="","",'Employee Input 20-21'!TBR31)</f>
        <v/>
      </c>
      <c r="TBS31" s="14" t="str">
        <f>IF('Employee Input 20-21'!TBS31="","",'Employee Input 20-21'!TBS31)</f>
        <v/>
      </c>
      <c r="TBT31" s="14" t="str">
        <f>IF('Employee Input 20-21'!TBT31="","",'Employee Input 20-21'!TBT31)</f>
        <v/>
      </c>
      <c r="TBU31" s="14" t="str">
        <f>IF('Employee Input 20-21'!TBU31="","",'Employee Input 20-21'!TBU31)</f>
        <v/>
      </c>
      <c r="TBV31" s="14" t="str">
        <f>IF('Employee Input 20-21'!TBV31="","",'Employee Input 20-21'!TBV31)</f>
        <v/>
      </c>
      <c r="TBW31" s="14" t="str">
        <f>IF('Employee Input 20-21'!TBW31="","",'Employee Input 20-21'!TBW31)</f>
        <v/>
      </c>
      <c r="TBX31" s="14" t="str">
        <f>IF('Employee Input 20-21'!TBX31="","",'Employee Input 20-21'!TBX31)</f>
        <v/>
      </c>
      <c r="TBY31" s="14" t="str">
        <f>IF('Employee Input 20-21'!TBY31="","",'Employee Input 20-21'!TBY31)</f>
        <v/>
      </c>
      <c r="TBZ31" s="14" t="str">
        <f>IF('Employee Input 20-21'!TBZ31="","",'Employee Input 20-21'!TBZ31)</f>
        <v/>
      </c>
      <c r="TCA31" s="14" t="str">
        <f>IF('Employee Input 20-21'!TCA31="","",'Employee Input 20-21'!TCA31)</f>
        <v/>
      </c>
      <c r="TCB31" s="14" t="str">
        <f>IF('Employee Input 20-21'!TCB31="","",'Employee Input 20-21'!TCB31)</f>
        <v/>
      </c>
      <c r="TCC31" s="14" t="str">
        <f>IF('Employee Input 20-21'!TCC31="","",'Employee Input 20-21'!TCC31)</f>
        <v/>
      </c>
      <c r="TCD31" s="14" t="str">
        <f>IF('Employee Input 20-21'!TCD31="","",'Employee Input 20-21'!TCD31)</f>
        <v/>
      </c>
      <c r="TCE31" s="14" t="str">
        <f>IF('Employee Input 20-21'!TCE31="","",'Employee Input 20-21'!TCE31)</f>
        <v/>
      </c>
      <c r="TCF31" s="14" t="str">
        <f>IF('Employee Input 20-21'!TCF31="","",'Employee Input 20-21'!TCF31)</f>
        <v/>
      </c>
      <c r="TCG31" s="14" t="str">
        <f>IF('Employee Input 20-21'!TCG31="","",'Employee Input 20-21'!TCG31)</f>
        <v/>
      </c>
      <c r="TCH31" s="14" t="str">
        <f>IF('Employee Input 20-21'!TCH31="","",'Employee Input 20-21'!TCH31)</f>
        <v/>
      </c>
      <c r="TCI31" s="14" t="str">
        <f>IF('Employee Input 20-21'!TCI31="","",'Employee Input 20-21'!TCI31)</f>
        <v/>
      </c>
      <c r="TCJ31" s="14" t="str">
        <f>IF('Employee Input 20-21'!TCJ31="","",'Employee Input 20-21'!TCJ31)</f>
        <v/>
      </c>
      <c r="TCK31" s="14" t="str">
        <f>IF('Employee Input 20-21'!TCK31="","",'Employee Input 20-21'!TCK31)</f>
        <v/>
      </c>
      <c r="TCL31" s="14" t="str">
        <f>IF('Employee Input 20-21'!TCL31="","",'Employee Input 20-21'!TCL31)</f>
        <v/>
      </c>
      <c r="TCM31" s="14" t="str">
        <f>IF('Employee Input 20-21'!TCM31="","",'Employee Input 20-21'!TCM31)</f>
        <v/>
      </c>
      <c r="TCN31" s="14" t="str">
        <f>IF('Employee Input 20-21'!TCN31="","",'Employee Input 20-21'!TCN31)</f>
        <v/>
      </c>
      <c r="TCO31" s="14" t="str">
        <f>IF('Employee Input 20-21'!TCO31="","",'Employee Input 20-21'!TCO31)</f>
        <v/>
      </c>
      <c r="TCP31" s="14" t="str">
        <f>IF('Employee Input 20-21'!TCP31="","",'Employee Input 20-21'!TCP31)</f>
        <v/>
      </c>
      <c r="TCQ31" s="14" t="str">
        <f>IF('Employee Input 20-21'!TCQ31="","",'Employee Input 20-21'!TCQ31)</f>
        <v/>
      </c>
      <c r="TCR31" s="14" t="str">
        <f>IF('Employee Input 20-21'!TCR31="","",'Employee Input 20-21'!TCR31)</f>
        <v/>
      </c>
      <c r="TCS31" s="14" t="str">
        <f>IF('Employee Input 20-21'!TCS31="","",'Employee Input 20-21'!TCS31)</f>
        <v/>
      </c>
      <c r="TCT31" s="14" t="str">
        <f>IF('Employee Input 20-21'!TCT31="","",'Employee Input 20-21'!TCT31)</f>
        <v/>
      </c>
      <c r="TCU31" s="14" t="str">
        <f>IF('Employee Input 20-21'!TCU31="","",'Employee Input 20-21'!TCU31)</f>
        <v/>
      </c>
      <c r="TCV31" s="14" t="str">
        <f>IF('Employee Input 20-21'!TCV31="","",'Employee Input 20-21'!TCV31)</f>
        <v/>
      </c>
      <c r="TCW31" s="14" t="str">
        <f>IF('Employee Input 20-21'!TCW31="","",'Employee Input 20-21'!TCW31)</f>
        <v/>
      </c>
      <c r="TCX31" s="14" t="str">
        <f>IF('Employee Input 20-21'!TCX31="","",'Employee Input 20-21'!TCX31)</f>
        <v/>
      </c>
      <c r="TCY31" s="14" t="str">
        <f>IF('Employee Input 20-21'!TCY31="","",'Employee Input 20-21'!TCY31)</f>
        <v/>
      </c>
      <c r="TCZ31" s="14" t="str">
        <f>IF('Employee Input 20-21'!TCZ31="","",'Employee Input 20-21'!TCZ31)</f>
        <v/>
      </c>
      <c r="TDA31" s="14" t="str">
        <f>IF('Employee Input 20-21'!TDA31="","",'Employee Input 20-21'!TDA31)</f>
        <v/>
      </c>
      <c r="TDB31" s="14" t="str">
        <f>IF('Employee Input 20-21'!TDB31="","",'Employee Input 20-21'!TDB31)</f>
        <v/>
      </c>
      <c r="TDC31" s="14" t="str">
        <f>IF('Employee Input 20-21'!TDC31="","",'Employee Input 20-21'!TDC31)</f>
        <v/>
      </c>
      <c r="TDD31" s="14" t="str">
        <f>IF('Employee Input 20-21'!TDD31="","",'Employee Input 20-21'!TDD31)</f>
        <v/>
      </c>
      <c r="TDE31" s="14" t="str">
        <f>IF('Employee Input 20-21'!TDE31="","",'Employee Input 20-21'!TDE31)</f>
        <v/>
      </c>
      <c r="TDF31" s="14" t="str">
        <f>IF('Employee Input 20-21'!TDF31="","",'Employee Input 20-21'!TDF31)</f>
        <v/>
      </c>
      <c r="TDG31" s="14" t="str">
        <f>IF('Employee Input 20-21'!TDG31="","",'Employee Input 20-21'!TDG31)</f>
        <v/>
      </c>
      <c r="TDH31" s="14" t="str">
        <f>IF('Employee Input 20-21'!TDH31="","",'Employee Input 20-21'!TDH31)</f>
        <v/>
      </c>
      <c r="TDI31" s="14" t="str">
        <f>IF('Employee Input 20-21'!TDI31="","",'Employee Input 20-21'!TDI31)</f>
        <v/>
      </c>
      <c r="TDJ31" s="14" t="str">
        <f>IF('Employee Input 20-21'!TDJ31="","",'Employee Input 20-21'!TDJ31)</f>
        <v/>
      </c>
      <c r="TDK31" s="14" t="str">
        <f>IF('Employee Input 20-21'!TDK31="","",'Employee Input 20-21'!TDK31)</f>
        <v/>
      </c>
      <c r="TDL31" s="14" t="str">
        <f>IF('Employee Input 20-21'!TDL31="","",'Employee Input 20-21'!TDL31)</f>
        <v/>
      </c>
      <c r="TDM31" s="14" t="str">
        <f>IF('Employee Input 20-21'!TDM31="","",'Employee Input 20-21'!TDM31)</f>
        <v/>
      </c>
      <c r="TDN31" s="14" t="str">
        <f>IF('Employee Input 20-21'!TDN31="","",'Employee Input 20-21'!TDN31)</f>
        <v/>
      </c>
      <c r="TDO31" s="14" t="str">
        <f>IF('Employee Input 20-21'!TDO31="","",'Employee Input 20-21'!TDO31)</f>
        <v/>
      </c>
      <c r="TDP31" s="14" t="str">
        <f>IF('Employee Input 20-21'!TDP31="","",'Employee Input 20-21'!TDP31)</f>
        <v/>
      </c>
      <c r="TDQ31" s="14" t="str">
        <f>IF('Employee Input 20-21'!TDQ31="","",'Employee Input 20-21'!TDQ31)</f>
        <v/>
      </c>
      <c r="TDR31" s="14" t="str">
        <f>IF('Employee Input 20-21'!TDR31="","",'Employee Input 20-21'!TDR31)</f>
        <v/>
      </c>
      <c r="TDS31" s="14" t="str">
        <f>IF('Employee Input 20-21'!TDS31="","",'Employee Input 20-21'!TDS31)</f>
        <v/>
      </c>
      <c r="TDT31" s="14" t="str">
        <f>IF('Employee Input 20-21'!TDT31="","",'Employee Input 20-21'!TDT31)</f>
        <v/>
      </c>
      <c r="TDU31" s="14" t="str">
        <f>IF('Employee Input 20-21'!TDU31="","",'Employee Input 20-21'!TDU31)</f>
        <v/>
      </c>
      <c r="TDV31" s="14" t="str">
        <f>IF('Employee Input 20-21'!TDV31="","",'Employee Input 20-21'!TDV31)</f>
        <v/>
      </c>
      <c r="TDW31" s="14" t="str">
        <f>IF('Employee Input 20-21'!TDW31="","",'Employee Input 20-21'!TDW31)</f>
        <v/>
      </c>
      <c r="TDX31" s="14" t="str">
        <f>IF('Employee Input 20-21'!TDX31="","",'Employee Input 20-21'!TDX31)</f>
        <v/>
      </c>
      <c r="TDY31" s="14" t="str">
        <f>IF('Employee Input 20-21'!TDY31="","",'Employee Input 20-21'!TDY31)</f>
        <v/>
      </c>
      <c r="TDZ31" s="14" t="str">
        <f>IF('Employee Input 20-21'!TDZ31="","",'Employee Input 20-21'!TDZ31)</f>
        <v/>
      </c>
      <c r="TEA31" s="14" t="str">
        <f>IF('Employee Input 20-21'!TEA31="","",'Employee Input 20-21'!TEA31)</f>
        <v/>
      </c>
      <c r="TEB31" s="14" t="str">
        <f>IF('Employee Input 20-21'!TEB31="","",'Employee Input 20-21'!TEB31)</f>
        <v/>
      </c>
      <c r="TEC31" s="14" t="str">
        <f>IF('Employee Input 20-21'!TEC31="","",'Employee Input 20-21'!TEC31)</f>
        <v/>
      </c>
      <c r="TED31" s="14" t="str">
        <f>IF('Employee Input 20-21'!TED31="","",'Employee Input 20-21'!TED31)</f>
        <v/>
      </c>
      <c r="TEE31" s="14" t="str">
        <f>IF('Employee Input 20-21'!TEE31="","",'Employee Input 20-21'!TEE31)</f>
        <v/>
      </c>
      <c r="TEF31" s="14" t="str">
        <f>IF('Employee Input 20-21'!TEF31="","",'Employee Input 20-21'!TEF31)</f>
        <v/>
      </c>
      <c r="TEG31" s="14" t="str">
        <f>IF('Employee Input 20-21'!TEG31="","",'Employee Input 20-21'!TEG31)</f>
        <v/>
      </c>
      <c r="TEH31" s="14" t="str">
        <f>IF('Employee Input 20-21'!TEH31="","",'Employee Input 20-21'!TEH31)</f>
        <v/>
      </c>
      <c r="TEI31" s="14" t="str">
        <f>IF('Employee Input 20-21'!TEI31="","",'Employee Input 20-21'!TEI31)</f>
        <v/>
      </c>
      <c r="TEJ31" s="14" t="str">
        <f>IF('Employee Input 20-21'!TEJ31="","",'Employee Input 20-21'!TEJ31)</f>
        <v/>
      </c>
      <c r="TEK31" s="14" t="str">
        <f>IF('Employee Input 20-21'!TEK31="","",'Employee Input 20-21'!TEK31)</f>
        <v/>
      </c>
      <c r="TEL31" s="14" t="str">
        <f>IF('Employee Input 20-21'!TEL31="","",'Employee Input 20-21'!TEL31)</f>
        <v/>
      </c>
      <c r="TEM31" s="14" t="str">
        <f>IF('Employee Input 20-21'!TEM31="","",'Employee Input 20-21'!TEM31)</f>
        <v/>
      </c>
      <c r="TEN31" s="14" t="str">
        <f>IF('Employee Input 20-21'!TEN31="","",'Employee Input 20-21'!TEN31)</f>
        <v/>
      </c>
      <c r="TEO31" s="14" t="str">
        <f>IF('Employee Input 20-21'!TEO31="","",'Employee Input 20-21'!TEO31)</f>
        <v/>
      </c>
      <c r="TEP31" s="14" t="str">
        <f>IF('Employee Input 20-21'!TEP31="","",'Employee Input 20-21'!TEP31)</f>
        <v/>
      </c>
      <c r="TEQ31" s="14" t="str">
        <f>IF('Employee Input 20-21'!TEQ31="","",'Employee Input 20-21'!TEQ31)</f>
        <v/>
      </c>
      <c r="TER31" s="14" t="str">
        <f>IF('Employee Input 20-21'!TER31="","",'Employee Input 20-21'!TER31)</f>
        <v/>
      </c>
      <c r="TES31" s="14" t="str">
        <f>IF('Employee Input 20-21'!TES31="","",'Employee Input 20-21'!TES31)</f>
        <v/>
      </c>
      <c r="TET31" s="14" t="str">
        <f>IF('Employee Input 20-21'!TET31="","",'Employee Input 20-21'!TET31)</f>
        <v/>
      </c>
      <c r="TEU31" s="14" t="str">
        <f>IF('Employee Input 20-21'!TEU31="","",'Employee Input 20-21'!TEU31)</f>
        <v/>
      </c>
      <c r="TEV31" s="14" t="str">
        <f>IF('Employee Input 20-21'!TEV31="","",'Employee Input 20-21'!TEV31)</f>
        <v/>
      </c>
      <c r="TEW31" s="14" t="str">
        <f>IF('Employee Input 20-21'!TEW31="","",'Employee Input 20-21'!TEW31)</f>
        <v/>
      </c>
      <c r="TEX31" s="14" t="str">
        <f>IF('Employee Input 20-21'!TEX31="","",'Employee Input 20-21'!TEX31)</f>
        <v/>
      </c>
      <c r="TEY31" s="14" t="str">
        <f>IF('Employee Input 20-21'!TEY31="","",'Employee Input 20-21'!TEY31)</f>
        <v/>
      </c>
      <c r="TEZ31" s="14" t="str">
        <f>IF('Employee Input 20-21'!TEZ31="","",'Employee Input 20-21'!TEZ31)</f>
        <v/>
      </c>
      <c r="TFA31" s="14" t="str">
        <f>IF('Employee Input 20-21'!TFA31="","",'Employee Input 20-21'!TFA31)</f>
        <v/>
      </c>
      <c r="TFB31" s="14" t="str">
        <f>IF('Employee Input 20-21'!TFB31="","",'Employee Input 20-21'!TFB31)</f>
        <v/>
      </c>
      <c r="TFC31" s="14" t="str">
        <f>IF('Employee Input 20-21'!TFC31="","",'Employee Input 20-21'!TFC31)</f>
        <v/>
      </c>
      <c r="TFD31" s="14" t="str">
        <f>IF('Employee Input 20-21'!TFD31="","",'Employee Input 20-21'!TFD31)</f>
        <v/>
      </c>
      <c r="TFE31" s="14" t="str">
        <f>IF('Employee Input 20-21'!TFE31="","",'Employee Input 20-21'!TFE31)</f>
        <v/>
      </c>
      <c r="TFF31" s="14" t="str">
        <f>IF('Employee Input 20-21'!TFF31="","",'Employee Input 20-21'!TFF31)</f>
        <v/>
      </c>
      <c r="TFG31" s="14" t="str">
        <f>IF('Employee Input 20-21'!TFG31="","",'Employee Input 20-21'!TFG31)</f>
        <v/>
      </c>
      <c r="TFH31" s="14" t="str">
        <f>IF('Employee Input 20-21'!TFH31="","",'Employee Input 20-21'!TFH31)</f>
        <v/>
      </c>
      <c r="TFI31" s="14" t="str">
        <f>IF('Employee Input 20-21'!TFI31="","",'Employee Input 20-21'!TFI31)</f>
        <v/>
      </c>
      <c r="TFJ31" s="14" t="str">
        <f>IF('Employee Input 20-21'!TFJ31="","",'Employee Input 20-21'!TFJ31)</f>
        <v/>
      </c>
      <c r="TFK31" s="14" t="str">
        <f>IF('Employee Input 20-21'!TFK31="","",'Employee Input 20-21'!TFK31)</f>
        <v/>
      </c>
      <c r="TFL31" s="14" t="str">
        <f>IF('Employee Input 20-21'!TFL31="","",'Employee Input 20-21'!TFL31)</f>
        <v/>
      </c>
      <c r="TFM31" s="14" t="str">
        <f>IF('Employee Input 20-21'!TFM31="","",'Employee Input 20-21'!TFM31)</f>
        <v/>
      </c>
      <c r="TFN31" s="14" t="str">
        <f>IF('Employee Input 20-21'!TFN31="","",'Employee Input 20-21'!TFN31)</f>
        <v/>
      </c>
      <c r="TFO31" s="14" t="str">
        <f>IF('Employee Input 20-21'!TFO31="","",'Employee Input 20-21'!TFO31)</f>
        <v/>
      </c>
      <c r="TFP31" s="14" t="str">
        <f>IF('Employee Input 20-21'!TFP31="","",'Employee Input 20-21'!TFP31)</f>
        <v/>
      </c>
      <c r="TFQ31" s="14" t="str">
        <f>IF('Employee Input 20-21'!TFQ31="","",'Employee Input 20-21'!TFQ31)</f>
        <v/>
      </c>
      <c r="TFR31" s="14" t="str">
        <f>IF('Employee Input 20-21'!TFR31="","",'Employee Input 20-21'!TFR31)</f>
        <v/>
      </c>
      <c r="TFS31" s="14" t="str">
        <f>IF('Employee Input 20-21'!TFS31="","",'Employee Input 20-21'!TFS31)</f>
        <v/>
      </c>
      <c r="TFT31" s="14" t="str">
        <f>IF('Employee Input 20-21'!TFT31="","",'Employee Input 20-21'!TFT31)</f>
        <v/>
      </c>
      <c r="TFU31" s="14" t="str">
        <f>IF('Employee Input 20-21'!TFU31="","",'Employee Input 20-21'!TFU31)</f>
        <v/>
      </c>
      <c r="TFV31" s="14" t="str">
        <f>IF('Employee Input 20-21'!TFV31="","",'Employee Input 20-21'!TFV31)</f>
        <v/>
      </c>
      <c r="TFW31" s="14" t="str">
        <f>IF('Employee Input 20-21'!TFW31="","",'Employee Input 20-21'!TFW31)</f>
        <v/>
      </c>
      <c r="TFX31" s="14" t="str">
        <f>IF('Employee Input 20-21'!TFX31="","",'Employee Input 20-21'!TFX31)</f>
        <v/>
      </c>
      <c r="TFY31" s="14" t="str">
        <f>IF('Employee Input 20-21'!TFY31="","",'Employee Input 20-21'!TFY31)</f>
        <v/>
      </c>
      <c r="TFZ31" s="14" t="str">
        <f>IF('Employee Input 20-21'!TFZ31="","",'Employee Input 20-21'!TFZ31)</f>
        <v/>
      </c>
      <c r="TGA31" s="14" t="str">
        <f>IF('Employee Input 20-21'!TGA31="","",'Employee Input 20-21'!TGA31)</f>
        <v/>
      </c>
      <c r="TGB31" s="14" t="str">
        <f>IF('Employee Input 20-21'!TGB31="","",'Employee Input 20-21'!TGB31)</f>
        <v/>
      </c>
      <c r="TGC31" s="14" t="str">
        <f>IF('Employee Input 20-21'!TGC31="","",'Employee Input 20-21'!TGC31)</f>
        <v/>
      </c>
      <c r="TGD31" s="14" t="str">
        <f>IF('Employee Input 20-21'!TGD31="","",'Employee Input 20-21'!TGD31)</f>
        <v/>
      </c>
      <c r="TGE31" s="14" t="str">
        <f>IF('Employee Input 20-21'!TGE31="","",'Employee Input 20-21'!TGE31)</f>
        <v/>
      </c>
      <c r="TGF31" s="14" t="str">
        <f>IF('Employee Input 20-21'!TGF31="","",'Employee Input 20-21'!TGF31)</f>
        <v/>
      </c>
      <c r="TGG31" s="14" t="str">
        <f>IF('Employee Input 20-21'!TGG31="","",'Employee Input 20-21'!TGG31)</f>
        <v/>
      </c>
      <c r="TGH31" s="14" t="str">
        <f>IF('Employee Input 20-21'!TGH31="","",'Employee Input 20-21'!TGH31)</f>
        <v/>
      </c>
      <c r="TGI31" s="14" t="str">
        <f>IF('Employee Input 20-21'!TGI31="","",'Employee Input 20-21'!TGI31)</f>
        <v/>
      </c>
      <c r="TGJ31" s="14" t="str">
        <f>IF('Employee Input 20-21'!TGJ31="","",'Employee Input 20-21'!TGJ31)</f>
        <v/>
      </c>
      <c r="TGK31" s="14" t="str">
        <f>IF('Employee Input 20-21'!TGK31="","",'Employee Input 20-21'!TGK31)</f>
        <v/>
      </c>
      <c r="TGL31" s="14" t="str">
        <f>IF('Employee Input 20-21'!TGL31="","",'Employee Input 20-21'!TGL31)</f>
        <v/>
      </c>
      <c r="TGM31" s="14" t="str">
        <f>IF('Employee Input 20-21'!TGM31="","",'Employee Input 20-21'!TGM31)</f>
        <v/>
      </c>
      <c r="TGN31" s="14" t="str">
        <f>IF('Employee Input 20-21'!TGN31="","",'Employee Input 20-21'!TGN31)</f>
        <v/>
      </c>
      <c r="TGO31" s="14" t="str">
        <f>IF('Employee Input 20-21'!TGO31="","",'Employee Input 20-21'!TGO31)</f>
        <v/>
      </c>
      <c r="TGP31" s="14" t="str">
        <f>IF('Employee Input 20-21'!TGP31="","",'Employee Input 20-21'!TGP31)</f>
        <v/>
      </c>
      <c r="TGQ31" s="14" t="str">
        <f>IF('Employee Input 20-21'!TGQ31="","",'Employee Input 20-21'!TGQ31)</f>
        <v/>
      </c>
      <c r="TGR31" s="14" t="str">
        <f>IF('Employee Input 20-21'!TGR31="","",'Employee Input 20-21'!TGR31)</f>
        <v/>
      </c>
      <c r="TGS31" s="14" t="str">
        <f>IF('Employee Input 20-21'!TGS31="","",'Employee Input 20-21'!TGS31)</f>
        <v/>
      </c>
      <c r="TGT31" s="14" t="str">
        <f>IF('Employee Input 20-21'!TGT31="","",'Employee Input 20-21'!TGT31)</f>
        <v/>
      </c>
      <c r="TGU31" s="14" t="str">
        <f>IF('Employee Input 20-21'!TGU31="","",'Employee Input 20-21'!TGU31)</f>
        <v/>
      </c>
      <c r="TGV31" s="14" t="str">
        <f>IF('Employee Input 20-21'!TGV31="","",'Employee Input 20-21'!TGV31)</f>
        <v/>
      </c>
      <c r="TGW31" s="14" t="str">
        <f>IF('Employee Input 20-21'!TGW31="","",'Employee Input 20-21'!TGW31)</f>
        <v/>
      </c>
      <c r="TGX31" s="14" t="str">
        <f>IF('Employee Input 20-21'!TGX31="","",'Employee Input 20-21'!TGX31)</f>
        <v/>
      </c>
      <c r="TGY31" s="14" t="str">
        <f>IF('Employee Input 20-21'!TGY31="","",'Employee Input 20-21'!TGY31)</f>
        <v/>
      </c>
      <c r="TGZ31" s="14" t="str">
        <f>IF('Employee Input 20-21'!TGZ31="","",'Employee Input 20-21'!TGZ31)</f>
        <v/>
      </c>
      <c r="THA31" s="14" t="str">
        <f>IF('Employee Input 20-21'!THA31="","",'Employee Input 20-21'!THA31)</f>
        <v/>
      </c>
      <c r="THB31" s="14" t="str">
        <f>IF('Employee Input 20-21'!THB31="","",'Employee Input 20-21'!THB31)</f>
        <v/>
      </c>
      <c r="THC31" s="14" t="str">
        <f>IF('Employee Input 20-21'!THC31="","",'Employee Input 20-21'!THC31)</f>
        <v/>
      </c>
      <c r="THD31" s="14" t="str">
        <f>IF('Employee Input 20-21'!THD31="","",'Employee Input 20-21'!THD31)</f>
        <v/>
      </c>
      <c r="THE31" s="14" t="str">
        <f>IF('Employee Input 20-21'!THE31="","",'Employee Input 20-21'!THE31)</f>
        <v/>
      </c>
      <c r="THF31" s="14" t="str">
        <f>IF('Employee Input 20-21'!THF31="","",'Employee Input 20-21'!THF31)</f>
        <v/>
      </c>
      <c r="THG31" s="14" t="str">
        <f>IF('Employee Input 20-21'!THG31="","",'Employee Input 20-21'!THG31)</f>
        <v/>
      </c>
      <c r="THH31" s="14" t="str">
        <f>IF('Employee Input 20-21'!THH31="","",'Employee Input 20-21'!THH31)</f>
        <v/>
      </c>
      <c r="THI31" s="14" t="str">
        <f>IF('Employee Input 20-21'!THI31="","",'Employee Input 20-21'!THI31)</f>
        <v/>
      </c>
      <c r="THJ31" s="14" t="str">
        <f>IF('Employee Input 20-21'!THJ31="","",'Employee Input 20-21'!THJ31)</f>
        <v/>
      </c>
      <c r="THK31" s="14" t="str">
        <f>IF('Employee Input 20-21'!THK31="","",'Employee Input 20-21'!THK31)</f>
        <v/>
      </c>
      <c r="THL31" s="14" t="str">
        <f>IF('Employee Input 20-21'!THL31="","",'Employee Input 20-21'!THL31)</f>
        <v/>
      </c>
      <c r="THM31" s="14" t="str">
        <f>IF('Employee Input 20-21'!THM31="","",'Employee Input 20-21'!THM31)</f>
        <v/>
      </c>
      <c r="THN31" s="14" t="str">
        <f>IF('Employee Input 20-21'!THN31="","",'Employee Input 20-21'!THN31)</f>
        <v/>
      </c>
      <c r="THO31" s="14" t="str">
        <f>IF('Employee Input 20-21'!THO31="","",'Employee Input 20-21'!THO31)</f>
        <v/>
      </c>
      <c r="THP31" s="14" t="str">
        <f>IF('Employee Input 20-21'!THP31="","",'Employee Input 20-21'!THP31)</f>
        <v/>
      </c>
      <c r="THQ31" s="14" t="str">
        <f>IF('Employee Input 20-21'!THQ31="","",'Employee Input 20-21'!THQ31)</f>
        <v/>
      </c>
      <c r="THR31" s="14" t="str">
        <f>IF('Employee Input 20-21'!THR31="","",'Employee Input 20-21'!THR31)</f>
        <v/>
      </c>
      <c r="THS31" s="14" t="str">
        <f>IF('Employee Input 20-21'!THS31="","",'Employee Input 20-21'!THS31)</f>
        <v/>
      </c>
      <c r="THT31" s="14" t="str">
        <f>IF('Employee Input 20-21'!THT31="","",'Employee Input 20-21'!THT31)</f>
        <v/>
      </c>
      <c r="THU31" s="14" t="str">
        <f>IF('Employee Input 20-21'!THU31="","",'Employee Input 20-21'!THU31)</f>
        <v/>
      </c>
      <c r="THV31" s="14" t="str">
        <f>IF('Employee Input 20-21'!THV31="","",'Employee Input 20-21'!THV31)</f>
        <v/>
      </c>
      <c r="THW31" s="14" t="str">
        <f>IF('Employee Input 20-21'!THW31="","",'Employee Input 20-21'!THW31)</f>
        <v/>
      </c>
      <c r="THX31" s="14" t="str">
        <f>IF('Employee Input 20-21'!THX31="","",'Employee Input 20-21'!THX31)</f>
        <v/>
      </c>
      <c r="THY31" s="14" t="str">
        <f>IF('Employee Input 20-21'!THY31="","",'Employee Input 20-21'!THY31)</f>
        <v/>
      </c>
      <c r="THZ31" s="14" t="str">
        <f>IF('Employee Input 20-21'!THZ31="","",'Employee Input 20-21'!THZ31)</f>
        <v/>
      </c>
      <c r="TIA31" s="14" t="str">
        <f>IF('Employee Input 20-21'!TIA31="","",'Employee Input 20-21'!TIA31)</f>
        <v/>
      </c>
      <c r="TIB31" s="14" t="str">
        <f>IF('Employee Input 20-21'!TIB31="","",'Employee Input 20-21'!TIB31)</f>
        <v/>
      </c>
      <c r="TIC31" s="14" t="str">
        <f>IF('Employee Input 20-21'!TIC31="","",'Employee Input 20-21'!TIC31)</f>
        <v/>
      </c>
      <c r="TID31" s="14" t="str">
        <f>IF('Employee Input 20-21'!TID31="","",'Employee Input 20-21'!TID31)</f>
        <v/>
      </c>
      <c r="TIE31" s="14" t="str">
        <f>IF('Employee Input 20-21'!TIE31="","",'Employee Input 20-21'!TIE31)</f>
        <v/>
      </c>
      <c r="TIF31" s="14" t="str">
        <f>IF('Employee Input 20-21'!TIF31="","",'Employee Input 20-21'!TIF31)</f>
        <v/>
      </c>
      <c r="TIG31" s="14" t="str">
        <f>IF('Employee Input 20-21'!TIG31="","",'Employee Input 20-21'!TIG31)</f>
        <v/>
      </c>
      <c r="TIH31" s="14" t="str">
        <f>IF('Employee Input 20-21'!TIH31="","",'Employee Input 20-21'!TIH31)</f>
        <v/>
      </c>
      <c r="TII31" s="14" t="str">
        <f>IF('Employee Input 20-21'!TII31="","",'Employee Input 20-21'!TII31)</f>
        <v/>
      </c>
      <c r="TIJ31" s="14" t="str">
        <f>IF('Employee Input 20-21'!TIJ31="","",'Employee Input 20-21'!TIJ31)</f>
        <v/>
      </c>
      <c r="TIK31" s="14" t="str">
        <f>IF('Employee Input 20-21'!TIK31="","",'Employee Input 20-21'!TIK31)</f>
        <v/>
      </c>
      <c r="TIL31" s="14" t="str">
        <f>IF('Employee Input 20-21'!TIL31="","",'Employee Input 20-21'!TIL31)</f>
        <v/>
      </c>
      <c r="TIM31" s="14" t="str">
        <f>IF('Employee Input 20-21'!TIM31="","",'Employee Input 20-21'!TIM31)</f>
        <v/>
      </c>
      <c r="TIN31" s="14" t="str">
        <f>IF('Employee Input 20-21'!TIN31="","",'Employee Input 20-21'!TIN31)</f>
        <v/>
      </c>
      <c r="TIO31" s="14" t="str">
        <f>IF('Employee Input 20-21'!TIO31="","",'Employee Input 20-21'!TIO31)</f>
        <v/>
      </c>
      <c r="TIP31" s="14" t="str">
        <f>IF('Employee Input 20-21'!TIP31="","",'Employee Input 20-21'!TIP31)</f>
        <v/>
      </c>
      <c r="TIQ31" s="14" t="str">
        <f>IF('Employee Input 20-21'!TIQ31="","",'Employee Input 20-21'!TIQ31)</f>
        <v/>
      </c>
      <c r="TIR31" s="14" t="str">
        <f>IF('Employee Input 20-21'!TIR31="","",'Employee Input 20-21'!TIR31)</f>
        <v/>
      </c>
      <c r="TIS31" s="14" t="str">
        <f>IF('Employee Input 20-21'!TIS31="","",'Employee Input 20-21'!TIS31)</f>
        <v/>
      </c>
      <c r="TIT31" s="14" t="str">
        <f>IF('Employee Input 20-21'!TIT31="","",'Employee Input 20-21'!TIT31)</f>
        <v/>
      </c>
      <c r="TIU31" s="14" t="str">
        <f>IF('Employee Input 20-21'!TIU31="","",'Employee Input 20-21'!TIU31)</f>
        <v/>
      </c>
      <c r="TIV31" s="14" t="str">
        <f>IF('Employee Input 20-21'!TIV31="","",'Employee Input 20-21'!TIV31)</f>
        <v/>
      </c>
      <c r="TIW31" s="14" t="str">
        <f>IF('Employee Input 20-21'!TIW31="","",'Employee Input 20-21'!TIW31)</f>
        <v/>
      </c>
      <c r="TIX31" s="14" t="str">
        <f>IF('Employee Input 20-21'!TIX31="","",'Employee Input 20-21'!TIX31)</f>
        <v/>
      </c>
      <c r="TIY31" s="14" t="str">
        <f>IF('Employee Input 20-21'!TIY31="","",'Employee Input 20-21'!TIY31)</f>
        <v/>
      </c>
      <c r="TIZ31" s="14" t="str">
        <f>IF('Employee Input 20-21'!TIZ31="","",'Employee Input 20-21'!TIZ31)</f>
        <v/>
      </c>
      <c r="TJA31" s="14" t="str">
        <f>IF('Employee Input 20-21'!TJA31="","",'Employee Input 20-21'!TJA31)</f>
        <v/>
      </c>
      <c r="TJB31" s="14" t="str">
        <f>IF('Employee Input 20-21'!TJB31="","",'Employee Input 20-21'!TJB31)</f>
        <v/>
      </c>
      <c r="TJC31" s="14" t="str">
        <f>IF('Employee Input 20-21'!TJC31="","",'Employee Input 20-21'!TJC31)</f>
        <v/>
      </c>
      <c r="TJD31" s="14" t="str">
        <f>IF('Employee Input 20-21'!TJD31="","",'Employee Input 20-21'!TJD31)</f>
        <v/>
      </c>
      <c r="TJE31" s="14" t="str">
        <f>IF('Employee Input 20-21'!TJE31="","",'Employee Input 20-21'!TJE31)</f>
        <v/>
      </c>
      <c r="TJF31" s="14" t="str">
        <f>IF('Employee Input 20-21'!TJF31="","",'Employee Input 20-21'!TJF31)</f>
        <v/>
      </c>
      <c r="TJG31" s="14" t="str">
        <f>IF('Employee Input 20-21'!TJG31="","",'Employee Input 20-21'!TJG31)</f>
        <v/>
      </c>
      <c r="TJH31" s="14" t="str">
        <f>IF('Employee Input 20-21'!TJH31="","",'Employee Input 20-21'!TJH31)</f>
        <v/>
      </c>
      <c r="TJI31" s="14" t="str">
        <f>IF('Employee Input 20-21'!TJI31="","",'Employee Input 20-21'!TJI31)</f>
        <v/>
      </c>
      <c r="TJJ31" s="14" t="str">
        <f>IF('Employee Input 20-21'!TJJ31="","",'Employee Input 20-21'!TJJ31)</f>
        <v/>
      </c>
      <c r="TJK31" s="14" t="str">
        <f>IF('Employee Input 20-21'!TJK31="","",'Employee Input 20-21'!TJK31)</f>
        <v/>
      </c>
      <c r="TJL31" s="14" t="str">
        <f>IF('Employee Input 20-21'!TJL31="","",'Employee Input 20-21'!TJL31)</f>
        <v/>
      </c>
      <c r="TJM31" s="14" t="str">
        <f>IF('Employee Input 20-21'!TJM31="","",'Employee Input 20-21'!TJM31)</f>
        <v/>
      </c>
      <c r="TJN31" s="14" t="str">
        <f>IF('Employee Input 20-21'!TJN31="","",'Employee Input 20-21'!TJN31)</f>
        <v/>
      </c>
      <c r="TJO31" s="14" t="str">
        <f>IF('Employee Input 20-21'!TJO31="","",'Employee Input 20-21'!TJO31)</f>
        <v/>
      </c>
      <c r="TJP31" s="14" t="str">
        <f>IF('Employee Input 20-21'!TJP31="","",'Employee Input 20-21'!TJP31)</f>
        <v/>
      </c>
      <c r="TJQ31" s="14" t="str">
        <f>IF('Employee Input 20-21'!TJQ31="","",'Employee Input 20-21'!TJQ31)</f>
        <v/>
      </c>
      <c r="TJR31" s="14" t="str">
        <f>IF('Employee Input 20-21'!TJR31="","",'Employee Input 20-21'!TJR31)</f>
        <v/>
      </c>
      <c r="TJS31" s="14" t="str">
        <f>IF('Employee Input 20-21'!TJS31="","",'Employee Input 20-21'!TJS31)</f>
        <v/>
      </c>
      <c r="TJT31" s="14" t="str">
        <f>IF('Employee Input 20-21'!TJT31="","",'Employee Input 20-21'!TJT31)</f>
        <v/>
      </c>
      <c r="TJU31" s="14" t="str">
        <f>IF('Employee Input 20-21'!TJU31="","",'Employee Input 20-21'!TJU31)</f>
        <v/>
      </c>
      <c r="TJV31" s="14" t="str">
        <f>IF('Employee Input 20-21'!TJV31="","",'Employee Input 20-21'!TJV31)</f>
        <v/>
      </c>
      <c r="TJW31" s="14" t="str">
        <f>IF('Employee Input 20-21'!TJW31="","",'Employee Input 20-21'!TJW31)</f>
        <v/>
      </c>
      <c r="TJX31" s="14" t="str">
        <f>IF('Employee Input 20-21'!TJX31="","",'Employee Input 20-21'!TJX31)</f>
        <v/>
      </c>
      <c r="TJY31" s="14" t="str">
        <f>IF('Employee Input 20-21'!TJY31="","",'Employee Input 20-21'!TJY31)</f>
        <v/>
      </c>
      <c r="TJZ31" s="14" t="str">
        <f>IF('Employee Input 20-21'!TJZ31="","",'Employee Input 20-21'!TJZ31)</f>
        <v/>
      </c>
      <c r="TKA31" s="14" t="str">
        <f>IF('Employee Input 20-21'!TKA31="","",'Employee Input 20-21'!TKA31)</f>
        <v/>
      </c>
      <c r="TKB31" s="14" t="str">
        <f>IF('Employee Input 20-21'!TKB31="","",'Employee Input 20-21'!TKB31)</f>
        <v/>
      </c>
      <c r="TKC31" s="14" t="str">
        <f>IF('Employee Input 20-21'!TKC31="","",'Employee Input 20-21'!TKC31)</f>
        <v/>
      </c>
      <c r="TKD31" s="14" t="str">
        <f>IF('Employee Input 20-21'!TKD31="","",'Employee Input 20-21'!TKD31)</f>
        <v/>
      </c>
      <c r="TKE31" s="14" t="str">
        <f>IF('Employee Input 20-21'!TKE31="","",'Employee Input 20-21'!TKE31)</f>
        <v/>
      </c>
      <c r="TKF31" s="14" t="str">
        <f>IF('Employee Input 20-21'!TKF31="","",'Employee Input 20-21'!TKF31)</f>
        <v/>
      </c>
      <c r="TKG31" s="14" t="str">
        <f>IF('Employee Input 20-21'!TKG31="","",'Employee Input 20-21'!TKG31)</f>
        <v/>
      </c>
      <c r="TKH31" s="14" t="str">
        <f>IF('Employee Input 20-21'!TKH31="","",'Employee Input 20-21'!TKH31)</f>
        <v/>
      </c>
      <c r="TKI31" s="14" t="str">
        <f>IF('Employee Input 20-21'!TKI31="","",'Employee Input 20-21'!TKI31)</f>
        <v/>
      </c>
      <c r="TKJ31" s="14" t="str">
        <f>IF('Employee Input 20-21'!TKJ31="","",'Employee Input 20-21'!TKJ31)</f>
        <v/>
      </c>
      <c r="TKK31" s="14" t="str">
        <f>IF('Employee Input 20-21'!TKK31="","",'Employee Input 20-21'!TKK31)</f>
        <v/>
      </c>
      <c r="TKL31" s="14" t="str">
        <f>IF('Employee Input 20-21'!TKL31="","",'Employee Input 20-21'!TKL31)</f>
        <v/>
      </c>
      <c r="TKM31" s="14" t="str">
        <f>IF('Employee Input 20-21'!TKM31="","",'Employee Input 20-21'!TKM31)</f>
        <v/>
      </c>
      <c r="TKN31" s="14" t="str">
        <f>IF('Employee Input 20-21'!TKN31="","",'Employee Input 20-21'!TKN31)</f>
        <v/>
      </c>
      <c r="TKO31" s="14" t="str">
        <f>IF('Employee Input 20-21'!TKO31="","",'Employee Input 20-21'!TKO31)</f>
        <v/>
      </c>
      <c r="TKP31" s="14" t="str">
        <f>IF('Employee Input 20-21'!TKP31="","",'Employee Input 20-21'!TKP31)</f>
        <v/>
      </c>
      <c r="TKQ31" s="14" t="str">
        <f>IF('Employee Input 20-21'!TKQ31="","",'Employee Input 20-21'!TKQ31)</f>
        <v/>
      </c>
      <c r="TKR31" s="14" t="str">
        <f>IF('Employee Input 20-21'!TKR31="","",'Employee Input 20-21'!TKR31)</f>
        <v/>
      </c>
      <c r="TKS31" s="14" t="str">
        <f>IF('Employee Input 20-21'!TKS31="","",'Employee Input 20-21'!TKS31)</f>
        <v/>
      </c>
      <c r="TKT31" s="14" t="str">
        <f>IF('Employee Input 20-21'!TKT31="","",'Employee Input 20-21'!TKT31)</f>
        <v/>
      </c>
      <c r="TKU31" s="14" t="str">
        <f>IF('Employee Input 20-21'!TKU31="","",'Employee Input 20-21'!TKU31)</f>
        <v/>
      </c>
      <c r="TKV31" s="14" t="str">
        <f>IF('Employee Input 20-21'!TKV31="","",'Employee Input 20-21'!TKV31)</f>
        <v/>
      </c>
      <c r="TKW31" s="14" t="str">
        <f>IF('Employee Input 20-21'!TKW31="","",'Employee Input 20-21'!TKW31)</f>
        <v/>
      </c>
      <c r="TKX31" s="14" t="str">
        <f>IF('Employee Input 20-21'!TKX31="","",'Employee Input 20-21'!TKX31)</f>
        <v/>
      </c>
      <c r="TKY31" s="14" t="str">
        <f>IF('Employee Input 20-21'!TKY31="","",'Employee Input 20-21'!TKY31)</f>
        <v/>
      </c>
      <c r="TKZ31" s="14" t="str">
        <f>IF('Employee Input 20-21'!TKZ31="","",'Employee Input 20-21'!TKZ31)</f>
        <v/>
      </c>
      <c r="TLA31" s="14" t="str">
        <f>IF('Employee Input 20-21'!TLA31="","",'Employee Input 20-21'!TLA31)</f>
        <v/>
      </c>
      <c r="TLB31" s="14" t="str">
        <f>IF('Employee Input 20-21'!TLB31="","",'Employee Input 20-21'!TLB31)</f>
        <v/>
      </c>
      <c r="TLC31" s="14" t="str">
        <f>IF('Employee Input 20-21'!TLC31="","",'Employee Input 20-21'!TLC31)</f>
        <v/>
      </c>
      <c r="TLD31" s="14" t="str">
        <f>IF('Employee Input 20-21'!TLD31="","",'Employee Input 20-21'!TLD31)</f>
        <v/>
      </c>
      <c r="TLE31" s="14" t="str">
        <f>IF('Employee Input 20-21'!TLE31="","",'Employee Input 20-21'!TLE31)</f>
        <v/>
      </c>
      <c r="TLF31" s="14" t="str">
        <f>IF('Employee Input 20-21'!TLF31="","",'Employee Input 20-21'!TLF31)</f>
        <v/>
      </c>
      <c r="TLG31" s="14" t="str">
        <f>IF('Employee Input 20-21'!TLG31="","",'Employee Input 20-21'!TLG31)</f>
        <v/>
      </c>
      <c r="TLH31" s="14" t="str">
        <f>IF('Employee Input 20-21'!TLH31="","",'Employee Input 20-21'!TLH31)</f>
        <v/>
      </c>
      <c r="TLI31" s="14" t="str">
        <f>IF('Employee Input 20-21'!TLI31="","",'Employee Input 20-21'!TLI31)</f>
        <v/>
      </c>
      <c r="TLJ31" s="14" t="str">
        <f>IF('Employee Input 20-21'!TLJ31="","",'Employee Input 20-21'!TLJ31)</f>
        <v/>
      </c>
      <c r="TLK31" s="14" t="str">
        <f>IF('Employee Input 20-21'!TLK31="","",'Employee Input 20-21'!TLK31)</f>
        <v/>
      </c>
      <c r="TLL31" s="14" t="str">
        <f>IF('Employee Input 20-21'!TLL31="","",'Employee Input 20-21'!TLL31)</f>
        <v/>
      </c>
      <c r="TLM31" s="14" t="str">
        <f>IF('Employee Input 20-21'!TLM31="","",'Employee Input 20-21'!TLM31)</f>
        <v/>
      </c>
      <c r="TLN31" s="14" t="str">
        <f>IF('Employee Input 20-21'!TLN31="","",'Employee Input 20-21'!TLN31)</f>
        <v/>
      </c>
      <c r="TLO31" s="14" t="str">
        <f>IF('Employee Input 20-21'!TLO31="","",'Employee Input 20-21'!TLO31)</f>
        <v/>
      </c>
      <c r="TLP31" s="14" t="str">
        <f>IF('Employee Input 20-21'!TLP31="","",'Employee Input 20-21'!TLP31)</f>
        <v/>
      </c>
      <c r="TLQ31" s="14" t="str">
        <f>IF('Employee Input 20-21'!TLQ31="","",'Employee Input 20-21'!TLQ31)</f>
        <v/>
      </c>
      <c r="TLR31" s="14" t="str">
        <f>IF('Employee Input 20-21'!TLR31="","",'Employee Input 20-21'!TLR31)</f>
        <v/>
      </c>
      <c r="TLS31" s="14" t="str">
        <f>IF('Employee Input 20-21'!TLS31="","",'Employee Input 20-21'!TLS31)</f>
        <v/>
      </c>
      <c r="TLT31" s="14" t="str">
        <f>IF('Employee Input 20-21'!TLT31="","",'Employee Input 20-21'!TLT31)</f>
        <v/>
      </c>
      <c r="TLU31" s="14" t="str">
        <f>IF('Employee Input 20-21'!TLU31="","",'Employee Input 20-21'!TLU31)</f>
        <v/>
      </c>
      <c r="TLV31" s="14" t="str">
        <f>IF('Employee Input 20-21'!TLV31="","",'Employee Input 20-21'!TLV31)</f>
        <v/>
      </c>
      <c r="TLW31" s="14" t="str">
        <f>IF('Employee Input 20-21'!TLW31="","",'Employee Input 20-21'!TLW31)</f>
        <v/>
      </c>
      <c r="TLX31" s="14" t="str">
        <f>IF('Employee Input 20-21'!TLX31="","",'Employee Input 20-21'!TLX31)</f>
        <v/>
      </c>
      <c r="TLY31" s="14" t="str">
        <f>IF('Employee Input 20-21'!TLY31="","",'Employee Input 20-21'!TLY31)</f>
        <v/>
      </c>
      <c r="TLZ31" s="14" t="str">
        <f>IF('Employee Input 20-21'!TLZ31="","",'Employee Input 20-21'!TLZ31)</f>
        <v/>
      </c>
      <c r="TMA31" s="14" t="str">
        <f>IF('Employee Input 20-21'!TMA31="","",'Employee Input 20-21'!TMA31)</f>
        <v/>
      </c>
      <c r="TMB31" s="14" t="str">
        <f>IF('Employee Input 20-21'!TMB31="","",'Employee Input 20-21'!TMB31)</f>
        <v/>
      </c>
      <c r="TMC31" s="14" t="str">
        <f>IF('Employee Input 20-21'!TMC31="","",'Employee Input 20-21'!TMC31)</f>
        <v/>
      </c>
      <c r="TMD31" s="14" t="str">
        <f>IF('Employee Input 20-21'!TMD31="","",'Employee Input 20-21'!TMD31)</f>
        <v/>
      </c>
      <c r="TME31" s="14" t="str">
        <f>IF('Employee Input 20-21'!TME31="","",'Employee Input 20-21'!TME31)</f>
        <v/>
      </c>
      <c r="TMF31" s="14" t="str">
        <f>IF('Employee Input 20-21'!TMF31="","",'Employee Input 20-21'!TMF31)</f>
        <v/>
      </c>
      <c r="TMG31" s="14" t="str">
        <f>IF('Employee Input 20-21'!TMG31="","",'Employee Input 20-21'!TMG31)</f>
        <v/>
      </c>
      <c r="TMH31" s="14" t="str">
        <f>IF('Employee Input 20-21'!TMH31="","",'Employee Input 20-21'!TMH31)</f>
        <v/>
      </c>
      <c r="TMI31" s="14" t="str">
        <f>IF('Employee Input 20-21'!TMI31="","",'Employee Input 20-21'!TMI31)</f>
        <v/>
      </c>
      <c r="TMJ31" s="14" t="str">
        <f>IF('Employee Input 20-21'!TMJ31="","",'Employee Input 20-21'!TMJ31)</f>
        <v/>
      </c>
      <c r="TMK31" s="14" t="str">
        <f>IF('Employee Input 20-21'!TMK31="","",'Employee Input 20-21'!TMK31)</f>
        <v/>
      </c>
      <c r="TML31" s="14" t="str">
        <f>IF('Employee Input 20-21'!TML31="","",'Employee Input 20-21'!TML31)</f>
        <v/>
      </c>
      <c r="TMM31" s="14" t="str">
        <f>IF('Employee Input 20-21'!TMM31="","",'Employee Input 20-21'!TMM31)</f>
        <v/>
      </c>
      <c r="TMN31" s="14" t="str">
        <f>IF('Employee Input 20-21'!TMN31="","",'Employee Input 20-21'!TMN31)</f>
        <v/>
      </c>
      <c r="TMO31" s="14" t="str">
        <f>IF('Employee Input 20-21'!TMO31="","",'Employee Input 20-21'!TMO31)</f>
        <v/>
      </c>
      <c r="TMP31" s="14" t="str">
        <f>IF('Employee Input 20-21'!TMP31="","",'Employee Input 20-21'!TMP31)</f>
        <v/>
      </c>
      <c r="TMQ31" s="14" t="str">
        <f>IF('Employee Input 20-21'!TMQ31="","",'Employee Input 20-21'!TMQ31)</f>
        <v/>
      </c>
      <c r="TMR31" s="14" t="str">
        <f>IF('Employee Input 20-21'!TMR31="","",'Employee Input 20-21'!TMR31)</f>
        <v/>
      </c>
      <c r="TMS31" s="14" t="str">
        <f>IF('Employee Input 20-21'!TMS31="","",'Employee Input 20-21'!TMS31)</f>
        <v/>
      </c>
      <c r="TMT31" s="14" t="str">
        <f>IF('Employee Input 20-21'!TMT31="","",'Employee Input 20-21'!TMT31)</f>
        <v/>
      </c>
      <c r="TMU31" s="14" t="str">
        <f>IF('Employee Input 20-21'!TMU31="","",'Employee Input 20-21'!TMU31)</f>
        <v/>
      </c>
      <c r="TMV31" s="14" t="str">
        <f>IF('Employee Input 20-21'!TMV31="","",'Employee Input 20-21'!TMV31)</f>
        <v/>
      </c>
      <c r="TMW31" s="14" t="str">
        <f>IF('Employee Input 20-21'!TMW31="","",'Employee Input 20-21'!TMW31)</f>
        <v/>
      </c>
      <c r="TMX31" s="14" t="str">
        <f>IF('Employee Input 20-21'!TMX31="","",'Employee Input 20-21'!TMX31)</f>
        <v/>
      </c>
      <c r="TMY31" s="14" t="str">
        <f>IF('Employee Input 20-21'!TMY31="","",'Employee Input 20-21'!TMY31)</f>
        <v/>
      </c>
      <c r="TMZ31" s="14" t="str">
        <f>IF('Employee Input 20-21'!TMZ31="","",'Employee Input 20-21'!TMZ31)</f>
        <v/>
      </c>
      <c r="TNA31" s="14" t="str">
        <f>IF('Employee Input 20-21'!TNA31="","",'Employee Input 20-21'!TNA31)</f>
        <v/>
      </c>
      <c r="TNB31" s="14" t="str">
        <f>IF('Employee Input 20-21'!TNB31="","",'Employee Input 20-21'!TNB31)</f>
        <v/>
      </c>
      <c r="TNC31" s="14" t="str">
        <f>IF('Employee Input 20-21'!TNC31="","",'Employee Input 20-21'!TNC31)</f>
        <v/>
      </c>
      <c r="TND31" s="14" t="str">
        <f>IF('Employee Input 20-21'!TND31="","",'Employee Input 20-21'!TND31)</f>
        <v/>
      </c>
      <c r="TNE31" s="14" t="str">
        <f>IF('Employee Input 20-21'!TNE31="","",'Employee Input 20-21'!TNE31)</f>
        <v/>
      </c>
      <c r="TNF31" s="14" t="str">
        <f>IF('Employee Input 20-21'!TNF31="","",'Employee Input 20-21'!TNF31)</f>
        <v/>
      </c>
      <c r="TNG31" s="14" t="str">
        <f>IF('Employee Input 20-21'!TNG31="","",'Employee Input 20-21'!TNG31)</f>
        <v/>
      </c>
      <c r="TNH31" s="14" t="str">
        <f>IF('Employee Input 20-21'!TNH31="","",'Employee Input 20-21'!TNH31)</f>
        <v/>
      </c>
      <c r="TNI31" s="14" t="str">
        <f>IF('Employee Input 20-21'!TNI31="","",'Employee Input 20-21'!TNI31)</f>
        <v/>
      </c>
      <c r="TNJ31" s="14" t="str">
        <f>IF('Employee Input 20-21'!TNJ31="","",'Employee Input 20-21'!TNJ31)</f>
        <v/>
      </c>
      <c r="TNK31" s="14" t="str">
        <f>IF('Employee Input 20-21'!TNK31="","",'Employee Input 20-21'!TNK31)</f>
        <v/>
      </c>
      <c r="TNL31" s="14" t="str">
        <f>IF('Employee Input 20-21'!TNL31="","",'Employee Input 20-21'!TNL31)</f>
        <v/>
      </c>
      <c r="TNM31" s="14" t="str">
        <f>IF('Employee Input 20-21'!TNM31="","",'Employee Input 20-21'!TNM31)</f>
        <v/>
      </c>
      <c r="TNN31" s="14" t="str">
        <f>IF('Employee Input 20-21'!TNN31="","",'Employee Input 20-21'!TNN31)</f>
        <v/>
      </c>
      <c r="TNO31" s="14" t="str">
        <f>IF('Employee Input 20-21'!TNO31="","",'Employee Input 20-21'!TNO31)</f>
        <v/>
      </c>
      <c r="TNP31" s="14" t="str">
        <f>IF('Employee Input 20-21'!TNP31="","",'Employee Input 20-21'!TNP31)</f>
        <v/>
      </c>
      <c r="TNQ31" s="14" t="str">
        <f>IF('Employee Input 20-21'!TNQ31="","",'Employee Input 20-21'!TNQ31)</f>
        <v/>
      </c>
      <c r="TNR31" s="14" t="str">
        <f>IF('Employee Input 20-21'!TNR31="","",'Employee Input 20-21'!TNR31)</f>
        <v/>
      </c>
      <c r="TNS31" s="14" t="str">
        <f>IF('Employee Input 20-21'!TNS31="","",'Employee Input 20-21'!TNS31)</f>
        <v/>
      </c>
      <c r="TNT31" s="14" t="str">
        <f>IF('Employee Input 20-21'!TNT31="","",'Employee Input 20-21'!TNT31)</f>
        <v/>
      </c>
      <c r="TNU31" s="14" t="str">
        <f>IF('Employee Input 20-21'!TNU31="","",'Employee Input 20-21'!TNU31)</f>
        <v/>
      </c>
      <c r="TNV31" s="14" t="str">
        <f>IF('Employee Input 20-21'!TNV31="","",'Employee Input 20-21'!TNV31)</f>
        <v/>
      </c>
      <c r="TNW31" s="14" t="str">
        <f>IF('Employee Input 20-21'!TNW31="","",'Employee Input 20-21'!TNW31)</f>
        <v/>
      </c>
      <c r="TNX31" s="14" t="str">
        <f>IF('Employee Input 20-21'!TNX31="","",'Employee Input 20-21'!TNX31)</f>
        <v/>
      </c>
      <c r="TNY31" s="14" t="str">
        <f>IF('Employee Input 20-21'!TNY31="","",'Employee Input 20-21'!TNY31)</f>
        <v/>
      </c>
      <c r="TNZ31" s="14" t="str">
        <f>IF('Employee Input 20-21'!TNZ31="","",'Employee Input 20-21'!TNZ31)</f>
        <v/>
      </c>
      <c r="TOA31" s="14" t="str">
        <f>IF('Employee Input 20-21'!TOA31="","",'Employee Input 20-21'!TOA31)</f>
        <v/>
      </c>
      <c r="TOB31" s="14" t="str">
        <f>IF('Employee Input 20-21'!TOB31="","",'Employee Input 20-21'!TOB31)</f>
        <v/>
      </c>
      <c r="TOC31" s="14" t="str">
        <f>IF('Employee Input 20-21'!TOC31="","",'Employee Input 20-21'!TOC31)</f>
        <v/>
      </c>
      <c r="TOD31" s="14" t="str">
        <f>IF('Employee Input 20-21'!TOD31="","",'Employee Input 20-21'!TOD31)</f>
        <v/>
      </c>
      <c r="TOE31" s="14" t="str">
        <f>IF('Employee Input 20-21'!TOE31="","",'Employee Input 20-21'!TOE31)</f>
        <v/>
      </c>
      <c r="TOF31" s="14" t="str">
        <f>IF('Employee Input 20-21'!TOF31="","",'Employee Input 20-21'!TOF31)</f>
        <v/>
      </c>
      <c r="TOG31" s="14" t="str">
        <f>IF('Employee Input 20-21'!TOG31="","",'Employee Input 20-21'!TOG31)</f>
        <v/>
      </c>
      <c r="TOH31" s="14" t="str">
        <f>IF('Employee Input 20-21'!TOH31="","",'Employee Input 20-21'!TOH31)</f>
        <v/>
      </c>
      <c r="TOI31" s="14" t="str">
        <f>IF('Employee Input 20-21'!TOI31="","",'Employee Input 20-21'!TOI31)</f>
        <v/>
      </c>
      <c r="TOJ31" s="14" t="str">
        <f>IF('Employee Input 20-21'!TOJ31="","",'Employee Input 20-21'!TOJ31)</f>
        <v/>
      </c>
      <c r="TOK31" s="14" t="str">
        <f>IF('Employee Input 20-21'!TOK31="","",'Employee Input 20-21'!TOK31)</f>
        <v/>
      </c>
      <c r="TOL31" s="14" t="str">
        <f>IF('Employee Input 20-21'!TOL31="","",'Employee Input 20-21'!TOL31)</f>
        <v/>
      </c>
      <c r="TOM31" s="14" t="str">
        <f>IF('Employee Input 20-21'!TOM31="","",'Employee Input 20-21'!TOM31)</f>
        <v/>
      </c>
      <c r="TON31" s="14" t="str">
        <f>IF('Employee Input 20-21'!TON31="","",'Employee Input 20-21'!TON31)</f>
        <v/>
      </c>
      <c r="TOO31" s="14" t="str">
        <f>IF('Employee Input 20-21'!TOO31="","",'Employee Input 20-21'!TOO31)</f>
        <v/>
      </c>
      <c r="TOP31" s="14" t="str">
        <f>IF('Employee Input 20-21'!TOP31="","",'Employee Input 20-21'!TOP31)</f>
        <v/>
      </c>
      <c r="TOQ31" s="14" t="str">
        <f>IF('Employee Input 20-21'!TOQ31="","",'Employee Input 20-21'!TOQ31)</f>
        <v/>
      </c>
      <c r="TOR31" s="14" t="str">
        <f>IF('Employee Input 20-21'!TOR31="","",'Employee Input 20-21'!TOR31)</f>
        <v/>
      </c>
      <c r="TOS31" s="14" t="str">
        <f>IF('Employee Input 20-21'!TOS31="","",'Employee Input 20-21'!TOS31)</f>
        <v/>
      </c>
      <c r="TOT31" s="14" t="str">
        <f>IF('Employee Input 20-21'!TOT31="","",'Employee Input 20-21'!TOT31)</f>
        <v/>
      </c>
      <c r="TOU31" s="14" t="str">
        <f>IF('Employee Input 20-21'!TOU31="","",'Employee Input 20-21'!TOU31)</f>
        <v/>
      </c>
      <c r="TOV31" s="14" t="str">
        <f>IF('Employee Input 20-21'!TOV31="","",'Employee Input 20-21'!TOV31)</f>
        <v/>
      </c>
      <c r="TOW31" s="14" t="str">
        <f>IF('Employee Input 20-21'!TOW31="","",'Employee Input 20-21'!TOW31)</f>
        <v/>
      </c>
      <c r="TOX31" s="14" t="str">
        <f>IF('Employee Input 20-21'!TOX31="","",'Employee Input 20-21'!TOX31)</f>
        <v/>
      </c>
      <c r="TOY31" s="14" t="str">
        <f>IF('Employee Input 20-21'!TOY31="","",'Employee Input 20-21'!TOY31)</f>
        <v/>
      </c>
      <c r="TOZ31" s="14" t="str">
        <f>IF('Employee Input 20-21'!TOZ31="","",'Employee Input 20-21'!TOZ31)</f>
        <v/>
      </c>
      <c r="TPA31" s="14" t="str">
        <f>IF('Employee Input 20-21'!TPA31="","",'Employee Input 20-21'!TPA31)</f>
        <v/>
      </c>
      <c r="TPB31" s="14" t="str">
        <f>IF('Employee Input 20-21'!TPB31="","",'Employee Input 20-21'!TPB31)</f>
        <v/>
      </c>
      <c r="TPC31" s="14" t="str">
        <f>IF('Employee Input 20-21'!TPC31="","",'Employee Input 20-21'!TPC31)</f>
        <v/>
      </c>
      <c r="TPD31" s="14" t="str">
        <f>IF('Employee Input 20-21'!TPD31="","",'Employee Input 20-21'!TPD31)</f>
        <v/>
      </c>
      <c r="TPE31" s="14" t="str">
        <f>IF('Employee Input 20-21'!TPE31="","",'Employee Input 20-21'!TPE31)</f>
        <v/>
      </c>
      <c r="TPF31" s="14" t="str">
        <f>IF('Employee Input 20-21'!TPF31="","",'Employee Input 20-21'!TPF31)</f>
        <v/>
      </c>
      <c r="TPG31" s="14" t="str">
        <f>IF('Employee Input 20-21'!TPG31="","",'Employee Input 20-21'!TPG31)</f>
        <v/>
      </c>
      <c r="TPH31" s="14" t="str">
        <f>IF('Employee Input 20-21'!TPH31="","",'Employee Input 20-21'!TPH31)</f>
        <v/>
      </c>
      <c r="TPI31" s="14" t="str">
        <f>IF('Employee Input 20-21'!TPI31="","",'Employee Input 20-21'!TPI31)</f>
        <v/>
      </c>
      <c r="TPJ31" s="14" t="str">
        <f>IF('Employee Input 20-21'!TPJ31="","",'Employee Input 20-21'!TPJ31)</f>
        <v/>
      </c>
      <c r="TPK31" s="14" t="str">
        <f>IF('Employee Input 20-21'!TPK31="","",'Employee Input 20-21'!TPK31)</f>
        <v/>
      </c>
      <c r="TPL31" s="14" t="str">
        <f>IF('Employee Input 20-21'!TPL31="","",'Employee Input 20-21'!TPL31)</f>
        <v/>
      </c>
      <c r="TPM31" s="14" t="str">
        <f>IF('Employee Input 20-21'!TPM31="","",'Employee Input 20-21'!TPM31)</f>
        <v/>
      </c>
      <c r="TPN31" s="14" t="str">
        <f>IF('Employee Input 20-21'!TPN31="","",'Employee Input 20-21'!TPN31)</f>
        <v/>
      </c>
      <c r="TPO31" s="14" t="str">
        <f>IF('Employee Input 20-21'!TPO31="","",'Employee Input 20-21'!TPO31)</f>
        <v/>
      </c>
      <c r="TPP31" s="14" t="str">
        <f>IF('Employee Input 20-21'!TPP31="","",'Employee Input 20-21'!TPP31)</f>
        <v/>
      </c>
      <c r="TPQ31" s="14" t="str">
        <f>IF('Employee Input 20-21'!TPQ31="","",'Employee Input 20-21'!TPQ31)</f>
        <v/>
      </c>
      <c r="TPR31" s="14" t="str">
        <f>IF('Employee Input 20-21'!TPR31="","",'Employee Input 20-21'!TPR31)</f>
        <v/>
      </c>
      <c r="TPS31" s="14" t="str">
        <f>IF('Employee Input 20-21'!TPS31="","",'Employee Input 20-21'!TPS31)</f>
        <v/>
      </c>
      <c r="TPT31" s="14" t="str">
        <f>IF('Employee Input 20-21'!TPT31="","",'Employee Input 20-21'!TPT31)</f>
        <v/>
      </c>
      <c r="TPU31" s="14" t="str">
        <f>IF('Employee Input 20-21'!TPU31="","",'Employee Input 20-21'!TPU31)</f>
        <v/>
      </c>
      <c r="TPV31" s="14" t="str">
        <f>IF('Employee Input 20-21'!TPV31="","",'Employee Input 20-21'!TPV31)</f>
        <v/>
      </c>
      <c r="TPW31" s="14" t="str">
        <f>IF('Employee Input 20-21'!TPW31="","",'Employee Input 20-21'!TPW31)</f>
        <v/>
      </c>
      <c r="TPX31" s="14" t="str">
        <f>IF('Employee Input 20-21'!TPX31="","",'Employee Input 20-21'!TPX31)</f>
        <v/>
      </c>
      <c r="TPY31" s="14" t="str">
        <f>IF('Employee Input 20-21'!TPY31="","",'Employee Input 20-21'!TPY31)</f>
        <v/>
      </c>
      <c r="TPZ31" s="14" t="str">
        <f>IF('Employee Input 20-21'!TPZ31="","",'Employee Input 20-21'!TPZ31)</f>
        <v/>
      </c>
      <c r="TQA31" s="14" t="str">
        <f>IF('Employee Input 20-21'!TQA31="","",'Employee Input 20-21'!TQA31)</f>
        <v/>
      </c>
      <c r="TQB31" s="14" t="str">
        <f>IF('Employee Input 20-21'!TQB31="","",'Employee Input 20-21'!TQB31)</f>
        <v/>
      </c>
      <c r="TQC31" s="14" t="str">
        <f>IF('Employee Input 20-21'!TQC31="","",'Employee Input 20-21'!TQC31)</f>
        <v/>
      </c>
      <c r="TQD31" s="14" t="str">
        <f>IF('Employee Input 20-21'!TQD31="","",'Employee Input 20-21'!TQD31)</f>
        <v/>
      </c>
      <c r="TQE31" s="14" t="str">
        <f>IF('Employee Input 20-21'!TQE31="","",'Employee Input 20-21'!TQE31)</f>
        <v/>
      </c>
      <c r="TQF31" s="14" t="str">
        <f>IF('Employee Input 20-21'!TQF31="","",'Employee Input 20-21'!TQF31)</f>
        <v/>
      </c>
      <c r="TQG31" s="14" t="str">
        <f>IF('Employee Input 20-21'!TQG31="","",'Employee Input 20-21'!TQG31)</f>
        <v/>
      </c>
      <c r="TQH31" s="14" t="str">
        <f>IF('Employee Input 20-21'!TQH31="","",'Employee Input 20-21'!TQH31)</f>
        <v/>
      </c>
      <c r="TQI31" s="14" t="str">
        <f>IF('Employee Input 20-21'!TQI31="","",'Employee Input 20-21'!TQI31)</f>
        <v/>
      </c>
      <c r="TQJ31" s="14" t="str">
        <f>IF('Employee Input 20-21'!TQJ31="","",'Employee Input 20-21'!TQJ31)</f>
        <v/>
      </c>
      <c r="TQK31" s="14" t="str">
        <f>IF('Employee Input 20-21'!TQK31="","",'Employee Input 20-21'!TQK31)</f>
        <v/>
      </c>
      <c r="TQL31" s="14" t="str">
        <f>IF('Employee Input 20-21'!TQL31="","",'Employee Input 20-21'!TQL31)</f>
        <v/>
      </c>
      <c r="TQM31" s="14" t="str">
        <f>IF('Employee Input 20-21'!TQM31="","",'Employee Input 20-21'!TQM31)</f>
        <v/>
      </c>
      <c r="TQN31" s="14" t="str">
        <f>IF('Employee Input 20-21'!TQN31="","",'Employee Input 20-21'!TQN31)</f>
        <v/>
      </c>
      <c r="TQO31" s="14" t="str">
        <f>IF('Employee Input 20-21'!TQO31="","",'Employee Input 20-21'!TQO31)</f>
        <v/>
      </c>
      <c r="TQP31" s="14" t="str">
        <f>IF('Employee Input 20-21'!TQP31="","",'Employee Input 20-21'!TQP31)</f>
        <v/>
      </c>
      <c r="TQQ31" s="14" t="str">
        <f>IF('Employee Input 20-21'!TQQ31="","",'Employee Input 20-21'!TQQ31)</f>
        <v/>
      </c>
      <c r="TQR31" s="14" t="str">
        <f>IF('Employee Input 20-21'!TQR31="","",'Employee Input 20-21'!TQR31)</f>
        <v/>
      </c>
      <c r="TQS31" s="14" t="str">
        <f>IF('Employee Input 20-21'!TQS31="","",'Employee Input 20-21'!TQS31)</f>
        <v/>
      </c>
      <c r="TQT31" s="14" t="str">
        <f>IF('Employee Input 20-21'!TQT31="","",'Employee Input 20-21'!TQT31)</f>
        <v/>
      </c>
      <c r="TQU31" s="14" t="str">
        <f>IF('Employee Input 20-21'!TQU31="","",'Employee Input 20-21'!TQU31)</f>
        <v/>
      </c>
      <c r="TQV31" s="14" t="str">
        <f>IF('Employee Input 20-21'!TQV31="","",'Employee Input 20-21'!TQV31)</f>
        <v/>
      </c>
      <c r="TQW31" s="14" t="str">
        <f>IF('Employee Input 20-21'!TQW31="","",'Employee Input 20-21'!TQW31)</f>
        <v/>
      </c>
      <c r="TQX31" s="14" t="str">
        <f>IF('Employee Input 20-21'!TQX31="","",'Employee Input 20-21'!TQX31)</f>
        <v/>
      </c>
      <c r="TQY31" s="14" t="str">
        <f>IF('Employee Input 20-21'!TQY31="","",'Employee Input 20-21'!TQY31)</f>
        <v/>
      </c>
      <c r="TQZ31" s="14" t="str">
        <f>IF('Employee Input 20-21'!TQZ31="","",'Employee Input 20-21'!TQZ31)</f>
        <v/>
      </c>
      <c r="TRA31" s="14" t="str">
        <f>IF('Employee Input 20-21'!TRA31="","",'Employee Input 20-21'!TRA31)</f>
        <v/>
      </c>
      <c r="TRB31" s="14" t="str">
        <f>IF('Employee Input 20-21'!TRB31="","",'Employee Input 20-21'!TRB31)</f>
        <v/>
      </c>
      <c r="TRC31" s="14" t="str">
        <f>IF('Employee Input 20-21'!TRC31="","",'Employee Input 20-21'!TRC31)</f>
        <v/>
      </c>
      <c r="TRD31" s="14" t="str">
        <f>IF('Employee Input 20-21'!TRD31="","",'Employee Input 20-21'!TRD31)</f>
        <v/>
      </c>
      <c r="TRE31" s="14" t="str">
        <f>IF('Employee Input 20-21'!TRE31="","",'Employee Input 20-21'!TRE31)</f>
        <v/>
      </c>
      <c r="TRF31" s="14" t="str">
        <f>IF('Employee Input 20-21'!TRF31="","",'Employee Input 20-21'!TRF31)</f>
        <v/>
      </c>
      <c r="TRG31" s="14" t="str">
        <f>IF('Employee Input 20-21'!TRG31="","",'Employee Input 20-21'!TRG31)</f>
        <v/>
      </c>
      <c r="TRH31" s="14" t="str">
        <f>IF('Employee Input 20-21'!TRH31="","",'Employee Input 20-21'!TRH31)</f>
        <v/>
      </c>
      <c r="TRI31" s="14" t="str">
        <f>IF('Employee Input 20-21'!TRI31="","",'Employee Input 20-21'!TRI31)</f>
        <v/>
      </c>
      <c r="TRJ31" s="14" t="str">
        <f>IF('Employee Input 20-21'!TRJ31="","",'Employee Input 20-21'!TRJ31)</f>
        <v/>
      </c>
      <c r="TRK31" s="14" t="str">
        <f>IF('Employee Input 20-21'!TRK31="","",'Employee Input 20-21'!TRK31)</f>
        <v/>
      </c>
      <c r="TRL31" s="14" t="str">
        <f>IF('Employee Input 20-21'!TRL31="","",'Employee Input 20-21'!TRL31)</f>
        <v/>
      </c>
      <c r="TRM31" s="14" t="str">
        <f>IF('Employee Input 20-21'!TRM31="","",'Employee Input 20-21'!TRM31)</f>
        <v/>
      </c>
      <c r="TRN31" s="14" t="str">
        <f>IF('Employee Input 20-21'!TRN31="","",'Employee Input 20-21'!TRN31)</f>
        <v/>
      </c>
      <c r="TRO31" s="14" t="str">
        <f>IF('Employee Input 20-21'!TRO31="","",'Employee Input 20-21'!TRO31)</f>
        <v/>
      </c>
      <c r="TRP31" s="14" t="str">
        <f>IF('Employee Input 20-21'!TRP31="","",'Employee Input 20-21'!TRP31)</f>
        <v/>
      </c>
      <c r="TRQ31" s="14" t="str">
        <f>IF('Employee Input 20-21'!TRQ31="","",'Employee Input 20-21'!TRQ31)</f>
        <v/>
      </c>
      <c r="TRR31" s="14" t="str">
        <f>IF('Employee Input 20-21'!TRR31="","",'Employee Input 20-21'!TRR31)</f>
        <v/>
      </c>
      <c r="TRS31" s="14" t="str">
        <f>IF('Employee Input 20-21'!TRS31="","",'Employee Input 20-21'!TRS31)</f>
        <v/>
      </c>
      <c r="TRT31" s="14" t="str">
        <f>IF('Employee Input 20-21'!TRT31="","",'Employee Input 20-21'!TRT31)</f>
        <v/>
      </c>
      <c r="TRU31" s="14" t="str">
        <f>IF('Employee Input 20-21'!TRU31="","",'Employee Input 20-21'!TRU31)</f>
        <v/>
      </c>
      <c r="TRV31" s="14" t="str">
        <f>IF('Employee Input 20-21'!TRV31="","",'Employee Input 20-21'!TRV31)</f>
        <v/>
      </c>
      <c r="TRW31" s="14" t="str">
        <f>IF('Employee Input 20-21'!TRW31="","",'Employee Input 20-21'!TRW31)</f>
        <v/>
      </c>
      <c r="TRX31" s="14" t="str">
        <f>IF('Employee Input 20-21'!TRX31="","",'Employee Input 20-21'!TRX31)</f>
        <v/>
      </c>
      <c r="TRY31" s="14" t="str">
        <f>IF('Employee Input 20-21'!TRY31="","",'Employee Input 20-21'!TRY31)</f>
        <v/>
      </c>
      <c r="TRZ31" s="14" t="str">
        <f>IF('Employee Input 20-21'!TRZ31="","",'Employee Input 20-21'!TRZ31)</f>
        <v/>
      </c>
      <c r="TSA31" s="14" t="str">
        <f>IF('Employee Input 20-21'!TSA31="","",'Employee Input 20-21'!TSA31)</f>
        <v/>
      </c>
      <c r="TSB31" s="14" t="str">
        <f>IF('Employee Input 20-21'!TSB31="","",'Employee Input 20-21'!TSB31)</f>
        <v/>
      </c>
      <c r="TSC31" s="14" t="str">
        <f>IF('Employee Input 20-21'!TSC31="","",'Employee Input 20-21'!TSC31)</f>
        <v/>
      </c>
      <c r="TSD31" s="14" t="str">
        <f>IF('Employee Input 20-21'!TSD31="","",'Employee Input 20-21'!TSD31)</f>
        <v/>
      </c>
      <c r="TSE31" s="14" t="str">
        <f>IF('Employee Input 20-21'!TSE31="","",'Employee Input 20-21'!TSE31)</f>
        <v/>
      </c>
      <c r="TSF31" s="14" t="str">
        <f>IF('Employee Input 20-21'!TSF31="","",'Employee Input 20-21'!TSF31)</f>
        <v/>
      </c>
      <c r="TSG31" s="14" t="str">
        <f>IF('Employee Input 20-21'!TSG31="","",'Employee Input 20-21'!TSG31)</f>
        <v/>
      </c>
      <c r="TSH31" s="14" t="str">
        <f>IF('Employee Input 20-21'!TSH31="","",'Employee Input 20-21'!TSH31)</f>
        <v/>
      </c>
      <c r="TSI31" s="14" t="str">
        <f>IF('Employee Input 20-21'!TSI31="","",'Employee Input 20-21'!TSI31)</f>
        <v/>
      </c>
      <c r="TSJ31" s="14" t="str">
        <f>IF('Employee Input 20-21'!TSJ31="","",'Employee Input 20-21'!TSJ31)</f>
        <v/>
      </c>
      <c r="TSK31" s="14" t="str">
        <f>IF('Employee Input 20-21'!TSK31="","",'Employee Input 20-21'!TSK31)</f>
        <v/>
      </c>
      <c r="TSL31" s="14" t="str">
        <f>IF('Employee Input 20-21'!TSL31="","",'Employee Input 20-21'!TSL31)</f>
        <v/>
      </c>
      <c r="TSM31" s="14" t="str">
        <f>IF('Employee Input 20-21'!TSM31="","",'Employee Input 20-21'!TSM31)</f>
        <v/>
      </c>
      <c r="TSN31" s="14" t="str">
        <f>IF('Employee Input 20-21'!TSN31="","",'Employee Input 20-21'!TSN31)</f>
        <v/>
      </c>
      <c r="TSO31" s="14" t="str">
        <f>IF('Employee Input 20-21'!TSO31="","",'Employee Input 20-21'!TSO31)</f>
        <v/>
      </c>
      <c r="TSP31" s="14" t="str">
        <f>IF('Employee Input 20-21'!TSP31="","",'Employee Input 20-21'!TSP31)</f>
        <v/>
      </c>
      <c r="TSQ31" s="14" t="str">
        <f>IF('Employee Input 20-21'!TSQ31="","",'Employee Input 20-21'!TSQ31)</f>
        <v/>
      </c>
      <c r="TSR31" s="14" t="str">
        <f>IF('Employee Input 20-21'!TSR31="","",'Employee Input 20-21'!TSR31)</f>
        <v/>
      </c>
      <c r="TSS31" s="14" t="str">
        <f>IF('Employee Input 20-21'!TSS31="","",'Employee Input 20-21'!TSS31)</f>
        <v/>
      </c>
      <c r="TST31" s="14" t="str">
        <f>IF('Employee Input 20-21'!TST31="","",'Employee Input 20-21'!TST31)</f>
        <v/>
      </c>
      <c r="TSU31" s="14" t="str">
        <f>IF('Employee Input 20-21'!TSU31="","",'Employee Input 20-21'!TSU31)</f>
        <v/>
      </c>
      <c r="TSV31" s="14" t="str">
        <f>IF('Employee Input 20-21'!TSV31="","",'Employee Input 20-21'!TSV31)</f>
        <v/>
      </c>
      <c r="TSW31" s="14" t="str">
        <f>IF('Employee Input 20-21'!TSW31="","",'Employee Input 20-21'!TSW31)</f>
        <v/>
      </c>
      <c r="TSX31" s="14" t="str">
        <f>IF('Employee Input 20-21'!TSX31="","",'Employee Input 20-21'!TSX31)</f>
        <v/>
      </c>
      <c r="TSY31" s="14" t="str">
        <f>IF('Employee Input 20-21'!TSY31="","",'Employee Input 20-21'!TSY31)</f>
        <v/>
      </c>
      <c r="TSZ31" s="14" t="str">
        <f>IF('Employee Input 20-21'!TSZ31="","",'Employee Input 20-21'!TSZ31)</f>
        <v/>
      </c>
      <c r="TTA31" s="14" t="str">
        <f>IF('Employee Input 20-21'!TTA31="","",'Employee Input 20-21'!TTA31)</f>
        <v/>
      </c>
      <c r="TTB31" s="14" t="str">
        <f>IF('Employee Input 20-21'!TTB31="","",'Employee Input 20-21'!TTB31)</f>
        <v/>
      </c>
      <c r="TTC31" s="14" t="str">
        <f>IF('Employee Input 20-21'!TTC31="","",'Employee Input 20-21'!TTC31)</f>
        <v/>
      </c>
      <c r="TTD31" s="14" t="str">
        <f>IF('Employee Input 20-21'!TTD31="","",'Employee Input 20-21'!TTD31)</f>
        <v/>
      </c>
      <c r="TTE31" s="14" t="str">
        <f>IF('Employee Input 20-21'!TTE31="","",'Employee Input 20-21'!TTE31)</f>
        <v/>
      </c>
      <c r="TTF31" s="14" t="str">
        <f>IF('Employee Input 20-21'!TTF31="","",'Employee Input 20-21'!TTF31)</f>
        <v/>
      </c>
      <c r="TTG31" s="14" t="str">
        <f>IF('Employee Input 20-21'!TTG31="","",'Employee Input 20-21'!TTG31)</f>
        <v/>
      </c>
      <c r="TTH31" s="14" t="str">
        <f>IF('Employee Input 20-21'!TTH31="","",'Employee Input 20-21'!TTH31)</f>
        <v/>
      </c>
      <c r="TTI31" s="14" t="str">
        <f>IF('Employee Input 20-21'!TTI31="","",'Employee Input 20-21'!TTI31)</f>
        <v/>
      </c>
      <c r="TTJ31" s="14" t="str">
        <f>IF('Employee Input 20-21'!TTJ31="","",'Employee Input 20-21'!TTJ31)</f>
        <v/>
      </c>
      <c r="TTK31" s="14" t="str">
        <f>IF('Employee Input 20-21'!TTK31="","",'Employee Input 20-21'!TTK31)</f>
        <v/>
      </c>
      <c r="TTL31" s="14" t="str">
        <f>IF('Employee Input 20-21'!TTL31="","",'Employee Input 20-21'!TTL31)</f>
        <v/>
      </c>
      <c r="TTM31" s="14" t="str">
        <f>IF('Employee Input 20-21'!TTM31="","",'Employee Input 20-21'!TTM31)</f>
        <v/>
      </c>
      <c r="TTN31" s="14" t="str">
        <f>IF('Employee Input 20-21'!TTN31="","",'Employee Input 20-21'!TTN31)</f>
        <v/>
      </c>
      <c r="TTO31" s="14" t="str">
        <f>IF('Employee Input 20-21'!TTO31="","",'Employee Input 20-21'!TTO31)</f>
        <v/>
      </c>
      <c r="TTP31" s="14" t="str">
        <f>IF('Employee Input 20-21'!TTP31="","",'Employee Input 20-21'!TTP31)</f>
        <v/>
      </c>
      <c r="TTQ31" s="14" t="str">
        <f>IF('Employee Input 20-21'!TTQ31="","",'Employee Input 20-21'!TTQ31)</f>
        <v/>
      </c>
      <c r="TTR31" s="14" t="str">
        <f>IF('Employee Input 20-21'!TTR31="","",'Employee Input 20-21'!TTR31)</f>
        <v/>
      </c>
      <c r="TTS31" s="14" t="str">
        <f>IF('Employee Input 20-21'!TTS31="","",'Employee Input 20-21'!TTS31)</f>
        <v/>
      </c>
      <c r="TTT31" s="14" t="str">
        <f>IF('Employee Input 20-21'!TTT31="","",'Employee Input 20-21'!TTT31)</f>
        <v/>
      </c>
      <c r="TTU31" s="14" t="str">
        <f>IF('Employee Input 20-21'!TTU31="","",'Employee Input 20-21'!TTU31)</f>
        <v/>
      </c>
      <c r="TTV31" s="14" t="str">
        <f>IF('Employee Input 20-21'!TTV31="","",'Employee Input 20-21'!TTV31)</f>
        <v/>
      </c>
      <c r="TTW31" s="14" t="str">
        <f>IF('Employee Input 20-21'!TTW31="","",'Employee Input 20-21'!TTW31)</f>
        <v/>
      </c>
      <c r="TTX31" s="14" t="str">
        <f>IF('Employee Input 20-21'!TTX31="","",'Employee Input 20-21'!TTX31)</f>
        <v/>
      </c>
      <c r="TTY31" s="14" t="str">
        <f>IF('Employee Input 20-21'!TTY31="","",'Employee Input 20-21'!TTY31)</f>
        <v/>
      </c>
      <c r="TTZ31" s="14" t="str">
        <f>IF('Employee Input 20-21'!TTZ31="","",'Employee Input 20-21'!TTZ31)</f>
        <v/>
      </c>
      <c r="TUA31" s="14" t="str">
        <f>IF('Employee Input 20-21'!TUA31="","",'Employee Input 20-21'!TUA31)</f>
        <v/>
      </c>
      <c r="TUB31" s="14" t="str">
        <f>IF('Employee Input 20-21'!TUB31="","",'Employee Input 20-21'!TUB31)</f>
        <v/>
      </c>
      <c r="TUC31" s="14" t="str">
        <f>IF('Employee Input 20-21'!TUC31="","",'Employee Input 20-21'!TUC31)</f>
        <v/>
      </c>
      <c r="TUD31" s="14" t="str">
        <f>IF('Employee Input 20-21'!TUD31="","",'Employee Input 20-21'!TUD31)</f>
        <v/>
      </c>
      <c r="TUE31" s="14" t="str">
        <f>IF('Employee Input 20-21'!TUE31="","",'Employee Input 20-21'!TUE31)</f>
        <v/>
      </c>
      <c r="TUF31" s="14" t="str">
        <f>IF('Employee Input 20-21'!TUF31="","",'Employee Input 20-21'!TUF31)</f>
        <v/>
      </c>
      <c r="TUG31" s="14" t="str">
        <f>IF('Employee Input 20-21'!TUG31="","",'Employee Input 20-21'!TUG31)</f>
        <v/>
      </c>
      <c r="TUH31" s="14" t="str">
        <f>IF('Employee Input 20-21'!TUH31="","",'Employee Input 20-21'!TUH31)</f>
        <v/>
      </c>
      <c r="TUI31" s="14" t="str">
        <f>IF('Employee Input 20-21'!TUI31="","",'Employee Input 20-21'!TUI31)</f>
        <v/>
      </c>
      <c r="TUJ31" s="14" t="str">
        <f>IF('Employee Input 20-21'!TUJ31="","",'Employee Input 20-21'!TUJ31)</f>
        <v/>
      </c>
      <c r="TUK31" s="14" t="str">
        <f>IF('Employee Input 20-21'!TUK31="","",'Employee Input 20-21'!TUK31)</f>
        <v/>
      </c>
      <c r="TUL31" s="14" t="str">
        <f>IF('Employee Input 20-21'!TUL31="","",'Employee Input 20-21'!TUL31)</f>
        <v/>
      </c>
      <c r="TUM31" s="14" t="str">
        <f>IF('Employee Input 20-21'!TUM31="","",'Employee Input 20-21'!TUM31)</f>
        <v/>
      </c>
      <c r="TUN31" s="14" t="str">
        <f>IF('Employee Input 20-21'!TUN31="","",'Employee Input 20-21'!TUN31)</f>
        <v/>
      </c>
      <c r="TUO31" s="14" t="str">
        <f>IF('Employee Input 20-21'!TUO31="","",'Employee Input 20-21'!TUO31)</f>
        <v/>
      </c>
      <c r="TUP31" s="14" t="str">
        <f>IF('Employee Input 20-21'!TUP31="","",'Employee Input 20-21'!TUP31)</f>
        <v/>
      </c>
      <c r="TUQ31" s="14" t="str">
        <f>IF('Employee Input 20-21'!TUQ31="","",'Employee Input 20-21'!TUQ31)</f>
        <v/>
      </c>
      <c r="TUR31" s="14" t="str">
        <f>IF('Employee Input 20-21'!TUR31="","",'Employee Input 20-21'!TUR31)</f>
        <v/>
      </c>
      <c r="TUS31" s="14" t="str">
        <f>IF('Employee Input 20-21'!TUS31="","",'Employee Input 20-21'!TUS31)</f>
        <v/>
      </c>
      <c r="TUT31" s="14" t="str">
        <f>IF('Employee Input 20-21'!TUT31="","",'Employee Input 20-21'!TUT31)</f>
        <v/>
      </c>
      <c r="TUU31" s="14" t="str">
        <f>IF('Employee Input 20-21'!TUU31="","",'Employee Input 20-21'!TUU31)</f>
        <v/>
      </c>
      <c r="TUV31" s="14" t="str">
        <f>IF('Employee Input 20-21'!TUV31="","",'Employee Input 20-21'!TUV31)</f>
        <v/>
      </c>
      <c r="TUW31" s="14" t="str">
        <f>IF('Employee Input 20-21'!TUW31="","",'Employee Input 20-21'!TUW31)</f>
        <v/>
      </c>
      <c r="TUX31" s="14" t="str">
        <f>IF('Employee Input 20-21'!TUX31="","",'Employee Input 20-21'!TUX31)</f>
        <v/>
      </c>
      <c r="TUY31" s="14" t="str">
        <f>IF('Employee Input 20-21'!TUY31="","",'Employee Input 20-21'!TUY31)</f>
        <v/>
      </c>
      <c r="TUZ31" s="14" t="str">
        <f>IF('Employee Input 20-21'!TUZ31="","",'Employee Input 20-21'!TUZ31)</f>
        <v/>
      </c>
      <c r="TVA31" s="14" t="str">
        <f>IF('Employee Input 20-21'!TVA31="","",'Employee Input 20-21'!TVA31)</f>
        <v/>
      </c>
      <c r="TVB31" s="14" t="str">
        <f>IF('Employee Input 20-21'!TVB31="","",'Employee Input 20-21'!TVB31)</f>
        <v/>
      </c>
      <c r="TVC31" s="14" t="str">
        <f>IF('Employee Input 20-21'!TVC31="","",'Employee Input 20-21'!TVC31)</f>
        <v/>
      </c>
      <c r="TVD31" s="14" t="str">
        <f>IF('Employee Input 20-21'!TVD31="","",'Employee Input 20-21'!TVD31)</f>
        <v/>
      </c>
      <c r="TVE31" s="14" t="str">
        <f>IF('Employee Input 20-21'!TVE31="","",'Employee Input 20-21'!TVE31)</f>
        <v/>
      </c>
      <c r="TVF31" s="14" t="str">
        <f>IF('Employee Input 20-21'!TVF31="","",'Employee Input 20-21'!TVF31)</f>
        <v/>
      </c>
      <c r="TVG31" s="14" t="str">
        <f>IF('Employee Input 20-21'!TVG31="","",'Employee Input 20-21'!TVG31)</f>
        <v/>
      </c>
      <c r="TVH31" s="14" t="str">
        <f>IF('Employee Input 20-21'!TVH31="","",'Employee Input 20-21'!TVH31)</f>
        <v/>
      </c>
      <c r="TVI31" s="14" t="str">
        <f>IF('Employee Input 20-21'!TVI31="","",'Employee Input 20-21'!TVI31)</f>
        <v/>
      </c>
      <c r="TVJ31" s="14" t="str">
        <f>IF('Employee Input 20-21'!TVJ31="","",'Employee Input 20-21'!TVJ31)</f>
        <v/>
      </c>
      <c r="TVK31" s="14" t="str">
        <f>IF('Employee Input 20-21'!TVK31="","",'Employee Input 20-21'!TVK31)</f>
        <v/>
      </c>
      <c r="TVL31" s="14" t="str">
        <f>IF('Employee Input 20-21'!TVL31="","",'Employee Input 20-21'!TVL31)</f>
        <v/>
      </c>
      <c r="TVM31" s="14" t="str">
        <f>IF('Employee Input 20-21'!TVM31="","",'Employee Input 20-21'!TVM31)</f>
        <v/>
      </c>
      <c r="TVN31" s="14" t="str">
        <f>IF('Employee Input 20-21'!TVN31="","",'Employee Input 20-21'!TVN31)</f>
        <v/>
      </c>
      <c r="TVO31" s="14" t="str">
        <f>IF('Employee Input 20-21'!TVO31="","",'Employee Input 20-21'!TVO31)</f>
        <v/>
      </c>
      <c r="TVP31" s="14" t="str">
        <f>IF('Employee Input 20-21'!TVP31="","",'Employee Input 20-21'!TVP31)</f>
        <v/>
      </c>
      <c r="TVQ31" s="14" t="str">
        <f>IF('Employee Input 20-21'!TVQ31="","",'Employee Input 20-21'!TVQ31)</f>
        <v/>
      </c>
      <c r="TVR31" s="14" t="str">
        <f>IF('Employee Input 20-21'!TVR31="","",'Employee Input 20-21'!TVR31)</f>
        <v/>
      </c>
      <c r="TVS31" s="14" t="str">
        <f>IF('Employee Input 20-21'!TVS31="","",'Employee Input 20-21'!TVS31)</f>
        <v/>
      </c>
      <c r="TVT31" s="14" t="str">
        <f>IF('Employee Input 20-21'!TVT31="","",'Employee Input 20-21'!TVT31)</f>
        <v/>
      </c>
      <c r="TVU31" s="14" t="str">
        <f>IF('Employee Input 20-21'!TVU31="","",'Employee Input 20-21'!TVU31)</f>
        <v/>
      </c>
      <c r="TVV31" s="14" t="str">
        <f>IF('Employee Input 20-21'!TVV31="","",'Employee Input 20-21'!TVV31)</f>
        <v/>
      </c>
      <c r="TVW31" s="14" t="str">
        <f>IF('Employee Input 20-21'!TVW31="","",'Employee Input 20-21'!TVW31)</f>
        <v/>
      </c>
      <c r="TVX31" s="14" t="str">
        <f>IF('Employee Input 20-21'!TVX31="","",'Employee Input 20-21'!TVX31)</f>
        <v/>
      </c>
      <c r="TVY31" s="14" t="str">
        <f>IF('Employee Input 20-21'!TVY31="","",'Employee Input 20-21'!TVY31)</f>
        <v/>
      </c>
      <c r="TVZ31" s="14" t="str">
        <f>IF('Employee Input 20-21'!TVZ31="","",'Employee Input 20-21'!TVZ31)</f>
        <v/>
      </c>
      <c r="TWA31" s="14" t="str">
        <f>IF('Employee Input 20-21'!TWA31="","",'Employee Input 20-21'!TWA31)</f>
        <v/>
      </c>
      <c r="TWB31" s="14" t="str">
        <f>IF('Employee Input 20-21'!TWB31="","",'Employee Input 20-21'!TWB31)</f>
        <v/>
      </c>
      <c r="TWC31" s="14" t="str">
        <f>IF('Employee Input 20-21'!TWC31="","",'Employee Input 20-21'!TWC31)</f>
        <v/>
      </c>
      <c r="TWD31" s="14" t="str">
        <f>IF('Employee Input 20-21'!TWD31="","",'Employee Input 20-21'!TWD31)</f>
        <v/>
      </c>
      <c r="TWE31" s="14" t="str">
        <f>IF('Employee Input 20-21'!TWE31="","",'Employee Input 20-21'!TWE31)</f>
        <v/>
      </c>
      <c r="TWF31" s="14" t="str">
        <f>IF('Employee Input 20-21'!TWF31="","",'Employee Input 20-21'!TWF31)</f>
        <v/>
      </c>
      <c r="TWG31" s="14" t="str">
        <f>IF('Employee Input 20-21'!TWG31="","",'Employee Input 20-21'!TWG31)</f>
        <v/>
      </c>
      <c r="TWH31" s="14" t="str">
        <f>IF('Employee Input 20-21'!TWH31="","",'Employee Input 20-21'!TWH31)</f>
        <v/>
      </c>
      <c r="TWI31" s="14" t="str">
        <f>IF('Employee Input 20-21'!TWI31="","",'Employee Input 20-21'!TWI31)</f>
        <v/>
      </c>
      <c r="TWJ31" s="14" t="str">
        <f>IF('Employee Input 20-21'!TWJ31="","",'Employee Input 20-21'!TWJ31)</f>
        <v/>
      </c>
      <c r="TWK31" s="14" t="str">
        <f>IF('Employee Input 20-21'!TWK31="","",'Employee Input 20-21'!TWK31)</f>
        <v/>
      </c>
      <c r="TWL31" s="14" t="str">
        <f>IF('Employee Input 20-21'!TWL31="","",'Employee Input 20-21'!TWL31)</f>
        <v/>
      </c>
      <c r="TWM31" s="14" t="str">
        <f>IF('Employee Input 20-21'!TWM31="","",'Employee Input 20-21'!TWM31)</f>
        <v/>
      </c>
      <c r="TWN31" s="14" t="str">
        <f>IF('Employee Input 20-21'!TWN31="","",'Employee Input 20-21'!TWN31)</f>
        <v/>
      </c>
      <c r="TWO31" s="14" t="str">
        <f>IF('Employee Input 20-21'!TWO31="","",'Employee Input 20-21'!TWO31)</f>
        <v/>
      </c>
      <c r="TWP31" s="14" t="str">
        <f>IF('Employee Input 20-21'!TWP31="","",'Employee Input 20-21'!TWP31)</f>
        <v/>
      </c>
      <c r="TWQ31" s="14" t="str">
        <f>IF('Employee Input 20-21'!TWQ31="","",'Employee Input 20-21'!TWQ31)</f>
        <v/>
      </c>
      <c r="TWR31" s="14" t="str">
        <f>IF('Employee Input 20-21'!TWR31="","",'Employee Input 20-21'!TWR31)</f>
        <v/>
      </c>
      <c r="TWS31" s="14" t="str">
        <f>IF('Employee Input 20-21'!TWS31="","",'Employee Input 20-21'!TWS31)</f>
        <v/>
      </c>
      <c r="TWT31" s="14" t="str">
        <f>IF('Employee Input 20-21'!TWT31="","",'Employee Input 20-21'!TWT31)</f>
        <v/>
      </c>
      <c r="TWU31" s="14" t="str">
        <f>IF('Employee Input 20-21'!TWU31="","",'Employee Input 20-21'!TWU31)</f>
        <v/>
      </c>
      <c r="TWV31" s="14" t="str">
        <f>IF('Employee Input 20-21'!TWV31="","",'Employee Input 20-21'!TWV31)</f>
        <v/>
      </c>
      <c r="TWW31" s="14" t="str">
        <f>IF('Employee Input 20-21'!TWW31="","",'Employee Input 20-21'!TWW31)</f>
        <v/>
      </c>
      <c r="TWX31" s="14" t="str">
        <f>IF('Employee Input 20-21'!TWX31="","",'Employee Input 20-21'!TWX31)</f>
        <v/>
      </c>
      <c r="TWY31" s="14" t="str">
        <f>IF('Employee Input 20-21'!TWY31="","",'Employee Input 20-21'!TWY31)</f>
        <v/>
      </c>
      <c r="TWZ31" s="14" t="str">
        <f>IF('Employee Input 20-21'!TWZ31="","",'Employee Input 20-21'!TWZ31)</f>
        <v/>
      </c>
      <c r="TXA31" s="14" t="str">
        <f>IF('Employee Input 20-21'!TXA31="","",'Employee Input 20-21'!TXA31)</f>
        <v/>
      </c>
      <c r="TXB31" s="14" t="str">
        <f>IF('Employee Input 20-21'!TXB31="","",'Employee Input 20-21'!TXB31)</f>
        <v/>
      </c>
      <c r="TXC31" s="14" t="str">
        <f>IF('Employee Input 20-21'!TXC31="","",'Employee Input 20-21'!TXC31)</f>
        <v/>
      </c>
      <c r="TXD31" s="14" t="str">
        <f>IF('Employee Input 20-21'!TXD31="","",'Employee Input 20-21'!TXD31)</f>
        <v/>
      </c>
      <c r="TXE31" s="14" t="str">
        <f>IF('Employee Input 20-21'!TXE31="","",'Employee Input 20-21'!TXE31)</f>
        <v/>
      </c>
      <c r="TXF31" s="14" t="str">
        <f>IF('Employee Input 20-21'!TXF31="","",'Employee Input 20-21'!TXF31)</f>
        <v/>
      </c>
      <c r="TXG31" s="14" t="str">
        <f>IF('Employee Input 20-21'!TXG31="","",'Employee Input 20-21'!TXG31)</f>
        <v/>
      </c>
      <c r="TXH31" s="14" t="str">
        <f>IF('Employee Input 20-21'!TXH31="","",'Employee Input 20-21'!TXH31)</f>
        <v/>
      </c>
      <c r="TXI31" s="14" t="str">
        <f>IF('Employee Input 20-21'!TXI31="","",'Employee Input 20-21'!TXI31)</f>
        <v/>
      </c>
      <c r="TXJ31" s="14" t="str">
        <f>IF('Employee Input 20-21'!TXJ31="","",'Employee Input 20-21'!TXJ31)</f>
        <v/>
      </c>
      <c r="TXK31" s="14" t="str">
        <f>IF('Employee Input 20-21'!TXK31="","",'Employee Input 20-21'!TXK31)</f>
        <v/>
      </c>
      <c r="TXL31" s="14" t="str">
        <f>IF('Employee Input 20-21'!TXL31="","",'Employee Input 20-21'!TXL31)</f>
        <v/>
      </c>
      <c r="TXM31" s="14" t="str">
        <f>IF('Employee Input 20-21'!TXM31="","",'Employee Input 20-21'!TXM31)</f>
        <v/>
      </c>
      <c r="TXN31" s="14" t="str">
        <f>IF('Employee Input 20-21'!TXN31="","",'Employee Input 20-21'!TXN31)</f>
        <v/>
      </c>
      <c r="TXO31" s="14" t="str">
        <f>IF('Employee Input 20-21'!TXO31="","",'Employee Input 20-21'!TXO31)</f>
        <v/>
      </c>
      <c r="TXP31" s="14" t="str">
        <f>IF('Employee Input 20-21'!TXP31="","",'Employee Input 20-21'!TXP31)</f>
        <v/>
      </c>
      <c r="TXQ31" s="14" t="str">
        <f>IF('Employee Input 20-21'!TXQ31="","",'Employee Input 20-21'!TXQ31)</f>
        <v/>
      </c>
      <c r="TXR31" s="14" t="str">
        <f>IF('Employee Input 20-21'!TXR31="","",'Employee Input 20-21'!TXR31)</f>
        <v/>
      </c>
      <c r="TXS31" s="14" t="str">
        <f>IF('Employee Input 20-21'!TXS31="","",'Employee Input 20-21'!TXS31)</f>
        <v/>
      </c>
      <c r="TXT31" s="14" t="str">
        <f>IF('Employee Input 20-21'!TXT31="","",'Employee Input 20-21'!TXT31)</f>
        <v/>
      </c>
      <c r="TXU31" s="14" t="str">
        <f>IF('Employee Input 20-21'!TXU31="","",'Employee Input 20-21'!TXU31)</f>
        <v/>
      </c>
      <c r="TXV31" s="14" t="str">
        <f>IF('Employee Input 20-21'!TXV31="","",'Employee Input 20-21'!TXV31)</f>
        <v/>
      </c>
      <c r="TXW31" s="14" t="str">
        <f>IF('Employee Input 20-21'!TXW31="","",'Employee Input 20-21'!TXW31)</f>
        <v/>
      </c>
      <c r="TXX31" s="14" t="str">
        <f>IF('Employee Input 20-21'!TXX31="","",'Employee Input 20-21'!TXX31)</f>
        <v/>
      </c>
      <c r="TXY31" s="14" t="str">
        <f>IF('Employee Input 20-21'!TXY31="","",'Employee Input 20-21'!TXY31)</f>
        <v/>
      </c>
      <c r="TXZ31" s="14" t="str">
        <f>IF('Employee Input 20-21'!TXZ31="","",'Employee Input 20-21'!TXZ31)</f>
        <v/>
      </c>
      <c r="TYA31" s="14" t="str">
        <f>IF('Employee Input 20-21'!TYA31="","",'Employee Input 20-21'!TYA31)</f>
        <v/>
      </c>
      <c r="TYB31" s="14" t="str">
        <f>IF('Employee Input 20-21'!TYB31="","",'Employee Input 20-21'!TYB31)</f>
        <v/>
      </c>
      <c r="TYC31" s="14" t="str">
        <f>IF('Employee Input 20-21'!TYC31="","",'Employee Input 20-21'!TYC31)</f>
        <v/>
      </c>
      <c r="TYD31" s="14" t="str">
        <f>IF('Employee Input 20-21'!TYD31="","",'Employee Input 20-21'!TYD31)</f>
        <v/>
      </c>
      <c r="TYE31" s="14" t="str">
        <f>IF('Employee Input 20-21'!TYE31="","",'Employee Input 20-21'!TYE31)</f>
        <v/>
      </c>
      <c r="TYF31" s="14" t="str">
        <f>IF('Employee Input 20-21'!TYF31="","",'Employee Input 20-21'!TYF31)</f>
        <v/>
      </c>
      <c r="TYG31" s="14" t="str">
        <f>IF('Employee Input 20-21'!TYG31="","",'Employee Input 20-21'!TYG31)</f>
        <v/>
      </c>
      <c r="TYH31" s="14" t="str">
        <f>IF('Employee Input 20-21'!TYH31="","",'Employee Input 20-21'!TYH31)</f>
        <v/>
      </c>
      <c r="TYI31" s="14" t="str">
        <f>IF('Employee Input 20-21'!TYI31="","",'Employee Input 20-21'!TYI31)</f>
        <v/>
      </c>
      <c r="TYJ31" s="14" t="str">
        <f>IF('Employee Input 20-21'!TYJ31="","",'Employee Input 20-21'!TYJ31)</f>
        <v/>
      </c>
      <c r="TYK31" s="14" t="str">
        <f>IF('Employee Input 20-21'!TYK31="","",'Employee Input 20-21'!TYK31)</f>
        <v/>
      </c>
      <c r="TYL31" s="14" t="str">
        <f>IF('Employee Input 20-21'!TYL31="","",'Employee Input 20-21'!TYL31)</f>
        <v/>
      </c>
      <c r="TYM31" s="14" t="str">
        <f>IF('Employee Input 20-21'!TYM31="","",'Employee Input 20-21'!TYM31)</f>
        <v/>
      </c>
      <c r="TYN31" s="14" t="str">
        <f>IF('Employee Input 20-21'!TYN31="","",'Employee Input 20-21'!TYN31)</f>
        <v/>
      </c>
      <c r="TYO31" s="14" t="str">
        <f>IF('Employee Input 20-21'!TYO31="","",'Employee Input 20-21'!TYO31)</f>
        <v/>
      </c>
      <c r="TYP31" s="14" t="str">
        <f>IF('Employee Input 20-21'!TYP31="","",'Employee Input 20-21'!TYP31)</f>
        <v/>
      </c>
      <c r="TYQ31" s="14" t="str">
        <f>IF('Employee Input 20-21'!TYQ31="","",'Employee Input 20-21'!TYQ31)</f>
        <v/>
      </c>
      <c r="TYR31" s="14" t="str">
        <f>IF('Employee Input 20-21'!TYR31="","",'Employee Input 20-21'!TYR31)</f>
        <v/>
      </c>
      <c r="TYS31" s="14" t="str">
        <f>IF('Employee Input 20-21'!TYS31="","",'Employee Input 20-21'!TYS31)</f>
        <v/>
      </c>
      <c r="TYT31" s="14" t="str">
        <f>IF('Employee Input 20-21'!TYT31="","",'Employee Input 20-21'!TYT31)</f>
        <v/>
      </c>
      <c r="TYU31" s="14" t="str">
        <f>IF('Employee Input 20-21'!TYU31="","",'Employee Input 20-21'!TYU31)</f>
        <v/>
      </c>
      <c r="TYV31" s="14" t="str">
        <f>IF('Employee Input 20-21'!TYV31="","",'Employee Input 20-21'!TYV31)</f>
        <v/>
      </c>
      <c r="TYW31" s="14" t="str">
        <f>IF('Employee Input 20-21'!TYW31="","",'Employee Input 20-21'!TYW31)</f>
        <v/>
      </c>
      <c r="TYX31" s="14" t="str">
        <f>IF('Employee Input 20-21'!TYX31="","",'Employee Input 20-21'!TYX31)</f>
        <v/>
      </c>
      <c r="TYY31" s="14" t="str">
        <f>IF('Employee Input 20-21'!TYY31="","",'Employee Input 20-21'!TYY31)</f>
        <v/>
      </c>
      <c r="TYZ31" s="14" t="str">
        <f>IF('Employee Input 20-21'!TYZ31="","",'Employee Input 20-21'!TYZ31)</f>
        <v/>
      </c>
      <c r="TZA31" s="14" t="str">
        <f>IF('Employee Input 20-21'!TZA31="","",'Employee Input 20-21'!TZA31)</f>
        <v/>
      </c>
      <c r="TZB31" s="14" t="str">
        <f>IF('Employee Input 20-21'!TZB31="","",'Employee Input 20-21'!TZB31)</f>
        <v/>
      </c>
      <c r="TZC31" s="14" t="str">
        <f>IF('Employee Input 20-21'!TZC31="","",'Employee Input 20-21'!TZC31)</f>
        <v/>
      </c>
      <c r="TZD31" s="14" t="str">
        <f>IF('Employee Input 20-21'!TZD31="","",'Employee Input 20-21'!TZD31)</f>
        <v/>
      </c>
      <c r="TZE31" s="14" t="str">
        <f>IF('Employee Input 20-21'!TZE31="","",'Employee Input 20-21'!TZE31)</f>
        <v/>
      </c>
      <c r="TZF31" s="14" t="str">
        <f>IF('Employee Input 20-21'!TZF31="","",'Employee Input 20-21'!TZF31)</f>
        <v/>
      </c>
      <c r="TZG31" s="14" t="str">
        <f>IF('Employee Input 20-21'!TZG31="","",'Employee Input 20-21'!TZG31)</f>
        <v/>
      </c>
      <c r="TZH31" s="14" t="str">
        <f>IF('Employee Input 20-21'!TZH31="","",'Employee Input 20-21'!TZH31)</f>
        <v/>
      </c>
      <c r="TZI31" s="14" t="str">
        <f>IF('Employee Input 20-21'!TZI31="","",'Employee Input 20-21'!TZI31)</f>
        <v/>
      </c>
      <c r="TZJ31" s="14" t="str">
        <f>IF('Employee Input 20-21'!TZJ31="","",'Employee Input 20-21'!TZJ31)</f>
        <v/>
      </c>
      <c r="TZK31" s="14" t="str">
        <f>IF('Employee Input 20-21'!TZK31="","",'Employee Input 20-21'!TZK31)</f>
        <v/>
      </c>
      <c r="TZL31" s="14" t="str">
        <f>IF('Employee Input 20-21'!TZL31="","",'Employee Input 20-21'!TZL31)</f>
        <v/>
      </c>
      <c r="TZM31" s="14" t="str">
        <f>IF('Employee Input 20-21'!TZM31="","",'Employee Input 20-21'!TZM31)</f>
        <v/>
      </c>
      <c r="TZN31" s="14" t="str">
        <f>IF('Employee Input 20-21'!TZN31="","",'Employee Input 20-21'!TZN31)</f>
        <v/>
      </c>
      <c r="TZO31" s="14" t="str">
        <f>IF('Employee Input 20-21'!TZO31="","",'Employee Input 20-21'!TZO31)</f>
        <v/>
      </c>
      <c r="TZP31" s="14" t="str">
        <f>IF('Employee Input 20-21'!TZP31="","",'Employee Input 20-21'!TZP31)</f>
        <v/>
      </c>
      <c r="TZQ31" s="14" t="str">
        <f>IF('Employee Input 20-21'!TZQ31="","",'Employee Input 20-21'!TZQ31)</f>
        <v/>
      </c>
      <c r="TZR31" s="14" t="str">
        <f>IF('Employee Input 20-21'!TZR31="","",'Employee Input 20-21'!TZR31)</f>
        <v/>
      </c>
      <c r="TZS31" s="14" t="str">
        <f>IF('Employee Input 20-21'!TZS31="","",'Employee Input 20-21'!TZS31)</f>
        <v/>
      </c>
      <c r="TZT31" s="14" t="str">
        <f>IF('Employee Input 20-21'!TZT31="","",'Employee Input 20-21'!TZT31)</f>
        <v/>
      </c>
      <c r="TZU31" s="14" t="str">
        <f>IF('Employee Input 20-21'!TZU31="","",'Employee Input 20-21'!TZU31)</f>
        <v/>
      </c>
      <c r="TZV31" s="14" t="str">
        <f>IF('Employee Input 20-21'!TZV31="","",'Employee Input 20-21'!TZV31)</f>
        <v/>
      </c>
      <c r="TZW31" s="14" t="str">
        <f>IF('Employee Input 20-21'!TZW31="","",'Employee Input 20-21'!TZW31)</f>
        <v/>
      </c>
      <c r="TZX31" s="14" t="str">
        <f>IF('Employee Input 20-21'!TZX31="","",'Employee Input 20-21'!TZX31)</f>
        <v/>
      </c>
      <c r="TZY31" s="14" t="str">
        <f>IF('Employee Input 20-21'!TZY31="","",'Employee Input 20-21'!TZY31)</f>
        <v/>
      </c>
      <c r="TZZ31" s="14" t="str">
        <f>IF('Employee Input 20-21'!TZZ31="","",'Employee Input 20-21'!TZZ31)</f>
        <v/>
      </c>
      <c r="UAA31" s="14" t="str">
        <f>IF('Employee Input 20-21'!UAA31="","",'Employee Input 20-21'!UAA31)</f>
        <v/>
      </c>
      <c r="UAB31" s="14" t="str">
        <f>IF('Employee Input 20-21'!UAB31="","",'Employee Input 20-21'!UAB31)</f>
        <v/>
      </c>
      <c r="UAC31" s="14" t="str">
        <f>IF('Employee Input 20-21'!UAC31="","",'Employee Input 20-21'!UAC31)</f>
        <v/>
      </c>
      <c r="UAD31" s="14" t="str">
        <f>IF('Employee Input 20-21'!UAD31="","",'Employee Input 20-21'!UAD31)</f>
        <v/>
      </c>
      <c r="UAE31" s="14" t="str">
        <f>IF('Employee Input 20-21'!UAE31="","",'Employee Input 20-21'!UAE31)</f>
        <v/>
      </c>
      <c r="UAF31" s="14" t="str">
        <f>IF('Employee Input 20-21'!UAF31="","",'Employee Input 20-21'!UAF31)</f>
        <v/>
      </c>
      <c r="UAG31" s="14" t="str">
        <f>IF('Employee Input 20-21'!UAG31="","",'Employee Input 20-21'!UAG31)</f>
        <v/>
      </c>
      <c r="UAH31" s="14" t="str">
        <f>IF('Employee Input 20-21'!UAH31="","",'Employee Input 20-21'!UAH31)</f>
        <v/>
      </c>
      <c r="UAI31" s="14" t="str">
        <f>IF('Employee Input 20-21'!UAI31="","",'Employee Input 20-21'!UAI31)</f>
        <v/>
      </c>
      <c r="UAJ31" s="14" t="str">
        <f>IF('Employee Input 20-21'!UAJ31="","",'Employee Input 20-21'!UAJ31)</f>
        <v/>
      </c>
      <c r="UAK31" s="14" t="str">
        <f>IF('Employee Input 20-21'!UAK31="","",'Employee Input 20-21'!UAK31)</f>
        <v/>
      </c>
      <c r="UAL31" s="14" t="str">
        <f>IF('Employee Input 20-21'!UAL31="","",'Employee Input 20-21'!UAL31)</f>
        <v/>
      </c>
      <c r="UAM31" s="14" t="str">
        <f>IF('Employee Input 20-21'!UAM31="","",'Employee Input 20-21'!UAM31)</f>
        <v/>
      </c>
      <c r="UAN31" s="14" t="str">
        <f>IF('Employee Input 20-21'!UAN31="","",'Employee Input 20-21'!UAN31)</f>
        <v/>
      </c>
      <c r="UAO31" s="14" t="str">
        <f>IF('Employee Input 20-21'!UAO31="","",'Employee Input 20-21'!UAO31)</f>
        <v/>
      </c>
      <c r="UAP31" s="14" t="str">
        <f>IF('Employee Input 20-21'!UAP31="","",'Employee Input 20-21'!UAP31)</f>
        <v/>
      </c>
      <c r="UAQ31" s="14" t="str">
        <f>IF('Employee Input 20-21'!UAQ31="","",'Employee Input 20-21'!UAQ31)</f>
        <v/>
      </c>
      <c r="UAR31" s="14" t="str">
        <f>IF('Employee Input 20-21'!UAR31="","",'Employee Input 20-21'!UAR31)</f>
        <v/>
      </c>
      <c r="UAS31" s="14" t="str">
        <f>IF('Employee Input 20-21'!UAS31="","",'Employee Input 20-21'!UAS31)</f>
        <v/>
      </c>
      <c r="UAT31" s="14" t="str">
        <f>IF('Employee Input 20-21'!UAT31="","",'Employee Input 20-21'!UAT31)</f>
        <v/>
      </c>
      <c r="UAU31" s="14" t="str">
        <f>IF('Employee Input 20-21'!UAU31="","",'Employee Input 20-21'!UAU31)</f>
        <v/>
      </c>
      <c r="UAV31" s="14" t="str">
        <f>IF('Employee Input 20-21'!UAV31="","",'Employee Input 20-21'!UAV31)</f>
        <v/>
      </c>
      <c r="UAW31" s="14" t="str">
        <f>IF('Employee Input 20-21'!UAW31="","",'Employee Input 20-21'!UAW31)</f>
        <v/>
      </c>
      <c r="UAX31" s="14" t="str">
        <f>IF('Employee Input 20-21'!UAX31="","",'Employee Input 20-21'!UAX31)</f>
        <v/>
      </c>
      <c r="UAY31" s="14" t="str">
        <f>IF('Employee Input 20-21'!UAY31="","",'Employee Input 20-21'!UAY31)</f>
        <v/>
      </c>
      <c r="UAZ31" s="14" t="str">
        <f>IF('Employee Input 20-21'!UAZ31="","",'Employee Input 20-21'!UAZ31)</f>
        <v/>
      </c>
      <c r="UBA31" s="14" t="str">
        <f>IF('Employee Input 20-21'!UBA31="","",'Employee Input 20-21'!UBA31)</f>
        <v/>
      </c>
      <c r="UBB31" s="14" t="str">
        <f>IF('Employee Input 20-21'!UBB31="","",'Employee Input 20-21'!UBB31)</f>
        <v/>
      </c>
      <c r="UBC31" s="14" t="str">
        <f>IF('Employee Input 20-21'!UBC31="","",'Employee Input 20-21'!UBC31)</f>
        <v/>
      </c>
      <c r="UBD31" s="14" t="str">
        <f>IF('Employee Input 20-21'!UBD31="","",'Employee Input 20-21'!UBD31)</f>
        <v/>
      </c>
      <c r="UBE31" s="14" t="str">
        <f>IF('Employee Input 20-21'!UBE31="","",'Employee Input 20-21'!UBE31)</f>
        <v/>
      </c>
      <c r="UBF31" s="14" t="str">
        <f>IF('Employee Input 20-21'!UBF31="","",'Employee Input 20-21'!UBF31)</f>
        <v/>
      </c>
      <c r="UBG31" s="14" t="str">
        <f>IF('Employee Input 20-21'!UBG31="","",'Employee Input 20-21'!UBG31)</f>
        <v/>
      </c>
      <c r="UBH31" s="14" t="str">
        <f>IF('Employee Input 20-21'!UBH31="","",'Employee Input 20-21'!UBH31)</f>
        <v/>
      </c>
      <c r="UBI31" s="14" t="str">
        <f>IF('Employee Input 20-21'!UBI31="","",'Employee Input 20-21'!UBI31)</f>
        <v/>
      </c>
      <c r="UBJ31" s="14" t="str">
        <f>IF('Employee Input 20-21'!UBJ31="","",'Employee Input 20-21'!UBJ31)</f>
        <v/>
      </c>
      <c r="UBK31" s="14" t="str">
        <f>IF('Employee Input 20-21'!UBK31="","",'Employee Input 20-21'!UBK31)</f>
        <v/>
      </c>
      <c r="UBL31" s="14" t="str">
        <f>IF('Employee Input 20-21'!UBL31="","",'Employee Input 20-21'!UBL31)</f>
        <v/>
      </c>
      <c r="UBM31" s="14" t="str">
        <f>IF('Employee Input 20-21'!UBM31="","",'Employee Input 20-21'!UBM31)</f>
        <v/>
      </c>
      <c r="UBN31" s="14" t="str">
        <f>IF('Employee Input 20-21'!UBN31="","",'Employee Input 20-21'!UBN31)</f>
        <v/>
      </c>
      <c r="UBO31" s="14" t="str">
        <f>IF('Employee Input 20-21'!UBO31="","",'Employee Input 20-21'!UBO31)</f>
        <v/>
      </c>
      <c r="UBP31" s="14" t="str">
        <f>IF('Employee Input 20-21'!UBP31="","",'Employee Input 20-21'!UBP31)</f>
        <v/>
      </c>
      <c r="UBQ31" s="14" t="str">
        <f>IF('Employee Input 20-21'!UBQ31="","",'Employee Input 20-21'!UBQ31)</f>
        <v/>
      </c>
      <c r="UBR31" s="14" t="str">
        <f>IF('Employee Input 20-21'!UBR31="","",'Employee Input 20-21'!UBR31)</f>
        <v/>
      </c>
      <c r="UBS31" s="14" t="str">
        <f>IF('Employee Input 20-21'!UBS31="","",'Employee Input 20-21'!UBS31)</f>
        <v/>
      </c>
      <c r="UBT31" s="14" t="str">
        <f>IF('Employee Input 20-21'!UBT31="","",'Employee Input 20-21'!UBT31)</f>
        <v/>
      </c>
      <c r="UBU31" s="14" t="str">
        <f>IF('Employee Input 20-21'!UBU31="","",'Employee Input 20-21'!UBU31)</f>
        <v/>
      </c>
      <c r="UBV31" s="14" t="str">
        <f>IF('Employee Input 20-21'!UBV31="","",'Employee Input 20-21'!UBV31)</f>
        <v/>
      </c>
      <c r="UBW31" s="14" t="str">
        <f>IF('Employee Input 20-21'!UBW31="","",'Employee Input 20-21'!UBW31)</f>
        <v/>
      </c>
      <c r="UBX31" s="14" t="str">
        <f>IF('Employee Input 20-21'!UBX31="","",'Employee Input 20-21'!UBX31)</f>
        <v/>
      </c>
      <c r="UBY31" s="14" t="str">
        <f>IF('Employee Input 20-21'!UBY31="","",'Employee Input 20-21'!UBY31)</f>
        <v/>
      </c>
      <c r="UBZ31" s="14" t="str">
        <f>IF('Employee Input 20-21'!UBZ31="","",'Employee Input 20-21'!UBZ31)</f>
        <v/>
      </c>
      <c r="UCA31" s="14" t="str">
        <f>IF('Employee Input 20-21'!UCA31="","",'Employee Input 20-21'!UCA31)</f>
        <v/>
      </c>
      <c r="UCB31" s="14" t="str">
        <f>IF('Employee Input 20-21'!UCB31="","",'Employee Input 20-21'!UCB31)</f>
        <v/>
      </c>
      <c r="UCC31" s="14" t="str">
        <f>IF('Employee Input 20-21'!UCC31="","",'Employee Input 20-21'!UCC31)</f>
        <v/>
      </c>
      <c r="UCD31" s="14" t="str">
        <f>IF('Employee Input 20-21'!UCD31="","",'Employee Input 20-21'!UCD31)</f>
        <v/>
      </c>
      <c r="UCE31" s="14" t="str">
        <f>IF('Employee Input 20-21'!UCE31="","",'Employee Input 20-21'!UCE31)</f>
        <v/>
      </c>
      <c r="UCF31" s="14" t="str">
        <f>IF('Employee Input 20-21'!UCF31="","",'Employee Input 20-21'!UCF31)</f>
        <v/>
      </c>
      <c r="UCG31" s="14" t="str">
        <f>IF('Employee Input 20-21'!UCG31="","",'Employee Input 20-21'!UCG31)</f>
        <v/>
      </c>
      <c r="UCH31" s="14" t="str">
        <f>IF('Employee Input 20-21'!UCH31="","",'Employee Input 20-21'!UCH31)</f>
        <v/>
      </c>
      <c r="UCI31" s="14" t="str">
        <f>IF('Employee Input 20-21'!UCI31="","",'Employee Input 20-21'!UCI31)</f>
        <v/>
      </c>
      <c r="UCJ31" s="14" t="str">
        <f>IF('Employee Input 20-21'!UCJ31="","",'Employee Input 20-21'!UCJ31)</f>
        <v/>
      </c>
      <c r="UCK31" s="14" t="str">
        <f>IF('Employee Input 20-21'!UCK31="","",'Employee Input 20-21'!UCK31)</f>
        <v/>
      </c>
      <c r="UCL31" s="14" t="str">
        <f>IF('Employee Input 20-21'!UCL31="","",'Employee Input 20-21'!UCL31)</f>
        <v/>
      </c>
      <c r="UCM31" s="14" t="str">
        <f>IF('Employee Input 20-21'!UCM31="","",'Employee Input 20-21'!UCM31)</f>
        <v/>
      </c>
      <c r="UCN31" s="14" t="str">
        <f>IF('Employee Input 20-21'!UCN31="","",'Employee Input 20-21'!UCN31)</f>
        <v/>
      </c>
      <c r="UCO31" s="14" t="str">
        <f>IF('Employee Input 20-21'!UCO31="","",'Employee Input 20-21'!UCO31)</f>
        <v/>
      </c>
      <c r="UCP31" s="14" t="str">
        <f>IF('Employee Input 20-21'!UCP31="","",'Employee Input 20-21'!UCP31)</f>
        <v/>
      </c>
      <c r="UCQ31" s="14" t="str">
        <f>IF('Employee Input 20-21'!UCQ31="","",'Employee Input 20-21'!UCQ31)</f>
        <v/>
      </c>
      <c r="UCR31" s="14" t="str">
        <f>IF('Employee Input 20-21'!UCR31="","",'Employee Input 20-21'!UCR31)</f>
        <v/>
      </c>
      <c r="UCS31" s="14" t="str">
        <f>IF('Employee Input 20-21'!UCS31="","",'Employee Input 20-21'!UCS31)</f>
        <v/>
      </c>
      <c r="UCT31" s="14" t="str">
        <f>IF('Employee Input 20-21'!UCT31="","",'Employee Input 20-21'!UCT31)</f>
        <v/>
      </c>
      <c r="UCU31" s="14" t="str">
        <f>IF('Employee Input 20-21'!UCU31="","",'Employee Input 20-21'!UCU31)</f>
        <v/>
      </c>
      <c r="UCV31" s="14" t="str">
        <f>IF('Employee Input 20-21'!UCV31="","",'Employee Input 20-21'!UCV31)</f>
        <v/>
      </c>
      <c r="UCW31" s="14" t="str">
        <f>IF('Employee Input 20-21'!UCW31="","",'Employee Input 20-21'!UCW31)</f>
        <v/>
      </c>
      <c r="UCX31" s="14" t="str">
        <f>IF('Employee Input 20-21'!UCX31="","",'Employee Input 20-21'!UCX31)</f>
        <v/>
      </c>
      <c r="UCY31" s="14" t="str">
        <f>IF('Employee Input 20-21'!UCY31="","",'Employee Input 20-21'!UCY31)</f>
        <v/>
      </c>
      <c r="UCZ31" s="14" t="str">
        <f>IF('Employee Input 20-21'!UCZ31="","",'Employee Input 20-21'!UCZ31)</f>
        <v/>
      </c>
      <c r="UDA31" s="14" t="str">
        <f>IF('Employee Input 20-21'!UDA31="","",'Employee Input 20-21'!UDA31)</f>
        <v/>
      </c>
      <c r="UDB31" s="14" t="str">
        <f>IF('Employee Input 20-21'!UDB31="","",'Employee Input 20-21'!UDB31)</f>
        <v/>
      </c>
      <c r="UDC31" s="14" t="str">
        <f>IF('Employee Input 20-21'!UDC31="","",'Employee Input 20-21'!UDC31)</f>
        <v/>
      </c>
      <c r="UDD31" s="14" t="str">
        <f>IF('Employee Input 20-21'!UDD31="","",'Employee Input 20-21'!UDD31)</f>
        <v/>
      </c>
      <c r="UDE31" s="14" t="str">
        <f>IF('Employee Input 20-21'!UDE31="","",'Employee Input 20-21'!UDE31)</f>
        <v/>
      </c>
      <c r="UDF31" s="14" t="str">
        <f>IF('Employee Input 20-21'!UDF31="","",'Employee Input 20-21'!UDF31)</f>
        <v/>
      </c>
      <c r="UDG31" s="14" t="str">
        <f>IF('Employee Input 20-21'!UDG31="","",'Employee Input 20-21'!UDG31)</f>
        <v/>
      </c>
      <c r="UDH31" s="14" t="str">
        <f>IF('Employee Input 20-21'!UDH31="","",'Employee Input 20-21'!UDH31)</f>
        <v/>
      </c>
      <c r="UDI31" s="14" t="str">
        <f>IF('Employee Input 20-21'!UDI31="","",'Employee Input 20-21'!UDI31)</f>
        <v/>
      </c>
      <c r="UDJ31" s="14" t="str">
        <f>IF('Employee Input 20-21'!UDJ31="","",'Employee Input 20-21'!UDJ31)</f>
        <v/>
      </c>
      <c r="UDK31" s="14" t="str">
        <f>IF('Employee Input 20-21'!UDK31="","",'Employee Input 20-21'!UDK31)</f>
        <v/>
      </c>
      <c r="UDL31" s="14" t="str">
        <f>IF('Employee Input 20-21'!UDL31="","",'Employee Input 20-21'!UDL31)</f>
        <v/>
      </c>
      <c r="UDM31" s="14" t="str">
        <f>IF('Employee Input 20-21'!UDM31="","",'Employee Input 20-21'!UDM31)</f>
        <v/>
      </c>
      <c r="UDN31" s="14" t="str">
        <f>IF('Employee Input 20-21'!UDN31="","",'Employee Input 20-21'!UDN31)</f>
        <v/>
      </c>
      <c r="UDO31" s="14" t="str">
        <f>IF('Employee Input 20-21'!UDO31="","",'Employee Input 20-21'!UDO31)</f>
        <v/>
      </c>
      <c r="UDP31" s="14" t="str">
        <f>IF('Employee Input 20-21'!UDP31="","",'Employee Input 20-21'!UDP31)</f>
        <v/>
      </c>
      <c r="UDQ31" s="14" t="str">
        <f>IF('Employee Input 20-21'!UDQ31="","",'Employee Input 20-21'!UDQ31)</f>
        <v/>
      </c>
      <c r="UDR31" s="14" t="str">
        <f>IF('Employee Input 20-21'!UDR31="","",'Employee Input 20-21'!UDR31)</f>
        <v/>
      </c>
      <c r="UDS31" s="14" t="str">
        <f>IF('Employee Input 20-21'!UDS31="","",'Employee Input 20-21'!UDS31)</f>
        <v/>
      </c>
      <c r="UDT31" s="14" t="str">
        <f>IF('Employee Input 20-21'!UDT31="","",'Employee Input 20-21'!UDT31)</f>
        <v/>
      </c>
      <c r="UDU31" s="14" t="str">
        <f>IF('Employee Input 20-21'!UDU31="","",'Employee Input 20-21'!UDU31)</f>
        <v/>
      </c>
      <c r="UDV31" s="14" t="str">
        <f>IF('Employee Input 20-21'!UDV31="","",'Employee Input 20-21'!UDV31)</f>
        <v/>
      </c>
      <c r="UDW31" s="14" t="str">
        <f>IF('Employee Input 20-21'!UDW31="","",'Employee Input 20-21'!UDW31)</f>
        <v/>
      </c>
      <c r="UDX31" s="14" t="str">
        <f>IF('Employee Input 20-21'!UDX31="","",'Employee Input 20-21'!UDX31)</f>
        <v/>
      </c>
      <c r="UDY31" s="14" t="str">
        <f>IF('Employee Input 20-21'!UDY31="","",'Employee Input 20-21'!UDY31)</f>
        <v/>
      </c>
      <c r="UDZ31" s="14" t="str">
        <f>IF('Employee Input 20-21'!UDZ31="","",'Employee Input 20-21'!UDZ31)</f>
        <v/>
      </c>
      <c r="UEA31" s="14" t="str">
        <f>IF('Employee Input 20-21'!UEA31="","",'Employee Input 20-21'!UEA31)</f>
        <v/>
      </c>
      <c r="UEB31" s="14" t="str">
        <f>IF('Employee Input 20-21'!UEB31="","",'Employee Input 20-21'!UEB31)</f>
        <v/>
      </c>
      <c r="UEC31" s="14" t="str">
        <f>IF('Employee Input 20-21'!UEC31="","",'Employee Input 20-21'!UEC31)</f>
        <v/>
      </c>
      <c r="UED31" s="14" t="str">
        <f>IF('Employee Input 20-21'!UED31="","",'Employee Input 20-21'!UED31)</f>
        <v/>
      </c>
      <c r="UEE31" s="14" t="str">
        <f>IF('Employee Input 20-21'!UEE31="","",'Employee Input 20-21'!UEE31)</f>
        <v/>
      </c>
      <c r="UEF31" s="14" t="str">
        <f>IF('Employee Input 20-21'!UEF31="","",'Employee Input 20-21'!UEF31)</f>
        <v/>
      </c>
      <c r="UEG31" s="14" t="str">
        <f>IF('Employee Input 20-21'!UEG31="","",'Employee Input 20-21'!UEG31)</f>
        <v/>
      </c>
      <c r="UEH31" s="14" t="str">
        <f>IF('Employee Input 20-21'!UEH31="","",'Employee Input 20-21'!UEH31)</f>
        <v/>
      </c>
      <c r="UEI31" s="14" t="str">
        <f>IF('Employee Input 20-21'!UEI31="","",'Employee Input 20-21'!UEI31)</f>
        <v/>
      </c>
      <c r="UEJ31" s="14" t="str">
        <f>IF('Employee Input 20-21'!UEJ31="","",'Employee Input 20-21'!UEJ31)</f>
        <v/>
      </c>
      <c r="UEK31" s="14" t="str">
        <f>IF('Employee Input 20-21'!UEK31="","",'Employee Input 20-21'!UEK31)</f>
        <v/>
      </c>
      <c r="UEL31" s="14" t="str">
        <f>IF('Employee Input 20-21'!UEL31="","",'Employee Input 20-21'!UEL31)</f>
        <v/>
      </c>
      <c r="UEM31" s="14" t="str">
        <f>IF('Employee Input 20-21'!UEM31="","",'Employee Input 20-21'!UEM31)</f>
        <v/>
      </c>
      <c r="UEN31" s="14" t="str">
        <f>IF('Employee Input 20-21'!UEN31="","",'Employee Input 20-21'!UEN31)</f>
        <v/>
      </c>
      <c r="UEO31" s="14" t="str">
        <f>IF('Employee Input 20-21'!UEO31="","",'Employee Input 20-21'!UEO31)</f>
        <v/>
      </c>
      <c r="UEP31" s="14" t="str">
        <f>IF('Employee Input 20-21'!UEP31="","",'Employee Input 20-21'!UEP31)</f>
        <v/>
      </c>
      <c r="UEQ31" s="14" t="str">
        <f>IF('Employee Input 20-21'!UEQ31="","",'Employee Input 20-21'!UEQ31)</f>
        <v/>
      </c>
      <c r="UER31" s="14" t="str">
        <f>IF('Employee Input 20-21'!UER31="","",'Employee Input 20-21'!UER31)</f>
        <v/>
      </c>
      <c r="UES31" s="14" t="str">
        <f>IF('Employee Input 20-21'!UES31="","",'Employee Input 20-21'!UES31)</f>
        <v/>
      </c>
      <c r="UET31" s="14" t="str">
        <f>IF('Employee Input 20-21'!UET31="","",'Employee Input 20-21'!UET31)</f>
        <v/>
      </c>
      <c r="UEU31" s="14" t="str">
        <f>IF('Employee Input 20-21'!UEU31="","",'Employee Input 20-21'!UEU31)</f>
        <v/>
      </c>
      <c r="UEV31" s="14" t="str">
        <f>IF('Employee Input 20-21'!UEV31="","",'Employee Input 20-21'!UEV31)</f>
        <v/>
      </c>
      <c r="UEW31" s="14" t="str">
        <f>IF('Employee Input 20-21'!UEW31="","",'Employee Input 20-21'!UEW31)</f>
        <v/>
      </c>
      <c r="UEX31" s="14" t="str">
        <f>IF('Employee Input 20-21'!UEX31="","",'Employee Input 20-21'!UEX31)</f>
        <v/>
      </c>
      <c r="UEY31" s="14" t="str">
        <f>IF('Employee Input 20-21'!UEY31="","",'Employee Input 20-21'!UEY31)</f>
        <v/>
      </c>
      <c r="UEZ31" s="14" t="str">
        <f>IF('Employee Input 20-21'!UEZ31="","",'Employee Input 20-21'!UEZ31)</f>
        <v/>
      </c>
      <c r="UFA31" s="14" t="str">
        <f>IF('Employee Input 20-21'!UFA31="","",'Employee Input 20-21'!UFA31)</f>
        <v/>
      </c>
      <c r="UFB31" s="14" t="str">
        <f>IF('Employee Input 20-21'!UFB31="","",'Employee Input 20-21'!UFB31)</f>
        <v/>
      </c>
      <c r="UFC31" s="14" t="str">
        <f>IF('Employee Input 20-21'!UFC31="","",'Employee Input 20-21'!UFC31)</f>
        <v/>
      </c>
      <c r="UFD31" s="14" t="str">
        <f>IF('Employee Input 20-21'!UFD31="","",'Employee Input 20-21'!UFD31)</f>
        <v/>
      </c>
      <c r="UFE31" s="14" t="str">
        <f>IF('Employee Input 20-21'!UFE31="","",'Employee Input 20-21'!UFE31)</f>
        <v/>
      </c>
      <c r="UFF31" s="14" t="str">
        <f>IF('Employee Input 20-21'!UFF31="","",'Employee Input 20-21'!UFF31)</f>
        <v/>
      </c>
      <c r="UFG31" s="14" t="str">
        <f>IF('Employee Input 20-21'!UFG31="","",'Employee Input 20-21'!UFG31)</f>
        <v/>
      </c>
      <c r="UFH31" s="14" t="str">
        <f>IF('Employee Input 20-21'!UFH31="","",'Employee Input 20-21'!UFH31)</f>
        <v/>
      </c>
      <c r="UFI31" s="14" t="str">
        <f>IF('Employee Input 20-21'!UFI31="","",'Employee Input 20-21'!UFI31)</f>
        <v/>
      </c>
      <c r="UFJ31" s="14" t="str">
        <f>IF('Employee Input 20-21'!UFJ31="","",'Employee Input 20-21'!UFJ31)</f>
        <v/>
      </c>
      <c r="UFK31" s="14" t="str">
        <f>IF('Employee Input 20-21'!UFK31="","",'Employee Input 20-21'!UFK31)</f>
        <v/>
      </c>
      <c r="UFL31" s="14" t="str">
        <f>IF('Employee Input 20-21'!UFL31="","",'Employee Input 20-21'!UFL31)</f>
        <v/>
      </c>
      <c r="UFM31" s="14" t="str">
        <f>IF('Employee Input 20-21'!UFM31="","",'Employee Input 20-21'!UFM31)</f>
        <v/>
      </c>
      <c r="UFN31" s="14" t="str">
        <f>IF('Employee Input 20-21'!UFN31="","",'Employee Input 20-21'!UFN31)</f>
        <v/>
      </c>
      <c r="UFO31" s="14" t="str">
        <f>IF('Employee Input 20-21'!UFO31="","",'Employee Input 20-21'!UFO31)</f>
        <v/>
      </c>
      <c r="UFP31" s="14" t="str">
        <f>IF('Employee Input 20-21'!UFP31="","",'Employee Input 20-21'!UFP31)</f>
        <v/>
      </c>
      <c r="UFQ31" s="14" t="str">
        <f>IF('Employee Input 20-21'!UFQ31="","",'Employee Input 20-21'!UFQ31)</f>
        <v/>
      </c>
      <c r="UFR31" s="14" t="str">
        <f>IF('Employee Input 20-21'!UFR31="","",'Employee Input 20-21'!UFR31)</f>
        <v/>
      </c>
      <c r="UFS31" s="14" t="str">
        <f>IF('Employee Input 20-21'!UFS31="","",'Employee Input 20-21'!UFS31)</f>
        <v/>
      </c>
      <c r="UFT31" s="14" t="str">
        <f>IF('Employee Input 20-21'!UFT31="","",'Employee Input 20-21'!UFT31)</f>
        <v/>
      </c>
      <c r="UFU31" s="14" t="str">
        <f>IF('Employee Input 20-21'!UFU31="","",'Employee Input 20-21'!UFU31)</f>
        <v/>
      </c>
      <c r="UFV31" s="14" t="str">
        <f>IF('Employee Input 20-21'!UFV31="","",'Employee Input 20-21'!UFV31)</f>
        <v/>
      </c>
      <c r="UFW31" s="14" t="str">
        <f>IF('Employee Input 20-21'!UFW31="","",'Employee Input 20-21'!UFW31)</f>
        <v/>
      </c>
      <c r="UFX31" s="14" t="str">
        <f>IF('Employee Input 20-21'!UFX31="","",'Employee Input 20-21'!UFX31)</f>
        <v/>
      </c>
      <c r="UFY31" s="14" t="str">
        <f>IF('Employee Input 20-21'!UFY31="","",'Employee Input 20-21'!UFY31)</f>
        <v/>
      </c>
      <c r="UFZ31" s="14" t="str">
        <f>IF('Employee Input 20-21'!UFZ31="","",'Employee Input 20-21'!UFZ31)</f>
        <v/>
      </c>
      <c r="UGA31" s="14" t="str">
        <f>IF('Employee Input 20-21'!UGA31="","",'Employee Input 20-21'!UGA31)</f>
        <v/>
      </c>
      <c r="UGB31" s="14" t="str">
        <f>IF('Employee Input 20-21'!UGB31="","",'Employee Input 20-21'!UGB31)</f>
        <v/>
      </c>
      <c r="UGC31" s="14" t="str">
        <f>IF('Employee Input 20-21'!UGC31="","",'Employee Input 20-21'!UGC31)</f>
        <v/>
      </c>
      <c r="UGD31" s="14" t="str">
        <f>IF('Employee Input 20-21'!UGD31="","",'Employee Input 20-21'!UGD31)</f>
        <v/>
      </c>
      <c r="UGE31" s="14" t="str">
        <f>IF('Employee Input 20-21'!UGE31="","",'Employee Input 20-21'!UGE31)</f>
        <v/>
      </c>
      <c r="UGF31" s="14" t="str">
        <f>IF('Employee Input 20-21'!UGF31="","",'Employee Input 20-21'!UGF31)</f>
        <v/>
      </c>
      <c r="UGG31" s="14" t="str">
        <f>IF('Employee Input 20-21'!UGG31="","",'Employee Input 20-21'!UGG31)</f>
        <v/>
      </c>
      <c r="UGH31" s="14" t="str">
        <f>IF('Employee Input 20-21'!UGH31="","",'Employee Input 20-21'!UGH31)</f>
        <v/>
      </c>
      <c r="UGI31" s="14" t="str">
        <f>IF('Employee Input 20-21'!UGI31="","",'Employee Input 20-21'!UGI31)</f>
        <v/>
      </c>
      <c r="UGJ31" s="14" t="str">
        <f>IF('Employee Input 20-21'!UGJ31="","",'Employee Input 20-21'!UGJ31)</f>
        <v/>
      </c>
      <c r="UGK31" s="14" t="str">
        <f>IF('Employee Input 20-21'!UGK31="","",'Employee Input 20-21'!UGK31)</f>
        <v/>
      </c>
      <c r="UGL31" s="14" t="str">
        <f>IF('Employee Input 20-21'!UGL31="","",'Employee Input 20-21'!UGL31)</f>
        <v/>
      </c>
      <c r="UGM31" s="14" t="str">
        <f>IF('Employee Input 20-21'!UGM31="","",'Employee Input 20-21'!UGM31)</f>
        <v/>
      </c>
      <c r="UGN31" s="14" t="str">
        <f>IF('Employee Input 20-21'!UGN31="","",'Employee Input 20-21'!UGN31)</f>
        <v/>
      </c>
      <c r="UGO31" s="14" t="str">
        <f>IF('Employee Input 20-21'!UGO31="","",'Employee Input 20-21'!UGO31)</f>
        <v/>
      </c>
      <c r="UGP31" s="14" t="str">
        <f>IF('Employee Input 20-21'!UGP31="","",'Employee Input 20-21'!UGP31)</f>
        <v/>
      </c>
      <c r="UGQ31" s="14" t="str">
        <f>IF('Employee Input 20-21'!UGQ31="","",'Employee Input 20-21'!UGQ31)</f>
        <v/>
      </c>
      <c r="UGR31" s="14" t="str">
        <f>IF('Employee Input 20-21'!UGR31="","",'Employee Input 20-21'!UGR31)</f>
        <v/>
      </c>
      <c r="UGS31" s="14" t="str">
        <f>IF('Employee Input 20-21'!UGS31="","",'Employee Input 20-21'!UGS31)</f>
        <v/>
      </c>
      <c r="UGT31" s="14" t="str">
        <f>IF('Employee Input 20-21'!UGT31="","",'Employee Input 20-21'!UGT31)</f>
        <v/>
      </c>
      <c r="UGU31" s="14" t="str">
        <f>IF('Employee Input 20-21'!UGU31="","",'Employee Input 20-21'!UGU31)</f>
        <v/>
      </c>
      <c r="UGV31" s="14" t="str">
        <f>IF('Employee Input 20-21'!UGV31="","",'Employee Input 20-21'!UGV31)</f>
        <v/>
      </c>
      <c r="UGW31" s="14" t="str">
        <f>IF('Employee Input 20-21'!UGW31="","",'Employee Input 20-21'!UGW31)</f>
        <v/>
      </c>
      <c r="UGX31" s="14" t="str">
        <f>IF('Employee Input 20-21'!UGX31="","",'Employee Input 20-21'!UGX31)</f>
        <v/>
      </c>
      <c r="UGY31" s="14" t="str">
        <f>IF('Employee Input 20-21'!UGY31="","",'Employee Input 20-21'!UGY31)</f>
        <v/>
      </c>
      <c r="UGZ31" s="14" t="str">
        <f>IF('Employee Input 20-21'!UGZ31="","",'Employee Input 20-21'!UGZ31)</f>
        <v/>
      </c>
      <c r="UHA31" s="14" t="str">
        <f>IF('Employee Input 20-21'!UHA31="","",'Employee Input 20-21'!UHA31)</f>
        <v/>
      </c>
      <c r="UHB31" s="14" t="str">
        <f>IF('Employee Input 20-21'!UHB31="","",'Employee Input 20-21'!UHB31)</f>
        <v/>
      </c>
      <c r="UHC31" s="14" t="str">
        <f>IF('Employee Input 20-21'!UHC31="","",'Employee Input 20-21'!UHC31)</f>
        <v/>
      </c>
      <c r="UHD31" s="14" t="str">
        <f>IF('Employee Input 20-21'!UHD31="","",'Employee Input 20-21'!UHD31)</f>
        <v/>
      </c>
      <c r="UHE31" s="14" t="str">
        <f>IF('Employee Input 20-21'!UHE31="","",'Employee Input 20-21'!UHE31)</f>
        <v/>
      </c>
      <c r="UHF31" s="14" t="str">
        <f>IF('Employee Input 20-21'!UHF31="","",'Employee Input 20-21'!UHF31)</f>
        <v/>
      </c>
      <c r="UHG31" s="14" t="str">
        <f>IF('Employee Input 20-21'!UHG31="","",'Employee Input 20-21'!UHG31)</f>
        <v/>
      </c>
      <c r="UHH31" s="14" t="str">
        <f>IF('Employee Input 20-21'!UHH31="","",'Employee Input 20-21'!UHH31)</f>
        <v/>
      </c>
      <c r="UHI31" s="14" t="str">
        <f>IF('Employee Input 20-21'!UHI31="","",'Employee Input 20-21'!UHI31)</f>
        <v/>
      </c>
      <c r="UHJ31" s="14" t="str">
        <f>IF('Employee Input 20-21'!UHJ31="","",'Employee Input 20-21'!UHJ31)</f>
        <v/>
      </c>
      <c r="UHK31" s="14" t="str">
        <f>IF('Employee Input 20-21'!UHK31="","",'Employee Input 20-21'!UHK31)</f>
        <v/>
      </c>
      <c r="UHL31" s="14" t="str">
        <f>IF('Employee Input 20-21'!UHL31="","",'Employee Input 20-21'!UHL31)</f>
        <v/>
      </c>
      <c r="UHM31" s="14" t="str">
        <f>IF('Employee Input 20-21'!UHM31="","",'Employee Input 20-21'!UHM31)</f>
        <v/>
      </c>
      <c r="UHN31" s="14" t="str">
        <f>IF('Employee Input 20-21'!UHN31="","",'Employee Input 20-21'!UHN31)</f>
        <v/>
      </c>
      <c r="UHO31" s="14" t="str">
        <f>IF('Employee Input 20-21'!UHO31="","",'Employee Input 20-21'!UHO31)</f>
        <v/>
      </c>
      <c r="UHP31" s="14" t="str">
        <f>IF('Employee Input 20-21'!UHP31="","",'Employee Input 20-21'!UHP31)</f>
        <v/>
      </c>
      <c r="UHQ31" s="14" t="str">
        <f>IF('Employee Input 20-21'!UHQ31="","",'Employee Input 20-21'!UHQ31)</f>
        <v/>
      </c>
      <c r="UHR31" s="14" t="str">
        <f>IF('Employee Input 20-21'!UHR31="","",'Employee Input 20-21'!UHR31)</f>
        <v/>
      </c>
      <c r="UHS31" s="14" t="str">
        <f>IF('Employee Input 20-21'!UHS31="","",'Employee Input 20-21'!UHS31)</f>
        <v/>
      </c>
      <c r="UHT31" s="14" t="str">
        <f>IF('Employee Input 20-21'!UHT31="","",'Employee Input 20-21'!UHT31)</f>
        <v/>
      </c>
      <c r="UHU31" s="14" t="str">
        <f>IF('Employee Input 20-21'!UHU31="","",'Employee Input 20-21'!UHU31)</f>
        <v/>
      </c>
      <c r="UHV31" s="14" t="str">
        <f>IF('Employee Input 20-21'!UHV31="","",'Employee Input 20-21'!UHV31)</f>
        <v/>
      </c>
      <c r="UHW31" s="14" t="str">
        <f>IF('Employee Input 20-21'!UHW31="","",'Employee Input 20-21'!UHW31)</f>
        <v/>
      </c>
      <c r="UHX31" s="14" t="str">
        <f>IF('Employee Input 20-21'!UHX31="","",'Employee Input 20-21'!UHX31)</f>
        <v/>
      </c>
      <c r="UHY31" s="14" t="str">
        <f>IF('Employee Input 20-21'!UHY31="","",'Employee Input 20-21'!UHY31)</f>
        <v/>
      </c>
      <c r="UHZ31" s="14" t="str">
        <f>IF('Employee Input 20-21'!UHZ31="","",'Employee Input 20-21'!UHZ31)</f>
        <v/>
      </c>
      <c r="UIA31" s="14" t="str">
        <f>IF('Employee Input 20-21'!UIA31="","",'Employee Input 20-21'!UIA31)</f>
        <v/>
      </c>
      <c r="UIB31" s="14" t="str">
        <f>IF('Employee Input 20-21'!UIB31="","",'Employee Input 20-21'!UIB31)</f>
        <v/>
      </c>
      <c r="UIC31" s="14" t="str">
        <f>IF('Employee Input 20-21'!UIC31="","",'Employee Input 20-21'!UIC31)</f>
        <v/>
      </c>
      <c r="UID31" s="14" t="str">
        <f>IF('Employee Input 20-21'!UID31="","",'Employee Input 20-21'!UID31)</f>
        <v/>
      </c>
      <c r="UIE31" s="14" t="str">
        <f>IF('Employee Input 20-21'!UIE31="","",'Employee Input 20-21'!UIE31)</f>
        <v/>
      </c>
      <c r="UIF31" s="14" t="str">
        <f>IF('Employee Input 20-21'!UIF31="","",'Employee Input 20-21'!UIF31)</f>
        <v/>
      </c>
      <c r="UIG31" s="14" t="str">
        <f>IF('Employee Input 20-21'!UIG31="","",'Employee Input 20-21'!UIG31)</f>
        <v/>
      </c>
      <c r="UIH31" s="14" t="str">
        <f>IF('Employee Input 20-21'!UIH31="","",'Employee Input 20-21'!UIH31)</f>
        <v/>
      </c>
      <c r="UII31" s="14" t="str">
        <f>IF('Employee Input 20-21'!UII31="","",'Employee Input 20-21'!UII31)</f>
        <v/>
      </c>
      <c r="UIJ31" s="14" t="str">
        <f>IF('Employee Input 20-21'!UIJ31="","",'Employee Input 20-21'!UIJ31)</f>
        <v/>
      </c>
      <c r="UIK31" s="14" t="str">
        <f>IF('Employee Input 20-21'!UIK31="","",'Employee Input 20-21'!UIK31)</f>
        <v/>
      </c>
      <c r="UIL31" s="14" t="str">
        <f>IF('Employee Input 20-21'!UIL31="","",'Employee Input 20-21'!UIL31)</f>
        <v/>
      </c>
      <c r="UIM31" s="14" t="str">
        <f>IF('Employee Input 20-21'!UIM31="","",'Employee Input 20-21'!UIM31)</f>
        <v/>
      </c>
      <c r="UIN31" s="14" t="str">
        <f>IF('Employee Input 20-21'!UIN31="","",'Employee Input 20-21'!UIN31)</f>
        <v/>
      </c>
      <c r="UIO31" s="14" t="str">
        <f>IF('Employee Input 20-21'!UIO31="","",'Employee Input 20-21'!UIO31)</f>
        <v/>
      </c>
      <c r="UIP31" s="14" t="str">
        <f>IF('Employee Input 20-21'!UIP31="","",'Employee Input 20-21'!UIP31)</f>
        <v/>
      </c>
      <c r="UIQ31" s="14" t="str">
        <f>IF('Employee Input 20-21'!UIQ31="","",'Employee Input 20-21'!UIQ31)</f>
        <v/>
      </c>
      <c r="UIR31" s="14" t="str">
        <f>IF('Employee Input 20-21'!UIR31="","",'Employee Input 20-21'!UIR31)</f>
        <v/>
      </c>
      <c r="UIS31" s="14" t="str">
        <f>IF('Employee Input 20-21'!UIS31="","",'Employee Input 20-21'!UIS31)</f>
        <v/>
      </c>
      <c r="UIT31" s="14" t="str">
        <f>IF('Employee Input 20-21'!UIT31="","",'Employee Input 20-21'!UIT31)</f>
        <v/>
      </c>
      <c r="UIU31" s="14" t="str">
        <f>IF('Employee Input 20-21'!UIU31="","",'Employee Input 20-21'!UIU31)</f>
        <v/>
      </c>
      <c r="UIV31" s="14" t="str">
        <f>IF('Employee Input 20-21'!UIV31="","",'Employee Input 20-21'!UIV31)</f>
        <v/>
      </c>
      <c r="UIW31" s="14" t="str">
        <f>IF('Employee Input 20-21'!UIW31="","",'Employee Input 20-21'!UIW31)</f>
        <v/>
      </c>
      <c r="UIX31" s="14" t="str">
        <f>IF('Employee Input 20-21'!UIX31="","",'Employee Input 20-21'!UIX31)</f>
        <v/>
      </c>
      <c r="UIY31" s="14" t="str">
        <f>IF('Employee Input 20-21'!UIY31="","",'Employee Input 20-21'!UIY31)</f>
        <v/>
      </c>
      <c r="UIZ31" s="14" t="str">
        <f>IF('Employee Input 20-21'!UIZ31="","",'Employee Input 20-21'!UIZ31)</f>
        <v/>
      </c>
      <c r="UJA31" s="14" t="str">
        <f>IF('Employee Input 20-21'!UJA31="","",'Employee Input 20-21'!UJA31)</f>
        <v/>
      </c>
      <c r="UJB31" s="14" t="str">
        <f>IF('Employee Input 20-21'!UJB31="","",'Employee Input 20-21'!UJB31)</f>
        <v/>
      </c>
      <c r="UJC31" s="14" t="str">
        <f>IF('Employee Input 20-21'!UJC31="","",'Employee Input 20-21'!UJC31)</f>
        <v/>
      </c>
      <c r="UJD31" s="14" t="str">
        <f>IF('Employee Input 20-21'!UJD31="","",'Employee Input 20-21'!UJD31)</f>
        <v/>
      </c>
      <c r="UJE31" s="14" t="str">
        <f>IF('Employee Input 20-21'!UJE31="","",'Employee Input 20-21'!UJE31)</f>
        <v/>
      </c>
      <c r="UJF31" s="14" t="str">
        <f>IF('Employee Input 20-21'!UJF31="","",'Employee Input 20-21'!UJF31)</f>
        <v/>
      </c>
      <c r="UJG31" s="14" t="str">
        <f>IF('Employee Input 20-21'!UJG31="","",'Employee Input 20-21'!UJG31)</f>
        <v/>
      </c>
      <c r="UJH31" s="14" t="str">
        <f>IF('Employee Input 20-21'!UJH31="","",'Employee Input 20-21'!UJH31)</f>
        <v/>
      </c>
      <c r="UJI31" s="14" t="str">
        <f>IF('Employee Input 20-21'!UJI31="","",'Employee Input 20-21'!UJI31)</f>
        <v/>
      </c>
      <c r="UJJ31" s="14" t="str">
        <f>IF('Employee Input 20-21'!UJJ31="","",'Employee Input 20-21'!UJJ31)</f>
        <v/>
      </c>
      <c r="UJK31" s="14" t="str">
        <f>IF('Employee Input 20-21'!UJK31="","",'Employee Input 20-21'!UJK31)</f>
        <v/>
      </c>
      <c r="UJL31" s="14" t="str">
        <f>IF('Employee Input 20-21'!UJL31="","",'Employee Input 20-21'!UJL31)</f>
        <v/>
      </c>
      <c r="UJM31" s="14" t="str">
        <f>IF('Employee Input 20-21'!UJM31="","",'Employee Input 20-21'!UJM31)</f>
        <v/>
      </c>
      <c r="UJN31" s="14" t="str">
        <f>IF('Employee Input 20-21'!UJN31="","",'Employee Input 20-21'!UJN31)</f>
        <v/>
      </c>
      <c r="UJO31" s="14" t="str">
        <f>IF('Employee Input 20-21'!UJO31="","",'Employee Input 20-21'!UJO31)</f>
        <v/>
      </c>
      <c r="UJP31" s="14" t="str">
        <f>IF('Employee Input 20-21'!UJP31="","",'Employee Input 20-21'!UJP31)</f>
        <v/>
      </c>
      <c r="UJQ31" s="14" t="str">
        <f>IF('Employee Input 20-21'!UJQ31="","",'Employee Input 20-21'!UJQ31)</f>
        <v/>
      </c>
      <c r="UJR31" s="14" t="str">
        <f>IF('Employee Input 20-21'!UJR31="","",'Employee Input 20-21'!UJR31)</f>
        <v/>
      </c>
      <c r="UJS31" s="14" t="str">
        <f>IF('Employee Input 20-21'!UJS31="","",'Employee Input 20-21'!UJS31)</f>
        <v/>
      </c>
      <c r="UJT31" s="14" t="str">
        <f>IF('Employee Input 20-21'!UJT31="","",'Employee Input 20-21'!UJT31)</f>
        <v/>
      </c>
      <c r="UJU31" s="14" t="str">
        <f>IF('Employee Input 20-21'!UJU31="","",'Employee Input 20-21'!UJU31)</f>
        <v/>
      </c>
      <c r="UJV31" s="14" t="str">
        <f>IF('Employee Input 20-21'!UJV31="","",'Employee Input 20-21'!UJV31)</f>
        <v/>
      </c>
      <c r="UJW31" s="14" t="str">
        <f>IF('Employee Input 20-21'!UJW31="","",'Employee Input 20-21'!UJW31)</f>
        <v/>
      </c>
      <c r="UJX31" s="14" t="str">
        <f>IF('Employee Input 20-21'!UJX31="","",'Employee Input 20-21'!UJX31)</f>
        <v/>
      </c>
      <c r="UJY31" s="14" t="str">
        <f>IF('Employee Input 20-21'!UJY31="","",'Employee Input 20-21'!UJY31)</f>
        <v/>
      </c>
      <c r="UJZ31" s="14" t="str">
        <f>IF('Employee Input 20-21'!UJZ31="","",'Employee Input 20-21'!UJZ31)</f>
        <v/>
      </c>
      <c r="UKA31" s="14" t="str">
        <f>IF('Employee Input 20-21'!UKA31="","",'Employee Input 20-21'!UKA31)</f>
        <v/>
      </c>
      <c r="UKB31" s="14" t="str">
        <f>IF('Employee Input 20-21'!UKB31="","",'Employee Input 20-21'!UKB31)</f>
        <v/>
      </c>
      <c r="UKC31" s="14" t="str">
        <f>IF('Employee Input 20-21'!UKC31="","",'Employee Input 20-21'!UKC31)</f>
        <v/>
      </c>
      <c r="UKD31" s="14" t="str">
        <f>IF('Employee Input 20-21'!UKD31="","",'Employee Input 20-21'!UKD31)</f>
        <v/>
      </c>
      <c r="UKE31" s="14" t="str">
        <f>IF('Employee Input 20-21'!UKE31="","",'Employee Input 20-21'!UKE31)</f>
        <v/>
      </c>
      <c r="UKF31" s="14" t="str">
        <f>IF('Employee Input 20-21'!UKF31="","",'Employee Input 20-21'!UKF31)</f>
        <v/>
      </c>
      <c r="UKG31" s="14" t="str">
        <f>IF('Employee Input 20-21'!UKG31="","",'Employee Input 20-21'!UKG31)</f>
        <v/>
      </c>
      <c r="UKH31" s="14" t="str">
        <f>IF('Employee Input 20-21'!UKH31="","",'Employee Input 20-21'!UKH31)</f>
        <v/>
      </c>
      <c r="UKI31" s="14" t="str">
        <f>IF('Employee Input 20-21'!UKI31="","",'Employee Input 20-21'!UKI31)</f>
        <v/>
      </c>
      <c r="UKJ31" s="14" t="str">
        <f>IF('Employee Input 20-21'!UKJ31="","",'Employee Input 20-21'!UKJ31)</f>
        <v/>
      </c>
      <c r="UKK31" s="14" t="str">
        <f>IF('Employee Input 20-21'!UKK31="","",'Employee Input 20-21'!UKK31)</f>
        <v/>
      </c>
      <c r="UKL31" s="14" t="str">
        <f>IF('Employee Input 20-21'!UKL31="","",'Employee Input 20-21'!UKL31)</f>
        <v/>
      </c>
      <c r="UKM31" s="14" t="str">
        <f>IF('Employee Input 20-21'!UKM31="","",'Employee Input 20-21'!UKM31)</f>
        <v/>
      </c>
      <c r="UKN31" s="14" t="str">
        <f>IF('Employee Input 20-21'!UKN31="","",'Employee Input 20-21'!UKN31)</f>
        <v/>
      </c>
      <c r="UKO31" s="14" t="str">
        <f>IF('Employee Input 20-21'!UKO31="","",'Employee Input 20-21'!UKO31)</f>
        <v/>
      </c>
      <c r="UKP31" s="14" t="str">
        <f>IF('Employee Input 20-21'!UKP31="","",'Employee Input 20-21'!UKP31)</f>
        <v/>
      </c>
      <c r="UKQ31" s="14" t="str">
        <f>IF('Employee Input 20-21'!UKQ31="","",'Employee Input 20-21'!UKQ31)</f>
        <v/>
      </c>
      <c r="UKR31" s="14" t="str">
        <f>IF('Employee Input 20-21'!UKR31="","",'Employee Input 20-21'!UKR31)</f>
        <v/>
      </c>
      <c r="UKS31" s="14" t="str">
        <f>IF('Employee Input 20-21'!UKS31="","",'Employee Input 20-21'!UKS31)</f>
        <v/>
      </c>
      <c r="UKT31" s="14" t="str">
        <f>IF('Employee Input 20-21'!UKT31="","",'Employee Input 20-21'!UKT31)</f>
        <v/>
      </c>
      <c r="UKU31" s="14" t="str">
        <f>IF('Employee Input 20-21'!UKU31="","",'Employee Input 20-21'!UKU31)</f>
        <v/>
      </c>
      <c r="UKV31" s="14" t="str">
        <f>IF('Employee Input 20-21'!UKV31="","",'Employee Input 20-21'!UKV31)</f>
        <v/>
      </c>
      <c r="UKW31" s="14" t="str">
        <f>IF('Employee Input 20-21'!UKW31="","",'Employee Input 20-21'!UKW31)</f>
        <v/>
      </c>
      <c r="UKX31" s="14" t="str">
        <f>IF('Employee Input 20-21'!UKX31="","",'Employee Input 20-21'!UKX31)</f>
        <v/>
      </c>
      <c r="UKY31" s="14" t="str">
        <f>IF('Employee Input 20-21'!UKY31="","",'Employee Input 20-21'!UKY31)</f>
        <v/>
      </c>
      <c r="UKZ31" s="14" t="str">
        <f>IF('Employee Input 20-21'!UKZ31="","",'Employee Input 20-21'!UKZ31)</f>
        <v/>
      </c>
      <c r="ULA31" s="14" t="str">
        <f>IF('Employee Input 20-21'!ULA31="","",'Employee Input 20-21'!ULA31)</f>
        <v/>
      </c>
      <c r="ULB31" s="14" t="str">
        <f>IF('Employee Input 20-21'!ULB31="","",'Employee Input 20-21'!ULB31)</f>
        <v/>
      </c>
      <c r="ULC31" s="14" t="str">
        <f>IF('Employee Input 20-21'!ULC31="","",'Employee Input 20-21'!ULC31)</f>
        <v/>
      </c>
      <c r="ULD31" s="14" t="str">
        <f>IF('Employee Input 20-21'!ULD31="","",'Employee Input 20-21'!ULD31)</f>
        <v/>
      </c>
      <c r="ULE31" s="14" t="str">
        <f>IF('Employee Input 20-21'!ULE31="","",'Employee Input 20-21'!ULE31)</f>
        <v/>
      </c>
      <c r="ULF31" s="14" t="str">
        <f>IF('Employee Input 20-21'!ULF31="","",'Employee Input 20-21'!ULF31)</f>
        <v/>
      </c>
      <c r="ULG31" s="14" t="str">
        <f>IF('Employee Input 20-21'!ULG31="","",'Employee Input 20-21'!ULG31)</f>
        <v/>
      </c>
      <c r="ULH31" s="14" t="str">
        <f>IF('Employee Input 20-21'!ULH31="","",'Employee Input 20-21'!ULH31)</f>
        <v/>
      </c>
      <c r="ULI31" s="14" t="str">
        <f>IF('Employee Input 20-21'!ULI31="","",'Employee Input 20-21'!ULI31)</f>
        <v/>
      </c>
      <c r="ULJ31" s="14" t="str">
        <f>IF('Employee Input 20-21'!ULJ31="","",'Employee Input 20-21'!ULJ31)</f>
        <v/>
      </c>
      <c r="ULK31" s="14" t="str">
        <f>IF('Employee Input 20-21'!ULK31="","",'Employee Input 20-21'!ULK31)</f>
        <v/>
      </c>
      <c r="ULL31" s="14" t="str">
        <f>IF('Employee Input 20-21'!ULL31="","",'Employee Input 20-21'!ULL31)</f>
        <v/>
      </c>
      <c r="ULM31" s="14" t="str">
        <f>IF('Employee Input 20-21'!ULM31="","",'Employee Input 20-21'!ULM31)</f>
        <v/>
      </c>
      <c r="ULN31" s="14" t="str">
        <f>IF('Employee Input 20-21'!ULN31="","",'Employee Input 20-21'!ULN31)</f>
        <v/>
      </c>
      <c r="ULO31" s="14" t="str">
        <f>IF('Employee Input 20-21'!ULO31="","",'Employee Input 20-21'!ULO31)</f>
        <v/>
      </c>
      <c r="ULP31" s="14" t="str">
        <f>IF('Employee Input 20-21'!ULP31="","",'Employee Input 20-21'!ULP31)</f>
        <v/>
      </c>
      <c r="ULQ31" s="14" t="str">
        <f>IF('Employee Input 20-21'!ULQ31="","",'Employee Input 20-21'!ULQ31)</f>
        <v/>
      </c>
      <c r="ULR31" s="14" t="str">
        <f>IF('Employee Input 20-21'!ULR31="","",'Employee Input 20-21'!ULR31)</f>
        <v/>
      </c>
      <c r="ULS31" s="14" t="str">
        <f>IF('Employee Input 20-21'!ULS31="","",'Employee Input 20-21'!ULS31)</f>
        <v/>
      </c>
      <c r="ULT31" s="14" t="str">
        <f>IF('Employee Input 20-21'!ULT31="","",'Employee Input 20-21'!ULT31)</f>
        <v/>
      </c>
      <c r="ULU31" s="14" t="str">
        <f>IF('Employee Input 20-21'!ULU31="","",'Employee Input 20-21'!ULU31)</f>
        <v/>
      </c>
      <c r="ULV31" s="14" t="str">
        <f>IF('Employee Input 20-21'!ULV31="","",'Employee Input 20-21'!ULV31)</f>
        <v/>
      </c>
      <c r="ULW31" s="14" t="str">
        <f>IF('Employee Input 20-21'!ULW31="","",'Employee Input 20-21'!ULW31)</f>
        <v/>
      </c>
      <c r="ULX31" s="14" t="str">
        <f>IF('Employee Input 20-21'!ULX31="","",'Employee Input 20-21'!ULX31)</f>
        <v/>
      </c>
      <c r="ULY31" s="14" t="str">
        <f>IF('Employee Input 20-21'!ULY31="","",'Employee Input 20-21'!ULY31)</f>
        <v/>
      </c>
      <c r="ULZ31" s="14" t="str">
        <f>IF('Employee Input 20-21'!ULZ31="","",'Employee Input 20-21'!ULZ31)</f>
        <v/>
      </c>
      <c r="UMA31" s="14" t="str">
        <f>IF('Employee Input 20-21'!UMA31="","",'Employee Input 20-21'!UMA31)</f>
        <v/>
      </c>
      <c r="UMB31" s="14" t="str">
        <f>IF('Employee Input 20-21'!UMB31="","",'Employee Input 20-21'!UMB31)</f>
        <v/>
      </c>
      <c r="UMC31" s="14" t="str">
        <f>IF('Employee Input 20-21'!UMC31="","",'Employee Input 20-21'!UMC31)</f>
        <v/>
      </c>
      <c r="UMD31" s="14" t="str">
        <f>IF('Employee Input 20-21'!UMD31="","",'Employee Input 20-21'!UMD31)</f>
        <v/>
      </c>
      <c r="UME31" s="14" t="str">
        <f>IF('Employee Input 20-21'!UME31="","",'Employee Input 20-21'!UME31)</f>
        <v/>
      </c>
      <c r="UMF31" s="14" t="str">
        <f>IF('Employee Input 20-21'!UMF31="","",'Employee Input 20-21'!UMF31)</f>
        <v/>
      </c>
      <c r="UMG31" s="14" t="str">
        <f>IF('Employee Input 20-21'!UMG31="","",'Employee Input 20-21'!UMG31)</f>
        <v/>
      </c>
      <c r="UMH31" s="14" t="str">
        <f>IF('Employee Input 20-21'!UMH31="","",'Employee Input 20-21'!UMH31)</f>
        <v/>
      </c>
      <c r="UMI31" s="14" t="str">
        <f>IF('Employee Input 20-21'!UMI31="","",'Employee Input 20-21'!UMI31)</f>
        <v/>
      </c>
      <c r="UMJ31" s="14" t="str">
        <f>IF('Employee Input 20-21'!UMJ31="","",'Employee Input 20-21'!UMJ31)</f>
        <v/>
      </c>
      <c r="UMK31" s="14" t="str">
        <f>IF('Employee Input 20-21'!UMK31="","",'Employee Input 20-21'!UMK31)</f>
        <v/>
      </c>
      <c r="UML31" s="14" t="str">
        <f>IF('Employee Input 20-21'!UML31="","",'Employee Input 20-21'!UML31)</f>
        <v/>
      </c>
      <c r="UMM31" s="14" t="str">
        <f>IF('Employee Input 20-21'!UMM31="","",'Employee Input 20-21'!UMM31)</f>
        <v/>
      </c>
      <c r="UMN31" s="14" t="str">
        <f>IF('Employee Input 20-21'!UMN31="","",'Employee Input 20-21'!UMN31)</f>
        <v/>
      </c>
      <c r="UMO31" s="14" t="str">
        <f>IF('Employee Input 20-21'!UMO31="","",'Employee Input 20-21'!UMO31)</f>
        <v/>
      </c>
      <c r="UMP31" s="14" t="str">
        <f>IF('Employee Input 20-21'!UMP31="","",'Employee Input 20-21'!UMP31)</f>
        <v/>
      </c>
      <c r="UMQ31" s="14" t="str">
        <f>IF('Employee Input 20-21'!UMQ31="","",'Employee Input 20-21'!UMQ31)</f>
        <v/>
      </c>
      <c r="UMR31" s="14" t="str">
        <f>IF('Employee Input 20-21'!UMR31="","",'Employee Input 20-21'!UMR31)</f>
        <v/>
      </c>
      <c r="UMS31" s="14" t="str">
        <f>IF('Employee Input 20-21'!UMS31="","",'Employee Input 20-21'!UMS31)</f>
        <v/>
      </c>
      <c r="UMT31" s="14" t="str">
        <f>IF('Employee Input 20-21'!UMT31="","",'Employee Input 20-21'!UMT31)</f>
        <v/>
      </c>
      <c r="UMU31" s="14" t="str">
        <f>IF('Employee Input 20-21'!UMU31="","",'Employee Input 20-21'!UMU31)</f>
        <v/>
      </c>
      <c r="UMV31" s="14" t="str">
        <f>IF('Employee Input 20-21'!UMV31="","",'Employee Input 20-21'!UMV31)</f>
        <v/>
      </c>
      <c r="UMW31" s="14" t="str">
        <f>IF('Employee Input 20-21'!UMW31="","",'Employee Input 20-21'!UMW31)</f>
        <v/>
      </c>
      <c r="UMX31" s="14" t="str">
        <f>IF('Employee Input 20-21'!UMX31="","",'Employee Input 20-21'!UMX31)</f>
        <v/>
      </c>
      <c r="UMY31" s="14" t="str">
        <f>IF('Employee Input 20-21'!UMY31="","",'Employee Input 20-21'!UMY31)</f>
        <v/>
      </c>
      <c r="UMZ31" s="14" t="str">
        <f>IF('Employee Input 20-21'!UMZ31="","",'Employee Input 20-21'!UMZ31)</f>
        <v/>
      </c>
      <c r="UNA31" s="14" t="str">
        <f>IF('Employee Input 20-21'!UNA31="","",'Employee Input 20-21'!UNA31)</f>
        <v/>
      </c>
      <c r="UNB31" s="14" t="str">
        <f>IF('Employee Input 20-21'!UNB31="","",'Employee Input 20-21'!UNB31)</f>
        <v/>
      </c>
      <c r="UNC31" s="14" t="str">
        <f>IF('Employee Input 20-21'!UNC31="","",'Employee Input 20-21'!UNC31)</f>
        <v/>
      </c>
      <c r="UND31" s="14" t="str">
        <f>IF('Employee Input 20-21'!UND31="","",'Employee Input 20-21'!UND31)</f>
        <v/>
      </c>
      <c r="UNE31" s="14" t="str">
        <f>IF('Employee Input 20-21'!UNE31="","",'Employee Input 20-21'!UNE31)</f>
        <v/>
      </c>
      <c r="UNF31" s="14" t="str">
        <f>IF('Employee Input 20-21'!UNF31="","",'Employee Input 20-21'!UNF31)</f>
        <v/>
      </c>
      <c r="UNG31" s="14" t="str">
        <f>IF('Employee Input 20-21'!UNG31="","",'Employee Input 20-21'!UNG31)</f>
        <v/>
      </c>
      <c r="UNH31" s="14" t="str">
        <f>IF('Employee Input 20-21'!UNH31="","",'Employee Input 20-21'!UNH31)</f>
        <v/>
      </c>
      <c r="UNI31" s="14" t="str">
        <f>IF('Employee Input 20-21'!UNI31="","",'Employee Input 20-21'!UNI31)</f>
        <v/>
      </c>
      <c r="UNJ31" s="14" t="str">
        <f>IF('Employee Input 20-21'!UNJ31="","",'Employee Input 20-21'!UNJ31)</f>
        <v/>
      </c>
      <c r="UNK31" s="14" t="str">
        <f>IF('Employee Input 20-21'!UNK31="","",'Employee Input 20-21'!UNK31)</f>
        <v/>
      </c>
      <c r="UNL31" s="14" t="str">
        <f>IF('Employee Input 20-21'!UNL31="","",'Employee Input 20-21'!UNL31)</f>
        <v/>
      </c>
      <c r="UNM31" s="14" t="str">
        <f>IF('Employee Input 20-21'!UNM31="","",'Employee Input 20-21'!UNM31)</f>
        <v/>
      </c>
      <c r="UNN31" s="14" t="str">
        <f>IF('Employee Input 20-21'!UNN31="","",'Employee Input 20-21'!UNN31)</f>
        <v/>
      </c>
      <c r="UNO31" s="14" t="str">
        <f>IF('Employee Input 20-21'!UNO31="","",'Employee Input 20-21'!UNO31)</f>
        <v/>
      </c>
      <c r="UNP31" s="14" t="str">
        <f>IF('Employee Input 20-21'!UNP31="","",'Employee Input 20-21'!UNP31)</f>
        <v/>
      </c>
      <c r="UNQ31" s="14" t="str">
        <f>IF('Employee Input 20-21'!UNQ31="","",'Employee Input 20-21'!UNQ31)</f>
        <v/>
      </c>
      <c r="UNR31" s="14" t="str">
        <f>IF('Employee Input 20-21'!UNR31="","",'Employee Input 20-21'!UNR31)</f>
        <v/>
      </c>
      <c r="UNS31" s="14" t="str">
        <f>IF('Employee Input 20-21'!UNS31="","",'Employee Input 20-21'!UNS31)</f>
        <v/>
      </c>
      <c r="UNT31" s="14" t="str">
        <f>IF('Employee Input 20-21'!UNT31="","",'Employee Input 20-21'!UNT31)</f>
        <v/>
      </c>
      <c r="UNU31" s="14" t="str">
        <f>IF('Employee Input 20-21'!UNU31="","",'Employee Input 20-21'!UNU31)</f>
        <v/>
      </c>
      <c r="UNV31" s="14" t="str">
        <f>IF('Employee Input 20-21'!UNV31="","",'Employee Input 20-21'!UNV31)</f>
        <v/>
      </c>
      <c r="UNW31" s="14" t="str">
        <f>IF('Employee Input 20-21'!UNW31="","",'Employee Input 20-21'!UNW31)</f>
        <v/>
      </c>
      <c r="UNX31" s="14" t="str">
        <f>IF('Employee Input 20-21'!UNX31="","",'Employee Input 20-21'!UNX31)</f>
        <v/>
      </c>
      <c r="UNY31" s="14" t="str">
        <f>IF('Employee Input 20-21'!UNY31="","",'Employee Input 20-21'!UNY31)</f>
        <v/>
      </c>
      <c r="UNZ31" s="14" t="str">
        <f>IF('Employee Input 20-21'!UNZ31="","",'Employee Input 20-21'!UNZ31)</f>
        <v/>
      </c>
      <c r="UOA31" s="14" t="str">
        <f>IF('Employee Input 20-21'!UOA31="","",'Employee Input 20-21'!UOA31)</f>
        <v/>
      </c>
      <c r="UOB31" s="14" t="str">
        <f>IF('Employee Input 20-21'!UOB31="","",'Employee Input 20-21'!UOB31)</f>
        <v/>
      </c>
      <c r="UOC31" s="14" t="str">
        <f>IF('Employee Input 20-21'!UOC31="","",'Employee Input 20-21'!UOC31)</f>
        <v/>
      </c>
      <c r="UOD31" s="14" t="str">
        <f>IF('Employee Input 20-21'!UOD31="","",'Employee Input 20-21'!UOD31)</f>
        <v/>
      </c>
      <c r="UOE31" s="14" t="str">
        <f>IF('Employee Input 20-21'!UOE31="","",'Employee Input 20-21'!UOE31)</f>
        <v/>
      </c>
      <c r="UOF31" s="14" t="str">
        <f>IF('Employee Input 20-21'!UOF31="","",'Employee Input 20-21'!UOF31)</f>
        <v/>
      </c>
      <c r="UOG31" s="14" t="str">
        <f>IF('Employee Input 20-21'!UOG31="","",'Employee Input 20-21'!UOG31)</f>
        <v/>
      </c>
      <c r="UOH31" s="14" t="str">
        <f>IF('Employee Input 20-21'!UOH31="","",'Employee Input 20-21'!UOH31)</f>
        <v/>
      </c>
      <c r="UOI31" s="14" t="str">
        <f>IF('Employee Input 20-21'!UOI31="","",'Employee Input 20-21'!UOI31)</f>
        <v/>
      </c>
      <c r="UOJ31" s="14" t="str">
        <f>IF('Employee Input 20-21'!UOJ31="","",'Employee Input 20-21'!UOJ31)</f>
        <v/>
      </c>
      <c r="UOK31" s="14" t="str">
        <f>IF('Employee Input 20-21'!UOK31="","",'Employee Input 20-21'!UOK31)</f>
        <v/>
      </c>
      <c r="UOL31" s="14" t="str">
        <f>IF('Employee Input 20-21'!UOL31="","",'Employee Input 20-21'!UOL31)</f>
        <v/>
      </c>
      <c r="UOM31" s="14" t="str">
        <f>IF('Employee Input 20-21'!UOM31="","",'Employee Input 20-21'!UOM31)</f>
        <v/>
      </c>
      <c r="UON31" s="14" t="str">
        <f>IF('Employee Input 20-21'!UON31="","",'Employee Input 20-21'!UON31)</f>
        <v/>
      </c>
      <c r="UOO31" s="14" t="str">
        <f>IF('Employee Input 20-21'!UOO31="","",'Employee Input 20-21'!UOO31)</f>
        <v/>
      </c>
      <c r="UOP31" s="14" t="str">
        <f>IF('Employee Input 20-21'!UOP31="","",'Employee Input 20-21'!UOP31)</f>
        <v/>
      </c>
      <c r="UOQ31" s="14" t="str">
        <f>IF('Employee Input 20-21'!UOQ31="","",'Employee Input 20-21'!UOQ31)</f>
        <v/>
      </c>
      <c r="UOR31" s="14" t="str">
        <f>IF('Employee Input 20-21'!UOR31="","",'Employee Input 20-21'!UOR31)</f>
        <v/>
      </c>
      <c r="UOS31" s="14" t="str">
        <f>IF('Employee Input 20-21'!UOS31="","",'Employee Input 20-21'!UOS31)</f>
        <v/>
      </c>
      <c r="UOT31" s="14" t="str">
        <f>IF('Employee Input 20-21'!UOT31="","",'Employee Input 20-21'!UOT31)</f>
        <v/>
      </c>
      <c r="UOU31" s="14" t="str">
        <f>IF('Employee Input 20-21'!UOU31="","",'Employee Input 20-21'!UOU31)</f>
        <v/>
      </c>
      <c r="UOV31" s="14" t="str">
        <f>IF('Employee Input 20-21'!UOV31="","",'Employee Input 20-21'!UOV31)</f>
        <v/>
      </c>
      <c r="UOW31" s="14" t="str">
        <f>IF('Employee Input 20-21'!UOW31="","",'Employee Input 20-21'!UOW31)</f>
        <v/>
      </c>
      <c r="UOX31" s="14" t="str">
        <f>IF('Employee Input 20-21'!UOX31="","",'Employee Input 20-21'!UOX31)</f>
        <v/>
      </c>
      <c r="UOY31" s="14" t="str">
        <f>IF('Employee Input 20-21'!UOY31="","",'Employee Input 20-21'!UOY31)</f>
        <v/>
      </c>
      <c r="UOZ31" s="14" t="str">
        <f>IF('Employee Input 20-21'!UOZ31="","",'Employee Input 20-21'!UOZ31)</f>
        <v/>
      </c>
      <c r="UPA31" s="14" t="str">
        <f>IF('Employee Input 20-21'!UPA31="","",'Employee Input 20-21'!UPA31)</f>
        <v/>
      </c>
      <c r="UPB31" s="14" t="str">
        <f>IF('Employee Input 20-21'!UPB31="","",'Employee Input 20-21'!UPB31)</f>
        <v/>
      </c>
      <c r="UPC31" s="14" t="str">
        <f>IF('Employee Input 20-21'!UPC31="","",'Employee Input 20-21'!UPC31)</f>
        <v/>
      </c>
      <c r="UPD31" s="14" t="str">
        <f>IF('Employee Input 20-21'!UPD31="","",'Employee Input 20-21'!UPD31)</f>
        <v/>
      </c>
      <c r="UPE31" s="14" t="str">
        <f>IF('Employee Input 20-21'!UPE31="","",'Employee Input 20-21'!UPE31)</f>
        <v/>
      </c>
      <c r="UPF31" s="14" t="str">
        <f>IF('Employee Input 20-21'!UPF31="","",'Employee Input 20-21'!UPF31)</f>
        <v/>
      </c>
      <c r="UPG31" s="14" t="str">
        <f>IF('Employee Input 20-21'!UPG31="","",'Employee Input 20-21'!UPG31)</f>
        <v/>
      </c>
      <c r="UPH31" s="14" t="str">
        <f>IF('Employee Input 20-21'!UPH31="","",'Employee Input 20-21'!UPH31)</f>
        <v/>
      </c>
      <c r="UPI31" s="14" t="str">
        <f>IF('Employee Input 20-21'!UPI31="","",'Employee Input 20-21'!UPI31)</f>
        <v/>
      </c>
      <c r="UPJ31" s="14" t="str">
        <f>IF('Employee Input 20-21'!UPJ31="","",'Employee Input 20-21'!UPJ31)</f>
        <v/>
      </c>
      <c r="UPK31" s="14" t="str">
        <f>IF('Employee Input 20-21'!UPK31="","",'Employee Input 20-21'!UPK31)</f>
        <v/>
      </c>
      <c r="UPL31" s="14" t="str">
        <f>IF('Employee Input 20-21'!UPL31="","",'Employee Input 20-21'!UPL31)</f>
        <v/>
      </c>
      <c r="UPM31" s="14" t="str">
        <f>IF('Employee Input 20-21'!UPM31="","",'Employee Input 20-21'!UPM31)</f>
        <v/>
      </c>
      <c r="UPN31" s="14" t="str">
        <f>IF('Employee Input 20-21'!UPN31="","",'Employee Input 20-21'!UPN31)</f>
        <v/>
      </c>
      <c r="UPO31" s="14" t="str">
        <f>IF('Employee Input 20-21'!UPO31="","",'Employee Input 20-21'!UPO31)</f>
        <v/>
      </c>
      <c r="UPP31" s="14" t="str">
        <f>IF('Employee Input 20-21'!UPP31="","",'Employee Input 20-21'!UPP31)</f>
        <v/>
      </c>
      <c r="UPQ31" s="14" t="str">
        <f>IF('Employee Input 20-21'!UPQ31="","",'Employee Input 20-21'!UPQ31)</f>
        <v/>
      </c>
      <c r="UPR31" s="14" t="str">
        <f>IF('Employee Input 20-21'!UPR31="","",'Employee Input 20-21'!UPR31)</f>
        <v/>
      </c>
      <c r="UPS31" s="14" t="str">
        <f>IF('Employee Input 20-21'!UPS31="","",'Employee Input 20-21'!UPS31)</f>
        <v/>
      </c>
      <c r="UPT31" s="14" t="str">
        <f>IF('Employee Input 20-21'!UPT31="","",'Employee Input 20-21'!UPT31)</f>
        <v/>
      </c>
      <c r="UPU31" s="14" t="str">
        <f>IF('Employee Input 20-21'!UPU31="","",'Employee Input 20-21'!UPU31)</f>
        <v/>
      </c>
      <c r="UPV31" s="14" t="str">
        <f>IF('Employee Input 20-21'!UPV31="","",'Employee Input 20-21'!UPV31)</f>
        <v/>
      </c>
      <c r="UPW31" s="14" t="str">
        <f>IF('Employee Input 20-21'!UPW31="","",'Employee Input 20-21'!UPW31)</f>
        <v/>
      </c>
      <c r="UPX31" s="14" t="str">
        <f>IF('Employee Input 20-21'!UPX31="","",'Employee Input 20-21'!UPX31)</f>
        <v/>
      </c>
      <c r="UPY31" s="14" t="str">
        <f>IF('Employee Input 20-21'!UPY31="","",'Employee Input 20-21'!UPY31)</f>
        <v/>
      </c>
      <c r="UPZ31" s="14" t="str">
        <f>IF('Employee Input 20-21'!UPZ31="","",'Employee Input 20-21'!UPZ31)</f>
        <v/>
      </c>
      <c r="UQA31" s="14" t="str">
        <f>IF('Employee Input 20-21'!UQA31="","",'Employee Input 20-21'!UQA31)</f>
        <v/>
      </c>
      <c r="UQB31" s="14" t="str">
        <f>IF('Employee Input 20-21'!UQB31="","",'Employee Input 20-21'!UQB31)</f>
        <v/>
      </c>
      <c r="UQC31" s="14" t="str">
        <f>IF('Employee Input 20-21'!UQC31="","",'Employee Input 20-21'!UQC31)</f>
        <v/>
      </c>
      <c r="UQD31" s="14" t="str">
        <f>IF('Employee Input 20-21'!UQD31="","",'Employee Input 20-21'!UQD31)</f>
        <v/>
      </c>
      <c r="UQE31" s="14" t="str">
        <f>IF('Employee Input 20-21'!UQE31="","",'Employee Input 20-21'!UQE31)</f>
        <v/>
      </c>
      <c r="UQF31" s="14" t="str">
        <f>IF('Employee Input 20-21'!UQF31="","",'Employee Input 20-21'!UQF31)</f>
        <v/>
      </c>
      <c r="UQG31" s="14" t="str">
        <f>IF('Employee Input 20-21'!UQG31="","",'Employee Input 20-21'!UQG31)</f>
        <v/>
      </c>
      <c r="UQH31" s="14" t="str">
        <f>IF('Employee Input 20-21'!UQH31="","",'Employee Input 20-21'!UQH31)</f>
        <v/>
      </c>
      <c r="UQI31" s="14" t="str">
        <f>IF('Employee Input 20-21'!UQI31="","",'Employee Input 20-21'!UQI31)</f>
        <v/>
      </c>
      <c r="UQJ31" s="14" t="str">
        <f>IF('Employee Input 20-21'!UQJ31="","",'Employee Input 20-21'!UQJ31)</f>
        <v/>
      </c>
      <c r="UQK31" s="14" t="str">
        <f>IF('Employee Input 20-21'!UQK31="","",'Employee Input 20-21'!UQK31)</f>
        <v/>
      </c>
      <c r="UQL31" s="14" t="str">
        <f>IF('Employee Input 20-21'!UQL31="","",'Employee Input 20-21'!UQL31)</f>
        <v/>
      </c>
      <c r="UQM31" s="14" t="str">
        <f>IF('Employee Input 20-21'!UQM31="","",'Employee Input 20-21'!UQM31)</f>
        <v/>
      </c>
      <c r="UQN31" s="14" t="str">
        <f>IF('Employee Input 20-21'!UQN31="","",'Employee Input 20-21'!UQN31)</f>
        <v/>
      </c>
      <c r="UQO31" s="14" t="str">
        <f>IF('Employee Input 20-21'!UQO31="","",'Employee Input 20-21'!UQO31)</f>
        <v/>
      </c>
      <c r="UQP31" s="14" t="str">
        <f>IF('Employee Input 20-21'!UQP31="","",'Employee Input 20-21'!UQP31)</f>
        <v/>
      </c>
      <c r="UQQ31" s="14" t="str">
        <f>IF('Employee Input 20-21'!UQQ31="","",'Employee Input 20-21'!UQQ31)</f>
        <v/>
      </c>
      <c r="UQR31" s="14" t="str">
        <f>IF('Employee Input 20-21'!UQR31="","",'Employee Input 20-21'!UQR31)</f>
        <v/>
      </c>
      <c r="UQS31" s="14" t="str">
        <f>IF('Employee Input 20-21'!UQS31="","",'Employee Input 20-21'!UQS31)</f>
        <v/>
      </c>
      <c r="UQT31" s="14" t="str">
        <f>IF('Employee Input 20-21'!UQT31="","",'Employee Input 20-21'!UQT31)</f>
        <v/>
      </c>
      <c r="UQU31" s="14" t="str">
        <f>IF('Employee Input 20-21'!UQU31="","",'Employee Input 20-21'!UQU31)</f>
        <v/>
      </c>
      <c r="UQV31" s="14" t="str">
        <f>IF('Employee Input 20-21'!UQV31="","",'Employee Input 20-21'!UQV31)</f>
        <v/>
      </c>
      <c r="UQW31" s="14" t="str">
        <f>IF('Employee Input 20-21'!UQW31="","",'Employee Input 20-21'!UQW31)</f>
        <v/>
      </c>
      <c r="UQX31" s="14" t="str">
        <f>IF('Employee Input 20-21'!UQX31="","",'Employee Input 20-21'!UQX31)</f>
        <v/>
      </c>
      <c r="UQY31" s="14" t="str">
        <f>IF('Employee Input 20-21'!UQY31="","",'Employee Input 20-21'!UQY31)</f>
        <v/>
      </c>
      <c r="UQZ31" s="14" t="str">
        <f>IF('Employee Input 20-21'!UQZ31="","",'Employee Input 20-21'!UQZ31)</f>
        <v/>
      </c>
      <c r="URA31" s="14" t="str">
        <f>IF('Employee Input 20-21'!URA31="","",'Employee Input 20-21'!URA31)</f>
        <v/>
      </c>
      <c r="URB31" s="14" t="str">
        <f>IF('Employee Input 20-21'!URB31="","",'Employee Input 20-21'!URB31)</f>
        <v/>
      </c>
      <c r="URC31" s="14" t="str">
        <f>IF('Employee Input 20-21'!URC31="","",'Employee Input 20-21'!URC31)</f>
        <v/>
      </c>
      <c r="URD31" s="14" t="str">
        <f>IF('Employee Input 20-21'!URD31="","",'Employee Input 20-21'!URD31)</f>
        <v/>
      </c>
      <c r="URE31" s="14" t="str">
        <f>IF('Employee Input 20-21'!URE31="","",'Employee Input 20-21'!URE31)</f>
        <v/>
      </c>
      <c r="URF31" s="14" t="str">
        <f>IF('Employee Input 20-21'!URF31="","",'Employee Input 20-21'!URF31)</f>
        <v/>
      </c>
      <c r="URG31" s="14" t="str">
        <f>IF('Employee Input 20-21'!URG31="","",'Employee Input 20-21'!URG31)</f>
        <v/>
      </c>
      <c r="URH31" s="14" t="str">
        <f>IF('Employee Input 20-21'!URH31="","",'Employee Input 20-21'!URH31)</f>
        <v/>
      </c>
      <c r="URI31" s="14" t="str">
        <f>IF('Employee Input 20-21'!URI31="","",'Employee Input 20-21'!URI31)</f>
        <v/>
      </c>
      <c r="URJ31" s="14" t="str">
        <f>IF('Employee Input 20-21'!URJ31="","",'Employee Input 20-21'!URJ31)</f>
        <v/>
      </c>
      <c r="URK31" s="14" t="str">
        <f>IF('Employee Input 20-21'!URK31="","",'Employee Input 20-21'!URK31)</f>
        <v/>
      </c>
      <c r="URL31" s="14" t="str">
        <f>IF('Employee Input 20-21'!URL31="","",'Employee Input 20-21'!URL31)</f>
        <v/>
      </c>
      <c r="URM31" s="14" t="str">
        <f>IF('Employee Input 20-21'!URM31="","",'Employee Input 20-21'!URM31)</f>
        <v/>
      </c>
      <c r="URN31" s="14" t="str">
        <f>IF('Employee Input 20-21'!URN31="","",'Employee Input 20-21'!URN31)</f>
        <v/>
      </c>
      <c r="URO31" s="14" t="str">
        <f>IF('Employee Input 20-21'!URO31="","",'Employee Input 20-21'!URO31)</f>
        <v/>
      </c>
      <c r="URP31" s="14" t="str">
        <f>IF('Employee Input 20-21'!URP31="","",'Employee Input 20-21'!URP31)</f>
        <v/>
      </c>
      <c r="URQ31" s="14" t="str">
        <f>IF('Employee Input 20-21'!URQ31="","",'Employee Input 20-21'!URQ31)</f>
        <v/>
      </c>
      <c r="URR31" s="14" t="str">
        <f>IF('Employee Input 20-21'!URR31="","",'Employee Input 20-21'!URR31)</f>
        <v/>
      </c>
      <c r="URS31" s="14" t="str">
        <f>IF('Employee Input 20-21'!URS31="","",'Employee Input 20-21'!URS31)</f>
        <v/>
      </c>
      <c r="URT31" s="14" t="str">
        <f>IF('Employee Input 20-21'!URT31="","",'Employee Input 20-21'!URT31)</f>
        <v/>
      </c>
      <c r="URU31" s="14" t="str">
        <f>IF('Employee Input 20-21'!URU31="","",'Employee Input 20-21'!URU31)</f>
        <v/>
      </c>
      <c r="URV31" s="14" t="str">
        <f>IF('Employee Input 20-21'!URV31="","",'Employee Input 20-21'!URV31)</f>
        <v/>
      </c>
      <c r="URW31" s="14" t="str">
        <f>IF('Employee Input 20-21'!URW31="","",'Employee Input 20-21'!URW31)</f>
        <v/>
      </c>
      <c r="URX31" s="14" t="str">
        <f>IF('Employee Input 20-21'!URX31="","",'Employee Input 20-21'!URX31)</f>
        <v/>
      </c>
      <c r="URY31" s="14" t="str">
        <f>IF('Employee Input 20-21'!URY31="","",'Employee Input 20-21'!URY31)</f>
        <v/>
      </c>
      <c r="URZ31" s="14" t="str">
        <f>IF('Employee Input 20-21'!URZ31="","",'Employee Input 20-21'!URZ31)</f>
        <v/>
      </c>
      <c r="USA31" s="14" t="str">
        <f>IF('Employee Input 20-21'!USA31="","",'Employee Input 20-21'!USA31)</f>
        <v/>
      </c>
      <c r="USB31" s="14" t="str">
        <f>IF('Employee Input 20-21'!USB31="","",'Employee Input 20-21'!USB31)</f>
        <v/>
      </c>
      <c r="USC31" s="14" t="str">
        <f>IF('Employee Input 20-21'!USC31="","",'Employee Input 20-21'!USC31)</f>
        <v/>
      </c>
      <c r="USD31" s="14" t="str">
        <f>IF('Employee Input 20-21'!USD31="","",'Employee Input 20-21'!USD31)</f>
        <v/>
      </c>
      <c r="USE31" s="14" t="str">
        <f>IF('Employee Input 20-21'!USE31="","",'Employee Input 20-21'!USE31)</f>
        <v/>
      </c>
      <c r="USF31" s="14" t="str">
        <f>IF('Employee Input 20-21'!USF31="","",'Employee Input 20-21'!USF31)</f>
        <v/>
      </c>
      <c r="USG31" s="14" t="str">
        <f>IF('Employee Input 20-21'!USG31="","",'Employee Input 20-21'!USG31)</f>
        <v/>
      </c>
      <c r="USH31" s="14" t="str">
        <f>IF('Employee Input 20-21'!USH31="","",'Employee Input 20-21'!USH31)</f>
        <v/>
      </c>
      <c r="USI31" s="14" t="str">
        <f>IF('Employee Input 20-21'!USI31="","",'Employee Input 20-21'!USI31)</f>
        <v/>
      </c>
      <c r="USJ31" s="14" t="str">
        <f>IF('Employee Input 20-21'!USJ31="","",'Employee Input 20-21'!USJ31)</f>
        <v/>
      </c>
      <c r="USK31" s="14" t="str">
        <f>IF('Employee Input 20-21'!USK31="","",'Employee Input 20-21'!USK31)</f>
        <v/>
      </c>
      <c r="USL31" s="14" t="str">
        <f>IF('Employee Input 20-21'!USL31="","",'Employee Input 20-21'!USL31)</f>
        <v/>
      </c>
      <c r="USM31" s="14" t="str">
        <f>IF('Employee Input 20-21'!USM31="","",'Employee Input 20-21'!USM31)</f>
        <v/>
      </c>
      <c r="USN31" s="14" t="str">
        <f>IF('Employee Input 20-21'!USN31="","",'Employee Input 20-21'!USN31)</f>
        <v/>
      </c>
      <c r="USO31" s="14" t="str">
        <f>IF('Employee Input 20-21'!USO31="","",'Employee Input 20-21'!USO31)</f>
        <v/>
      </c>
      <c r="USP31" s="14" t="str">
        <f>IF('Employee Input 20-21'!USP31="","",'Employee Input 20-21'!USP31)</f>
        <v/>
      </c>
      <c r="USQ31" s="14" t="str">
        <f>IF('Employee Input 20-21'!USQ31="","",'Employee Input 20-21'!USQ31)</f>
        <v/>
      </c>
      <c r="USR31" s="14" t="str">
        <f>IF('Employee Input 20-21'!USR31="","",'Employee Input 20-21'!USR31)</f>
        <v/>
      </c>
      <c r="USS31" s="14" t="str">
        <f>IF('Employee Input 20-21'!USS31="","",'Employee Input 20-21'!USS31)</f>
        <v/>
      </c>
      <c r="UST31" s="14" t="str">
        <f>IF('Employee Input 20-21'!UST31="","",'Employee Input 20-21'!UST31)</f>
        <v/>
      </c>
      <c r="USU31" s="14" t="str">
        <f>IF('Employee Input 20-21'!USU31="","",'Employee Input 20-21'!USU31)</f>
        <v/>
      </c>
      <c r="USV31" s="14" t="str">
        <f>IF('Employee Input 20-21'!USV31="","",'Employee Input 20-21'!USV31)</f>
        <v/>
      </c>
      <c r="USW31" s="14" t="str">
        <f>IF('Employee Input 20-21'!USW31="","",'Employee Input 20-21'!USW31)</f>
        <v/>
      </c>
      <c r="USX31" s="14" t="str">
        <f>IF('Employee Input 20-21'!USX31="","",'Employee Input 20-21'!USX31)</f>
        <v/>
      </c>
      <c r="USY31" s="14" t="str">
        <f>IF('Employee Input 20-21'!USY31="","",'Employee Input 20-21'!USY31)</f>
        <v/>
      </c>
      <c r="USZ31" s="14" t="str">
        <f>IF('Employee Input 20-21'!USZ31="","",'Employee Input 20-21'!USZ31)</f>
        <v/>
      </c>
      <c r="UTA31" s="14" t="str">
        <f>IF('Employee Input 20-21'!UTA31="","",'Employee Input 20-21'!UTA31)</f>
        <v/>
      </c>
      <c r="UTB31" s="14" t="str">
        <f>IF('Employee Input 20-21'!UTB31="","",'Employee Input 20-21'!UTB31)</f>
        <v/>
      </c>
      <c r="UTC31" s="14" t="str">
        <f>IF('Employee Input 20-21'!UTC31="","",'Employee Input 20-21'!UTC31)</f>
        <v/>
      </c>
      <c r="UTD31" s="14" t="str">
        <f>IF('Employee Input 20-21'!UTD31="","",'Employee Input 20-21'!UTD31)</f>
        <v/>
      </c>
      <c r="UTE31" s="14" t="str">
        <f>IF('Employee Input 20-21'!UTE31="","",'Employee Input 20-21'!UTE31)</f>
        <v/>
      </c>
      <c r="UTF31" s="14" t="str">
        <f>IF('Employee Input 20-21'!UTF31="","",'Employee Input 20-21'!UTF31)</f>
        <v/>
      </c>
      <c r="UTG31" s="14" t="str">
        <f>IF('Employee Input 20-21'!UTG31="","",'Employee Input 20-21'!UTG31)</f>
        <v/>
      </c>
      <c r="UTH31" s="14" t="str">
        <f>IF('Employee Input 20-21'!UTH31="","",'Employee Input 20-21'!UTH31)</f>
        <v/>
      </c>
      <c r="UTI31" s="14" t="str">
        <f>IF('Employee Input 20-21'!UTI31="","",'Employee Input 20-21'!UTI31)</f>
        <v/>
      </c>
      <c r="UTJ31" s="14" t="str">
        <f>IF('Employee Input 20-21'!UTJ31="","",'Employee Input 20-21'!UTJ31)</f>
        <v/>
      </c>
      <c r="UTK31" s="14" t="str">
        <f>IF('Employee Input 20-21'!UTK31="","",'Employee Input 20-21'!UTK31)</f>
        <v/>
      </c>
      <c r="UTL31" s="14" t="str">
        <f>IF('Employee Input 20-21'!UTL31="","",'Employee Input 20-21'!UTL31)</f>
        <v/>
      </c>
      <c r="UTM31" s="14" t="str">
        <f>IF('Employee Input 20-21'!UTM31="","",'Employee Input 20-21'!UTM31)</f>
        <v/>
      </c>
      <c r="UTN31" s="14" t="str">
        <f>IF('Employee Input 20-21'!UTN31="","",'Employee Input 20-21'!UTN31)</f>
        <v/>
      </c>
      <c r="UTO31" s="14" t="str">
        <f>IF('Employee Input 20-21'!UTO31="","",'Employee Input 20-21'!UTO31)</f>
        <v/>
      </c>
      <c r="UTP31" s="14" t="str">
        <f>IF('Employee Input 20-21'!UTP31="","",'Employee Input 20-21'!UTP31)</f>
        <v/>
      </c>
      <c r="UTQ31" s="14" t="str">
        <f>IF('Employee Input 20-21'!UTQ31="","",'Employee Input 20-21'!UTQ31)</f>
        <v/>
      </c>
      <c r="UTR31" s="14" t="str">
        <f>IF('Employee Input 20-21'!UTR31="","",'Employee Input 20-21'!UTR31)</f>
        <v/>
      </c>
      <c r="UTS31" s="14" t="str">
        <f>IF('Employee Input 20-21'!UTS31="","",'Employee Input 20-21'!UTS31)</f>
        <v/>
      </c>
      <c r="UTT31" s="14" t="str">
        <f>IF('Employee Input 20-21'!UTT31="","",'Employee Input 20-21'!UTT31)</f>
        <v/>
      </c>
      <c r="UTU31" s="14" t="str">
        <f>IF('Employee Input 20-21'!UTU31="","",'Employee Input 20-21'!UTU31)</f>
        <v/>
      </c>
      <c r="UTV31" s="14" t="str">
        <f>IF('Employee Input 20-21'!UTV31="","",'Employee Input 20-21'!UTV31)</f>
        <v/>
      </c>
      <c r="UTW31" s="14" t="str">
        <f>IF('Employee Input 20-21'!UTW31="","",'Employee Input 20-21'!UTW31)</f>
        <v/>
      </c>
      <c r="UTX31" s="14" t="str">
        <f>IF('Employee Input 20-21'!UTX31="","",'Employee Input 20-21'!UTX31)</f>
        <v/>
      </c>
      <c r="UTY31" s="14" t="str">
        <f>IF('Employee Input 20-21'!UTY31="","",'Employee Input 20-21'!UTY31)</f>
        <v/>
      </c>
      <c r="UTZ31" s="14" t="str">
        <f>IF('Employee Input 20-21'!UTZ31="","",'Employee Input 20-21'!UTZ31)</f>
        <v/>
      </c>
      <c r="UUA31" s="14" t="str">
        <f>IF('Employee Input 20-21'!UUA31="","",'Employee Input 20-21'!UUA31)</f>
        <v/>
      </c>
      <c r="UUB31" s="14" t="str">
        <f>IF('Employee Input 20-21'!UUB31="","",'Employee Input 20-21'!UUB31)</f>
        <v/>
      </c>
      <c r="UUC31" s="14" t="str">
        <f>IF('Employee Input 20-21'!UUC31="","",'Employee Input 20-21'!UUC31)</f>
        <v/>
      </c>
      <c r="UUD31" s="14" t="str">
        <f>IF('Employee Input 20-21'!UUD31="","",'Employee Input 20-21'!UUD31)</f>
        <v/>
      </c>
      <c r="UUE31" s="14" t="str">
        <f>IF('Employee Input 20-21'!UUE31="","",'Employee Input 20-21'!UUE31)</f>
        <v/>
      </c>
      <c r="UUF31" s="14" t="str">
        <f>IF('Employee Input 20-21'!UUF31="","",'Employee Input 20-21'!UUF31)</f>
        <v/>
      </c>
      <c r="UUG31" s="14" t="str">
        <f>IF('Employee Input 20-21'!UUG31="","",'Employee Input 20-21'!UUG31)</f>
        <v/>
      </c>
      <c r="UUH31" s="14" t="str">
        <f>IF('Employee Input 20-21'!UUH31="","",'Employee Input 20-21'!UUH31)</f>
        <v/>
      </c>
      <c r="UUI31" s="14" t="str">
        <f>IF('Employee Input 20-21'!UUI31="","",'Employee Input 20-21'!UUI31)</f>
        <v/>
      </c>
      <c r="UUJ31" s="14" t="str">
        <f>IF('Employee Input 20-21'!UUJ31="","",'Employee Input 20-21'!UUJ31)</f>
        <v/>
      </c>
      <c r="UUK31" s="14" t="str">
        <f>IF('Employee Input 20-21'!UUK31="","",'Employee Input 20-21'!UUK31)</f>
        <v/>
      </c>
      <c r="UUL31" s="14" t="str">
        <f>IF('Employee Input 20-21'!UUL31="","",'Employee Input 20-21'!UUL31)</f>
        <v/>
      </c>
      <c r="UUM31" s="14" t="str">
        <f>IF('Employee Input 20-21'!UUM31="","",'Employee Input 20-21'!UUM31)</f>
        <v/>
      </c>
      <c r="UUN31" s="14" t="str">
        <f>IF('Employee Input 20-21'!UUN31="","",'Employee Input 20-21'!UUN31)</f>
        <v/>
      </c>
      <c r="UUO31" s="14" t="str">
        <f>IF('Employee Input 20-21'!UUO31="","",'Employee Input 20-21'!UUO31)</f>
        <v/>
      </c>
      <c r="UUP31" s="14" t="str">
        <f>IF('Employee Input 20-21'!UUP31="","",'Employee Input 20-21'!UUP31)</f>
        <v/>
      </c>
      <c r="UUQ31" s="14" t="str">
        <f>IF('Employee Input 20-21'!UUQ31="","",'Employee Input 20-21'!UUQ31)</f>
        <v/>
      </c>
      <c r="UUR31" s="14" t="str">
        <f>IF('Employee Input 20-21'!UUR31="","",'Employee Input 20-21'!UUR31)</f>
        <v/>
      </c>
      <c r="UUS31" s="14" t="str">
        <f>IF('Employee Input 20-21'!UUS31="","",'Employee Input 20-21'!UUS31)</f>
        <v/>
      </c>
      <c r="UUT31" s="14" t="str">
        <f>IF('Employee Input 20-21'!UUT31="","",'Employee Input 20-21'!UUT31)</f>
        <v/>
      </c>
      <c r="UUU31" s="14" t="str">
        <f>IF('Employee Input 20-21'!UUU31="","",'Employee Input 20-21'!UUU31)</f>
        <v/>
      </c>
      <c r="UUV31" s="14" t="str">
        <f>IF('Employee Input 20-21'!UUV31="","",'Employee Input 20-21'!UUV31)</f>
        <v/>
      </c>
      <c r="UUW31" s="14" t="str">
        <f>IF('Employee Input 20-21'!UUW31="","",'Employee Input 20-21'!UUW31)</f>
        <v/>
      </c>
      <c r="UUX31" s="14" t="str">
        <f>IF('Employee Input 20-21'!UUX31="","",'Employee Input 20-21'!UUX31)</f>
        <v/>
      </c>
      <c r="UUY31" s="14" t="str">
        <f>IF('Employee Input 20-21'!UUY31="","",'Employee Input 20-21'!UUY31)</f>
        <v/>
      </c>
      <c r="UUZ31" s="14" t="str">
        <f>IF('Employee Input 20-21'!UUZ31="","",'Employee Input 20-21'!UUZ31)</f>
        <v/>
      </c>
      <c r="UVA31" s="14" t="str">
        <f>IF('Employee Input 20-21'!UVA31="","",'Employee Input 20-21'!UVA31)</f>
        <v/>
      </c>
      <c r="UVB31" s="14" t="str">
        <f>IF('Employee Input 20-21'!UVB31="","",'Employee Input 20-21'!UVB31)</f>
        <v/>
      </c>
      <c r="UVC31" s="14" t="str">
        <f>IF('Employee Input 20-21'!UVC31="","",'Employee Input 20-21'!UVC31)</f>
        <v/>
      </c>
      <c r="UVD31" s="14" t="str">
        <f>IF('Employee Input 20-21'!UVD31="","",'Employee Input 20-21'!UVD31)</f>
        <v/>
      </c>
      <c r="UVE31" s="14" t="str">
        <f>IF('Employee Input 20-21'!UVE31="","",'Employee Input 20-21'!UVE31)</f>
        <v/>
      </c>
      <c r="UVF31" s="14" t="str">
        <f>IF('Employee Input 20-21'!UVF31="","",'Employee Input 20-21'!UVF31)</f>
        <v/>
      </c>
      <c r="UVG31" s="14" t="str">
        <f>IF('Employee Input 20-21'!UVG31="","",'Employee Input 20-21'!UVG31)</f>
        <v/>
      </c>
      <c r="UVH31" s="14" t="str">
        <f>IF('Employee Input 20-21'!UVH31="","",'Employee Input 20-21'!UVH31)</f>
        <v/>
      </c>
      <c r="UVI31" s="14" t="str">
        <f>IF('Employee Input 20-21'!UVI31="","",'Employee Input 20-21'!UVI31)</f>
        <v/>
      </c>
      <c r="UVJ31" s="14" t="str">
        <f>IF('Employee Input 20-21'!UVJ31="","",'Employee Input 20-21'!UVJ31)</f>
        <v/>
      </c>
      <c r="UVK31" s="14" t="str">
        <f>IF('Employee Input 20-21'!UVK31="","",'Employee Input 20-21'!UVK31)</f>
        <v/>
      </c>
      <c r="UVL31" s="14" t="str">
        <f>IF('Employee Input 20-21'!UVL31="","",'Employee Input 20-21'!UVL31)</f>
        <v/>
      </c>
      <c r="UVM31" s="14" t="str">
        <f>IF('Employee Input 20-21'!UVM31="","",'Employee Input 20-21'!UVM31)</f>
        <v/>
      </c>
      <c r="UVN31" s="14" t="str">
        <f>IF('Employee Input 20-21'!UVN31="","",'Employee Input 20-21'!UVN31)</f>
        <v/>
      </c>
      <c r="UVO31" s="14" t="str">
        <f>IF('Employee Input 20-21'!UVO31="","",'Employee Input 20-21'!UVO31)</f>
        <v/>
      </c>
      <c r="UVP31" s="14" t="str">
        <f>IF('Employee Input 20-21'!UVP31="","",'Employee Input 20-21'!UVP31)</f>
        <v/>
      </c>
      <c r="UVQ31" s="14" t="str">
        <f>IF('Employee Input 20-21'!UVQ31="","",'Employee Input 20-21'!UVQ31)</f>
        <v/>
      </c>
      <c r="UVR31" s="14" t="str">
        <f>IF('Employee Input 20-21'!UVR31="","",'Employee Input 20-21'!UVR31)</f>
        <v/>
      </c>
      <c r="UVS31" s="14" t="str">
        <f>IF('Employee Input 20-21'!UVS31="","",'Employee Input 20-21'!UVS31)</f>
        <v/>
      </c>
      <c r="UVT31" s="14" t="str">
        <f>IF('Employee Input 20-21'!UVT31="","",'Employee Input 20-21'!UVT31)</f>
        <v/>
      </c>
      <c r="UVU31" s="14" t="str">
        <f>IF('Employee Input 20-21'!UVU31="","",'Employee Input 20-21'!UVU31)</f>
        <v/>
      </c>
      <c r="UVV31" s="14" t="str">
        <f>IF('Employee Input 20-21'!UVV31="","",'Employee Input 20-21'!UVV31)</f>
        <v/>
      </c>
      <c r="UVW31" s="14" t="str">
        <f>IF('Employee Input 20-21'!UVW31="","",'Employee Input 20-21'!UVW31)</f>
        <v/>
      </c>
      <c r="UVX31" s="14" t="str">
        <f>IF('Employee Input 20-21'!UVX31="","",'Employee Input 20-21'!UVX31)</f>
        <v/>
      </c>
      <c r="UVY31" s="14" t="str">
        <f>IF('Employee Input 20-21'!UVY31="","",'Employee Input 20-21'!UVY31)</f>
        <v/>
      </c>
      <c r="UVZ31" s="14" t="str">
        <f>IF('Employee Input 20-21'!UVZ31="","",'Employee Input 20-21'!UVZ31)</f>
        <v/>
      </c>
      <c r="UWA31" s="14" t="str">
        <f>IF('Employee Input 20-21'!UWA31="","",'Employee Input 20-21'!UWA31)</f>
        <v/>
      </c>
      <c r="UWB31" s="14" t="str">
        <f>IF('Employee Input 20-21'!UWB31="","",'Employee Input 20-21'!UWB31)</f>
        <v/>
      </c>
      <c r="UWC31" s="14" t="str">
        <f>IF('Employee Input 20-21'!UWC31="","",'Employee Input 20-21'!UWC31)</f>
        <v/>
      </c>
      <c r="UWD31" s="14" t="str">
        <f>IF('Employee Input 20-21'!UWD31="","",'Employee Input 20-21'!UWD31)</f>
        <v/>
      </c>
      <c r="UWE31" s="14" t="str">
        <f>IF('Employee Input 20-21'!UWE31="","",'Employee Input 20-21'!UWE31)</f>
        <v/>
      </c>
      <c r="UWF31" s="14" t="str">
        <f>IF('Employee Input 20-21'!UWF31="","",'Employee Input 20-21'!UWF31)</f>
        <v/>
      </c>
      <c r="UWG31" s="14" t="str">
        <f>IF('Employee Input 20-21'!UWG31="","",'Employee Input 20-21'!UWG31)</f>
        <v/>
      </c>
      <c r="UWH31" s="14" t="str">
        <f>IF('Employee Input 20-21'!UWH31="","",'Employee Input 20-21'!UWH31)</f>
        <v/>
      </c>
      <c r="UWI31" s="14" t="str">
        <f>IF('Employee Input 20-21'!UWI31="","",'Employee Input 20-21'!UWI31)</f>
        <v/>
      </c>
      <c r="UWJ31" s="14" t="str">
        <f>IF('Employee Input 20-21'!UWJ31="","",'Employee Input 20-21'!UWJ31)</f>
        <v/>
      </c>
      <c r="UWK31" s="14" t="str">
        <f>IF('Employee Input 20-21'!UWK31="","",'Employee Input 20-21'!UWK31)</f>
        <v/>
      </c>
      <c r="UWL31" s="14" t="str">
        <f>IF('Employee Input 20-21'!UWL31="","",'Employee Input 20-21'!UWL31)</f>
        <v/>
      </c>
      <c r="UWM31" s="14" t="str">
        <f>IF('Employee Input 20-21'!UWM31="","",'Employee Input 20-21'!UWM31)</f>
        <v/>
      </c>
      <c r="UWN31" s="14" t="str">
        <f>IF('Employee Input 20-21'!UWN31="","",'Employee Input 20-21'!UWN31)</f>
        <v/>
      </c>
      <c r="UWO31" s="14" t="str">
        <f>IF('Employee Input 20-21'!UWO31="","",'Employee Input 20-21'!UWO31)</f>
        <v/>
      </c>
      <c r="UWP31" s="14" t="str">
        <f>IF('Employee Input 20-21'!UWP31="","",'Employee Input 20-21'!UWP31)</f>
        <v/>
      </c>
      <c r="UWQ31" s="14" t="str">
        <f>IF('Employee Input 20-21'!UWQ31="","",'Employee Input 20-21'!UWQ31)</f>
        <v/>
      </c>
      <c r="UWR31" s="14" t="str">
        <f>IF('Employee Input 20-21'!UWR31="","",'Employee Input 20-21'!UWR31)</f>
        <v/>
      </c>
      <c r="UWS31" s="14" t="str">
        <f>IF('Employee Input 20-21'!UWS31="","",'Employee Input 20-21'!UWS31)</f>
        <v/>
      </c>
      <c r="UWT31" s="14" t="str">
        <f>IF('Employee Input 20-21'!UWT31="","",'Employee Input 20-21'!UWT31)</f>
        <v/>
      </c>
      <c r="UWU31" s="14" t="str">
        <f>IF('Employee Input 20-21'!UWU31="","",'Employee Input 20-21'!UWU31)</f>
        <v/>
      </c>
      <c r="UWV31" s="14" t="str">
        <f>IF('Employee Input 20-21'!UWV31="","",'Employee Input 20-21'!UWV31)</f>
        <v/>
      </c>
      <c r="UWW31" s="14" t="str">
        <f>IF('Employee Input 20-21'!UWW31="","",'Employee Input 20-21'!UWW31)</f>
        <v/>
      </c>
      <c r="UWX31" s="14" t="str">
        <f>IF('Employee Input 20-21'!UWX31="","",'Employee Input 20-21'!UWX31)</f>
        <v/>
      </c>
      <c r="UWY31" s="14" t="str">
        <f>IF('Employee Input 20-21'!UWY31="","",'Employee Input 20-21'!UWY31)</f>
        <v/>
      </c>
      <c r="UWZ31" s="14" t="str">
        <f>IF('Employee Input 20-21'!UWZ31="","",'Employee Input 20-21'!UWZ31)</f>
        <v/>
      </c>
      <c r="UXA31" s="14" t="str">
        <f>IF('Employee Input 20-21'!UXA31="","",'Employee Input 20-21'!UXA31)</f>
        <v/>
      </c>
      <c r="UXB31" s="14" t="str">
        <f>IF('Employee Input 20-21'!UXB31="","",'Employee Input 20-21'!UXB31)</f>
        <v/>
      </c>
      <c r="UXC31" s="14" t="str">
        <f>IF('Employee Input 20-21'!UXC31="","",'Employee Input 20-21'!UXC31)</f>
        <v/>
      </c>
      <c r="UXD31" s="14" t="str">
        <f>IF('Employee Input 20-21'!UXD31="","",'Employee Input 20-21'!UXD31)</f>
        <v/>
      </c>
      <c r="UXE31" s="14" t="str">
        <f>IF('Employee Input 20-21'!UXE31="","",'Employee Input 20-21'!UXE31)</f>
        <v/>
      </c>
      <c r="UXF31" s="14" t="str">
        <f>IF('Employee Input 20-21'!UXF31="","",'Employee Input 20-21'!UXF31)</f>
        <v/>
      </c>
      <c r="UXG31" s="14" t="str">
        <f>IF('Employee Input 20-21'!UXG31="","",'Employee Input 20-21'!UXG31)</f>
        <v/>
      </c>
      <c r="UXH31" s="14" t="str">
        <f>IF('Employee Input 20-21'!UXH31="","",'Employee Input 20-21'!UXH31)</f>
        <v/>
      </c>
      <c r="UXI31" s="14" t="str">
        <f>IF('Employee Input 20-21'!UXI31="","",'Employee Input 20-21'!UXI31)</f>
        <v/>
      </c>
      <c r="UXJ31" s="14" t="str">
        <f>IF('Employee Input 20-21'!UXJ31="","",'Employee Input 20-21'!UXJ31)</f>
        <v/>
      </c>
      <c r="UXK31" s="14" t="str">
        <f>IF('Employee Input 20-21'!UXK31="","",'Employee Input 20-21'!UXK31)</f>
        <v/>
      </c>
      <c r="UXL31" s="14" t="str">
        <f>IF('Employee Input 20-21'!UXL31="","",'Employee Input 20-21'!UXL31)</f>
        <v/>
      </c>
      <c r="UXM31" s="14" t="str">
        <f>IF('Employee Input 20-21'!UXM31="","",'Employee Input 20-21'!UXM31)</f>
        <v/>
      </c>
      <c r="UXN31" s="14" t="str">
        <f>IF('Employee Input 20-21'!UXN31="","",'Employee Input 20-21'!UXN31)</f>
        <v/>
      </c>
      <c r="UXO31" s="14" t="str">
        <f>IF('Employee Input 20-21'!UXO31="","",'Employee Input 20-21'!UXO31)</f>
        <v/>
      </c>
      <c r="UXP31" s="14" t="str">
        <f>IF('Employee Input 20-21'!UXP31="","",'Employee Input 20-21'!UXP31)</f>
        <v/>
      </c>
      <c r="UXQ31" s="14" t="str">
        <f>IF('Employee Input 20-21'!UXQ31="","",'Employee Input 20-21'!UXQ31)</f>
        <v/>
      </c>
      <c r="UXR31" s="14" t="str">
        <f>IF('Employee Input 20-21'!UXR31="","",'Employee Input 20-21'!UXR31)</f>
        <v/>
      </c>
      <c r="UXS31" s="14" t="str">
        <f>IF('Employee Input 20-21'!UXS31="","",'Employee Input 20-21'!UXS31)</f>
        <v/>
      </c>
      <c r="UXT31" s="14" t="str">
        <f>IF('Employee Input 20-21'!UXT31="","",'Employee Input 20-21'!UXT31)</f>
        <v/>
      </c>
      <c r="UXU31" s="14" t="str">
        <f>IF('Employee Input 20-21'!UXU31="","",'Employee Input 20-21'!UXU31)</f>
        <v/>
      </c>
      <c r="UXV31" s="14" t="str">
        <f>IF('Employee Input 20-21'!UXV31="","",'Employee Input 20-21'!UXV31)</f>
        <v/>
      </c>
      <c r="UXW31" s="14" t="str">
        <f>IF('Employee Input 20-21'!UXW31="","",'Employee Input 20-21'!UXW31)</f>
        <v/>
      </c>
      <c r="UXX31" s="14" t="str">
        <f>IF('Employee Input 20-21'!UXX31="","",'Employee Input 20-21'!UXX31)</f>
        <v/>
      </c>
      <c r="UXY31" s="14" t="str">
        <f>IF('Employee Input 20-21'!UXY31="","",'Employee Input 20-21'!UXY31)</f>
        <v/>
      </c>
      <c r="UXZ31" s="14" t="str">
        <f>IF('Employee Input 20-21'!UXZ31="","",'Employee Input 20-21'!UXZ31)</f>
        <v/>
      </c>
      <c r="UYA31" s="14" t="str">
        <f>IF('Employee Input 20-21'!UYA31="","",'Employee Input 20-21'!UYA31)</f>
        <v/>
      </c>
      <c r="UYB31" s="14" t="str">
        <f>IF('Employee Input 20-21'!UYB31="","",'Employee Input 20-21'!UYB31)</f>
        <v/>
      </c>
      <c r="UYC31" s="14" t="str">
        <f>IF('Employee Input 20-21'!UYC31="","",'Employee Input 20-21'!UYC31)</f>
        <v/>
      </c>
      <c r="UYD31" s="14" t="str">
        <f>IF('Employee Input 20-21'!UYD31="","",'Employee Input 20-21'!UYD31)</f>
        <v/>
      </c>
      <c r="UYE31" s="14" t="str">
        <f>IF('Employee Input 20-21'!UYE31="","",'Employee Input 20-21'!UYE31)</f>
        <v/>
      </c>
      <c r="UYF31" s="14" t="str">
        <f>IF('Employee Input 20-21'!UYF31="","",'Employee Input 20-21'!UYF31)</f>
        <v/>
      </c>
      <c r="UYG31" s="14" t="str">
        <f>IF('Employee Input 20-21'!UYG31="","",'Employee Input 20-21'!UYG31)</f>
        <v/>
      </c>
      <c r="UYH31" s="14" t="str">
        <f>IF('Employee Input 20-21'!UYH31="","",'Employee Input 20-21'!UYH31)</f>
        <v/>
      </c>
      <c r="UYI31" s="14" t="str">
        <f>IF('Employee Input 20-21'!UYI31="","",'Employee Input 20-21'!UYI31)</f>
        <v/>
      </c>
      <c r="UYJ31" s="14" t="str">
        <f>IF('Employee Input 20-21'!UYJ31="","",'Employee Input 20-21'!UYJ31)</f>
        <v/>
      </c>
      <c r="UYK31" s="14" t="str">
        <f>IF('Employee Input 20-21'!UYK31="","",'Employee Input 20-21'!UYK31)</f>
        <v/>
      </c>
      <c r="UYL31" s="14" t="str">
        <f>IF('Employee Input 20-21'!UYL31="","",'Employee Input 20-21'!UYL31)</f>
        <v/>
      </c>
      <c r="UYM31" s="14" t="str">
        <f>IF('Employee Input 20-21'!UYM31="","",'Employee Input 20-21'!UYM31)</f>
        <v/>
      </c>
      <c r="UYN31" s="14" t="str">
        <f>IF('Employee Input 20-21'!UYN31="","",'Employee Input 20-21'!UYN31)</f>
        <v/>
      </c>
      <c r="UYO31" s="14" t="str">
        <f>IF('Employee Input 20-21'!UYO31="","",'Employee Input 20-21'!UYO31)</f>
        <v/>
      </c>
      <c r="UYP31" s="14" t="str">
        <f>IF('Employee Input 20-21'!UYP31="","",'Employee Input 20-21'!UYP31)</f>
        <v/>
      </c>
      <c r="UYQ31" s="14" t="str">
        <f>IF('Employee Input 20-21'!UYQ31="","",'Employee Input 20-21'!UYQ31)</f>
        <v/>
      </c>
      <c r="UYR31" s="14" t="str">
        <f>IF('Employee Input 20-21'!UYR31="","",'Employee Input 20-21'!UYR31)</f>
        <v/>
      </c>
      <c r="UYS31" s="14" t="str">
        <f>IF('Employee Input 20-21'!UYS31="","",'Employee Input 20-21'!UYS31)</f>
        <v/>
      </c>
      <c r="UYT31" s="14" t="str">
        <f>IF('Employee Input 20-21'!UYT31="","",'Employee Input 20-21'!UYT31)</f>
        <v/>
      </c>
      <c r="UYU31" s="14" t="str">
        <f>IF('Employee Input 20-21'!UYU31="","",'Employee Input 20-21'!UYU31)</f>
        <v/>
      </c>
      <c r="UYV31" s="14" t="str">
        <f>IF('Employee Input 20-21'!UYV31="","",'Employee Input 20-21'!UYV31)</f>
        <v/>
      </c>
      <c r="UYW31" s="14" t="str">
        <f>IF('Employee Input 20-21'!UYW31="","",'Employee Input 20-21'!UYW31)</f>
        <v/>
      </c>
      <c r="UYX31" s="14" t="str">
        <f>IF('Employee Input 20-21'!UYX31="","",'Employee Input 20-21'!UYX31)</f>
        <v/>
      </c>
      <c r="UYY31" s="14" t="str">
        <f>IF('Employee Input 20-21'!UYY31="","",'Employee Input 20-21'!UYY31)</f>
        <v/>
      </c>
      <c r="UYZ31" s="14" t="str">
        <f>IF('Employee Input 20-21'!UYZ31="","",'Employee Input 20-21'!UYZ31)</f>
        <v/>
      </c>
      <c r="UZA31" s="14" t="str">
        <f>IF('Employee Input 20-21'!UZA31="","",'Employee Input 20-21'!UZA31)</f>
        <v/>
      </c>
      <c r="UZB31" s="14" t="str">
        <f>IF('Employee Input 20-21'!UZB31="","",'Employee Input 20-21'!UZB31)</f>
        <v/>
      </c>
      <c r="UZC31" s="14" t="str">
        <f>IF('Employee Input 20-21'!UZC31="","",'Employee Input 20-21'!UZC31)</f>
        <v/>
      </c>
      <c r="UZD31" s="14" t="str">
        <f>IF('Employee Input 20-21'!UZD31="","",'Employee Input 20-21'!UZD31)</f>
        <v/>
      </c>
      <c r="UZE31" s="14" t="str">
        <f>IF('Employee Input 20-21'!UZE31="","",'Employee Input 20-21'!UZE31)</f>
        <v/>
      </c>
      <c r="UZF31" s="14" t="str">
        <f>IF('Employee Input 20-21'!UZF31="","",'Employee Input 20-21'!UZF31)</f>
        <v/>
      </c>
      <c r="UZG31" s="14" t="str">
        <f>IF('Employee Input 20-21'!UZG31="","",'Employee Input 20-21'!UZG31)</f>
        <v/>
      </c>
      <c r="UZH31" s="14" t="str">
        <f>IF('Employee Input 20-21'!UZH31="","",'Employee Input 20-21'!UZH31)</f>
        <v/>
      </c>
      <c r="UZI31" s="14" t="str">
        <f>IF('Employee Input 20-21'!UZI31="","",'Employee Input 20-21'!UZI31)</f>
        <v/>
      </c>
      <c r="UZJ31" s="14" t="str">
        <f>IF('Employee Input 20-21'!UZJ31="","",'Employee Input 20-21'!UZJ31)</f>
        <v/>
      </c>
      <c r="UZK31" s="14" t="str">
        <f>IF('Employee Input 20-21'!UZK31="","",'Employee Input 20-21'!UZK31)</f>
        <v/>
      </c>
      <c r="UZL31" s="14" t="str">
        <f>IF('Employee Input 20-21'!UZL31="","",'Employee Input 20-21'!UZL31)</f>
        <v/>
      </c>
      <c r="UZM31" s="14" t="str">
        <f>IF('Employee Input 20-21'!UZM31="","",'Employee Input 20-21'!UZM31)</f>
        <v/>
      </c>
      <c r="UZN31" s="14" t="str">
        <f>IF('Employee Input 20-21'!UZN31="","",'Employee Input 20-21'!UZN31)</f>
        <v/>
      </c>
      <c r="UZO31" s="14" t="str">
        <f>IF('Employee Input 20-21'!UZO31="","",'Employee Input 20-21'!UZO31)</f>
        <v/>
      </c>
      <c r="UZP31" s="14" t="str">
        <f>IF('Employee Input 20-21'!UZP31="","",'Employee Input 20-21'!UZP31)</f>
        <v/>
      </c>
      <c r="UZQ31" s="14" t="str">
        <f>IF('Employee Input 20-21'!UZQ31="","",'Employee Input 20-21'!UZQ31)</f>
        <v/>
      </c>
      <c r="UZR31" s="14" t="str">
        <f>IF('Employee Input 20-21'!UZR31="","",'Employee Input 20-21'!UZR31)</f>
        <v/>
      </c>
      <c r="UZS31" s="14" t="str">
        <f>IF('Employee Input 20-21'!UZS31="","",'Employee Input 20-21'!UZS31)</f>
        <v/>
      </c>
      <c r="UZT31" s="14" t="str">
        <f>IF('Employee Input 20-21'!UZT31="","",'Employee Input 20-21'!UZT31)</f>
        <v/>
      </c>
      <c r="UZU31" s="14" t="str">
        <f>IF('Employee Input 20-21'!UZU31="","",'Employee Input 20-21'!UZU31)</f>
        <v/>
      </c>
      <c r="UZV31" s="14" t="str">
        <f>IF('Employee Input 20-21'!UZV31="","",'Employee Input 20-21'!UZV31)</f>
        <v/>
      </c>
      <c r="UZW31" s="14" t="str">
        <f>IF('Employee Input 20-21'!UZW31="","",'Employee Input 20-21'!UZW31)</f>
        <v/>
      </c>
      <c r="UZX31" s="14" t="str">
        <f>IF('Employee Input 20-21'!UZX31="","",'Employee Input 20-21'!UZX31)</f>
        <v/>
      </c>
      <c r="UZY31" s="14" t="str">
        <f>IF('Employee Input 20-21'!UZY31="","",'Employee Input 20-21'!UZY31)</f>
        <v/>
      </c>
      <c r="UZZ31" s="14" t="str">
        <f>IF('Employee Input 20-21'!UZZ31="","",'Employee Input 20-21'!UZZ31)</f>
        <v/>
      </c>
      <c r="VAA31" s="14" t="str">
        <f>IF('Employee Input 20-21'!VAA31="","",'Employee Input 20-21'!VAA31)</f>
        <v/>
      </c>
      <c r="VAB31" s="14" t="str">
        <f>IF('Employee Input 20-21'!VAB31="","",'Employee Input 20-21'!VAB31)</f>
        <v/>
      </c>
      <c r="VAC31" s="14" t="str">
        <f>IF('Employee Input 20-21'!VAC31="","",'Employee Input 20-21'!VAC31)</f>
        <v/>
      </c>
      <c r="VAD31" s="14" t="str">
        <f>IF('Employee Input 20-21'!VAD31="","",'Employee Input 20-21'!VAD31)</f>
        <v/>
      </c>
      <c r="VAE31" s="14" t="str">
        <f>IF('Employee Input 20-21'!VAE31="","",'Employee Input 20-21'!VAE31)</f>
        <v/>
      </c>
      <c r="VAF31" s="14" t="str">
        <f>IF('Employee Input 20-21'!VAF31="","",'Employee Input 20-21'!VAF31)</f>
        <v/>
      </c>
      <c r="VAG31" s="14" t="str">
        <f>IF('Employee Input 20-21'!VAG31="","",'Employee Input 20-21'!VAG31)</f>
        <v/>
      </c>
      <c r="VAH31" s="14" t="str">
        <f>IF('Employee Input 20-21'!VAH31="","",'Employee Input 20-21'!VAH31)</f>
        <v/>
      </c>
      <c r="VAI31" s="14" t="str">
        <f>IF('Employee Input 20-21'!VAI31="","",'Employee Input 20-21'!VAI31)</f>
        <v/>
      </c>
      <c r="VAJ31" s="14" t="str">
        <f>IF('Employee Input 20-21'!VAJ31="","",'Employee Input 20-21'!VAJ31)</f>
        <v/>
      </c>
      <c r="VAK31" s="14" t="str">
        <f>IF('Employee Input 20-21'!VAK31="","",'Employee Input 20-21'!VAK31)</f>
        <v/>
      </c>
      <c r="VAL31" s="14" t="str">
        <f>IF('Employee Input 20-21'!VAL31="","",'Employee Input 20-21'!VAL31)</f>
        <v/>
      </c>
      <c r="VAM31" s="14" t="str">
        <f>IF('Employee Input 20-21'!VAM31="","",'Employee Input 20-21'!VAM31)</f>
        <v/>
      </c>
      <c r="VAN31" s="14" t="str">
        <f>IF('Employee Input 20-21'!VAN31="","",'Employee Input 20-21'!VAN31)</f>
        <v/>
      </c>
      <c r="VAO31" s="14" t="str">
        <f>IF('Employee Input 20-21'!VAO31="","",'Employee Input 20-21'!VAO31)</f>
        <v/>
      </c>
      <c r="VAP31" s="14" t="str">
        <f>IF('Employee Input 20-21'!VAP31="","",'Employee Input 20-21'!VAP31)</f>
        <v/>
      </c>
      <c r="VAQ31" s="14" t="str">
        <f>IF('Employee Input 20-21'!VAQ31="","",'Employee Input 20-21'!VAQ31)</f>
        <v/>
      </c>
      <c r="VAR31" s="14" t="str">
        <f>IF('Employee Input 20-21'!VAR31="","",'Employee Input 20-21'!VAR31)</f>
        <v/>
      </c>
      <c r="VAS31" s="14" t="str">
        <f>IF('Employee Input 20-21'!VAS31="","",'Employee Input 20-21'!VAS31)</f>
        <v/>
      </c>
      <c r="VAT31" s="14" t="str">
        <f>IF('Employee Input 20-21'!VAT31="","",'Employee Input 20-21'!VAT31)</f>
        <v/>
      </c>
      <c r="VAU31" s="14" t="str">
        <f>IF('Employee Input 20-21'!VAU31="","",'Employee Input 20-21'!VAU31)</f>
        <v/>
      </c>
      <c r="VAV31" s="14" t="str">
        <f>IF('Employee Input 20-21'!VAV31="","",'Employee Input 20-21'!VAV31)</f>
        <v/>
      </c>
      <c r="VAW31" s="14" t="str">
        <f>IF('Employee Input 20-21'!VAW31="","",'Employee Input 20-21'!VAW31)</f>
        <v/>
      </c>
      <c r="VAX31" s="14" t="str">
        <f>IF('Employee Input 20-21'!VAX31="","",'Employee Input 20-21'!VAX31)</f>
        <v/>
      </c>
      <c r="VAY31" s="14" t="str">
        <f>IF('Employee Input 20-21'!VAY31="","",'Employee Input 20-21'!VAY31)</f>
        <v/>
      </c>
      <c r="VAZ31" s="14" t="str">
        <f>IF('Employee Input 20-21'!VAZ31="","",'Employee Input 20-21'!VAZ31)</f>
        <v/>
      </c>
      <c r="VBA31" s="14" t="str">
        <f>IF('Employee Input 20-21'!VBA31="","",'Employee Input 20-21'!VBA31)</f>
        <v/>
      </c>
      <c r="VBB31" s="14" t="str">
        <f>IF('Employee Input 20-21'!VBB31="","",'Employee Input 20-21'!VBB31)</f>
        <v/>
      </c>
      <c r="VBC31" s="14" t="str">
        <f>IF('Employee Input 20-21'!VBC31="","",'Employee Input 20-21'!VBC31)</f>
        <v/>
      </c>
      <c r="VBD31" s="14" t="str">
        <f>IF('Employee Input 20-21'!VBD31="","",'Employee Input 20-21'!VBD31)</f>
        <v/>
      </c>
      <c r="VBE31" s="14" t="str">
        <f>IF('Employee Input 20-21'!VBE31="","",'Employee Input 20-21'!VBE31)</f>
        <v/>
      </c>
      <c r="VBF31" s="14" t="str">
        <f>IF('Employee Input 20-21'!VBF31="","",'Employee Input 20-21'!VBF31)</f>
        <v/>
      </c>
      <c r="VBG31" s="14" t="str">
        <f>IF('Employee Input 20-21'!VBG31="","",'Employee Input 20-21'!VBG31)</f>
        <v/>
      </c>
      <c r="VBH31" s="14" t="str">
        <f>IF('Employee Input 20-21'!VBH31="","",'Employee Input 20-21'!VBH31)</f>
        <v/>
      </c>
      <c r="VBI31" s="14" t="str">
        <f>IF('Employee Input 20-21'!VBI31="","",'Employee Input 20-21'!VBI31)</f>
        <v/>
      </c>
      <c r="VBJ31" s="14" t="str">
        <f>IF('Employee Input 20-21'!VBJ31="","",'Employee Input 20-21'!VBJ31)</f>
        <v/>
      </c>
      <c r="VBK31" s="14" t="str">
        <f>IF('Employee Input 20-21'!VBK31="","",'Employee Input 20-21'!VBK31)</f>
        <v/>
      </c>
      <c r="VBL31" s="14" t="str">
        <f>IF('Employee Input 20-21'!VBL31="","",'Employee Input 20-21'!VBL31)</f>
        <v/>
      </c>
      <c r="VBM31" s="14" t="str">
        <f>IF('Employee Input 20-21'!VBM31="","",'Employee Input 20-21'!VBM31)</f>
        <v/>
      </c>
      <c r="VBN31" s="14" t="str">
        <f>IF('Employee Input 20-21'!VBN31="","",'Employee Input 20-21'!VBN31)</f>
        <v/>
      </c>
      <c r="VBO31" s="14" t="str">
        <f>IF('Employee Input 20-21'!VBO31="","",'Employee Input 20-21'!VBO31)</f>
        <v/>
      </c>
      <c r="VBP31" s="14" t="str">
        <f>IF('Employee Input 20-21'!VBP31="","",'Employee Input 20-21'!VBP31)</f>
        <v/>
      </c>
      <c r="VBQ31" s="14" t="str">
        <f>IF('Employee Input 20-21'!VBQ31="","",'Employee Input 20-21'!VBQ31)</f>
        <v/>
      </c>
      <c r="VBR31" s="14" t="str">
        <f>IF('Employee Input 20-21'!VBR31="","",'Employee Input 20-21'!VBR31)</f>
        <v/>
      </c>
      <c r="VBS31" s="14" t="str">
        <f>IF('Employee Input 20-21'!VBS31="","",'Employee Input 20-21'!VBS31)</f>
        <v/>
      </c>
      <c r="VBT31" s="14" t="str">
        <f>IF('Employee Input 20-21'!VBT31="","",'Employee Input 20-21'!VBT31)</f>
        <v/>
      </c>
      <c r="VBU31" s="14" t="str">
        <f>IF('Employee Input 20-21'!VBU31="","",'Employee Input 20-21'!VBU31)</f>
        <v/>
      </c>
      <c r="VBV31" s="14" t="str">
        <f>IF('Employee Input 20-21'!VBV31="","",'Employee Input 20-21'!VBV31)</f>
        <v/>
      </c>
      <c r="VBW31" s="14" t="str">
        <f>IF('Employee Input 20-21'!VBW31="","",'Employee Input 20-21'!VBW31)</f>
        <v/>
      </c>
      <c r="VBX31" s="14" t="str">
        <f>IF('Employee Input 20-21'!VBX31="","",'Employee Input 20-21'!VBX31)</f>
        <v/>
      </c>
      <c r="VBY31" s="14" t="str">
        <f>IF('Employee Input 20-21'!VBY31="","",'Employee Input 20-21'!VBY31)</f>
        <v/>
      </c>
      <c r="VBZ31" s="14" t="str">
        <f>IF('Employee Input 20-21'!VBZ31="","",'Employee Input 20-21'!VBZ31)</f>
        <v/>
      </c>
      <c r="VCA31" s="14" t="str">
        <f>IF('Employee Input 20-21'!VCA31="","",'Employee Input 20-21'!VCA31)</f>
        <v/>
      </c>
      <c r="VCB31" s="14" t="str">
        <f>IF('Employee Input 20-21'!VCB31="","",'Employee Input 20-21'!VCB31)</f>
        <v/>
      </c>
      <c r="VCC31" s="14" t="str">
        <f>IF('Employee Input 20-21'!VCC31="","",'Employee Input 20-21'!VCC31)</f>
        <v/>
      </c>
      <c r="VCD31" s="14" t="str">
        <f>IF('Employee Input 20-21'!VCD31="","",'Employee Input 20-21'!VCD31)</f>
        <v/>
      </c>
      <c r="VCE31" s="14" t="str">
        <f>IF('Employee Input 20-21'!VCE31="","",'Employee Input 20-21'!VCE31)</f>
        <v/>
      </c>
      <c r="VCF31" s="14" t="str">
        <f>IF('Employee Input 20-21'!VCF31="","",'Employee Input 20-21'!VCF31)</f>
        <v/>
      </c>
      <c r="VCG31" s="14" t="str">
        <f>IF('Employee Input 20-21'!VCG31="","",'Employee Input 20-21'!VCG31)</f>
        <v/>
      </c>
      <c r="VCH31" s="14" t="str">
        <f>IF('Employee Input 20-21'!VCH31="","",'Employee Input 20-21'!VCH31)</f>
        <v/>
      </c>
      <c r="VCI31" s="14" t="str">
        <f>IF('Employee Input 20-21'!VCI31="","",'Employee Input 20-21'!VCI31)</f>
        <v/>
      </c>
      <c r="VCJ31" s="14" t="str">
        <f>IF('Employee Input 20-21'!VCJ31="","",'Employee Input 20-21'!VCJ31)</f>
        <v/>
      </c>
      <c r="VCK31" s="14" t="str">
        <f>IF('Employee Input 20-21'!VCK31="","",'Employee Input 20-21'!VCK31)</f>
        <v/>
      </c>
      <c r="VCL31" s="14" t="str">
        <f>IF('Employee Input 20-21'!VCL31="","",'Employee Input 20-21'!VCL31)</f>
        <v/>
      </c>
      <c r="VCM31" s="14" t="str">
        <f>IF('Employee Input 20-21'!VCM31="","",'Employee Input 20-21'!VCM31)</f>
        <v/>
      </c>
      <c r="VCN31" s="14" t="str">
        <f>IF('Employee Input 20-21'!VCN31="","",'Employee Input 20-21'!VCN31)</f>
        <v/>
      </c>
      <c r="VCO31" s="14" t="str">
        <f>IF('Employee Input 20-21'!VCO31="","",'Employee Input 20-21'!VCO31)</f>
        <v/>
      </c>
      <c r="VCP31" s="14" t="str">
        <f>IF('Employee Input 20-21'!VCP31="","",'Employee Input 20-21'!VCP31)</f>
        <v/>
      </c>
      <c r="VCQ31" s="14" t="str">
        <f>IF('Employee Input 20-21'!VCQ31="","",'Employee Input 20-21'!VCQ31)</f>
        <v/>
      </c>
      <c r="VCR31" s="14" t="str">
        <f>IF('Employee Input 20-21'!VCR31="","",'Employee Input 20-21'!VCR31)</f>
        <v/>
      </c>
      <c r="VCS31" s="14" t="str">
        <f>IF('Employee Input 20-21'!VCS31="","",'Employee Input 20-21'!VCS31)</f>
        <v/>
      </c>
      <c r="VCT31" s="14" t="str">
        <f>IF('Employee Input 20-21'!VCT31="","",'Employee Input 20-21'!VCT31)</f>
        <v/>
      </c>
      <c r="VCU31" s="14" t="str">
        <f>IF('Employee Input 20-21'!VCU31="","",'Employee Input 20-21'!VCU31)</f>
        <v/>
      </c>
      <c r="VCV31" s="14" t="str">
        <f>IF('Employee Input 20-21'!VCV31="","",'Employee Input 20-21'!VCV31)</f>
        <v/>
      </c>
      <c r="VCW31" s="14" t="str">
        <f>IF('Employee Input 20-21'!VCW31="","",'Employee Input 20-21'!VCW31)</f>
        <v/>
      </c>
      <c r="VCX31" s="14" t="str">
        <f>IF('Employee Input 20-21'!VCX31="","",'Employee Input 20-21'!VCX31)</f>
        <v/>
      </c>
      <c r="VCY31" s="14" t="str">
        <f>IF('Employee Input 20-21'!VCY31="","",'Employee Input 20-21'!VCY31)</f>
        <v/>
      </c>
      <c r="VCZ31" s="14" t="str">
        <f>IF('Employee Input 20-21'!VCZ31="","",'Employee Input 20-21'!VCZ31)</f>
        <v/>
      </c>
      <c r="VDA31" s="14" t="str">
        <f>IF('Employee Input 20-21'!VDA31="","",'Employee Input 20-21'!VDA31)</f>
        <v/>
      </c>
      <c r="VDB31" s="14" t="str">
        <f>IF('Employee Input 20-21'!VDB31="","",'Employee Input 20-21'!VDB31)</f>
        <v/>
      </c>
      <c r="VDC31" s="14" t="str">
        <f>IF('Employee Input 20-21'!VDC31="","",'Employee Input 20-21'!VDC31)</f>
        <v/>
      </c>
      <c r="VDD31" s="14" t="str">
        <f>IF('Employee Input 20-21'!VDD31="","",'Employee Input 20-21'!VDD31)</f>
        <v/>
      </c>
      <c r="VDE31" s="14" t="str">
        <f>IF('Employee Input 20-21'!VDE31="","",'Employee Input 20-21'!VDE31)</f>
        <v/>
      </c>
      <c r="VDF31" s="14" t="str">
        <f>IF('Employee Input 20-21'!VDF31="","",'Employee Input 20-21'!VDF31)</f>
        <v/>
      </c>
      <c r="VDG31" s="14" t="str">
        <f>IF('Employee Input 20-21'!VDG31="","",'Employee Input 20-21'!VDG31)</f>
        <v/>
      </c>
      <c r="VDH31" s="14" t="str">
        <f>IF('Employee Input 20-21'!VDH31="","",'Employee Input 20-21'!VDH31)</f>
        <v/>
      </c>
      <c r="VDI31" s="14" t="str">
        <f>IF('Employee Input 20-21'!VDI31="","",'Employee Input 20-21'!VDI31)</f>
        <v/>
      </c>
      <c r="VDJ31" s="14" t="str">
        <f>IF('Employee Input 20-21'!VDJ31="","",'Employee Input 20-21'!VDJ31)</f>
        <v/>
      </c>
      <c r="VDK31" s="14" t="str">
        <f>IF('Employee Input 20-21'!VDK31="","",'Employee Input 20-21'!VDK31)</f>
        <v/>
      </c>
      <c r="VDL31" s="14" t="str">
        <f>IF('Employee Input 20-21'!VDL31="","",'Employee Input 20-21'!VDL31)</f>
        <v/>
      </c>
      <c r="VDM31" s="14" t="str">
        <f>IF('Employee Input 20-21'!VDM31="","",'Employee Input 20-21'!VDM31)</f>
        <v/>
      </c>
      <c r="VDN31" s="14" t="str">
        <f>IF('Employee Input 20-21'!VDN31="","",'Employee Input 20-21'!VDN31)</f>
        <v/>
      </c>
      <c r="VDO31" s="14" t="str">
        <f>IF('Employee Input 20-21'!VDO31="","",'Employee Input 20-21'!VDO31)</f>
        <v/>
      </c>
      <c r="VDP31" s="14" t="str">
        <f>IF('Employee Input 20-21'!VDP31="","",'Employee Input 20-21'!VDP31)</f>
        <v/>
      </c>
      <c r="VDQ31" s="14" t="str">
        <f>IF('Employee Input 20-21'!VDQ31="","",'Employee Input 20-21'!VDQ31)</f>
        <v/>
      </c>
      <c r="VDR31" s="14" t="str">
        <f>IF('Employee Input 20-21'!VDR31="","",'Employee Input 20-21'!VDR31)</f>
        <v/>
      </c>
      <c r="VDS31" s="14" t="str">
        <f>IF('Employee Input 20-21'!VDS31="","",'Employee Input 20-21'!VDS31)</f>
        <v/>
      </c>
      <c r="VDT31" s="14" t="str">
        <f>IF('Employee Input 20-21'!VDT31="","",'Employee Input 20-21'!VDT31)</f>
        <v/>
      </c>
      <c r="VDU31" s="14" t="str">
        <f>IF('Employee Input 20-21'!VDU31="","",'Employee Input 20-21'!VDU31)</f>
        <v/>
      </c>
      <c r="VDV31" s="14" t="str">
        <f>IF('Employee Input 20-21'!VDV31="","",'Employee Input 20-21'!VDV31)</f>
        <v/>
      </c>
      <c r="VDW31" s="14" t="str">
        <f>IF('Employee Input 20-21'!VDW31="","",'Employee Input 20-21'!VDW31)</f>
        <v/>
      </c>
      <c r="VDX31" s="14" t="str">
        <f>IF('Employee Input 20-21'!VDX31="","",'Employee Input 20-21'!VDX31)</f>
        <v/>
      </c>
      <c r="VDY31" s="14" t="str">
        <f>IF('Employee Input 20-21'!VDY31="","",'Employee Input 20-21'!VDY31)</f>
        <v/>
      </c>
      <c r="VDZ31" s="14" t="str">
        <f>IF('Employee Input 20-21'!VDZ31="","",'Employee Input 20-21'!VDZ31)</f>
        <v/>
      </c>
      <c r="VEA31" s="14" t="str">
        <f>IF('Employee Input 20-21'!VEA31="","",'Employee Input 20-21'!VEA31)</f>
        <v/>
      </c>
      <c r="VEB31" s="14" t="str">
        <f>IF('Employee Input 20-21'!VEB31="","",'Employee Input 20-21'!VEB31)</f>
        <v/>
      </c>
      <c r="VEC31" s="14" t="str">
        <f>IF('Employee Input 20-21'!VEC31="","",'Employee Input 20-21'!VEC31)</f>
        <v/>
      </c>
      <c r="VED31" s="14" t="str">
        <f>IF('Employee Input 20-21'!VED31="","",'Employee Input 20-21'!VED31)</f>
        <v/>
      </c>
      <c r="VEE31" s="14" t="str">
        <f>IF('Employee Input 20-21'!VEE31="","",'Employee Input 20-21'!VEE31)</f>
        <v/>
      </c>
      <c r="VEF31" s="14" t="str">
        <f>IF('Employee Input 20-21'!VEF31="","",'Employee Input 20-21'!VEF31)</f>
        <v/>
      </c>
      <c r="VEG31" s="14" t="str">
        <f>IF('Employee Input 20-21'!VEG31="","",'Employee Input 20-21'!VEG31)</f>
        <v/>
      </c>
      <c r="VEH31" s="14" t="str">
        <f>IF('Employee Input 20-21'!VEH31="","",'Employee Input 20-21'!VEH31)</f>
        <v/>
      </c>
      <c r="VEI31" s="14" t="str">
        <f>IF('Employee Input 20-21'!VEI31="","",'Employee Input 20-21'!VEI31)</f>
        <v/>
      </c>
      <c r="VEJ31" s="14" t="str">
        <f>IF('Employee Input 20-21'!VEJ31="","",'Employee Input 20-21'!VEJ31)</f>
        <v/>
      </c>
      <c r="VEK31" s="14" t="str">
        <f>IF('Employee Input 20-21'!VEK31="","",'Employee Input 20-21'!VEK31)</f>
        <v/>
      </c>
      <c r="VEL31" s="14" t="str">
        <f>IF('Employee Input 20-21'!VEL31="","",'Employee Input 20-21'!VEL31)</f>
        <v/>
      </c>
      <c r="VEM31" s="14" t="str">
        <f>IF('Employee Input 20-21'!VEM31="","",'Employee Input 20-21'!VEM31)</f>
        <v/>
      </c>
      <c r="VEN31" s="14" t="str">
        <f>IF('Employee Input 20-21'!VEN31="","",'Employee Input 20-21'!VEN31)</f>
        <v/>
      </c>
      <c r="VEO31" s="14" t="str">
        <f>IF('Employee Input 20-21'!VEO31="","",'Employee Input 20-21'!VEO31)</f>
        <v/>
      </c>
      <c r="VEP31" s="14" t="str">
        <f>IF('Employee Input 20-21'!VEP31="","",'Employee Input 20-21'!VEP31)</f>
        <v/>
      </c>
      <c r="VEQ31" s="14" t="str">
        <f>IF('Employee Input 20-21'!VEQ31="","",'Employee Input 20-21'!VEQ31)</f>
        <v/>
      </c>
      <c r="VER31" s="14" t="str">
        <f>IF('Employee Input 20-21'!VER31="","",'Employee Input 20-21'!VER31)</f>
        <v/>
      </c>
      <c r="VES31" s="14" t="str">
        <f>IF('Employee Input 20-21'!VES31="","",'Employee Input 20-21'!VES31)</f>
        <v/>
      </c>
      <c r="VET31" s="14" t="str">
        <f>IF('Employee Input 20-21'!VET31="","",'Employee Input 20-21'!VET31)</f>
        <v/>
      </c>
      <c r="VEU31" s="14" t="str">
        <f>IF('Employee Input 20-21'!VEU31="","",'Employee Input 20-21'!VEU31)</f>
        <v/>
      </c>
      <c r="VEV31" s="14" t="str">
        <f>IF('Employee Input 20-21'!VEV31="","",'Employee Input 20-21'!VEV31)</f>
        <v/>
      </c>
      <c r="VEW31" s="14" t="str">
        <f>IF('Employee Input 20-21'!VEW31="","",'Employee Input 20-21'!VEW31)</f>
        <v/>
      </c>
      <c r="VEX31" s="14" t="str">
        <f>IF('Employee Input 20-21'!VEX31="","",'Employee Input 20-21'!VEX31)</f>
        <v/>
      </c>
      <c r="VEY31" s="14" t="str">
        <f>IF('Employee Input 20-21'!VEY31="","",'Employee Input 20-21'!VEY31)</f>
        <v/>
      </c>
      <c r="VEZ31" s="14" t="str">
        <f>IF('Employee Input 20-21'!VEZ31="","",'Employee Input 20-21'!VEZ31)</f>
        <v/>
      </c>
      <c r="VFA31" s="14" t="str">
        <f>IF('Employee Input 20-21'!VFA31="","",'Employee Input 20-21'!VFA31)</f>
        <v/>
      </c>
      <c r="VFB31" s="14" t="str">
        <f>IF('Employee Input 20-21'!VFB31="","",'Employee Input 20-21'!VFB31)</f>
        <v/>
      </c>
      <c r="VFC31" s="14" t="str">
        <f>IF('Employee Input 20-21'!VFC31="","",'Employee Input 20-21'!VFC31)</f>
        <v/>
      </c>
      <c r="VFD31" s="14" t="str">
        <f>IF('Employee Input 20-21'!VFD31="","",'Employee Input 20-21'!VFD31)</f>
        <v/>
      </c>
      <c r="VFE31" s="14" t="str">
        <f>IF('Employee Input 20-21'!VFE31="","",'Employee Input 20-21'!VFE31)</f>
        <v/>
      </c>
      <c r="VFF31" s="14" t="str">
        <f>IF('Employee Input 20-21'!VFF31="","",'Employee Input 20-21'!VFF31)</f>
        <v/>
      </c>
      <c r="VFG31" s="14" t="str">
        <f>IF('Employee Input 20-21'!VFG31="","",'Employee Input 20-21'!VFG31)</f>
        <v/>
      </c>
      <c r="VFH31" s="14" t="str">
        <f>IF('Employee Input 20-21'!VFH31="","",'Employee Input 20-21'!VFH31)</f>
        <v/>
      </c>
      <c r="VFI31" s="14" t="str">
        <f>IF('Employee Input 20-21'!VFI31="","",'Employee Input 20-21'!VFI31)</f>
        <v/>
      </c>
      <c r="VFJ31" s="14" t="str">
        <f>IF('Employee Input 20-21'!VFJ31="","",'Employee Input 20-21'!VFJ31)</f>
        <v/>
      </c>
      <c r="VFK31" s="14" t="str">
        <f>IF('Employee Input 20-21'!VFK31="","",'Employee Input 20-21'!VFK31)</f>
        <v/>
      </c>
      <c r="VFL31" s="14" t="str">
        <f>IF('Employee Input 20-21'!VFL31="","",'Employee Input 20-21'!VFL31)</f>
        <v/>
      </c>
      <c r="VFM31" s="14" t="str">
        <f>IF('Employee Input 20-21'!VFM31="","",'Employee Input 20-21'!VFM31)</f>
        <v/>
      </c>
      <c r="VFN31" s="14" t="str">
        <f>IF('Employee Input 20-21'!VFN31="","",'Employee Input 20-21'!VFN31)</f>
        <v/>
      </c>
      <c r="VFO31" s="14" t="str">
        <f>IF('Employee Input 20-21'!VFO31="","",'Employee Input 20-21'!VFO31)</f>
        <v/>
      </c>
      <c r="VFP31" s="14" t="str">
        <f>IF('Employee Input 20-21'!VFP31="","",'Employee Input 20-21'!VFP31)</f>
        <v/>
      </c>
      <c r="VFQ31" s="14" t="str">
        <f>IF('Employee Input 20-21'!VFQ31="","",'Employee Input 20-21'!VFQ31)</f>
        <v/>
      </c>
      <c r="VFR31" s="14" t="str">
        <f>IF('Employee Input 20-21'!VFR31="","",'Employee Input 20-21'!VFR31)</f>
        <v/>
      </c>
      <c r="VFS31" s="14" t="str">
        <f>IF('Employee Input 20-21'!VFS31="","",'Employee Input 20-21'!VFS31)</f>
        <v/>
      </c>
      <c r="VFT31" s="14" t="str">
        <f>IF('Employee Input 20-21'!VFT31="","",'Employee Input 20-21'!VFT31)</f>
        <v/>
      </c>
      <c r="VFU31" s="14" t="str">
        <f>IF('Employee Input 20-21'!VFU31="","",'Employee Input 20-21'!VFU31)</f>
        <v/>
      </c>
      <c r="VFV31" s="14" t="str">
        <f>IF('Employee Input 20-21'!VFV31="","",'Employee Input 20-21'!VFV31)</f>
        <v/>
      </c>
      <c r="VFW31" s="14" t="str">
        <f>IF('Employee Input 20-21'!VFW31="","",'Employee Input 20-21'!VFW31)</f>
        <v/>
      </c>
      <c r="VFX31" s="14" t="str">
        <f>IF('Employee Input 20-21'!VFX31="","",'Employee Input 20-21'!VFX31)</f>
        <v/>
      </c>
      <c r="VFY31" s="14" t="str">
        <f>IF('Employee Input 20-21'!VFY31="","",'Employee Input 20-21'!VFY31)</f>
        <v/>
      </c>
      <c r="VFZ31" s="14" t="str">
        <f>IF('Employee Input 20-21'!VFZ31="","",'Employee Input 20-21'!VFZ31)</f>
        <v/>
      </c>
      <c r="VGA31" s="14" t="str">
        <f>IF('Employee Input 20-21'!VGA31="","",'Employee Input 20-21'!VGA31)</f>
        <v/>
      </c>
      <c r="VGB31" s="14" t="str">
        <f>IF('Employee Input 20-21'!VGB31="","",'Employee Input 20-21'!VGB31)</f>
        <v/>
      </c>
      <c r="VGC31" s="14" t="str">
        <f>IF('Employee Input 20-21'!VGC31="","",'Employee Input 20-21'!VGC31)</f>
        <v/>
      </c>
      <c r="VGD31" s="14" t="str">
        <f>IF('Employee Input 20-21'!VGD31="","",'Employee Input 20-21'!VGD31)</f>
        <v/>
      </c>
      <c r="VGE31" s="14" t="str">
        <f>IF('Employee Input 20-21'!VGE31="","",'Employee Input 20-21'!VGE31)</f>
        <v/>
      </c>
      <c r="VGF31" s="14" t="str">
        <f>IF('Employee Input 20-21'!VGF31="","",'Employee Input 20-21'!VGF31)</f>
        <v/>
      </c>
      <c r="VGG31" s="14" t="str">
        <f>IF('Employee Input 20-21'!VGG31="","",'Employee Input 20-21'!VGG31)</f>
        <v/>
      </c>
      <c r="VGH31" s="14" t="str">
        <f>IF('Employee Input 20-21'!VGH31="","",'Employee Input 20-21'!VGH31)</f>
        <v/>
      </c>
      <c r="VGI31" s="14" t="str">
        <f>IF('Employee Input 20-21'!VGI31="","",'Employee Input 20-21'!VGI31)</f>
        <v/>
      </c>
      <c r="VGJ31" s="14" t="str">
        <f>IF('Employee Input 20-21'!VGJ31="","",'Employee Input 20-21'!VGJ31)</f>
        <v/>
      </c>
      <c r="VGK31" s="14" t="str">
        <f>IF('Employee Input 20-21'!VGK31="","",'Employee Input 20-21'!VGK31)</f>
        <v/>
      </c>
      <c r="VGL31" s="14" t="str">
        <f>IF('Employee Input 20-21'!VGL31="","",'Employee Input 20-21'!VGL31)</f>
        <v/>
      </c>
      <c r="VGM31" s="14" t="str">
        <f>IF('Employee Input 20-21'!VGM31="","",'Employee Input 20-21'!VGM31)</f>
        <v/>
      </c>
      <c r="VGN31" s="14" t="str">
        <f>IF('Employee Input 20-21'!VGN31="","",'Employee Input 20-21'!VGN31)</f>
        <v/>
      </c>
      <c r="VGO31" s="14" t="str">
        <f>IF('Employee Input 20-21'!VGO31="","",'Employee Input 20-21'!VGO31)</f>
        <v/>
      </c>
      <c r="VGP31" s="14" t="str">
        <f>IF('Employee Input 20-21'!VGP31="","",'Employee Input 20-21'!VGP31)</f>
        <v/>
      </c>
      <c r="VGQ31" s="14" t="str">
        <f>IF('Employee Input 20-21'!VGQ31="","",'Employee Input 20-21'!VGQ31)</f>
        <v/>
      </c>
      <c r="VGR31" s="14" t="str">
        <f>IF('Employee Input 20-21'!VGR31="","",'Employee Input 20-21'!VGR31)</f>
        <v/>
      </c>
      <c r="VGS31" s="14" t="str">
        <f>IF('Employee Input 20-21'!VGS31="","",'Employee Input 20-21'!VGS31)</f>
        <v/>
      </c>
      <c r="VGT31" s="14" t="str">
        <f>IF('Employee Input 20-21'!VGT31="","",'Employee Input 20-21'!VGT31)</f>
        <v/>
      </c>
      <c r="VGU31" s="14" t="str">
        <f>IF('Employee Input 20-21'!VGU31="","",'Employee Input 20-21'!VGU31)</f>
        <v/>
      </c>
      <c r="VGV31" s="14" t="str">
        <f>IF('Employee Input 20-21'!VGV31="","",'Employee Input 20-21'!VGV31)</f>
        <v/>
      </c>
      <c r="VGW31" s="14" t="str">
        <f>IF('Employee Input 20-21'!VGW31="","",'Employee Input 20-21'!VGW31)</f>
        <v/>
      </c>
      <c r="VGX31" s="14" t="str">
        <f>IF('Employee Input 20-21'!VGX31="","",'Employee Input 20-21'!VGX31)</f>
        <v/>
      </c>
      <c r="VGY31" s="14" t="str">
        <f>IF('Employee Input 20-21'!VGY31="","",'Employee Input 20-21'!VGY31)</f>
        <v/>
      </c>
      <c r="VGZ31" s="14" t="str">
        <f>IF('Employee Input 20-21'!VGZ31="","",'Employee Input 20-21'!VGZ31)</f>
        <v/>
      </c>
      <c r="VHA31" s="14" t="str">
        <f>IF('Employee Input 20-21'!VHA31="","",'Employee Input 20-21'!VHA31)</f>
        <v/>
      </c>
      <c r="VHB31" s="14" t="str">
        <f>IF('Employee Input 20-21'!VHB31="","",'Employee Input 20-21'!VHB31)</f>
        <v/>
      </c>
      <c r="VHC31" s="14" t="str">
        <f>IF('Employee Input 20-21'!VHC31="","",'Employee Input 20-21'!VHC31)</f>
        <v/>
      </c>
      <c r="VHD31" s="14" t="str">
        <f>IF('Employee Input 20-21'!VHD31="","",'Employee Input 20-21'!VHD31)</f>
        <v/>
      </c>
      <c r="VHE31" s="14" t="str">
        <f>IF('Employee Input 20-21'!VHE31="","",'Employee Input 20-21'!VHE31)</f>
        <v/>
      </c>
      <c r="VHF31" s="14" t="str">
        <f>IF('Employee Input 20-21'!VHF31="","",'Employee Input 20-21'!VHF31)</f>
        <v/>
      </c>
      <c r="VHG31" s="14" t="str">
        <f>IF('Employee Input 20-21'!VHG31="","",'Employee Input 20-21'!VHG31)</f>
        <v/>
      </c>
      <c r="VHH31" s="14" t="str">
        <f>IF('Employee Input 20-21'!VHH31="","",'Employee Input 20-21'!VHH31)</f>
        <v/>
      </c>
      <c r="VHI31" s="14" t="str">
        <f>IF('Employee Input 20-21'!VHI31="","",'Employee Input 20-21'!VHI31)</f>
        <v/>
      </c>
      <c r="VHJ31" s="14" t="str">
        <f>IF('Employee Input 20-21'!VHJ31="","",'Employee Input 20-21'!VHJ31)</f>
        <v/>
      </c>
      <c r="VHK31" s="14" t="str">
        <f>IF('Employee Input 20-21'!VHK31="","",'Employee Input 20-21'!VHK31)</f>
        <v/>
      </c>
      <c r="VHL31" s="14" t="str">
        <f>IF('Employee Input 20-21'!VHL31="","",'Employee Input 20-21'!VHL31)</f>
        <v/>
      </c>
      <c r="VHM31" s="14" t="str">
        <f>IF('Employee Input 20-21'!VHM31="","",'Employee Input 20-21'!VHM31)</f>
        <v/>
      </c>
      <c r="VHN31" s="14" t="str">
        <f>IF('Employee Input 20-21'!VHN31="","",'Employee Input 20-21'!VHN31)</f>
        <v/>
      </c>
      <c r="VHO31" s="14" t="str">
        <f>IF('Employee Input 20-21'!VHO31="","",'Employee Input 20-21'!VHO31)</f>
        <v/>
      </c>
      <c r="VHP31" s="14" t="str">
        <f>IF('Employee Input 20-21'!VHP31="","",'Employee Input 20-21'!VHP31)</f>
        <v/>
      </c>
      <c r="VHQ31" s="14" t="str">
        <f>IF('Employee Input 20-21'!VHQ31="","",'Employee Input 20-21'!VHQ31)</f>
        <v/>
      </c>
      <c r="VHR31" s="14" t="str">
        <f>IF('Employee Input 20-21'!VHR31="","",'Employee Input 20-21'!VHR31)</f>
        <v/>
      </c>
      <c r="VHS31" s="14" t="str">
        <f>IF('Employee Input 20-21'!VHS31="","",'Employee Input 20-21'!VHS31)</f>
        <v/>
      </c>
      <c r="VHT31" s="14" t="str">
        <f>IF('Employee Input 20-21'!VHT31="","",'Employee Input 20-21'!VHT31)</f>
        <v/>
      </c>
      <c r="VHU31" s="14" t="str">
        <f>IF('Employee Input 20-21'!VHU31="","",'Employee Input 20-21'!VHU31)</f>
        <v/>
      </c>
      <c r="VHV31" s="14" t="str">
        <f>IF('Employee Input 20-21'!VHV31="","",'Employee Input 20-21'!VHV31)</f>
        <v/>
      </c>
      <c r="VHW31" s="14" t="str">
        <f>IF('Employee Input 20-21'!VHW31="","",'Employee Input 20-21'!VHW31)</f>
        <v/>
      </c>
      <c r="VHX31" s="14" t="str">
        <f>IF('Employee Input 20-21'!VHX31="","",'Employee Input 20-21'!VHX31)</f>
        <v/>
      </c>
      <c r="VHY31" s="14" t="str">
        <f>IF('Employee Input 20-21'!VHY31="","",'Employee Input 20-21'!VHY31)</f>
        <v/>
      </c>
      <c r="VHZ31" s="14" t="str">
        <f>IF('Employee Input 20-21'!VHZ31="","",'Employee Input 20-21'!VHZ31)</f>
        <v/>
      </c>
      <c r="VIA31" s="14" t="str">
        <f>IF('Employee Input 20-21'!VIA31="","",'Employee Input 20-21'!VIA31)</f>
        <v/>
      </c>
      <c r="VIB31" s="14" t="str">
        <f>IF('Employee Input 20-21'!VIB31="","",'Employee Input 20-21'!VIB31)</f>
        <v/>
      </c>
      <c r="VIC31" s="14" t="str">
        <f>IF('Employee Input 20-21'!VIC31="","",'Employee Input 20-21'!VIC31)</f>
        <v/>
      </c>
      <c r="VID31" s="14" t="str">
        <f>IF('Employee Input 20-21'!VID31="","",'Employee Input 20-21'!VID31)</f>
        <v/>
      </c>
      <c r="VIE31" s="14" t="str">
        <f>IF('Employee Input 20-21'!VIE31="","",'Employee Input 20-21'!VIE31)</f>
        <v/>
      </c>
      <c r="VIF31" s="14" t="str">
        <f>IF('Employee Input 20-21'!VIF31="","",'Employee Input 20-21'!VIF31)</f>
        <v/>
      </c>
      <c r="VIG31" s="14" t="str">
        <f>IF('Employee Input 20-21'!VIG31="","",'Employee Input 20-21'!VIG31)</f>
        <v/>
      </c>
      <c r="VIH31" s="14" t="str">
        <f>IF('Employee Input 20-21'!VIH31="","",'Employee Input 20-21'!VIH31)</f>
        <v/>
      </c>
      <c r="VII31" s="14" t="str">
        <f>IF('Employee Input 20-21'!VII31="","",'Employee Input 20-21'!VII31)</f>
        <v/>
      </c>
      <c r="VIJ31" s="14" t="str">
        <f>IF('Employee Input 20-21'!VIJ31="","",'Employee Input 20-21'!VIJ31)</f>
        <v/>
      </c>
      <c r="VIK31" s="14" t="str">
        <f>IF('Employee Input 20-21'!VIK31="","",'Employee Input 20-21'!VIK31)</f>
        <v/>
      </c>
      <c r="VIL31" s="14" t="str">
        <f>IF('Employee Input 20-21'!VIL31="","",'Employee Input 20-21'!VIL31)</f>
        <v/>
      </c>
      <c r="VIM31" s="14" t="str">
        <f>IF('Employee Input 20-21'!VIM31="","",'Employee Input 20-21'!VIM31)</f>
        <v/>
      </c>
      <c r="VIN31" s="14" t="str">
        <f>IF('Employee Input 20-21'!VIN31="","",'Employee Input 20-21'!VIN31)</f>
        <v/>
      </c>
      <c r="VIO31" s="14" t="str">
        <f>IF('Employee Input 20-21'!VIO31="","",'Employee Input 20-21'!VIO31)</f>
        <v/>
      </c>
      <c r="VIP31" s="14" t="str">
        <f>IF('Employee Input 20-21'!VIP31="","",'Employee Input 20-21'!VIP31)</f>
        <v/>
      </c>
      <c r="VIQ31" s="14" t="str">
        <f>IF('Employee Input 20-21'!VIQ31="","",'Employee Input 20-21'!VIQ31)</f>
        <v/>
      </c>
      <c r="VIR31" s="14" t="str">
        <f>IF('Employee Input 20-21'!VIR31="","",'Employee Input 20-21'!VIR31)</f>
        <v/>
      </c>
      <c r="VIS31" s="14" t="str">
        <f>IF('Employee Input 20-21'!VIS31="","",'Employee Input 20-21'!VIS31)</f>
        <v/>
      </c>
      <c r="VIT31" s="14" t="str">
        <f>IF('Employee Input 20-21'!VIT31="","",'Employee Input 20-21'!VIT31)</f>
        <v/>
      </c>
      <c r="VIU31" s="14" t="str">
        <f>IF('Employee Input 20-21'!VIU31="","",'Employee Input 20-21'!VIU31)</f>
        <v/>
      </c>
      <c r="VIV31" s="14" t="str">
        <f>IF('Employee Input 20-21'!VIV31="","",'Employee Input 20-21'!VIV31)</f>
        <v/>
      </c>
      <c r="VIW31" s="14" t="str">
        <f>IF('Employee Input 20-21'!VIW31="","",'Employee Input 20-21'!VIW31)</f>
        <v/>
      </c>
      <c r="VIX31" s="14" t="str">
        <f>IF('Employee Input 20-21'!VIX31="","",'Employee Input 20-21'!VIX31)</f>
        <v/>
      </c>
      <c r="VIY31" s="14" t="str">
        <f>IF('Employee Input 20-21'!VIY31="","",'Employee Input 20-21'!VIY31)</f>
        <v/>
      </c>
      <c r="VIZ31" s="14" t="str">
        <f>IF('Employee Input 20-21'!VIZ31="","",'Employee Input 20-21'!VIZ31)</f>
        <v/>
      </c>
      <c r="VJA31" s="14" t="str">
        <f>IF('Employee Input 20-21'!VJA31="","",'Employee Input 20-21'!VJA31)</f>
        <v/>
      </c>
      <c r="VJB31" s="14" t="str">
        <f>IF('Employee Input 20-21'!VJB31="","",'Employee Input 20-21'!VJB31)</f>
        <v/>
      </c>
      <c r="VJC31" s="14" t="str">
        <f>IF('Employee Input 20-21'!VJC31="","",'Employee Input 20-21'!VJC31)</f>
        <v/>
      </c>
      <c r="VJD31" s="14" t="str">
        <f>IF('Employee Input 20-21'!VJD31="","",'Employee Input 20-21'!VJD31)</f>
        <v/>
      </c>
      <c r="VJE31" s="14" t="str">
        <f>IF('Employee Input 20-21'!VJE31="","",'Employee Input 20-21'!VJE31)</f>
        <v/>
      </c>
      <c r="VJF31" s="14" t="str">
        <f>IF('Employee Input 20-21'!VJF31="","",'Employee Input 20-21'!VJF31)</f>
        <v/>
      </c>
      <c r="VJG31" s="14" t="str">
        <f>IF('Employee Input 20-21'!VJG31="","",'Employee Input 20-21'!VJG31)</f>
        <v/>
      </c>
      <c r="VJH31" s="14" t="str">
        <f>IF('Employee Input 20-21'!VJH31="","",'Employee Input 20-21'!VJH31)</f>
        <v/>
      </c>
      <c r="VJI31" s="14" t="str">
        <f>IF('Employee Input 20-21'!VJI31="","",'Employee Input 20-21'!VJI31)</f>
        <v/>
      </c>
      <c r="VJJ31" s="14" t="str">
        <f>IF('Employee Input 20-21'!VJJ31="","",'Employee Input 20-21'!VJJ31)</f>
        <v/>
      </c>
      <c r="VJK31" s="14" t="str">
        <f>IF('Employee Input 20-21'!VJK31="","",'Employee Input 20-21'!VJK31)</f>
        <v/>
      </c>
      <c r="VJL31" s="14" t="str">
        <f>IF('Employee Input 20-21'!VJL31="","",'Employee Input 20-21'!VJL31)</f>
        <v/>
      </c>
      <c r="VJM31" s="14" t="str">
        <f>IF('Employee Input 20-21'!VJM31="","",'Employee Input 20-21'!VJM31)</f>
        <v/>
      </c>
      <c r="VJN31" s="14" t="str">
        <f>IF('Employee Input 20-21'!VJN31="","",'Employee Input 20-21'!VJN31)</f>
        <v/>
      </c>
      <c r="VJO31" s="14" t="str">
        <f>IF('Employee Input 20-21'!VJO31="","",'Employee Input 20-21'!VJO31)</f>
        <v/>
      </c>
      <c r="VJP31" s="14" t="str">
        <f>IF('Employee Input 20-21'!VJP31="","",'Employee Input 20-21'!VJP31)</f>
        <v/>
      </c>
      <c r="VJQ31" s="14" t="str">
        <f>IF('Employee Input 20-21'!VJQ31="","",'Employee Input 20-21'!VJQ31)</f>
        <v/>
      </c>
      <c r="VJR31" s="14" t="str">
        <f>IF('Employee Input 20-21'!VJR31="","",'Employee Input 20-21'!VJR31)</f>
        <v/>
      </c>
      <c r="VJS31" s="14" t="str">
        <f>IF('Employee Input 20-21'!VJS31="","",'Employee Input 20-21'!VJS31)</f>
        <v/>
      </c>
      <c r="VJT31" s="14" t="str">
        <f>IF('Employee Input 20-21'!VJT31="","",'Employee Input 20-21'!VJT31)</f>
        <v/>
      </c>
      <c r="VJU31" s="14" t="str">
        <f>IF('Employee Input 20-21'!VJU31="","",'Employee Input 20-21'!VJU31)</f>
        <v/>
      </c>
      <c r="VJV31" s="14" t="str">
        <f>IF('Employee Input 20-21'!VJV31="","",'Employee Input 20-21'!VJV31)</f>
        <v/>
      </c>
      <c r="VJW31" s="14" t="str">
        <f>IF('Employee Input 20-21'!VJW31="","",'Employee Input 20-21'!VJW31)</f>
        <v/>
      </c>
      <c r="VJX31" s="14" t="str">
        <f>IF('Employee Input 20-21'!VJX31="","",'Employee Input 20-21'!VJX31)</f>
        <v/>
      </c>
      <c r="VJY31" s="14" t="str">
        <f>IF('Employee Input 20-21'!VJY31="","",'Employee Input 20-21'!VJY31)</f>
        <v/>
      </c>
      <c r="VJZ31" s="14" t="str">
        <f>IF('Employee Input 20-21'!VJZ31="","",'Employee Input 20-21'!VJZ31)</f>
        <v/>
      </c>
      <c r="VKA31" s="14" t="str">
        <f>IF('Employee Input 20-21'!VKA31="","",'Employee Input 20-21'!VKA31)</f>
        <v/>
      </c>
      <c r="VKB31" s="14" t="str">
        <f>IF('Employee Input 20-21'!VKB31="","",'Employee Input 20-21'!VKB31)</f>
        <v/>
      </c>
      <c r="VKC31" s="14" t="str">
        <f>IF('Employee Input 20-21'!VKC31="","",'Employee Input 20-21'!VKC31)</f>
        <v/>
      </c>
      <c r="VKD31" s="14" t="str">
        <f>IF('Employee Input 20-21'!VKD31="","",'Employee Input 20-21'!VKD31)</f>
        <v/>
      </c>
      <c r="VKE31" s="14" t="str">
        <f>IF('Employee Input 20-21'!VKE31="","",'Employee Input 20-21'!VKE31)</f>
        <v/>
      </c>
      <c r="VKF31" s="14" t="str">
        <f>IF('Employee Input 20-21'!VKF31="","",'Employee Input 20-21'!VKF31)</f>
        <v/>
      </c>
      <c r="VKG31" s="14" t="str">
        <f>IF('Employee Input 20-21'!VKG31="","",'Employee Input 20-21'!VKG31)</f>
        <v/>
      </c>
      <c r="VKH31" s="14" t="str">
        <f>IF('Employee Input 20-21'!VKH31="","",'Employee Input 20-21'!VKH31)</f>
        <v/>
      </c>
      <c r="VKI31" s="14" t="str">
        <f>IF('Employee Input 20-21'!VKI31="","",'Employee Input 20-21'!VKI31)</f>
        <v/>
      </c>
      <c r="VKJ31" s="14" t="str">
        <f>IF('Employee Input 20-21'!VKJ31="","",'Employee Input 20-21'!VKJ31)</f>
        <v/>
      </c>
      <c r="VKK31" s="14" t="str">
        <f>IF('Employee Input 20-21'!VKK31="","",'Employee Input 20-21'!VKK31)</f>
        <v/>
      </c>
      <c r="VKL31" s="14" t="str">
        <f>IF('Employee Input 20-21'!VKL31="","",'Employee Input 20-21'!VKL31)</f>
        <v/>
      </c>
      <c r="VKM31" s="14" t="str">
        <f>IF('Employee Input 20-21'!VKM31="","",'Employee Input 20-21'!VKM31)</f>
        <v/>
      </c>
      <c r="VKN31" s="14" t="str">
        <f>IF('Employee Input 20-21'!VKN31="","",'Employee Input 20-21'!VKN31)</f>
        <v/>
      </c>
      <c r="VKO31" s="14" t="str">
        <f>IF('Employee Input 20-21'!VKO31="","",'Employee Input 20-21'!VKO31)</f>
        <v/>
      </c>
      <c r="VKP31" s="14" t="str">
        <f>IF('Employee Input 20-21'!VKP31="","",'Employee Input 20-21'!VKP31)</f>
        <v/>
      </c>
      <c r="VKQ31" s="14" t="str">
        <f>IF('Employee Input 20-21'!VKQ31="","",'Employee Input 20-21'!VKQ31)</f>
        <v/>
      </c>
      <c r="VKR31" s="14" t="str">
        <f>IF('Employee Input 20-21'!VKR31="","",'Employee Input 20-21'!VKR31)</f>
        <v/>
      </c>
      <c r="VKS31" s="14" t="str">
        <f>IF('Employee Input 20-21'!VKS31="","",'Employee Input 20-21'!VKS31)</f>
        <v/>
      </c>
      <c r="VKT31" s="14" t="str">
        <f>IF('Employee Input 20-21'!VKT31="","",'Employee Input 20-21'!VKT31)</f>
        <v/>
      </c>
      <c r="VKU31" s="14" t="str">
        <f>IF('Employee Input 20-21'!VKU31="","",'Employee Input 20-21'!VKU31)</f>
        <v/>
      </c>
      <c r="VKV31" s="14" t="str">
        <f>IF('Employee Input 20-21'!VKV31="","",'Employee Input 20-21'!VKV31)</f>
        <v/>
      </c>
      <c r="VKW31" s="14" t="str">
        <f>IF('Employee Input 20-21'!VKW31="","",'Employee Input 20-21'!VKW31)</f>
        <v/>
      </c>
      <c r="VKX31" s="14" t="str">
        <f>IF('Employee Input 20-21'!VKX31="","",'Employee Input 20-21'!VKX31)</f>
        <v/>
      </c>
      <c r="VKY31" s="14" t="str">
        <f>IF('Employee Input 20-21'!VKY31="","",'Employee Input 20-21'!VKY31)</f>
        <v/>
      </c>
      <c r="VKZ31" s="14" t="str">
        <f>IF('Employee Input 20-21'!VKZ31="","",'Employee Input 20-21'!VKZ31)</f>
        <v/>
      </c>
      <c r="VLA31" s="14" t="str">
        <f>IF('Employee Input 20-21'!VLA31="","",'Employee Input 20-21'!VLA31)</f>
        <v/>
      </c>
      <c r="VLB31" s="14" t="str">
        <f>IF('Employee Input 20-21'!VLB31="","",'Employee Input 20-21'!VLB31)</f>
        <v/>
      </c>
      <c r="VLC31" s="14" t="str">
        <f>IF('Employee Input 20-21'!VLC31="","",'Employee Input 20-21'!VLC31)</f>
        <v/>
      </c>
      <c r="VLD31" s="14" t="str">
        <f>IF('Employee Input 20-21'!VLD31="","",'Employee Input 20-21'!VLD31)</f>
        <v/>
      </c>
      <c r="VLE31" s="14" t="str">
        <f>IF('Employee Input 20-21'!VLE31="","",'Employee Input 20-21'!VLE31)</f>
        <v/>
      </c>
      <c r="VLF31" s="14" t="str">
        <f>IF('Employee Input 20-21'!VLF31="","",'Employee Input 20-21'!VLF31)</f>
        <v/>
      </c>
      <c r="VLG31" s="14" t="str">
        <f>IF('Employee Input 20-21'!VLG31="","",'Employee Input 20-21'!VLG31)</f>
        <v/>
      </c>
      <c r="VLH31" s="14" t="str">
        <f>IF('Employee Input 20-21'!VLH31="","",'Employee Input 20-21'!VLH31)</f>
        <v/>
      </c>
      <c r="VLI31" s="14" t="str">
        <f>IF('Employee Input 20-21'!VLI31="","",'Employee Input 20-21'!VLI31)</f>
        <v/>
      </c>
      <c r="VLJ31" s="14" t="str">
        <f>IF('Employee Input 20-21'!VLJ31="","",'Employee Input 20-21'!VLJ31)</f>
        <v/>
      </c>
      <c r="VLK31" s="14" t="str">
        <f>IF('Employee Input 20-21'!VLK31="","",'Employee Input 20-21'!VLK31)</f>
        <v/>
      </c>
      <c r="VLL31" s="14" t="str">
        <f>IF('Employee Input 20-21'!VLL31="","",'Employee Input 20-21'!VLL31)</f>
        <v/>
      </c>
      <c r="VLM31" s="14" t="str">
        <f>IF('Employee Input 20-21'!VLM31="","",'Employee Input 20-21'!VLM31)</f>
        <v/>
      </c>
      <c r="VLN31" s="14" t="str">
        <f>IF('Employee Input 20-21'!VLN31="","",'Employee Input 20-21'!VLN31)</f>
        <v/>
      </c>
      <c r="VLO31" s="14" t="str">
        <f>IF('Employee Input 20-21'!VLO31="","",'Employee Input 20-21'!VLO31)</f>
        <v/>
      </c>
      <c r="VLP31" s="14" t="str">
        <f>IF('Employee Input 20-21'!VLP31="","",'Employee Input 20-21'!VLP31)</f>
        <v/>
      </c>
      <c r="VLQ31" s="14" t="str">
        <f>IF('Employee Input 20-21'!VLQ31="","",'Employee Input 20-21'!VLQ31)</f>
        <v/>
      </c>
      <c r="VLR31" s="14" t="str">
        <f>IF('Employee Input 20-21'!VLR31="","",'Employee Input 20-21'!VLR31)</f>
        <v/>
      </c>
      <c r="VLS31" s="14" t="str">
        <f>IF('Employee Input 20-21'!VLS31="","",'Employee Input 20-21'!VLS31)</f>
        <v/>
      </c>
      <c r="VLT31" s="14" t="str">
        <f>IF('Employee Input 20-21'!VLT31="","",'Employee Input 20-21'!VLT31)</f>
        <v/>
      </c>
      <c r="VLU31" s="14" t="str">
        <f>IF('Employee Input 20-21'!VLU31="","",'Employee Input 20-21'!VLU31)</f>
        <v/>
      </c>
      <c r="VLV31" s="14" t="str">
        <f>IF('Employee Input 20-21'!VLV31="","",'Employee Input 20-21'!VLV31)</f>
        <v/>
      </c>
      <c r="VLW31" s="14" t="str">
        <f>IF('Employee Input 20-21'!VLW31="","",'Employee Input 20-21'!VLW31)</f>
        <v/>
      </c>
      <c r="VLX31" s="14" t="str">
        <f>IF('Employee Input 20-21'!VLX31="","",'Employee Input 20-21'!VLX31)</f>
        <v/>
      </c>
      <c r="VLY31" s="14" t="str">
        <f>IF('Employee Input 20-21'!VLY31="","",'Employee Input 20-21'!VLY31)</f>
        <v/>
      </c>
      <c r="VLZ31" s="14" t="str">
        <f>IF('Employee Input 20-21'!VLZ31="","",'Employee Input 20-21'!VLZ31)</f>
        <v/>
      </c>
      <c r="VMA31" s="14" t="str">
        <f>IF('Employee Input 20-21'!VMA31="","",'Employee Input 20-21'!VMA31)</f>
        <v/>
      </c>
      <c r="VMB31" s="14" t="str">
        <f>IF('Employee Input 20-21'!VMB31="","",'Employee Input 20-21'!VMB31)</f>
        <v/>
      </c>
      <c r="VMC31" s="14" t="str">
        <f>IF('Employee Input 20-21'!VMC31="","",'Employee Input 20-21'!VMC31)</f>
        <v/>
      </c>
      <c r="VMD31" s="14" t="str">
        <f>IF('Employee Input 20-21'!VMD31="","",'Employee Input 20-21'!VMD31)</f>
        <v/>
      </c>
      <c r="VME31" s="14" t="str">
        <f>IF('Employee Input 20-21'!VME31="","",'Employee Input 20-21'!VME31)</f>
        <v/>
      </c>
      <c r="VMF31" s="14" t="str">
        <f>IF('Employee Input 20-21'!VMF31="","",'Employee Input 20-21'!VMF31)</f>
        <v/>
      </c>
      <c r="VMG31" s="14" t="str">
        <f>IF('Employee Input 20-21'!VMG31="","",'Employee Input 20-21'!VMG31)</f>
        <v/>
      </c>
      <c r="VMH31" s="14" t="str">
        <f>IF('Employee Input 20-21'!VMH31="","",'Employee Input 20-21'!VMH31)</f>
        <v/>
      </c>
      <c r="VMI31" s="14" t="str">
        <f>IF('Employee Input 20-21'!VMI31="","",'Employee Input 20-21'!VMI31)</f>
        <v/>
      </c>
      <c r="VMJ31" s="14" t="str">
        <f>IF('Employee Input 20-21'!VMJ31="","",'Employee Input 20-21'!VMJ31)</f>
        <v/>
      </c>
      <c r="VMK31" s="14" t="str">
        <f>IF('Employee Input 20-21'!VMK31="","",'Employee Input 20-21'!VMK31)</f>
        <v/>
      </c>
      <c r="VML31" s="14" t="str">
        <f>IF('Employee Input 20-21'!VML31="","",'Employee Input 20-21'!VML31)</f>
        <v/>
      </c>
      <c r="VMM31" s="14" t="str">
        <f>IF('Employee Input 20-21'!VMM31="","",'Employee Input 20-21'!VMM31)</f>
        <v/>
      </c>
      <c r="VMN31" s="14" t="str">
        <f>IF('Employee Input 20-21'!VMN31="","",'Employee Input 20-21'!VMN31)</f>
        <v/>
      </c>
      <c r="VMO31" s="14" t="str">
        <f>IF('Employee Input 20-21'!VMO31="","",'Employee Input 20-21'!VMO31)</f>
        <v/>
      </c>
      <c r="VMP31" s="14" t="str">
        <f>IF('Employee Input 20-21'!VMP31="","",'Employee Input 20-21'!VMP31)</f>
        <v/>
      </c>
      <c r="VMQ31" s="14" t="str">
        <f>IF('Employee Input 20-21'!VMQ31="","",'Employee Input 20-21'!VMQ31)</f>
        <v/>
      </c>
      <c r="VMR31" s="14" t="str">
        <f>IF('Employee Input 20-21'!VMR31="","",'Employee Input 20-21'!VMR31)</f>
        <v/>
      </c>
      <c r="VMS31" s="14" t="str">
        <f>IF('Employee Input 20-21'!VMS31="","",'Employee Input 20-21'!VMS31)</f>
        <v/>
      </c>
      <c r="VMT31" s="14" t="str">
        <f>IF('Employee Input 20-21'!VMT31="","",'Employee Input 20-21'!VMT31)</f>
        <v/>
      </c>
      <c r="VMU31" s="14" t="str">
        <f>IF('Employee Input 20-21'!VMU31="","",'Employee Input 20-21'!VMU31)</f>
        <v/>
      </c>
      <c r="VMV31" s="14" t="str">
        <f>IF('Employee Input 20-21'!VMV31="","",'Employee Input 20-21'!VMV31)</f>
        <v/>
      </c>
      <c r="VMW31" s="14" t="str">
        <f>IF('Employee Input 20-21'!VMW31="","",'Employee Input 20-21'!VMW31)</f>
        <v/>
      </c>
      <c r="VMX31" s="14" t="str">
        <f>IF('Employee Input 20-21'!VMX31="","",'Employee Input 20-21'!VMX31)</f>
        <v/>
      </c>
      <c r="VMY31" s="14" t="str">
        <f>IF('Employee Input 20-21'!VMY31="","",'Employee Input 20-21'!VMY31)</f>
        <v/>
      </c>
      <c r="VMZ31" s="14" t="str">
        <f>IF('Employee Input 20-21'!VMZ31="","",'Employee Input 20-21'!VMZ31)</f>
        <v/>
      </c>
      <c r="VNA31" s="14" t="str">
        <f>IF('Employee Input 20-21'!VNA31="","",'Employee Input 20-21'!VNA31)</f>
        <v/>
      </c>
      <c r="VNB31" s="14" t="str">
        <f>IF('Employee Input 20-21'!VNB31="","",'Employee Input 20-21'!VNB31)</f>
        <v/>
      </c>
      <c r="VNC31" s="14" t="str">
        <f>IF('Employee Input 20-21'!VNC31="","",'Employee Input 20-21'!VNC31)</f>
        <v/>
      </c>
      <c r="VND31" s="14" t="str">
        <f>IF('Employee Input 20-21'!VND31="","",'Employee Input 20-21'!VND31)</f>
        <v/>
      </c>
      <c r="VNE31" s="14" t="str">
        <f>IF('Employee Input 20-21'!VNE31="","",'Employee Input 20-21'!VNE31)</f>
        <v/>
      </c>
      <c r="VNF31" s="14" t="str">
        <f>IF('Employee Input 20-21'!VNF31="","",'Employee Input 20-21'!VNF31)</f>
        <v/>
      </c>
      <c r="VNG31" s="14" t="str">
        <f>IF('Employee Input 20-21'!VNG31="","",'Employee Input 20-21'!VNG31)</f>
        <v/>
      </c>
      <c r="VNH31" s="14" t="str">
        <f>IF('Employee Input 20-21'!VNH31="","",'Employee Input 20-21'!VNH31)</f>
        <v/>
      </c>
      <c r="VNI31" s="14" t="str">
        <f>IF('Employee Input 20-21'!VNI31="","",'Employee Input 20-21'!VNI31)</f>
        <v/>
      </c>
      <c r="VNJ31" s="14" t="str">
        <f>IF('Employee Input 20-21'!VNJ31="","",'Employee Input 20-21'!VNJ31)</f>
        <v/>
      </c>
      <c r="VNK31" s="14" t="str">
        <f>IF('Employee Input 20-21'!VNK31="","",'Employee Input 20-21'!VNK31)</f>
        <v/>
      </c>
      <c r="VNL31" s="14" t="str">
        <f>IF('Employee Input 20-21'!VNL31="","",'Employee Input 20-21'!VNL31)</f>
        <v/>
      </c>
      <c r="VNM31" s="14" t="str">
        <f>IF('Employee Input 20-21'!VNM31="","",'Employee Input 20-21'!VNM31)</f>
        <v/>
      </c>
      <c r="VNN31" s="14" t="str">
        <f>IF('Employee Input 20-21'!VNN31="","",'Employee Input 20-21'!VNN31)</f>
        <v/>
      </c>
      <c r="VNO31" s="14" t="str">
        <f>IF('Employee Input 20-21'!VNO31="","",'Employee Input 20-21'!VNO31)</f>
        <v/>
      </c>
      <c r="VNP31" s="14" t="str">
        <f>IF('Employee Input 20-21'!VNP31="","",'Employee Input 20-21'!VNP31)</f>
        <v/>
      </c>
      <c r="VNQ31" s="14" t="str">
        <f>IF('Employee Input 20-21'!VNQ31="","",'Employee Input 20-21'!VNQ31)</f>
        <v/>
      </c>
      <c r="VNR31" s="14" t="str">
        <f>IF('Employee Input 20-21'!VNR31="","",'Employee Input 20-21'!VNR31)</f>
        <v/>
      </c>
      <c r="VNS31" s="14" t="str">
        <f>IF('Employee Input 20-21'!VNS31="","",'Employee Input 20-21'!VNS31)</f>
        <v/>
      </c>
      <c r="VNT31" s="14" t="str">
        <f>IF('Employee Input 20-21'!VNT31="","",'Employee Input 20-21'!VNT31)</f>
        <v/>
      </c>
      <c r="VNU31" s="14" t="str">
        <f>IF('Employee Input 20-21'!VNU31="","",'Employee Input 20-21'!VNU31)</f>
        <v/>
      </c>
      <c r="VNV31" s="14" t="str">
        <f>IF('Employee Input 20-21'!VNV31="","",'Employee Input 20-21'!VNV31)</f>
        <v/>
      </c>
      <c r="VNW31" s="14" t="str">
        <f>IF('Employee Input 20-21'!VNW31="","",'Employee Input 20-21'!VNW31)</f>
        <v/>
      </c>
      <c r="VNX31" s="14" t="str">
        <f>IF('Employee Input 20-21'!VNX31="","",'Employee Input 20-21'!VNX31)</f>
        <v/>
      </c>
      <c r="VNY31" s="14" t="str">
        <f>IF('Employee Input 20-21'!VNY31="","",'Employee Input 20-21'!VNY31)</f>
        <v/>
      </c>
      <c r="VNZ31" s="14" t="str">
        <f>IF('Employee Input 20-21'!VNZ31="","",'Employee Input 20-21'!VNZ31)</f>
        <v/>
      </c>
      <c r="VOA31" s="14" t="str">
        <f>IF('Employee Input 20-21'!VOA31="","",'Employee Input 20-21'!VOA31)</f>
        <v/>
      </c>
      <c r="VOB31" s="14" t="str">
        <f>IF('Employee Input 20-21'!VOB31="","",'Employee Input 20-21'!VOB31)</f>
        <v/>
      </c>
      <c r="VOC31" s="14" t="str">
        <f>IF('Employee Input 20-21'!VOC31="","",'Employee Input 20-21'!VOC31)</f>
        <v/>
      </c>
      <c r="VOD31" s="14" t="str">
        <f>IF('Employee Input 20-21'!VOD31="","",'Employee Input 20-21'!VOD31)</f>
        <v/>
      </c>
      <c r="VOE31" s="14" t="str">
        <f>IF('Employee Input 20-21'!VOE31="","",'Employee Input 20-21'!VOE31)</f>
        <v/>
      </c>
      <c r="VOF31" s="14" t="str">
        <f>IF('Employee Input 20-21'!VOF31="","",'Employee Input 20-21'!VOF31)</f>
        <v/>
      </c>
      <c r="VOG31" s="14" t="str">
        <f>IF('Employee Input 20-21'!VOG31="","",'Employee Input 20-21'!VOG31)</f>
        <v/>
      </c>
      <c r="VOH31" s="14" t="str">
        <f>IF('Employee Input 20-21'!VOH31="","",'Employee Input 20-21'!VOH31)</f>
        <v/>
      </c>
      <c r="VOI31" s="14" t="str">
        <f>IF('Employee Input 20-21'!VOI31="","",'Employee Input 20-21'!VOI31)</f>
        <v/>
      </c>
      <c r="VOJ31" s="14" t="str">
        <f>IF('Employee Input 20-21'!VOJ31="","",'Employee Input 20-21'!VOJ31)</f>
        <v/>
      </c>
      <c r="VOK31" s="14" t="str">
        <f>IF('Employee Input 20-21'!VOK31="","",'Employee Input 20-21'!VOK31)</f>
        <v/>
      </c>
      <c r="VOL31" s="14" t="str">
        <f>IF('Employee Input 20-21'!VOL31="","",'Employee Input 20-21'!VOL31)</f>
        <v/>
      </c>
      <c r="VOM31" s="14" t="str">
        <f>IF('Employee Input 20-21'!VOM31="","",'Employee Input 20-21'!VOM31)</f>
        <v/>
      </c>
      <c r="VON31" s="14" t="str">
        <f>IF('Employee Input 20-21'!VON31="","",'Employee Input 20-21'!VON31)</f>
        <v/>
      </c>
      <c r="VOO31" s="14" t="str">
        <f>IF('Employee Input 20-21'!VOO31="","",'Employee Input 20-21'!VOO31)</f>
        <v/>
      </c>
      <c r="VOP31" s="14" t="str">
        <f>IF('Employee Input 20-21'!VOP31="","",'Employee Input 20-21'!VOP31)</f>
        <v/>
      </c>
      <c r="VOQ31" s="14" t="str">
        <f>IF('Employee Input 20-21'!VOQ31="","",'Employee Input 20-21'!VOQ31)</f>
        <v/>
      </c>
      <c r="VOR31" s="14" t="str">
        <f>IF('Employee Input 20-21'!VOR31="","",'Employee Input 20-21'!VOR31)</f>
        <v/>
      </c>
      <c r="VOS31" s="14" t="str">
        <f>IF('Employee Input 20-21'!VOS31="","",'Employee Input 20-21'!VOS31)</f>
        <v/>
      </c>
      <c r="VOT31" s="14" t="str">
        <f>IF('Employee Input 20-21'!VOT31="","",'Employee Input 20-21'!VOT31)</f>
        <v/>
      </c>
      <c r="VOU31" s="14" t="str">
        <f>IF('Employee Input 20-21'!VOU31="","",'Employee Input 20-21'!VOU31)</f>
        <v/>
      </c>
      <c r="VOV31" s="14" t="str">
        <f>IF('Employee Input 20-21'!VOV31="","",'Employee Input 20-21'!VOV31)</f>
        <v/>
      </c>
      <c r="VOW31" s="14" t="str">
        <f>IF('Employee Input 20-21'!VOW31="","",'Employee Input 20-21'!VOW31)</f>
        <v/>
      </c>
      <c r="VOX31" s="14" t="str">
        <f>IF('Employee Input 20-21'!VOX31="","",'Employee Input 20-21'!VOX31)</f>
        <v/>
      </c>
      <c r="VOY31" s="14" t="str">
        <f>IF('Employee Input 20-21'!VOY31="","",'Employee Input 20-21'!VOY31)</f>
        <v/>
      </c>
      <c r="VOZ31" s="14" t="str">
        <f>IF('Employee Input 20-21'!VOZ31="","",'Employee Input 20-21'!VOZ31)</f>
        <v/>
      </c>
      <c r="VPA31" s="14" t="str">
        <f>IF('Employee Input 20-21'!VPA31="","",'Employee Input 20-21'!VPA31)</f>
        <v/>
      </c>
      <c r="VPB31" s="14" t="str">
        <f>IF('Employee Input 20-21'!VPB31="","",'Employee Input 20-21'!VPB31)</f>
        <v/>
      </c>
      <c r="VPC31" s="14" t="str">
        <f>IF('Employee Input 20-21'!VPC31="","",'Employee Input 20-21'!VPC31)</f>
        <v/>
      </c>
      <c r="VPD31" s="14" t="str">
        <f>IF('Employee Input 20-21'!VPD31="","",'Employee Input 20-21'!VPD31)</f>
        <v/>
      </c>
      <c r="VPE31" s="14" t="str">
        <f>IF('Employee Input 20-21'!VPE31="","",'Employee Input 20-21'!VPE31)</f>
        <v/>
      </c>
      <c r="VPF31" s="14" t="str">
        <f>IF('Employee Input 20-21'!VPF31="","",'Employee Input 20-21'!VPF31)</f>
        <v/>
      </c>
      <c r="VPG31" s="14" t="str">
        <f>IF('Employee Input 20-21'!VPG31="","",'Employee Input 20-21'!VPG31)</f>
        <v/>
      </c>
      <c r="VPH31" s="14" t="str">
        <f>IF('Employee Input 20-21'!VPH31="","",'Employee Input 20-21'!VPH31)</f>
        <v/>
      </c>
      <c r="VPI31" s="14" t="str">
        <f>IF('Employee Input 20-21'!VPI31="","",'Employee Input 20-21'!VPI31)</f>
        <v/>
      </c>
      <c r="VPJ31" s="14" t="str">
        <f>IF('Employee Input 20-21'!VPJ31="","",'Employee Input 20-21'!VPJ31)</f>
        <v/>
      </c>
      <c r="VPK31" s="14" t="str">
        <f>IF('Employee Input 20-21'!VPK31="","",'Employee Input 20-21'!VPK31)</f>
        <v/>
      </c>
      <c r="VPL31" s="14" t="str">
        <f>IF('Employee Input 20-21'!VPL31="","",'Employee Input 20-21'!VPL31)</f>
        <v/>
      </c>
      <c r="VPM31" s="14" t="str">
        <f>IF('Employee Input 20-21'!VPM31="","",'Employee Input 20-21'!VPM31)</f>
        <v/>
      </c>
      <c r="VPN31" s="14" t="str">
        <f>IF('Employee Input 20-21'!VPN31="","",'Employee Input 20-21'!VPN31)</f>
        <v/>
      </c>
      <c r="VPO31" s="14" t="str">
        <f>IF('Employee Input 20-21'!VPO31="","",'Employee Input 20-21'!VPO31)</f>
        <v/>
      </c>
      <c r="VPP31" s="14" t="str">
        <f>IF('Employee Input 20-21'!VPP31="","",'Employee Input 20-21'!VPP31)</f>
        <v/>
      </c>
      <c r="VPQ31" s="14" t="str">
        <f>IF('Employee Input 20-21'!VPQ31="","",'Employee Input 20-21'!VPQ31)</f>
        <v/>
      </c>
      <c r="VPR31" s="14" t="str">
        <f>IF('Employee Input 20-21'!VPR31="","",'Employee Input 20-21'!VPR31)</f>
        <v/>
      </c>
      <c r="VPS31" s="14" t="str">
        <f>IF('Employee Input 20-21'!VPS31="","",'Employee Input 20-21'!VPS31)</f>
        <v/>
      </c>
      <c r="VPT31" s="14" t="str">
        <f>IF('Employee Input 20-21'!VPT31="","",'Employee Input 20-21'!VPT31)</f>
        <v/>
      </c>
      <c r="VPU31" s="14" t="str">
        <f>IF('Employee Input 20-21'!VPU31="","",'Employee Input 20-21'!VPU31)</f>
        <v/>
      </c>
      <c r="VPV31" s="14" t="str">
        <f>IF('Employee Input 20-21'!VPV31="","",'Employee Input 20-21'!VPV31)</f>
        <v/>
      </c>
      <c r="VPW31" s="14" t="str">
        <f>IF('Employee Input 20-21'!VPW31="","",'Employee Input 20-21'!VPW31)</f>
        <v/>
      </c>
      <c r="VPX31" s="14" t="str">
        <f>IF('Employee Input 20-21'!VPX31="","",'Employee Input 20-21'!VPX31)</f>
        <v/>
      </c>
      <c r="VPY31" s="14" t="str">
        <f>IF('Employee Input 20-21'!VPY31="","",'Employee Input 20-21'!VPY31)</f>
        <v/>
      </c>
      <c r="VPZ31" s="14" t="str">
        <f>IF('Employee Input 20-21'!VPZ31="","",'Employee Input 20-21'!VPZ31)</f>
        <v/>
      </c>
      <c r="VQA31" s="14" t="str">
        <f>IF('Employee Input 20-21'!VQA31="","",'Employee Input 20-21'!VQA31)</f>
        <v/>
      </c>
      <c r="VQB31" s="14" t="str">
        <f>IF('Employee Input 20-21'!VQB31="","",'Employee Input 20-21'!VQB31)</f>
        <v/>
      </c>
      <c r="VQC31" s="14" t="str">
        <f>IF('Employee Input 20-21'!VQC31="","",'Employee Input 20-21'!VQC31)</f>
        <v/>
      </c>
      <c r="VQD31" s="14" t="str">
        <f>IF('Employee Input 20-21'!VQD31="","",'Employee Input 20-21'!VQD31)</f>
        <v/>
      </c>
      <c r="VQE31" s="14" t="str">
        <f>IF('Employee Input 20-21'!VQE31="","",'Employee Input 20-21'!VQE31)</f>
        <v/>
      </c>
      <c r="VQF31" s="14" t="str">
        <f>IF('Employee Input 20-21'!VQF31="","",'Employee Input 20-21'!VQF31)</f>
        <v/>
      </c>
      <c r="VQG31" s="14" t="str">
        <f>IF('Employee Input 20-21'!VQG31="","",'Employee Input 20-21'!VQG31)</f>
        <v/>
      </c>
      <c r="VQH31" s="14" t="str">
        <f>IF('Employee Input 20-21'!VQH31="","",'Employee Input 20-21'!VQH31)</f>
        <v/>
      </c>
      <c r="VQI31" s="14" t="str">
        <f>IF('Employee Input 20-21'!VQI31="","",'Employee Input 20-21'!VQI31)</f>
        <v/>
      </c>
      <c r="VQJ31" s="14" t="str">
        <f>IF('Employee Input 20-21'!VQJ31="","",'Employee Input 20-21'!VQJ31)</f>
        <v/>
      </c>
      <c r="VQK31" s="14" t="str">
        <f>IF('Employee Input 20-21'!VQK31="","",'Employee Input 20-21'!VQK31)</f>
        <v/>
      </c>
      <c r="VQL31" s="14" t="str">
        <f>IF('Employee Input 20-21'!VQL31="","",'Employee Input 20-21'!VQL31)</f>
        <v/>
      </c>
      <c r="VQM31" s="14" t="str">
        <f>IF('Employee Input 20-21'!VQM31="","",'Employee Input 20-21'!VQM31)</f>
        <v/>
      </c>
      <c r="VQN31" s="14" t="str">
        <f>IF('Employee Input 20-21'!VQN31="","",'Employee Input 20-21'!VQN31)</f>
        <v/>
      </c>
      <c r="VQO31" s="14" t="str">
        <f>IF('Employee Input 20-21'!VQO31="","",'Employee Input 20-21'!VQO31)</f>
        <v/>
      </c>
      <c r="VQP31" s="14" t="str">
        <f>IF('Employee Input 20-21'!VQP31="","",'Employee Input 20-21'!VQP31)</f>
        <v/>
      </c>
      <c r="VQQ31" s="14" t="str">
        <f>IF('Employee Input 20-21'!VQQ31="","",'Employee Input 20-21'!VQQ31)</f>
        <v/>
      </c>
      <c r="VQR31" s="14" t="str">
        <f>IF('Employee Input 20-21'!VQR31="","",'Employee Input 20-21'!VQR31)</f>
        <v/>
      </c>
      <c r="VQS31" s="14" t="str">
        <f>IF('Employee Input 20-21'!VQS31="","",'Employee Input 20-21'!VQS31)</f>
        <v/>
      </c>
      <c r="VQT31" s="14" t="str">
        <f>IF('Employee Input 20-21'!VQT31="","",'Employee Input 20-21'!VQT31)</f>
        <v/>
      </c>
      <c r="VQU31" s="14" t="str">
        <f>IF('Employee Input 20-21'!VQU31="","",'Employee Input 20-21'!VQU31)</f>
        <v/>
      </c>
      <c r="VQV31" s="14" t="str">
        <f>IF('Employee Input 20-21'!VQV31="","",'Employee Input 20-21'!VQV31)</f>
        <v/>
      </c>
      <c r="VQW31" s="14" t="str">
        <f>IF('Employee Input 20-21'!VQW31="","",'Employee Input 20-21'!VQW31)</f>
        <v/>
      </c>
      <c r="VQX31" s="14" t="str">
        <f>IF('Employee Input 20-21'!VQX31="","",'Employee Input 20-21'!VQX31)</f>
        <v/>
      </c>
      <c r="VQY31" s="14" t="str">
        <f>IF('Employee Input 20-21'!VQY31="","",'Employee Input 20-21'!VQY31)</f>
        <v/>
      </c>
      <c r="VQZ31" s="14" t="str">
        <f>IF('Employee Input 20-21'!VQZ31="","",'Employee Input 20-21'!VQZ31)</f>
        <v/>
      </c>
      <c r="VRA31" s="14" t="str">
        <f>IF('Employee Input 20-21'!VRA31="","",'Employee Input 20-21'!VRA31)</f>
        <v/>
      </c>
      <c r="VRB31" s="14" t="str">
        <f>IF('Employee Input 20-21'!VRB31="","",'Employee Input 20-21'!VRB31)</f>
        <v/>
      </c>
      <c r="VRC31" s="14" t="str">
        <f>IF('Employee Input 20-21'!VRC31="","",'Employee Input 20-21'!VRC31)</f>
        <v/>
      </c>
      <c r="VRD31" s="14" t="str">
        <f>IF('Employee Input 20-21'!VRD31="","",'Employee Input 20-21'!VRD31)</f>
        <v/>
      </c>
      <c r="VRE31" s="14" t="str">
        <f>IF('Employee Input 20-21'!VRE31="","",'Employee Input 20-21'!VRE31)</f>
        <v/>
      </c>
      <c r="VRF31" s="14" t="str">
        <f>IF('Employee Input 20-21'!VRF31="","",'Employee Input 20-21'!VRF31)</f>
        <v/>
      </c>
      <c r="VRG31" s="14" t="str">
        <f>IF('Employee Input 20-21'!VRG31="","",'Employee Input 20-21'!VRG31)</f>
        <v/>
      </c>
      <c r="VRH31" s="14" t="str">
        <f>IF('Employee Input 20-21'!VRH31="","",'Employee Input 20-21'!VRH31)</f>
        <v/>
      </c>
      <c r="VRI31" s="14" t="str">
        <f>IF('Employee Input 20-21'!VRI31="","",'Employee Input 20-21'!VRI31)</f>
        <v/>
      </c>
      <c r="VRJ31" s="14" t="str">
        <f>IF('Employee Input 20-21'!VRJ31="","",'Employee Input 20-21'!VRJ31)</f>
        <v/>
      </c>
      <c r="VRK31" s="14" t="str">
        <f>IF('Employee Input 20-21'!VRK31="","",'Employee Input 20-21'!VRK31)</f>
        <v/>
      </c>
      <c r="VRL31" s="14" t="str">
        <f>IF('Employee Input 20-21'!VRL31="","",'Employee Input 20-21'!VRL31)</f>
        <v/>
      </c>
      <c r="VRM31" s="14" t="str">
        <f>IF('Employee Input 20-21'!VRM31="","",'Employee Input 20-21'!VRM31)</f>
        <v/>
      </c>
      <c r="VRN31" s="14" t="str">
        <f>IF('Employee Input 20-21'!VRN31="","",'Employee Input 20-21'!VRN31)</f>
        <v/>
      </c>
      <c r="VRO31" s="14" t="str">
        <f>IF('Employee Input 20-21'!VRO31="","",'Employee Input 20-21'!VRO31)</f>
        <v/>
      </c>
      <c r="VRP31" s="14" t="str">
        <f>IF('Employee Input 20-21'!VRP31="","",'Employee Input 20-21'!VRP31)</f>
        <v/>
      </c>
      <c r="VRQ31" s="14" t="str">
        <f>IF('Employee Input 20-21'!VRQ31="","",'Employee Input 20-21'!VRQ31)</f>
        <v/>
      </c>
      <c r="VRR31" s="14" t="str">
        <f>IF('Employee Input 20-21'!VRR31="","",'Employee Input 20-21'!VRR31)</f>
        <v/>
      </c>
      <c r="VRS31" s="14" t="str">
        <f>IF('Employee Input 20-21'!VRS31="","",'Employee Input 20-21'!VRS31)</f>
        <v/>
      </c>
      <c r="VRT31" s="14" t="str">
        <f>IF('Employee Input 20-21'!VRT31="","",'Employee Input 20-21'!VRT31)</f>
        <v/>
      </c>
      <c r="VRU31" s="14" t="str">
        <f>IF('Employee Input 20-21'!VRU31="","",'Employee Input 20-21'!VRU31)</f>
        <v/>
      </c>
      <c r="VRV31" s="14" t="str">
        <f>IF('Employee Input 20-21'!VRV31="","",'Employee Input 20-21'!VRV31)</f>
        <v/>
      </c>
      <c r="VRW31" s="14" t="str">
        <f>IF('Employee Input 20-21'!VRW31="","",'Employee Input 20-21'!VRW31)</f>
        <v/>
      </c>
      <c r="VRX31" s="14" t="str">
        <f>IF('Employee Input 20-21'!VRX31="","",'Employee Input 20-21'!VRX31)</f>
        <v/>
      </c>
      <c r="VRY31" s="14" t="str">
        <f>IF('Employee Input 20-21'!VRY31="","",'Employee Input 20-21'!VRY31)</f>
        <v/>
      </c>
      <c r="VRZ31" s="14" t="str">
        <f>IF('Employee Input 20-21'!VRZ31="","",'Employee Input 20-21'!VRZ31)</f>
        <v/>
      </c>
      <c r="VSA31" s="14" t="str">
        <f>IF('Employee Input 20-21'!VSA31="","",'Employee Input 20-21'!VSA31)</f>
        <v/>
      </c>
      <c r="VSB31" s="14" t="str">
        <f>IF('Employee Input 20-21'!VSB31="","",'Employee Input 20-21'!VSB31)</f>
        <v/>
      </c>
      <c r="VSC31" s="14" t="str">
        <f>IF('Employee Input 20-21'!VSC31="","",'Employee Input 20-21'!VSC31)</f>
        <v/>
      </c>
      <c r="VSD31" s="14" t="str">
        <f>IF('Employee Input 20-21'!VSD31="","",'Employee Input 20-21'!VSD31)</f>
        <v/>
      </c>
      <c r="VSE31" s="14" t="str">
        <f>IF('Employee Input 20-21'!VSE31="","",'Employee Input 20-21'!VSE31)</f>
        <v/>
      </c>
      <c r="VSF31" s="14" t="str">
        <f>IF('Employee Input 20-21'!VSF31="","",'Employee Input 20-21'!VSF31)</f>
        <v/>
      </c>
      <c r="VSG31" s="14" t="str">
        <f>IF('Employee Input 20-21'!VSG31="","",'Employee Input 20-21'!VSG31)</f>
        <v/>
      </c>
      <c r="VSH31" s="14" t="str">
        <f>IF('Employee Input 20-21'!VSH31="","",'Employee Input 20-21'!VSH31)</f>
        <v/>
      </c>
      <c r="VSI31" s="14" t="str">
        <f>IF('Employee Input 20-21'!VSI31="","",'Employee Input 20-21'!VSI31)</f>
        <v/>
      </c>
      <c r="VSJ31" s="14" t="str">
        <f>IF('Employee Input 20-21'!VSJ31="","",'Employee Input 20-21'!VSJ31)</f>
        <v/>
      </c>
      <c r="VSK31" s="14" t="str">
        <f>IF('Employee Input 20-21'!VSK31="","",'Employee Input 20-21'!VSK31)</f>
        <v/>
      </c>
      <c r="VSL31" s="14" t="str">
        <f>IF('Employee Input 20-21'!VSL31="","",'Employee Input 20-21'!VSL31)</f>
        <v/>
      </c>
      <c r="VSM31" s="14" t="str">
        <f>IF('Employee Input 20-21'!VSM31="","",'Employee Input 20-21'!VSM31)</f>
        <v/>
      </c>
      <c r="VSN31" s="14" t="str">
        <f>IF('Employee Input 20-21'!VSN31="","",'Employee Input 20-21'!VSN31)</f>
        <v/>
      </c>
      <c r="VSO31" s="14" t="str">
        <f>IF('Employee Input 20-21'!VSO31="","",'Employee Input 20-21'!VSO31)</f>
        <v/>
      </c>
      <c r="VSP31" s="14" t="str">
        <f>IF('Employee Input 20-21'!VSP31="","",'Employee Input 20-21'!VSP31)</f>
        <v/>
      </c>
      <c r="VSQ31" s="14" t="str">
        <f>IF('Employee Input 20-21'!VSQ31="","",'Employee Input 20-21'!VSQ31)</f>
        <v/>
      </c>
      <c r="VSR31" s="14" t="str">
        <f>IF('Employee Input 20-21'!VSR31="","",'Employee Input 20-21'!VSR31)</f>
        <v/>
      </c>
      <c r="VSS31" s="14" t="str">
        <f>IF('Employee Input 20-21'!VSS31="","",'Employee Input 20-21'!VSS31)</f>
        <v/>
      </c>
      <c r="VST31" s="14" t="str">
        <f>IF('Employee Input 20-21'!VST31="","",'Employee Input 20-21'!VST31)</f>
        <v/>
      </c>
      <c r="VSU31" s="14" t="str">
        <f>IF('Employee Input 20-21'!VSU31="","",'Employee Input 20-21'!VSU31)</f>
        <v/>
      </c>
      <c r="VSV31" s="14" t="str">
        <f>IF('Employee Input 20-21'!VSV31="","",'Employee Input 20-21'!VSV31)</f>
        <v/>
      </c>
      <c r="VSW31" s="14" t="str">
        <f>IF('Employee Input 20-21'!VSW31="","",'Employee Input 20-21'!VSW31)</f>
        <v/>
      </c>
      <c r="VSX31" s="14" t="str">
        <f>IF('Employee Input 20-21'!VSX31="","",'Employee Input 20-21'!VSX31)</f>
        <v/>
      </c>
      <c r="VSY31" s="14" t="str">
        <f>IF('Employee Input 20-21'!VSY31="","",'Employee Input 20-21'!VSY31)</f>
        <v/>
      </c>
      <c r="VSZ31" s="14" t="str">
        <f>IF('Employee Input 20-21'!VSZ31="","",'Employee Input 20-21'!VSZ31)</f>
        <v/>
      </c>
      <c r="VTA31" s="14" t="str">
        <f>IF('Employee Input 20-21'!VTA31="","",'Employee Input 20-21'!VTA31)</f>
        <v/>
      </c>
      <c r="VTB31" s="14" t="str">
        <f>IF('Employee Input 20-21'!VTB31="","",'Employee Input 20-21'!VTB31)</f>
        <v/>
      </c>
      <c r="VTC31" s="14" t="str">
        <f>IF('Employee Input 20-21'!VTC31="","",'Employee Input 20-21'!VTC31)</f>
        <v/>
      </c>
      <c r="VTD31" s="14" t="str">
        <f>IF('Employee Input 20-21'!VTD31="","",'Employee Input 20-21'!VTD31)</f>
        <v/>
      </c>
      <c r="VTE31" s="14" t="str">
        <f>IF('Employee Input 20-21'!VTE31="","",'Employee Input 20-21'!VTE31)</f>
        <v/>
      </c>
      <c r="VTF31" s="14" t="str">
        <f>IF('Employee Input 20-21'!VTF31="","",'Employee Input 20-21'!VTF31)</f>
        <v/>
      </c>
      <c r="VTG31" s="14" t="str">
        <f>IF('Employee Input 20-21'!VTG31="","",'Employee Input 20-21'!VTG31)</f>
        <v/>
      </c>
      <c r="VTH31" s="14" t="str">
        <f>IF('Employee Input 20-21'!VTH31="","",'Employee Input 20-21'!VTH31)</f>
        <v/>
      </c>
      <c r="VTI31" s="14" t="str">
        <f>IF('Employee Input 20-21'!VTI31="","",'Employee Input 20-21'!VTI31)</f>
        <v/>
      </c>
      <c r="VTJ31" s="14" t="str">
        <f>IF('Employee Input 20-21'!VTJ31="","",'Employee Input 20-21'!VTJ31)</f>
        <v/>
      </c>
      <c r="VTK31" s="14" t="str">
        <f>IF('Employee Input 20-21'!VTK31="","",'Employee Input 20-21'!VTK31)</f>
        <v/>
      </c>
      <c r="VTL31" s="14" t="str">
        <f>IF('Employee Input 20-21'!VTL31="","",'Employee Input 20-21'!VTL31)</f>
        <v/>
      </c>
      <c r="VTM31" s="14" t="str">
        <f>IF('Employee Input 20-21'!VTM31="","",'Employee Input 20-21'!VTM31)</f>
        <v/>
      </c>
      <c r="VTN31" s="14" t="str">
        <f>IF('Employee Input 20-21'!VTN31="","",'Employee Input 20-21'!VTN31)</f>
        <v/>
      </c>
      <c r="VTO31" s="14" t="str">
        <f>IF('Employee Input 20-21'!VTO31="","",'Employee Input 20-21'!VTO31)</f>
        <v/>
      </c>
      <c r="VTP31" s="14" t="str">
        <f>IF('Employee Input 20-21'!VTP31="","",'Employee Input 20-21'!VTP31)</f>
        <v/>
      </c>
      <c r="VTQ31" s="14" t="str">
        <f>IF('Employee Input 20-21'!VTQ31="","",'Employee Input 20-21'!VTQ31)</f>
        <v/>
      </c>
      <c r="VTR31" s="14" t="str">
        <f>IF('Employee Input 20-21'!VTR31="","",'Employee Input 20-21'!VTR31)</f>
        <v/>
      </c>
      <c r="VTS31" s="14" t="str">
        <f>IF('Employee Input 20-21'!VTS31="","",'Employee Input 20-21'!VTS31)</f>
        <v/>
      </c>
      <c r="VTT31" s="14" t="str">
        <f>IF('Employee Input 20-21'!VTT31="","",'Employee Input 20-21'!VTT31)</f>
        <v/>
      </c>
      <c r="VTU31" s="14" t="str">
        <f>IF('Employee Input 20-21'!VTU31="","",'Employee Input 20-21'!VTU31)</f>
        <v/>
      </c>
      <c r="VTV31" s="14" t="str">
        <f>IF('Employee Input 20-21'!VTV31="","",'Employee Input 20-21'!VTV31)</f>
        <v/>
      </c>
      <c r="VTW31" s="14" t="str">
        <f>IF('Employee Input 20-21'!VTW31="","",'Employee Input 20-21'!VTW31)</f>
        <v/>
      </c>
      <c r="VTX31" s="14" t="str">
        <f>IF('Employee Input 20-21'!VTX31="","",'Employee Input 20-21'!VTX31)</f>
        <v/>
      </c>
      <c r="VTY31" s="14" t="str">
        <f>IF('Employee Input 20-21'!VTY31="","",'Employee Input 20-21'!VTY31)</f>
        <v/>
      </c>
      <c r="VTZ31" s="14" t="str">
        <f>IF('Employee Input 20-21'!VTZ31="","",'Employee Input 20-21'!VTZ31)</f>
        <v/>
      </c>
      <c r="VUA31" s="14" t="str">
        <f>IF('Employee Input 20-21'!VUA31="","",'Employee Input 20-21'!VUA31)</f>
        <v/>
      </c>
      <c r="VUB31" s="14" t="str">
        <f>IF('Employee Input 20-21'!VUB31="","",'Employee Input 20-21'!VUB31)</f>
        <v/>
      </c>
      <c r="VUC31" s="14" t="str">
        <f>IF('Employee Input 20-21'!VUC31="","",'Employee Input 20-21'!VUC31)</f>
        <v/>
      </c>
      <c r="VUD31" s="14" t="str">
        <f>IF('Employee Input 20-21'!VUD31="","",'Employee Input 20-21'!VUD31)</f>
        <v/>
      </c>
      <c r="VUE31" s="14" t="str">
        <f>IF('Employee Input 20-21'!VUE31="","",'Employee Input 20-21'!VUE31)</f>
        <v/>
      </c>
      <c r="VUF31" s="14" t="str">
        <f>IF('Employee Input 20-21'!VUF31="","",'Employee Input 20-21'!VUF31)</f>
        <v/>
      </c>
      <c r="VUG31" s="14" t="str">
        <f>IF('Employee Input 20-21'!VUG31="","",'Employee Input 20-21'!VUG31)</f>
        <v/>
      </c>
      <c r="VUH31" s="14" t="str">
        <f>IF('Employee Input 20-21'!VUH31="","",'Employee Input 20-21'!VUH31)</f>
        <v/>
      </c>
      <c r="VUI31" s="14" t="str">
        <f>IF('Employee Input 20-21'!VUI31="","",'Employee Input 20-21'!VUI31)</f>
        <v/>
      </c>
      <c r="VUJ31" s="14" t="str">
        <f>IF('Employee Input 20-21'!VUJ31="","",'Employee Input 20-21'!VUJ31)</f>
        <v/>
      </c>
      <c r="VUK31" s="14" t="str">
        <f>IF('Employee Input 20-21'!VUK31="","",'Employee Input 20-21'!VUK31)</f>
        <v/>
      </c>
      <c r="VUL31" s="14" t="str">
        <f>IF('Employee Input 20-21'!VUL31="","",'Employee Input 20-21'!VUL31)</f>
        <v/>
      </c>
      <c r="VUM31" s="14" t="str">
        <f>IF('Employee Input 20-21'!VUM31="","",'Employee Input 20-21'!VUM31)</f>
        <v/>
      </c>
      <c r="VUN31" s="14" t="str">
        <f>IF('Employee Input 20-21'!VUN31="","",'Employee Input 20-21'!VUN31)</f>
        <v/>
      </c>
      <c r="VUO31" s="14" t="str">
        <f>IF('Employee Input 20-21'!VUO31="","",'Employee Input 20-21'!VUO31)</f>
        <v/>
      </c>
      <c r="VUP31" s="14" t="str">
        <f>IF('Employee Input 20-21'!VUP31="","",'Employee Input 20-21'!VUP31)</f>
        <v/>
      </c>
      <c r="VUQ31" s="14" t="str">
        <f>IF('Employee Input 20-21'!VUQ31="","",'Employee Input 20-21'!VUQ31)</f>
        <v/>
      </c>
      <c r="VUR31" s="14" t="str">
        <f>IF('Employee Input 20-21'!VUR31="","",'Employee Input 20-21'!VUR31)</f>
        <v/>
      </c>
      <c r="VUS31" s="14" t="str">
        <f>IF('Employee Input 20-21'!VUS31="","",'Employee Input 20-21'!VUS31)</f>
        <v/>
      </c>
      <c r="VUT31" s="14" t="str">
        <f>IF('Employee Input 20-21'!VUT31="","",'Employee Input 20-21'!VUT31)</f>
        <v/>
      </c>
      <c r="VUU31" s="14" t="str">
        <f>IF('Employee Input 20-21'!VUU31="","",'Employee Input 20-21'!VUU31)</f>
        <v/>
      </c>
      <c r="VUV31" s="14" t="str">
        <f>IF('Employee Input 20-21'!VUV31="","",'Employee Input 20-21'!VUV31)</f>
        <v/>
      </c>
      <c r="VUW31" s="14" t="str">
        <f>IF('Employee Input 20-21'!VUW31="","",'Employee Input 20-21'!VUW31)</f>
        <v/>
      </c>
      <c r="VUX31" s="14" t="str">
        <f>IF('Employee Input 20-21'!VUX31="","",'Employee Input 20-21'!VUX31)</f>
        <v/>
      </c>
      <c r="VUY31" s="14" t="str">
        <f>IF('Employee Input 20-21'!VUY31="","",'Employee Input 20-21'!VUY31)</f>
        <v/>
      </c>
      <c r="VUZ31" s="14" t="str">
        <f>IF('Employee Input 20-21'!VUZ31="","",'Employee Input 20-21'!VUZ31)</f>
        <v/>
      </c>
      <c r="VVA31" s="14" t="str">
        <f>IF('Employee Input 20-21'!VVA31="","",'Employee Input 20-21'!VVA31)</f>
        <v/>
      </c>
      <c r="VVB31" s="14" t="str">
        <f>IF('Employee Input 20-21'!VVB31="","",'Employee Input 20-21'!VVB31)</f>
        <v/>
      </c>
      <c r="VVC31" s="14" t="str">
        <f>IF('Employee Input 20-21'!VVC31="","",'Employee Input 20-21'!VVC31)</f>
        <v/>
      </c>
      <c r="VVD31" s="14" t="str">
        <f>IF('Employee Input 20-21'!VVD31="","",'Employee Input 20-21'!VVD31)</f>
        <v/>
      </c>
      <c r="VVE31" s="14" t="str">
        <f>IF('Employee Input 20-21'!VVE31="","",'Employee Input 20-21'!VVE31)</f>
        <v/>
      </c>
      <c r="VVF31" s="14" t="str">
        <f>IF('Employee Input 20-21'!VVF31="","",'Employee Input 20-21'!VVF31)</f>
        <v/>
      </c>
      <c r="VVG31" s="14" t="str">
        <f>IF('Employee Input 20-21'!VVG31="","",'Employee Input 20-21'!VVG31)</f>
        <v/>
      </c>
      <c r="VVH31" s="14" t="str">
        <f>IF('Employee Input 20-21'!VVH31="","",'Employee Input 20-21'!VVH31)</f>
        <v/>
      </c>
      <c r="VVI31" s="14" t="str">
        <f>IF('Employee Input 20-21'!VVI31="","",'Employee Input 20-21'!VVI31)</f>
        <v/>
      </c>
      <c r="VVJ31" s="14" t="str">
        <f>IF('Employee Input 20-21'!VVJ31="","",'Employee Input 20-21'!VVJ31)</f>
        <v/>
      </c>
      <c r="VVK31" s="14" t="str">
        <f>IF('Employee Input 20-21'!VVK31="","",'Employee Input 20-21'!VVK31)</f>
        <v/>
      </c>
      <c r="VVL31" s="14" t="str">
        <f>IF('Employee Input 20-21'!VVL31="","",'Employee Input 20-21'!VVL31)</f>
        <v/>
      </c>
      <c r="VVM31" s="14" t="str">
        <f>IF('Employee Input 20-21'!VVM31="","",'Employee Input 20-21'!VVM31)</f>
        <v/>
      </c>
      <c r="VVN31" s="14" t="str">
        <f>IF('Employee Input 20-21'!VVN31="","",'Employee Input 20-21'!VVN31)</f>
        <v/>
      </c>
      <c r="VVO31" s="14" t="str">
        <f>IF('Employee Input 20-21'!VVO31="","",'Employee Input 20-21'!VVO31)</f>
        <v/>
      </c>
      <c r="VVP31" s="14" t="str">
        <f>IF('Employee Input 20-21'!VVP31="","",'Employee Input 20-21'!VVP31)</f>
        <v/>
      </c>
      <c r="VVQ31" s="14" t="str">
        <f>IF('Employee Input 20-21'!VVQ31="","",'Employee Input 20-21'!VVQ31)</f>
        <v/>
      </c>
      <c r="VVR31" s="14" t="str">
        <f>IF('Employee Input 20-21'!VVR31="","",'Employee Input 20-21'!VVR31)</f>
        <v/>
      </c>
      <c r="VVS31" s="14" t="str">
        <f>IF('Employee Input 20-21'!VVS31="","",'Employee Input 20-21'!VVS31)</f>
        <v/>
      </c>
      <c r="VVT31" s="14" t="str">
        <f>IF('Employee Input 20-21'!VVT31="","",'Employee Input 20-21'!VVT31)</f>
        <v/>
      </c>
      <c r="VVU31" s="14" t="str">
        <f>IF('Employee Input 20-21'!VVU31="","",'Employee Input 20-21'!VVU31)</f>
        <v/>
      </c>
      <c r="VVV31" s="14" t="str">
        <f>IF('Employee Input 20-21'!VVV31="","",'Employee Input 20-21'!VVV31)</f>
        <v/>
      </c>
      <c r="VVW31" s="14" t="str">
        <f>IF('Employee Input 20-21'!VVW31="","",'Employee Input 20-21'!VVW31)</f>
        <v/>
      </c>
      <c r="VVX31" s="14" t="str">
        <f>IF('Employee Input 20-21'!VVX31="","",'Employee Input 20-21'!VVX31)</f>
        <v/>
      </c>
      <c r="VVY31" s="14" t="str">
        <f>IF('Employee Input 20-21'!VVY31="","",'Employee Input 20-21'!VVY31)</f>
        <v/>
      </c>
      <c r="VVZ31" s="14" t="str">
        <f>IF('Employee Input 20-21'!VVZ31="","",'Employee Input 20-21'!VVZ31)</f>
        <v/>
      </c>
      <c r="VWA31" s="14" t="str">
        <f>IF('Employee Input 20-21'!VWA31="","",'Employee Input 20-21'!VWA31)</f>
        <v/>
      </c>
      <c r="VWB31" s="14" t="str">
        <f>IF('Employee Input 20-21'!VWB31="","",'Employee Input 20-21'!VWB31)</f>
        <v/>
      </c>
      <c r="VWC31" s="14" t="str">
        <f>IF('Employee Input 20-21'!VWC31="","",'Employee Input 20-21'!VWC31)</f>
        <v/>
      </c>
      <c r="VWD31" s="14" t="str">
        <f>IF('Employee Input 20-21'!VWD31="","",'Employee Input 20-21'!VWD31)</f>
        <v/>
      </c>
      <c r="VWE31" s="14" t="str">
        <f>IF('Employee Input 20-21'!VWE31="","",'Employee Input 20-21'!VWE31)</f>
        <v/>
      </c>
      <c r="VWF31" s="14" t="str">
        <f>IF('Employee Input 20-21'!VWF31="","",'Employee Input 20-21'!VWF31)</f>
        <v/>
      </c>
      <c r="VWG31" s="14" t="str">
        <f>IF('Employee Input 20-21'!VWG31="","",'Employee Input 20-21'!VWG31)</f>
        <v/>
      </c>
      <c r="VWH31" s="14" t="str">
        <f>IF('Employee Input 20-21'!VWH31="","",'Employee Input 20-21'!VWH31)</f>
        <v/>
      </c>
      <c r="VWI31" s="14" t="str">
        <f>IF('Employee Input 20-21'!VWI31="","",'Employee Input 20-21'!VWI31)</f>
        <v/>
      </c>
      <c r="VWJ31" s="14" t="str">
        <f>IF('Employee Input 20-21'!VWJ31="","",'Employee Input 20-21'!VWJ31)</f>
        <v/>
      </c>
      <c r="VWK31" s="14" t="str">
        <f>IF('Employee Input 20-21'!VWK31="","",'Employee Input 20-21'!VWK31)</f>
        <v/>
      </c>
      <c r="VWL31" s="14" t="str">
        <f>IF('Employee Input 20-21'!VWL31="","",'Employee Input 20-21'!VWL31)</f>
        <v/>
      </c>
      <c r="VWM31" s="14" t="str">
        <f>IF('Employee Input 20-21'!VWM31="","",'Employee Input 20-21'!VWM31)</f>
        <v/>
      </c>
      <c r="VWN31" s="14" t="str">
        <f>IF('Employee Input 20-21'!VWN31="","",'Employee Input 20-21'!VWN31)</f>
        <v/>
      </c>
      <c r="VWO31" s="14" t="str">
        <f>IF('Employee Input 20-21'!VWO31="","",'Employee Input 20-21'!VWO31)</f>
        <v/>
      </c>
      <c r="VWP31" s="14" t="str">
        <f>IF('Employee Input 20-21'!VWP31="","",'Employee Input 20-21'!VWP31)</f>
        <v/>
      </c>
      <c r="VWQ31" s="14" t="str">
        <f>IF('Employee Input 20-21'!VWQ31="","",'Employee Input 20-21'!VWQ31)</f>
        <v/>
      </c>
      <c r="VWR31" s="14" t="str">
        <f>IF('Employee Input 20-21'!VWR31="","",'Employee Input 20-21'!VWR31)</f>
        <v/>
      </c>
      <c r="VWS31" s="14" t="str">
        <f>IF('Employee Input 20-21'!VWS31="","",'Employee Input 20-21'!VWS31)</f>
        <v/>
      </c>
      <c r="VWT31" s="14" t="str">
        <f>IF('Employee Input 20-21'!VWT31="","",'Employee Input 20-21'!VWT31)</f>
        <v/>
      </c>
      <c r="VWU31" s="14" t="str">
        <f>IF('Employee Input 20-21'!VWU31="","",'Employee Input 20-21'!VWU31)</f>
        <v/>
      </c>
      <c r="VWV31" s="14" t="str">
        <f>IF('Employee Input 20-21'!VWV31="","",'Employee Input 20-21'!VWV31)</f>
        <v/>
      </c>
      <c r="VWW31" s="14" t="str">
        <f>IF('Employee Input 20-21'!VWW31="","",'Employee Input 20-21'!VWW31)</f>
        <v/>
      </c>
      <c r="VWX31" s="14" t="str">
        <f>IF('Employee Input 20-21'!VWX31="","",'Employee Input 20-21'!VWX31)</f>
        <v/>
      </c>
      <c r="VWY31" s="14" t="str">
        <f>IF('Employee Input 20-21'!VWY31="","",'Employee Input 20-21'!VWY31)</f>
        <v/>
      </c>
      <c r="VWZ31" s="14" t="str">
        <f>IF('Employee Input 20-21'!VWZ31="","",'Employee Input 20-21'!VWZ31)</f>
        <v/>
      </c>
      <c r="VXA31" s="14" t="str">
        <f>IF('Employee Input 20-21'!VXA31="","",'Employee Input 20-21'!VXA31)</f>
        <v/>
      </c>
      <c r="VXB31" s="14" t="str">
        <f>IF('Employee Input 20-21'!VXB31="","",'Employee Input 20-21'!VXB31)</f>
        <v/>
      </c>
      <c r="VXC31" s="14" t="str">
        <f>IF('Employee Input 20-21'!VXC31="","",'Employee Input 20-21'!VXC31)</f>
        <v/>
      </c>
      <c r="VXD31" s="14" t="str">
        <f>IF('Employee Input 20-21'!VXD31="","",'Employee Input 20-21'!VXD31)</f>
        <v/>
      </c>
      <c r="VXE31" s="14" t="str">
        <f>IF('Employee Input 20-21'!VXE31="","",'Employee Input 20-21'!VXE31)</f>
        <v/>
      </c>
      <c r="VXF31" s="14" t="str">
        <f>IF('Employee Input 20-21'!VXF31="","",'Employee Input 20-21'!VXF31)</f>
        <v/>
      </c>
      <c r="VXG31" s="14" t="str">
        <f>IF('Employee Input 20-21'!VXG31="","",'Employee Input 20-21'!VXG31)</f>
        <v/>
      </c>
      <c r="VXH31" s="14" t="str">
        <f>IF('Employee Input 20-21'!VXH31="","",'Employee Input 20-21'!VXH31)</f>
        <v/>
      </c>
      <c r="VXI31" s="14" t="str">
        <f>IF('Employee Input 20-21'!VXI31="","",'Employee Input 20-21'!VXI31)</f>
        <v/>
      </c>
      <c r="VXJ31" s="14" t="str">
        <f>IF('Employee Input 20-21'!VXJ31="","",'Employee Input 20-21'!VXJ31)</f>
        <v/>
      </c>
      <c r="VXK31" s="14" t="str">
        <f>IF('Employee Input 20-21'!VXK31="","",'Employee Input 20-21'!VXK31)</f>
        <v/>
      </c>
      <c r="VXL31" s="14" t="str">
        <f>IF('Employee Input 20-21'!VXL31="","",'Employee Input 20-21'!VXL31)</f>
        <v/>
      </c>
      <c r="VXM31" s="14" t="str">
        <f>IF('Employee Input 20-21'!VXM31="","",'Employee Input 20-21'!VXM31)</f>
        <v/>
      </c>
      <c r="VXN31" s="14" t="str">
        <f>IF('Employee Input 20-21'!VXN31="","",'Employee Input 20-21'!VXN31)</f>
        <v/>
      </c>
      <c r="VXO31" s="14" t="str">
        <f>IF('Employee Input 20-21'!VXO31="","",'Employee Input 20-21'!VXO31)</f>
        <v/>
      </c>
      <c r="VXP31" s="14" t="str">
        <f>IF('Employee Input 20-21'!VXP31="","",'Employee Input 20-21'!VXP31)</f>
        <v/>
      </c>
      <c r="VXQ31" s="14" t="str">
        <f>IF('Employee Input 20-21'!VXQ31="","",'Employee Input 20-21'!VXQ31)</f>
        <v/>
      </c>
      <c r="VXR31" s="14" t="str">
        <f>IF('Employee Input 20-21'!VXR31="","",'Employee Input 20-21'!VXR31)</f>
        <v/>
      </c>
      <c r="VXS31" s="14" t="str">
        <f>IF('Employee Input 20-21'!VXS31="","",'Employee Input 20-21'!VXS31)</f>
        <v/>
      </c>
      <c r="VXT31" s="14" t="str">
        <f>IF('Employee Input 20-21'!VXT31="","",'Employee Input 20-21'!VXT31)</f>
        <v/>
      </c>
      <c r="VXU31" s="14" t="str">
        <f>IF('Employee Input 20-21'!VXU31="","",'Employee Input 20-21'!VXU31)</f>
        <v/>
      </c>
      <c r="VXV31" s="14" t="str">
        <f>IF('Employee Input 20-21'!VXV31="","",'Employee Input 20-21'!VXV31)</f>
        <v/>
      </c>
      <c r="VXW31" s="14" t="str">
        <f>IF('Employee Input 20-21'!VXW31="","",'Employee Input 20-21'!VXW31)</f>
        <v/>
      </c>
      <c r="VXX31" s="14" t="str">
        <f>IF('Employee Input 20-21'!VXX31="","",'Employee Input 20-21'!VXX31)</f>
        <v/>
      </c>
      <c r="VXY31" s="14" t="str">
        <f>IF('Employee Input 20-21'!VXY31="","",'Employee Input 20-21'!VXY31)</f>
        <v/>
      </c>
      <c r="VXZ31" s="14" t="str">
        <f>IF('Employee Input 20-21'!VXZ31="","",'Employee Input 20-21'!VXZ31)</f>
        <v/>
      </c>
      <c r="VYA31" s="14" t="str">
        <f>IF('Employee Input 20-21'!VYA31="","",'Employee Input 20-21'!VYA31)</f>
        <v/>
      </c>
      <c r="VYB31" s="14" t="str">
        <f>IF('Employee Input 20-21'!VYB31="","",'Employee Input 20-21'!VYB31)</f>
        <v/>
      </c>
      <c r="VYC31" s="14" t="str">
        <f>IF('Employee Input 20-21'!VYC31="","",'Employee Input 20-21'!VYC31)</f>
        <v/>
      </c>
      <c r="VYD31" s="14" t="str">
        <f>IF('Employee Input 20-21'!VYD31="","",'Employee Input 20-21'!VYD31)</f>
        <v/>
      </c>
      <c r="VYE31" s="14" t="str">
        <f>IF('Employee Input 20-21'!VYE31="","",'Employee Input 20-21'!VYE31)</f>
        <v/>
      </c>
      <c r="VYF31" s="14" t="str">
        <f>IF('Employee Input 20-21'!VYF31="","",'Employee Input 20-21'!VYF31)</f>
        <v/>
      </c>
      <c r="VYG31" s="14" t="str">
        <f>IF('Employee Input 20-21'!VYG31="","",'Employee Input 20-21'!VYG31)</f>
        <v/>
      </c>
      <c r="VYH31" s="14" t="str">
        <f>IF('Employee Input 20-21'!VYH31="","",'Employee Input 20-21'!VYH31)</f>
        <v/>
      </c>
      <c r="VYI31" s="14" t="str">
        <f>IF('Employee Input 20-21'!VYI31="","",'Employee Input 20-21'!VYI31)</f>
        <v/>
      </c>
      <c r="VYJ31" s="14" t="str">
        <f>IF('Employee Input 20-21'!VYJ31="","",'Employee Input 20-21'!VYJ31)</f>
        <v/>
      </c>
      <c r="VYK31" s="14" t="str">
        <f>IF('Employee Input 20-21'!VYK31="","",'Employee Input 20-21'!VYK31)</f>
        <v/>
      </c>
      <c r="VYL31" s="14" t="str">
        <f>IF('Employee Input 20-21'!VYL31="","",'Employee Input 20-21'!VYL31)</f>
        <v/>
      </c>
      <c r="VYM31" s="14" t="str">
        <f>IF('Employee Input 20-21'!VYM31="","",'Employee Input 20-21'!VYM31)</f>
        <v/>
      </c>
      <c r="VYN31" s="14" t="str">
        <f>IF('Employee Input 20-21'!VYN31="","",'Employee Input 20-21'!VYN31)</f>
        <v/>
      </c>
      <c r="VYO31" s="14" t="str">
        <f>IF('Employee Input 20-21'!VYO31="","",'Employee Input 20-21'!VYO31)</f>
        <v/>
      </c>
      <c r="VYP31" s="14" t="str">
        <f>IF('Employee Input 20-21'!VYP31="","",'Employee Input 20-21'!VYP31)</f>
        <v/>
      </c>
      <c r="VYQ31" s="14" t="str">
        <f>IF('Employee Input 20-21'!VYQ31="","",'Employee Input 20-21'!VYQ31)</f>
        <v/>
      </c>
      <c r="VYR31" s="14" t="str">
        <f>IF('Employee Input 20-21'!VYR31="","",'Employee Input 20-21'!VYR31)</f>
        <v/>
      </c>
      <c r="VYS31" s="14" t="str">
        <f>IF('Employee Input 20-21'!VYS31="","",'Employee Input 20-21'!VYS31)</f>
        <v/>
      </c>
      <c r="VYT31" s="14" t="str">
        <f>IF('Employee Input 20-21'!VYT31="","",'Employee Input 20-21'!VYT31)</f>
        <v/>
      </c>
      <c r="VYU31" s="14" t="str">
        <f>IF('Employee Input 20-21'!VYU31="","",'Employee Input 20-21'!VYU31)</f>
        <v/>
      </c>
      <c r="VYV31" s="14" t="str">
        <f>IF('Employee Input 20-21'!VYV31="","",'Employee Input 20-21'!VYV31)</f>
        <v/>
      </c>
      <c r="VYW31" s="14" t="str">
        <f>IF('Employee Input 20-21'!VYW31="","",'Employee Input 20-21'!VYW31)</f>
        <v/>
      </c>
      <c r="VYX31" s="14" t="str">
        <f>IF('Employee Input 20-21'!VYX31="","",'Employee Input 20-21'!VYX31)</f>
        <v/>
      </c>
      <c r="VYY31" s="14" t="str">
        <f>IF('Employee Input 20-21'!VYY31="","",'Employee Input 20-21'!VYY31)</f>
        <v/>
      </c>
      <c r="VYZ31" s="14" t="str">
        <f>IF('Employee Input 20-21'!VYZ31="","",'Employee Input 20-21'!VYZ31)</f>
        <v/>
      </c>
      <c r="VZA31" s="14" t="str">
        <f>IF('Employee Input 20-21'!VZA31="","",'Employee Input 20-21'!VZA31)</f>
        <v/>
      </c>
      <c r="VZB31" s="14" t="str">
        <f>IF('Employee Input 20-21'!VZB31="","",'Employee Input 20-21'!VZB31)</f>
        <v/>
      </c>
      <c r="VZC31" s="14" t="str">
        <f>IF('Employee Input 20-21'!VZC31="","",'Employee Input 20-21'!VZC31)</f>
        <v/>
      </c>
      <c r="VZD31" s="14" t="str">
        <f>IF('Employee Input 20-21'!VZD31="","",'Employee Input 20-21'!VZD31)</f>
        <v/>
      </c>
      <c r="VZE31" s="14" t="str">
        <f>IF('Employee Input 20-21'!VZE31="","",'Employee Input 20-21'!VZE31)</f>
        <v/>
      </c>
      <c r="VZF31" s="14" t="str">
        <f>IF('Employee Input 20-21'!VZF31="","",'Employee Input 20-21'!VZF31)</f>
        <v/>
      </c>
      <c r="VZG31" s="14" t="str">
        <f>IF('Employee Input 20-21'!VZG31="","",'Employee Input 20-21'!VZG31)</f>
        <v/>
      </c>
      <c r="VZH31" s="14" t="str">
        <f>IF('Employee Input 20-21'!VZH31="","",'Employee Input 20-21'!VZH31)</f>
        <v/>
      </c>
      <c r="VZI31" s="14" t="str">
        <f>IF('Employee Input 20-21'!VZI31="","",'Employee Input 20-21'!VZI31)</f>
        <v/>
      </c>
      <c r="VZJ31" s="14" t="str">
        <f>IF('Employee Input 20-21'!VZJ31="","",'Employee Input 20-21'!VZJ31)</f>
        <v/>
      </c>
      <c r="VZK31" s="14" t="str">
        <f>IF('Employee Input 20-21'!VZK31="","",'Employee Input 20-21'!VZK31)</f>
        <v/>
      </c>
      <c r="VZL31" s="14" t="str">
        <f>IF('Employee Input 20-21'!VZL31="","",'Employee Input 20-21'!VZL31)</f>
        <v/>
      </c>
      <c r="VZM31" s="14" t="str">
        <f>IF('Employee Input 20-21'!VZM31="","",'Employee Input 20-21'!VZM31)</f>
        <v/>
      </c>
      <c r="VZN31" s="14" t="str">
        <f>IF('Employee Input 20-21'!VZN31="","",'Employee Input 20-21'!VZN31)</f>
        <v/>
      </c>
      <c r="VZO31" s="14" t="str">
        <f>IF('Employee Input 20-21'!VZO31="","",'Employee Input 20-21'!VZO31)</f>
        <v/>
      </c>
      <c r="VZP31" s="14" t="str">
        <f>IF('Employee Input 20-21'!VZP31="","",'Employee Input 20-21'!VZP31)</f>
        <v/>
      </c>
      <c r="VZQ31" s="14" t="str">
        <f>IF('Employee Input 20-21'!VZQ31="","",'Employee Input 20-21'!VZQ31)</f>
        <v/>
      </c>
      <c r="VZR31" s="14" t="str">
        <f>IF('Employee Input 20-21'!VZR31="","",'Employee Input 20-21'!VZR31)</f>
        <v/>
      </c>
      <c r="VZS31" s="14" t="str">
        <f>IF('Employee Input 20-21'!VZS31="","",'Employee Input 20-21'!VZS31)</f>
        <v/>
      </c>
      <c r="VZT31" s="14" t="str">
        <f>IF('Employee Input 20-21'!VZT31="","",'Employee Input 20-21'!VZT31)</f>
        <v/>
      </c>
      <c r="VZU31" s="14" t="str">
        <f>IF('Employee Input 20-21'!VZU31="","",'Employee Input 20-21'!VZU31)</f>
        <v/>
      </c>
      <c r="VZV31" s="14" t="str">
        <f>IF('Employee Input 20-21'!VZV31="","",'Employee Input 20-21'!VZV31)</f>
        <v/>
      </c>
      <c r="VZW31" s="14" t="str">
        <f>IF('Employee Input 20-21'!VZW31="","",'Employee Input 20-21'!VZW31)</f>
        <v/>
      </c>
      <c r="VZX31" s="14" t="str">
        <f>IF('Employee Input 20-21'!VZX31="","",'Employee Input 20-21'!VZX31)</f>
        <v/>
      </c>
      <c r="VZY31" s="14" t="str">
        <f>IF('Employee Input 20-21'!VZY31="","",'Employee Input 20-21'!VZY31)</f>
        <v/>
      </c>
      <c r="VZZ31" s="14" t="str">
        <f>IF('Employee Input 20-21'!VZZ31="","",'Employee Input 20-21'!VZZ31)</f>
        <v/>
      </c>
      <c r="WAA31" s="14" t="str">
        <f>IF('Employee Input 20-21'!WAA31="","",'Employee Input 20-21'!WAA31)</f>
        <v/>
      </c>
      <c r="WAB31" s="14" t="str">
        <f>IF('Employee Input 20-21'!WAB31="","",'Employee Input 20-21'!WAB31)</f>
        <v/>
      </c>
      <c r="WAC31" s="14" t="str">
        <f>IF('Employee Input 20-21'!WAC31="","",'Employee Input 20-21'!WAC31)</f>
        <v/>
      </c>
      <c r="WAD31" s="14" t="str">
        <f>IF('Employee Input 20-21'!WAD31="","",'Employee Input 20-21'!WAD31)</f>
        <v/>
      </c>
      <c r="WAE31" s="14" t="str">
        <f>IF('Employee Input 20-21'!WAE31="","",'Employee Input 20-21'!WAE31)</f>
        <v/>
      </c>
      <c r="WAF31" s="14" t="str">
        <f>IF('Employee Input 20-21'!WAF31="","",'Employee Input 20-21'!WAF31)</f>
        <v/>
      </c>
      <c r="WAG31" s="14" t="str">
        <f>IF('Employee Input 20-21'!WAG31="","",'Employee Input 20-21'!WAG31)</f>
        <v/>
      </c>
      <c r="WAH31" s="14" t="str">
        <f>IF('Employee Input 20-21'!WAH31="","",'Employee Input 20-21'!WAH31)</f>
        <v/>
      </c>
      <c r="WAI31" s="14" t="str">
        <f>IF('Employee Input 20-21'!WAI31="","",'Employee Input 20-21'!WAI31)</f>
        <v/>
      </c>
      <c r="WAJ31" s="14" t="str">
        <f>IF('Employee Input 20-21'!WAJ31="","",'Employee Input 20-21'!WAJ31)</f>
        <v/>
      </c>
      <c r="WAK31" s="14" t="str">
        <f>IF('Employee Input 20-21'!WAK31="","",'Employee Input 20-21'!WAK31)</f>
        <v/>
      </c>
      <c r="WAL31" s="14" t="str">
        <f>IF('Employee Input 20-21'!WAL31="","",'Employee Input 20-21'!WAL31)</f>
        <v/>
      </c>
      <c r="WAM31" s="14" t="str">
        <f>IF('Employee Input 20-21'!WAM31="","",'Employee Input 20-21'!WAM31)</f>
        <v/>
      </c>
      <c r="WAN31" s="14" t="str">
        <f>IF('Employee Input 20-21'!WAN31="","",'Employee Input 20-21'!WAN31)</f>
        <v/>
      </c>
      <c r="WAO31" s="14" t="str">
        <f>IF('Employee Input 20-21'!WAO31="","",'Employee Input 20-21'!WAO31)</f>
        <v/>
      </c>
      <c r="WAP31" s="14" t="str">
        <f>IF('Employee Input 20-21'!WAP31="","",'Employee Input 20-21'!WAP31)</f>
        <v/>
      </c>
      <c r="WAQ31" s="14" t="str">
        <f>IF('Employee Input 20-21'!WAQ31="","",'Employee Input 20-21'!WAQ31)</f>
        <v/>
      </c>
      <c r="WAR31" s="14" t="str">
        <f>IF('Employee Input 20-21'!WAR31="","",'Employee Input 20-21'!WAR31)</f>
        <v/>
      </c>
      <c r="WAS31" s="14" t="str">
        <f>IF('Employee Input 20-21'!WAS31="","",'Employee Input 20-21'!WAS31)</f>
        <v/>
      </c>
      <c r="WAT31" s="14" t="str">
        <f>IF('Employee Input 20-21'!WAT31="","",'Employee Input 20-21'!WAT31)</f>
        <v/>
      </c>
      <c r="WAU31" s="14" t="str">
        <f>IF('Employee Input 20-21'!WAU31="","",'Employee Input 20-21'!WAU31)</f>
        <v/>
      </c>
      <c r="WAV31" s="14" t="str">
        <f>IF('Employee Input 20-21'!WAV31="","",'Employee Input 20-21'!WAV31)</f>
        <v/>
      </c>
      <c r="WAW31" s="14" t="str">
        <f>IF('Employee Input 20-21'!WAW31="","",'Employee Input 20-21'!WAW31)</f>
        <v/>
      </c>
      <c r="WAX31" s="14" t="str">
        <f>IF('Employee Input 20-21'!WAX31="","",'Employee Input 20-21'!WAX31)</f>
        <v/>
      </c>
      <c r="WAY31" s="14" t="str">
        <f>IF('Employee Input 20-21'!WAY31="","",'Employee Input 20-21'!WAY31)</f>
        <v/>
      </c>
      <c r="WAZ31" s="14" t="str">
        <f>IF('Employee Input 20-21'!WAZ31="","",'Employee Input 20-21'!WAZ31)</f>
        <v/>
      </c>
      <c r="WBA31" s="14" t="str">
        <f>IF('Employee Input 20-21'!WBA31="","",'Employee Input 20-21'!WBA31)</f>
        <v/>
      </c>
      <c r="WBB31" s="14" t="str">
        <f>IF('Employee Input 20-21'!WBB31="","",'Employee Input 20-21'!WBB31)</f>
        <v/>
      </c>
      <c r="WBC31" s="14" t="str">
        <f>IF('Employee Input 20-21'!WBC31="","",'Employee Input 20-21'!WBC31)</f>
        <v/>
      </c>
      <c r="WBD31" s="14" t="str">
        <f>IF('Employee Input 20-21'!WBD31="","",'Employee Input 20-21'!WBD31)</f>
        <v/>
      </c>
      <c r="WBE31" s="14" t="str">
        <f>IF('Employee Input 20-21'!WBE31="","",'Employee Input 20-21'!WBE31)</f>
        <v/>
      </c>
      <c r="WBF31" s="14" t="str">
        <f>IF('Employee Input 20-21'!WBF31="","",'Employee Input 20-21'!WBF31)</f>
        <v/>
      </c>
      <c r="WBG31" s="14" t="str">
        <f>IF('Employee Input 20-21'!WBG31="","",'Employee Input 20-21'!WBG31)</f>
        <v/>
      </c>
      <c r="WBH31" s="14" t="str">
        <f>IF('Employee Input 20-21'!WBH31="","",'Employee Input 20-21'!WBH31)</f>
        <v/>
      </c>
      <c r="WBI31" s="14" t="str">
        <f>IF('Employee Input 20-21'!WBI31="","",'Employee Input 20-21'!WBI31)</f>
        <v/>
      </c>
      <c r="WBJ31" s="14" t="str">
        <f>IF('Employee Input 20-21'!WBJ31="","",'Employee Input 20-21'!WBJ31)</f>
        <v/>
      </c>
      <c r="WBK31" s="14" t="str">
        <f>IF('Employee Input 20-21'!WBK31="","",'Employee Input 20-21'!WBK31)</f>
        <v/>
      </c>
      <c r="WBL31" s="14" t="str">
        <f>IF('Employee Input 20-21'!WBL31="","",'Employee Input 20-21'!WBL31)</f>
        <v/>
      </c>
      <c r="WBM31" s="14" t="str">
        <f>IF('Employee Input 20-21'!WBM31="","",'Employee Input 20-21'!WBM31)</f>
        <v/>
      </c>
      <c r="WBN31" s="14" t="str">
        <f>IF('Employee Input 20-21'!WBN31="","",'Employee Input 20-21'!WBN31)</f>
        <v/>
      </c>
      <c r="WBO31" s="14" t="str">
        <f>IF('Employee Input 20-21'!WBO31="","",'Employee Input 20-21'!WBO31)</f>
        <v/>
      </c>
      <c r="WBP31" s="14" t="str">
        <f>IF('Employee Input 20-21'!WBP31="","",'Employee Input 20-21'!WBP31)</f>
        <v/>
      </c>
      <c r="WBQ31" s="14" t="str">
        <f>IF('Employee Input 20-21'!WBQ31="","",'Employee Input 20-21'!WBQ31)</f>
        <v/>
      </c>
      <c r="WBR31" s="14" t="str">
        <f>IF('Employee Input 20-21'!WBR31="","",'Employee Input 20-21'!WBR31)</f>
        <v/>
      </c>
      <c r="WBS31" s="14" t="str">
        <f>IF('Employee Input 20-21'!WBS31="","",'Employee Input 20-21'!WBS31)</f>
        <v/>
      </c>
      <c r="WBT31" s="14" t="str">
        <f>IF('Employee Input 20-21'!WBT31="","",'Employee Input 20-21'!WBT31)</f>
        <v/>
      </c>
      <c r="WBU31" s="14" t="str">
        <f>IF('Employee Input 20-21'!WBU31="","",'Employee Input 20-21'!WBU31)</f>
        <v/>
      </c>
      <c r="WBV31" s="14" t="str">
        <f>IF('Employee Input 20-21'!WBV31="","",'Employee Input 20-21'!WBV31)</f>
        <v/>
      </c>
      <c r="WBW31" s="14" t="str">
        <f>IF('Employee Input 20-21'!WBW31="","",'Employee Input 20-21'!WBW31)</f>
        <v/>
      </c>
      <c r="WBX31" s="14" t="str">
        <f>IF('Employee Input 20-21'!WBX31="","",'Employee Input 20-21'!WBX31)</f>
        <v/>
      </c>
      <c r="WBY31" s="14" t="str">
        <f>IF('Employee Input 20-21'!WBY31="","",'Employee Input 20-21'!WBY31)</f>
        <v/>
      </c>
      <c r="WBZ31" s="14" t="str">
        <f>IF('Employee Input 20-21'!WBZ31="","",'Employee Input 20-21'!WBZ31)</f>
        <v/>
      </c>
      <c r="WCA31" s="14" t="str">
        <f>IF('Employee Input 20-21'!WCA31="","",'Employee Input 20-21'!WCA31)</f>
        <v/>
      </c>
      <c r="WCB31" s="14" t="str">
        <f>IF('Employee Input 20-21'!WCB31="","",'Employee Input 20-21'!WCB31)</f>
        <v/>
      </c>
      <c r="WCC31" s="14" t="str">
        <f>IF('Employee Input 20-21'!WCC31="","",'Employee Input 20-21'!WCC31)</f>
        <v/>
      </c>
      <c r="WCD31" s="14" t="str">
        <f>IF('Employee Input 20-21'!WCD31="","",'Employee Input 20-21'!WCD31)</f>
        <v/>
      </c>
      <c r="WCE31" s="14" t="str">
        <f>IF('Employee Input 20-21'!WCE31="","",'Employee Input 20-21'!WCE31)</f>
        <v/>
      </c>
      <c r="WCF31" s="14" t="str">
        <f>IF('Employee Input 20-21'!WCF31="","",'Employee Input 20-21'!WCF31)</f>
        <v/>
      </c>
      <c r="WCG31" s="14" t="str">
        <f>IF('Employee Input 20-21'!WCG31="","",'Employee Input 20-21'!WCG31)</f>
        <v/>
      </c>
      <c r="WCH31" s="14" t="str">
        <f>IF('Employee Input 20-21'!WCH31="","",'Employee Input 20-21'!WCH31)</f>
        <v/>
      </c>
      <c r="WCI31" s="14" t="str">
        <f>IF('Employee Input 20-21'!WCI31="","",'Employee Input 20-21'!WCI31)</f>
        <v/>
      </c>
      <c r="WCJ31" s="14" t="str">
        <f>IF('Employee Input 20-21'!WCJ31="","",'Employee Input 20-21'!WCJ31)</f>
        <v/>
      </c>
      <c r="WCK31" s="14" t="str">
        <f>IF('Employee Input 20-21'!WCK31="","",'Employee Input 20-21'!WCK31)</f>
        <v/>
      </c>
      <c r="WCL31" s="14" t="str">
        <f>IF('Employee Input 20-21'!WCL31="","",'Employee Input 20-21'!WCL31)</f>
        <v/>
      </c>
      <c r="WCM31" s="14" t="str">
        <f>IF('Employee Input 20-21'!WCM31="","",'Employee Input 20-21'!WCM31)</f>
        <v/>
      </c>
      <c r="WCN31" s="14" t="str">
        <f>IF('Employee Input 20-21'!WCN31="","",'Employee Input 20-21'!WCN31)</f>
        <v/>
      </c>
      <c r="WCO31" s="14" t="str">
        <f>IF('Employee Input 20-21'!WCO31="","",'Employee Input 20-21'!WCO31)</f>
        <v/>
      </c>
      <c r="WCP31" s="14" t="str">
        <f>IF('Employee Input 20-21'!WCP31="","",'Employee Input 20-21'!WCP31)</f>
        <v/>
      </c>
      <c r="WCQ31" s="14" t="str">
        <f>IF('Employee Input 20-21'!WCQ31="","",'Employee Input 20-21'!WCQ31)</f>
        <v/>
      </c>
      <c r="WCR31" s="14" t="str">
        <f>IF('Employee Input 20-21'!WCR31="","",'Employee Input 20-21'!WCR31)</f>
        <v/>
      </c>
      <c r="WCS31" s="14" t="str">
        <f>IF('Employee Input 20-21'!WCS31="","",'Employee Input 20-21'!WCS31)</f>
        <v/>
      </c>
      <c r="WCT31" s="14" t="str">
        <f>IF('Employee Input 20-21'!WCT31="","",'Employee Input 20-21'!WCT31)</f>
        <v/>
      </c>
      <c r="WCU31" s="14" t="str">
        <f>IF('Employee Input 20-21'!WCU31="","",'Employee Input 20-21'!WCU31)</f>
        <v/>
      </c>
      <c r="WCV31" s="14" t="str">
        <f>IF('Employee Input 20-21'!WCV31="","",'Employee Input 20-21'!WCV31)</f>
        <v/>
      </c>
      <c r="WCW31" s="14" t="str">
        <f>IF('Employee Input 20-21'!WCW31="","",'Employee Input 20-21'!WCW31)</f>
        <v/>
      </c>
      <c r="WCX31" s="14" t="str">
        <f>IF('Employee Input 20-21'!WCX31="","",'Employee Input 20-21'!WCX31)</f>
        <v/>
      </c>
      <c r="WCY31" s="14" t="str">
        <f>IF('Employee Input 20-21'!WCY31="","",'Employee Input 20-21'!WCY31)</f>
        <v/>
      </c>
      <c r="WCZ31" s="14" t="str">
        <f>IF('Employee Input 20-21'!WCZ31="","",'Employee Input 20-21'!WCZ31)</f>
        <v/>
      </c>
      <c r="WDA31" s="14" t="str">
        <f>IF('Employee Input 20-21'!WDA31="","",'Employee Input 20-21'!WDA31)</f>
        <v/>
      </c>
      <c r="WDB31" s="14" t="str">
        <f>IF('Employee Input 20-21'!WDB31="","",'Employee Input 20-21'!WDB31)</f>
        <v/>
      </c>
      <c r="WDC31" s="14" t="str">
        <f>IF('Employee Input 20-21'!WDC31="","",'Employee Input 20-21'!WDC31)</f>
        <v/>
      </c>
      <c r="WDD31" s="14" t="str">
        <f>IF('Employee Input 20-21'!WDD31="","",'Employee Input 20-21'!WDD31)</f>
        <v/>
      </c>
      <c r="WDE31" s="14" t="str">
        <f>IF('Employee Input 20-21'!WDE31="","",'Employee Input 20-21'!WDE31)</f>
        <v/>
      </c>
      <c r="WDF31" s="14" t="str">
        <f>IF('Employee Input 20-21'!WDF31="","",'Employee Input 20-21'!WDF31)</f>
        <v/>
      </c>
      <c r="WDG31" s="14" t="str">
        <f>IF('Employee Input 20-21'!WDG31="","",'Employee Input 20-21'!WDG31)</f>
        <v/>
      </c>
      <c r="WDH31" s="14" t="str">
        <f>IF('Employee Input 20-21'!WDH31="","",'Employee Input 20-21'!WDH31)</f>
        <v/>
      </c>
      <c r="WDI31" s="14" t="str">
        <f>IF('Employee Input 20-21'!WDI31="","",'Employee Input 20-21'!WDI31)</f>
        <v/>
      </c>
      <c r="WDJ31" s="14" t="str">
        <f>IF('Employee Input 20-21'!WDJ31="","",'Employee Input 20-21'!WDJ31)</f>
        <v/>
      </c>
      <c r="WDK31" s="14" t="str">
        <f>IF('Employee Input 20-21'!WDK31="","",'Employee Input 20-21'!WDK31)</f>
        <v/>
      </c>
      <c r="WDL31" s="14" t="str">
        <f>IF('Employee Input 20-21'!WDL31="","",'Employee Input 20-21'!WDL31)</f>
        <v/>
      </c>
      <c r="WDM31" s="14" t="str">
        <f>IF('Employee Input 20-21'!WDM31="","",'Employee Input 20-21'!WDM31)</f>
        <v/>
      </c>
      <c r="WDN31" s="14" t="str">
        <f>IF('Employee Input 20-21'!WDN31="","",'Employee Input 20-21'!WDN31)</f>
        <v/>
      </c>
      <c r="WDO31" s="14" t="str">
        <f>IF('Employee Input 20-21'!WDO31="","",'Employee Input 20-21'!WDO31)</f>
        <v/>
      </c>
      <c r="WDP31" s="14" t="str">
        <f>IF('Employee Input 20-21'!WDP31="","",'Employee Input 20-21'!WDP31)</f>
        <v/>
      </c>
      <c r="WDQ31" s="14" t="str">
        <f>IF('Employee Input 20-21'!WDQ31="","",'Employee Input 20-21'!WDQ31)</f>
        <v/>
      </c>
      <c r="WDR31" s="14" t="str">
        <f>IF('Employee Input 20-21'!WDR31="","",'Employee Input 20-21'!WDR31)</f>
        <v/>
      </c>
      <c r="WDS31" s="14" t="str">
        <f>IF('Employee Input 20-21'!WDS31="","",'Employee Input 20-21'!WDS31)</f>
        <v/>
      </c>
      <c r="WDT31" s="14" t="str">
        <f>IF('Employee Input 20-21'!WDT31="","",'Employee Input 20-21'!WDT31)</f>
        <v/>
      </c>
      <c r="WDU31" s="14" t="str">
        <f>IF('Employee Input 20-21'!WDU31="","",'Employee Input 20-21'!WDU31)</f>
        <v/>
      </c>
      <c r="WDV31" s="14" t="str">
        <f>IF('Employee Input 20-21'!WDV31="","",'Employee Input 20-21'!WDV31)</f>
        <v/>
      </c>
      <c r="WDW31" s="14" t="str">
        <f>IF('Employee Input 20-21'!WDW31="","",'Employee Input 20-21'!WDW31)</f>
        <v/>
      </c>
      <c r="WDX31" s="14" t="str">
        <f>IF('Employee Input 20-21'!WDX31="","",'Employee Input 20-21'!WDX31)</f>
        <v/>
      </c>
      <c r="WDY31" s="14" t="str">
        <f>IF('Employee Input 20-21'!WDY31="","",'Employee Input 20-21'!WDY31)</f>
        <v/>
      </c>
      <c r="WDZ31" s="14" t="str">
        <f>IF('Employee Input 20-21'!WDZ31="","",'Employee Input 20-21'!WDZ31)</f>
        <v/>
      </c>
      <c r="WEA31" s="14" t="str">
        <f>IF('Employee Input 20-21'!WEA31="","",'Employee Input 20-21'!WEA31)</f>
        <v/>
      </c>
      <c r="WEB31" s="14" t="str">
        <f>IF('Employee Input 20-21'!WEB31="","",'Employee Input 20-21'!WEB31)</f>
        <v/>
      </c>
      <c r="WEC31" s="14" t="str">
        <f>IF('Employee Input 20-21'!WEC31="","",'Employee Input 20-21'!WEC31)</f>
        <v/>
      </c>
      <c r="WED31" s="14" t="str">
        <f>IF('Employee Input 20-21'!WED31="","",'Employee Input 20-21'!WED31)</f>
        <v/>
      </c>
      <c r="WEE31" s="14" t="str">
        <f>IF('Employee Input 20-21'!WEE31="","",'Employee Input 20-21'!WEE31)</f>
        <v/>
      </c>
      <c r="WEF31" s="14" t="str">
        <f>IF('Employee Input 20-21'!WEF31="","",'Employee Input 20-21'!WEF31)</f>
        <v/>
      </c>
      <c r="WEG31" s="14" t="str">
        <f>IF('Employee Input 20-21'!WEG31="","",'Employee Input 20-21'!WEG31)</f>
        <v/>
      </c>
      <c r="WEH31" s="14" t="str">
        <f>IF('Employee Input 20-21'!WEH31="","",'Employee Input 20-21'!WEH31)</f>
        <v/>
      </c>
      <c r="WEI31" s="14" t="str">
        <f>IF('Employee Input 20-21'!WEI31="","",'Employee Input 20-21'!WEI31)</f>
        <v/>
      </c>
      <c r="WEJ31" s="14" t="str">
        <f>IF('Employee Input 20-21'!WEJ31="","",'Employee Input 20-21'!WEJ31)</f>
        <v/>
      </c>
      <c r="WEK31" s="14" t="str">
        <f>IF('Employee Input 20-21'!WEK31="","",'Employee Input 20-21'!WEK31)</f>
        <v/>
      </c>
      <c r="WEL31" s="14" t="str">
        <f>IF('Employee Input 20-21'!WEL31="","",'Employee Input 20-21'!WEL31)</f>
        <v/>
      </c>
      <c r="WEM31" s="14" t="str">
        <f>IF('Employee Input 20-21'!WEM31="","",'Employee Input 20-21'!WEM31)</f>
        <v/>
      </c>
      <c r="WEN31" s="14" t="str">
        <f>IF('Employee Input 20-21'!WEN31="","",'Employee Input 20-21'!WEN31)</f>
        <v/>
      </c>
      <c r="WEO31" s="14" t="str">
        <f>IF('Employee Input 20-21'!WEO31="","",'Employee Input 20-21'!WEO31)</f>
        <v/>
      </c>
      <c r="WEP31" s="14" t="str">
        <f>IF('Employee Input 20-21'!WEP31="","",'Employee Input 20-21'!WEP31)</f>
        <v/>
      </c>
      <c r="WEQ31" s="14" t="str">
        <f>IF('Employee Input 20-21'!WEQ31="","",'Employee Input 20-21'!WEQ31)</f>
        <v/>
      </c>
      <c r="WER31" s="14" t="str">
        <f>IF('Employee Input 20-21'!WER31="","",'Employee Input 20-21'!WER31)</f>
        <v/>
      </c>
      <c r="WES31" s="14" t="str">
        <f>IF('Employee Input 20-21'!WES31="","",'Employee Input 20-21'!WES31)</f>
        <v/>
      </c>
      <c r="WET31" s="14" t="str">
        <f>IF('Employee Input 20-21'!WET31="","",'Employee Input 20-21'!WET31)</f>
        <v/>
      </c>
      <c r="WEU31" s="14" t="str">
        <f>IF('Employee Input 20-21'!WEU31="","",'Employee Input 20-21'!WEU31)</f>
        <v/>
      </c>
      <c r="WEV31" s="14" t="str">
        <f>IF('Employee Input 20-21'!WEV31="","",'Employee Input 20-21'!WEV31)</f>
        <v/>
      </c>
      <c r="WEW31" s="14" t="str">
        <f>IF('Employee Input 20-21'!WEW31="","",'Employee Input 20-21'!WEW31)</f>
        <v/>
      </c>
      <c r="WEX31" s="14" t="str">
        <f>IF('Employee Input 20-21'!WEX31="","",'Employee Input 20-21'!WEX31)</f>
        <v/>
      </c>
      <c r="WEY31" s="14" t="str">
        <f>IF('Employee Input 20-21'!WEY31="","",'Employee Input 20-21'!WEY31)</f>
        <v/>
      </c>
      <c r="WEZ31" s="14" t="str">
        <f>IF('Employee Input 20-21'!WEZ31="","",'Employee Input 20-21'!WEZ31)</f>
        <v/>
      </c>
      <c r="WFA31" s="14" t="str">
        <f>IF('Employee Input 20-21'!WFA31="","",'Employee Input 20-21'!WFA31)</f>
        <v/>
      </c>
      <c r="WFB31" s="14" t="str">
        <f>IF('Employee Input 20-21'!WFB31="","",'Employee Input 20-21'!WFB31)</f>
        <v/>
      </c>
      <c r="WFC31" s="14" t="str">
        <f>IF('Employee Input 20-21'!WFC31="","",'Employee Input 20-21'!WFC31)</f>
        <v/>
      </c>
      <c r="WFD31" s="14" t="str">
        <f>IF('Employee Input 20-21'!WFD31="","",'Employee Input 20-21'!WFD31)</f>
        <v/>
      </c>
      <c r="WFE31" s="14" t="str">
        <f>IF('Employee Input 20-21'!WFE31="","",'Employee Input 20-21'!WFE31)</f>
        <v/>
      </c>
      <c r="WFF31" s="14" t="str">
        <f>IF('Employee Input 20-21'!WFF31="","",'Employee Input 20-21'!WFF31)</f>
        <v/>
      </c>
      <c r="WFG31" s="14" t="str">
        <f>IF('Employee Input 20-21'!WFG31="","",'Employee Input 20-21'!WFG31)</f>
        <v/>
      </c>
      <c r="WFH31" s="14" t="str">
        <f>IF('Employee Input 20-21'!WFH31="","",'Employee Input 20-21'!WFH31)</f>
        <v/>
      </c>
      <c r="WFI31" s="14" t="str">
        <f>IF('Employee Input 20-21'!WFI31="","",'Employee Input 20-21'!WFI31)</f>
        <v/>
      </c>
      <c r="WFJ31" s="14" t="str">
        <f>IF('Employee Input 20-21'!WFJ31="","",'Employee Input 20-21'!WFJ31)</f>
        <v/>
      </c>
      <c r="WFK31" s="14" t="str">
        <f>IF('Employee Input 20-21'!WFK31="","",'Employee Input 20-21'!WFK31)</f>
        <v/>
      </c>
      <c r="WFL31" s="14" t="str">
        <f>IF('Employee Input 20-21'!WFL31="","",'Employee Input 20-21'!WFL31)</f>
        <v/>
      </c>
      <c r="WFM31" s="14" t="str">
        <f>IF('Employee Input 20-21'!WFM31="","",'Employee Input 20-21'!WFM31)</f>
        <v/>
      </c>
      <c r="WFN31" s="14" t="str">
        <f>IF('Employee Input 20-21'!WFN31="","",'Employee Input 20-21'!WFN31)</f>
        <v/>
      </c>
      <c r="WFO31" s="14" t="str">
        <f>IF('Employee Input 20-21'!WFO31="","",'Employee Input 20-21'!WFO31)</f>
        <v/>
      </c>
      <c r="WFP31" s="14" t="str">
        <f>IF('Employee Input 20-21'!WFP31="","",'Employee Input 20-21'!WFP31)</f>
        <v/>
      </c>
      <c r="WFQ31" s="14" t="str">
        <f>IF('Employee Input 20-21'!WFQ31="","",'Employee Input 20-21'!WFQ31)</f>
        <v/>
      </c>
      <c r="WFR31" s="14" t="str">
        <f>IF('Employee Input 20-21'!WFR31="","",'Employee Input 20-21'!WFR31)</f>
        <v/>
      </c>
      <c r="WFS31" s="14" t="str">
        <f>IF('Employee Input 20-21'!WFS31="","",'Employee Input 20-21'!WFS31)</f>
        <v/>
      </c>
      <c r="WFT31" s="14" t="str">
        <f>IF('Employee Input 20-21'!WFT31="","",'Employee Input 20-21'!WFT31)</f>
        <v/>
      </c>
      <c r="WFU31" s="14" t="str">
        <f>IF('Employee Input 20-21'!WFU31="","",'Employee Input 20-21'!WFU31)</f>
        <v/>
      </c>
      <c r="WFV31" s="14" t="str">
        <f>IF('Employee Input 20-21'!WFV31="","",'Employee Input 20-21'!WFV31)</f>
        <v/>
      </c>
      <c r="WFW31" s="14" t="str">
        <f>IF('Employee Input 20-21'!WFW31="","",'Employee Input 20-21'!WFW31)</f>
        <v/>
      </c>
      <c r="WFX31" s="14" t="str">
        <f>IF('Employee Input 20-21'!WFX31="","",'Employee Input 20-21'!WFX31)</f>
        <v/>
      </c>
      <c r="WFY31" s="14" t="str">
        <f>IF('Employee Input 20-21'!WFY31="","",'Employee Input 20-21'!WFY31)</f>
        <v/>
      </c>
      <c r="WFZ31" s="14" t="str">
        <f>IF('Employee Input 20-21'!WFZ31="","",'Employee Input 20-21'!WFZ31)</f>
        <v/>
      </c>
      <c r="WGA31" s="14" t="str">
        <f>IF('Employee Input 20-21'!WGA31="","",'Employee Input 20-21'!WGA31)</f>
        <v/>
      </c>
      <c r="WGB31" s="14" t="str">
        <f>IF('Employee Input 20-21'!WGB31="","",'Employee Input 20-21'!WGB31)</f>
        <v/>
      </c>
      <c r="WGC31" s="14" t="str">
        <f>IF('Employee Input 20-21'!WGC31="","",'Employee Input 20-21'!WGC31)</f>
        <v/>
      </c>
      <c r="WGD31" s="14" t="str">
        <f>IF('Employee Input 20-21'!WGD31="","",'Employee Input 20-21'!WGD31)</f>
        <v/>
      </c>
      <c r="WGE31" s="14" t="str">
        <f>IF('Employee Input 20-21'!WGE31="","",'Employee Input 20-21'!WGE31)</f>
        <v/>
      </c>
      <c r="WGF31" s="14" t="str">
        <f>IF('Employee Input 20-21'!WGF31="","",'Employee Input 20-21'!WGF31)</f>
        <v/>
      </c>
      <c r="WGG31" s="14" t="str">
        <f>IF('Employee Input 20-21'!WGG31="","",'Employee Input 20-21'!WGG31)</f>
        <v/>
      </c>
      <c r="WGH31" s="14" t="str">
        <f>IF('Employee Input 20-21'!WGH31="","",'Employee Input 20-21'!WGH31)</f>
        <v/>
      </c>
      <c r="WGI31" s="14" t="str">
        <f>IF('Employee Input 20-21'!WGI31="","",'Employee Input 20-21'!WGI31)</f>
        <v/>
      </c>
      <c r="WGJ31" s="14" t="str">
        <f>IF('Employee Input 20-21'!WGJ31="","",'Employee Input 20-21'!WGJ31)</f>
        <v/>
      </c>
      <c r="WGK31" s="14" t="str">
        <f>IF('Employee Input 20-21'!WGK31="","",'Employee Input 20-21'!WGK31)</f>
        <v/>
      </c>
      <c r="WGL31" s="14" t="str">
        <f>IF('Employee Input 20-21'!WGL31="","",'Employee Input 20-21'!WGL31)</f>
        <v/>
      </c>
      <c r="WGM31" s="14" t="str">
        <f>IF('Employee Input 20-21'!WGM31="","",'Employee Input 20-21'!WGM31)</f>
        <v/>
      </c>
      <c r="WGN31" s="14" t="str">
        <f>IF('Employee Input 20-21'!WGN31="","",'Employee Input 20-21'!WGN31)</f>
        <v/>
      </c>
      <c r="WGO31" s="14" t="str">
        <f>IF('Employee Input 20-21'!WGO31="","",'Employee Input 20-21'!WGO31)</f>
        <v/>
      </c>
      <c r="WGP31" s="14" t="str">
        <f>IF('Employee Input 20-21'!WGP31="","",'Employee Input 20-21'!WGP31)</f>
        <v/>
      </c>
      <c r="WGQ31" s="14" t="str">
        <f>IF('Employee Input 20-21'!WGQ31="","",'Employee Input 20-21'!WGQ31)</f>
        <v/>
      </c>
      <c r="WGR31" s="14" t="str">
        <f>IF('Employee Input 20-21'!WGR31="","",'Employee Input 20-21'!WGR31)</f>
        <v/>
      </c>
      <c r="WGS31" s="14" t="str">
        <f>IF('Employee Input 20-21'!WGS31="","",'Employee Input 20-21'!WGS31)</f>
        <v/>
      </c>
      <c r="WGT31" s="14" t="str">
        <f>IF('Employee Input 20-21'!WGT31="","",'Employee Input 20-21'!WGT31)</f>
        <v/>
      </c>
      <c r="WGU31" s="14" t="str">
        <f>IF('Employee Input 20-21'!WGU31="","",'Employee Input 20-21'!WGU31)</f>
        <v/>
      </c>
      <c r="WGV31" s="14" t="str">
        <f>IF('Employee Input 20-21'!WGV31="","",'Employee Input 20-21'!WGV31)</f>
        <v/>
      </c>
      <c r="WGW31" s="14" t="str">
        <f>IF('Employee Input 20-21'!WGW31="","",'Employee Input 20-21'!WGW31)</f>
        <v/>
      </c>
      <c r="WGX31" s="14" t="str">
        <f>IF('Employee Input 20-21'!WGX31="","",'Employee Input 20-21'!WGX31)</f>
        <v/>
      </c>
      <c r="WGY31" s="14" t="str">
        <f>IF('Employee Input 20-21'!WGY31="","",'Employee Input 20-21'!WGY31)</f>
        <v/>
      </c>
      <c r="WGZ31" s="14" t="str">
        <f>IF('Employee Input 20-21'!WGZ31="","",'Employee Input 20-21'!WGZ31)</f>
        <v/>
      </c>
      <c r="WHA31" s="14" t="str">
        <f>IF('Employee Input 20-21'!WHA31="","",'Employee Input 20-21'!WHA31)</f>
        <v/>
      </c>
      <c r="WHB31" s="14" t="str">
        <f>IF('Employee Input 20-21'!WHB31="","",'Employee Input 20-21'!WHB31)</f>
        <v/>
      </c>
      <c r="WHC31" s="14" t="str">
        <f>IF('Employee Input 20-21'!WHC31="","",'Employee Input 20-21'!WHC31)</f>
        <v/>
      </c>
      <c r="WHD31" s="14" t="str">
        <f>IF('Employee Input 20-21'!WHD31="","",'Employee Input 20-21'!WHD31)</f>
        <v/>
      </c>
      <c r="WHE31" s="14" t="str">
        <f>IF('Employee Input 20-21'!WHE31="","",'Employee Input 20-21'!WHE31)</f>
        <v/>
      </c>
      <c r="WHF31" s="14" t="str">
        <f>IF('Employee Input 20-21'!WHF31="","",'Employee Input 20-21'!WHF31)</f>
        <v/>
      </c>
      <c r="WHG31" s="14" t="str">
        <f>IF('Employee Input 20-21'!WHG31="","",'Employee Input 20-21'!WHG31)</f>
        <v/>
      </c>
      <c r="WHH31" s="14" t="str">
        <f>IF('Employee Input 20-21'!WHH31="","",'Employee Input 20-21'!WHH31)</f>
        <v/>
      </c>
      <c r="WHI31" s="14" t="str">
        <f>IF('Employee Input 20-21'!WHI31="","",'Employee Input 20-21'!WHI31)</f>
        <v/>
      </c>
      <c r="WHJ31" s="14" t="str">
        <f>IF('Employee Input 20-21'!WHJ31="","",'Employee Input 20-21'!WHJ31)</f>
        <v/>
      </c>
      <c r="WHK31" s="14" t="str">
        <f>IF('Employee Input 20-21'!WHK31="","",'Employee Input 20-21'!WHK31)</f>
        <v/>
      </c>
      <c r="WHL31" s="14" t="str">
        <f>IF('Employee Input 20-21'!WHL31="","",'Employee Input 20-21'!WHL31)</f>
        <v/>
      </c>
      <c r="WHM31" s="14" t="str">
        <f>IF('Employee Input 20-21'!WHM31="","",'Employee Input 20-21'!WHM31)</f>
        <v/>
      </c>
      <c r="WHN31" s="14" t="str">
        <f>IF('Employee Input 20-21'!WHN31="","",'Employee Input 20-21'!WHN31)</f>
        <v/>
      </c>
      <c r="WHO31" s="14" t="str">
        <f>IF('Employee Input 20-21'!WHO31="","",'Employee Input 20-21'!WHO31)</f>
        <v/>
      </c>
      <c r="WHP31" s="14" t="str">
        <f>IF('Employee Input 20-21'!WHP31="","",'Employee Input 20-21'!WHP31)</f>
        <v/>
      </c>
      <c r="WHQ31" s="14" t="str">
        <f>IF('Employee Input 20-21'!WHQ31="","",'Employee Input 20-21'!WHQ31)</f>
        <v/>
      </c>
      <c r="WHR31" s="14" t="str">
        <f>IF('Employee Input 20-21'!WHR31="","",'Employee Input 20-21'!WHR31)</f>
        <v/>
      </c>
      <c r="WHS31" s="14" t="str">
        <f>IF('Employee Input 20-21'!WHS31="","",'Employee Input 20-21'!WHS31)</f>
        <v/>
      </c>
      <c r="WHT31" s="14" t="str">
        <f>IF('Employee Input 20-21'!WHT31="","",'Employee Input 20-21'!WHT31)</f>
        <v/>
      </c>
      <c r="WHU31" s="14" t="str">
        <f>IF('Employee Input 20-21'!WHU31="","",'Employee Input 20-21'!WHU31)</f>
        <v/>
      </c>
      <c r="WHV31" s="14" t="str">
        <f>IF('Employee Input 20-21'!WHV31="","",'Employee Input 20-21'!WHV31)</f>
        <v/>
      </c>
      <c r="WHW31" s="14" t="str">
        <f>IF('Employee Input 20-21'!WHW31="","",'Employee Input 20-21'!WHW31)</f>
        <v/>
      </c>
      <c r="WHX31" s="14" t="str">
        <f>IF('Employee Input 20-21'!WHX31="","",'Employee Input 20-21'!WHX31)</f>
        <v/>
      </c>
      <c r="WHY31" s="14" t="str">
        <f>IF('Employee Input 20-21'!WHY31="","",'Employee Input 20-21'!WHY31)</f>
        <v/>
      </c>
      <c r="WHZ31" s="14" t="str">
        <f>IF('Employee Input 20-21'!WHZ31="","",'Employee Input 20-21'!WHZ31)</f>
        <v/>
      </c>
      <c r="WIA31" s="14" t="str">
        <f>IF('Employee Input 20-21'!WIA31="","",'Employee Input 20-21'!WIA31)</f>
        <v/>
      </c>
      <c r="WIB31" s="14" t="str">
        <f>IF('Employee Input 20-21'!WIB31="","",'Employee Input 20-21'!WIB31)</f>
        <v/>
      </c>
      <c r="WIC31" s="14" t="str">
        <f>IF('Employee Input 20-21'!WIC31="","",'Employee Input 20-21'!WIC31)</f>
        <v/>
      </c>
      <c r="WID31" s="14" t="str">
        <f>IF('Employee Input 20-21'!WID31="","",'Employee Input 20-21'!WID31)</f>
        <v/>
      </c>
      <c r="WIE31" s="14" t="str">
        <f>IF('Employee Input 20-21'!WIE31="","",'Employee Input 20-21'!WIE31)</f>
        <v/>
      </c>
      <c r="WIF31" s="14" t="str">
        <f>IF('Employee Input 20-21'!WIF31="","",'Employee Input 20-21'!WIF31)</f>
        <v/>
      </c>
      <c r="WIG31" s="14" t="str">
        <f>IF('Employee Input 20-21'!WIG31="","",'Employee Input 20-21'!WIG31)</f>
        <v/>
      </c>
      <c r="WIH31" s="14" t="str">
        <f>IF('Employee Input 20-21'!WIH31="","",'Employee Input 20-21'!WIH31)</f>
        <v/>
      </c>
      <c r="WII31" s="14" t="str">
        <f>IF('Employee Input 20-21'!WII31="","",'Employee Input 20-21'!WII31)</f>
        <v/>
      </c>
      <c r="WIJ31" s="14" t="str">
        <f>IF('Employee Input 20-21'!WIJ31="","",'Employee Input 20-21'!WIJ31)</f>
        <v/>
      </c>
      <c r="WIK31" s="14" t="str">
        <f>IF('Employee Input 20-21'!WIK31="","",'Employee Input 20-21'!WIK31)</f>
        <v/>
      </c>
      <c r="WIL31" s="14" t="str">
        <f>IF('Employee Input 20-21'!WIL31="","",'Employee Input 20-21'!WIL31)</f>
        <v/>
      </c>
      <c r="WIM31" s="14" t="str">
        <f>IF('Employee Input 20-21'!WIM31="","",'Employee Input 20-21'!WIM31)</f>
        <v/>
      </c>
      <c r="WIN31" s="14" t="str">
        <f>IF('Employee Input 20-21'!WIN31="","",'Employee Input 20-21'!WIN31)</f>
        <v/>
      </c>
      <c r="WIO31" s="14" t="str">
        <f>IF('Employee Input 20-21'!WIO31="","",'Employee Input 20-21'!WIO31)</f>
        <v/>
      </c>
      <c r="WIP31" s="14" t="str">
        <f>IF('Employee Input 20-21'!WIP31="","",'Employee Input 20-21'!WIP31)</f>
        <v/>
      </c>
      <c r="WIQ31" s="14" t="str">
        <f>IF('Employee Input 20-21'!WIQ31="","",'Employee Input 20-21'!WIQ31)</f>
        <v/>
      </c>
      <c r="WIR31" s="14" t="str">
        <f>IF('Employee Input 20-21'!WIR31="","",'Employee Input 20-21'!WIR31)</f>
        <v/>
      </c>
      <c r="WIS31" s="14" t="str">
        <f>IF('Employee Input 20-21'!WIS31="","",'Employee Input 20-21'!WIS31)</f>
        <v/>
      </c>
      <c r="WIT31" s="14" t="str">
        <f>IF('Employee Input 20-21'!WIT31="","",'Employee Input 20-21'!WIT31)</f>
        <v/>
      </c>
      <c r="WIU31" s="14" t="str">
        <f>IF('Employee Input 20-21'!WIU31="","",'Employee Input 20-21'!WIU31)</f>
        <v/>
      </c>
      <c r="WIV31" s="14" t="str">
        <f>IF('Employee Input 20-21'!WIV31="","",'Employee Input 20-21'!WIV31)</f>
        <v/>
      </c>
      <c r="WIW31" s="14" t="str">
        <f>IF('Employee Input 20-21'!WIW31="","",'Employee Input 20-21'!WIW31)</f>
        <v/>
      </c>
      <c r="WIX31" s="14" t="str">
        <f>IF('Employee Input 20-21'!WIX31="","",'Employee Input 20-21'!WIX31)</f>
        <v/>
      </c>
      <c r="WIY31" s="14" t="str">
        <f>IF('Employee Input 20-21'!WIY31="","",'Employee Input 20-21'!WIY31)</f>
        <v/>
      </c>
      <c r="WIZ31" s="14" t="str">
        <f>IF('Employee Input 20-21'!WIZ31="","",'Employee Input 20-21'!WIZ31)</f>
        <v/>
      </c>
      <c r="WJA31" s="14" t="str">
        <f>IF('Employee Input 20-21'!WJA31="","",'Employee Input 20-21'!WJA31)</f>
        <v/>
      </c>
      <c r="WJB31" s="14" t="str">
        <f>IF('Employee Input 20-21'!WJB31="","",'Employee Input 20-21'!WJB31)</f>
        <v/>
      </c>
      <c r="WJC31" s="14" t="str">
        <f>IF('Employee Input 20-21'!WJC31="","",'Employee Input 20-21'!WJC31)</f>
        <v/>
      </c>
      <c r="WJD31" s="14" t="str">
        <f>IF('Employee Input 20-21'!WJD31="","",'Employee Input 20-21'!WJD31)</f>
        <v/>
      </c>
      <c r="WJE31" s="14" t="str">
        <f>IF('Employee Input 20-21'!WJE31="","",'Employee Input 20-21'!WJE31)</f>
        <v/>
      </c>
      <c r="WJF31" s="14" t="str">
        <f>IF('Employee Input 20-21'!WJF31="","",'Employee Input 20-21'!WJF31)</f>
        <v/>
      </c>
      <c r="WJG31" s="14" t="str">
        <f>IF('Employee Input 20-21'!WJG31="","",'Employee Input 20-21'!WJG31)</f>
        <v/>
      </c>
      <c r="WJH31" s="14" t="str">
        <f>IF('Employee Input 20-21'!WJH31="","",'Employee Input 20-21'!WJH31)</f>
        <v/>
      </c>
      <c r="WJI31" s="14" t="str">
        <f>IF('Employee Input 20-21'!WJI31="","",'Employee Input 20-21'!WJI31)</f>
        <v/>
      </c>
      <c r="WJJ31" s="14" t="str">
        <f>IF('Employee Input 20-21'!WJJ31="","",'Employee Input 20-21'!WJJ31)</f>
        <v/>
      </c>
      <c r="WJK31" s="14" t="str">
        <f>IF('Employee Input 20-21'!WJK31="","",'Employee Input 20-21'!WJK31)</f>
        <v/>
      </c>
      <c r="WJL31" s="14" t="str">
        <f>IF('Employee Input 20-21'!WJL31="","",'Employee Input 20-21'!WJL31)</f>
        <v/>
      </c>
      <c r="WJM31" s="14" t="str">
        <f>IF('Employee Input 20-21'!WJM31="","",'Employee Input 20-21'!WJM31)</f>
        <v/>
      </c>
      <c r="WJN31" s="14" t="str">
        <f>IF('Employee Input 20-21'!WJN31="","",'Employee Input 20-21'!WJN31)</f>
        <v/>
      </c>
      <c r="WJO31" s="14" t="str">
        <f>IF('Employee Input 20-21'!WJO31="","",'Employee Input 20-21'!WJO31)</f>
        <v/>
      </c>
      <c r="WJP31" s="14" t="str">
        <f>IF('Employee Input 20-21'!WJP31="","",'Employee Input 20-21'!WJP31)</f>
        <v/>
      </c>
      <c r="WJQ31" s="14" t="str">
        <f>IF('Employee Input 20-21'!WJQ31="","",'Employee Input 20-21'!WJQ31)</f>
        <v/>
      </c>
      <c r="WJR31" s="14" t="str">
        <f>IF('Employee Input 20-21'!WJR31="","",'Employee Input 20-21'!WJR31)</f>
        <v/>
      </c>
      <c r="WJS31" s="14" t="str">
        <f>IF('Employee Input 20-21'!WJS31="","",'Employee Input 20-21'!WJS31)</f>
        <v/>
      </c>
      <c r="WJT31" s="14" t="str">
        <f>IF('Employee Input 20-21'!WJT31="","",'Employee Input 20-21'!WJT31)</f>
        <v/>
      </c>
      <c r="WJU31" s="14" t="str">
        <f>IF('Employee Input 20-21'!WJU31="","",'Employee Input 20-21'!WJU31)</f>
        <v/>
      </c>
      <c r="WJV31" s="14" t="str">
        <f>IF('Employee Input 20-21'!WJV31="","",'Employee Input 20-21'!WJV31)</f>
        <v/>
      </c>
      <c r="WJW31" s="14" t="str">
        <f>IF('Employee Input 20-21'!WJW31="","",'Employee Input 20-21'!WJW31)</f>
        <v/>
      </c>
      <c r="WJX31" s="14" t="str">
        <f>IF('Employee Input 20-21'!WJX31="","",'Employee Input 20-21'!WJX31)</f>
        <v/>
      </c>
      <c r="WJY31" s="14" t="str">
        <f>IF('Employee Input 20-21'!WJY31="","",'Employee Input 20-21'!WJY31)</f>
        <v/>
      </c>
      <c r="WJZ31" s="14" t="str">
        <f>IF('Employee Input 20-21'!WJZ31="","",'Employee Input 20-21'!WJZ31)</f>
        <v/>
      </c>
      <c r="WKA31" s="14" t="str">
        <f>IF('Employee Input 20-21'!WKA31="","",'Employee Input 20-21'!WKA31)</f>
        <v/>
      </c>
      <c r="WKB31" s="14" t="str">
        <f>IF('Employee Input 20-21'!WKB31="","",'Employee Input 20-21'!WKB31)</f>
        <v/>
      </c>
      <c r="WKC31" s="14" t="str">
        <f>IF('Employee Input 20-21'!WKC31="","",'Employee Input 20-21'!WKC31)</f>
        <v/>
      </c>
      <c r="WKD31" s="14" t="str">
        <f>IF('Employee Input 20-21'!WKD31="","",'Employee Input 20-21'!WKD31)</f>
        <v/>
      </c>
      <c r="WKE31" s="14" t="str">
        <f>IF('Employee Input 20-21'!WKE31="","",'Employee Input 20-21'!WKE31)</f>
        <v/>
      </c>
      <c r="WKF31" s="14" t="str">
        <f>IF('Employee Input 20-21'!WKF31="","",'Employee Input 20-21'!WKF31)</f>
        <v/>
      </c>
      <c r="WKG31" s="14" t="str">
        <f>IF('Employee Input 20-21'!WKG31="","",'Employee Input 20-21'!WKG31)</f>
        <v/>
      </c>
      <c r="WKH31" s="14" t="str">
        <f>IF('Employee Input 20-21'!WKH31="","",'Employee Input 20-21'!WKH31)</f>
        <v/>
      </c>
      <c r="WKI31" s="14" t="str">
        <f>IF('Employee Input 20-21'!WKI31="","",'Employee Input 20-21'!WKI31)</f>
        <v/>
      </c>
      <c r="WKJ31" s="14" t="str">
        <f>IF('Employee Input 20-21'!WKJ31="","",'Employee Input 20-21'!WKJ31)</f>
        <v/>
      </c>
      <c r="WKK31" s="14" t="str">
        <f>IF('Employee Input 20-21'!WKK31="","",'Employee Input 20-21'!WKK31)</f>
        <v/>
      </c>
      <c r="WKL31" s="14" t="str">
        <f>IF('Employee Input 20-21'!WKL31="","",'Employee Input 20-21'!WKL31)</f>
        <v/>
      </c>
      <c r="WKM31" s="14" t="str">
        <f>IF('Employee Input 20-21'!WKM31="","",'Employee Input 20-21'!WKM31)</f>
        <v/>
      </c>
      <c r="WKN31" s="14" t="str">
        <f>IF('Employee Input 20-21'!WKN31="","",'Employee Input 20-21'!WKN31)</f>
        <v/>
      </c>
      <c r="WKO31" s="14" t="str">
        <f>IF('Employee Input 20-21'!WKO31="","",'Employee Input 20-21'!WKO31)</f>
        <v/>
      </c>
      <c r="WKP31" s="14" t="str">
        <f>IF('Employee Input 20-21'!WKP31="","",'Employee Input 20-21'!WKP31)</f>
        <v/>
      </c>
      <c r="WKQ31" s="14" t="str">
        <f>IF('Employee Input 20-21'!WKQ31="","",'Employee Input 20-21'!WKQ31)</f>
        <v/>
      </c>
      <c r="WKR31" s="14" t="str">
        <f>IF('Employee Input 20-21'!WKR31="","",'Employee Input 20-21'!WKR31)</f>
        <v/>
      </c>
      <c r="WKS31" s="14" t="str">
        <f>IF('Employee Input 20-21'!WKS31="","",'Employee Input 20-21'!WKS31)</f>
        <v/>
      </c>
      <c r="WKT31" s="14" t="str">
        <f>IF('Employee Input 20-21'!WKT31="","",'Employee Input 20-21'!WKT31)</f>
        <v/>
      </c>
      <c r="WKU31" s="14" t="str">
        <f>IF('Employee Input 20-21'!WKU31="","",'Employee Input 20-21'!WKU31)</f>
        <v/>
      </c>
      <c r="WKV31" s="14" t="str">
        <f>IF('Employee Input 20-21'!WKV31="","",'Employee Input 20-21'!WKV31)</f>
        <v/>
      </c>
      <c r="WKW31" s="14" t="str">
        <f>IF('Employee Input 20-21'!WKW31="","",'Employee Input 20-21'!WKW31)</f>
        <v/>
      </c>
      <c r="WKX31" s="14" t="str">
        <f>IF('Employee Input 20-21'!WKX31="","",'Employee Input 20-21'!WKX31)</f>
        <v/>
      </c>
      <c r="WKY31" s="14" t="str">
        <f>IF('Employee Input 20-21'!WKY31="","",'Employee Input 20-21'!WKY31)</f>
        <v/>
      </c>
      <c r="WKZ31" s="14" t="str">
        <f>IF('Employee Input 20-21'!WKZ31="","",'Employee Input 20-21'!WKZ31)</f>
        <v/>
      </c>
      <c r="WLA31" s="14" t="str">
        <f>IF('Employee Input 20-21'!WLA31="","",'Employee Input 20-21'!WLA31)</f>
        <v/>
      </c>
      <c r="WLB31" s="14" t="str">
        <f>IF('Employee Input 20-21'!WLB31="","",'Employee Input 20-21'!WLB31)</f>
        <v/>
      </c>
      <c r="WLC31" s="14" t="str">
        <f>IF('Employee Input 20-21'!WLC31="","",'Employee Input 20-21'!WLC31)</f>
        <v/>
      </c>
      <c r="WLD31" s="14" t="str">
        <f>IF('Employee Input 20-21'!WLD31="","",'Employee Input 20-21'!WLD31)</f>
        <v/>
      </c>
      <c r="WLE31" s="14" t="str">
        <f>IF('Employee Input 20-21'!WLE31="","",'Employee Input 20-21'!WLE31)</f>
        <v/>
      </c>
      <c r="WLF31" s="14" t="str">
        <f>IF('Employee Input 20-21'!WLF31="","",'Employee Input 20-21'!WLF31)</f>
        <v/>
      </c>
      <c r="WLG31" s="14" t="str">
        <f>IF('Employee Input 20-21'!WLG31="","",'Employee Input 20-21'!WLG31)</f>
        <v/>
      </c>
      <c r="WLH31" s="14" t="str">
        <f>IF('Employee Input 20-21'!WLH31="","",'Employee Input 20-21'!WLH31)</f>
        <v/>
      </c>
      <c r="WLI31" s="14" t="str">
        <f>IF('Employee Input 20-21'!WLI31="","",'Employee Input 20-21'!WLI31)</f>
        <v/>
      </c>
      <c r="WLJ31" s="14" t="str">
        <f>IF('Employee Input 20-21'!WLJ31="","",'Employee Input 20-21'!WLJ31)</f>
        <v/>
      </c>
      <c r="WLK31" s="14" t="str">
        <f>IF('Employee Input 20-21'!WLK31="","",'Employee Input 20-21'!WLK31)</f>
        <v/>
      </c>
      <c r="WLL31" s="14" t="str">
        <f>IF('Employee Input 20-21'!WLL31="","",'Employee Input 20-21'!WLL31)</f>
        <v/>
      </c>
      <c r="WLM31" s="14" t="str">
        <f>IF('Employee Input 20-21'!WLM31="","",'Employee Input 20-21'!WLM31)</f>
        <v/>
      </c>
      <c r="WLN31" s="14" t="str">
        <f>IF('Employee Input 20-21'!WLN31="","",'Employee Input 20-21'!WLN31)</f>
        <v/>
      </c>
      <c r="WLO31" s="14" t="str">
        <f>IF('Employee Input 20-21'!WLO31="","",'Employee Input 20-21'!WLO31)</f>
        <v/>
      </c>
      <c r="WLP31" s="14" t="str">
        <f>IF('Employee Input 20-21'!WLP31="","",'Employee Input 20-21'!WLP31)</f>
        <v/>
      </c>
      <c r="WLQ31" s="14" t="str">
        <f>IF('Employee Input 20-21'!WLQ31="","",'Employee Input 20-21'!WLQ31)</f>
        <v/>
      </c>
      <c r="WLR31" s="14" t="str">
        <f>IF('Employee Input 20-21'!WLR31="","",'Employee Input 20-21'!WLR31)</f>
        <v/>
      </c>
      <c r="WLS31" s="14" t="str">
        <f>IF('Employee Input 20-21'!WLS31="","",'Employee Input 20-21'!WLS31)</f>
        <v/>
      </c>
      <c r="WLT31" s="14" t="str">
        <f>IF('Employee Input 20-21'!WLT31="","",'Employee Input 20-21'!WLT31)</f>
        <v/>
      </c>
      <c r="WLU31" s="14" t="str">
        <f>IF('Employee Input 20-21'!WLU31="","",'Employee Input 20-21'!WLU31)</f>
        <v/>
      </c>
      <c r="WLV31" s="14" t="str">
        <f>IF('Employee Input 20-21'!WLV31="","",'Employee Input 20-21'!WLV31)</f>
        <v/>
      </c>
      <c r="WLW31" s="14" t="str">
        <f>IF('Employee Input 20-21'!WLW31="","",'Employee Input 20-21'!WLW31)</f>
        <v/>
      </c>
      <c r="WLX31" s="14" t="str">
        <f>IF('Employee Input 20-21'!WLX31="","",'Employee Input 20-21'!WLX31)</f>
        <v/>
      </c>
      <c r="WLY31" s="14" t="str">
        <f>IF('Employee Input 20-21'!WLY31="","",'Employee Input 20-21'!WLY31)</f>
        <v/>
      </c>
      <c r="WLZ31" s="14" t="str">
        <f>IF('Employee Input 20-21'!WLZ31="","",'Employee Input 20-21'!WLZ31)</f>
        <v/>
      </c>
      <c r="WMA31" s="14" t="str">
        <f>IF('Employee Input 20-21'!WMA31="","",'Employee Input 20-21'!WMA31)</f>
        <v/>
      </c>
      <c r="WMB31" s="14" t="str">
        <f>IF('Employee Input 20-21'!WMB31="","",'Employee Input 20-21'!WMB31)</f>
        <v/>
      </c>
      <c r="WMC31" s="14" t="str">
        <f>IF('Employee Input 20-21'!WMC31="","",'Employee Input 20-21'!WMC31)</f>
        <v/>
      </c>
      <c r="WMD31" s="14" t="str">
        <f>IF('Employee Input 20-21'!WMD31="","",'Employee Input 20-21'!WMD31)</f>
        <v/>
      </c>
      <c r="WME31" s="14" t="str">
        <f>IF('Employee Input 20-21'!WME31="","",'Employee Input 20-21'!WME31)</f>
        <v/>
      </c>
      <c r="WMF31" s="14" t="str">
        <f>IF('Employee Input 20-21'!WMF31="","",'Employee Input 20-21'!WMF31)</f>
        <v/>
      </c>
      <c r="WMG31" s="14" t="str">
        <f>IF('Employee Input 20-21'!WMG31="","",'Employee Input 20-21'!WMG31)</f>
        <v/>
      </c>
      <c r="WMH31" s="14" t="str">
        <f>IF('Employee Input 20-21'!WMH31="","",'Employee Input 20-21'!WMH31)</f>
        <v/>
      </c>
      <c r="WMI31" s="14" t="str">
        <f>IF('Employee Input 20-21'!WMI31="","",'Employee Input 20-21'!WMI31)</f>
        <v/>
      </c>
      <c r="WMJ31" s="14" t="str">
        <f>IF('Employee Input 20-21'!WMJ31="","",'Employee Input 20-21'!WMJ31)</f>
        <v/>
      </c>
      <c r="WMK31" s="14" t="str">
        <f>IF('Employee Input 20-21'!WMK31="","",'Employee Input 20-21'!WMK31)</f>
        <v/>
      </c>
      <c r="WML31" s="14" t="str">
        <f>IF('Employee Input 20-21'!WML31="","",'Employee Input 20-21'!WML31)</f>
        <v/>
      </c>
      <c r="WMM31" s="14" t="str">
        <f>IF('Employee Input 20-21'!WMM31="","",'Employee Input 20-21'!WMM31)</f>
        <v/>
      </c>
      <c r="WMN31" s="14" t="str">
        <f>IF('Employee Input 20-21'!WMN31="","",'Employee Input 20-21'!WMN31)</f>
        <v/>
      </c>
      <c r="WMO31" s="14" t="str">
        <f>IF('Employee Input 20-21'!WMO31="","",'Employee Input 20-21'!WMO31)</f>
        <v/>
      </c>
      <c r="WMP31" s="14" t="str">
        <f>IF('Employee Input 20-21'!WMP31="","",'Employee Input 20-21'!WMP31)</f>
        <v/>
      </c>
      <c r="WMQ31" s="14" t="str">
        <f>IF('Employee Input 20-21'!WMQ31="","",'Employee Input 20-21'!WMQ31)</f>
        <v/>
      </c>
      <c r="WMR31" s="14" t="str">
        <f>IF('Employee Input 20-21'!WMR31="","",'Employee Input 20-21'!WMR31)</f>
        <v/>
      </c>
      <c r="WMS31" s="14" t="str">
        <f>IF('Employee Input 20-21'!WMS31="","",'Employee Input 20-21'!WMS31)</f>
        <v/>
      </c>
      <c r="WMT31" s="14" t="str">
        <f>IF('Employee Input 20-21'!WMT31="","",'Employee Input 20-21'!WMT31)</f>
        <v/>
      </c>
      <c r="WMU31" s="14" t="str">
        <f>IF('Employee Input 20-21'!WMU31="","",'Employee Input 20-21'!WMU31)</f>
        <v/>
      </c>
      <c r="WMV31" s="14" t="str">
        <f>IF('Employee Input 20-21'!WMV31="","",'Employee Input 20-21'!WMV31)</f>
        <v/>
      </c>
      <c r="WMW31" s="14" t="str">
        <f>IF('Employee Input 20-21'!WMW31="","",'Employee Input 20-21'!WMW31)</f>
        <v/>
      </c>
      <c r="WMX31" s="14" t="str">
        <f>IF('Employee Input 20-21'!WMX31="","",'Employee Input 20-21'!WMX31)</f>
        <v/>
      </c>
      <c r="WMY31" s="14" t="str">
        <f>IF('Employee Input 20-21'!WMY31="","",'Employee Input 20-21'!WMY31)</f>
        <v/>
      </c>
      <c r="WMZ31" s="14" t="str">
        <f>IF('Employee Input 20-21'!WMZ31="","",'Employee Input 20-21'!WMZ31)</f>
        <v/>
      </c>
      <c r="WNA31" s="14" t="str">
        <f>IF('Employee Input 20-21'!WNA31="","",'Employee Input 20-21'!WNA31)</f>
        <v/>
      </c>
      <c r="WNB31" s="14" t="str">
        <f>IF('Employee Input 20-21'!WNB31="","",'Employee Input 20-21'!WNB31)</f>
        <v/>
      </c>
      <c r="WNC31" s="14" t="str">
        <f>IF('Employee Input 20-21'!WNC31="","",'Employee Input 20-21'!WNC31)</f>
        <v/>
      </c>
      <c r="WND31" s="14" t="str">
        <f>IF('Employee Input 20-21'!WND31="","",'Employee Input 20-21'!WND31)</f>
        <v/>
      </c>
      <c r="WNE31" s="14" t="str">
        <f>IF('Employee Input 20-21'!WNE31="","",'Employee Input 20-21'!WNE31)</f>
        <v/>
      </c>
      <c r="WNF31" s="14" t="str">
        <f>IF('Employee Input 20-21'!WNF31="","",'Employee Input 20-21'!WNF31)</f>
        <v/>
      </c>
      <c r="WNG31" s="14" t="str">
        <f>IF('Employee Input 20-21'!WNG31="","",'Employee Input 20-21'!WNG31)</f>
        <v/>
      </c>
      <c r="WNH31" s="14" t="str">
        <f>IF('Employee Input 20-21'!WNH31="","",'Employee Input 20-21'!WNH31)</f>
        <v/>
      </c>
      <c r="WNI31" s="14" t="str">
        <f>IF('Employee Input 20-21'!WNI31="","",'Employee Input 20-21'!WNI31)</f>
        <v/>
      </c>
      <c r="WNJ31" s="14" t="str">
        <f>IF('Employee Input 20-21'!WNJ31="","",'Employee Input 20-21'!WNJ31)</f>
        <v/>
      </c>
      <c r="WNK31" s="14" t="str">
        <f>IF('Employee Input 20-21'!WNK31="","",'Employee Input 20-21'!WNK31)</f>
        <v/>
      </c>
      <c r="WNL31" s="14" t="str">
        <f>IF('Employee Input 20-21'!WNL31="","",'Employee Input 20-21'!WNL31)</f>
        <v/>
      </c>
      <c r="WNM31" s="14" t="str">
        <f>IF('Employee Input 20-21'!WNM31="","",'Employee Input 20-21'!WNM31)</f>
        <v/>
      </c>
      <c r="WNN31" s="14" t="str">
        <f>IF('Employee Input 20-21'!WNN31="","",'Employee Input 20-21'!WNN31)</f>
        <v/>
      </c>
      <c r="WNO31" s="14" t="str">
        <f>IF('Employee Input 20-21'!WNO31="","",'Employee Input 20-21'!WNO31)</f>
        <v/>
      </c>
      <c r="WNP31" s="14" t="str">
        <f>IF('Employee Input 20-21'!WNP31="","",'Employee Input 20-21'!WNP31)</f>
        <v/>
      </c>
      <c r="WNQ31" s="14" t="str">
        <f>IF('Employee Input 20-21'!WNQ31="","",'Employee Input 20-21'!WNQ31)</f>
        <v/>
      </c>
      <c r="WNR31" s="14" t="str">
        <f>IF('Employee Input 20-21'!WNR31="","",'Employee Input 20-21'!WNR31)</f>
        <v/>
      </c>
      <c r="WNS31" s="14" t="str">
        <f>IF('Employee Input 20-21'!WNS31="","",'Employee Input 20-21'!WNS31)</f>
        <v/>
      </c>
      <c r="WNT31" s="14" t="str">
        <f>IF('Employee Input 20-21'!WNT31="","",'Employee Input 20-21'!WNT31)</f>
        <v/>
      </c>
      <c r="WNU31" s="14" t="str">
        <f>IF('Employee Input 20-21'!WNU31="","",'Employee Input 20-21'!WNU31)</f>
        <v/>
      </c>
      <c r="WNV31" s="14" t="str">
        <f>IF('Employee Input 20-21'!WNV31="","",'Employee Input 20-21'!WNV31)</f>
        <v/>
      </c>
      <c r="WNW31" s="14" t="str">
        <f>IF('Employee Input 20-21'!WNW31="","",'Employee Input 20-21'!WNW31)</f>
        <v/>
      </c>
      <c r="WNX31" s="14" t="str">
        <f>IF('Employee Input 20-21'!WNX31="","",'Employee Input 20-21'!WNX31)</f>
        <v/>
      </c>
      <c r="WNY31" s="14" t="str">
        <f>IF('Employee Input 20-21'!WNY31="","",'Employee Input 20-21'!WNY31)</f>
        <v/>
      </c>
      <c r="WNZ31" s="14" t="str">
        <f>IF('Employee Input 20-21'!WNZ31="","",'Employee Input 20-21'!WNZ31)</f>
        <v/>
      </c>
      <c r="WOA31" s="14" t="str">
        <f>IF('Employee Input 20-21'!WOA31="","",'Employee Input 20-21'!WOA31)</f>
        <v/>
      </c>
      <c r="WOB31" s="14" t="str">
        <f>IF('Employee Input 20-21'!WOB31="","",'Employee Input 20-21'!WOB31)</f>
        <v/>
      </c>
      <c r="WOC31" s="14" t="str">
        <f>IF('Employee Input 20-21'!WOC31="","",'Employee Input 20-21'!WOC31)</f>
        <v/>
      </c>
      <c r="WOD31" s="14" t="str">
        <f>IF('Employee Input 20-21'!WOD31="","",'Employee Input 20-21'!WOD31)</f>
        <v/>
      </c>
      <c r="WOE31" s="14" t="str">
        <f>IF('Employee Input 20-21'!WOE31="","",'Employee Input 20-21'!WOE31)</f>
        <v/>
      </c>
      <c r="WOF31" s="14" t="str">
        <f>IF('Employee Input 20-21'!WOF31="","",'Employee Input 20-21'!WOF31)</f>
        <v/>
      </c>
      <c r="WOG31" s="14" t="str">
        <f>IF('Employee Input 20-21'!WOG31="","",'Employee Input 20-21'!WOG31)</f>
        <v/>
      </c>
      <c r="WOH31" s="14" t="str">
        <f>IF('Employee Input 20-21'!WOH31="","",'Employee Input 20-21'!WOH31)</f>
        <v/>
      </c>
      <c r="WOI31" s="14" t="str">
        <f>IF('Employee Input 20-21'!WOI31="","",'Employee Input 20-21'!WOI31)</f>
        <v/>
      </c>
      <c r="WOJ31" s="14" t="str">
        <f>IF('Employee Input 20-21'!WOJ31="","",'Employee Input 20-21'!WOJ31)</f>
        <v/>
      </c>
      <c r="WOK31" s="14" t="str">
        <f>IF('Employee Input 20-21'!WOK31="","",'Employee Input 20-21'!WOK31)</f>
        <v/>
      </c>
      <c r="WOL31" s="14" t="str">
        <f>IF('Employee Input 20-21'!WOL31="","",'Employee Input 20-21'!WOL31)</f>
        <v/>
      </c>
      <c r="WOM31" s="14" t="str">
        <f>IF('Employee Input 20-21'!WOM31="","",'Employee Input 20-21'!WOM31)</f>
        <v/>
      </c>
      <c r="WON31" s="14" t="str">
        <f>IF('Employee Input 20-21'!WON31="","",'Employee Input 20-21'!WON31)</f>
        <v/>
      </c>
      <c r="WOO31" s="14" t="str">
        <f>IF('Employee Input 20-21'!WOO31="","",'Employee Input 20-21'!WOO31)</f>
        <v/>
      </c>
      <c r="WOP31" s="14" t="str">
        <f>IF('Employee Input 20-21'!WOP31="","",'Employee Input 20-21'!WOP31)</f>
        <v/>
      </c>
      <c r="WOQ31" s="14" t="str">
        <f>IF('Employee Input 20-21'!WOQ31="","",'Employee Input 20-21'!WOQ31)</f>
        <v/>
      </c>
      <c r="WOR31" s="14" t="str">
        <f>IF('Employee Input 20-21'!WOR31="","",'Employee Input 20-21'!WOR31)</f>
        <v/>
      </c>
      <c r="WOS31" s="14" t="str">
        <f>IF('Employee Input 20-21'!WOS31="","",'Employee Input 20-21'!WOS31)</f>
        <v/>
      </c>
      <c r="WOT31" s="14" t="str">
        <f>IF('Employee Input 20-21'!WOT31="","",'Employee Input 20-21'!WOT31)</f>
        <v/>
      </c>
      <c r="WOU31" s="14" t="str">
        <f>IF('Employee Input 20-21'!WOU31="","",'Employee Input 20-21'!WOU31)</f>
        <v/>
      </c>
      <c r="WOV31" s="14" t="str">
        <f>IF('Employee Input 20-21'!WOV31="","",'Employee Input 20-21'!WOV31)</f>
        <v/>
      </c>
      <c r="WOW31" s="14" t="str">
        <f>IF('Employee Input 20-21'!WOW31="","",'Employee Input 20-21'!WOW31)</f>
        <v/>
      </c>
      <c r="WOX31" s="14" t="str">
        <f>IF('Employee Input 20-21'!WOX31="","",'Employee Input 20-21'!WOX31)</f>
        <v/>
      </c>
      <c r="WOY31" s="14" t="str">
        <f>IF('Employee Input 20-21'!WOY31="","",'Employee Input 20-21'!WOY31)</f>
        <v/>
      </c>
      <c r="WOZ31" s="14" t="str">
        <f>IF('Employee Input 20-21'!WOZ31="","",'Employee Input 20-21'!WOZ31)</f>
        <v/>
      </c>
      <c r="WPA31" s="14" t="str">
        <f>IF('Employee Input 20-21'!WPA31="","",'Employee Input 20-21'!WPA31)</f>
        <v/>
      </c>
      <c r="WPB31" s="14" t="str">
        <f>IF('Employee Input 20-21'!WPB31="","",'Employee Input 20-21'!WPB31)</f>
        <v/>
      </c>
      <c r="WPC31" s="14" t="str">
        <f>IF('Employee Input 20-21'!WPC31="","",'Employee Input 20-21'!WPC31)</f>
        <v/>
      </c>
      <c r="WPD31" s="14" t="str">
        <f>IF('Employee Input 20-21'!WPD31="","",'Employee Input 20-21'!WPD31)</f>
        <v/>
      </c>
      <c r="WPE31" s="14" t="str">
        <f>IF('Employee Input 20-21'!WPE31="","",'Employee Input 20-21'!WPE31)</f>
        <v/>
      </c>
      <c r="WPF31" s="14" t="str">
        <f>IF('Employee Input 20-21'!WPF31="","",'Employee Input 20-21'!WPF31)</f>
        <v/>
      </c>
      <c r="WPG31" s="14" t="str">
        <f>IF('Employee Input 20-21'!WPG31="","",'Employee Input 20-21'!WPG31)</f>
        <v/>
      </c>
      <c r="WPH31" s="14" t="str">
        <f>IF('Employee Input 20-21'!WPH31="","",'Employee Input 20-21'!WPH31)</f>
        <v/>
      </c>
      <c r="WPI31" s="14" t="str">
        <f>IF('Employee Input 20-21'!WPI31="","",'Employee Input 20-21'!WPI31)</f>
        <v/>
      </c>
      <c r="WPJ31" s="14" t="str">
        <f>IF('Employee Input 20-21'!WPJ31="","",'Employee Input 20-21'!WPJ31)</f>
        <v/>
      </c>
      <c r="WPK31" s="14" t="str">
        <f>IF('Employee Input 20-21'!WPK31="","",'Employee Input 20-21'!WPK31)</f>
        <v/>
      </c>
      <c r="WPL31" s="14" t="str">
        <f>IF('Employee Input 20-21'!WPL31="","",'Employee Input 20-21'!WPL31)</f>
        <v/>
      </c>
      <c r="WPM31" s="14" t="str">
        <f>IF('Employee Input 20-21'!WPM31="","",'Employee Input 20-21'!WPM31)</f>
        <v/>
      </c>
      <c r="WPN31" s="14" t="str">
        <f>IF('Employee Input 20-21'!WPN31="","",'Employee Input 20-21'!WPN31)</f>
        <v/>
      </c>
      <c r="WPO31" s="14" t="str">
        <f>IF('Employee Input 20-21'!WPO31="","",'Employee Input 20-21'!WPO31)</f>
        <v/>
      </c>
      <c r="WPP31" s="14" t="str">
        <f>IF('Employee Input 20-21'!WPP31="","",'Employee Input 20-21'!WPP31)</f>
        <v/>
      </c>
      <c r="WPQ31" s="14" t="str">
        <f>IF('Employee Input 20-21'!WPQ31="","",'Employee Input 20-21'!WPQ31)</f>
        <v/>
      </c>
      <c r="WPR31" s="14" t="str">
        <f>IF('Employee Input 20-21'!WPR31="","",'Employee Input 20-21'!WPR31)</f>
        <v/>
      </c>
      <c r="WPS31" s="14" t="str">
        <f>IF('Employee Input 20-21'!WPS31="","",'Employee Input 20-21'!WPS31)</f>
        <v/>
      </c>
      <c r="WPT31" s="14" t="str">
        <f>IF('Employee Input 20-21'!WPT31="","",'Employee Input 20-21'!WPT31)</f>
        <v/>
      </c>
      <c r="WPU31" s="14" t="str">
        <f>IF('Employee Input 20-21'!WPU31="","",'Employee Input 20-21'!WPU31)</f>
        <v/>
      </c>
      <c r="WPV31" s="14" t="str">
        <f>IF('Employee Input 20-21'!WPV31="","",'Employee Input 20-21'!WPV31)</f>
        <v/>
      </c>
      <c r="WPW31" s="14" t="str">
        <f>IF('Employee Input 20-21'!WPW31="","",'Employee Input 20-21'!WPW31)</f>
        <v/>
      </c>
      <c r="WPX31" s="14" t="str">
        <f>IF('Employee Input 20-21'!WPX31="","",'Employee Input 20-21'!WPX31)</f>
        <v/>
      </c>
      <c r="WPY31" s="14" t="str">
        <f>IF('Employee Input 20-21'!WPY31="","",'Employee Input 20-21'!WPY31)</f>
        <v/>
      </c>
      <c r="WPZ31" s="14" t="str">
        <f>IF('Employee Input 20-21'!WPZ31="","",'Employee Input 20-21'!WPZ31)</f>
        <v/>
      </c>
      <c r="WQA31" s="14" t="str">
        <f>IF('Employee Input 20-21'!WQA31="","",'Employee Input 20-21'!WQA31)</f>
        <v/>
      </c>
      <c r="WQB31" s="14" t="str">
        <f>IF('Employee Input 20-21'!WQB31="","",'Employee Input 20-21'!WQB31)</f>
        <v/>
      </c>
      <c r="WQC31" s="14" t="str">
        <f>IF('Employee Input 20-21'!WQC31="","",'Employee Input 20-21'!WQC31)</f>
        <v/>
      </c>
      <c r="WQD31" s="14" t="str">
        <f>IF('Employee Input 20-21'!WQD31="","",'Employee Input 20-21'!WQD31)</f>
        <v/>
      </c>
      <c r="WQE31" s="14" t="str">
        <f>IF('Employee Input 20-21'!WQE31="","",'Employee Input 20-21'!WQE31)</f>
        <v/>
      </c>
      <c r="WQF31" s="14" t="str">
        <f>IF('Employee Input 20-21'!WQF31="","",'Employee Input 20-21'!WQF31)</f>
        <v/>
      </c>
      <c r="WQG31" s="14" t="str">
        <f>IF('Employee Input 20-21'!WQG31="","",'Employee Input 20-21'!WQG31)</f>
        <v/>
      </c>
      <c r="WQH31" s="14" t="str">
        <f>IF('Employee Input 20-21'!WQH31="","",'Employee Input 20-21'!WQH31)</f>
        <v/>
      </c>
      <c r="WQI31" s="14" t="str">
        <f>IF('Employee Input 20-21'!WQI31="","",'Employee Input 20-21'!WQI31)</f>
        <v/>
      </c>
      <c r="WQJ31" s="14" t="str">
        <f>IF('Employee Input 20-21'!WQJ31="","",'Employee Input 20-21'!WQJ31)</f>
        <v/>
      </c>
      <c r="WQK31" s="14" t="str">
        <f>IF('Employee Input 20-21'!WQK31="","",'Employee Input 20-21'!WQK31)</f>
        <v/>
      </c>
      <c r="WQL31" s="14" t="str">
        <f>IF('Employee Input 20-21'!WQL31="","",'Employee Input 20-21'!WQL31)</f>
        <v/>
      </c>
      <c r="WQM31" s="14" t="str">
        <f>IF('Employee Input 20-21'!WQM31="","",'Employee Input 20-21'!WQM31)</f>
        <v/>
      </c>
      <c r="WQN31" s="14" t="str">
        <f>IF('Employee Input 20-21'!WQN31="","",'Employee Input 20-21'!WQN31)</f>
        <v/>
      </c>
      <c r="WQO31" s="14" t="str">
        <f>IF('Employee Input 20-21'!WQO31="","",'Employee Input 20-21'!WQO31)</f>
        <v/>
      </c>
      <c r="WQP31" s="14" t="str">
        <f>IF('Employee Input 20-21'!WQP31="","",'Employee Input 20-21'!WQP31)</f>
        <v/>
      </c>
      <c r="WQQ31" s="14" t="str">
        <f>IF('Employee Input 20-21'!WQQ31="","",'Employee Input 20-21'!WQQ31)</f>
        <v/>
      </c>
      <c r="WQR31" s="14" t="str">
        <f>IF('Employee Input 20-21'!WQR31="","",'Employee Input 20-21'!WQR31)</f>
        <v/>
      </c>
      <c r="WQS31" s="14" t="str">
        <f>IF('Employee Input 20-21'!WQS31="","",'Employee Input 20-21'!WQS31)</f>
        <v/>
      </c>
      <c r="WQT31" s="14" t="str">
        <f>IF('Employee Input 20-21'!WQT31="","",'Employee Input 20-21'!WQT31)</f>
        <v/>
      </c>
      <c r="WQU31" s="14" t="str">
        <f>IF('Employee Input 20-21'!WQU31="","",'Employee Input 20-21'!WQU31)</f>
        <v/>
      </c>
      <c r="WQV31" s="14" t="str">
        <f>IF('Employee Input 20-21'!WQV31="","",'Employee Input 20-21'!WQV31)</f>
        <v/>
      </c>
      <c r="WQW31" s="14" t="str">
        <f>IF('Employee Input 20-21'!WQW31="","",'Employee Input 20-21'!WQW31)</f>
        <v/>
      </c>
      <c r="WQX31" s="14" t="str">
        <f>IF('Employee Input 20-21'!WQX31="","",'Employee Input 20-21'!WQX31)</f>
        <v/>
      </c>
      <c r="WQY31" s="14" t="str">
        <f>IF('Employee Input 20-21'!WQY31="","",'Employee Input 20-21'!WQY31)</f>
        <v/>
      </c>
      <c r="WQZ31" s="14" t="str">
        <f>IF('Employee Input 20-21'!WQZ31="","",'Employee Input 20-21'!WQZ31)</f>
        <v/>
      </c>
      <c r="WRA31" s="14" t="str">
        <f>IF('Employee Input 20-21'!WRA31="","",'Employee Input 20-21'!WRA31)</f>
        <v/>
      </c>
      <c r="WRB31" s="14" t="str">
        <f>IF('Employee Input 20-21'!WRB31="","",'Employee Input 20-21'!WRB31)</f>
        <v/>
      </c>
      <c r="WRC31" s="14" t="str">
        <f>IF('Employee Input 20-21'!WRC31="","",'Employee Input 20-21'!WRC31)</f>
        <v/>
      </c>
      <c r="WRD31" s="14" t="str">
        <f>IF('Employee Input 20-21'!WRD31="","",'Employee Input 20-21'!WRD31)</f>
        <v/>
      </c>
      <c r="WRE31" s="14" t="str">
        <f>IF('Employee Input 20-21'!WRE31="","",'Employee Input 20-21'!WRE31)</f>
        <v/>
      </c>
      <c r="WRF31" s="14" t="str">
        <f>IF('Employee Input 20-21'!WRF31="","",'Employee Input 20-21'!WRF31)</f>
        <v/>
      </c>
      <c r="WRG31" s="14" t="str">
        <f>IF('Employee Input 20-21'!WRG31="","",'Employee Input 20-21'!WRG31)</f>
        <v/>
      </c>
      <c r="WRH31" s="14" t="str">
        <f>IF('Employee Input 20-21'!WRH31="","",'Employee Input 20-21'!WRH31)</f>
        <v/>
      </c>
      <c r="WRI31" s="14" t="str">
        <f>IF('Employee Input 20-21'!WRI31="","",'Employee Input 20-21'!WRI31)</f>
        <v/>
      </c>
      <c r="WRJ31" s="14" t="str">
        <f>IF('Employee Input 20-21'!WRJ31="","",'Employee Input 20-21'!WRJ31)</f>
        <v/>
      </c>
      <c r="WRK31" s="14" t="str">
        <f>IF('Employee Input 20-21'!WRK31="","",'Employee Input 20-21'!WRK31)</f>
        <v/>
      </c>
      <c r="WRL31" s="14" t="str">
        <f>IF('Employee Input 20-21'!WRL31="","",'Employee Input 20-21'!WRL31)</f>
        <v/>
      </c>
      <c r="WRM31" s="14" t="str">
        <f>IF('Employee Input 20-21'!WRM31="","",'Employee Input 20-21'!WRM31)</f>
        <v/>
      </c>
      <c r="WRN31" s="14" t="str">
        <f>IF('Employee Input 20-21'!WRN31="","",'Employee Input 20-21'!WRN31)</f>
        <v/>
      </c>
      <c r="WRO31" s="14" t="str">
        <f>IF('Employee Input 20-21'!WRO31="","",'Employee Input 20-21'!WRO31)</f>
        <v/>
      </c>
      <c r="WRP31" s="14" t="str">
        <f>IF('Employee Input 20-21'!WRP31="","",'Employee Input 20-21'!WRP31)</f>
        <v/>
      </c>
      <c r="WRQ31" s="14" t="str">
        <f>IF('Employee Input 20-21'!WRQ31="","",'Employee Input 20-21'!WRQ31)</f>
        <v/>
      </c>
      <c r="WRR31" s="14" t="str">
        <f>IF('Employee Input 20-21'!WRR31="","",'Employee Input 20-21'!WRR31)</f>
        <v/>
      </c>
      <c r="WRS31" s="14" t="str">
        <f>IF('Employee Input 20-21'!WRS31="","",'Employee Input 20-21'!WRS31)</f>
        <v/>
      </c>
      <c r="WRT31" s="14" t="str">
        <f>IF('Employee Input 20-21'!WRT31="","",'Employee Input 20-21'!WRT31)</f>
        <v/>
      </c>
      <c r="WRU31" s="14" t="str">
        <f>IF('Employee Input 20-21'!WRU31="","",'Employee Input 20-21'!WRU31)</f>
        <v/>
      </c>
      <c r="WRV31" s="14" t="str">
        <f>IF('Employee Input 20-21'!WRV31="","",'Employee Input 20-21'!WRV31)</f>
        <v/>
      </c>
      <c r="WRW31" s="14" t="str">
        <f>IF('Employee Input 20-21'!WRW31="","",'Employee Input 20-21'!WRW31)</f>
        <v/>
      </c>
      <c r="WRX31" s="14" t="str">
        <f>IF('Employee Input 20-21'!WRX31="","",'Employee Input 20-21'!WRX31)</f>
        <v/>
      </c>
      <c r="WRY31" s="14" t="str">
        <f>IF('Employee Input 20-21'!WRY31="","",'Employee Input 20-21'!WRY31)</f>
        <v/>
      </c>
      <c r="WRZ31" s="14" t="str">
        <f>IF('Employee Input 20-21'!WRZ31="","",'Employee Input 20-21'!WRZ31)</f>
        <v/>
      </c>
      <c r="WSA31" s="14" t="str">
        <f>IF('Employee Input 20-21'!WSA31="","",'Employee Input 20-21'!WSA31)</f>
        <v/>
      </c>
      <c r="WSB31" s="14" t="str">
        <f>IF('Employee Input 20-21'!WSB31="","",'Employee Input 20-21'!WSB31)</f>
        <v/>
      </c>
      <c r="WSC31" s="14" t="str">
        <f>IF('Employee Input 20-21'!WSC31="","",'Employee Input 20-21'!WSC31)</f>
        <v/>
      </c>
      <c r="WSD31" s="14" t="str">
        <f>IF('Employee Input 20-21'!WSD31="","",'Employee Input 20-21'!WSD31)</f>
        <v/>
      </c>
      <c r="WSE31" s="14" t="str">
        <f>IF('Employee Input 20-21'!WSE31="","",'Employee Input 20-21'!WSE31)</f>
        <v/>
      </c>
      <c r="WSF31" s="14" t="str">
        <f>IF('Employee Input 20-21'!WSF31="","",'Employee Input 20-21'!WSF31)</f>
        <v/>
      </c>
      <c r="WSG31" s="14" t="str">
        <f>IF('Employee Input 20-21'!WSG31="","",'Employee Input 20-21'!WSG31)</f>
        <v/>
      </c>
      <c r="WSH31" s="14" t="str">
        <f>IF('Employee Input 20-21'!WSH31="","",'Employee Input 20-21'!WSH31)</f>
        <v/>
      </c>
      <c r="WSI31" s="14" t="str">
        <f>IF('Employee Input 20-21'!WSI31="","",'Employee Input 20-21'!WSI31)</f>
        <v/>
      </c>
      <c r="WSJ31" s="14" t="str">
        <f>IF('Employee Input 20-21'!WSJ31="","",'Employee Input 20-21'!WSJ31)</f>
        <v/>
      </c>
      <c r="WSK31" s="14" t="str">
        <f>IF('Employee Input 20-21'!WSK31="","",'Employee Input 20-21'!WSK31)</f>
        <v/>
      </c>
      <c r="WSL31" s="14" t="str">
        <f>IF('Employee Input 20-21'!WSL31="","",'Employee Input 20-21'!WSL31)</f>
        <v/>
      </c>
      <c r="WSM31" s="14" t="str">
        <f>IF('Employee Input 20-21'!WSM31="","",'Employee Input 20-21'!WSM31)</f>
        <v/>
      </c>
      <c r="WSN31" s="14" t="str">
        <f>IF('Employee Input 20-21'!WSN31="","",'Employee Input 20-21'!WSN31)</f>
        <v/>
      </c>
      <c r="WSO31" s="14" t="str">
        <f>IF('Employee Input 20-21'!WSO31="","",'Employee Input 20-21'!WSO31)</f>
        <v/>
      </c>
      <c r="WSP31" s="14" t="str">
        <f>IF('Employee Input 20-21'!WSP31="","",'Employee Input 20-21'!WSP31)</f>
        <v/>
      </c>
      <c r="WSQ31" s="14" t="str">
        <f>IF('Employee Input 20-21'!WSQ31="","",'Employee Input 20-21'!WSQ31)</f>
        <v/>
      </c>
      <c r="WSR31" s="14" t="str">
        <f>IF('Employee Input 20-21'!WSR31="","",'Employee Input 20-21'!WSR31)</f>
        <v/>
      </c>
      <c r="WSS31" s="14" t="str">
        <f>IF('Employee Input 20-21'!WSS31="","",'Employee Input 20-21'!WSS31)</f>
        <v/>
      </c>
      <c r="WST31" s="14" t="str">
        <f>IF('Employee Input 20-21'!WST31="","",'Employee Input 20-21'!WST31)</f>
        <v/>
      </c>
      <c r="WSU31" s="14" t="str">
        <f>IF('Employee Input 20-21'!WSU31="","",'Employee Input 20-21'!WSU31)</f>
        <v/>
      </c>
      <c r="WSV31" s="14" t="str">
        <f>IF('Employee Input 20-21'!WSV31="","",'Employee Input 20-21'!WSV31)</f>
        <v/>
      </c>
      <c r="WSW31" s="14" t="str">
        <f>IF('Employee Input 20-21'!WSW31="","",'Employee Input 20-21'!WSW31)</f>
        <v/>
      </c>
      <c r="WSX31" s="14" t="str">
        <f>IF('Employee Input 20-21'!WSX31="","",'Employee Input 20-21'!WSX31)</f>
        <v/>
      </c>
      <c r="WSY31" s="14" t="str">
        <f>IF('Employee Input 20-21'!WSY31="","",'Employee Input 20-21'!WSY31)</f>
        <v/>
      </c>
      <c r="WSZ31" s="14" t="str">
        <f>IF('Employee Input 20-21'!WSZ31="","",'Employee Input 20-21'!WSZ31)</f>
        <v/>
      </c>
      <c r="WTA31" s="14" t="str">
        <f>IF('Employee Input 20-21'!WTA31="","",'Employee Input 20-21'!WTA31)</f>
        <v/>
      </c>
      <c r="WTB31" s="14" t="str">
        <f>IF('Employee Input 20-21'!WTB31="","",'Employee Input 20-21'!WTB31)</f>
        <v/>
      </c>
      <c r="WTC31" s="14" t="str">
        <f>IF('Employee Input 20-21'!WTC31="","",'Employee Input 20-21'!WTC31)</f>
        <v/>
      </c>
      <c r="WTD31" s="14" t="str">
        <f>IF('Employee Input 20-21'!WTD31="","",'Employee Input 20-21'!WTD31)</f>
        <v/>
      </c>
      <c r="WTE31" s="14" t="str">
        <f>IF('Employee Input 20-21'!WTE31="","",'Employee Input 20-21'!WTE31)</f>
        <v/>
      </c>
      <c r="WTF31" s="14" t="str">
        <f>IF('Employee Input 20-21'!WTF31="","",'Employee Input 20-21'!WTF31)</f>
        <v/>
      </c>
      <c r="WTG31" s="14" t="str">
        <f>IF('Employee Input 20-21'!WTG31="","",'Employee Input 20-21'!WTG31)</f>
        <v/>
      </c>
      <c r="WTH31" s="14" t="str">
        <f>IF('Employee Input 20-21'!WTH31="","",'Employee Input 20-21'!WTH31)</f>
        <v/>
      </c>
      <c r="WTI31" s="14" t="str">
        <f>IF('Employee Input 20-21'!WTI31="","",'Employee Input 20-21'!WTI31)</f>
        <v/>
      </c>
      <c r="WTJ31" s="14" t="str">
        <f>IF('Employee Input 20-21'!WTJ31="","",'Employee Input 20-21'!WTJ31)</f>
        <v/>
      </c>
      <c r="WTK31" s="14" t="str">
        <f>IF('Employee Input 20-21'!WTK31="","",'Employee Input 20-21'!WTK31)</f>
        <v/>
      </c>
      <c r="WTL31" s="14" t="str">
        <f>IF('Employee Input 20-21'!WTL31="","",'Employee Input 20-21'!WTL31)</f>
        <v/>
      </c>
      <c r="WTM31" s="14" t="str">
        <f>IF('Employee Input 20-21'!WTM31="","",'Employee Input 20-21'!WTM31)</f>
        <v/>
      </c>
      <c r="WTN31" s="14" t="str">
        <f>IF('Employee Input 20-21'!WTN31="","",'Employee Input 20-21'!WTN31)</f>
        <v/>
      </c>
      <c r="WTO31" s="14" t="str">
        <f>IF('Employee Input 20-21'!WTO31="","",'Employee Input 20-21'!WTO31)</f>
        <v/>
      </c>
      <c r="WTP31" s="14" t="str">
        <f>IF('Employee Input 20-21'!WTP31="","",'Employee Input 20-21'!WTP31)</f>
        <v/>
      </c>
      <c r="WTQ31" s="14" t="str">
        <f>IF('Employee Input 20-21'!WTQ31="","",'Employee Input 20-21'!WTQ31)</f>
        <v/>
      </c>
      <c r="WTR31" s="14" t="str">
        <f>IF('Employee Input 20-21'!WTR31="","",'Employee Input 20-21'!WTR31)</f>
        <v/>
      </c>
      <c r="WTS31" s="14" t="str">
        <f>IF('Employee Input 20-21'!WTS31="","",'Employee Input 20-21'!WTS31)</f>
        <v/>
      </c>
      <c r="WTT31" s="14" t="str">
        <f>IF('Employee Input 20-21'!WTT31="","",'Employee Input 20-21'!WTT31)</f>
        <v/>
      </c>
      <c r="WTU31" s="14" t="str">
        <f>IF('Employee Input 20-21'!WTU31="","",'Employee Input 20-21'!WTU31)</f>
        <v/>
      </c>
      <c r="WTV31" s="14" t="str">
        <f>IF('Employee Input 20-21'!WTV31="","",'Employee Input 20-21'!WTV31)</f>
        <v/>
      </c>
      <c r="WTW31" s="14" t="str">
        <f>IF('Employee Input 20-21'!WTW31="","",'Employee Input 20-21'!WTW31)</f>
        <v/>
      </c>
      <c r="WTX31" s="14" t="str">
        <f>IF('Employee Input 20-21'!WTX31="","",'Employee Input 20-21'!WTX31)</f>
        <v/>
      </c>
      <c r="WTY31" s="14" t="str">
        <f>IF('Employee Input 20-21'!WTY31="","",'Employee Input 20-21'!WTY31)</f>
        <v/>
      </c>
      <c r="WTZ31" s="14" t="str">
        <f>IF('Employee Input 20-21'!WTZ31="","",'Employee Input 20-21'!WTZ31)</f>
        <v/>
      </c>
      <c r="WUA31" s="14" t="str">
        <f>IF('Employee Input 20-21'!WUA31="","",'Employee Input 20-21'!WUA31)</f>
        <v/>
      </c>
      <c r="WUB31" s="14" t="str">
        <f>IF('Employee Input 20-21'!WUB31="","",'Employee Input 20-21'!WUB31)</f>
        <v/>
      </c>
      <c r="WUC31" s="14" t="str">
        <f>IF('Employee Input 20-21'!WUC31="","",'Employee Input 20-21'!WUC31)</f>
        <v/>
      </c>
      <c r="WUD31" s="14" t="str">
        <f>IF('Employee Input 20-21'!WUD31="","",'Employee Input 20-21'!WUD31)</f>
        <v/>
      </c>
      <c r="WUE31" s="14" t="str">
        <f>IF('Employee Input 20-21'!WUE31="","",'Employee Input 20-21'!WUE31)</f>
        <v/>
      </c>
      <c r="WUF31" s="14" t="str">
        <f>IF('Employee Input 20-21'!WUF31="","",'Employee Input 20-21'!WUF31)</f>
        <v/>
      </c>
      <c r="WUG31" s="14" t="str">
        <f>IF('Employee Input 20-21'!WUG31="","",'Employee Input 20-21'!WUG31)</f>
        <v/>
      </c>
      <c r="WUH31" s="14" t="str">
        <f>IF('Employee Input 20-21'!WUH31="","",'Employee Input 20-21'!WUH31)</f>
        <v/>
      </c>
      <c r="WUI31" s="14" t="str">
        <f>IF('Employee Input 20-21'!WUI31="","",'Employee Input 20-21'!WUI31)</f>
        <v/>
      </c>
      <c r="WUJ31" s="14" t="str">
        <f>IF('Employee Input 20-21'!WUJ31="","",'Employee Input 20-21'!WUJ31)</f>
        <v/>
      </c>
      <c r="WUK31" s="14" t="str">
        <f>IF('Employee Input 20-21'!WUK31="","",'Employee Input 20-21'!WUK31)</f>
        <v/>
      </c>
      <c r="WUL31" s="14" t="str">
        <f>IF('Employee Input 20-21'!WUL31="","",'Employee Input 20-21'!WUL31)</f>
        <v/>
      </c>
      <c r="WUM31" s="14" t="str">
        <f>IF('Employee Input 20-21'!WUM31="","",'Employee Input 20-21'!WUM31)</f>
        <v/>
      </c>
      <c r="WUN31" s="14" t="str">
        <f>IF('Employee Input 20-21'!WUN31="","",'Employee Input 20-21'!WUN31)</f>
        <v/>
      </c>
      <c r="WUO31" s="14" t="str">
        <f>IF('Employee Input 20-21'!WUO31="","",'Employee Input 20-21'!WUO31)</f>
        <v/>
      </c>
      <c r="WUP31" s="14" t="str">
        <f>IF('Employee Input 20-21'!WUP31="","",'Employee Input 20-21'!WUP31)</f>
        <v/>
      </c>
      <c r="WUQ31" s="14" t="str">
        <f>IF('Employee Input 20-21'!WUQ31="","",'Employee Input 20-21'!WUQ31)</f>
        <v/>
      </c>
      <c r="WUR31" s="14" t="str">
        <f>IF('Employee Input 20-21'!WUR31="","",'Employee Input 20-21'!WUR31)</f>
        <v/>
      </c>
      <c r="WUS31" s="14" t="str">
        <f>IF('Employee Input 20-21'!WUS31="","",'Employee Input 20-21'!WUS31)</f>
        <v/>
      </c>
      <c r="WUT31" s="14" t="str">
        <f>IF('Employee Input 20-21'!WUT31="","",'Employee Input 20-21'!WUT31)</f>
        <v/>
      </c>
      <c r="WUU31" s="14" t="str">
        <f>IF('Employee Input 20-21'!WUU31="","",'Employee Input 20-21'!WUU31)</f>
        <v/>
      </c>
      <c r="WUV31" s="14" t="str">
        <f>IF('Employee Input 20-21'!WUV31="","",'Employee Input 20-21'!WUV31)</f>
        <v/>
      </c>
      <c r="WUW31" s="14" t="str">
        <f>IF('Employee Input 20-21'!WUW31="","",'Employee Input 20-21'!WUW31)</f>
        <v/>
      </c>
      <c r="WUX31" s="14" t="str">
        <f>IF('Employee Input 20-21'!WUX31="","",'Employee Input 20-21'!WUX31)</f>
        <v/>
      </c>
      <c r="WUY31" s="14" t="str">
        <f>IF('Employee Input 20-21'!WUY31="","",'Employee Input 20-21'!WUY31)</f>
        <v/>
      </c>
      <c r="WUZ31" s="14" t="str">
        <f>IF('Employee Input 20-21'!WUZ31="","",'Employee Input 20-21'!WUZ31)</f>
        <v/>
      </c>
      <c r="WVA31" s="14" t="str">
        <f>IF('Employee Input 20-21'!WVA31="","",'Employee Input 20-21'!WVA31)</f>
        <v/>
      </c>
      <c r="WVB31" s="14" t="str">
        <f>IF('Employee Input 20-21'!WVB31="","",'Employee Input 20-21'!WVB31)</f>
        <v/>
      </c>
      <c r="WVC31" s="14" t="str">
        <f>IF('Employee Input 20-21'!WVC31="","",'Employee Input 20-21'!WVC31)</f>
        <v/>
      </c>
      <c r="WVD31" s="14" t="str">
        <f>IF('Employee Input 20-21'!WVD31="","",'Employee Input 20-21'!WVD31)</f>
        <v/>
      </c>
      <c r="WVE31" s="14" t="str">
        <f>IF('Employee Input 20-21'!WVE31="","",'Employee Input 20-21'!WVE31)</f>
        <v/>
      </c>
      <c r="WVF31" s="14" t="str">
        <f>IF('Employee Input 20-21'!WVF31="","",'Employee Input 20-21'!WVF31)</f>
        <v/>
      </c>
      <c r="WVG31" s="14" t="str">
        <f>IF('Employee Input 20-21'!WVG31="","",'Employee Input 20-21'!WVG31)</f>
        <v/>
      </c>
      <c r="WVH31" s="14" t="str">
        <f>IF('Employee Input 20-21'!WVH31="","",'Employee Input 20-21'!WVH31)</f>
        <v/>
      </c>
      <c r="WVI31" s="14" t="str">
        <f>IF('Employee Input 20-21'!WVI31="","",'Employee Input 20-21'!WVI31)</f>
        <v/>
      </c>
      <c r="WVJ31" s="14" t="str">
        <f>IF('Employee Input 20-21'!WVJ31="","",'Employee Input 20-21'!WVJ31)</f>
        <v/>
      </c>
      <c r="WVK31" s="14" t="str">
        <f>IF('Employee Input 20-21'!WVK31="","",'Employee Input 20-21'!WVK31)</f>
        <v/>
      </c>
      <c r="WVL31" s="14" t="str">
        <f>IF('Employee Input 20-21'!WVL31="","",'Employee Input 20-21'!WVL31)</f>
        <v/>
      </c>
      <c r="WVM31" s="14" t="str">
        <f>IF('Employee Input 20-21'!WVM31="","",'Employee Input 20-21'!WVM31)</f>
        <v/>
      </c>
      <c r="WVN31" s="14" t="str">
        <f>IF('Employee Input 20-21'!WVN31="","",'Employee Input 20-21'!WVN31)</f>
        <v/>
      </c>
      <c r="WVO31" s="14" t="str">
        <f>IF('Employee Input 20-21'!WVO31="","",'Employee Input 20-21'!WVO31)</f>
        <v/>
      </c>
      <c r="WVP31" s="14" t="str">
        <f>IF('Employee Input 20-21'!WVP31="","",'Employee Input 20-21'!WVP31)</f>
        <v/>
      </c>
      <c r="WVQ31" s="14" t="str">
        <f>IF('Employee Input 20-21'!WVQ31="","",'Employee Input 20-21'!WVQ31)</f>
        <v/>
      </c>
      <c r="WVR31" s="14" t="str">
        <f>IF('Employee Input 20-21'!WVR31="","",'Employee Input 20-21'!WVR31)</f>
        <v/>
      </c>
      <c r="WVS31" s="14" t="str">
        <f>IF('Employee Input 20-21'!WVS31="","",'Employee Input 20-21'!WVS31)</f>
        <v/>
      </c>
      <c r="WVT31" s="14" t="str">
        <f>IF('Employee Input 20-21'!WVT31="","",'Employee Input 20-21'!WVT31)</f>
        <v/>
      </c>
      <c r="WVU31" s="14" t="str">
        <f>IF('Employee Input 20-21'!WVU31="","",'Employee Input 20-21'!WVU31)</f>
        <v/>
      </c>
      <c r="WVV31" s="14" t="str">
        <f>IF('Employee Input 20-21'!WVV31="","",'Employee Input 20-21'!WVV31)</f>
        <v/>
      </c>
      <c r="WVW31" s="14" t="str">
        <f>IF('Employee Input 20-21'!WVW31="","",'Employee Input 20-21'!WVW31)</f>
        <v/>
      </c>
      <c r="WVX31" s="14" t="str">
        <f>IF('Employee Input 20-21'!WVX31="","",'Employee Input 20-21'!WVX31)</f>
        <v/>
      </c>
      <c r="WVY31" s="14" t="str">
        <f>IF('Employee Input 20-21'!WVY31="","",'Employee Input 20-21'!WVY31)</f>
        <v/>
      </c>
      <c r="WVZ31" s="14" t="str">
        <f>IF('Employee Input 20-21'!WVZ31="","",'Employee Input 20-21'!WVZ31)</f>
        <v/>
      </c>
      <c r="WWA31" s="14" t="str">
        <f>IF('Employee Input 20-21'!WWA31="","",'Employee Input 20-21'!WWA31)</f>
        <v/>
      </c>
      <c r="WWB31" s="14" t="str">
        <f>IF('Employee Input 20-21'!WWB31="","",'Employee Input 20-21'!WWB31)</f>
        <v/>
      </c>
      <c r="WWC31" s="14" t="str">
        <f>IF('Employee Input 20-21'!WWC31="","",'Employee Input 20-21'!WWC31)</f>
        <v/>
      </c>
      <c r="WWD31" s="14" t="str">
        <f>IF('Employee Input 20-21'!WWD31="","",'Employee Input 20-21'!WWD31)</f>
        <v/>
      </c>
      <c r="WWE31" s="14" t="str">
        <f>IF('Employee Input 20-21'!WWE31="","",'Employee Input 20-21'!WWE31)</f>
        <v/>
      </c>
      <c r="WWF31" s="14" t="str">
        <f>IF('Employee Input 20-21'!WWF31="","",'Employee Input 20-21'!WWF31)</f>
        <v/>
      </c>
      <c r="WWG31" s="14" t="str">
        <f>IF('Employee Input 20-21'!WWG31="","",'Employee Input 20-21'!WWG31)</f>
        <v/>
      </c>
      <c r="WWH31" s="14" t="str">
        <f>IF('Employee Input 20-21'!WWH31="","",'Employee Input 20-21'!WWH31)</f>
        <v/>
      </c>
      <c r="WWI31" s="14" t="str">
        <f>IF('Employee Input 20-21'!WWI31="","",'Employee Input 20-21'!WWI31)</f>
        <v/>
      </c>
      <c r="WWJ31" s="14" t="str">
        <f>IF('Employee Input 20-21'!WWJ31="","",'Employee Input 20-21'!WWJ31)</f>
        <v/>
      </c>
      <c r="WWK31" s="14" t="str">
        <f>IF('Employee Input 20-21'!WWK31="","",'Employee Input 20-21'!WWK31)</f>
        <v/>
      </c>
      <c r="WWL31" s="14" t="str">
        <f>IF('Employee Input 20-21'!WWL31="","",'Employee Input 20-21'!WWL31)</f>
        <v/>
      </c>
      <c r="WWM31" s="14" t="str">
        <f>IF('Employee Input 20-21'!WWM31="","",'Employee Input 20-21'!WWM31)</f>
        <v/>
      </c>
      <c r="WWN31" s="14" t="str">
        <f>IF('Employee Input 20-21'!WWN31="","",'Employee Input 20-21'!WWN31)</f>
        <v/>
      </c>
      <c r="WWO31" s="14" t="str">
        <f>IF('Employee Input 20-21'!WWO31="","",'Employee Input 20-21'!WWO31)</f>
        <v/>
      </c>
      <c r="WWP31" s="14" t="str">
        <f>IF('Employee Input 20-21'!WWP31="","",'Employee Input 20-21'!WWP31)</f>
        <v/>
      </c>
      <c r="WWQ31" s="14" t="str">
        <f>IF('Employee Input 20-21'!WWQ31="","",'Employee Input 20-21'!WWQ31)</f>
        <v/>
      </c>
      <c r="WWR31" s="14" t="str">
        <f>IF('Employee Input 20-21'!WWR31="","",'Employee Input 20-21'!WWR31)</f>
        <v/>
      </c>
      <c r="WWS31" s="14" t="str">
        <f>IF('Employee Input 20-21'!WWS31="","",'Employee Input 20-21'!WWS31)</f>
        <v/>
      </c>
      <c r="WWT31" s="14" t="str">
        <f>IF('Employee Input 20-21'!WWT31="","",'Employee Input 20-21'!WWT31)</f>
        <v/>
      </c>
      <c r="WWU31" s="14" t="str">
        <f>IF('Employee Input 20-21'!WWU31="","",'Employee Input 20-21'!WWU31)</f>
        <v/>
      </c>
      <c r="WWV31" s="14" t="str">
        <f>IF('Employee Input 20-21'!WWV31="","",'Employee Input 20-21'!WWV31)</f>
        <v/>
      </c>
      <c r="WWW31" s="14" t="str">
        <f>IF('Employee Input 20-21'!WWW31="","",'Employee Input 20-21'!WWW31)</f>
        <v/>
      </c>
      <c r="WWX31" s="14" t="str">
        <f>IF('Employee Input 20-21'!WWX31="","",'Employee Input 20-21'!WWX31)</f>
        <v/>
      </c>
      <c r="WWY31" s="14" t="str">
        <f>IF('Employee Input 20-21'!WWY31="","",'Employee Input 20-21'!WWY31)</f>
        <v/>
      </c>
      <c r="WWZ31" s="14" t="str">
        <f>IF('Employee Input 20-21'!WWZ31="","",'Employee Input 20-21'!WWZ31)</f>
        <v/>
      </c>
      <c r="WXA31" s="14" t="str">
        <f>IF('Employee Input 20-21'!WXA31="","",'Employee Input 20-21'!WXA31)</f>
        <v/>
      </c>
      <c r="WXB31" s="14" t="str">
        <f>IF('Employee Input 20-21'!WXB31="","",'Employee Input 20-21'!WXB31)</f>
        <v/>
      </c>
      <c r="WXC31" s="14" t="str">
        <f>IF('Employee Input 20-21'!WXC31="","",'Employee Input 20-21'!WXC31)</f>
        <v/>
      </c>
      <c r="WXD31" s="14" t="str">
        <f>IF('Employee Input 20-21'!WXD31="","",'Employee Input 20-21'!WXD31)</f>
        <v/>
      </c>
      <c r="WXE31" s="14" t="str">
        <f>IF('Employee Input 20-21'!WXE31="","",'Employee Input 20-21'!WXE31)</f>
        <v/>
      </c>
      <c r="WXF31" s="14" t="str">
        <f>IF('Employee Input 20-21'!WXF31="","",'Employee Input 20-21'!WXF31)</f>
        <v/>
      </c>
      <c r="WXG31" s="14" t="str">
        <f>IF('Employee Input 20-21'!WXG31="","",'Employee Input 20-21'!WXG31)</f>
        <v/>
      </c>
      <c r="WXH31" s="14" t="str">
        <f>IF('Employee Input 20-21'!WXH31="","",'Employee Input 20-21'!WXH31)</f>
        <v/>
      </c>
      <c r="WXI31" s="14" t="str">
        <f>IF('Employee Input 20-21'!WXI31="","",'Employee Input 20-21'!WXI31)</f>
        <v/>
      </c>
      <c r="WXJ31" s="14" t="str">
        <f>IF('Employee Input 20-21'!WXJ31="","",'Employee Input 20-21'!WXJ31)</f>
        <v/>
      </c>
      <c r="WXK31" s="14" t="str">
        <f>IF('Employee Input 20-21'!WXK31="","",'Employee Input 20-21'!WXK31)</f>
        <v/>
      </c>
      <c r="WXL31" s="14" t="str">
        <f>IF('Employee Input 20-21'!WXL31="","",'Employee Input 20-21'!WXL31)</f>
        <v/>
      </c>
      <c r="WXM31" s="14" t="str">
        <f>IF('Employee Input 20-21'!WXM31="","",'Employee Input 20-21'!WXM31)</f>
        <v/>
      </c>
      <c r="WXN31" s="14" t="str">
        <f>IF('Employee Input 20-21'!WXN31="","",'Employee Input 20-21'!WXN31)</f>
        <v/>
      </c>
      <c r="WXO31" s="14" t="str">
        <f>IF('Employee Input 20-21'!WXO31="","",'Employee Input 20-21'!WXO31)</f>
        <v/>
      </c>
      <c r="WXP31" s="14" t="str">
        <f>IF('Employee Input 20-21'!WXP31="","",'Employee Input 20-21'!WXP31)</f>
        <v/>
      </c>
      <c r="WXQ31" s="14" t="str">
        <f>IF('Employee Input 20-21'!WXQ31="","",'Employee Input 20-21'!WXQ31)</f>
        <v/>
      </c>
      <c r="WXR31" s="14" t="str">
        <f>IF('Employee Input 20-21'!WXR31="","",'Employee Input 20-21'!WXR31)</f>
        <v/>
      </c>
      <c r="WXS31" s="14" t="str">
        <f>IF('Employee Input 20-21'!WXS31="","",'Employee Input 20-21'!WXS31)</f>
        <v/>
      </c>
      <c r="WXT31" s="14" t="str">
        <f>IF('Employee Input 20-21'!WXT31="","",'Employee Input 20-21'!WXT31)</f>
        <v/>
      </c>
      <c r="WXU31" s="14" t="str">
        <f>IF('Employee Input 20-21'!WXU31="","",'Employee Input 20-21'!WXU31)</f>
        <v/>
      </c>
      <c r="WXV31" s="14" t="str">
        <f>IF('Employee Input 20-21'!WXV31="","",'Employee Input 20-21'!WXV31)</f>
        <v/>
      </c>
      <c r="WXW31" s="14" t="str">
        <f>IF('Employee Input 20-21'!WXW31="","",'Employee Input 20-21'!WXW31)</f>
        <v/>
      </c>
      <c r="WXX31" s="14" t="str">
        <f>IF('Employee Input 20-21'!WXX31="","",'Employee Input 20-21'!WXX31)</f>
        <v/>
      </c>
      <c r="WXY31" s="14" t="str">
        <f>IF('Employee Input 20-21'!WXY31="","",'Employee Input 20-21'!WXY31)</f>
        <v/>
      </c>
      <c r="WXZ31" s="14" t="str">
        <f>IF('Employee Input 20-21'!WXZ31="","",'Employee Input 20-21'!WXZ31)</f>
        <v/>
      </c>
      <c r="WYA31" s="14" t="str">
        <f>IF('Employee Input 20-21'!WYA31="","",'Employee Input 20-21'!WYA31)</f>
        <v/>
      </c>
      <c r="WYB31" s="14" t="str">
        <f>IF('Employee Input 20-21'!WYB31="","",'Employee Input 20-21'!WYB31)</f>
        <v/>
      </c>
      <c r="WYC31" s="14" t="str">
        <f>IF('Employee Input 20-21'!WYC31="","",'Employee Input 20-21'!WYC31)</f>
        <v/>
      </c>
      <c r="WYD31" s="14" t="str">
        <f>IF('Employee Input 20-21'!WYD31="","",'Employee Input 20-21'!WYD31)</f>
        <v/>
      </c>
      <c r="WYE31" s="14" t="str">
        <f>IF('Employee Input 20-21'!WYE31="","",'Employee Input 20-21'!WYE31)</f>
        <v/>
      </c>
      <c r="WYF31" s="14" t="str">
        <f>IF('Employee Input 20-21'!WYF31="","",'Employee Input 20-21'!WYF31)</f>
        <v/>
      </c>
      <c r="WYG31" s="14" t="str">
        <f>IF('Employee Input 20-21'!WYG31="","",'Employee Input 20-21'!WYG31)</f>
        <v/>
      </c>
      <c r="WYH31" s="14" t="str">
        <f>IF('Employee Input 20-21'!WYH31="","",'Employee Input 20-21'!WYH31)</f>
        <v/>
      </c>
      <c r="WYI31" s="14" t="str">
        <f>IF('Employee Input 20-21'!WYI31="","",'Employee Input 20-21'!WYI31)</f>
        <v/>
      </c>
      <c r="WYJ31" s="14" t="str">
        <f>IF('Employee Input 20-21'!WYJ31="","",'Employee Input 20-21'!WYJ31)</f>
        <v/>
      </c>
      <c r="WYK31" s="14" t="str">
        <f>IF('Employee Input 20-21'!WYK31="","",'Employee Input 20-21'!WYK31)</f>
        <v/>
      </c>
      <c r="WYL31" s="14" t="str">
        <f>IF('Employee Input 20-21'!WYL31="","",'Employee Input 20-21'!WYL31)</f>
        <v/>
      </c>
      <c r="WYM31" s="14" t="str">
        <f>IF('Employee Input 20-21'!WYM31="","",'Employee Input 20-21'!WYM31)</f>
        <v/>
      </c>
      <c r="WYN31" s="14" t="str">
        <f>IF('Employee Input 20-21'!WYN31="","",'Employee Input 20-21'!WYN31)</f>
        <v/>
      </c>
      <c r="WYO31" s="14" t="str">
        <f>IF('Employee Input 20-21'!WYO31="","",'Employee Input 20-21'!WYO31)</f>
        <v/>
      </c>
      <c r="WYP31" s="14" t="str">
        <f>IF('Employee Input 20-21'!WYP31="","",'Employee Input 20-21'!WYP31)</f>
        <v/>
      </c>
      <c r="WYQ31" s="14" t="str">
        <f>IF('Employee Input 20-21'!WYQ31="","",'Employee Input 20-21'!WYQ31)</f>
        <v/>
      </c>
      <c r="WYR31" s="14" t="str">
        <f>IF('Employee Input 20-21'!WYR31="","",'Employee Input 20-21'!WYR31)</f>
        <v/>
      </c>
      <c r="WYS31" s="14" t="str">
        <f>IF('Employee Input 20-21'!WYS31="","",'Employee Input 20-21'!WYS31)</f>
        <v/>
      </c>
      <c r="WYT31" s="14" t="str">
        <f>IF('Employee Input 20-21'!WYT31="","",'Employee Input 20-21'!WYT31)</f>
        <v/>
      </c>
      <c r="WYU31" s="14" t="str">
        <f>IF('Employee Input 20-21'!WYU31="","",'Employee Input 20-21'!WYU31)</f>
        <v/>
      </c>
      <c r="WYV31" s="14" t="str">
        <f>IF('Employee Input 20-21'!WYV31="","",'Employee Input 20-21'!WYV31)</f>
        <v/>
      </c>
      <c r="WYW31" s="14" t="str">
        <f>IF('Employee Input 20-21'!WYW31="","",'Employee Input 20-21'!WYW31)</f>
        <v/>
      </c>
      <c r="WYX31" s="14" t="str">
        <f>IF('Employee Input 20-21'!WYX31="","",'Employee Input 20-21'!WYX31)</f>
        <v/>
      </c>
      <c r="WYY31" s="14" t="str">
        <f>IF('Employee Input 20-21'!WYY31="","",'Employee Input 20-21'!WYY31)</f>
        <v/>
      </c>
      <c r="WYZ31" s="14" t="str">
        <f>IF('Employee Input 20-21'!WYZ31="","",'Employee Input 20-21'!WYZ31)</f>
        <v/>
      </c>
      <c r="WZA31" s="14" t="str">
        <f>IF('Employee Input 20-21'!WZA31="","",'Employee Input 20-21'!WZA31)</f>
        <v/>
      </c>
      <c r="WZB31" s="14" t="str">
        <f>IF('Employee Input 20-21'!WZB31="","",'Employee Input 20-21'!WZB31)</f>
        <v/>
      </c>
      <c r="WZC31" s="14" t="str">
        <f>IF('Employee Input 20-21'!WZC31="","",'Employee Input 20-21'!WZC31)</f>
        <v/>
      </c>
      <c r="WZD31" s="14" t="str">
        <f>IF('Employee Input 20-21'!WZD31="","",'Employee Input 20-21'!WZD31)</f>
        <v/>
      </c>
      <c r="WZE31" s="14" t="str">
        <f>IF('Employee Input 20-21'!WZE31="","",'Employee Input 20-21'!WZE31)</f>
        <v/>
      </c>
      <c r="WZF31" s="14" t="str">
        <f>IF('Employee Input 20-21'!WZF31="","",'Employee Input 20-21'!WZF31)</f>
        <v/>
      </c>
      <c r="WZG31" s="14" t="str">
        <f>IF('Employee Input 20-21'!WZG31="","",'Employee Input 20-21'!WZG31)</f>
        <v/>
      </c>
      <c r="WZH31" s="14" t="str">
        <f>IF('Employee Input 20-21'!WZH31="","",'Employee Input 20-21'!WZH31)</f>
        <v/>
      </c>
      <c r="WZI31" s="14" t="str">
        <f>IF('Employee Input 20-21'!WZI31="","",'Employee Input 20-21'!WZI31)</f>
        <v/>
      </c>
      <c r="WZJ31" s="14" t="str">
        <f>IF('Employee Input 20-21'!WZJ31="","",'Employee Input 20-21'!WZJ31)</f>
        <v/>
      </c>
      <c r="WZK31" s="14" t="str">
        <f>IF('Employee Input 20-21'!WZK31="","",'Employee Input 20-21'!WZK31)</f>
        <v/>
      </c>
      <c r="WZL31" s="14" t="str">
        <f>IF('Employee Input 20-21'!WZL31="","",'Employee Input 20-21'!WZL31)</f>
        <v/>
      </c>
      <c r="WZM31" s="14" t="str">
        <f>IF('Employee Input 20-21'!WZM31="","",'Employee Input 20-21'!WZM31)</f>
        <v/>
      </c>
      <c r="WZN31" s="14" t="str">
        <f>IF('Employee Input 20-21'!WZN31="","",'Employee Input 20-21'!WZN31)</f>
        <v/>
      </c>
      <c r="WZO31" s="14" t="str">
        <f>IF('Employee Input 20-21'!WZO31="","",'Employee Input 20-21'!WZO31)</f>
        <v/>
      </c>
      <c r="WZP31" s="14" t="str">
        <f>IF('Employee Input 20-21'!WZP31="","",'Employee Input 20-21'!WZP31)</f>
        <v/>
      </c>
      <c r="WZQ31" s="14" t="str">
        <f>IF('Employee Input 20-21'!WZQ31="","",'Employee Input 20-21'!WZQ31)</f>
        <v/>
      </c>
      <c r="WZR31" s="14" t="str">
        <f>IF('Employee Input 20-21'!WZR31="","",'Employee Input 20-21'!WZR31)</f>
        <v/>
      </c>
      <c r="WZS31" s="14" t="str">
        <f>IF('Employee Input 20-21'!WZS31="","",'Employee Input 20-21'!WZS31)</f>
        <v/>
      </c>
      <c r="WZT31" s="14" t="str">
        <f>IF('Employee Input 20-21'!WZT31="","",'Employee Input 20-21'!WZT31)</f>
        <v/>
      </c>
      <c r="WZU31" s="14" t="str">
        <f>IF('Employee Input 20-21'!WZU31="","",'Employee Input 20-21'!WZU31)</f>
        <v/>
      </c>
      <c r="WZV31" s="14" t="str">
        <f>IF('Employee Input 20-21'!WZV31="","",'Employee Input 20-21'!WZV31)</f>
        <v/>
      </c>
      <c r="WZW31" s="14" t="str">
        <f>IF('Employee Input 20-21'!WZW31="","",'Employee Input 20-21'!WZW31)</f>
        <v/>
      </c>
      <c r="WZX31" s="14" t="str">
        <f>IF('Employee Input 20-21'!WZX31="","",'Employee Input 20-21'!WZX31)</f>
        <v/>
      </c>
      <c r="WZY31" s="14" t="str">
        <f>IF('Employee Input 20-21'!WZY31="","",'Employee Input 20-21'!WZY31)</f>
        <v/>
      </c>
      <c r="WZZ31" s="14" t="str">
        <f>IF('Employee Input 20-21'!WZZ31="","",'Employee Input 20-21'!WZZ31)</f>
        <v/>
      </c>
      <c r="XAA31" s="14" t="str">
        <f>IF('Employee Input 20-21'!XAA31="","",'Employee Input 20-21'!XAA31)</f>
        <v/>
      </c>
      <c r="XAB31" s="14" t="str">
        <f>IF('Employee Input 20-21'!XAB31="","",'Employee Input 20-21'!XAB31)</f>
        <v/>
      </c>
      <c r="XAC31" s="14" t="str">
        <f>IF('Employee Input 20-21'!XAC31="","",'Employee Input 20-21'!XAC31)</f>
        <v/>
      </c>
      <c r="XAD31" s="14" t="str">
        <f>IF('Employee Input 20-21'!XAD31="","",'Employee Input 20-21'!XAD31)</f>
        <v/>
      </c>
      <c r="XAE31" s="14" t="str">
        <f>IF('Employee Input 20-21'!XAE31="","",'Employee Input 20-21'!XAE31)</f>
        <v/>
      </c>
      <c r="XAF31" s="14" t="str">
        <f>IF('Employee Input 20-21'!XAF31="","",'Employee Input 20-21'!XAF31)</f>
        <v/>
      </c>
      <c r="XAG31" s="14" t="str">
        <f>IF('Employee Input 20-21'!XAG31="","",'Employee Input 20-21'!XAG31)</f>
        <v/>
      </c>
      <c r="XAH31" s="14" t="str">
        <f>IF('Employee Input 20-21'!XAH31="","",'Employee Input 20-21'!XAH31)</f>
        <v/>
      </c>
      <c r="XAI31" s="14" t="str">
        <f>IF('Employee Input 20-21'!XAI31="","",'Employee Input 20-21'!XAI31)</f>
        <v/>
      </c>
      <c r="XAJ31" s="14" t="str">
        <f>IF('Employee Input 20-21'!XAJ31="","",'Employee Input 20-21'!XAJ31)</f>
        <v/>
      </c>
      <c r="XAK31" s="14" t="str">
        <f>IF('Employee Input 20-21'!XAK31="","",'Employee Input 20-21'!XAK31)</f>
        <v/>
      </c>
      <c r="XAL31" s="14" t="str">
        <f>IF('Employee Input 20-21'!XAL31="","",'Employee Input 20-21'!XAL31)</f>
        <v/>
      </c>
      <c r="XAM31" s="14" t="str">
        <f>IF('Employee Input 20-21'!XAM31="","",'Employee Input 20-21'!XAM31)</f>
        <v/>
      </c>
      <c r="XAN31" s="14" t="str">
        <f>IF('Employee Input 20-21'!XAN31="","",'Employee Input 20-21'!XAN31)</f>
        <v/>
      </c>
      <c r="XAO31" s="14" t="str">
        <f>IF('Employee Input 20-21'!XAO31="","",'Employee Input 20-21'!XAO31)</f>
        <v/>
      </c>
      <c r="XAP31" s="14" t="str">
        <f>IF('Employee Input 20-21'!XAP31="","",'Employee Input 20-21'!XAP31)</f>
        <v/>
      </c>
      <c r="XAQ31" s="14" t="str">
        <f>IF('Employee Input 20-21'!XAQ31="","",'Employee Input 20-21'!XAQ31)</f>
        <v/>
      </c>
      <c r="XAR31" s="14" t="str">
        <f>IF('Employee Input 20-21'!XAR31="","",'Employee Input 20-21'!XAR31)</f>
        <v/>
      </c>
      <c r="XAS31" s="14" t="str">
        <f>IF('Employee Input 20-21'!XAS31="","",'Employee Input 20-21'!XAS31)</f>
        <v/>
      </c>
      <c r="XAT31" s="14" t="str">
        <f>IF('Employee Input 20-21'!XAT31="","",'Employee Input 20-21'!XAT31)</f>
        <v/>
      </c>
      <c r="XAU31" s="14" t="str">
        <f>IF('Employee Input 20-21'!XAU31="","",'Employee Input 20-21'!XAU31)</f>
        <v/>
      </c>
      <c r="XAV31" s="14" t="str">
        <f>IF('Employee Input 20-21'!XAV31="","",'Employee Input 20-21'!XAV31)</f>
        <v/>
      </c>
      <c r="XAW31" s="14" t="str">
        <f>IF('Employee Input 20-21'!XAW31="","",'Employee Input 20-21'!XAW31)</f>
        <v/>
      </c>
      <c r="XAX31" s="14" t="str">
        <f>IF('Employee Input 20-21'!XAX31="","",'Employee Input 20-21'!XAX31)</f>
        <v/>
      </c>
      <c r="XAY31" s="14" t="str">
        <f>IF('Employee Input 20-21'!XAY31="","",'Employee Input 20-21'!XAY31)</f>
        <v/>
      </c>
      <c r="XAZ31" s="14" t="str">
        <f>IF('Employee Input 20-21'!XAZ31="","",'Employee Input 20-21'!XAZ31)</f>
        <v/>
      </c>
      <c r="XBA31" s="14" t="str">
        <f>IF('Employee Input 20-21'!XBA31="","",'Employee Input 20-21'!XBA31)</f>
        <v/>
      </c>
      <c r="XBB31" s="14" t="str">
        <f>IF('Employee Input 20-21'!XBB31="","",'Employee Input 20-21'!XBB31)</f>
        <v/>
      </c>
      <c r="XBC31" s="14" t="str">
        <f>IF('Employee Input 20-21'!XBC31="","",'Employee Input 20-21'!XBC31)</f>
        <v/>
      </c>
      <c r="XBD31" s="14" t="str">
        <f>IF('Employee Input 20-21'!XBD31="","",'Employee Input 20-21'!XBD31)</f>
        <v/>
      </c>
      <c r="XBE31" s="14" t="str">
        <f>IF('Employee Input 20-21'!XBE31="","",'Employee Input 20-21'!XBE31)</f>
        <v/>
      </c>
      <c r="XBF31" s="14" t="str">
        <f>IF('Employee Input 20-21'!XBF31="","",'Employee Input 20-21'!XBF31)</f>
        <v/>
      </c>
      <c r="XBG31" s="14" t="str">
        <f>IF('Employee Input 20-21'!XBG31="","",'Employee Input 20-21'!XBG31)</f>
        <v/>
      </c>
      <c r="XBH31" s="14" t="str">
        <f>IF('Employee Input 20-21'!XBH31="","",'Employee Input 20-21'!XBH31)</f>
        <v/>
      </c>
      <c r="XBI31" s="14" t="str">
        <f>IF('Employee Input 20-21'!XBI31="","",'Employee Input 20-21'!XBI31)</f>
        <v/>
      </c>
      <c r="XBJ31" s="14" t="str">
        <f>IF('Employee Input 20-21'!XBJ31="","",'Employee Input 20-21'!XBJ31)</f>
        <v/>
      </c>
      <c r="XBK31" s="14" t="str">
        <f>IF('Employee Input 20-21'!XBK31="","",'Employee Input 20-21'!XBK31)</f>
        <v/>
      </c>
      <c r="XBL31" s="14" t="str">
        <f>IF('Employee Input 20-21'!XBL31="","",'Employee Input 20-21'!XBL31)</f>
        <v/>
      </c>
      <c r="XBM31" s="14" t="str">
        <f>IF('Employee Input 20-21'!XBM31="","",'Employee Input 20-21'!XBM31)</f>
        <v/>
      </c>
      <c r="XBN31" s="14" t="str">
        <f>IF('Employee Input 20-21'!XBN31="","",'Employee Input 20-21'!XBN31)</f>
        <v/>
      </c>
      <c r="XBO31" s="14" t="str">
        <f>IF('Employee Input 20-21'!XBO31="","",'Employee Input 20-21'!XBO31)</f>
        <v/>
      </c>
      <c r="XBP31" s="14" t="str">
        <f>IF('Employee Input 20-21'!XBP31="","",'Employee Input 20-21'!XBP31)</f>
        <v/>
      </c>
      <c r="XBQ31" s="14" t="str">
        <f>IF('Employee Input 20-21'!XBQ31="","",'Employee Input 20-21'!XBQ31)</f>
        <v/>
      </c>
      <c r="XBR31" s="14" t="str">
        <f>IF('Employee Input 20-21'!XBR31="","",'Employee Input 20-21'!XBR31)</f>
        <v/>
      </c>
      <c r="XBS31" s="14" t="str">
        <f>IF('Employee Input 20-21'!XBS31="","",'Employee Input 20-21'!XBS31)</f>
        <v/>
      </c>
      <c r="XBT31" s="14" t="str">
        <f>IF('Employee Input 20-21'!XBT31="","",'Employee Input 20-21'!XBT31)</f>
        <v/>
      </c>
      <c r="XBU31" s="14" t="str">
        <f>IF('Employee Input 20-21'!XBU31="","",'Employee Input 20-21'!XBU31)</f>
        <v/>
      </c>
      <c r="XBV31" s="14" t="str">
        <f>IF('Employee Input 20-21'!XBV31="","",'Employee Input 20-21'!XBV31)</f>
        <v/>
      </c>
      <c r="XBW31" s="14" t="str">
        <f>IF('Employee Input 20-21'!XBW31="","",'Employee Input 20-21'!XBW31)</f>
        <v/>
      </c>
      <c r="XBX31" s="14" t="str">
        <f>IF('Employee Input 20-21'!XBX31="","",'Employee Input 20-21'!XBX31)</f>
        <v/>
      </c>
      <c r="XBY31" s="14" t="str">
        <f>IF('Employee Input 20-21'!XBY31="","",'Employee Input 20-21'!XBY31)</f>
        <v/>
      </c>
      <c r="XBZ31" s="14" t="str">
        <f>IF('Employee Input 20-21'!XBZ31="","",'Employee Input 20-21'!XBZ31)</f>
        <v/>
      </c>
      <c r="XCA31" s="14" t="str">
        <f>IF('Employee Input 20-21'!XCA31="","",'Employee Input 20-21'!XCA31)</f>
        <v/>
      </c>
      <c r="XCB31" s="14" t="str">
        <f>IF('Employee Input 20-21'!XCB31="","",'Employee Input 20-21'!XCB31)</f>
        <v/>
      </c>
      <c r="XCC31" s="14" t="str">
        <f>IF('Employee Input 20-21'!XCC31="","",'Employee Input 20-21'!XCC31)</f>
        <v/>
      </c>
      <c r="XCD31" s="14" t="str">
        <f>IF('Employee Input 20-21'!XCD31="","",'Employee Input 20-21'!XCD31)</f>
        <v/>
      </c>
      <c r="XCE31" s="14" t="str">
        <f>IF('Employee Input 20-21'!XCE31="","",'Employee Input 20-21'!XCE31)</f>
        <v/>
      </c>
      <c r="XCF31" s="14" t="str">
        <f>IF('Employee Input 20-21'!XCF31="","",'Employee Input 20-21'!XCF31)</f>
        <v/>
      </c>
      <c r="XCG31" s="14" t="str">
        <f>IF('Employee Input 20-21'!XCG31="","",'Employee Input 20-21'!XCG31)</f>
        <v/>
      </c>
      <c r="XCH31" s="14" t="str">
        <f>IF('Employee Input 20-21'!XCH31="","",'Employee Input 20-21'!XCH31)</f>
        <v/>
      </c>
      <c r="XCI31" s="14" t="str">
        <f>IF('Employee Input 20-21'!XCI31="","",'Employee Input 20-21'!XCI31)</f>
        <v/>
      </c>
      <c r="XCJ31" s="14" t="str">
        <f>IF('Employee Input 20-21'!XCJ31="","",'Employee Input 20-21'!XCJ31)</f>
        <v/>
      </c>
      <c r="XCK31" s="14" t="str">
        <f>IF('Employee Input 20-21'!XCK31="","",'Employee Input 20-21'!XCK31)</f>
        <v/>
      </c>
      <c r="XCL31" s="14" t="str">
        <f>IF('Employee Input 20-21'!XCL31="","",'Employee Input 20-21'!XCL31)</f>
        <v/>
      </c>
      <c r="XCM31" s="14" t="str">
        <f>IF('Employee Input 20-21'!XCM31="","",'Employee Input 20-21'!XCM31)</f>
        <v/>
      </c>
      <c r="XCN31" s="14" t="str">
        <f>IF('Employee Input 20-21'!XCN31="","",'Employee Input 20-21'!XCN31)</f>
        <v/>
      </c>
      <c r="XCO31" s="14" t="str">
        <f>IF('Employee Input 20-21'!XCO31="","",'Employee Input 20-21'!XCO31)</f>
        <v/>
      </c>
      <c r="XCP31" s="14" t="str">
        <f>IF('Employee Input 20-21'!XCP31="","",'Employee Input 20-21'!XCP31)</f>
        <v/>
      </c>
      <c r="XCQ31" s="14" t="str">
        <f>IF('Employee Input 20-21'!XCQ31="","",'Employee Input 20-21'!XCQ31)</f>
        <v/>
      </c>
      <c r="XCR31" s="14" t="str">
        <f>IF('Employee Input 20-21'!XCR31="","",'Employee Input 20-21'!XCR31)</f>
        <v/>
      </c>
      <c r="XCS31" s="14" t="str">
        <f>IF('Employee Input 20-21'!XCS31="","",'Employee Input 20-21'!XCS31)</f>
        <v/>
      </c>
      <c r="XCT31" s="14" t="str">
        <f>IF('Employee Input 20-21'!XCT31="","",'Employee Input 20-21'!XCT31)</f>
        <v/>
      </c>
      <c r="XCU31" s="14" t="str">
        <f>IF('Employee Input 20-21'!XCU31="","",'Employee Input 20-21'!XCU31)</f>
        <v/>
      </c>
      <c r="XCV31" s="14" t="str">
        <f>IF('Employee Input 20-21'!XCV31="","",'Employee Input 20-21'!XCV31)</f>
        <v/>
      </c>
      <c r="XCW31" s="14" t="str">
        <f>IF('Employee Input 20-21'!XCW31="","",'Employee Input 20-21'!XCW31)</f>
        <v/>
      </c>
      <c r="XCX31" s="14" t="str">
        <f>IF('Employee Input 20-21'!XCX31="","",'Employee Input 20-21'!XCX31)</f>
        <v/>
      </c>
      <c r="XCY31" s="14" t="str">
        <f>IF('Employee Input 20-21'!XCY31="","",'Employee Input 20-21'!XCY31)</f>
        <v/>
      </c>
      <c r="XCZ31" s="14" t="str">
        <f>IF('Employee Input 20-21'!XCZ31="","",'Employee Input 20-21'!XCZ31)</f>
        <v/>
      </c>
      <c r="XDA31" s="14" t="str">
        <f>IF('Employee Input 20-21'!XDA31="","",'Employee Input 20-21'!XDA31)</f>
        <v/>
      </c>
      <c r="XDB31" s="14" t="str">
        <f>IF('Employee Input 20-21'!XDB31="","",'Employee Input 20-21'!XDB31)</f>
        <v/>
      </c>
      <c r="XDC31" s="14" t="str">
        <f>IF('Employee Input 20-21'!XDC31="","",'Employee Input 20-21'!XDC31)</f>
        <v/>
      </c>
      <c r="XDD31" s="14" t="str">
        <f>IF('Employee Input 20-21'!XDD31="","",'Employee Input 20-21'!XDD31)</f>
        <v/>
      </c>
      <c r="XDE31" s="14" t="str">
        <f>IF('Employee Input 20-21'!XDE31="","",'Employee Input 20-21'!XDE31)</f>
        <v/>
      </c>
      <c r="XDF31" s="14" t="str">
        <f>IF('Employee Input 20-21'!XDF31="","",'Employee Input 20-21'!XDF31)</f>
        <v/>
      </c>
      <c r="XDG31" s="14" t="str">
        <f>IF('Employee Input 20-21'!XDG31="","",'Employee Input 20-21'!XDG31)</f>
        <v/>
      </c>
      <c r="XDH31" s="14" t="str">
        <f>IF('Employee Input 20-21'!XDH31="","",'Employee Input 20-21'!XDH31)</f>
        <v/>
      </c>
      <c r="XDI31" s="14" t="str">
        <f>IF('Employee Input 20-21'!XDI31="","",'Employee Input 20-21'!XDI31)</f>
        <v/>
      </c>
      <c r="XDJ31" s="14" t="str">
        <f>IF('Employee Input 20-21'!XDJ31="","",'Employee Input 20-21'!XDJ31)</f>
        <v/>
      </c>
      <c r="XDK31" s="14" t="str">
        <f>IF('Employee Input 20-21'!XDK31="","",'Employee Input 20-21'!XDK31)</f>
        <v/>
      </c>
      <c r="XDL31" s="14" t="str">
        <f>IF('Employee Input 20-21'!XDL31="","",'Employee Input 20-21'!XDL31)</f>
        <v/>
      </c>
      <c r="XDM31" s="14" t="str">
        <f>IF('Employee Input 20-21'!XDM31="","",'Employee Input 20-21'!XDM31)</f>
        <v/>
      </c>
      <c r="XDN31" s="14" t="str">
        <f>IF('Employee Input 20-21'!XDN31="","",'Employee Input 20-21'!XDN31)</f>
        <v/>
      </c>
      <c r="XDO31" s="14" t="str">
        <f>IF('Employee Input 20-21'!XDO31="","",'Employee Input 20-21'!XDO31)</f>
        <v/>
      </c>
      <c r="XDP31" s="14" t="str">
        <f>IF('Employee Input 20-21'!XDP31="","",'Employee Input 20-21'!XDP31)</f>
        <v/>
      </c>
      <c r="XDQ31" s="14" t="str">
        <f>IF('Employee Input 20-21'!XDQ31="","",'Employee Input 20-21'!XDQ31)</f>
        <v/>
      </c>
      <c r="XDR31" s="14" t="str">
        <f>IF('Employee Input 20-21'!XDR31="","",'Employee Input 20-21'!XDR31)</f>
        <v/>
      </c>
      <c r="XDS31" s="14" t="str">
        <f>IF('Employee Input 20-21'!XDS31="","",'Employee Input 20-21'!XDS31)</f>
        <v/>
      </c>
      <c r="XDT31" s="14" t="str">
        <f>IF('Employee Input 20-21'!XDT31="","",'Employee Input 20-21'!XDT31)</f>
        <v/>
      </c>
      <c r="XDU31" s="14" t="str">
        <f>IF('Employee Input 20-21'!XDU31="","",'Employee Input 20-21'!XDU31)</f>
        <v/>
      </c>
      <c r="XDV31" s="14" t="str">
        <f>IF('Employee Input 20-21'!XDV31="","",'Employee Input 20-21'!XDV31)</f>
        <v/>
      </c>
      <c r="XDW31" s="14" t="str">
        <f>IF('Employee Input 20-21'!XDW31="","",'Employee Input 20-21'!XDW31)</f>
        <v/>
      </c>
      <c r="XDX31" s="14" t="str">
        <f>IF('Employee Input 20-21'!XDX31="","",'Employee Input 20-21'!XDX31)</f>
        <v/>
      </c>
      <c r="XDY31" s="14" t="str">
        <f>IF('Employee Input 20-21'!XDY31="","",'Employee Input 20-21'!XDY31)</f>
        <v/>
      </c>
      <c r="XDZ31" s="14" t="str">
        <f>IF('Employee Input 20-21'!XDZ31="","",'Employee Input 20-21'!XDZ31)</f>
        <v/>
      </c>
      <c r="XEA31" s="14" t="str">
        <f>IF('Employee Input 20-21'!XEA31="","",'Employee Input 20-21'!XEA31)</f>
        <v/>
      </c>
      <c r="XEB31" s="14" t="str">
        <f>IF('Employee Input 20-21'!XEB31="","",'Employee Input 20-21'!XEB31)</f>
        <v/>
      </c>
      <c r="XEC31" s="14" t="str">
        <f>IF('Employee Input 20-21'!XEC31="","",'Employee Input 20-21'!XEC31)</f>
        <v/>
      </c>
      <c r="XED31" s="14" t="str">
        <f>IF('Employee Input 20-21'!XED31="","",'Employee Input 20-21'!XED31)</f>
        <v/>
      </c>
      <c r="XEE31" s="14" t="str">
        <f>IF('Employee Input 20-21'!XEE31="","",'Employee Input 20-21'!XEE31)</f>
        <v/>
      </c>
      <c r="XEF31" s="14" t="str">
        <f>IF('Employee Input 20-21'!XEF31="","",'Employee Input 20-21'!XEF31)</f>
        <v/>
      </c>
      <c r="XEG31" s="14" t="str">
        <f>IF('Employee Input 20-21'!XEG31="","",'Employee Input 20-21'!XEG31)</f>
        <v/>
      </c>
      <c r="XEH31" s="14" t="str">
        <f>IF('Employee Input 20-21'!XEH31="","",'Employee Input 20-21'!XEH31)</f>
        <v/>
      </c>
      <c r="XEI31" s="14" t="str">
        <f>IF('Employee Input 20-21'!XEI31="","",'Employee Input 20-21'!XEI31)</f>
        <v/>
      </c>
      <c r="XEJ31" s="14" t="str">
        <f>IF('Employee Input 20-21'!XEJ31="","",'Employee Input 20-21'!XEJ31)</f>
        <v/>
      </c>
      <c r="XEK31" s="14" t="str">
        <f>IF('Employee Input 20-21'!XEK31="","",'Employee Input 20-21'!XEK31)</f>
        <v/>
      </c>
      <c r="XEL31" s="14" t="str">
        <f>IF('Employee Input 20-21'!XEL31="","",'Employee Input 20-21'!XEL31)</f>
        <v/>
      </c>
      <c r="XEM31" s="14" t="str">
        <f>IF('Employee Input 20-21'!XEM31="","",'Employee Input 20-21'!XEM31)</f>
        <v/>
      </c>
      <c r="XEN31" s="14" t="str">
        <f>IF('Employee Input 20-21'!XEN31="","",'Employee Input 20-21'!XEN31)</f>
        <v/>
      </c>
      <c r="XEO31" s="14" t="str">
        <f>IF('Employee Input 20-21'!XEO31="","",'Employee Input 20-21'!XEO31)</f>
        <v/>
      </c>
      <c r="XEP31" s="14" t="str">
        <f>IF('Employee Input 20-21'!XEP31="","",'Employee Input 20-21'!XEP31)</f>
        <v/>
      </c>
      <c r="XEQ31" s="14" t="str">
        <f>IF('Employee Input 20-21'!XEQ31="","",'Employee Input 20-21'!XEQ31)</f>
        <v/>
      </c>
      <c r="XER31" s="14" t="str">
        <f>IF('Employee Input 20-21'!XER31="","",'Employee Input 20-21'!XER31)</f>
        <v/>
      </c>
      <c r="XES31" s="14" t="str">
        <f>IF('Employee Input 20-21'!XES31="","",'Employee Input 20-21'!XES31)</f>
        <v/>
      </c>
      <c r="XET31" s="14" t="str">
        <f>IF('Employee Input 20-21'!XET31="","",'Employee Input 20-21'!XET31)</f>
        <v/>
      </c>
      <c r="XEU31" s="14" t="str">
        <f>IF('Employee Input 20-21'!XEU31="","",'Employee Input 20-21'!XEU31)</f>
        <v/>
      </c>
      <c r="XEV31" s="14" t="str">
        <f>IF('Employee Input 20-21'!XEV31="","",'Employee Input 20-21'!XEV31)</f>
        <v/>
      </c>
      <c r="XEW31" s="14" t="str">
        <f>IF('Employee Input 20-21'!XEW31="","",'Employee Input 20-21'!XEW31)</f>
        <v/>
      </c>
      <c r="XEX31" s="14" t="str">
        <f>IF('Employee Input 20-21'!XEX31="","",'Employee Input 20-21'!XEX31)</f>
        <v/>
      </c>
      <c r="XEY31" s="14" t="str">
        <f>IF('Employee Input 20-21'!XEY31="","",'Employee Input 20-21'!XEY31)</f>
        <v/>
      </c>
      <c r="XEZ31" s="14" t="str">
        <f>IF('Employee Input 20-21'!XEZ31="","",'Employee Input 20-21'!XEZ31)</f>
        <v/>
      </c>
      <c r="XFA31" s="14" t="str">
        <f>IF('Employee Input 20-21'!XFA31="","",'Employee Input 20-21'!XFA31)</f>
        <v/>
      </c>
      <c r="XFB31" s="14" t="str">
        <f>IF('Employee Input 20-21'!XFB31="","",'Employee Input 20-21'!XFB31)</f>
        <v/>
      </c>
      <c r="XFC31" s="14" t="str">
        <f>IF('Employee Input 20-21'!XFC31="","",'Employee Input 20-21'!XFC31)</f>
        <v/>
      </c>
      <c r="XFD31" s="14" t="str">
        <f>IF('Employee Input 20-21'!XFD31="","",'Employee Input 20-21'!XFD31)</f>
        <v/>
      </c>
    </row>
    <row r="32" spans="1:16384" ht="15.95" outlineLevel="1" x14ac:dyDescent="0.2">
      <c r="B32" s="14"/>
      <c r="C32" s="14"/>
      <c r="D32" s="14"/>
      <c r="E32" s="14"/>
      <c r="F32" s="14"/>
      <c r="G32" s="292"/>
      <c r="H32" s="10"/>
      <c r="I32" s="11"/>
      <c r="J32" s="11"/>
      <c r="K32" s="10"/>
      <c r="L32" s="16"/>
      <c r="M32" s="406"/>
      <c r="N32" s="406"/>
      <c r="O32" s="406"/>
      <c r="P32" s="406"/>
      <c r="Q32" s="403"/>
      <c r="R32" s="402"/>
      <c r="S32" s="402"/>
      <c r="T32" s="405"/>
      <c r="U32" s="405"/>
      <c r="V32" s="405"/>
      <c r="W32" s="405"/>
      <c r="X32" s="405"/>
    </row>
    <row r="33" spans="2:24" ht="15.95" outlineLevel="1" x14ac:dyDescent="0.2">
      <c r="B33" s="14"/>
      <c r="C33" s="14"/>
      <c r="D33" s="14"/>
      <c r="E33" s="14"/>
      <c r="F33" s="14"/>
      <c r="G33" s="292"/>
      <c r="H33" s="10"/>
      <c r="I33" s="11"/>
      <c r="J33" s="11"/>
      <c r="K33" s="10"/>
      <c r="L33" s="16"/>
      <c r="M33" s="10"/>
      <c r="N33" s="10"/>
      <c r="O33" s="10"/>
      <c r="P33" s="10"/>
      <c r="Q33" s="296"/>
      <c r="R33" s="12"/>
      <c r="S33" s="12"/>
      <c r="T33" s="12"/>
      <c r="U33" s="12"/>
      <c r="V33" s="12"/>
      <c r="W33" s="12"/>
      <c r="X33" s="12"/>
    </row>
    <row r="34" spans="2:24" ht="15.95" outlineLevel="1" x14ac:dyDescent="0.2">
      <c r="B34" s="14"/>
      <c r="C34" s="14"/>
      <c r="D34" s="14"/>
      <c r="E34" s="14"/>
      <c r="F34" s="14"/>
      <c r="G34" s="292"/>
      <c r="H34" s="10"/>
      <c r="I34" s="11"/>
      <c r="J34" s="11"/>
      <c r="K34" s="10"/>
      <c r="L34" s="16"/>
      <c r="M34" s="10"/>
      <c r="N34" s="10"/>
      <c r="O34" s="10"/>
      <c r="P34" s="10"/>
      <c r="Q34" s="296"/>
      <c r="R34" s="12"/>
      <c r="S34" s="12"/>
      <c r="T34" s="12"/>
      <c r="U34" s="12"/>
      <c r="V34" s="12"/>
      <c r="W34" s="12"/>
      <c r="X34" s="12"/>
    </row>
    <row r="35" spans="2:24" ht="15.95" outlineLevel="1" x14ac:dyDescent="0.2">
      <c r="B35" s="14"/>
      <c r="C35" s="14"/>
      <c r="D35" s="14"/>
      <c r="E35" s="14"/>
      <c r="F35" s="14"/>
      <c r="G35" s="292"/>
      <c r="H35" s="10"/>
      <c r="I35" s="11"/>
      <c r="J35" s="11"/>
      <c r="K35" s="10"/>
      <c r="L35" s="16"/>
      <c r="M35" s="10"/>
      <c r="N35" s="10"/>
      <c r="O35" s="10"/>
      <c r="P35" s="10"/>
      <c r="Q35" s="296"/>
      <c r="R35" s="12"/>
      <c r="S35" s="12"/>
      <c r="T35" s="12"/>
      <c r="U35" s="12"/>
      <c r="V35" s="12"/>
      <c r="W35" s="12"/>
      <c r="X35" s="12"/>
    </row>
    <row r="36" spans="2:24" ht="15.95" outlineLevel="1" x14ac:dyDescent="0.2">
      <c r="B36" s="14"/>
      <c r="C36" s="14"/>
      <c r="D36" s="14"/>
      <c r="E36" s="14"/>
      <c r="F36" s="14"/>
      <c r="G36" s="292"/>
      <c r="H36" s="10"/>
      <c r="I36" s="11"/>
      <c r="J36" s="11"/>
      <c r="K36" s="10"/>
      <c r="L36" s="16"/>
      <c r="M36" s="10"/>
      <c r="N36" s="10"/>
      <c r="O36" s="10"/>
      <c r="P36" s="10"/>
      <c r="Q36" s="296"/>
      <c r="R36" s="12"/>
      <c r="S36" s="12"/>
      <c r="T36" s="12"/>
      <c r="U36" s="12"/>
      <c r="V36" s="12"/>
      <c r="W36" s="12"/>
      <c r="X36" s="12"/>
    </row>
    <row r="37" spans="2:24" ht="15.95" outlineLevel="1" x14ac:dyDescent="0.2">
      <c r="B37" s="14"/>
      <c r="C37" s="14"/>
      <c r="D37" s="14"/>
      <c r="E37" s="14"/>
      <c r="F37" s="14"/>
      <c r="G37" s="292"/>
      <c r="H37" s="10"/>
      <c r="I37" s="11"/>
      <c r="J37" s="11"/>
      <c r="K37" s="10"/>
      <c r="L37" s="16"/>
      <c r="M37" s="10"/>
      <c r="N37" s="10"/>
      <c r="O37" s="10"/>
      <c r="P37" s="10"/>
      <c r="Q37" s="296"/>
      <c r="R37" s="12"/>
      <c r="S37" s="12"/>
      <c r="T37" s="12"/>
      <c r="U37" s="12"/>
      <c r="V37" s="12"/>
      <c r="W37" s="12"/>
      <c r="X37" s="12"/>
    </row>
    <row r="38" spans="2:24" ht="15.95" outlineLevel="1" x14ac:dyDescent="0.2">
      <c r="B38" s="14"/>
      <c r="C38" s="14"/>
      <c r="D38" s="14"/>
      <c r="E38" s="14"/>
      <c r="F38" s="14"/>
      <c r="G38" s="292"/>
      <c r="H38" s="10"/>
      <c r="I38" s="11"/>
      <c r="J38" s="11"/>
      <c r="K38" s="10"/>
      <c r="L38" s="16"/>
      <c r="M38" s="10"/>
      <c r="N38" s="10"/>
      <c r="O38" s="10"/>
      <c r="P38" s="10"/>
      <c r="Q38" s="296"/>
      <c r="R38" s="12"/>
      <c r="S38" s="12"/>
      <c r="T38" s="12"/>
      <c r="U38" s="12"/>
      <c r="V38" s="12"/>
      <c r="W38" s="12"/>
      <c r="X38" s="12"/>
    </row>
    <row r="39" spans="2:24" ht="15.95" outlineLevel="1" x14ac:dyDescent="0.2">
      <c r="B39" s="14"/>
      <c r="C39" s="14"/>
      <c r="D39" s="14"/>
      <c r="E39" s="14"/>
      <c r="F39" s="14"/>
      <c r="G39" s="292"/>
      <c r="H39" s="10"/>
      <c r="I39" s="11"/>
      <c r="J39" s="11"/>
      <c r="K39" s="10"/>
      <c r="L39" s="16"/>
      <c r="M39" s="10"/>
      <c r="N39" s="10"/>
      <c r="O39" s="10"/>
      <c r="P39" s="10"/>
      <c r="Q39" s="296"/>
      <c r="R39" s="12"/>
      <c r="S39" s="12"/>
      <c r="T39" s="12"/>
      <c r="U39" s="12"/>
      <c r="V39" s="12"/>
      <c r="W39" s="12"/>
      <c r="X39" s="12"/>
    </row>
    <row r="40" spans="2:24" ht="15.95" outlineLevel="1" x14ac:dyDescent="0.2">
      <c r="B40" s="14"/>
      <c r="C40" s="14"/>
      <c r="D40" s="14"/>
      <c r="E40" s="14"/>
      <c r="F40" s="14"/>
      <c r="G40" s="292"/>
      <c r="H40" s="10"/>
      <c r="I40" s="11"/>
      <c r="J40" s="11"/>
      <c r="K40" s="10"/>
      <c r="L40" s="16"/>
      <c r="M40" s="10"/>
      <c r="N40" s="10"/>
      <c r="O40" s="10"/>
      <c r="P40" s="10"/>
      <c r="Q40" s="296"/>
      <c r="R40" s="12"/>
      <c r="S40" s="12"/>
      <c r="T40" s="12"/>
      <c r="U40" s="12"/>
      <c r="V40" s="12"/>
      <c r="W40" s="12"/>
      <c r="X40" s="12"/>
    </row>
    <row r="41" spans="2:24" ht="15.95" outlineLevel="1" x14ac:dyDescent="0.2">
      <c r="B41" s="14"/>
      <c r="C41" s="14"/>
      <c r="D41" s="14"/>
      <c r="E41" s="14"/>
      <c r="F41" s="14"/>
      <c r="G41" s="292"/>
      <c r="H41" s="10"/>
      <c r="I41" s="11"/>
      <c r="J41" s="11"/>
      <c r="K41" s="10"/>
      <c r="L41" s="16"/>
      <c r="M41" s="10"/>
      <c r="N41" s="10"/>
      <c r="O41" s="10"/>
      <c r="P41" s="10"/>
      <c r="Q41" s="296"/>
      <c r="R41" s="12"/>
      <c r="S41" s="12"/>
      <c r="T41" s="12"/>
      <c r="U41" s="12"/>
      <c r="V41" s="12"/>
      <c r="W41" s="12"/>
      <c r="X41" s="12"/>
    </row>
    <row r="42" spans="2:24" ht="15.95" outlineLevel="1" x14ac:dyDescent="0.2">
      <c r="B42" s="14"/>
      <c r="C42" s="14"/>
      <c r="D42" s="14"/>
      <c r="E42" s="14"/>
      <c r="F42" s="14"/>
      <c r="G42" s="292"/>
      <c r="H42" s="10"/>
      <c r="I42" s="11"/>
      <c r="J42" s="11"/>
      <c r="K42" s="10"/>
      <c r="L42" s="16"/>
      <c r="M42" s="10"/>
      <c r="N42" s="10"/>
      <c r="O42" s="10"/>
      <c r="P42" s="10"/>
      <c r="Q42" s="296"/>
      <c r="R42" s="12"/>
      <c r="S42" s="12"/>
      <c r="T42" s="12"/>
      <c r="U42" s="12"/>
      <c r="V42" s="12"/>
      <c r="W42" s="12"/>
      <c r="X42" s="12"/>
    </row>
    <row r="43" spans="2:24" ht="15.95" outlineLevel="1" x14ac:dyDescent="0.2">
      <c r="B43" s="14"/>
      <c r="C43" s="14"/>
      <c r="D43" s="14"/>
      <c r="E43" s="14"/>
      <c r="F43" s="14"/>
      <c r="G43" s="292"/>
      <c r="H43" s="10"/>
      <c r="I43" s="11"/>
      <c r="J43" s="11"/>
      <c r="K43" s="10"/>
      <c r="L43" s="16"/>
      <c r="M43" s="10"/>
      <c r="N43" s="10"/>
      <c r="O43" s="10"/>
      <c r="P43" s="10"/>
      <c r="Q43" s="296"/>
      <c r="R43" s="12"/>
      <c r="S43" s="12"/>
      <c r="T43" s="12"/>
      <c r="U43" s="12"/>
      <c r="V43" s="12"/>
      <c r="W43" s="12"/>
      <c r="X43" s="12"/>
    </row>
    <row r="44" spans="2:24" ht="15.95" outlineLevel="1" x14ac:dyDescent="0.2">
      <c r="B44" s="14"/>
      <c r="C44" s="14"/>
      <c r="D44" s="14"/>
      <c r="E44" s="14"/>
      <c r="F44" s="14"/>
      <c r="G44" s="292"/>
      <c r="H44" s="10"/>
      <c r="I44" s="11"/>
      <c r="J44" s="11"/>
      <c r="K44" s="10"/>
      <c r="L44" s="16"/>
      <c r="M44" s="10"/>
      <c r="N44" s="10"/>
      <c r="O44" s="10"/>
      <c r="P44" s="10"/>
      <c r="Q44" s="296"/>
      <c r="R44" s="12"/>
      <c r="S44" s="12"/>
      <c r="T44" s="12"/>
      <c r="U44" s="12"/>
      <c r="V44" s="12"/>
      <c r="W44" s="12"/>
      <c r="X44" s="12"/>
    </row>
    <row r="45" spans="2:24" outlineLevel="1" x14ac:dyDescent="0.25">
      <c r="B45" s="14"/>
      <c r="C45" s="14"/>
      <c r="D45" s="14"/>
      <c r="E45" s="14"/>
      <c r="F45" s="14"/>
      <c r="G45" s="292"/>
      <c r="H45" s="10"/>
      <c r="I45" s="11"/>
      <c r="J45" s="11"/>
      <c r="K45" s="10"/>
      <c r="L45" s="16"/>
      <c r="M45" s="10"/>
      <c r="N45" s="10"/>
      <c r="O45" s="10"/>
      <c r="P45" s="10"/>
      <c r="Q45" s="296"/>
      <c r="R45" s="12"/>
      <c r="S45" s="12"/>
      <c r="T45" s="12"/>
      <c r="U45" s="12"/>
      <c r="V45" s="12"/>
      <c r="W45" s="12"/>
      <c r="X45" s="12"/>
    </row>
    <row r="46" spans="2:24" outlineLevel="1" x14ac:dyDescent="0.25">
      <c r="B46" s="14"/>
      <c r="C46" s="14"/>
      <c r="D46" s="14"/>
      <c r="E46" s="14"/>
      <c r="F46" s="14"/>
      <c r="G46" s="292"/>
      <c r="H46" s="10"/>
      <c r="I46" s="11"/>
      <c r="J46" s="11"/>
      <c r="K46" s="10"/>
      <c r="L46" s="16"/>
      <c r="M46" s="10"/>
      <c r="N46" s="10"/>
      <c r="O46" s="10"/>
      <c r="P46" s="10"/>
      <c r="Q46" s="296"/>
      <c r="R46" s="12"/>
      <c r="S46" s="12"/>
      <c r="T46" s="12"/>
      <c r="U46" s="12"/>
      <c r="V46" s="12"/>
      <c r="W46" s="12"/>
      <c r="X46" s="12"/>
    </row>
    <row r="47" spans="2:24" outlineLevel="1" x14ac:dyDescent="0.25">
      <c r="B47" s="14"/>
      <c r="C47" s="14"/>
      <c r="D47" s="14"/>
      <c r="E47" s="14"/>
      <c r="F47" s="14"/>
      <c r="G47" s="292"/>
      <c r="H47" s="10"/>
      <c r="I47" s="11"/>
      <c r="J47" s="11"/>
      <c r="K47" s="10"/>
      <c r="L47" s="16"/>
      <c r="M47" s="10"/>
      <c r="N47" s="10"/>
      <c r="O47" s="10"/>
      <c r="P47" s="10"/>
      <c r="Q47" s="296"/>
      <c r="R47" s="12"/>
      <c r="S47" s="12"/>
      <c r="T47" s="12"/>
      <c r="U47" s="12"/>
      <c r="V47" s="12"/>
      <c r="W47" s="12"/>
      <c r="X47" s="12"/>
    </row>
    <row r="48" spans="2:24" outlineLevel="1" x14ac:dyDescent="0.25">
      <c r="B48" s="14"/>
      <c r="C48" s="14"/>
      <c r="D48" s="14"/>
      <c r="E48" s="14"/>
      <c r="F48" s="14"/>
      <c r="G48" s="292"/>
      <c r="H48" s="10"/>
      <c r="I48" s="11"/>
      <c r="J48" s="11"/>
      <c r="K48" s="10"/>
      <c r="L48" s="16"/>
      <c r="M48" s="10"/>
      <c r="N48" s="10"/>
      <c r="O48" s="10"/>
      <c r="P48" s="10"/>
      <c r="Q48" s="296"/>
      <c r="R48" s="12"/>
      <c r="S48" s="12"/>
      <c r="T48" s="12"/>
      <c r="U48" s="12"/>
      <c r="V48" s="12"/>
      <c r="W48" s="12"/>
      <c r="X48" s="12"/>
    </row>
    <row r="49" spans="2:24" outlineLevel="1" x14ac:dyDescent="0.25">
      <c r="B49" s="14"/>
      <c r="C49" s="14"/>
      <c r="D49" s="14"/>
      <c r="E49" s="14"/>
      <c r="F49" s="14"/>
      <c r="G49" s="292"/>
      <c r="H49" s="10"/>
      <c r="I49" s="11"/>
      <c r="J49" s="11"/>
      <c r="K49" s="10"/>
      <c r="L49" s="16"/>
      <c r="M49" s="10"/>
      <c r="N49" s="10"/>
      <c r="O49" s="10"/>
      <c r="P49" s="10"/>
      <c r="Q49" s="296"/>
      <c r="R49" s="12"/>
      <c r="S49" s="12"/>
      <c r="T49" s="12"/>
      <c r="U49" s="12"/>
      <c r="V49" s="12"/>
      <c r="W49" s="12"/>
      <c r="X49" s="12"/>
    </row>
    <row r="50" spans="2:24" outlineLevel="1" x14ac:dyDescent="0.25">
      <c r="B50" s="14"/>
      <c r="C50" s="14"/>
      <c r="D50" s="14"/>
      <c r="E50" s="14"/>
      <c r="F50" s="14"/>
      <c r="G50" s="292"/>
      <c r="H50" s="10"/>
      <c r="I50" s="11"/>
      <c r="J50" s="11"/>
      <c r="K50" s="10"/>
      <c r="L50" s="16"/>
      <c r="M50" s="10"/>
      <c r="N50" s="10"/>
      <c r="O50" s="10"/>
      <c r="P50" s="10"/>
      <c r="Q50" s="296"/>
      <c r="R50" s="12"/>
      <c r="S50" s="12"/>
      <c r="T50" s="12"/>
      <c r="U50" s="12"/>
      <c r="V50" s="12"/>
      <c r="W50" s="12"/>
      <c r="X50" s="12"/>
    </row>
    <row r="51" spans="2:24" outlineLevel="1" x14ac:dyDescent="0.25">
      <c r="B51" s="14"/>
      <c r="C51" s="14"/>
      <c r="D51" s="14"/>
      <c r="E51" s="14"/>
      <c r="F51" s="14"/>
      <c r="G51" s="292"/>
      <c r="H51" s="10"/>
      <c r="I51" s="11"/>
      <c r="J51" s="11"/>
      <c r="K51" s="10"/>
      <c r="L51" s="16"/>
      <c r="M51" s="10"/>
      <c r="N51" s="10"/>
      <c r="O51" s="10"/>
      <c r="P51" s="10"/>
      <c r="Q51" s="296"/>
      <c r="R51" s="12"/>
      <c r="S51" s="12"/>
      <c r="T51" s="12"/>
      <c r="U51" s="12"/>
      <c r="V51" s="12"/>
      <c r="W51" s="12"/>
      <c r="X51" s="12"/>
    </row>
    <row r="52" spans="2:24" outlineLevel="1" x14ac:dyDescent="0.25">
      <c r="B52" s="14"/>
      <c r="C52" s="14"/>
      <c r="D52" s="14"/>
      <c r="E52" s="14"/>
      <c r="F52" s="14"/>
      <c r="G52" s="292"/>
      <c r="H52" s="10"/>
      <c r="I52" s="11"/>
      <c r="J52" s="11"/>
      <c r="K52" s="10"/>
      <c r="L52" s="16"/>
      <c r="M52" s="10"/>
      <c r="N52" s="10"/>
      <c r="O52" s="10"/>
      <c r="P52" s="10"/>
      <c r="Q52" s="296"/>
      <c r="R52" s="12"/>
      <c r="S52" s="12"/>
      <c r="T52" s="12"/>
      <c r="U52" s="12"/>
      <c r="V52" s="12"/>
      <c r="W52" s="12"/>
      <c r="X52" s="12"/>
    </row>
    <row r="53" spans="2:24" outlineLevel="1" x14ac:dyDescent="0.25">
      <c r="B53" s="14"/>
      <c r="C53" s="14"/>
      <c r="D53" s="14"/>
      <c r="E53" s="14"/>
      <c r="F53" s="14"/>
      <c r="G53" s="292"/>
      <c r="H53" s="10"/>
      <c r="I53" s="11"/>
      <c r="J53" s="11"/>
      <c r="K53" s="10"/>
      <c r="L53" s="16"/>
      <c r="M53" s="10"/>
      <c r="N53" s="10"/>
      <c r="O53" s="10"/>
      <c r="P53" s="10"/>
      <c r="Q53" s="296"/>
      <c r="R53" s="12"/>
      <c r="S53" s="12"/>
      <c r="T53" s="12"/>
      <c r="U53" s="12"/>
      <c r="V53" s="12"/>
      <c r="W53" s="12"/>
      <c r="X53" s="12"/>
    </row>
    <row r="54" spans="2:24" outlineLevel="1" x14ac:dyDescent="0.25">
      <c r="B54" s="14"/>
      <c r="C54" s="14"/>
      <c r="D54" s="14"/>
      <c r="E54" s="14"/>
      <c r="F54" s="14"/>
      <c r="G54" s="292"/>
      <c r="H54" s="10"/>
      <c r="I54" s="11"/>
      <c r="J54" s="11"/>
      <c r="K54" s="10"/>
      <c r="L54" s="16"/>
      <c r="M54" s="10"/>
      <c r="N54" s="10"/>
      <c r="O54" s="10"/>
      <c r="P54" s="10"/>
      <c r="Q54" s="296"/>
      <c r="R54" s="12"/>
      <c r="S54" s="12"/>
      <c r="T54" s="12"/>
      <c r="U54" s="12"/>
      <c r="V54" s="12"/>
      <c r="W54" s="12"/>
      <c r="X54" s="12"/>
    </row>
    <row r="55" spans="2:24" outlineLevel="1" x14ac:dyDescent="0.25">
      <c r="B55" s="14"/>
      <c r="C55" s="14"/>
      <c r="D55" s="14"/>
      <c r="E55" s="14"/>
      <c r="F55" s="14"/>
      <c r="G55" s="292"/>
      <c r="H55" s="10"/>
      <c r="I55" s="11"/>
      <c r="J55" s="11"/>
      <c r="K55" s="10"/>
      <c r="L55" s="16"/>
      <c r="M55" s="10"/>
      <c r="N55" s="10"/>
      <c r="O55" s="10"/>
      <c r="P55" s="10"/>
      <c r="Q55" s="296"/>
      <c r="R55" s="12"/>
      <c r="S55" s="12"/>
      <c r="T55" s="12"/>
      <c r="U55" s="12"/>
      <c r="V55" s="12"/>
      <c r="W55" s="12"/>
      <c r="X55" s="12"/>
    </row>
    <row r="56" spans="2:24" outlineLevel="1" x14ac:dyDescent="0.25">
      <c r="B56" s="14"/>
      <c r="C56" s="14"/>
      <c r="D56" s="14"/>
      <c r="E56" s="14"/>
      <c r="F56" s="14"/>
      <c r="G56" s="292"/>
      <c r="H56" s="10"/>
      <c r="I56" s="11"/>
      <c r="J56" s="11"/>
      <c r="K56" s="10"/>
      <c r="L56" s="16"/>
      <c r="M56" s="10"/>
      <c r="N56" s="10"/>
      <c r="O56" s="10"/>
      <c r="P56" s="10"/>
      <c r="Q56" s="296"/>
      <c r="R56" s="12"/>
      <c r="S56" s="12"/>
      <c r="T56" s="12"/>
      <c r="U56" s="12"/>
      <c r="V56" s="12"/>
      <c r="W56" s="12"/>
      <c r="X56" s="12"/>
    </row>
    <row r="57" spans="2:24" outlineLevel="1" x14ac:dyDescent="0.25">
      <c r="B57" s="14"/>
      <c r="C57" s="14"/>
      <c r="D57" s="14"/>
      <c r="E57" s="14"/>
      <c r="F57" s="14"/>
      <c r="G57" s="292"/>
      <c r="H57" s="10"/>
      <c r="I57" s="11"/>
      <c r="J57" s="11"/>
      <c r="K57" s="10"/>
      <c r="L57" s="16"/>
      <c r="M57" s="10"/>
      <c r="N57" s="10"/>
      <c r="O57" s="10"/>
      <c r="P57" s="10"/>
      <c r="Q57" s="296"/>
      <c r="R57" s="12"/>
      <c r="S57" s="12"/>
      <c r="T57" s="12"/>
      <c r="U57" s="12"/>
      <c r="V57" s="12"/>
      <c r="W57" s="12"/>
      <c r="X57" s="12"/>
    </row>
    <row r="58" spans="2:24" outlineLevel="1" x14ac:dyDescent="0.25">
      <c r="B58" s="14"/>
      <c r="C58" s="14"/>
      <c r="D58" s="14"/>
      <c r="E58" s="14"/>
      <c r="F58" s="14"/>
      <c r="G58" s="292"/>
      <c r="H58" s="10"/>
      <c r="I58" s="11"/>
      <c r="J58" s="11"/>
      <c r="K58" s="10"/>
      <c r="L58" s="16"/>
      <c r="M58" s="10"/>
      <c r="N58" s="10"/>
      <c r="O58" s="10"/>
      <c r="P58" s="10"/>
      <c r="Q58" s="296"/>
      <c r="R58" s="12"/>
      <c r="S58" s="12"/>
      <c r="T58" s="12"/>
      <c r="U58" s="12"/>
      <c r="V58" s="12"/>
      <c r="W58" s="12"/>
      <c r="X58" s="12"/>
    </row>
    <row r="59" spans="2:24" outlineLevel="1" x14ac:dyDescent="0.25">
      <c r="B59" s="14"/>
      <c r="C59" s="14"/>
      <c r="D59" s="14"/>
      <c r="E59" s="14"/>
      <c r="F59" s="14"/>
      <c r="G59" s="292"/>
      <c r="H59" s="10"/>
      <c r="I59" s="11"/>
      <c r="J59" s="11"/>
      <c r="K59" s="10"/>
      <c r="L59" s="16"/>
      <c r="M59" s="10"/>
      <c r="N59" s="10"/>
      <c r="O59" s="10"/>
      <c r="P59" s="10"/>
      <c r="Q59" s="296"/>
      <c r="R59" s="12"/>
      <c r="S59" s="12"/>
      <c r="T59" s="12"/>
      <c r="U59" s="12"/>
      <c r="V59" s="12"/>
      <c r="W59" s="12"/>
      <c r="X59" s="12"/>
    </row>
    <row r="60" spans="2:24" outlineLevel="1" x14ac:dyDescent="0.25">
      <c r="B60" s="14"/>
      <c r="C60" s="14"/>
      <c r="D60" s="14"/>
      <c r="E60" s="14"/>
      <c r="F60" s="14"/>
      <c r="G60" s="292"/>
      <c r="H60" s="10"/>
      <c r="I60" s="11"/>
      <c r="J60" s="11"/>
      <c r="K60" s="10"/>
      <c r="L60" s="16"/>
      <c r="M60" s="10"/>
      <c r="N60" s="10"/>
      <c r="O60" s="10"/>
      <c r="P60" s="10"/>
      <c r="Q60" s="296"/>
      <c r="R60" s="12"/>
      <c r="S60" s="12"/>
      <c r="T60" s="12"/>
      <c r="U60" s="12"/>
      <c r="V60" s="12"/>
      <c r="W60" s="12"/>
      <c r="X60" s="12"/>
    </row>
    <row r="61" spans="2:24" outlineLevel="1" x14ac:dyDescent="0.25">
      <c r="B61" s="14"/>
      <c r="C61" s="14"/>
      <c r="D61" s="14"/>
      <c r="E61" s="14"/>
      <c r="F61" s="14"/>
      <c r="G61" s="292"/>
      <c r="H61" s="10"/>
      <c r="I61" s="11"/>
      <c r="J61" s="11"/>
      <c r="K61" s="10"/>
      <c r="L61" s="16"/>
      <c r="M61" s="10"/>
      <c r="N61" s="10"/>
      <c r="O61" s="10"/>
      <c r="P61" s="10"/>
      <c r="Q61" s="296"/>
      <c r="R61" s="12"/>
      <c r="S61" s="12"/>
      <c r="T61" s="12"/>
      <c r="U61" s="12"/>
      <c r="V61" s="12"/>
      <c r="W61" s="12"/>
      <c r="X61" s="12"/>
    </row>
    <row r="62" spans="2:24" outlineLevel="1" x14ac:dyDescent="0.25">
      <c r="B62" s="14"/>
      <c r="C62" s="14"/>
      <c r="D62" s="14"/>
      <c r="E62" s="14"/>
      <c r="F62" s="14"/>
      <c r="G62" s="292"/>
      <c r="H62" s="10"/>
      <c r="I62" s="11"/>
      <c r="J62" s="11"/>
      <c r="K62" s="10"/>
      <c r="L62" s="16"/>
      <c r="M62" s="10"/>
      <c r="N62" s="10"/>
      <c r="O62" s="10"/>
      <c r="P62" s="10"/>
      <c r="Q62" s="296"/>
      <c r="R62" s="12"/>
      <c r="S62" s="12"/>
      <c r="T62" s="12"/>
      <c r="U62" s="12"/>
      <c r="V62" s="12"/>
      <c r="W62" s="12"/>
      <c r="X62" s="12"/>
    </row>
    <row r="63" spans="2:24" outlineLevel="1" x14ac:dyDescent="0.25">
      <c r="B63" s="14"/>
      <c r="C63" s="14"/>
      <c r="D63" s="14"/>
      <c r="E63" s="14"/>
      <c r="F63" s="14"/>
      <c r="G63" s="292"/>
      <c r="H63" s="10"/>
      <c r="I63" s="11"/>
      <c r="J63" s="11"/>
      <c r="K63" s="10"/>
      <c r="L63" s="16"/>
      <c r="M63" s="10"/>
      <c r="N63" s="10"/>
      <c r="O63" s="10"/>
      <c r="P63" s="10"/>
      <c r="Q63" s="296"/>
      <c r="R63" s="12"/>
      <c r="S63" s="12"/>
      <c r="T63" s="12"/>
      <c r="U63" s="12"/>
      <c r="V63" s="12"/>
      <c r="W63" s="12"/>
      <c r="X63" s="12"/>
    </row>
    <row r="64" spans="2:24" outlineLevel="1" x14ac:dyDescent="0.25">
      <c r="B64" s="14"/>
      <c r="C64" s="14"/>
      <c r="D64" s="14"/>
      <c r="E64" s="14"/>
      <c r="F64" s="14"/>
      <c r="G64" s="292"/>
      <c r="H64" s="10"/>
      <c r="I64" s="11"/>
      <c r="J64" s="11"/>
      <c r="K64" s="10"/>
      <c r="L64" s="16"/>
      <c r="M64" s="10"/>
      <c r="N64" s="10"/>
      <c r="O64" s="10"/>
      <c r="P64" s="10"/>
      <c r="Q64" s="296"/>
      <c r="R64" s="12"/>
      <c r="S64" s="12"/>
      <c r="T64" s="12"/>
      <c r="U64" s="12"/>
      <c r="V64" s="12"/>
      <c r="W64" s="12"/>
      <c r="X64" s="12"/>
    </row>
    <row r="65" spans="2:24" outlineLevel="1" x14ac:dyDescent="0.25">
      <c r="B65" s="14"/>
      <c r="C65" s="14"/>
      <c r="D65" s="14"/>
      <c r="E65" s="14"/>
      <c r="F65" s="14"/>
      <c r="G65" s="292"/>
      <c r="H65" s="10"/>
      <c r="I65" s="11"/>
      <c r="J65" s="11"/>
      <c r="K65" s="10"/>
      <c r="L65" s="16"/>
      <c r="M65" s="10"/>
      <c r="N65" s="10"/>
      <c r="O65" s="10"/>
      <c r="P65" s="10"/>
      <c r="Q65" s="296"/>
      <c r="R65" s="12"/>
      <c r="S65" s="12"/>
      <c r="T65" s="12"/>
      <c r="U65" s="12"/>
      <c r="V65" s="12"/>
      <c r="W65" s="12"/>
      <c r="X65" s="12"/>
    </row>
    <row r="66" spans="2:24" outlineLevel="1" x14ac:dyDescent="0.25">
      <c r="B66" s="14"/>
      <c r="C66" s="14"/>
      <c r="D66" s="14"/>
      <c r="E66" s="14"/>
      <c r="F66" s="14"/>
      <c r="G66" s="292"/>
      <c r="H66" s="10"/>
      <c r="I66" s="11"/>
      <c r="J66" s="11"/>
      <c r="K66" s="10"/>
      <c r="L66" s="16"/>
      <c r="M66" s="10"/>
      <c r="N66" s="10"/>
      <c r="O66" s="10"/>
      <c r="P66" s="10"/>
      <c r="Q66" s="296"/>
      <c r="R66" s="12"/>
      <c r="S66" s="12"/>
      <c r="T66" s="12"/>
      <c r="U66" s="12"/>
      <c r="V66" s="12"/>
      <c r="W66" s="12"/>
      <c r="X66" s="12"/>
    </row>
    <row r="67" spans="2:24" outlineLevel="1" x14ac:dyDescent="0.25">
      <c r="B67" s="14"/>
      <c r="C67" s="14"/>
      <c r="D67" s="14"/>
      <c r="E67" s="14"/>
      <c r="F67" s="14"/>
      <c r="G67" s="292"/>
      <c r="H67" s="10"/>
      <c r="I67" s="11"/>
      <c r="J67" s="11"/>
      <c r="K67" s="10"/>
      <c r="L67" s="16"/>
      <c r="M67" s="10"/>
      <c r="N67" s="10"/>
      <c r="O67" s="10"/>
      <c r="P67" s="10"/>
      <c r="Q67" s="296"/>
      <c r="R67" s="12"/>
      <c r="S67" s="12"/>
      <c r="T67" s="12"/>
      <c r="U67" s="12"/>
      <c r="V67" s="12"/>
      <c r="W67" s="12"/>
      <c r="X67" s="12"/>
    </row>
    <row r="68" spans="2:24" outlineLevel="1" x14ac:dyDescent="0.25">
      <c r="B68" s="14"/>
      <c r="C68" s="14"/>
      <c r="D68" s="14"/>
      <c r="E68" s="14"/>
      <c r="F68" s="14"/>
      <c r="G68" s="292"/>
      <c r="H68" s="10"/>
      <c r="I68" s="11"/>
      <c r="J68" s="11"/>
      <c r="K68" s="10"/>
      <c r="L68" s="16"/>
      <c r="M68" s="10"/>
      <c r="N68" s="10"/>
      <c r="O68" s="10"/>
      <c r="P68" s="10"/>
      <c r="Q68" s="296"/>
      <c r="R68" s="12"/>
      <c r="S68" s="12"/>
      <c r="T68" s="12"/>
      <c r="U68" s="12"/>
      <c r="V68" s="12"/>
      <c r="W68" s="12"/>
      <c r="X68" s="12"/>
    </row>
    <row r="69" spans="2:24" outlineLevel="1" x14ac:dyDescent="0.25">
      <c r="B69" s="14"/>
      <c r="C69" s="14"/>
      <c r="D69" s="14"/>
      <c r="E69" s="14"/>
      <c r="F69" s="14"/>
      <c r="G69" s="292"/>
      <c r="H69" s="10"/>
      <c r="I69" s="11"/>
      <c r="J69" s="11"/>
      <c r="K69" s="10"/>
      <c r="L69" s="16"/>
      <c r="M69" s="10"/>
      <c r="N69" s="10"/>
      <c r="O69" s="10"/>
      <c r="P69" s="10"/>
      <c r="Q69" s="296"/>
      <c r="R69" s="12"/>
      <c r="S69" s="12"/>
      <c r="T69" s="12"/>
      <c r="U69" s="12"/>
      <c r="V69" s="12"/>
      <c r="W69" s="12"/>
      <c r="X69" s="12"/>
    </row>
    <row r="70" spans="2:24" outlineLevel="1" x14ac:dyDescent="0.25">
      <c r="B70" s="14"/>
      <c r="C70" s="14"/>
      <c r="D70" s="14"/>
      <c r="E70" s="14"/>
      <c r="F70" s="14"/>
      <c r="G70" s="292"/>
      <c r="H70" s="10"/>
      <c r="I70" s="11"/>
      <c r="J70" s="11"/>
      <c r="K70" s="10"/>
      <c r="L70" s="16"/>
      <c r="M70" s="10"/>
      <c r="N70" s="10"/>
      <c r="O70" s="10"/>
      <c r="P70" s="10"/>
      <c r="Q70" s="296"/>
      <c r="R70" s="12"/>
      <c r="S70" s="12"/>
      <c r="T70" s="12"/>
      <c r="U70" s="12"/>
      <c r="V70" s="12"/>
      <c r="W70" s="12"/>
      <c r="X70" s="12"/>
    </row>
    <row r="71" spans="2:24" outlineLevel="1" x14ac:dyDescent="0.25">
      <c r="B71" s="14"/>
      <c r="C71" s="14"/>
      <c r="D71" s="14"/>
      <c r="E71" s="14"/>
      <c r="F71" s="14"/>
      <c r="G71" s="292"/>
      <c r="H71" s="10"/>
      <c r="I71" s="11"/>
      <c r="J71" s="11"/>
      <c r="K71" s="10"/>
      <c r="L71" s="16"/>
      <c r="M71" s="10"/>
      <c r="N71" s="10"/>
      <c r="O71" s="10"/>
      <c r="P71" s="10"/>
      <c r="Q71" s="296"/>
      <c r="R71" s="12"/>
      <c r="S71" s="12"/>
      <c r="T71" s="12"/>
      <c r="U71" s="12"/>
      <c r="V71" s="12"/>
      <c r="W71" s="12"/>
      <c r="X71" s="12"/>
    </row>
    <row r="72" spans="2:24" outlineLevel="1" x14ac:dyDescent="0.25">
      <c r="B72" s="14"/>
      <c r="C72" s="14"/>
      <c r="D72" s="14"/>
      <c r="E72" s="14"/>
      <c r="F72" s="14"/>
      <c r="G72" s="292"/>
      <c r="H72" s="10"/>
      <c r="I72" s="11"/>
      <c r="J72" s="11"/>
      <c r="K72" s="10"/>
      <c r="L72" s="16"/>
      <c r="M72" s="10"/>
      <c r="N72" s="10"/>
      <c r="O72" s="10"/>
      <c r="P72" s="10"/>
      <c r="Q72" s="296"/>
      <c r="R72" s="12"/>
      <c r="S72" s="12"/>
      <c r="T72" s="12"/>
      <c r="U72" s="12"/>
      <c r="V72" s="12"/>
      <c r="W72" s="12"/>
      <c r="X72" s="12"/>
    </row>
    <row r="73" spans="2:24" outlineLevel="1" x14ac:dyDescent="0.25">
      <c r="B73" s="14"/>
      <c r="C73" s="14"/>
      <c r="D73" s="14"/>
      <c r="E73" s="14"/>
      <c r="F73" s="14"/>
      <c r="G73" s="292"/>
      <c r="H73" s="10"/>
      <c r="I73" s="11"/>
      <c r="J73" s="11"/>
      <c r="K73" s="10"/>
      <c r="L73" s="16"/>
      <c r="M73" s="10"/>
      <c r="N73" s="10"/>
      <c r="O73" s="10"/>
      <c r="P73" s="10"/>
      <c r="Q73" s="296"/>
      <c r="R73" s="12"/>
      <c r="S73" s="12"/>
      <c r="T73" s="12"/>
      <c r="U73" s="12"/>
      <c r="V73" s="12"/>
      <c r="W73" s="12"/>
      <c r="X73" s="12"/>
    </row>
    <row r="74" spans="2:24" outlineLevel="1" x14ac:dyDescent="0.25">
      <c r="B74" s="14"/>
      <c r="C74" s="14"/>
      <c r="D74" s="14"/>
      <c r="E74" s="14"/>
      <c r="F74" s="14"/>
      <c r="G74" s="292"/>
      <c r="H74" s="10"/>
      <c r="I74" s="11"/>
      <c r="J74" s="11"/>
      <c r="K74" s="10"/>
      <c r="L74" s="16"/>
      <c r="M74" s="10"/>
      <c r="N74" s="10"/>
      <c r="O74" s="10"/>
      <c r="P74" s="10"/>
      <c r="Q74" s="296"/>
      <c r="R74" s="12"/>
      <c r="S74" s="12"/>
      <c r="T74" s="12"/>
      <c r="U74" s="12"/>
      <c r="V74" s="12"/>
      <c r="W74" s="12"/>
      <c r="X74" s="12"/>
    </row>
    <row r="75" spans="2:24" outlineLevel="1" x14ac:dyDescent="0.25">
      <c r="B75" s="14"/>
      <c r="C75" s="14"/>
      <c r="D75" s="14"/>
      <c r="E75" s="14"/>
      <c r="F75" s="14"/>
      <c r="G75" s="292"/>
      <c r="H75" s="10"/>
      <c r="I75" s="11"/>
      <c r="J75" s="11"/>
      <c r="K75" s="10"/>
      <c r="L75" s="16"/>
      <c r="M75" s="10"/>
      <c r="N75" s="10"/>
      <c r="O75" s="10"/>
      <c r="P75" s="10"/>
      <c r="Q75" s="296"/>
      <c r="R75" s="12"/>
      <c r="S75" s="12"/>
      <c r="T75" s="12"/>
      <c r="U75" s="12"/>
      <c r="V75" s="12"/>
      <c r="W75" s="12"/>
      <c r="X75" s="12"/>
    </row>
    <row r="76" spans="2:24" outlineLevel="1" x14ac:dyDescent="0.25">
      <c r="B76" s="14"/>
      <c r="C76" s="15"/>
      <c r="D76" s="15"/>
      <c r="E76" s="15"/>
      <c r="F76" s="14"/>
      <c r="G76" s="292"/>
      <c r="H76" s="10"/>
      <c r="I76" s="11"/>
      <c r="J76" s="11"/>
      <c r="K76" s="10"/>
      <c r="L76" s="16"/>
      <c r="M76" s="10"/>
      <c r="N76" s="10"/>
      <c r="O76" s="10"/>
      <c r="P76" s="10"/>
      <c r="Q76" s="296"/>
      <c r="R76" s="12"/>
      <c r="S76" s="12"/>
      <c r="T76" s="12"/>
      <c r="U76" s="12"/>
      <c r="V76" s="12"/>
      <c r="W76" s="12"/>
      <c r="X76" s="12"/>
    </row>
    <row r="77" spans="2:24" outlineLevel="1" x14ac:dyDescent="0.25">
      <c r="B77" s="14"/>
      <c r="C77" s="15"/>
      <c r="D77" s="15"/>
      <c r="E77" s="15"/>
      <c r="F77" s="14"/>
      <c r="G77" s="292"/>
      <c r="H77" s="10"/>
      <c r="I77" s="11"/>
      <c r="J77" s="11"/>
      <c r="K77" s="10"/>
      <c r="L77" s="16"/>
      <c r="M77" s="10"/>
      <c r="N77" s="10"/>
      <c r="O77" s="10"/>
      <c r="P77" s="10"/>
      <c r="Q77" s="296"/>
      <c r="R77" s="12"/>
      <c r="S77" s="12"/>
      <c r="T77" s="12"/>
      <c r="U77" s="12"/>
      <c r="V77" s="12"/>
      <c r="W77" s="12"/>
      <c r="X77" s="12"/>
    </row>
    <row r="78" spans="2:24" outlineLevel="1" x14ac:dyDescent="0.25">
      <c r="B78" s="14"/>
      <c r="C78" s="15"/>
      <c r="D78" s="15"/>
      <c r="E78" s="15"/>
      <c r="F78" s="14"/>
      <c r="G78" s="292"/>
      <c r="H78" s="10"/>
      <c r="I78" s="11"/>
      <c r="J78" s="11"/>
      <c r="K78" s="10"/>
      <c r="L78" s="16"/>
      <c r="M78" s="10"/>
      <c r="N78" s="10"/>
      <c r="O78" s="10"/>
      <c r="P78" s="10"/>
      <c r="Q78" s="296"/>
      <c r="R78" s="12"/>
      <c r="S78" s="12"/>
      <c r="T78" s="12"/>
      <c r="U78" s="12"/>
      <c r="V78" s="12"/>
      <c r="W78" s="12"/>
      <c r="X78" s="12"/>
    </row>
    <row r="79" spans="2:24" outlineLevel="1" x14ac:dyDescent="0.25">
      <c r="B79" s="14"/>
      <c r="C79" s="15"/>
      <c r="D79" s="15"/>
      <c r="E79" s="15"/>
      <c r="F79" s="14"/>
      <c r="G79" s="292"/>
      <c r="H79" s="10"/>
      <c r="I79" s="11"/>
      <c r="J79" s="11"/>
      <c r="K79" s="10"/>
      <c r="L79" s="16"/>
      <c r="M79" s="10"/>
      <c r="N79" s="10"/>
      <c r="O79" s="10"/>
      <c r="P79" s="10"/>
      <c r="Q79" s="296"/>
      <c r="R79" s="12"/>
      <c r="S79" s="12"/>
      <c r="T79" s="12"/>
      <c r="U79" s="12"/>
      <c r="V79" s="12"/>
      <c r="W79" s="12"/>
      <c r="X79" s="12"/>
    </row>
    <row r="80" spans="2:24" outlineLevel="1" x14ac:dyDescent="0.25">
      <c r="B80" s="14"/>
      <c r="C80" s="15"/>
      <c r="D80" s="15"/>
      <c r="E80" s="15"/>
      <c r="F80" s="14"/>
      <c r="G80" s="292"/>
      <c r="H80" s="10"/>
      <c r="I80" s="11"/>
      <c r="J80" s="11"/>
      <c r="K80" s="10"/>
      <c r="L80" s="16"/>
      <c r="M80" s="10"/>
      <c r="N80" s="10"/>
      <c r="O80" s="10"/>
      <c r="P80" s="10"/>
      <c r="Q80" s="296"/>
      <c r="R80" s="12"/>
      <c r="S80" s="12"/>
      <c r="T80" s="12"/>
      <c r="U80" s="12"/>
      <c r="V80" s="12"/>
      <c r="W80" s="12"/>
      <c r="X80" s="12"/>
    </row>
    <row r="81" spans="1:24" outlineLevel="1" x14ac:dyDescent="0.25">
      <c r="B81" s="14"/>
      <c r="C81" s="15"/>
      <c r="D81" s="15"/>
      <c r="E81" s="15"/>
      <c r="F81" s="14"/>
      <c r="G81" s="292"/>
      <c r="H81" s="10"/>
      <c r="I81" s="11"/>
      <c r="J81" s="11"/>
      <c r="K81" s="10"/>
      <c r="L81" s="16"/>
      <c r="M81" s="10"/>
      <c r="N81" s="10"/>
      <c r="O81" s="10"/>
      <c r="P81" s="10"/>
      <c r="Q81" s="296"/>
      <c r="R81" s="12"/>
      <c r="S81" s="12"/>
      <c r="T81" s="12"/>
      <c r="U81" s="12"/>
      <c r="V81" s="12"/>
      <c r="W81" s="12"/>
      <c r="X81" s="12"/>
    </row>
    <row r="82" spans="1:24" outlineLevel="1" x14ac:dyDescent="0.25">
      <c r="B82" s="14"/>
      <c r="C82" s="15"/>
      <c r="D82" s="15"/>
      <c r="E82" s="15"/>
      <c r="F82" s="14"/>
      <c r="G82" s="292"/>
      <c r="H82" s="10"/>
      <c r="I82" s="11"/>
      <c r="J82" s="11"/>
      <c r="K82" s="10"/>
      <c r="L82" s="16"/>
      <c r="M82" s="10"/>
      <c r="N82" s="10"/>
      <c r="O82" s="10"/>
      <c r="P82" s="10"/>
      <c r="Q82" s="296"/>
      <c r="R82" s="12"/>
      <c r="S82" s="12"/>
      <c r="T82" s="12"/>
      <c r="U82" s="12"/>
      <c r="V82" s="12"/>
      <c r="W82" s="12"/>
      <c r="X82" s="12"/>
    </row>
    <row r="83" spans="1:24" outlineLevel="1" x14ac:dyDescent="0.25">
      <c r="B83" s="14"/>
      <c r="C83" s="15"/>
      <c r="D83" s="15"/>
      <c r="E83" s="15"/>
      <c r="F83" s="14"/>
      <c r="G83" s="292"/>
      <c r="H83" s="10"/>
      <c r="I83" s="11"/>
      <c r="J83" s="11"/>
      <c r="K83" s="10"/>
      <c r="L83" s="16"/>
      <c r="M83" s="10"/>
      <c r="N83" s="10"/>
      <c r="O83" s="10"/>
      <c r="P83" s="10"/>
      <c r="Q83" s="296"/>
      <c r="R83" s="12"/>
      <c r="S83" s="12"/>
      <c r="T83" s="12"/>
      <c r="U83" s="12"/>
      <c r="V83" s="12"/>
      <c r="W83" s="12"/>
      <c r="X83" s="12"/>
    </row>
    <row r="84" spans="1:24" outlineLevel="1" x14ac:dyDescent="0.25">
      <c r="B84" s="14"/>
      <c r="C84" s="15"/>
      <c r="D84" s="15"/>
      <c r="E84" s="15"/>
      <c r="F84" s="14"/>
      <c r="G84" s="292"/>
      <c r="H84" s="10"/>
      <c r="I84" s="11"/>
      <c r="J84" s="11"/>
      <c r="K84" s="10"/>
      <c r="L84" s="16"/>
      <c r="M84" s="10"/>
      <c r="N84" s="10"/>
      <c r="O84" s="10"/>
      <c r="P84" s="10"/>
      <c r="Q84" s="296"/>
      <c r="R84" s="12"/>
      <c r="S84" s="12"/>
      <c r="T84" s="12"/>
      <c r="U84" s="12"/>
      <c r="V84" s="12"/>
      <c r="W84" s="12"/>
      <c r="X84" s="12"/>
    </row>
    <row r="85" spans="1:24" outlineLevel="1" x14ac:dyDescent="0.25">
      <c r="B85" s="14"/>
      <c r="C85" s="15"/>
      <c r="D85" s="15"/>
      <c r="E85" s="15"/>
      <c r="F85" s="14"/>
      <c r="G85" s="292"/>
      <c r="H85" s="10"/>
      <c r="I85" s="11"/>
      <c r="J85" s="11"/>
      <c r="K85" s="10"/>
      <c r="L85" s="16"/>
      <c r="M85" s="10"/>
      <c r="N85" s="10"/>
      <c r="O85" s="10"/>
      <c r="P85" s="10"/>
      <c r="Q85" s="296"/>
      <c r="R85" s="12"/>
      <c r="S85" s="12"/>
      <c r="T85" s="12"/>
      <c r="U85" s="12"/>
      <c r="V85" s="12"/>
      <c r="W85" s="12"/>
      <c r="X85" s="12"/>
    </row>
    <row r="86" spans="1:24" outlineLevel="1" x14ac:dyDescent="0.25">
      <c r="B86" s="14"/>
      <c r="C86" s="15"/>
      <c r="D86" s="15"/>
      <c r="E86" s="15"/>
      <c r="F86" s="14"/>
      <c r="G86" s="292"/>
      <c r="H86" s="10"/>
      <c r="I86" s="11"/>
      <c r="J86" s="11"/>
      <c r="K86" s="10"/>
      <c r="L86" s="16"/>
      <c r="M86" s="10"/>
      <c r="N86" s="10"/>
      <c r="O86" s="10"/>
      <c r="P86" s="10"/>
      <c r="Q86" s="296"/>
      <c r="R86" s="12"/>
      <c r="S86" s="12"/>
      <c r="T86" s="12"/>
      <c r="U86" s="12"/>
      <c r="V86" s="12"/>
      <c r="W86" s="12"/>
      <c r="X86" s="12"/>
    </row>
    <row r="87" spans="1:24" outlineLevel="2" x14ac:dyDescent="0.25">
      <c r="B87" s="14"/>
      <c r="C87" s="275"/>
      <c r="D87" s="275"/>
      <c r="E87" s="275"/>
      <c r="F87" s="14"/>
      <c r="G87" s="176"/>
      <c r="H87" s="10"/>
      <c r="I87" s="176"/>
      <c r="J87" s="176"/>
      <c r="K87" s="10"/>
      <c r="L87" s="14"/>
    </row>
    <row r="88" spans="1:24" ht="16.5" thickBot="1" x14ac:dyDescent="0.3">
      <c r="A88" s="23"/>
      <c r="B88" s="39"/>
      <c r="C88" s="25"/>
      <c r="D88" s="25"/>
      <c r="E88" s="25"/>
      <c r="F88" s="39"/>
      <c r="G88" s="39"/>
      <c r="H88" s="39"/>
      <c r="I88" s="39"/>
      <c r="J88" s="39"/>
      <c r="K88" s="23"/>
      <c r="L88" s="39"/>
      <c r="M88" s="23"/>
      <c r="N88" s="23"/>
      <c r="O88" s="23"/>
      <c r="P88" s="23"/>
      <c r="Q88" s="39"/>
      <c r="R88" s="23"/>
      <c r="S88" s="23"/>
      <c r="T88" s="23"/>
      <c r="U88" s="23"/>
      <c r="V88" s="23"/>
      <c r="W88" s="23"/>
      <c r="X88" s="23"/>
    </row>
    <row r="89" spans="1:24" x14ac:dyDescent="0.25">
      <c r="B89" s="34" t="s">
        <v>760</v>
      </c>
      <c r="C89" s="277"/>
      <c r="D89" s="278"/>
      <c r="E89" s="277" t="str">
        <f>IF(SUM(E26,E49,E87)&gt;0,SUM(E26,E49,E87),"")</f>
        <v/>
      </c>
      <c r="F89" s="38">
        <f>SUM(F7:F88)</f>
        <v>265.5</v>
      </c>
      <c r="G89" s="38"/>
      <c r="H89" s="38">
        <f>SUM(H7:H88)</f>
        <v>882737.15</v>
      </c>
      <c r="I89" s="38">
        <f>SUM(I7:I88)</f>
        <v>0</v>
      </c>
      <c r="J89" s="38">
        <f>SUM(J7:J88)</f>
        <v>0</v>
      </c>
      <c r="K89" s="38">
        <f>SUM(K7:K88)</f>
        <v>882737.15</v>
      </c>
      <c r="M89" s="38">
        <f t="shared" ref="M89:X89" si="19">SUM(M7:M88)</f>
        <v>128707.26</v>
      </c>
      <c r="N89" s="38">
        <f t="shared" si="19"/>
        <v>0</v>
      </c>
      <c r="O89" s="38">
        <f t="shared" si="19"/>
        <v>13054.821875</v>
      </c>
      <c r="P89" s="38">
        <f t="shared" si="19"/>
        <v>12799.688674999999</v>
      </c>
      <c r="Q89" s="38">
        <f t="shared" si="19"/>
        <v>25000</v>
      </c>
      <c r="R89" s="38">
        <f t="shared" si="19"/>
        <v>138000</v>
      </c>
      <c r="S89" s="38">
        <f t="shared" si="19"/>
        <v>5642</v>
      </c>
      <c r="T89" s="38">
        <f t="shared" si="19"/>
        <v>23833.903050000001</v>
      </c>
      <c r="U89" s="38">
        <f t="shared" si="19"/>
        <v>0</v>
      </c>
      <c r="V89" s="38">
        <f t="shared" si="19"/>
        <v>0</v>
      </c>
      <c r="W89" s="38">
        <f t="shared" si="19"/>
        <v>322037.67359999998</v>
      </c>
      <c r="X89" s="38">
        <f t="shared" si="19"/>
        <v>1204774.8236</v>
      </c>
    </row>
    <row r="91" spans="1:24" x14ac:dyDescent="0.25">
      <c r="B91" s="34" t="s">
        <v>764</v>
      </c>
      <c r="F91" s="38">
        <f>SUMIF($B:$B,1100,F:F)</f>
        <v>10.5</v>
      </c>
      <c r="G91" s="38"/>
      <c r="H91" s="38">
        <f>SUMIF($B:$B,1100,H:H)</f>
        <v>508000</v>
      </c>
      <c r="I91" s="38">
        <f>SUMIF($B:$B,1100,I:I)</f>
        <v>0</v>
      </c>
      <c r="J91" s="38">
        <f>SUMIF($B:$B,1100,J:J)</f>
        <v>0</v>
      </c>
      <c r="K91" s="38">
        <f>SUMIF($B:$B,1100,K:K)</f>
        <v>508000</v>
      </c>
      <c r="M91" s="38">
        <f t="shared" ref="M91:X91" si="20">SUMIF($B:$B,1100,M:M)</f>
        <v>97028</v>
      </c>
      <c r="N91" s="38">
        <f t="shared" si="20"/>
        <v>0</v>
      </c>
      <c r="O91" s="38">
        <f t="shared" si="20"/>
        <v>0</v>
      </c>
      <c r="P91" s="38">
        <f t="shared" si="20"/>
        <v>7366</v>
      </c>
      <c r="Q91" s="38">
        <f t="shared" si="20"/>
        <v>10000</v>
      </c>
      <c r="R91" s="38">
        <f t="shared" si="20"/>
        <v>102000</v>
      </c>
      <c r="S91" s="38">
        <f t="shared" si="20"/>
        <v>3038</v>
      </c>
      <c r="T91" s="38">
        <f t="shared" si="20"/>
        <v>13716</v>
      </c>
      <c r="U91" s="38">
        <f t="shared" si="20"/>
        <v>0</v>
      </c>
      <c r="V91" s="38">
        <f t="shared" si="20"/>
        <v>0</v>
      </c>
      <c r="W91" s="38">
        <f t="shared" si="20"/>
        <v>223148</v>
      </c>
      <c r="X91" s="38">
        <f t="shared" si="20"/>
        <v>731148</v>
      </c>
    </row>
  </sheetData>
  <customSheetViews>
    <customSheetView guid="{4EB13151-49F2-48E5-8912-358F31E4FF0D}" scale="75" showPageBreaks="1" fitToPage="1" state="hidden">
      <pane xSplit="3" ySplit="6" topLeftCell="D7" activePane="bottomRight" state="frozenSplit"/>
      <selection pane="bottomRight" activeCell="E44" sqref="E44"/>
      <pageMargins left="0.25" right="0.25" top="0.25" bottom="0.25" header="0.3" footer="0.3"/>
      <pageSetup scale="10" orientation="portrait" r:id="rId1"/>
    </customSheetView>
    <customSheetView guid="{9376E736-6BC6-F744-8C65-D2B2C92BC104}" scale="75" showPageBreaks="1" fitToPage="1" state="hidden">
      <pane xSplit="3" ySplit="6" topLeftCell="D7" activePane="bottomRight" state="frozenSplit"/>
      <selection pane="bottomRight" activeCell="E44" sqref="E44"/>
      <pageMargins left="0.25" right="0.25" top="0.25" bottom="0.25" header="0.3" footer="0.3"/>
      <pageSetup scale="10" orientation="portrait" r:id="rId2"/>
    </customSheetView>
  </customSheetViews>
  <phoneticPr fontId="55" type="noConversion"/>
  <pageMargins left="0.25" right="0.25" top="0.25" bottom="0.25" header="0.3" footer="0.3"/>
  <pageSetup scale="10" orientation="portrait" r:id="rId3"/>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pageSetUpPr fitToPage="1"/>
  </sheetPr>
  <dimension ref="A1:X173"/>
  <sheetViews>
    <sheetView workbookViewId="0">
      <pane xSplit="3" ySplit="6" topLeftCell="D7" activePane="bottomRight" state="frozenSplit"/>
      <selection pane="topRight" activeCell="D1" sqref="D1"/>
      <selection pane="bottomLeft" activeCell="A7" sqref="A7"/>
      <selection pane="bottomRight" activeCell="P12" sqref="P12"/>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7.85546875" style="95" customWidth="1"/>
    <col min="19" max="19" width="10.42578125" style="1" bestFit="1" customWidth="1"/>
    <col min="20" max="24" width="11.42578125" style="1" customWidth="1"/>
    <col min="25"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20" ht="20.25" x14ac:dyDescent="0.3">
      <c r="A1" s="22" t="str">
        <f>'Student Info'!$A$1</f>
        <v>Blue Oak Charter School</v>
      </c>
      <c r="D1" s="178" t="s">
        <v>929</v>
      </c>
    </row>
    <row r="2" spans="1:20" ht="18.75" x14ac:dyDescent="0.3">
      <c r="A2" s="21" t="s">
        <v>817</v>
      </c>
      <c r="D2" s="178" t="s">
        <v>770</v>
      </c>
    </row>
    <row r="3" spans="1:20" ht="18.75" x14ac:dyDescent="0.3">
      <c r="A3" s="21" t="str">
        <f>'Cash Flow $s Yr5'!A3</f>
        <v>2021-22</v>
      </c>
    </row>
    <row r="5" spans="1:20" ht="18.75" x14ac:dyDescent="0.3">
      <c r="A5" s="29"/>
      <c r="B5" s="41"/>
      <c r="C5" s="29"/>
      <c r="D5" s="96"/>
      <c r="E5" s="96"/>
      <c r="F5" s="96"/>
      <c r="G5" s="96"/>
      <c r="H5" s="96"/>
      <c r="I5" s="96"/>
      <c r="J5" s="96"/>
      <c r="K5" s="96"/>
      <c r="L5" s="96"/>
      <c r="M5" s="96"/>
      <c r="N5" s="96"/>
      <c r="O5" s="96"/>
      <c r="P5" s="96"/>
      <c r="Q5" s="96"/>
      <c r="R5" s="96"/>
    </row>
    <row r="6" spans="1:20"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20" ht="18.75" x14ac:dyDescent="0.3">
      <c r="A7" s="47" t="s">
        <v>807</v>
      </c>
      <c r="B7" s="87"/>
      <c r="D7" s="31"/>
      <c r="F7" s="97"/>
      <c r="G7" s="97"/>
      <c r="H7" s="97"/>
      <c r="I7" s="31"/>
      <c r="J7" s="31"/>
      <c r="K7" s="97"/>
      <c r="L7" s="97"/>
      <c r="M7" s="97"/>
      <c r="N7" s="97"/>
      <c r="O7" s="97"/>
      <c r="P7" s="97"/>
      <c r="Q7" s="97"/>
      <c r="R7" s="97"/>
    </row>
    <row r="8" spans="1:20" ht="18.75" hidden="1" x14ac:dyDescent="0.3">
      <c r="A8" s="47"/>
      <c r="B8" s="87"/>
      <c r="C8" s="109" t="s">
        <v>830</v>
      </c>
      <c r="D8" s="110" t="s">
        <v>795</v>
      </c>
      <c r="F8" s="97"/>
      <c r="G8" s="97"/>
      <c r="H8" s="97"/>
      <c r="I8" s="31"/>
      <c r="J8" s="31"/>
      <c r="K8" s="97"/>
      <c r="L8" s="97"/>
      <c r="M8" s="97"/>
      <c r="N8" s="97"/>
      <c r="O8" s="97"/>
      <c r="P8" s="97"/>
      <c r="Q8" s="97"/>
      <c r="R8" s="97"/>
    </row>
    <row r="9" spans="1:20" ht="18.75" x14ac:dyDescent="0.3">
      <c r="A9" s="47"/>
      <c r="B9" s="87"/>
      <c r="C9" s="89" t="s">
        <v>831</v>
      </c>
      <c r="D9" s="115">
        <f>'Cash Flow %s Yr4'!D9</f>
        <v>0.05</v>
      </c>
      <c r="E9" s="115">
        <f>'Cash Flow %s Yr4'!E9</f>
        <v>0.05</v>
      </c>
      <c r="F9" s="115">
        <f>'Cash Flow %s Yr4'!F9</f>
        <v>0.09</v>
      </c>
      <c r="G9" s="115">
        <f>'Cash Flow %s Yr4'!G9</f>
        <v>0.09</v>
      </c>
      <c r="H9" s="115">
        <f>'Cash Flow %s Yr4'!H9</f>
        <v>0.09</v>
      </c>
      <c r="I9" s="115">
        <f>'Cash Flow %s Yr4'!I9</f>
        <v>0.09</v>
      </c>
      <c r="J9" s="115">
        <f>'Cash Flow %s Yr4'!J9</f>
        <v>0.09</v>
      </c>
      <c r="K9" s="115">
        <f>'Cash Flow %s Yr4'!K9</f>
        <v>0.09</v>
      </c>
      <c r="L9" s="115">
        <f>'Cash Flow %s Yr4'!L9</f>
        <v>0.09</v>
      </c>
      <c r="M9" s="115">
        <f>'Cash Flow %s Yr4'!M9</f>
        <v>0.09</v>
      </c>
      <c r="N9" s="115">
        <f>'Cash Flow %s Yr4'!N9</f>
        <v>0.09</v>
      </c>
      <c r="O9" s="115">
        <f>'Cash Flow %s Yr4'!O9</f>
        <v>0.09</v>
      </c>
      <c r="P9" s="115">
        <f>'Cash Flow %s Yr4'!P9</f>
        <v>0.09</v>
      </c>
      <c r="Q9" s="115">
        <f>'Cash Flow %s Yr4'!Q9</f>
        <v>0</v>
      </c>
      <c r="R9" s="115">
        <f>'Cash Flow %s Yr4'!R9</f>
        <v>0</v>
      </c>
      <c r="S9" s="111">
        <f>SUM(D9:R9)</f>
        <v>1.0899999999999999</v>
      </c>
      <c r="T9" s="1" t="str">
        <f>'Cash Flow %s Yr4'!T9</f>
        <v>estimate based on January 2013 Governor's budget</v>
      </c>
    </row>
    <row r="10" spans="1:20" ht="18.75" hidden="1" x14ac:dyDescent="0.3">
      <c r="A10" s="47"/>
      <c r="B10" s="87"/>
      <c r="C10" s="89" t="s">
        <v>832</v>
      </c>
      <c r="D10" s="115">
        <f>'Cash Flow %s Yr4'!D10</f>
        <v>0</v>
      </c>
      <c r="E10" s="115">
        <f>'Cash Flow %s Yr4'!E10</f>
        <v>0</v>
      </c>
      <c r="F10" s="115">
        <f>'Cash Flow %s Yr4'!F10</f>
        <v>0</v>
      </c>
      <c r="G10" s="115">
        <f>'Cash Flow %s Yr4'!G10</f>
        <v>0.3589</v>
      </c>
      <c r="H10" s="115">
        <f>'Cash Flow %s Yr4'!H10</f>
        <v>0</v>
      </c>
      <c r="I10" s="115">
        <f>'Cash Flow %s Yr4'!I10</f>
        <v>0</v>
      </c>
      <c r="J10" s="115">
        <f>'Cash Flow %s Yr4'!J10</f>
        <v>0.17459999999999998</v>
      </c>
      <c r="K10" s="115">
        <f>'Cash Flow %s Yr4'!K10</f>
        <v>0</v>
      </c>
      <c r="L10" s="115">
        <f>'Cash Flow %s Yr4'!L10</f>
        <v>0.09</v>
      </c>
      <c r="M10" s="115">
        <f>'Cash Flow %s Yr4'!M10</f>
        <v>0.09</v>
      </c>
      <c r="N10" s="115">
        <f>'Cash Flow %s Yr4'!N10</f>
        <v>0.09</v>
      </c>
      <c r="O10" s="115">
        <f>'Cash Flow %s Yr4'!O10</f>
        <v>0.06</v>
      </c>
      <c r="P10" s="115">
        <f>'Cash Flow %s Yr4'!P10</f>
        <v>0.03</v>
      </c>
      <c r="Q10" s="115">
        <f>'Cash Flow %s Yr4'!Q10</f>
        <v>0</v>
      </c>
      <c r="R10" s="115">
        <f>'Cash Flow %s Yr4'!R10</f>
        <v>0</v>
      </c>
      <c r="S10" s="111">
        <f>SUM(D10:R10)</f>
        <v>0.89349999999999996</v>
      </c>
      <c r="T10" s="1">
        <f>'Cash Flow %s Yr4'!T10</f>
        <v>0</v>
      </c>
    </row>
    <row r="11" spans="1:20" s="31" customFormat="1" ht="18.75" x14ac:dyDescent="0.3">
      <c r="B11" s="70" t="s">
        <v>792</v>
      </c>
      <c r="C11" s="49"/>
      <c r="D11" s="216"/>
      <c r="E11" s="216"/>
      <c r="F11" s="216"/>
      <c r="G11" s="216"/>
      <c r="H11" s="216"/>
      <c r="I11" s="216"/>
      <c r="J11" s="216"/>
      <c r="K11" s="216"/>
      <c r="L11" s="216"/>
      <c r="M11" s="216"/>
      <c r="N11" s="216"/>
      <c r="O11" s="216"/>
      <c r="P11" s="216"/>
      <c r="Q11" s="216"/>
      <c r="R11" s="216"/>
      <c r="S11" s="111"/>
    </row>
    <row r="12" spans="1:20" s="31" customFormat="1" x14ac:dyDescent="0.25">
      <c r="A12" s="50"/>
      <c r="B12" s="65" t="str">
        <f>'Revenue Input'!B8</f>
        <v>8011</v>
      </c>
      <c r="C12" s="65" t="str">
        <f>'Revenue Input'!C8</f>
        <v>LCFF for all grades; state aid portion</v>
      </c>
      <c r="D12" s="115">
        <v>0</v>
      </c>
      <c r="E12" s="115">
        <f t="shared" ref="E12:R12" si="0">E$9</f>
        <v>0.05</v>
      </c>
      <c r="F12" s="115">
        <v>0.05</v>
      </c>
      <c r="G12" s="115">
        <f t="shared" si="0"/>
        <v>0.09</v>
      </c>
      <c r="H12" s="115">
        <f t="shared" si="0"/>
        <v>0.09</v>
      </c>
      <c r="I12" s="115">
        <f t="shared" si="0"/>
        <v>0.09</v>
      </c>
      <c r="J12" s="115">
        <f t="shared" si="0"/>
        <v>0.09</v>
      </c>
      <c r="K12" s="115">
        <f t="shared" si="0"/>
        <v>0.09</v>
      </c>
      <c r="L12" s="115">
        <f t="shared" si="0"/>
        <v>0.09</v>
      </c>
      <c r="M12" s="115">
        <f t="shared" si="0"/>
        <v>0.09</v>
      </c>
      <c r="N12" s="115">
        <f t="shared" si="0"/>
        <v>0.09</v>
      </c>
      <c r="O12" s="115">
        <f t="shared" si="0"/>
        <v>0.09</v>
      </c>
      <c r="P12" s="115">
        <f t="shared" si="0"/>
        <v>0.09</v>
      </c>
      <c r="Q12" s="115">
        <f t="shared" si="0"/>
        <v>0</v>
      </c>
      <c r="R12" s="115">
        <f t="shared" si="0"/>
        <v>0</v>
      </c>
      <c r="S12" s="111">
        <f t="shared" ref="S12:S22" si="1">SUM(D12:R12)</f>
        <v>0.99999999999999978</v>
      </c>
    </row>
    <row r="13" spans="1:20" s="31" customFormat="1" x14ac:dyDescent="0.25">
      <c r="A13" s="50"/>
      <c r="B13" s="65" t="str">
        <f>'Revenue Input'!B9</f>
        <v>8012</v>
      </c>
      <c r="C13" s="65" t="str">
        <f>'Revenue Input'!C9</f>
        <v>LCFF for all grades; EPA portion</v>
      </c>
      <c r="D13" s="214">
        <v>0</v>
      </c>
      <c r="E13" s="214">
        <v>0</v>
      </c>
      <c r="F13" s="214">
        <v>0</v>
      </c>
      <c r="G13" s="214">
        <v>0.25</v>
      </c>
      <c r="H13" s="214">
        <v>0</v>
      </c>
      <c r="I13" s="214">
        <v>0</v>
      </c>
      <c r="J13" s="214">
        <v>0.25</v>
      </c>
      <c r="K13" s="214">
        <v>0</v>
      </c>
      <c r="L13" s="214">
        <v>0</v>
      </c>
      <c r="M13" s="214">
        <v>0.25</v>
      </c>
      <c r="N13" s="214">
        <v>0</v>
      </c>
      <c r="O13" s="214">
        <v>0</v>
      </c>
      <c r="P13" s="214">
        <v>0.25</v>
      </c>
      <c r="Q13" s="214">
        <v>0</v>
      </c>
      <c r="R13" s="214">
        <v>0</v>
      </c>
      <c r="S13" s="111">
        <f t="shared" si="1"/>
        <v>1</v>
      </c>
    </row>
    <row r="14" spans="1:20" s="31" customFormat="1" x14ac:dyDescent="0.25">
      <c r="A14" s="50"/>
      <c r="B14" s="65" t="str">
        <f>'Revenue Input'!B10</f>
        <v>8096</v>
      </c>
      <c r="C14" s="65" t="str">
        <f>'Revenue Input'!C10</f>
        <v>In-Lieu of Property Taxes, all grades</v>
      </c>
      <c r="D14" s="214">
        <v>0</v>
      </c>
      <c r="E14" s="214">
        <f>'Cash Flow %s Yr4'!E14</f>
        <v>0.06</v>
      </c>
      <c r="F14" s="214">
        <f>'Cash Flow %s Yr4'!F14</f>
        <v>0.12</v>
      </c>
      <c r="G14" s="214">
        <f>'Cash Flow %s Yr4'!G14</f>
        <v>0.08</v>
      </c>
      <c r="H14" s="214">
        <f>'Cash Flow %s Yr4'!H14</f>
        <v>0.08</v>
      </c>
      <c r="I14" s="214">
        <f>'Cash Flow %s Yr4'!I14</f>
        <v>0.08</v>
      </c>
      <c r="J14" s="214">
        <f>'Cash Flow %s Yr4'!J14</f>
        <v>0.08</v>
      </c>
      <c r="K14" s="214">
        <f>'Cash Flow %s Yr4'!K14</f>
        <v>0.08</v>
      </c>
      <c r="L14" s="214">
        <f>'Cash Flow %s Yr4'!L14</f>
        <v>0.14000000000000001</v>
      </c>
      <c r="M14" s="214">
        <f>'Cash Flow %s Yr4'!M14</f>
        <v>7.0000000000000007E-2</v>
      </c>
      <c r="N14" s="214">
        <f>'Cash Flow %s Yr4'!N14</f>
        <v>7.0000000000000007E-2</v>
      </c>
      <c r="O14" s="214">
        <f>'Cash Flow %s Yr4'!O14</f>
        <v>7.0000000000000007E-2</v>
      </c>
      <c r="P14" s="214">
        <f>'Cash Flow %s Yr4'!P14</f>
        <v>7.0000000000000007E-2</v>
      </c>
      <c r="Q14" s="214">
        <v>0</v>
      </c>
      <c r="R14" s="214">
        <v>0</v>
      </c>
      <c r="S14" s="111">
        <f t="shared" si="1"/>
        <v>1.0000000000000002</v>
      </c>
    </row>
    <row r="15" spans="1:20" s="31" customFormat="1" x14ac:dyDescent="0.25">
      <c r="A15" s="50"/>
      <c r="B15" s="65" t="str">
        <f>'Revenue Input'!B11</f>
        <v>8019</v>
      </c>
      <c r="C15" s="65" t="str">
        <f>'Revenue Input'!C11</f>
        <v xml:space="preserve">Prior Year Income / Adjustments </v>
      </c>
      <c r="D15" s="115">
        <f>'Cash Flow %s Yr4'!D15</f>
        <v>1</v>
      </c>
      <c r="E15" s="115">
        <f>'Cash Flow %s Yr4'!E15</f>
        <v>0</v>
      </c>
      <c r="F15" s="115">
        <f>'Cash Flow %s Yr4'!F15</f>
        <v>0</v>
      </c>
      <c r="G15" s="115">
        <f>'Cash Flow %s Yr4'!G15</f>
        <v>0</v>
      </c>
      <c r="H15" s="115">
        <f>'Cash Flow %s Yr4'!H15</f>
        <v>0</v>
      </c>
      <c r="I15" s="115">
        <f>'Cash Flow %s Yr4'!I15</f>
        <v>0</v>
      </c>
      <c r="J15" s="115">
        <f>'Cash Flow %s Yr4'!J15</f>
        <v>0</v>
      </c>
      <c r="K15" s="115">
        <f>'Cash Flow %s Yr4'!K15</f>
        <v>0</v>
      </c>
      <c r="L15" s="115">
        <f>'Cash Flow %s Yr4'!L15</f>
        <v>0</v>
      </c>
      <c r="M15" s="115">
        <f>'Cash Flow %s Yr4'!M15</f>
        <v>0</v>
      </c>
      <c r="N15" s="115">
        <f>'Cash Flow %s Yr4'!N15</f>
        <v>0</v>
      </c>
      <c r="O15" s="115">
        <f>'Cash Flow %s Yr4'!O15</f>
        <v>0</v>
      </c>
      <c r="P15" s="115">
        <f>'Cash Flow %s Yr4'!P15</f>
        <v>0</v>
      </c>
      <c r="Q15" s="115">
        <f>'Cash Flow %s Yr4'!Q15</f>
        <v>0</v>
      </c>
      <c r="R15" s="115">
        <f>'Cash Flow %s Yr4'!R15</f>
        <v>0</v>
      </c>
      <c r="S15" s="111">
        <f t="shared" si="1"/>
        <v>1</v>
      </c>
    </row>
    <row r="16" spans="1:20" s="31" customFormat="1" x14ac:dyDescent="0.25">
      <c r="A16" s="50"/>
      <c r="B16" s="65" t="str">
        <f>'Revenue Input'!B12</f>
        <v>8181</v>
      </c>
      <c r="C16" s="65" t="str">
        <f>'Revenue Input'!C12</f>
        <v>Special Education</v>
      </c>
      <c r="D16" s="115">
        <f>'Cash Flow %s Yr4'!D16</f>
        <v>0.05</v>
      </c>
      <c r="E16" s="115">
        <f>'Cash Flow %s Yr4'!E16</f>
        <v>0.05</v>
      </c>
      <c r="F16" s="115">
        <f>'Cash Flow %s Yr4'!F16</f>
        <v>0.09</v>
      </c>
      <c r="G16" s="115">
        <f>'Cash Flow %s Yr4'!G16</f>
        <v>0.09</v>
      </c>
      <c r="H16" s="115">
        <f>'Cash Flow %s Yr4'!H16</f>
        <v>0.09</v>
      </c>
      <c r="I16" s="115">
        <f>'Cash Flow %s Yr4'!I16</f>
        <v>0.09</v>
      </c>
      <c r="J16" s="115">
        <f>'Cash Flow %s Yr4'!J16</f>
        <v>0.09</v>
      </c>
      <c r="K16" s="115">
        <f>'Cash Flow %s Yr4'!K16</f>
        <v>0.09</v>
      </c>
      <c r="L16" s="115">
        <f>'Cash Flow %s Yr4'!L16</f>
        <v>0.09</v>
      </c>
      <c r="M16" s="115">
        <f>'Cash Flow %s Yr4'!M16</f>
        <v>0.09</v>
      </c>
      <c r="N16" s="115">
        <f>'Cash Flow %s Yr4'!N16</f>
        <v>0.09</v>
      </c>
      <c r="O16" s="115">
        <f>'Cash Flow %s Yr4'!O16</f>
        <v>0.06</v>
      </c>
      <c r="P16" s="115">
        <f>'Cash Flow %s Yr4'!P16</f>
        <v>0.03</v>
      </c>
      <c r="Q16" s="115">
        <f>'Cash Flow %s Yr4'!Q16</f>
        <v>0</v>
      </c>
      <c r="R16" s="115">
        <f>'Cash Flow %s Yr4'!R16</f>
        <v>0</v>
      </c>
      <c r="S16" s="111">
        <f t="shared" si="1"/>
        <v>0.99999999999999978</v>
      </c>
    </row>
    <row r="17" spans="1:20" s="31" customFormat="1" x14ac:dyDescent="0.25">
      <c r="A17" s="50"/>
      <c r="B17" s="65" t="str">
        <f>'Revenue Input'!B13</f>
        <v>8560</v>
      </c>
      <c r="C17" s="65" t="str">
        <f>'Revenue Input'!C13</f>
        <v>Lottery</v>
      </c>
      <c r="D17" s="115">
        <f>'Cash Flow %s Yr4'!D17</f>
        <v>0</v>
      </c>
      <c r="E17" s="115">
        <f>'Cash Flow %s Yr4'!E17</f>
        <v>0</v>
      </c>
      <c r="F17" s="115">
        <f>'Cash Flow %s Yr4'!F17</f>
        <v>0</v>
      </c>
      <c r="G17" s="115">
        <f>'Cash Flow %s Yr4'!G17</f>
        <v>0</v>
      </c>
      <c r="H17" s="115">
        <f>'Cash Flow %s Yr4'!H17</f>
        <v>0</v>
      </c>
      <c r="I17" s="115">
        <f>'Cash Flow %s Yr4'!I17</f>
        <v>0.25</v>
      </c>
      <c r="J17" s="115">
        <f>'Cash Flow %s Yr4'!J17</f>
        <v>0</v>
      </c>
      <c r="K17" s="115">
        <f>'Cash Flow %s Yr4'!K17</f>
        <v>0</v>
      </c>
      <c r="L17" s="115">
        <f>'Cash Flow %s Yr4'!L17</f>
        <v>0.25</v>
      </c>
      <c r="M17" s="115">
        <f>'Cash Flow %s Yr4'!M17</f>
        <v>0</v>
      </c>
      <c r="N17" s="115">
        <f>'Cash Flow %s Yr4'!N17</f>
        <v>0</v>
      </c>
      <c r="O17" s="115">
        <f>'Cash Flow %s Yr4'!O17</f>
        <v>0.5</v>
      </c>
      <c r="P17" s="115">
        <f>'Cash Flow %s Yr4'!P17</f>
        <v>0</v>
      </c>
      <c r="Q17" s="115">
        <f>'Cash Flow %s Yr4'!Q17</f>
        <v>0</v>
      </c>
      <c r="R17" s="115">
        <f>'Cash Flow %s Yr4'!R17</f>
        <v>0</v>
      </c>
      <c r="S17" s="111">
        <f t="shared" si="1"/>
        <v>1</v>
      </c>
      <c r="T17" s="1">
        <f>'Cash Flow %s Yr4'!T17</f>
        <v>0</v>
      </c>
    </row>
    <row r="18" spans="1:20" s="31" customFormat="1" x14ac:dyDescent="0.25">
      <c r="A18" s="49"/>
      <c r="B18" s="65" t="str">
        <f>'Revenue Input'!B14</f>
        <v>8520</v>
      </c>
      <c r="C18" s="65" t="str">
        <f>'Revenue Input'!C14</f>
        <v>State Child Nutrition program</v>
      </c>
      <c r="D18" s="115">
        <f>'Cash Flow %s Yr4'!D18</f>
        <v>0</v>
      </c>
      <c r="E18" s="115">
        <f>'Cash Flow %s Yr4'!E18</f>
        <v>0</v>
      </c>
      <c r="F18" s="115">
        <f>'Cash Flow %s Yr4'!F18</f>
        <v>0</v>
      </c>
      <c r="G18" s="115">
        <f>'Cash Flow %s Yr4'!G18</f>
        <v>0</v>
      </c>
      <c r="H18" s="115">
        <f>'Cash Flow %s Yr4'!H18</f>
        <v>0.1</v>
      </c>
      <c r="I18" s="115">
        <f>'Cash Flow %s Yr4'!I18</f>
        <v>0.1</v>
      </c>
      <c r="J18" s="115">
        <f>'Cash Flow %s Yr4'!J18</f>
        <v>0.1</v>
      </c>
      <c r="K18" s="115">
        <f>'Cash Flow %s Yr4'!K18</f>
        <v>0.1</v>
      </c>
      <c r="L18" s="115">
        <f>'Cash Flow %s Yr4'!L18</f>
        <v>0.1</v>
      </c>
      <c r="M18" s="115">
        <f>'Cash Flow %s Yr4'!M18</f>
        <v>0.1</v>
      </c>
      <c r="N18" s="115">
        <f>'Cash Flow %s Yr4'!N18</f>
        <v>0.1</v>
      </c>
      <c r="O18" s="115">
        <f>'Cash Flow %s Yr4'!O18</f>
        <v>0.1</v>
      </c>
      <c r="P18" s="115">
        <f>'Cash Flow %s Yr4'!P18</f>
        <v>0.1</v>
      </c>
      <c r="Q18" s="115">
        <f>'Cash Flow %s Yr4'!Q18</f>
        <v>0.1</v>
      </c>
      <c r="R18" s="115">
        <f>'Cash Flow %s Yr4'!R18</f>
        <v>0</v>
      </c>
      <c r="S18" s="111">
        <f t="shared" si="1"/>
        <v>0.99999999999999989</v>
      </c>
    </row>
    <row r="19" spans="1:20" s="31" customFormat="1" x14ac:dyDescent="0.25">
      <c r="A19" s="50"/>
      <c r="B19" s="65" t="str">
        <f>'Revenue Input'!B15</f>
        <v>8591</v>
      </c>
      <c r="C19" s="65" t="str">
        <f>'Revenue Input'!C15</f>
        <v>SB 740 Rent re-imbursement program</v>
      </c>
      <c r="D19" s="115">
        <f>'Cash Flow %s Yr4'!D19</f>
        <v>0</v>
      </c>
      <c r="E19" s="115">
        <f>'Cash Flow %s Yr4'!E19</f>
        <v>0</v>
      </c>
      <c r="F19" s="115">
        <f>'Cash Flow %s Yr4'!F19</f>
        <v>0</v>
      </c>
      <c r="G19" s="115">
        <f>'Cash Flow %s Yr4'!G19</f>
        <v>0</v>
      </c>
      <c r="H19" s="115">
        <f>'Cash Flow %s Yr4'!H19</f>
        <v>0.25</v>
      </c>
      <c r="I19" s="115">
        <f>'Cash Flow %s Yr4'!I19</f>
        <v>0</v>
      </c>
      <c r="J19" s="115">
        <f>'Cash Flow %s Yr4'!J19</f>
        <v>0</v>
      </c>
      <c r="K19" s="115">
        <f>'Cash Flow %s Yr4'!K19</f>
        <v>0.25</v>
      </c>
      <c r="L19" s="115">
        <f>'Cash Flow %s Yr4'!L19</f>
        <v>0</v>
      </c>
      <c r="M19" s="115">
        <f>'Cash Flow %s Yr4'!M19</f>
        <v>0</v>
      </c>
      <c r="N19" s="115">
        <f>'Cash Flow %s Yr4'!N19</f>
        <v>0.25</v>
      </c>
      <c r="O19" s="115">
        <f>'Cash Flow %s Yr4'!O19</f>
        <v>0.25</v>
      </c>
      <c r="P19" s="115">
        <f>'Cash Flow %s Yr4'!P19</f>
        <v>0</v>
      </c>
      <c r="Q19" s="115">
        <f>'Cash Flow %s Yr4'!Q19</f>
        <v>0</v>
      </c>
      <c r="R19" s="115">
        <f>'Cash Flow %s Yr4'!R19</f>
        <v>0</v>
      </c>
      <c r="S19" s="111">
        <f t="shared" si="1"/>
        <v>1</v>
      </c>
    </row>
    <row r="20" spans="1:20" s="31" customFormat="1" ht="18.75" x14ac:dyDescent="0.3">
      <c r="A20" s="47"/>
      <c r="B20" s="65" t="str">
        <f>'Revenue Input'!B16</f>
        <v xml:space="preserve">8594 </v>
      </c>
      <c r="C20" s="65" t="str">
        <f>'Revenue Input'!C16</f>
        <v>Prop 39 (Clean Energy)</v>
      </c>
      <c r="D20" s="115">
        <f>'Cash Flow %s Yr4'!D20</f>
        <v>0</v>
      </c>
      <c r="E20" s="115">
        <f>'Cash Flow %s Yr4'!E20</f>
        <v>0</v>
      </c>
      <c r="F20" s="115">
        <f>'Cash Flow %s Yr4'!F20</f>
        <v>0</v>
      </c>
      <c r="G20" s="115">
        <f>'Cash Flow %s Yr4'!G20</f>
        <v>0</v>
      </c>
      <c r="H20" s="115">
        <f>'Cash Flow %s Yr4'!H20</f>
        <v>0.65</v>
      </c>
      <c r="I20" s="115">
        <f>'Cash Flow %s Yr4'!I20</f>
        <v>0</v>
      </c>
      <c r="J20" s="115">
        <f>'Cash Flow %s Yr4'!J20</f>
        <v>0</v>
      </c>
      <c r="K20" s="115">
        <f>'Cash Flow %s Yr4'!K20</f>
        <v>0</v>
      </c>
      <c r="L20" s="115">
        <f>'Cash Flow %s Yr4'!L20</f>
        <v>0</v>
      </c>
      <c r="M20" s="115">
        <f>'Cash Flow %s Yr4'!M20</f>
        <v>0</v>
      </c>
      <c r="N20" s="115">
        <f>'Cash Flow %s Yr4'!N20</f>
        <v>0</v>
      </c>
      <c r="O20" s="115">
        <f>'Cash Flow %s Yr4'!O20</f>
        <v>0.35</v>
      </c>
      <c r="P20" s="115">
        <f>'Cash Flow %s Yr4'!P20</f>
        <v>0</v>
      </c>
      <c r="Q20" s="115">
        <f>'Cash Flow %s Yr4'!Q20</f>
        <v>0</v>
      </c>
      <c r="R20" s="115">
        <f>'Cash Flow %s Yr4'!R20</f>
        <v>0</v>
      </c>
      <c r="S20" s="111">
        <f t="shared" si="1"/>
        <v>1</v>
      </c>
    </row>
    <row r="21" spans="1:20" s="31" customFormat="1" ht="18.75" x14ac:dyDescent="0.3">
      <c r="A21" s="47"/>
      <c r="B21" s="65" t="str">
        <f>'Revenue Input'!B17</f>
        <v>8550</v>
      </c>
      <c r="C21" s="65" t="str">
        <f>'Revenue Input'!C17</f>
        <v>Mandate Block Grant</v>
      </c>
      <c r="D21" s="115">
        <f>'Cash Flow %s Yr4'!D21</f>
        <v>0</v>
      </c>
      <c r="E21" s="115">
        <f>'Cash Flow %s Yr4'!E21</f>
        <v>0</v>
      </c>
      <c r="F21" s="115">
        <f>'Cash Flow %s Yr4'!F21</f>
        <v>0.5</v>
      </c>
      <c r="G21" s="115">
        <f>'Cash Flow %s Yr4'!G21</f>
        <v>0</v>
      </c>
      <c r="H21" s="115">
        <f>'Cash Flow %s Yr4'!H21</f>
        <v>0</v>
      </c>
      <c r="I21" s="115">
        <f>'Cash Flow %s Yr4'!I21</f>
        <v>0</v>
      </c>
      <c r="J21" s="115">
        <f>'Cash Flow %s Yr4'!J21</f>
        <v>0.5</v>
      </c>
      <c r="K21" s="115">
        <f>'Cash Flow %s Yr4'!K21</f>
        <v>0</v>
      </c>
      <c r="L21" s="115">
        <f>'Cash Flow %s Yr4'!L21</f>
        <v>0</v>
      </c>
      <c r="M21" s="115">
        <f>'Cash Flow %s Yr4'!M21</f>
        <v>0</v>
      </c>
      <c r="N21" s="115">
        <f>'Cash Flow %s Yr4'!N21</f>
        <v>0</v>
      </c>
      <c r="O21" s="115">
        <f>'Cash Flow %s Yr4'!O21</f>
        <v>0</v>
      </c>
      <c r="P21" s="115">
        <f>'Cash Flow %s Yr4'!P21</f>
        <v>0</v>
      </c>
      <c r="Q21" s="115">
        <f>'Cash Flow %s Yr4'!Q21</f>
        <v>0</v>
      </c>
      <c r="R21" s="115">
        <f>'Cash Flow %s Yr4'!R21</f>
        <v>0</v>
      </c>
      <c r="S21" s="111">
        <f>SUM(D21:R21)</f>
        <v>1</v>
      </c>
    </row>
    <row r="22" spans="1:20" s="31" customFormat="1" ht="18.75" x14ac:dyDescent="0.3">
      <c r="A22" s="47"/>
      <c r="B22" s="65" t="str">
        <f>'Revenue Input'!B18</f>
        <v>8590</v>
      </c>
      <c r="C22" s="65" t="str">
        <f>'Revenue Input'!C18</f>
        <v>One Time Funds / Teacher Effectiveness</v>
      </c>
      <c r="D22" s="115">
        <f>'Cash Flow %s Yr4'!D22</f>
        <v>0</v>
      </c>
      <c r="E22" s="115">
        <f>'Cash Flow %s Yr4'!E22</f>
        <v>0</v>
      </c>
      <c r="F22" s="115">
        <f>'Cash Flow %s Yr4'!F22</f>
        <v>0</v>
      </c>
      <c r="G22" s="115">
        <f>'Cash Flow %s Yr4'!G22</f>
        <v>0</v>
      </c>
      <c r="H22" s="115">
        <f>'Cash Flow %s Yr4'!H22</f>
        <v>0</v>
      </c>
      <c r="I22" s="115">
        <f>'Cash Flow %s Yr4'!I22</f>
        <v>0</v>
      </c>
      <c r="J22" s="115">
        <f>'Cash Flow %s Yr4'!J22</f>
        <v>0.4</v>
      </c>
      <c r="K22" s="115">
        <f>'Cash Flow %s Yr4'!K22</f>
        <v>0</v>
      </c>
      <c r="L22" s="115">
        <f>'Cash Flow %s Yr4'!L22</f>
        <v>0</v>
      </c>
      <c r="M22" s="115">
        <f>'Cash Flow %s Yr4'!M22</f>
        <v>0.4</v>
      </c>
      <c r="N22" s="115">
        <f>'Cash Flow %s Yr4'!N22</f>
        <v>0</v>
      </c>
      <c r="O22" s="115">
        <f>'Cash Flow %s Yr4'!O22</f>
        <v>0.2</v>
      </c>
      <c r="P22" s="115">
        <f>'Cash Flow %s Yr4'!P22</f>
        <v>0</v>
      </c>
      <c r="Q22" s="115">
        <f>'Cash Flow %s Yr4'!Q22</f>
        <v>0</v>
      </c>
      <c r="R22" s="115">
        <f>'Cash Flow %s Yr4'!R22</f>
        <v>0</v>
      </c>
      <c r="S22" s="111">
        <f t="shared" si="1"/>
        <v>1</v>
      </c>
    </row>
    <row r="23" spans="1:20" s="31" customFormat="1" ht="18.75" x14ac:dyDescent="0.3">
      <c r="A23" s="47"/>
      <c r="B23" s="72"/>
      <c r="C23" s="50"/>
      <c r="D23" s="120"/>
      <c r="E23" s="120"/>
      <c r="F23" s="120"/>
      <c r="G23" s="120"/>
      <c r="H23" s="120"/>
      <c r="I23" s="120"/>
      <c r="J23" s="120"/>
      <c r="K23" s="120"/>
      <c r="L23" s="120"/>
      <c r="M23" s="120"/>
      <c r="N23" s="120"/>
      <c r="O23" s="120"/>
      <c r="P23" s="120"/>
      <c r="Q23" s="120"/>
      <c r="R23" s="121"/>
      <c r="S23" s="111"/>
    </row>
    <row r="24" spans="1:20" s="31" customFormat="1" ht="18.75" x14ac:dyDescent="0.3">
      <c r="A24" s="47"/>
      <c r="B24" s="72"/>
      <c r="C24" s="50"/>
      <c r="D24" s="119"/>
      <c r="E24" s="119"/>
      <c r="F24" s="119"/>
      <c r="G24" s="119"/>
      <c r="H24" s="119"/>
      <c r="I24" s="119"/>
      <c r="J24" s="119"/>
      <c r="K24" s="119"/>
      <c r="L24" s="119"/>
      <c r="M24" s="119"/>
      <c r="N24" s="119"/>
      <c r="O24" s="119"/>
      <c r="P24" s="119"/>
      <c r="Q24" s="119"/>
      <c r="R24" s="119"/>
      <c r="S24" s="111"/>
    </row>
    <row r="25" spans="1:20" s="31" customFormat="1" ht="18.75" x14ac:dyDescent="0.3">
      <c r="B25" s="47" t="s">
        <v>798</v>
      </c>
      <c r="C25" s="50"/>
      <c r="D25" s="119"/>
      <c r="E25" s="119"/>
      <c r="F25" s="119"/>
      <c r="G25" s="119"/>
      <c r="H25" s="119"/>
      <c r="I25" s="119"/>
      <c r="J25" s="119"/>
      <c r="K25" s="119"/>
      <c r="L25" s="119"/>
      <c r="M25" s="119"/>
      <c r="N25" s="119"/>
      <c r="O25" s="119"/>
      <c r="P25" s="119"/>
      <c r="Q25" s="119"/>
      <c r="R25" s="119"/>
      <c r="S25" s="111"/>
    </row>
    <row r="26" spans="1:20" s="31" customFormat="1" ht="18.75" x14ac:dyDescent="0.3">
      <c r="A26" s="47"/>
      <c r="B26" s="65" t="str">
        <f>'Revenue Input'!B22</f>
        <v>8220</v>
      </c>
      <c r="C26" s="65" t="str">
        <f>'Revenue Input'!C22</f>
        <v>Federal Child Nutrition Programs</v>
      </c>
      <c r="D26" s="115">
        <f>'Cash Flow %s Yr4'!D26</f>
        <v>0</v>
      </c>
      <c r="E26" s="115">
        <f>'Cash Flow %s Yr4'!E26</f>
        <v>0</v>
      </c>
      <c r="F26" s="115">
        <f>'Cash Flow %s Yr4'!F26</f>
        <v>0.1</v>
      </c>
      <c r="G26" s="115">
        <f>'Cash Flow %s Yr4'!G26</f>
        <v>0.1</v>
      </c>
      <c r="H26" s="115">
        <f>'Cash Flow %s Yr4'!H26</f>
        <v>0.1</v>
      </c>
      <c r="I26" s="115">
        <f>'Cash Flow %s Yr4'!I26</f>
        <v>0.1</v>
      </c>
      <c r="J26" s="115">
        <f>'Cash Flow %s Yr4'!J26</f>
        <v>0.1</v>
      </c>
      <c r="K26" s="115">
        <f>'Cash Flow %s Yr4'!K26</f>
        <v>0.1</v>
      </c>
      <c r="L26" s="115">
        <f>'Cash Flow %s Yr4'!L26</f>
        <v>0.1</v>
      </c>
      <c r="M26" s="115">
        <f>'Cash Flow %s Yr4'!M26</f>
        <v>0.1</v>
      </c>
      <c r="N26" s="115">
        <f>'Cash Flow %s Yr4'!N26</f>
        <v>0.1</v>
      </c>
      <c r="O26" s="115">
        <f>'Cash Flow %s Yr4'!O26</f>
        <v>0.1</v>
      </c>
      <c r="P26" s="115">
        <f>'Cash Flow %s Yr4'!P26</f>
        <v>0</v>
      </c>
      <c r="Q26" s="115">
        <f>'Cash Flow %s Yr4'!Q26</f>
        <v>0</v>
      </c>
      <c r="R26" s="115">
        <f>'Cash Flow %s Yr4'!R26</f>
        <v>0</v>
      </c>
      <c r="S26" s="111">
        <f t="shared" ref="S26:S33" si="2">SUM(D26:R26)</f>
        <v>0.99999999999999989</v>
      </c>
    </row>
    <row r="27" spans="1:20" s="31" customFormat="1" ht="18.75" x14ac:dyDescent="0.3">
      <c r="A27" s="47"/>
      <c r="B27" s="65" t="str">
        <f>'Revenue Input'!B23</f>
        <v>8290</v>
      </c>
      <c r="C27" s="65" t="str">
        <f>'Revenue Input'!C23</f>
        <v>All Other Federal Revenue, inc Facilities Incentive Grants program</v>
      </c>
      <c r="D27" s="115">
        <f>'Cash Flow %s Yr4'!D27</f>
        <v>0</v>
      </c>
      <c r="E27" s="115">
        <f>'Cash Flow %s Yr4'!E27</f>
        <v>0</v>
      </c>
      <c r="F27" s="115">
        <f>'Cash Flow %s Yr4'!F27</f>
        <v>0</v>
      </c>
      <c r="G27" s="115">
        <f>'Cash Flow %s Yr4'!G27</f>
        <v>0</v>
      </c>
      <c r="H27" s="115">
        <f>'Cash Flow %s Yr4'!H27</f>
        <v>0</v>
      </c>
      <c r="I27" s="115">
        <f>'Cash Flow %s Yr4'!I27</f>
        <v>0</v>
      </c>
      <c r="J27" s="115">
        <f>'Cash Flow %s Yr4'!J27</f>
        <v>0.25</v>
      </c>
      <c r="K27" s="115">
        <f>'Cash Flow %s Yr4'!K27</f>
        <v>0</v>
      </c>
      <c r="L27" s="115">
        <f>'Cash Flow %s Yr4'!L27</f>
        <v>0</v>
      </c>
      <c r="M27" s="115">
        <f>'Cash Flow %s Yr4'!M27</f>
        <v>0.5</v>
      </c>
      <c r="N27" s="115">
        <f>'Cash Flow %s Yr4'!N27</f>
        <v>0</v>
      </c>
      <c r="O27" s="115">
        <f>'Cash Flow %s Yr4'!O27</f>
        <v>0.25</v>
      </c>
      <c r="P27" s="115">
        <f>'Cash Flow %s Yr4'!P27</f>
        <v>0</v>
      </c>
      <c r="Q27" s="115">
        <f>'Cash Flow %s Yr4'!Q27</f>
        <v>0</v>
      </c>
      <c r="R27" s="115">
        <f>'Cash Flow %s Yr4'!R27</f>
        <v>0</v>
      </c>
      <c r="S27" s="111">
        <f t="shared" si="2"/>
        <v>1</v>
      </c>
    </row>
    <row r="28" spans="1:20" s="31" customFormat="1" ht="18.75" x14ac:dyDescent="0.3">
      <c r="A28" s="47"/>
      <c r="B28" s="65" t="str">
        <f>'Revenue Input'!B24</f>
        <v>8291</v>
      </c>
      <c r="C28" s="65" t="str">
        <f>'Revenue Input'!C24</f>
        <v>Title I</v>
      </c>
      <c r="D28" s="115">
        <f>'Cash Flow %s Yr4'!D28</f>
        <v>0</v>
      </c>
      <c r="E28" s="115">
        <f>'Cash Flow %s Yr4'!E28</f>
        <v>0</v>
      </c>
      <c r="F28" s="115">
        <f>'Cash Flow %s Yr4'!F28</f>
        <v>0</v>
      </c>
      <c r="G28" s="115">
        <f>'Cash Flow %s Yr4'!G28</f>
        <v>0</v>
      </c>
      <c r="H28" s="115">
        <f>'Cash Flow %s Yr4'!H28</f>
        <v>0</v>
      </c>
      <c r="I28" s="115">
        <f>'Cash Flow %s Yr4'!I28</f>
        <v>0</v>
      </c>
      <c r="J28" s="115">
        <f>'Cash Flow %s Yr4'!J28</f>
        <v>0.25</v>
      </c>
      <c r="K28" s="115">
        <f>'Cash Flow %s Yr4'!K28</f>
        <v>0</v>
      </c>
      <c r="L28" s="115">
        <f>'Cash Flow %s Yr4'!L28</f>
        <v>0</v>
      </c>
      <c r="M28" s="115">
        <f>'Cash Flow %s Yr4'!M28</f>
        <v>0.5</v>
      </c>
      <c r="N28" s="115">
        <f>'Cash Flow %s Yr4'!N28</f>
        <v>0</v>
      </c>
      <c r="O28" s="115">
        <f>'Cash Flow %s Yr4'!O28</f>
        <v>0.25</v>
      </c>
      <c r="P28" s="115">
        <f>'Cash Flow %s Yr4'!P28</f>
        <v>0</v>
      </c>
      <c r="Q28" s="115">
        <f>'Cash Flow %s Yr4'!Q28</f>
        <v>0</v>
      </c>
      <c r="R28" s="115">
        <f>'Cash Flow %s Yr4'!R28</f>
        <v>0</v>
      </c>
      <c r="S28" s="111">
        <f t="shared" si="2"/>
        <v>1</v>
      </c>
    </row>
    <row r="29" spans="1:20" s="31" customFormat="1" ht="18.75" x14ac:dyDescent="0.3">
      <c r="A29" s="47"/>
      <c r="B29" s="65" t="str">
        <f>'Revenue Input'!B25</f>
        <v>8292</v>
      </c>
      <c r="C29" s="65" t="str">
        <f>'Revenue Input'!C25</f>
        <v>Title II</v>
      </c>
      <c r="D29" s="115">
        <f>'Cash Flow %s Yr4'!D29</f>
        <v>0</v>
      </c>
      <c r="E29" s="115">
        <f>'Cash Flow %s Yr4'!E29</f>
        <v>0</v>
      </c>
      <c r="F29" s="115">
        <f>'Cash Flow %s Yr4'!F29</f>
        <v>0</v>
      </c>
      <c r="G29" s="115">
        <f>'Cash Flow %s Yr4'!G29</f>
        <v>0</v>
      </c>
      <c r="H29" s="115">
        <f>'Cash Flow %s Yr4'!H29</f>
        <v>0</v>
      </c>
      <c r="I29" s="115">
        <f>'Cash Flow %s Yr4'!I29</f>
        <v>0</v>
      </c>
      <c r="J29" s="115">
        <f>'Cash Flow %s Yr4'!J29</f>
        <v>0.25</v>
      </c>
      <c r="K29" s="115">
        <f>'Cash Flow %s Yr4'!K29</f>
        <v>0</v>
      </c>
      <c r="L29" s="115">
        <f>'Cash Flow %s Yr4'!L29</f>
        <v>0</v>
      </c>
      <c r="M29" s="115">
        <f>'Cash Flow %s Yr4'!M29</f>
        <v>0.5</v>
      </c>
      <c r="N29" s="115">
        <f>'Cash Flow %s Yr4'!N29</f>
        <v>0</v>
      </c>
      <c r="O29" s="115">
        <f>'Cash Flow %s Yr4'!O29</f>
        <v>0.25</v>
      </c>
      <c r="P29" s="115">
        <f>'Cash Flow %s Yr4'!P29</f>
        <v>0</v>
      </c>
      <c r="Q29" s="115">
        <f>'Cash Flow %s Yr4'!Q29</f>
        <v>0</v>
      </c>
      <c r="R29" s="115">
        <f>'Cash Flow %s Yr4'!R29</f>
        <v>0</v>
      </c>
      <c r="S29" s="111">
        <f t="shared" si="2"/>
        <v>1</v>
      </c>
    </row>
    <row r="30" spans="1:20" s="31" customFormat="1" ht="18.75" x14ac:dyDescent="0.3">
      <c r="A30" s="47"/>
      <c r="B30" s="65" t="str">
        <f>'Revenue Input'!B26</f>
        <v>8293</v>
      </c>
      <c r="C30" s="65" t="str">
        <f>'Revenue Input'!C26</f>
        <v>Title III</v>
      </c>
      <c r="D30" s="115">
        <f>'Cash Flow %s Yr4'!D30</f>
        <v>0</v>
      </c>
      <c r="E30" s="115">
        <f>'Cash Flow %s Yr4'!E30</f>
        <v>0</v>
      </c>
      <c r="F30" s="115">
        <f>'Cash Flow %s Yr4'!F30</f>
        <v>0</v>
      </c>
      <c r="G30" s="115">
        <f>'Cash Flow %s Yr4'!G30</f>
        <v>0</v>
      </c>
      <c r="H30" s="115">
        <f>'Cash Flow %s Yr4'!H30</f>
        <v>0</v>
      </c>
      <c r="I30" s="115">
        <f>'Cash Flow %s Yr4'!I30</f>
        <v>0</v>
      </c>
      <c r="J30" s="115">
        <f>'Cash Flow %s Yr4'!J30</f>
        <v>0.25</v>
      </c>
      <c r="K30" s="115">
        <f>'Cash Flow %s Yr4'!K30</f>
        <v>0</v>
      </c>
      <c r="L30" s="115">
        <f>'Cash Flow %s Yr4'!L30</f>
        <v>0</v>
      </c>
      <c r="M30" s="115">
        <f>'Cash Flow %s Yr4'!M30</f>
        <v>0.5</v>
      </c>
      <c r="N30" s="115">
        <f>'Cash Flow %s Yr4'!N30</f>
        <v>0</v>
      </c>
      <c r="O30" s="115">
        <f>'Cash Flow %s Yr4'!O30</f>
        <v>0.25</v>
      </c>
      <c r="P30" s="115">
        <f>'Cash Flow %s Yr4'!P30</f>
        <v>0</v>
      </c>
      <c r="Q30" s="115">
        <f>'Cash Flow %s Yr4'!Q30</f>
        <v>0</v>
      </c>
      <c r="R30" s="115">
        <f>'Cash Flow %s Yr4'!R30</f>
        <v>0</v>
      </c>
      <c r="S30" s="111">
        <f t="shared" si="2"/>
        <v>1</v>
      </c>
    </row>
    <row r="31" spans="1:20" s="31" customFormat="1" ht="18.75" x14ac:dyDescent="0.3">
      <c r="A31" s="47"/>
      <c r="B31" s="65" t="str">
        <f>'Revenue Input'!B27</f>
        <v>8294</v>
      </c>
      <c r="C31" s="65" t="str">
        <f>'Revenue Input'!C27</f>
        <v>Title IV</v>
      </c>
      <c r="D31" s="115">
        <f>'Cash Flow %s Yr4'!D31</f>
        <v>0</v>
      </c>
      <c r="E31" s="115">
        <f>'Cash Flow %s Yr4'!E31</f>
        <v>0</v>
      </c>
      <c r="F31" s="115">
        <f>'Cash Flow %s Yr4'!F31</f>
        <v>0</v>
      </c>
      <c r="G31" s="115">
        <f>'Cash Flow %s Yr4'!G31</f>
        <v>0</v>
      </c>
      <c r="H31" s="115">
        <f>'Cash Flow %s Yr4'!H31</f>
        <v>0</v>
      </c>
      <c r="I31" s="115">
        <f>'Cash Flow %s Yr4'!I31</f>
        <v>0</v>
      </c>
      <c r="J31" s="115">
        <f>'Cash Flow %s Yr4'!J31</f>
        <v>0.25</v>
      </c>
      <c r="K31" s="115">
        <f>'Cash Flow %s Yr4'!K31</f>
        <v>0</v>
      </c>
      <c r="L31" s="115">
        <f>'Cash Flow %s Yr4'!L31</f>
        <v>0</v>
      </c>
      <c r="M31" s="115">
        <f>'Cash Flow %s Yr4'!M31</f>
        <v>0.5</v>
      </c>
      <c r="N31" s="115">
        <f>'Cash Flow %s Yr4'!N31</f>
        <v>0</v>
      </c>
      <c r="O31" s="115">
        <f>'Cash Flow %s Yr4'!O31</f>
        <v>0.25</v>
      </c>
      <c r="P31" s="115">
        <f>'Cash Flow %s Yr4'!P31</f>
        <v>0</v>
      </c>
      <c r="Q31" s="115">
        <f>'Cash Flow %s Yr4'!Q31</f>
        <v>0</v>
      </c>
      <c r="R31" s="115">
        <f>'Cash Flow %s Yr4'!R31</f>
        <v>0</v>
      </c>
      <c r="S31" s="111">
        <f t="shared" si="2"/>
        <v>1</v>
      </c>
    </row>
    <row r="32" spans="1:20" s="31" customFormat="1" ht="18.75" x14ac:dyDescent="0.3">
      <c r="A32" s="47"/>
      <c r="B32" s="65" t="str">
        <f>'Revenue Input'!B28</f>
        <v>8295</v>
      </c>
      <c r="C32" s="65" t="str">
        <f>'Revenue Input'!C28</f>
        <v>Title V</v>
      </c>
      <c r="D32" s="115">
        <f>'Cash Flow %s Yr4'!D32</f>
        <v>0</v>
      </c>
      <c r="E32" s="115">
        <f>'Cash Flow %s Yr4'!E32</f>
        <v>0</v>
      </c>
      <c r="F32" s="115">
        <f>'Cash Flow %s Yr4'!F32</f>
        <v>1</v>
      </c>
      <c r="G32" s="115">
        <f>'Cash Flow %s Yr4'!G32</f>
        <v>0</v>
      </c>
      <c r="H32" s="115">
        <f>'Cash Flow %s Yr4'!H32</f>
        <v>0</v>
      </c>
      <c r="I32" s="115">
        <f>'Cash Flow %s Yr4'!I32</f>
        <v>0</v>
      </c>
      <c r="J32" s="115">
        <f>'Cash Flow %s Yr4'!J32</f>
        <v>0</v>
      </c>
      <c r="K32" s="115">
        <f>'Cash Flow %s Yr4'!K32</f>
        <v>0</v>
      </c>
      <c r="L32" s="115">
        <f>'Cash Flow %s Yr4'!L32</f>
        <v>0</v>
      </c>
      <c r="M32" s="115">
        <f>'Cash Flow %s Yr4'!M32</f>
        <v>0</v>
      </c>
      <c r="N32" s="115">
        <f>'Cash Flow %s Yr4'!N32</f>
        <v>0</v>
      </c>
      <c r="O32" s="115">
        <f>'Cash Flow %s Yr4'!O32</f>
        <v>0</v>
      </c>
      <c r="P32" s="115">
        <f>'Cash Flow %s Yr4'!P32</f>
        <v>0</v>
      </c>
      <c r="Q32" s="115">
        <f>'Cash Flow %s Yr4'!Q32</f>
        <v>0</v>
      </c>
      <c r="R32" s="115">
        <f>'Cash Flow %s Yr4'!R32</f>
        <v>0</v>
      </c>
      <c r="S32" s="111">
        <f t="shared" si="2"/>
        <v>1</v>
      </c>
    </row>
    <row r="33" spans="1:19" s="31" customFormat="1" ht="18.75" x14ac:dyDescent="0.3">
      <c r="A33" s="47"/>
      <c r="B33" s="65" t="str">
        <f>'Revenue Input'!B29</f>
        <v>8299</v>
      </c>
      <c r="C33" s="65" t="str">
        <f>'Revenue Input'!C29</f>
        <v>Prior Year Federal Revenue</v>
      </c>
      <c r="D33" s="115">
        <f>'Cash Flow %s Yr4'!D33</f>
        <v>0</v>
      </c>
      <c r="E33" s="115">
        <f>'Cash Flow %s Yr4'!E33</f>
        <v>0</v>
      </c>
      <c r="F33" s="115">
        <f>'Cash Flow %s Yr4'!F33</f>
        <v>0.5</v>
      </c>
      <c r="G33" s="115">
        <f>'Cash Flow %s Yr4'!G33</f>
        <v>0</v>
      </c>
      <c r="H33" s="115">
        <f>'Cash Flow %s Yr4'!H33</f>
        <v>0</v>
      </c>
      <c r="I33" s="115" t="e">
        <f>'Cash Flow %s Yr4'!I33</f>
        <v>#REF!</v>
      </c>
      <c r="J33" s="115">
        <f>'Cash Flow %s Yr4'!J33</f>
        <v>0</v>
      </c>
      <c r="K33" s="115">
        <f>'Cash Flow %s Yr4'!K33</f>
        <v>0.4</v>
      </c>
      <c r="L33" s="115">
        <f>'Cash Flow %s Yr4'!L33</f>
        <v>0</v>
      </c>
      <c r="M33" s="115">
        <f>'Cash Flow %s Yr4'!M33</f>
        <v>0</v>
      </c>
      <c r="N33" s="115">
        <f>'Cash Flow %s Yr4'!N33</f>
        <v>0.1</v>
      </c>
      <c r="O33" s="115">
        <f>'Cash Flow %s Yr4'!O33</f>
        <v>0</v>
      </c>
      <c r="P33" s="115">
        <f>'Cash Flow %s Yr4'!P33</f>
        <v>0</v>
      </c>
      <c r="Q33" s="115">
        <f>'Cash Flow %s Yr4'!Q33</f>
        <v>0</v>
      </c>
      <c r="R33" s="115">
        <f>'Cash Flow %s Yr4'!R33</f>
        <v>0</v>
      </c>
      <c r="S33" s="111" t="e">
        <f t="shared" si="2"/>
        <v>#REF!</v>
      </c>
    </row>
    <row r="34" spans="1:19" s="31" customFormat="1" ht="18.75" x14ac:dyDescent="0.3">
      <c r="A34" s="47"/>
      <c r="B34" s="72"/>
      <c r="C34" s="50"/>
      <c r="D34" s="120"/>
      <c r="E34" s="120"/>
      <c r="F34" s="120"/>
      <c r="G34" s="120"/>
      <c r="H34" s="120"/>
      <c r="I34" s="120"/>
      <c r="J34" s="120"/>
      <c r="K34" s="120"/>
      <c r="L34" s="120"/>
      <c r="M34" s="120"/>
      <c r="N34" s="120"/>
      <c r="O34" s="120"/>
      <c r="P34" s="120"/>
      <c r="Q34" s="120"/>
      <c r="R34" s="120"/>
      <c r="S34" s="111"/>
    </row>
    <row r="35" spans="1:19" s="31" customFormat="1" ht="18.75" x14ac:dyDescent="0.3">
      <c r="A35" s="47"/>
      <c r="B35" s="72"/>
      <c r="C35" s="50"/>
      <c r="D35" s="123"/>
      <c r="E35" s="123"/>
      <c r="F35" s="123"/>
      <c r="G35" s="123"/>
      <c r="H35" s="123"/>
      <c r="I35" s="123"/>
      <c r="J35" s="123"/>
      <c r="K35" s="123"/>
      <c r="L35" s="123"/>
      <c r="M35" s="123"/>
      <c r="N35" s="123"/>
      <c r="O35" s="123"/>
      <c r="P35" s="123"/>
      <c r="Q35" s="123"/>
      <c r="R35" s="123"/>
      <c r="S35" s="111"/>
    </row>
    <row r="36" spans="1:19" s="31" customFormat="1" ht="18.75" x14ac:dyDescent="0.3">
      <c r="B36" s="47" t="s">
        <v>808</v>
      </c>
      <c r="C36" s="50"/>
      <c r="D36" s="123"/>
      <c r="E36" s="123"/>
      <c r="F36" s="123"/>
      <c r="G36" s="123"/>
      <c r="H36" s="123"/>
      <c r="I36" s="123"/>
      <c r="J36" s="123"/>
      <c r="K36" s="123"/>
      <c r="L36" s="123"/>
      <c r="M36" s="123"/>
      <c r="N36" s="123"/>
      <c r="O36" s="123"/>
      <c r="P36" s="123"/>
      <c r="Q36" s="123"/>
      <c r="R36" s="123"/>
      <c r="S36" s="111"/>
    </row>
    <row r="37" spans="1:19" s="31" customFormat="1" ht="18.75" x14ac:dyDescent="0.3">
      <c r="A37" s="47"/>
      <c r="B37" s="65" t="str">
        <f>'Revenue Input'!B33</f>
        <v>8660</v>
      </c>
      <c r="C37" s="65" t="str">
        <f>'Revenue Input'!C33</f>
        <v>Interest</v>
      </c>
      <c r="D37" s="115">
        <f>'Cash Flow %s Yr4'!D37</f>
        <v>8.3000000000000004E-2</v>
      </c>
      <c r="E37" s="115">
        <f>'Cash Flow %s Yr4'!E37</f>
        <v>8.3000000000000004E-2</v>
      </c>
      <c r="F37" s="115">
        <f>'Cash Flow %s Yr4'!F37</f>
        <v>8.3000000000000004E-2</v>
      </c>
      <c r="G37" s="115">
        <f>'Cash Flow %s Yr4'!G37</f>
        <v>8.3000000000000004E-2</v>
      </c>
      <c r="H37" s="115">
        <f>'Cash Flow %s Yr4'!H37</f>
        <v>8.3000000000000004E-2</v>
      </c>
      <c r="I37" s="115">
        <f>'Cash Flow %s Yr4'!I37</f>
        <v>8.3000000000000004E-2</v>
      </c>
      <c r="J37" s="115">
        <f>'Cash Flow %s Yr4'!J37</f>
        <v>8.3000000000000004E-2</v>
      </c>
      <c r="K37" s="115">
        <f>'Cash Flow %s Yr4'!K37</f>
        <v>8.3000000000000004E-2</v>
      </c>
      <c r="L37" s="115">
        <f>'Cash Flow %s Yr4'!L37</f>
        <v>8.4000000000000005E-2</v>
      </c>
      <c r="M37" s="115">
        <f>'Cash Flow %s Yr4'!M37</f>
        <v>8.4000000000000005E-2</v>
      </c>
      <c r="N37" s="115">
        <f>'Cash Flow %s Yr4'!N37</f>
        <v>8.4000000000000005E-2</v>
      </c>
      <c r="O37" s="115">
        <f>'Cash Flow %s Yr4'!O37</f>
        <v>8.4000000000000005E-2</v>
      </c>
      <c r="P37" s="115">
        <f>'Cash Flow %s Yr4'!P37</f>
        <v>0</v>
      </c>
      <c r="Q37" s="115">
        <f>'Cash Flow %s Yr4'!Q37</f>
        <v>0</v>
      </c>
      <c r="R37" s="115">
        <f>'Cash Flow %s Yr4'!R37</f>
        <v>0</v>
      </c>
      <c r="S37" s="111">
        <f t="shared" ref="S37:S49" si="3">SUM(D37:R37)</f>
        <v>0.99999999999999989</v>
      </c>
    </row>
    <row r="38" spans="1:19" s="31" customFormat="1" ht="18.75" x14ac:dyDescent="0.3">
      <c r="A38" s="47"/>
      <c r="B38" s="65" t="str">
        <f>'Revenue Input'!B34</f>
        <v>8782</v>
      </c>
      <c r="C38" s="65" t="str">
        <f>'Revenue Input'!C34</f>
        <v>All Other Transfers from County Offices</v>
      </c>
      <c r="D38" s="115">
        <f>'Cash Flow %s Yr4'!D38</f>
        <v>0</v>
      </c>
      <c r="E38" s="115">
        <f>'Cash Flow %s Yr4'!E38</f>
        <v>0</v>
      </c>
      <c r="F38" s="115">
        <f>'Cash Flow %s Yr4'!F38</f>
        <v>0.1</v>
      </c>
      <c r="G38" s="115">
        <f>'Cash Flow %s Yr4'!G38</f>
        <v>0.1</v>
      </c>
      <c r="H38" s="115">
        <f>'Cash Flow %s Yr4'!H38</f>
        <v>0.1</v>
      </c>
      <c r="I38" s="115">
        <f>'Cash Flow %s Yr4'!I38</f>
        <v>0.1</v>
      </c>
      <c r="J38" s="115">
        <f>'Cash Flow %s Yr4'!J38</f>
        <v>0.1</v>
      </c>
      <c r="K38" s="115">
        <f>'Cash Flow %s Yr4'!K38</f>
        <v>0.1</v>
      </c>
      <c r="L38" s="115">
        <f>'Cash Flow %s Yr4'!L38</f>
        <v>0.1</v>
      </c>
      <c r="M38" s="115">
        <f>'Cash Flow %s Yr4'!M38</f>
        <v>0.1</v>
      </c>
      <c r="N38" s="115">
        <f>'Cash Flow %s Yr4'!N38</f>
        <v>0.1</v>
      </c>
      <c r="O38" s="115">
        <f>'Cash Flow %s Yr4'!O38</f>
        <v>0.1</v>
      </c>
      <c r="P38" s="115">
        <f>'Cash Flow %s Yr4'!P38</f>
        <v>0</v>
      </c>
      <c r="Q38" s="115">
        <f>'Cash Flow %s Yr4'!Q38</f>
        <v>0</v>
      </c>
      <c r="R38" s="115">
        <f>'Cash Flow %s Yr4'!R38</f>
        <v>0</v>
      </c>
      <c r="S38" s="111">
        <f t="shared" si="3"/>
        <v>0.99999999999999989</v>
      </c>
    </row>
    <row r="39" spans="1:19" s="31" customFormat="1" ht="18.75" x14ac:dyDescent="0.3">
      <c r="A39" s="47"/>
      <c r="B39" s="65" t="str">
        <f>'Revenue Input'!B35</f>
        <v>8784</v>
      </c>
      <c r="C39" s="65" t="str">
        <f>'Revenue Input'!C35</f>
        <v>All Other Transfers from Other Locations</v>
      </c>
      <c r="D39" s="115">
        <f>'Cash Flow %s Yr4'!D39</f>
        <v>0</v>
      </c>
      <c r="E39" s="115">
        <f>'Cash Flow %s Yr4'!E39</f>
        <v>0</v>
      </c>
      <c r="F39" s="115">
        <f>'Cash Flow %s Yr4'!F39</f>
        <v>0.1</v>
      </c>
      <c r="G39" s="115">
        <f>'Cash Flow %s Yr4'!G39</f>
        <v>0.1</v>
      </c>
      <c r="H39" s="115">
        <f>'Cash Flow %s Yr4'!H39</f>
        <v>0.1</v>
      </c>
      <c r="I39" s="115">
        <f>'Cash Flow %s Yr4'!I39</f>
        <v>0.1</v>
      </c>
      <c r="J39" s="115">
        <f>'Cash Flow %s Yr4'!J39</f>
        <v>0.1</v>
      </c>
      <c r="K39" s="115">
        <f>'Cash Flow %s Yr4'!K39</f>
        <v>0.1</v>
      </c>
      <c r="L39" s="115">
        <f>'Cash Flow %s Yr4'!L39</f>
        <v>0.1</v>
      </c>
      <c r="M39" s="115">
        <f>'Cash Flow %s Yr4'!M39</f>
        <v>0.1</v>
      </c>
      <c r="N39" s="115">
        <f>'Cash Flow %s Yr4'!N39</f>
        <v>0.1</v>
      </c>
      <c r="O39" s="115">
        <f>'Cash Flow %s Yr4'!O39</f>
        <v>0.1</v>
      </c>
      <c r="P39" s="115">
        <f>'Cash Flow %s Yr4'!P39</f>
        <v>0</v>
      </c>
      <c r="Q39" s="115">
        <f>'Cash Flow %s Yr4'!Q39</f>
        <v>0</v>
      </c>
      <c r="R39" s="115">
        <f>'Cash Flow %s Yr4'!R39</f>
        <v>0</v>
      </c>
      <c r="S39" s="111">
        <f t="shared" si="3"/>
        <v>0.99999999999999989</v>
      </c>
    </row>
    <row r="40" spans="1:19" s="31" customFormat="1" x14ac:dyDescent="0.25">
      <c r="A40" s="49"/>
      <c r="B40" s="65" t="str">
        <f>'Revenue Input'!B36</f>
        <v>8785</v>
      </c>
      <c r="C40" s="65" t="str">
        <f>'Revenue Input'!C36</f>
        <v>CMO Management fee</v>
      </c>
      <c r="D40" s="115">
        <f>'Cash Flow %s Yr4'!D40</f>
        <v>0</v>
      </c>
      <c r="E40" s="115">
        <f>'Cash Flow %s Yr4'!E40</f>
        <v>0</v>
      </c>
      <c r="F40" s="115">
        <f>'Cash Flow %s Yr4'!F40</f>
        <v>0.1</v>
      </c>
      <c r="G40" s="115">
        <f>'Cash Flow %s Yr4'!G40</f>
        <v>0.1</v>
      </c>
      <c r="H40" s="115">
        <f>'Cash Flow %s Yr4'!H40</f>
        <v>0.1</v>
      </c>
      <c r="I40" s="115">
        <f>'Cash Flow %s Yr4'!I40</f>
        <v>0.1</v>
      </c>
      <c r="J40" s="115">
        <f>'Cash Flow %s Yr4'!J40</f>
        <v>0.1</v>
      </c>
      <c r="K40" s="115">
        <f>'Cash Flow %s Yr4'!K40</f>
        <v>0.1</v>
      </c>
      <c r="L40" s="115">
        <f>'Cash Flow %s Yr4'!L40</f>
        <v>0.1</v>
      </c>
      <c r="M40" s="115">
        <f>'Cash Flow %s Yr4'!M40</f>
        <v>0.1</v>
      </c>
      <c r="N40" s="115">
        <f>'Cash Flow %s Yr4'!N40</f>
        <v>0.1</v>
      </c>
      <c r="O40" s="115">
        <f>'Cash Flow %s Yr4'!O40</f>
        <v>0.1</v>
      </c>
      <c r="P40" s="115">
        <f>'Cash Flow %s Yr4'!P40</f>
        <v>0</v>
      </c>
      <c r="Q40" s="115">
        <f>'Cash Flow %s Yr4'!Q40</f>
        <v>0</v>
      </c>
      <c r="R40" s="115">
        <f>'Cash Flow %s Yr4'!R40</f>
        <v>0</v>
      </c>
      <c r="S40" s="111">
        <f t="shared" si="3"/>
        <v>0.99999999999999989</v>
      </c>
    </row>
    <row r="41" spans="1:19" s="31" customFormat="1" x14ac:dyDescent="0.25">
      <c r="A41" s="50"/>
      <c r="B41" s="65" t="str">
        <f>'Revenue Input'!B37</f>
        <v>8792</v>
      </c>
      <c r="C41" s="65" t="str">
        <f>'Revenue Input'!C37</f>
        <v>Special Ed - AB 602</v>
      </c>
      <c r="D41" s="115">
        <f>'Cash Flow %s Yr4'!D41</f>
        <v>0</v>
      </c>
      <c r="E41" s="115">
        <f>'Cash Flow %s Yr4'!E41</f>
        <v>0</v>
      </c>
      <c r="F41" s="115">
        <f>'Cash Flow %s Yr4'!F41</f>
        <v>0.1</v>
      </c>
      <c r="G41" s="115">
        <f>'Cash Flow %s Yr4'!G41</f>
        <v>0.1</v>
      </c>
      <c r="H41" s="115">
        <f>'Cash Flow %s Yr4'!H41</f>
        <v>0.1</v>
      </c>
      <c r="I41" s="115">
        <f>'Cash Flow %s Yr4'!I41</f>
        <v>0.1</v>
      </c>
      <c r="J41" s="115">
        <f>'Cash Flow %s Yr4'!J41</f>
        <v>0.1</v>
      </c>
      <c r="K41" s="115">
        <f>'Cash Flow %s Yr4'!K41</f>
        <v>0.1</v>
      </c>
      <c r="L41" s="115">
        <f>'Cash Flow %s Yr4'!L41</f>
        <v>0.1</v>
      </c>
      <c r="M41" s="115">
        <f>'Cash Flow %s Yr4'!M41</f>
        <v>0.1</v>
      </c>
      <c r="N41" s="115">
        <f>'Cash Flow %s Yr4'!N41</f>
        <v>0.1</v>
      </c>
      <c r="O41" s="115">
        <f>'Cash Flow %s Yr4'!O41</f>
        <v>0.1</v>
      </c>
      <c r="P41" s="115">
        <f>'Cash Flow %s Yr4'!P41</f>
        <v>0</v>
      </c>
      <c r="Q41" s="115">
        <f>'Cash Flow %s Yr4'!Q41</f>
        <v>0</v>
      </c>
      <c r="R41" s="115">
        <f>'Cash Flow %s Yr4'!R41</f>
        <v>0</v>
      </c>
      <c r="S41" s="111">
        <f t="shared" si="3"/>
        <v>0.99999999999999989</v>
      </c>
    </row>
    <row r="42" spans="1:19" s="31" customFormat="1" ht="18.75" x14ac:dyDescent="0.3">
      <c r="A42" s="47"/>
      <c r="B42" s="65" t="str">
        <f>'Revenue Input'!B38</f>
        <v>8980</v>
      </c>
      <c r="C42" s="65" t="str">
        <f>'Revenue Input'!C38</f>
        <v>Student Lunch Revenue</v>
      </c>
      <c r="D42" s="115">
        <f>'Cash Flow %s Yr4'!D42</f>
        <v>0</v>
      </c>
      <c r="E42" s="115">
        <f>'Cash Flow %s Yr4'!E42</f>
        <v>0.05</v>
      </c>
      <c r="F42" s="115">
        <f>'Cash Flow %s Yr4'!F42</f>
        <v>0.1</v>
      </c>
      <c r="G42" s="115">
        <f>'Cash Flow %s Yr4'!G42</f>
        <v>0.1</v>
      </c>
      <c r="H42" s="115">
        <f>'Cash Flow %s Yr4'!H42</f>
        <v>0.1</v>
      </c>
      <c r="I42" s="115">
        <f>'Cash Flow %s Yr4'!I42</f>
        <v>0.1</v>
      </c>
      <c r="J42" s="115">
        <f>'Cash Flow %s Yr4'!J42</f>
        <v>0.1</v>
      </c>
      <c r="K42" s="115">
        <f>'Cash Flow %s Yr4'!K42</f>
        <v>0.1</v>
      </c>
      <c r="L42" s="115">
        <f>'Cash Flow %s Yr4'!L42</f>
        <v>0.1</v>
      </c>
      <c r="M42" s="115">
        <f>'Cash Flow %s Yr4'!M42</f>
        <v>0.1</v>
      </c>
      <c r="N42" s="115">
        <f>'Cash Flow %s Yr4'!N42</f>
        <v>0.1</v>
      </c>
      <c r="O42" s="115">
        <f>'Cash Flow %s Yr4'!O42</f>
        <v>0.05</v>
      </c>
      <c r="P42" s="115">
        <f>'Cash Flow %s Yr4'!P42</f>
        <v>0</v>
      </c>
      <c r="Q42" s="115">
        <f>'Cash Flow %s Yr4'!Q42</f>
        <v>0</v>
      </c>
      <c r="R42" s="115">
        <f>'Cash Flow %s Yr4'!R42</f>
        <v>0</v>
      </c>
      <c r="S42" s="111">
        <f t="shared" si="3"/>
        <v>0.99999999999999989</v>
      </c>
    </row>
    <row r="43" spans="1:19" s="31" customFormat="1" ht="18.75" x14ac:dyDescent="0.3">
      <c r="A43" s="47"/>
      <c r="B43" s="65" t="str">
        <f>'Revenue Input'!B39</f>
        <v>8982</v>
      </c>
      <c r="C43" s="65" t="str">
        <f>'Revenue Input'!C39</f>
        <v>Foundation Grants</v>
      </c>
      <c r="D43" s="115">
        <f>'Cash Flow %s Yr4'!D43</f>
        <v>1</v>
      </c>
      <c r="E43" s="115">
        <f>'Cash Flow %s Yr4'!E43</f>
        <v>0</v>
      </c>
      <c r="F43" s="115">
        <f>'Cash Flow %s Yr4'!F43</f>
        <v>0</v>
      </c>
      <c r="G43" s="115">
        <f>'Cash Flow %s Yr4'!G43</f>
        <v>0</v>
      </c>
      <c r="H43" s="115">
        <f>'Cash Flow %s Yr4'!H43</f>
        <v>0</v>
      </c>
      <c r="I43" s="115">
        <f>'Cash Flow %s Yr4'!I43</f>
        <v>0</v>
      </c>
      <c r="J43" s="115">
        <f>'Cash Flow %s Yr4'!J43</f>
        <v>0</v>
      </c>
      <c r="K43" s="115">
        <f>'Cash Flow %s Yr4'!K43</f>
        <v>0</v>
      </c>
      <c r="L43" s="115">
        <f>'Cash Flow %s Yr4'!L43</f>
        <v>0</v>
      </c>
      <c r="M43" s="115">
        <f>'Cash Flow %s Yr4'!M43</f>
        <v>0</v>
      </c>
      <c r="N43" s="115">
        <f>'Cash Flow %s Yr4'!N43</f>
        <v>0</v>
      </c>
      <c r="O43" s="115">
        <f>'Cash Flow %s Yr4'!O43</f>
        <v>0</v>
      </c>
      <c r="P43" s="115">
        <f>'Cash Flow %s Yr4'!P43</f>
        <v>0</v>
      </c>
      <c r="Q43" s="115">
        <f>'Cash Flow %s Yr4'!Q43</f>
        <v>0</v>
      </c>
      <c r="R43" s="115">
        <f>'Cash Flow %s Yr4'!R43</f>
        <v>0</v>
      </c>
      <c r="S43" s="111">
        <f t="shared" si="3"/>
        <v>1</v>
      </c>
    </row>
    <row r="44" spans="1:19" s="31" customFormat="1" ht="18.75" x14ac:dyDescent="0.3">
      <c r="A44" s="47"/>
      <c r="B44" s="65" t="str">
        <f>'Revenue Input'!B40</f>
        <v>8983</v>
      </c>
      <c r="C44" s="65" t="str">
        <f>'Revenue Input'!C40</f>
        <v>All Other Local Revenue</v>
      </c>
      <c r="D44" s="115">
        <f>'Cash Flow %s Yr4'!D44</f>
        <v>3.6999999999999998E-2</v>
      </c>
      <c r="E44" s="115">
        <f>'Cash Flow %s Yr4'!E44</f>
        <v>4.0000000000000001E-3</v>
      </c>
      <c r="F44" s="115">
        <f>'Cash Flow %s Yr4'!F44</f>
        <v>0</v>
      </c>
      <c r="G44" s="115">
        <f>'Cash Flow %s Yr4'!G44</f>
        <v>0.19900000000000001</v>
      </c>
      <c r="H44" s="115">
        <f>'Cash Flow %s Yr4'!H44</f>
        <v>3.6999999999999998E-2</v>
      </c>
      <c r="I44" s="115">
        <f>'Cash Flow %s Yr4'!I44</f>
        <v>0.12</v>
      </c>
      <c r="J44" s="115">
        <f>'Cash Flow %s Yr4'!J44</f>
        <v>0.12</v>
      </c>
      <c r="K44" s="115">
        <f>'Cash Flow %s Yr4'!K44</f>
        <v>0.12</v>
      </c>
      <c r="L44" s="115">
        <f>'Cash Flow %s Yr4'!L44</f>
        <v>0.12</v>
      </c>
      <c r="M44" s="115">
        <f>'Cash Flow %s Yr4'!M44</f>
        <v>0.12</v>
      </c>
      <c r="N44" s="115">
        <f>'Cash Flow %s Yr4'!N44</f>
        <v>0.12</v>
      </c>
      <c r="O44" s="115">
        <f>'Cash Flow %s Yr4'!O44</f>
        <v>3.0000000000000001E-3</v>
      </c>
      <c r="P44" s="115">
        <f>'Cash Flow %s Yr4'!P44</f>
        <v>0</v>
      </c>
      <c r="Q44" s="115">
        <f>'Cash Flow %s Yr4'!Q44</f>
        <v>0</v>
      </c>
      <c r="R44" s="115">
        <f>'Cash Flow %s Yr4'!R44</f>
        <v>0</v>
      </c>
      <c r="S44" s="111">
        <f t="shared" si="3"/>
        <v>0.99999999999999989</v>
      </c>
    </row>
    <row r="45" spans="1:19" s="31" customFormat="1" ht="18.75" x14ac:dyDescent="0.3">
      <c r="A45" s="47"/>
      <c r="B45" s="65" t="str">
        <f>'Revenue Input'!B41</f>
        <v>8984</v>
      </c>
      <c r="C45" s="65" t="str">
        <f>'Revenue Input'!C41</f>
        <v>Field Trip Revenue</v>
      </c>
      <c r="D45" s="115">
        <f>'Cash Flow %s Yr4'!D45</f>
        <v>0</v>
      </c>
      <c r="E45" s="115">
        <f>'Cash Flow %s Yr4'!E45</f>
        <v>0</v>
      </c>
      <c r="F45" s="115">
        <f>'Cash Flow %s Yr4'!F45</f>
        <v>0.1</v>
      </c>
      <c r="G45" s="115">
        <f>'Cash Flow %s Yr4'!G45</f>
        <v>0.1</v>
      </c>
      <c r="H45" s="115">
        <f>'Cash Flow %s Yr4'!H45</f>
        <v>0.1</v>
      </c>
      <c r="I45" s="115">
        <f>'Cash Flow %s Yr4'!I45</f>
        <v>0.1</v>
      </c>
      <c r="J45" s="115">
        <f>'Cash Flow %s Yr4'!J45</f>
        <v>0.1</v>
      </c>
      <c r="K45" s="115">
        <f>'Cash Flow %s Yr4'!K45</f>
        <v>0.1</v>
      </c>
      <c r="L45" s="115">
        <f>'Cash Flow %s Yr4'!L45</f>
        <v>0.1</v>
      </c>
      <c r="M45" s="115">
        <f>'Cash Flow %s Yr4'!M45</f>
        <v>0.1</v>
      </c>
      <c r="N45" s="115">
        <f>'Cash Flow %s Yr4'!N45</f>
        <v>0.1</v>
      </c>
      <c r="O45" s="115">
        <f>'Cash Flow %s Yr4'!O45</f>
        <v>0.1</v>
      </c>
      <c r="P45" s="115">
        <f>'Cash Flow %s Yr4'!P45</f>
        <v>0</v>
      </c>
      <c r="Q45" s="115">
        <f>'Cash Flow %s Yr4'!Q45</f>
        <v>0</v>
      </c>
      <c r="R45" s="115">
        <f>'Cash Flow %s Yr4'!R45</f>
        <v>0</v>
      </c>
      <c r="S45" s="111">
        <f t="shared" si="3"/>
        <v>0.99999999999999989</v>
      </c>
    </row>
    <row r="46" spans="1:19" s="31" customFormat="1" ht="18.75" x14ac:dyDescent="0.3">
      <c r="A46" s="47"/>
      <c r="B46" s="65" t="str">
        <f>'Revenue Input'!B42</f>
        <v>8985</v>
      </c>
      <c r="C46" s="65" t="str">
        <f>'Revenue Input'!C42</f>
        <v>School Site Fundraising</v>
      </c>
      <c r="D46" s="115">
        <f>'Cash Flow %s Yr4'!D46</f>
        <v>8.9999999999999993E-3</v>
      </c>
      <c r="E46" s="115">
        <f>'Cash Flow %s Yr4'!E46</f>
        <v>6.0000000000000001E-3</v>
      </c>
      <c r="F46" s="115">
        <f>'Cash Flow %s Yr4'!F46</f>
        <v>0.12076000000000001</v>
      </c>
      <c r="G46" s="115">
        <f>'Cash Flow %s Yr4'!G46</f>
        <v>0.123138</v>
      </c>
      <c r="H46" s="115">
        <f>'Cash Flow %s Yr4'!H46</f>
        <v>6.0000000000000001E-3</v>
      </c>
      <c r="I46" s="115">
        <f>'Cash Flow %s Yr4'!I46</f>
        <v>0.1</v>
      </c>
      <c r="J46" s="115">
        <f>'Cash Flow %s Yr4'!J46</f>
        <v>0.11</v>
      </c>
      <c r="K46" s="115">
        <f>'Cash Flow %s Yr4'!K46</f>
        <v>0.11</v>
      </c>
      <c r="L46" s="115">
        <f>'Cash Flow %s Yr4'!L46</f>
        <v>0.11</v>
      </c>
      <c r="M46" s="115">
        <f>'Cash Flow %s Yr4'!M46</f>
        <v>0.11</v>
      </c>
      <c r="N46" s="115">
        <f>'Cash Flow %s Yr4'!N46</f>
        <v>0.11</v>
      </c>
      <c r="O46" s="115">
        <f>'Cash Flow %s Yr4'!O46</f>
        <v>8.5000000000000006E-2</v>
      </c>
      <c r="P46" s="115">
        <f>'Cash Flow %s Yr4'!P46</f>
        <v>0</v>
      </c>
      <c r="Q46" s="115">
        <f>'Cash Flow %s Yr4'!Q46</f>
        <v>0</v>
      </c>
      <c r="R46" s="115">
        <f>'Cash Flow %s Yr4'!R46</f>
        <v>0</v>
      </c>
      <c r="S46" s="111">
        <f>SUM(D46:R46)</f>
        <v>0.99989799999999984</v>
      </c>
    </row>
    <row r="47" spans="1:19" s="31" customFormat="1" ht="18.75" x14ac:dyDescent="0.3">
      <c r="A47" s="47"/>
      <c r="B47" s="65" t="str">
        <f>'Revenue Input'!B43</f>
        <v>8986</v>
      </c>
      <c r="C47" s="65" t="str">
        <f>'Revenue Input'!C43</f>
        <v>Rental Income</v>
      </c>
      <c r="D47" s="115">
        <f>'Cash Flow %s Yr4'!D47</f>
        <v>0</v>
      </c>
      <c r="E47" s="115">
        <f>'Cash Flow %s Yr4'!E47</f>
        <v>0</v>
      </c>
      <c r="F47" s="115">
        <f>'Cash Flow %s Yr4'!F47</f>
        <v>0.1</v>
      </c>
      <c r="G47" s="115">
        <f>'Cash Flow %s Yr4'!G47</f>
        <v>0.1</v>
      </c>
      <c r="H47" s="115">
        <f>'Cash Flow %s Yr4'!H47</f>
        <v>0.1</v>
      </c>
      <c r="I47" s="115">
        <f>'Cash Flow %s Yr4'!I47</f>
        <v>0.1</v>
      </c>
      <c r="J47" s="115">
        <f>'Cash Flow %s Yr4'!J47</f>
        <v>0.1</v>
      </c>
      <c r="K47" s="115">
        <f>'Cash Flow %s Yr4'!K47</f>
        <v>0.1</v>
      </c>
      <c r="L47" s="115">
        <f>'Cash Flow %s Yr4'!L47</f>
        <v>0.1</v>
      </c>
      <c r="M47" s="115">
        <f>'Cash Flow %s Yr4'!M47</f>
        <v>0.1</v>
      </c>
      <c r="N47" s="115">
        <f>'Cash Flow %s Yr4'!N47</f>
        <v>0.1</v>
      </c>
      <c r="O47" s="115">
        <f>'Cash Flow %s Yr4'!O47</f>
        <v>0.1</v>
      </c>
      <c r="P47" s="115">
        <f>'Cash Flow %s Yr4'!P47</f>
        <v>0</v>
      </c>
      <c r="Q47" s="115">
        <f>'Cash Flow %s Yr4'!Q47</f>
        <v>0</v>
      </c>
      <c r="R47" s="115">
        <f>'Cash Flow %s Yr4'!R47</f>
        <v>0</v>
      </c>
      <c r="S47" s="111">
        <f>SUM(D47:R47)</f>
        <v>0.99999999999999989</v>
      </c>
    </row>
    <row r="48" spans="1:19" s="31" customFormat="1" ht="18.75" x14ac:dyDescent="0.3">
      <c r="A48" s="47"/>
      <c r="B48" s="65" t="str">
        <f>'Revenue Input'!B44</f>
        <v>8989</v>
      </c>
      <c r="C48" s="65" t="str">
        <f>'Revenue Input'!C44</f>
        <v>Fees for Service</v>
      </c>
      <c r="D48" s="115">
        <f>'Cash Flow %s Yr4'!D48</f>
        <v>0</v>
      </c>
      <c r="E48" s="115">
        <f>'Cash Flow %s Yr4'!E48</f>
        <v>0</v>
      </c>
      <c r="F48" s="115">
        <f>'Cash Flow %s Yr4'!F48</f>
        <v>0.1</v>
      </c>
      <c r="G48" s="115">
        <f>'Cash Flow %s Yr4'!G48</f>
        <v>0.1</v>
      </c>
      <c r="H48" s="115">
        <f>'Cash Flow %s Yr4'!H48</f>
        <v>0.1</v>
      </c>
      <c r="I48" s="115">
        <f>'Cash Flow %s Yr4'!I48</f>
        <v>0.1</v>
      </c>
      <c r="J48" s="115">
        <f>'Cash Flow %s Yr4'!J48</f>
        <v>0.1</v>
      </c>
      <c r="K48" s="115">
        <f>'Cash Flow %s Yr4'!K48</f>
        <v>0.1</v>
      </c>
      <c r="L48" s="115">
        <f>'Cash Flow %s Yr4'!L48</f>
        <v>0.1</v>
      </c>
      <c r="M48" s="115">
        <f>'Cash Flow %s Yr4'!M48</f>
        <v>0.1</v>
      </c>
      <c r="N48" s="115">
        <f>'Cash Flow %s Yr4'!N48</f>
        <v>0.1</v>
      </c>
      <c r="O48" s="115">
        <f>'Cash Flow %s Yr4'!O48</f>
        <v>0.1</v>
      </c>
      <c r="P48" s="115">
        <f>'Cash Flow %s Yr4'!P48</f>
        <v>0</v>
      </c>
      <c r="Q48" s="115">
        <f>'Cash Flow %s Yr4'!Q48</f>
        <v>0</v>
      </c>
      <c r="R48" s="115">
        <f>'Cash Flow %s Yr4'!R48</f>
        <v>0</v>
      </c>
      <c r="S48" s="111">
        <f>SUM(D48:R48)</f>
        <v>0.99999999999999989</v>
      </c>
    </row>
    <row r="49" spans="1:19" s="31" customFormat="1" ht="18.75" x14ac:dyDescent="0.3">
      <c r="A49" s="47"/>
      <c r="B49" s="65" t="str">
        <f>'Revenue Input'!B45</f>
        <v>8999</v>
      </c>
      <c r="C49" s="65" t="str">
        <f>'Revenue Input'!C45</f>
        <v>Revenue Suspense</v>
      </c>
      <c r="D49" s="115">
        <f>'Cash Flow %s Yr4'!D49</f>
        <v>0</v>
      </c>
      <c r="E49" s="115">
        <f>'Cash Flow %s Yr4'!E49</f>
        <v>0</v>
      </c>
      <c r="F49" s="115">
        <f>'Cash Flow %s Yr4'!F49</f>
        <v>0.1</v>
      </c>
      <c r="G49" s="115">
        <f>'Cash Flow %s Yr4'!G49</f>
        <v>0.1</v>
      </c>
      <c r="H49" s="115">
        <f>'Cash Flow %s Yr4'!H49</f>
        <v>0.1</v>
      </c>
      <c r="I49" s="115">
        <f>'Cash Flow %s Yr4'!I49</f>
        <v>0.1</v>
      </c>
      <c r="J49" s="115">
        <f>'Cash Flow %s Yr4'!J49</f>
        <v>0.1</v>
      </c>
      <c r="K49" s="115">
        <f>'Cash Flow %s Yr4'!K49</f>
        <v>0.1</v>
      </c>
      <c r="L49" s="115">
        <f>'Cash Flow %s Yr4'!L49</f>
        <v>0.1</v>
      </c>
      <c r="M49" s="115">
        <f>'Cash Flow %s Yr4'!M49</f>
        <v>0.1</v>
      </c>
      <c r="N49" s="115">
        <f>'Cash Flow %s Yr4'!N49</f>
        <v>0.1</v>
      </c>
      <c r="O49" s="115">
        <f>'Cash Flow %s Yr4'!O49</f>
        <v>0.1</v>
      </c>
      <c r="P49" s="115">
        <f>'Cash Flow %s Yr4'!P49</f>
        <v>0</v>
      </c>
      <c r="Q49" s="115">
        <f>'Cash Flow %s Yr4'!Q49</f>
        <v>0</v>
      </c>
      <c r="R49" s="115">
        <f>'Cash Flow %s Yr4'!R49</f>
        <v>0</v>
      </c>
      <c r="S49" s="111">
        <f t="shared" si="3"/>
        <v>0.99999999999999989</v>
      </c>
    </row>
    <row r="50" spans="1:19" s="31" customFormat="1" ht="18.75" x14ac:dyDescent="0.3">
      <c r="A50" s="47"/>
      <c r="B50" s="72"/>
      <c r="C50" s="50"/>
      <c r="D50" s="119"/>
      <c r="E50" s="119"/>
      <c r="F50" s="119"/>
      <c r="G50" s="119"/>
      <c r="H50" s="119"/>
      <c r="I50" s="119"/>
      <c r="J50" s="119"/>
      <c r="K50" s="119"/>
      <c r="L50" s="119"/>
      <c r="M50" s="119"/>
      <c r="N50" s="119"/>
      <c r="O50" s="119"/>
      <c r="P50" s="100"/>
      <c r="Q50" s="100"/>
      <c r="R50" s="100"/>
      <c r="S50" s="111"/>
    </row>
    <row r="51" spans="1:19" s="31" customFormat="1" ht="18.75" x14ac:dyDescent="0.3">
      <c r="A51" s="47"/>
      <c r="B51" s="72"/>
      <c r="C51" s="50"/>
      <c r="D51" s="119"/>
      <c r="E51" s="119"/>
      <c r="F51" s="119"/>
      <c r="G51" s="119"/>
      <c r="H51" s="119"/>
      <c r="I51" s="119"/>
      <c r="J51" s="119"/>
      <c r="K51" s="119"/>
      <c r="L51" s="119"/>
      <c r="M51" s="119"/>
      <c r="N51" s="119"/>
      <c r="O51" s="119"/>
      <c r="P51" s="100"/>
      <c r="Q51" s="100"/>
      <c r="R51" s="100"/>
      <c r="S51" s="111"/>
    </row>
    <row r="52" spans="1:19" s="31" customFormat="1" ht="18.75" x14ac:dyDescent="0.3">
      <c r="A52" s="47"/>
      <c r="B52" s="72"/>
      <c r="C52" s="50"/>
      <c r="D52" s="100"/>
      <c r="E52" s="100"/>
      <c r="F52" s="100"/>
      <c r="G52" s="100"/>
      <c r="H52" s="100"/>
      <c r="I52" s="100"/>
      <c r="J52" s="100"/>
      <c r="K52" s="100"/>
      <c r="L52" s="100"/>
      <c r="M52" s="100"/>
      <c r="N52" s="100"/>
      <c r="O52" s="100"/>
      <c r="P52" s="100"/>
      <c r="Q52" s="100"/>
      <c r="R52" s="100"/>
      <c r="S52" s="111"/>
    </row>
    <row r="53" spans="1:19" s="31" customFormat="1" ht="18.75" x14ac:dyDescent="0.3">
      <c r="A53" s="47" t="s">
        <v>815</v>
      </c>
      <c r="B53" s="73"/>
      <c r="C53" s="34"/>
      <c r="D53" s="101"/>
      <c r="E53" s="101"/>
      <c r="F53" s="101"/>
      <c r="G53" s="101"/>
      <c r="H53" s="101"/>
      <c r="I53" s="101"/>
      <c r="J53" s="101"/>
      <c r="K53" s="101"/>
      <c r="L53" s="101"/>
      <c r="M53" s="101"/>
      <c r="N53" s="101"/>
      <c r="O53" s="101"/>
      <c r="P53" s="101"/>
      <c r="Q53" s="101"/>
      <c r="R53" s="101"/>
      <c r="S53" s="111"/>
    </row>
    <row r="54" spans="1:19" x14ac:dyDescent="0.25">
      <c r="A54" s="1"/>
      <c r="B54" s="34" t="s">
        <v>752</v>
      </c>
      <c r="C54" s="3"/>
      <c r="S54" s="179"/>
    </row>
    <row r="55" spans="1:19" x14ac:dyDescent="0.25">
      <c r="A55" s="36"/>
      <c r="B55" s="67" t="str">
        <f>'Expenses Summary'!B8</f>
        <v>1100</v>
      </c>
      <c r="C55" s="67" t="str">
        <f>'Expenses Summary'!C8</f>
        <v>Teachers'  Salaries</v>
      </c>
      <c r="D55" s="112">
        <f>'Cash Flow %s Yr4'!D55</f>
        <v>0</v>
      </c>
      <c r="E55" s="112">
        <f>'Cash Flow %s Yr4'!E55</f>
        <v>0</v>
      </c>
      <c r="F55" s="112">
        <f>'Cash Flow %s Yr4'!F55</f>
        <v>9.1999999999999998E-2</v>
      </c>
      <c r="G55" s="112">
        <f>'Cash Flow %s Yr4'!G55</f>
        <v>9.1999999999999998E-2</v>
      </c>
      <c r="H55" s="112">
        <f>'Cash Flow %s Yr4'!H55</f>
        <v>9.1999999999999998E-2</v>
      </c>
      <c r="I55" s="112">
        <f>'Cash Flow %s Yr4'!I55</f>
        <v>9.1999999999999998E-2</v>
      </c>
      <c r="J55" s="112">
        <f>'Cash Flow %s Yr4'!J55</f>
        <v>9.1999999999999998E-2</v>
      </c>
      <c r="K55" s="112">
        <f>'Cash Flow %s Yr4'!K55</f>
        <v>9.1999999999999998E-2</v>
      </c>
      <c r="L55" s="112">
        <f>'Cash Flow %s Yr4'!L55</f>
        <v>9.1999999999999998E-2</v>
      </c>
      <c r="M55" s="112">
        <f>'Cash Flow %s Yr4'!M55</f>
        <v>9.1999999999999998E-2</v>
      </c>
      <c r="N55" s="112">
        <f>'Cash Flow %s Yr4'!N55</f>
        <v>9.1999999999999998E-2</v>
      </c>
      <c r="O55" s="112">
        <f>'Cash Flow %s Yr4'!O55</f>
        <v>9.1999999999999998E-2</v>
      </c>
      <c r="P55" s="112">
        <f>'Cash Flow %s Yr4'!P55</f>
        <v>8.3000000000000004E-2</v>
      </c>
      <c r="Q55" s="112">
        <f>'Cash Flow %s Yr4'!Q55</f>
        <v>0</v>
      </c>
      <c r="R55" s="112">
        <f>'Cash Flow %s Yr4'!R55</f>
        <v>0</v>
      </c>
      <c r="S55" s="111">
        <f t="shared" ref="S55:S62" si="4">SUM(D55:R55)</f>
        <v>1.0029999999999999</v>
      </c>
    </row>
    <row r="56" spans="1:19" x14ac:dyDescent="0.25">
      <c r="A56" s="36"/>
      <c r="B56" s="67" t="str">
        <f>'Expenses Summary'!B9</f>
        <v>1105</v>
      </c>
      <c r="C56" s="67" t="str">
        <f>'Expenses Summary'!C9</f>
        <v>Teachers'  Salaries - Extra Duty Pay</v>
      </c>
      <c r="D56" s="112">
        <f>'Cash Flow %s Yr4'!D56</f>
        <v>0</v>
      </c>
      <c r="E56" s="112">
        <f>'Cash Flow %s Yr4'!E56</f>
        <v>0</v>
      </c>
      <c r="F56" s="112">
        <f>'Cash Flow %s Yr4'!F56</f>
        <v>0</v>
      </c>
      <c r="G56" s="112">
        <f>'Cash Flow %s Yr4'!G56</f>
        <v>0</v>
      </c>
      <c r="H56" s="112">
        <f>'Cash Flow %s Yr4'!H56</f>
        <v>0</v>
      </c>
      <c r="I56" s="112">
        <f>'Cash Flow %s Yr4'!I56</f>
        <v>1</v>
      </c>
      <c r="J56" s="112">
        <f>'Cash Flow %s Yr4'!J56</f>
        <v>0</v>
      </c>
      <c r="K56" s="112">
        <f>'Cash Flow %s Yr4'!K56</f>
        <v>0</v>
      </c>
      <c r="L56" s="112">
        <f>'Cash Flow %s Yr4'!L56</f>
        <v>0</v>
      </c>
      <c r="M56" s="112">
        <f>'Cash Flow %s Yr4'!M56</f>
        <v>0</v>
      </c>
      <c r="N56" s="112">
        <f>'Cash Flow %s Yr4'!N56</f>
        <v>0</v>
      </c>
      <c r="O56" s="112">
        <f>'Cash Flow %s Yr4'!O56</f>
        <v>0</v>
      </c>
      <c r="P56" s="112">
        <f>'Cash Flow %s Yr4'!P56</f>
        <v>0</v>
      </c>
      <c r="Q56" s="112">
        <f>'Cash Flow %s Yr4'!Q56</f>
        <v>0</v>
      </c>
      <c r="R56" s="112">
        <f>'Cash Flow %s Yr4'!R56</f>
        <v>0</v>
      </c>
      <c r="S56" s="111">
        <f t="shared" si="4"/>
        <v>1</v>
      </c>
    </row>
    <row r="57" spans="1:19" x14ac:dyDescent="0.25">
      <c r="A57" s="36"/>
      <c r="B57" s="67" t="str">
        <f>'Expenses Summary'!B10</f>
        <v>1120</v>
      </c>
      <c r="C57" s="67" t="str">
        <f>'Expenses Summary'!C10</f>
        <v>Substitute Expense</v>
      </c>
      <c r="D57" s="112">
        <f>'Cash Flow %s Yr4'!D57</f>
        <v>0</v>
      </c>
      <c r="E57" s="112">
        <f>'Cash Flow %s Yr4'!E57</f>
        <v>0.05</v>
      </c>
      <c r="F57" s="112">
        <f>'Cash Flow %s Yr4'!F57</f>
        <v>0.1</v>
      </c>
      <c r="G57" s="112">
        <f>'Cash Flow %s Yr4'!G57</f>
        <v>0.1</v>
      </c>
      <c r="H57" s="112">
        <f>'Cash Flow %s Yr4'!H57</f>
        <v>0.1</v>
      </c>
      <c r="I57" s="112">
        <f>'Cash Flow %s Yr4'!I57</f>
        <v>0.1</v>
      </c>
      <c r="J57" s="112">
        <f>'Cash Flow %s Yr4'!J57</f>
        <v>0.1</v>
      </c>
      <c r="K57" s="112">
        <f>'Cash Flow %s Yr4'!K57</f>
        <v>0.1</v>
      </c>
      <c r="L57" s="112">
        <f>'Cash Flow %s Yr4'!L57</f>
        <v>0.1</v>
      </c>
      <c r="M57" s="112">
        <f>'Cash Flow %s Yr4'!M57</f>
        <v>0.1</v>
      </c>
      <c r="N57" s="112">
        <f>'Cash Flow %s Yr4'!N57</f>
        <v>0.1</v>
      </c>
      <c r="O57" s="112">
        <f>'Cash Flow %s Yr4'!O57</f>
        <v>0.05</v>
      </c>
      <c r="P57" s="112">
        <f>'Cash Flow %s Yr4'!P57</f>
        <v>0</v>
      </c>
      <c r="Q57" s="112">
        <f>'Cash Flow %s Yr4'!Q57</f>
        <v>0</v>
      </c>
      <c r="R57" s="112">
        <f>'Cash Flow %s Yr4'!R57</f>
        <v>0</v>
      </c>
      <c r="S57" s="111">
        <f t="shared" si="4"/>
        <v>0.99999999999999989</v>
      </c>
    </row>
    <row r="58" spans="1:19" x14ac:dyDescent="0.25">
      <c r="A58" s="36"/>
      <c r="B58" s="67" t="str">
        <f>'Expenses Summary'!B11</f>
        <v>1200</v>
      </c>
      <c r="C58" s="67" t="str">
        <f>'Expenses Summary'!C11</f>
        <v>Certificated Pupil Support Salaries</v>
      </c>
      <c r="D58" s="112">
        <f>'Cash Flow %s Yr4'!D58</f>
        <v>0</v>
      </c>
      <c r="E58" s="112">
        <f>'Cash Flow %s Yr4'!E58</f>
        <v>0</v>
      </c>
      <c r="F58" s="112">
        <f>'Cash Flow %s Yr4'!F58</f>
        <v>0.1</v>
      </c>
      <c r="G58" s="112">
        <f>'Cash Flow %s Yr4'!G58</f>
        <v>0.1</v>
      </c>
      <c r="H58" s="112">
        <f>'Cash Flow %s Yr4'!H58</f>
        <v>0.1</v>
      </c>
      <c r="I58" s="112">
        <f>'Cash Flow %s Yr4'!I58</f>
        <v>0.1</v>
      </c>
      <c r="J58" s="112">
        <f>'Cash Flow %s Yr4'!J58</f>
        <v>0.1</v>
      </c>
      <c r="K58" s="112">
        <f>'Cash Flow %s Yr4'!K58</f>
        <v>0.1</v>
      </c>
      <c r="L58" s="112">
        <f>'Cash Flow %s Yr4'!L58</f>
        <v>0.1</v>
      </c>
      <c r="M58" s="112">
        <f>'Cash Flow %s Yr4'!M58</f>
        <v>0.1</v>
      </c>
      <c r="N58" s="112">
        <f>'Cash Flow %s Yr4'!N58</f>
        <v>0.1</v>
      </c>
      <c r="O58" s="112">
        <f>'Cash Flow %s Yr4'!O58</f>
        <v>0.1</v>
      </c>
      <c r="P58" s="112">
        <f>'Cash Flow %s Yr4'!P58</f>
        <v>0</v>
      </c>
      <c r="Q58" s="112">
        <f>'Cash Flow %s Yr4'!Q58</f>
        <v>0</v>
      </c>
      <c r="R58" s="112">
        <f>'Cash Flow %s Yr4'!R58</f>
        <v>0</v>
      </c>
      <c r="S58" s="111">
        <f t="shared" si="4"/>
        <v>0.99999999999999989</v>
      </c>
    </row>
    <row r="59" spans="1:19" x14ac:dyDescent="0.25">
      <c r="A59" s="36"/>
      <c r="B59" s="67" t="str">
        <f>'Expenses Summary'!B13</f>
        <v>1300</v>
      </c>
      <c r="C59" s="67" t="str">
        <f>'Expenses Summary'!C13</f>
        <v>Certificated Supervisor and Administrator Salaries</v>
      </c>
      <c r="D59" s="112">
        <f>'Cash Flow %s Yr4'!D59</f>
        <v>8.3000000000000004E-2</v>
      </c>
      <c r="E59" s="112">
        <f>'Cash Flow %s Yr4'!E59</f>
        <v>8.3000000000000004E-2</v>
      </c>
      <c r="F59" s="112">
        <f>'Cash Flow %s Yr4'!F59</f>
        <v>8.3000000000000004E-2</v>
      </c>
      <c r="G59" s="112">
        <f>'Cash Flow %s Yr4'!G59</f>
        <v>8.3000000000000004E-2</v>
      </c>
      <c r="H59" s="112">
        <f>'Cash Flow %s Yr4'!H59</f>
        <v>8.3000000000000004E-2</v>
      </c>
      <c r="I59" s="112">
        <f>'Cash Flow %s Yr4'!I59</f>
        <v>8.3000000000000004E-2</v>
      </c>
      <c r="J59" s="112">
        <f>'Cash Flow %s Yr4'!J59</f>
        <v>8.3000000000000004E-2</v>
      </c>
      <c r="K59" s="112">
        <f>'Cash Flow %s Yr4'!K59</f>
        <v>8.3000000000000004E-2</v>
      </c>
      <c r="L59" s="112">
        <f>'Cash Flow %s Yr4'!L59</f>
        <v>8.4000000000000005E-2</v>
      </c>
      <c r="M59" s="112">
        <f>'Cash Flow %s Yr4'!M59</f>
        <v>8.4000000000000005E-2</v>
      </c>
      <c r="N59" s="112">
        <f>'Cash Flow %s Yr4'!N59</f>
        <v>8.4000000000000005E-2</v>
      </c>
      <c r="O59" s="112">
        <f>'Cash Flow %s Yr4'!O59</f>
        <v>8.4000000000000005E-2</v>
      </c>
      <c r="P59" s="112">
        <f>'Cash Flow %s Yr4'!P59</f>
        <v>0</v>
      </c>
      <c r="Q59" s="112">
        <f>'Cash Flow %s Yr4'!Q59</f>
        <v>0</v>
      </c>
      <c r="R59" s="112">
        <f>'Cash Flow %s Yr4'!R59</f>
        <v>0</v>
      </c>
      <c r="S59" s="111">
        <f t="shared" si="4"/>
        <v>0.99999999999999989</v>
      </c>
    </row>
    <row r="60" spans="1:19" x14ac:dyDescent="0.25">
      <c r="A60" s="36"/>
      <c r="B60" s="67" t="str">
        <f>'Expenses Summary'!B14</f>
        <v>1305</v>
      </c>
      <c r="C60" s="67" t="str">
        <f>'Expenses Summary'!C14</f>
        <v>Certificated Supervisor and Administrator Extra Duty</v>
      </c>
      <c r="D60" s="112">
        <f>'Cash Flow %s Yr4'!D60</f>
        <v>0</v>
      </c>
      <c r="E60" s="112">
        <f>'Cash Flow %s Yr4'!E60</f>
        <v>0</v>
      </c>
      <c r="F60" s="112">
        <f>'Cash Flow %s Yr4'!F60</f>
        <v>0</v>
      </c>
      <c r="G60" s="112">
        <f>'Cash Flow %s Yr4'!G60</f>
        <v>0</v>
      </c>
      <c r="H60" s="112">
        <f>'Cash Flow %s Yr4'!H60</f>
        <v>0</v>
      </c>
      <c r="I60" s="112">
        <f>'Cash Flow %s Yr4'!I60</f>
        <v>1</v>
      </c>
      <c r="J60" s="112">
        <f>'Cash Flow %s Yr4'!J60</f>
        <v>0</v>
      </c>
      <c r="K60" s="112">
        <f>'Cash Flow %s Yr4'!K60</f>
        <v>0</v>
      </c>
      <c r="L60" s="112">
        <f>'Cash Flow %s Yr4'!L60</f>
        <v>0</v>
      </c>
      <c r="M60" s="112">
        <f>'Cash Flow %s Yr4'!M60</f>
        <v>0</v>
      </c>
      <c r="N60" s="112">
        <f>'Cash Flow %s Yr4'!N60</f>
        <v>0</v>
      </c>
      <c r="O60" s="112">
        <f>'Cash Flow %s Yr4'!O60</f>
        <v>0</v>
      </c>
      <c r="P60" s="112">
        <f>'Cash Flow %s Yr4'!P60</f>
        <v>0</v>
      </c>
      <c r="Q60" s="112">
        <f>'Cash Flow %s Yr4'!Q60</f>
        <v>0</v>
      </c>
      <c r="R60" s="112">
        <f>'Cash Flow %s Yr4'!R60</f>
        <v>0</v>
      </c>
      <c r="S60" s="111">
        <f t="shared" si="4"/>
        <v>1</v>
      </c>
    </row>
    <row r="61" spans="1:19" x14ac:dyDescent="0.25">
      <c r="A61" s="36"/>
      <c r="B61" s="67" t="str">
        <f>'Expenses Summary'!B15</f>
        <v>1900</v>
      </c>
      <c r="C61" s="67" t="str">
        <f>'Expenses Summary'!C15</f>
        <v>Other Certificated Salaries</v>
      </c>
      <c r="D61" s="112">
        <f>'Cash Flow %s Yr4'!D61</f>
        <v>0</v>
      </c>
      <c r="E61" s="112">
        <f>'Cash Flow %s Yr4'!E61</f>
        <v>9.1666666666666702E-2</v>
      </c>
      <c r="F61" s="112">
        <f>'Cash Flow %s Yr4'!F61</f>
        <v>9.1666666666666702E-2</v>
      </c>
      <c r="G61" s="112">
        <f>'Cash Flow %s Yr4'!G61</f>
        <v>9.1666666666666702E-2</v>
      </c>
      <c r="H61" s="112">
        <f>'Cash Flow %s Yr4'!H61</f>
        <v>9.1666666666666702E-2</v>
      </c>
      <c r="I61" s="112">
        <f>'Cash Flow %s Yr4'!I61</f>
        <v>9.1666666666666702E-2</v>
      </c>
      <c r="J61" s="112">
        <f>'Cash Flow %s Yr4'!J61</f>
        <v>9.1666666666666702E-2</v>
      </c>
      <c r="K61" s="112">
        <f>'Cash Flow %s Yr4'!K61</f>
        <v>9.1666666666666702E-2</v>
      </c>
      <c r="L61" s="112">
        <f>'Cash Flow %s Yr4'!L61</f>
        <v>9.1666666666666702E-2</v>
      </c>
      <c r="M61" s="112">
        <f>'Cash Flow %s Yr4'!M61</f>
        <v>9.1666666666666702E-2</v>
      </c>
      <c r="N61" s="112">
        <f>'Cash Flow %s Yr4'!N61</f>
        <v>9.1666666666666702E-2</v>
      </c>
      <c r="O61" s="112">
        <f>'Cash Flow %s Yr4'!O61</f>
        <v>8.3333333332999998E-2</v>
      </c>
      <c r="P61" s="112">
        <f>'Cash Flow %s Yr4'!P61</f>
        <v>0</v>
      </c>
      <c r="Q61" s="112">
        <f>'Cash Flow %s Yr4'!Q61</f>
        <v>0</v>
      </c>
      <c r="R61" s="112">
        <f>'Cash Flow %s Yr4'!R61</f>
        <v>0</v>
      </c>
      <c r="S61" s="111">
        <f t="shared" si="4"/>
        <v>0.99999999999966682</v>
      </c>
    </row>
    <row r="62" spans="1:19" x14ac:dyDescent="0.25">
      <c r="A62" s="36"/>
      <c r="B62" s="67" t="str">
        <f>'Expenses Summary'!B16</f>
        <v>1910</v>
      </c>
      <c r="C62" s="67" t="str">
        <f>'Expenses Summary'!C16</f>
        <v>Other Certificated Overtime</v>
      </c>
      <c r="D62" s="112">
        <f>'Cash Flow %s Yr4'!D62</f>
        <v>0</v>
      </c>
      <c r="E62" s="112">
        <f>'Cash Flow %s Yr4'!E62</f>
        <v>9.1666666666666702E-2</v>
      </c>
      <c r="F62" s="112">
        <f>'Cash Flow %s Yr4'!F62</f>
        <v>9.1666666666666702E-2</v>
      </c>
      <c r="G62" s="112">
        <f>'Cash Flow %s Yr4'!G62</f>
        <v>9.1666666666666702E-2</v>
      </c>
      <c r="H62" s="112">
        <f>'Cash Flow %s Yr4'!H62</f>
        <v>9.1666666666666702E-2</v>
      </c>
      <c r="I62" s="112">
        <f>'Cash Flow %s Yr4'!I62</f>
        <v>9.1666666666666702E-2</v>
      </c>
      <c r="J62" s="112">
        <f>'Cash Flow %s Yr4'!J62</f>
        <v>9.1666666666666702E-2</v>
      </c>
      <c r="K62" s="112">
        <f>'Cash Flow %s Yr4'!K62</f>
        <v>9.1666666666666702E-2</v>
      </c>
      <c r="L62" s="112">
        <f>'Cash Flow %s Yr4'!L62</f>
        <v>9.1666666666666702E-2</v>
      </c>
      <c r="M62" s="112">
        <f>'Cash Flow %s Yr4'!M62</f>
        <v>9.1666666666666702E-2</v>
      </c>
      <c r="N62" s="112">
        <f>'Cash Flow %s Yr4'!N62</f>
        <v>9.1666666666666702E-2</v>
      </c>
      <c r="O62" s="112">
        <f>'Cash Flow %s Yr4'!O62</f>
        <v>8.3333333332999998E-2</v>
      </c>
      <c r="P62" s="112">
        <f>'Cash Flow %s Yr4'!P62</f>
        <v>0</v>
      </c>
      <c r="Q62" s="112">
        <f>'Cash Flow %s Yr4'!Q62</f>
        <v>0</v>
      </c>
      <c r="R62" s="112">
        <f>'Cash Flow %s Yr4'!R62</f>
        <v>0</v>
      </c>
      <c r="S62" s="111">
        <f t="shared" si="4"/>
        <v>0.99999999999966682</v>
      </c>
    </row>
    <row r="63" spans="1:19" x14ac:dyDescent="0.25">
      <c r="A63" s="36"/>
      <c r="B63" s="88"/>
      <c r="C63" s="93"/>
      <c r="D63" s="100"/>
      <c r="E63" s="100"/>
      <c r="F63" s="119"/>
      <c r="G63" s="119"/>
      <c r="H63" s="119"/>
      <c r="I63" s="119"/>
      <c r="J63" s="119"/>
      <c r="K63" s="119"/>
      <c r="L63" s="119"/>
      <c r="M63" s="119"/>
      <c r="N63" s="119"/>
      <c r="O63" s="119"/>
      <c r="P63" s="100"/>
      <c r="Q63" s="100"/>
      <c r="R63" s="100"/>
      <c r="S63" s="111"/>
    </row>
    <row r="64" spans="1:19" s="31" customFormat="1" x14ac:dyDescent="0.25">
      <c r="A64" s="36"/>
      <c r="B64" s="40"/>
      <c r="C64" s="3"/>
      <c r="D64" s="102"/>
      <c r="E64" s="102"/>
      <c r="F64" s="102"/>
      <c r="G64" s="102"/>
      <c r="H64" s="102"/>
      <c r="I64" s="102"/>
      <c r="J64" s="102"/>
      <c r="K64" s="102"/>
      <c r="L64" s="102"/>
      <c r="M64" s="102"/>
      <c r="N64" s="102"/>
      <c r="O64" s="102"/>
      <c r="P64" s="102"/>
      <c r="Q64" s="102"/>
      <c r="R64" s="102"/>
      <c r="S64" s="111"/>
    </row>
    <row r="65" spans="1:19" s="31" customFormat="1" x14ac:dyDescent="0.25">
      <c r="B65" s="5" t="s">
        <v>753</v>
      </c>
      <c r="C65" s="3"/>
      <c r="D65" s="102"/>
      <c r="E65" s="102"/>
      <c r="F65" s="102"/>
      <c r="G65" s="102"/>
      <c r="H65" s="102"/>
      <c r="I65" s="102"/>
      <c r="J65" s="102"/>
      <c r="K65" s="102"/>
      <c r="L65" s="102"/>
      <c r="M65" s="102"/>
      <c r="N65" s="102"/>
      <c r="O65" s="102"/>
      <c r="P65" s="102"/>
      <c r="Q65" s="102"/>
      <c r="R65" s="102"/>
      <c r="S65" s="111"/>
    </row>
    <row r="66" spans="1:19" s="31" customFormat="1" x14ac:dyDescent="0.25">
      <c r="A66" s="36"/>
      <c r="B66" s="67" t="str">
        <f>'Expenses Summary'!B20</f>
        <v>2100</v>
      </c>
      <c r="C66" s="67" t="str">
        <f>'Expenses Summary'!C20</f>
        <v>Instructional Aide Salaries</v>
      </c>
      <c r="D66" s="112">
        <f>'Cash Flow %s Yr4'!D66</f>
        <v>4.0000000000000001E-3</v>
      </c>
      <c r="E66" s="112">
        <f>'Cash Flow %s Yr4'!E66</f>
        <v>0</v>
      </c>
      <c r="F66" s="112">
        <f>'Cash Flow %s Yr4'!F66</f>
        <v>0.1</v>
      </c>
      <c r="G66" s="112">
        <f>'Cash Flow %s Yr4'!G66</f>
        <v>0.1</v>
      </c>
      <c r="H66" s="112">
        <f>'Cash Flow %s Yr4'!H66</f>
        <v>0.1</v>
      </c>
      <c r="I66" s="112">
        <f>'Cash Flow %s Yr4'!I66</f>
        <v>0.1</v>
      </c>
      <c r="J66" s="112">
        <f>'Cash Flow %s Yr4'!J66</f>
        <v>0.1</v>
      </c>
      <c r="K66" s="112">
        <f>'Cash Flow %s Yr4'!K66</f>
        <v>0.1</v>
      </c>
      <c r="L66" s="112">
        <f>'Cash Flow %s Yr4'!L66</f>
        <v>0.1</v>
      </c>
      <c r="M66" s="112">
        <f>'Cash Flow %s Yr4'!M66</f>
        <v>0.1</v>
      </c>
      <c r="N66" s="112">
        <f>'Cash Flow %s Yr4'!N66</f>
        <v>0.1</v>
      </c>
      <c r="O66" s="112">
        <f>'Cash Flow %s Yr4'!O66</f>
        <v>9.6000000000000002E-2</v>
      </c>
      <c r="P66" s="112">
        <f>'Cash Flow %s Yr4'!P66</f>
        <v>0</v>
      </c>
      <c r="Q66" s="112">
        <f>'Cash Flow %s Yr4'!Q66</f>
        <v>0</v>
      </c>
      <c r="R66" s="112">
        <f>'Cash Flow %s Yr4'!R66</f>
        <v>0</v>
      </c>
      <c r="S66" s="111">
        <f t="shared" ref="S66:S75" si="5">SUM(D66:R66)</f>
        <v>0.99999999999999989</v>
      </c>
    </row>
    <row r="67" spans="1:19" s="31" customFormat="1" x14ac:dyDescent="0.25">
      <c r="A67" s="36"/>
      <c r="B67" s="67" t="str">
        <f>'Expenses Summary'!B21</f>
        <v>2110</v>
      </c>
      <c r="C67" s="67" t="str">
        <f>'Expenses Summary'!C21</f>
        <v>Instructional Aide Salaries</v>
      </c>
      <c r="D67" s="112">
        <f>'Cash Flow %s Yr4'!D67</f>
        <v>0</v>
      </c>
      <c r="E67" s="112">
        <f>'Cash Flow %s Yr4'!E67</f>
        <v>0</v>
      </c>
      <c r="F67" s="112">
        <f>'Cash Flow %s Yr4'!F67</f>
        <v>0.1</v>
      </c>
      <c r="G67" s="112">
        <f>'Cash Flow %s Yr4'!G67</f>
        <v>0.1</v>
      </c>
      <c r="H67" s="112">
        <f>'Cash Flow %s Yr4'!H67</f>
        <v>0.1</v>
      </c>
      <c r="I67" s="112">
        <f>'Cash Flow %s Yr4'!I67</f>
        <v>0.1</v>
      </c>
      <c r="J67" s="112">
        <f>'Cash Flow %s Yr4'!J67</f>
        <v>0.1</v>
      </c>
      <c r="K67" s="112">
        <f>'Cash Flow %s Yr4'!K67</f>
        <v>0.1</v>
      </c>
      <c r="L67" s="112">
        <f>'Cash Flow %s Yr4'!L67</f>
        <v>0.1</v>
      </c>
      <c r="M67" s="112">
        <f>'Cash Flow %s Yr4'!M67</f>
        <v>0.1</v>
      </c>
      <c r="N67" s="112">
        <f>'Cash Flow %s Yr4'!N67</f>
        <v>0.1</v>
      </c>
      <c r="O67" s="112">
        <f>'Cash Flow %s Yr4'!O67</f>
        <v>0.1</v>
      </c>
      <c r="P67" s="112">
        <f>'Cash Flow %s Yr4'!P67</f>
        <v>0</v>
      </c>
      <c r="Q67" s="112">
        <f>'Cash Flow %s Yr4'!Q67</f>
        <v>0</v>
      </c>
      <c r="R67" s="112">
        <f>'Cash Flow %s Yr4'!R67</f>
        <v>0</v>
      </c>
      <c r="S67" s="111">
        <f t="shared" si="5"/>
        <v>0.99999999999999989</v>
      </c>
    </row>
    <row r="68" spans="1:19" s="31" customFormat="1" x14ac:dyDescent="0.25">
      <c r="A68" s="36"/>
      <c r="B68" s="67" t="str">
        <f>'Expenses Summary'!B22</f>
        <v>2200</v>
      </c>
      <c r="C68" s="67" t="str">
        <f>'Expenses Summary'!C22</f>
        <v>Classified Support Salaries</v>
      </c>
      <c r="D68" s="112">
        <f>'Cash Flow %s Yr4'!D68</f>
        <v>0</v>
      </c>
      <c r="E68" s="112">
        <f>'Cash Flow %s Yr4'!E68</f>
        <v>0</v>
      </c>
      <c r="F68" s="112">
        <f>'Cash Flow %s Yr4'!F68</f>
        <v>0.1</v>
      </c>
      <c r="G68" s="112">
        <f>'Cash Flow %s Yr4'!G68</f>
        <v>0.1</v>
      </c>
      <c r="H68" s="112">
        <f>'Cash Flow %s Yr4'!H68</f>
        <v>0.1</v>
      </c>
      <c r="I68" s="112">
        <f>'Cash Flow %s Yr4'!I68</f>
        <v>0.1</v>
      </c>
      <c r="J68" s="112">
        <f>'Cash Flow %s Yr4'!J68</f>
        <v>0.1</v>
      </c>
      <c r="K68" s="112">
        <f>'Cash Flow %s Yr4'!K68</f>
        <v>0.1</v>
      </c>
      <c r="L68" s="112">
        <f>'Cash Flow %s Yr4'!L68</f>
        <v>0.1</v>
      </c>
      <c r="M68" s="112">
        <f>'Cash Flow %s Yr4'!M68</f>
        <v>0.1</v>
      </c>
      <c r="N68" s="112">
        <f>'Cash Flow %s Yr4'!N68</f>
        <v>0.1</v>
      </c>
      <c r="O68" s="112">
        <f>'Cash Flow %s Yr4'!O68</f>
        <v>0.1</v>
      </c>
      <c r="P68" s="112">
        <f>'Cash Flow %s Yr4'!P68</f>
        <v>0</v>
      </c>
      <c r="Q68" s="112">
        <f>'Cash Flow %s Yr4'!Q68</f>
        <v>0</v>
      </c>
      <c r="R68" s="112">
        <f>'Cash Flow %s Yr4'!R68</f>
        <v>0</v>
      </c>
      <c r="S68" s="111">
        <f t="shared" si="5"/>
        <v>0.99999999999999989</v>
      </c>
    </row>
    <row r="69" spans="1:19" s="31" customFormat="1" x14ac:dyDescent="0.25">
      <c r="A69" s="36"/>
      <c r="B69" s="67" t="str">
        <f>'Expenses Summary'!B23</f>
        <v>2200</v>
      </c>
      <c r="C69" s="67" t="str">
        <f>'Expenses Summary'!C23</f>
        <v>Classified Support Salaries</v>
      </c>
      <c r="D69" s="112">
        <f>'Cash Flow %s Yr4'!D69</f>
        <v>0</v>
      </c>
      <c r="E69" s="112">
        <f>'Cash Flow %s Yr4'!E69</f>
        <v>0</v>
      </c>
      <c r="F69" s="112">
        <f>'Cash Flow %s Yr4'!F69</f>
        <v>0.1</v>
      </c>
      <c r="G69" s="112">
        <f>'Cash Flow %s Yr4'!G69</f>
        <v>0.1</v>
      </c>
      <c r="H69" s="112">
        <f>'Cash Flow %s Yr4'!H69</f>
        <v>0.1</v>
      </c>
      <c r="I69" s="112">
        <f>'Cash Flow %s Yr4'!I69</f>
        <v>0.1</v>
      </c>
      <c r="J69" s="112">
        <f>'Cash Flow %s Yr4'!J69</f>
        <v>0.1</v>
      </c>
      <c r="K69" s="112">
        <f>'Cash Flow %s Yr4'!K69</f>
        <v>0.1</v>
      </c>
      <c r="L69" s="112">
        <f>'Cash Flow %s Yr4'!L69</f>
        <v>0.1</v>
      </c>
      <c r="M69" s="112">
        <f>'Cash Flow %s Yr4'!M69</f>
        <v>0.1</v>
      </c>
      <c r="N69" s="112">
        <f>'Cash Flow %s Yr4'!N69</f>
        <v>0.1</v>
      </c>
      <c r="O69" s="112">
        <f>'Cash Flow %s Yr4'!O69</f>
        <v>0.1</v>
      </c>
      <c r="P69" s="112">
        <f>'Cash Flow %s Yr4'!P69</f>
        <v>0</v>
      </c>
      <c r="Q69" s="112">
        <f>'Cash Flow %s Yr4'!Q69</f>
        <v>0</v>
      </c>
      <c r="R69" s="112">
        <f>'Cash Flow %s Yr4'!R69</f>
        <v>0</v>
      </c>
      <c r="S69" s="111">
        <f t="shared" si="5"/>
        <v>0.99999999999999989</v>
      </c>
    </row>
    <row r="70" spans="1:19" s="31" customFormat="1" x14ac:dyDescent="0.25">
      <c r="A70" s="36"/>
      <c r="B70" s="67" t="str">
        <f>'Expenses Summary'!B24</f>
        <v>2300</v>
      </c>
      <c r="C70" s="67" t="str">
        <f>'Expenses Summary'!C24</f>
        <v>Classified Supervisor and Administrator Salaries</v>
      </c>
      <c r="D70" s="112">
        <f>'Cash Flow %s Yr4'!D70</f>
        <v>0</v>
      </c>
      <c r="E70" s="112">
        <f>'Cash Flow %s Yr4'!E70</f>
        <v>0</v>
      </c>
      <c r="F70" s="112">
        <f>'Cash Flow %s Yr4'!F70</f>
        <v>0.1</v>
      </c>
      <c r="G70" s="112">
        <f>'Cash Flow %s Yr4'!G70</f>
        <v>0.1</v>
      </c>
      <c r="H70" s="112">
        <f>'Cash Flow %s Yr4'!H70</f>
        <v>0.1</v>
      </c>
      <c r="I70" s="112">
        <f>'Cash Flow %s Yr4'!I70</f>
        <v>0.1</v>
      </c>
      <c r="J70" s="112">
        <f>'Cash Flow %s Yr4'!J70</f>
        <v>0.1</v>
      </c>
      <c r="K70" s="112">
        <f>'Cash Flow %s Yr4'!K70</f>
        <v>0.1</v>
      </c>
      <c r="L70" s="112">
        <f>'Cash Flow %s Yr4'!L70</f>
        <v>0.1</v>
      </c>
      <c r="M70" s="112">
        <f>'Cash Flow %s Yr4'!M70</f>
        <v>0.1</v>
      </c>
      <c r="N70" s="112">
        <f>'Cash Flow %s Yr4'!N70</f>
        <v>0.1</v>
      </c>
      <c r="O70" s="112">
        <f>'Cash Flow %s Yr4'!O70</f>
        <v>0.1</v>
      </c>
      <c r="P70" s="112">
        <f>'Cash Flow %s Yr4'!P70</f>
        <v>0</v>
      </c>
      <c r="Q70" s="112">
        <f>'Cash Flow %s Yr4'!Q70</f>
        <v>0</v>
      </c>
      <c r="R70" s="112">
        <f>'Cash Flow %s Yr4'!R70</f>
        <v>0</v>
      </c>
      <c r="S70" s="111">
        <f t="shared" si="5"/>
        <v>0.99999999999999989</v>
      </c>
    </row>
    <row r="71" spans="1:19" s="31" customFormat="1" x14ac:dyDescent="0.25">
      <c r="A71" s="36"/>
      <c r="B71" s="67" t="str">
        <f>'Expenses Summary'!B25</f>
        <v>2400</v>
      </c>
      <c r="C71" s="67" t="str">
        <f>'Expenses Summary'!C25</f>
        <v>Clerical, Technical, and Office Staff Salaries</v>
      </c>
      <c r="D71" s="112">
        <f>'Cash Flow %s Yr4'!D71</f>
        <v>6.4000000000000001E-2</v>
      </c>
      <c r="E71" s="112">
        <f>'Cash Flow %s Yr4'!E71</f>
        <v>6.4000000000000001E-2</v>
      </c>
      <c r="F71" s="112">
        <f>'Cash Flow %s Yr4'!F71</f>
        <v>9.0999999999999998E-2</v>
      </c>
      <c r="G71" s="112">
        <f>'Cash Flow %s Yr4'!G71</f>
        <v>9.2999999999999999E-2</v>
      </c>
      <c r="H71" s="112">
        <f>'Cash Flow %s Yr4'!H71</f>
        <v>9.5000000000000001E-2</v>
      </c>
      <c r="I71" s="112">
        <f>'Cash Flow %s Yr4'!I71</f>
        <v>0.104</v>
      </c>
      <c r="J71" s="112">
        <f>'Cash Flow %s Yr4'!J71</f>
        <v>8.1500000000000003E-2</v>
      </c>
      <c r="K71" s="112">
        <f>'Cash Flow %s Yr4'!K71</f>
        <v>8.1500000000000003E-2</v>
      </c>
      <c r="L71" s="112">
        <f>'Cash Flow %s Yr4'!L71</f>
        <v>8.1500000000000003E-2</v>
      </c>
      <c r="M71" s="112">
        <f>'Cash Flow %s Yr4'!M71</f>
        <v>8.1500000000000003E-2</v>
      </c>
      <c r="N71" s="112">
        <f>'Cash Flow %s Yr4'!N71</f>
        <v>8.1500000000000003E-2</v>
      </c>
      <c r="O71" s="112">
        <f>'Cash Flow %s Yr4'!O71</f>
        <v>8.1500000000000003E-2</v>
      </c>
      <c r="P71" s="112">
        <f>'Cash Flow %s Yr4'!P71</f>
        <v>0</v>
      </c>
      <c r="Q71" s="112">
        <f>'Cash Flow %s Yr4'!Q71</f>
        <v>0</v>
      </c>
      <c r="R71" s="112">
        <f>'Cash Flow %s Yr4'!R71</f>
        <v>0</v>
      </c>
      <c r="S71" s="111">
        <f t="shared" si="5"/>
        <v>1</v>
      </c>
    </row>
    <row r="72" spans="1:19" s="31" customFormat="1" x14ac:dyDescent="0.25">
      <c r="A72" s="36"/>
      <c r="B72" s="67" t="str">
        <f>'Expenses Summary'!B26</f>
        <v>2400</v>
      </c>
      <c r="C72" s="67" t="str">
        <f>'Expenses Summary'!C26</f>
        <v xml:space="preserve">Clerical, Technical, and Office Staff </v>
      </c>
      <c r="D72" s="112">
        <f>'Cash Flow %s Yr4'!D72</f>
        <v>0</v>
      </c>
      <c r="E72" s="112">
        <f>'Cash Flow %s Yr4'!E72</f>
        <v>0</v>
      </c>
      <c r="F72" s="112">
        <f>'Cash Flow %s Yr4'!F72</f>
        <v>0</v>
      </c>
      <c r="G72" s="112">
        <f>'Cash Flow %s Yr4'!G72</f>
        <v>0</v>
      </c>
      <c r="H72" s="112">
        <f>'Cash Flow %s Yr4'!H72</f>
        <v>0</v>
      </c>
      <c r="I72" s="112">
        <f>'Cash Flow %s Yr4'!I72</f>
        <v>1</v>
      </c>
      <c r="J72" s="112">
        <f>'Cash Flow %s Yr4'!J72</f>
        <v>0</v>
      </c>
      <c r="K72" s="112">
        <f>'Cash Flow %s Yr4'!K72</f>
        <v>0</v>
      </c>
      <c r="L72" s="112">
        <f>'Cash Flow %s Yr4'!L72</f>
        <v>0</v>
      </c>
      <c r="M72" s="112">
        <f>'Cash Flow %s Yr4'!M72</f>
        <v>0</v>
      </c>
      <c r="N72" s="112">
        <f>'Cash Flow %s Yr4'!N72</f>
        <v>0</v>
      </c>
      <c r="O72" s="112">
        <f>'Cash Flow %s Yr4'!O72</f>
        <v>0</v>
      </c>
      <c r="P72" s="112">
        <f>'Cash Flow %s Yr4'!P72</f>
        <v>0</v>
      </c>
      <c r="Q72" s="112">
        <f>'Cash Flow %s Yr4'!Q72</f>
        <v>0</v>
      </c>
      <c r="R72" s="112">
        <f>'Cash Flow %s Yr4'!R72</f>
        <v>0</v>
      </c>
      <c r="S72" s="111">
        <f t="shared" si="5"/>
        <v>1</v>
      </c>
    </row>
    <row r="73" spans="1:19" s="31" customFormat="1" x14ac:dyDescent="0.25">
      <c r="A73" s="36"/>
      <c r="B73" s="67" t="str">
        <f>'Expenses Summary'!B27</f>
        <v>2900</v>
      </c>
      <c r="C73" s="67" t="str">
        <f>'Expenses Summary'!C27</f>
        <v>Other Classified Salaries</v>
      </c>
      <c r="D73" s="112">
        <f>'Cash Flow %s Yr4'!D73</f>
        <v>1.6E-2</v>
      </c>
      <c r="E73" s="112">
        <f>'Cash Flow %s Yr4'!E73</f>
        <v>0</v>
      </c>
      <c r="F73" s="112">
        <f>'Cash Flow %s Yr4'!F73</f>
        <v>0.11</v>
      </c>
      <c r="G73" s="112">
        <f>'Cash Flow %s Yr4'!G73</f>
        <v>0.11</v>
      </c>
      <c r="H73" s="112">
        <f>'Cash Flow %s Yr4'!H73</f>
        <v>0.107</v>
      </c>
      <c r="I73" s="112">
        <f>'Cash Flow %s Yr4'!I73</f>
        <v>5.5E-2</v>
      </c>
      <c r="J73" s="112">
        <f>'Cash Flow %s Yr4'!J73</f>
        <v>0.1</v>
      </c>
      <c r="K73" s="112">
        <f>'Cash Flow %s Yr4'!K73</f>
        <v>0.1</v>
      </c>
      <c r="L73" s="112">
        <f>'Cash Flow %s Yr4'!L73</f>
        <v>0.1</v>
      </c>
      <c r="M73" s="112">
        <f>'Cash Flow %s Yr4'!M73</f>
        <v>0.1</v>
      </c>
      <c r="N73" s="112">
        <f>'Cash Flow %s Yr4'!N73</f>
        <v>0.1</v>
      </c>
      <c r="O73" s="112">
        <f>'Cash Flow %s Yr4'!O73</f>
        <v>0.10199999999999999</v>
      </c>
      <c r="P73" s="112">
        <f>'Cash Flow %s Yr4'!P73</f>
        <v>0</v>
      </c>
      <c r="Q73" s="112">
        <f>'Cash Flow %s Yr4'!Q73</f>
        <v>0</v>
      </c>
      <c r="R73" s="112">
        <f>'Cash Flow %s Yr4'!R73</f>
        <v>0</v>
      </c>
      <c r="S73" s="111">
        <f t="shared" si="5"/>
        <v>0.99999999999999989</v>
      </c>
    </row>
    <row r="74" spans="1:19" s="31" customFormat="1" x14ac:dyDescent="0.25">
      <c r="A74" s="36"/>
      <c r="B74" s="67" t="str">
        <f>'Expenses Summary'!B28</f>
        <v>2905</v>
      </c>
      <c r="C74" s="67" t="str">
        <f>'Expenses Summary'!C28</f>
        <v>Other Stipends</v>
      </c>
      <c r="D74" s="112">
        <f>'Cash Flow %s Yr4'!D74</f>
        <v>0</v>
      </c>
      <c r="E74" s="112">
        <f>'Cash Flow %s Yr4'!E74</f>
        <v>0</v>
      </c>
      <c r="F74" s="112">
        <f>'Cash Flow %s Yr4'!F74</f>
        <v>0.1</v>
      </c>
      <c r="G74" s="112">
        <f>'Cash Flow %s Yr4'!G74</f>
        <v>0.1</v>
      </c>
      <c r="H74" s="112">
        <f>'Cash Flow %s Yr4'!H74</f>
        <v>0.1</v>
      </c>
      <c r="I74" s="112">
        <f>'Cash Flow %s Yr4'!I74</f>
        <v>0.1</v>
      </c>
      <c r="J74" s="112">
        <f>'Cash Flow %s Yr4'!J74</f>
        <v>0.1</v>
      </c>
      <c r="K74" s="112">
        <f>'Cash Flow %s Yr4'!K74</f>
        <v>0.1</v>
      </c>
      <c r="L74" s="112">
        <f>'Cash Flow %s Yr4'!L74</f>
        <v>0.1</v>
      </c>
      <c r="M74" s="112">
        <f>'Cash Flow %s Yr4'!M74</f>
        <v>0.1</v>
      </c>
      <c r="N74" s="112">
        <f>'Cash Flow %s Yr4'!N74</f>
        <v>0.1</v>
      </c>
      <c r="O74" s="112">
        <f>'Cash Flow %s Yr4'!O74</f>
        <v>0.1</v>
      </c>
      <c r="P74" s="112">
        <f>'Cash Flow %s Yr4'!P74</f>
        <v>0</v>
      </c>
      <c r="Q74" s="112">
        <f>'Cash Flow %s Yr4'!Q74</f>
        <v>0</v>
      </c>
      <c r="R74" s="112">
        <f>'Cash Flow %s Yr4'!R74</f>
        <v>0</v>
      </c>
      <c r="S74" s="111">
        <f t="shared" si="5"/>
        <v>0.99999999999999989</v>
      </c>
    </row>
    <row r="75" spans="1:19" s="31" customFormat="1" x14ac:dyDescent="0.25">
      <c r="A75" s="36"/>
      <c r="B75" s="67" t="str">
        <f>'Expenses Summary'!B29</f>
        <v>2910</v>
      </c>
      <c r="C75" s="67" t="str">
        <f>'Expenses Summary'!C29</f>
        <v>Other Classified Overtime</v>
      </c>
      <c r="D75" s="112">
        <f>'Cash Flow %s Yr4'!D75</f>
        <v>0</v>
      </c>
      <c r="E75" s="112">
        <f>'Cash Flow %s Yr4'!E75</f>
        <v>1.6E-2</v>
      </c>
      <c r="F75" s="112">
        <f>'Cash Flow %s Yr4'!F75</f>
        <v>0.11</v>
      </c>
      <c r="G75" s="112">
        <f>'Cash Flow %s Yr4'!G75</f>
        <v>0.115</v>
      </c>
      <c r="H75" s="112">
        <f>'Cash Flow %s Yr4'!H75</f>
        <v>0.107</v>
      </c>
      <c r="I75" s="112">
        <f>'Cash Flow %s Yr4'!I75</f>
        <v>0.1</v>
      </c>
      <c r="J75" s="112">
        <f>'Cash Flow %s Yr4'!J75</f>
        <v>0.1</v>
      </c>
      <c r="K75" s="112">
        <f>'Cash Flow %s Yr4'!K75</f>
        <v>0.1</v>
      </c>
      <c r="L75" s="112">
        <f>'Cash Flow %s Yr4'!L75</f>
        <v>0.1</v>
      </c>
      <c r="M75" s="112">
        <f>'Cash Flow %s Yr4'!M75</f>
        <v>0.1</v>
      </c>
      <c r="N75" s="112">
        <f>'Cash Flow %s Yr4'!N75</f>
        <v>0.1</v>
      </c>
      <c r="O75" s="112">
        <f>'Cash Flow %s Yr4'!O75</f>
        <v>5.1999999999999998E-2</v>
      </c>
      <c r="P75" s="112">
        <f>'Cash Flow %s Yr4'!P75</f>
        <v>0</v>
      </c>
      <c r="Q75" s="112">
        <f>'Cash Flow %s Yr4'!Q75</f>
        <v>0</v>
      </c>
      <c r="R75" s="112">
        <f>'Cash Flow %s Yr4'!R75</f>
        <v>0</v>
      </c>
      <c r="S75" s="111">
        <f t="shared" si="5"/>
        <v>0.99999999999999989</v>
      </c>
    </row>
    <row r="76" spans="1:19" s="31" customFormat="1" x14ac:dyDescent="0.25">
      <c r="A76" s="36"/>
      <c r="B76" s="88"/>
      <c r="C76" s="93"/>
      <c r="D76" s="100"/>
      <c r="E76" s="100"/>
      <c r="F76" s="119"/>
      <c r="G76" s="119"/>
      <c r="H76" s="119"/>
      <c r="I76" s="119"/>
      <c r="J76" s="119"/>
      <c r="K76" s="119"/>
      <c r="L76" s="119"/>
      <c r="M76" s="119"/>
      <c r="N76" s="119"/>
      <c r="O76" s="119"/>
      <c r="P76" s="100"/>
      <c r="Q76" s="100"/>
      <c r="R76" s="100"/>
      <c r="S76" s="111"/>
    </row>
    <row r="77" spans="1:19" s="31" customFormat="1" x14ac:dyDescent="0.25">
      <c r="A77" s="36"/>
      <c r="B77" s="40"/>
      <c r="C77" s="3"/>
      <c r="D77" s="102"/>
      <c r="E77" s="102"/>
      <c r="F77" s="102"/>
      <c r="G77" s="102"/>
      <c r="H77" s="102"/>
      <c r="I77" s="102"/>
      <c r="J77" s="102"/>
      <c r="K77" s="102"/>
      <c r="L77" s="102"/>
      <c r="M77" s="102"/>
      <c r="N77" s="102"/>
      <c r="O77" s="102"/>
      <c r="P77" s="102"/>
      <c r="Q77" s="102"/>
      <c r="R77" s="102"/>
      <c r="S77" s="111"/>
    </row>
    <row r="78" spans="1:19" s="31" customFormat="1" x14ac:dyDescent="0.25">
      <c r="B78" s="34" t="s">
        <v>754</v>
      </c>
      <c r="C78" s="3"/>
      <c r="D78" s="102"/>
      <c r="E78" s="102"/>
      <c r="F78" s="102"/>
      <c r="G78" s="102"/>
      <c r="H78" s="102"/>
      <c r="I78" s="102"/>
      <c r="J78" s="102"/>
      <c r="K78" s="102"/>
      <c r="L78" s="102"/>
      <c r="M78" s="102"/>
      <c r="N78" s="102"/>
      <c r="O78" s="102"/>
      <c r="P78" s="102"/>
      <c r="Q78" s="102"/>
      <c r="R78" s="102"/>
      <c r="S78" s="111"/>
    </row>
    <row r="79" spans="1:19" s="31" customFormat="1" x14ac:dyDescent="0.25">
      <c r="A79" s="36"/>
      <c r="B79" s="67" t="str">
        <f>'Expenses Summary'!B33</f>
        <v>3101</v>
      </c>
      <c r="C79" s="67" t="str">
        <f>'Expenses Summary'!C33</f>
        <v>State Teachers' Retirement System, certificated positions</v>
      </c>
      <c r="D79" s="112">
        <f>'Cash Flow %s Yr4'!D79</f>
        <v>8.3000000000000004E-2</v>
      </c>
      <c r="E79" s="112">
        <f>'Cash Flow %s Yr4'!E79</f>
        <v>8.3000000000000004E-2</v>
      </c>
      <c r="F79" s="112">
        <f>'Cash Flow %s Yr4'!F79</f>
        <v>8.3000000000000004E-2</v>
      </c>
      <c r="G79" s="112">
        <f>'Cash Flow %s Yr4'!G79</f>
        <v>8.3000000000000004E-2</v>
      </c>
      <c r="H79" s="112">
        <f>'Cash Flow %s Yr4'!H79</f>
        <v>8.3000000000000004E-2</v>
      </c>
      <c r="I79" s="112">
        <f>'Cash Flow %s Yr4'!I79</f>
        <v>8.3000000000000004E-2</v>
      </c>
      <c r="J79" s="112">
        <f>'Cash Flow %s Yr4'!J79</f>
        <v>8.3000000000000004E-2</v>
      </c>
      <c r="K79" s="112">
        <f>'Cash Flow %s Yr4'!K79</f>
        <v>8.3000000000000004E-2</v>
      </c>
      <c r="L79" s="112">
        <f>'Cash Flow %s Yr4'!L79</f>
        <v>8.4000000000000005E-2</v>
      </c>
      <c r="M79" s="112">
        <f>'Cash Flow %s Yr4'!M79</f>
        <v>8.4000000000000005E-2</v>
      </c>
      <c r="N79" s="112">
        <f>'Cash Flow %s Yr4'!N79</f>
        <v>8.4000000000000005E-2</v>
      </c>
      <c r="O79" s="112">
        <f>'Cash Flow %s Yr4'!O79</f>
        <v>8.4000000000000005E-2</v>
      </c>
      <c r="P79" s="112">
        <f>'Cash Flow %s Yr4'!P79</f>
        <v>0</v>
      </c>
      <c r="Q79" s="112">
        <f>'Cash Flow %s Yr4'!Q79</f>
        <v>0</v>
      </c>
      <c r="R79" s="112">
        <f>'Cash Flow %s Yr4'!R79</f>
        <v>0</v>
      </c>
      <c r="S79" s="111">
        <f t="shared" ref="S79:S87" si="6">SUM(D79:R79)</f>
        <v>0.99999999999999989</v>
      </c>
    </row>
    <row r="80" spans="1:19" s="31" customFormat="1" x14ac:dyDescent="0.25">
      <c r="A80" s="36"/>
      <c r="B80" s="67" t="str">
        <f>'Expenses Summary'!B34</f>
        <v>3202</v>
      </c>
      <c r="C80" s="67" t="str">
        <f>'Expenses Summary'!C34</f>
        <v>Public Employees' Retirement System, classified positions</v>
      </c>
      <c r="D80" s="112">
        <f>'Cash Flow %s Yr4'!D80</f>
        <v>8.3000000000000004E-2</v>
      </c>
      <c r="E80" s="112">
        <f>'Cash Flow %s Yr4'!E80</f>
        <v>8.3000000000000004E-2</v>
      </c>
      <c r="F80" s="112">
        <f>'Cash Flow %s Yr4'!F80</f>
        <v>8.3000000000000004E-2</v>
      </c>
      <c r="G80" s="112">
        <f>'Cash Flow %s Yr4'!G80</f>
        <v>8.3000000000000004E-2</v>
      </c>
      <c r="H80" s="112">
        <f>'Cash Flow %s Yr4'!H80</f>
        <v>8.3000000000000004E-2</v>
      </c>
      <c r="I80" s="112">
        <f>'Cash Flow %s Yr4'!I80</f>
        <v>8.3000000000000004E-2</v>
      </c>
      <c r="J80" s="112">
        <f>'Cash Flow %s Yr4'!J80</f>
        <v>8.3000000000000004E-2</v>
      </c>
      <c r="K80" s="112">
        <f>'Cash Flow %s Yr4'!K80</f>
        <v>8.3000000000000004E-2</v>
      </c>
      <c r="L80" s="112">
        <f>'Cash Flow %s Yr4'!L80</f>
        <v>8.4000000000000005E-2</v>
      </c>
      <c r="M80" s="112">
        <f>'Cash Flow %s Yr4'!M80</f>
        <v>8.4000000000000005E-2</v>
      </c>
      <c r="N80" s="112">
        <f>'Cash Flow %s Yr4'!N80</f>
        <v>8.4000000000000005E-2</v>
      </c>
      <c r="O80" s="112">
        <f>'Cash Flow %s Yr4'!O80</f>
        <v>8.4000000000000005E-2</v>
      </c>
      <c r="P80" s="112">
        <f>'Cash Flow %s Yr4'!P80</f>
        <v>0</v>
      </c>
      <c r="Q80" s="112">
        <f>'Cash Flow %s Yr4'!Q80</f>
        <v>0</v>
      </c>
      <c r="R80" s="112">
        <f>'Cash Flow %s Yr4'!R80</f>
        <v>0</v>
      </c>
      <c r="S80" s="111">
        <f t="shared" si="6"/>
        <v>0.99999999999999989</v>
      </c>
    </row>
    <row r="81" spans="1:19" s="31" customFormat="1" x14ac:dyDescent="0.25">
      <c r="A81" s="36"/>
      <c r="B81" s="67" t="str">
        <f>'Expenses Summary'!B35</f>
        <v>3313</v>
      </c>
      <c r="C81" s="67" t="str">
        <f>'Expenses Summary'!C35</f>
        <v>OASDI</v>
      </c>
      <c r="D81" s="112">
        <f>'Cash Flow %s Yr4'!D81</f>
        <v>8.3000000000000004E-2</v>
      </c>
      <c r="E81" s="112">
        <f>'Cash Flow %s Yr4'!E81</f>
        <v>8.3000000000000004E-2</v>
      </c>
      <c r="F81" s="112">
        <f>'Cash Flow %s Yr4'!F81</f>
        <v>8.3000000000000004E-2</v>
      </c>
      <c r="G81" s="112">
        <f>'Cash Flow %s Yr4'!G81</f>
        <v>8.3000000000000004E-2</v>
      </c>
      <c r="H81" s="112">
        <f>'Cash Flow %s Yr4'!H81</f>
        <v>8.3000000000000004E-2</v>
      </c>
      <c r="I81" s="112">
        <f>'Cash Flow %s Yr4'!I81</f>
        <v>8.3000000000000004E-2</v>
      </c>
      <c r="J81" s="112">
        <f>'Cash Flow %s Yr4'!J81</f>
        <v>8.3000000000000004E-2</v>
      </c>
      <c r="K81" s="112">
        <f>'Cash Flow %s Yr4'!K81</f>
        <v>8.3000000000000004E-2</v>
      </c>
      <c r="L81" s="112">
        <f>'Cash Flow %s Yr4'!L81</f>
        <v>8.4000000000000005E-2</v>
      </c>
      <c r="M81" s="112">
        <f>'Cash Flow %s Yr4'!M81</f>
        <v>8.4000000000000005E-2</v>
      </c>
      <c r="N81" s="112">
        <f>'Cash Flow %s Yr4'!N81</f>
        <v>8.4000000000000005E-2</v>
      </c>
      <c r="O81" s="112">
        <f>'Cash Flow %s Yr4'!O81</f>
        <v>8.4000000000000005E-2</v>
      </c>
      <c r="P81" s="112">
        <f>'Cash Flow %s Yr4'!P81</f>
        <v>0</v>
      </c>
      <c r="Q81" s="112">
        <f>'Cash Flow %s Yr4'!Q81</f>
        <v>0</v>
      </c>
      <c r="R81" s="112">
        <f>'Cash Flow %s Yr4'!R81</f>
        <v>0</v>
      </c>
      <c r="S81" s="111">
        <f t="shared" si="6"/>
        <v>0.99999999999999989</v>
      </c>
    </row>
    <row r="82" spans="1:19" s="31" customFormat="1" x14ac:dyDescent="0.25">
      <c r="A82" s="36"/>
      <c r="B82" s="67" t="str">
        <f>'Expenses Summary'!B36</f>
        <v>3323</v>
      </c>
      <c r="C82" s="67" t="str">
        <f>'Expenses Summary'!C36</f>
        <v>Medicare</v>
      </c>
      <c r="D82" s="112">
        <f>'Cash Flow %s Yr4'!D82</f>
        <v>8.3000000000000004E-2</v>
      </c>
      <c r="E82" s="112">
        <f>'Cash Flow %s Yr4'!E82</f>
        <v>8.3000000000000004E-2</v>
      </c>
      <c r="F82" s="112">
        <f>'Cash Flow %s Yr4'!F82</f>
        <v>8.3000000000000004E-2</v>
      </c>
      <c r="G82" s="112">
        <f>'Cash Flow %s Yr4'!G82</f>
        <v>8.3000000000000004E-2</v>
      </c>
      <c r="H82" s="112">
        <f>'Cash Flow %s Yr4'!H82</f>
        <v>8.3000000000000004E-2</v>
      </c>
      <c r="I82" s="112">
        <f>'Cash Flow %s Yr4'!I82</f>
        <v>8.3000000000000004E-2</v>
      </c>
      <c r="J82" s="112">
        <f>'Cash Flow %s Yr4'!J82</f>
        <v>8.3000000000000004E-2</v>
      </c>
      <c r="K82" s="112">
        <f>'Cash Flow %s Yr4'!K82</f>
        <v>8.3000000000000004E-2</v>
      </c>
      <c r="L82" s="112">
        <f>'Cash Flow %s Yr4'!L82</f>
        <v>8.4000000000000005E-2</v>
      </c>
      <c r="M82" s="112">
        <f>'Cash Flow %s Yr4'!M82</f>
        <v>8.4000000000000005E-2</v>
      </c>
      <c r="N82" s="112">
        <f>'Cash Flow %s Yr4'!N82</f>
        <v>8.4000000000000005E-2</v>
      </c>
      <c r="O82" s="112">
        <f>'Cash Flow %s Yr4'!O82</f>
        <v>8.4000000000000005E-2</v>
      </c>
      <c r="P82" s="112">
        <f>'Cash Flow %s Yr4'!P82</f>
        <v>0</v>
      </c>
      <c r="Q82" s="112">
        <f>'Cash Flow %s Yr4'!Q82</f>
        <v>0</v>
      </c>
      <c r="R82" s="112">
        <f>'Cash Flow %s Yr4'!R82</f>
        <v>0</v>
      </c>
      <c r="S82" s="111">
        <f t="shared" si="6"/>
        <v>0.99999999999999989</v>
      </c>
    </row>
    <row r="83" spans="1:19" s="31" customFormat="1" x14ac:dyDescent="0.25">
      <c r="A83" s="36"/>
      <c r="B83" s="67" t="str">
        <f>'Expenses Summary'!B37</f>
        <v>3403</v>
      </c>
      <c r="C83" s="67" t="str">
        <f>'Expenses Summary'!C37</f>
        <v>Health &amp; Welfare Benefits</v>
      </c>
      <c r="D83" s="112">
        <f>'Cash Flow %s Yr4'!D83</f>
        <v>8.3000000000000004E-2</v>
      </c>
      <c r="E83" s="112">
        <f>'Cash Flow %s Yr4'!E83</f>
        <v>8.3000000000000004E-2</v>
      </c>
      <c r="F83" s="112">
        <f>'Cash Flow %s Yr4'!F83</f>
        <v>8.3000000000000004E-2</v>
      </c>
      <c r="G83" s="112">
        <f>'Cash Flow %s Yr4'!G83</f>
        <v>8.3000000000000004E-2</v>
      </c>
      <c r="H83" s="112">
        <f>'Cash Flow %s Yr4'!H83</f>
        <v>8.3000000000000004E-2</v>
      </c>
      <c r="I83" s="112">
        <f>'Cash Flow %s Yr4'!I83</f>
        <v>8.3000000000000004E-2</v>
      </c>
      <c r="J83" s="112">
        <f>'Cash Flow %s Yr4'!J83</f>
        <v>8.3000000000000004E-2</v>
      </c>
      <c r="K83" s="112">
        <f>'Cash Flow %s Yr4'!K83</f>
        <v>8.3000000000000004E-2</v>
      </c>
      <c r="L83" s="112">
        <f>'Cash Flow %s Yr4'!L83</f>
        <v>8.4000000000000005E-2</v>
      </c>
      <c r="M83" s="112">
        <f>'Cash Flow %s Yr4'!M83</f>
        <v>8.4000000000000005E-2</v>
      </c>
      <c r="N83" s="112">
        <f>'Cash Flow %s Yr4'!N83</f>
        <v>8.4000000000000005E-2</v>
      </c>
      <c r="O83" s="112">
        <f>'Cash Flow %s Yr4'!O83</f>
        <v>8.4000000000000005E-2</v>
      </c>
      <c r="P83" s="112">
        <f>'Cash Flow %s Yr4'!P83</f>
        <v>0</v>
      </c>
      <c r="Q83" s="112">
        <f>'Cash Flow %s Yr4'!Q83</f>
        <v>0</v>
      </c>
      <c r="R83" s="112">
        <f>'Cash Flow %s Yr4'!R83</f>
        <v>0</v>
      </c>
      <c r="S83" s="111">
        <f t="shared" si="6"/>
        <v>0.99999999999999989</v>
      </c>
    </row>
    <row r="84" spans="1:19" s="31" customFormat="1" x14ac:dyDescent="0.25">
      <c r="A84" s="36"/>
      <c r="B84" s="67" t="str">
        <f>'Expenses Summary'!B38</f>
        <v>3503</v>
      </c>
      <c r="C84" s="67" t="str">
        <f>'Expenses Summary'!C38</f>
        <v>State Unemployment Insurance</v>
      </c>
      <c r="D84" s="112">
        <f>'Cash Flow %s Yr4'!D84</f>
        <v>8.3000000000000004E-2</v>
      </c>
      <c r="E84" s="112">
        <f>'Cash Flow %s Yr4'!E84</f>
        <v>8.3000000000000004E-2</v>
      </c>
      <c r="F84" s="112">
        <f>'Cash Flow %s Yr4'!F84</f>
        <v>8.3000000000000004E-2</v>
      </c>
      <c r="G84" s="112">
        <f>'Cash Flow %s Yr4'!G84</f>
        <v>8.3000000000000004E-2</v>
      </c>
      <c r="H84" s="112">
        <f>'Cash Flow %s Yr4'!H84</f>
        <v>8.3000000000000004E-2</v>
      </c>
      <c r="I84" s="112">
        <f>'Cash Flow %s Yr4'!I84</f>
        <v>8.3000000000000004E-2</v>
      </c>
      <c r="J84" s="112">
        <f>'Cash Flow %s Yr4'!J84</f>
        <v>8.3000000000000004E-2</v>
      </c>
      <c r="K84" s="112">
        <f>'Cash Flow %s Yr4'!K84</f>
        <v>8.3000000000000004E-2</v>
      </c>
      <c r="L84" s="112">
        <f>'Cash Flow %s Yr4'!L84</f>
        <v>8.4000000000000005E-2</v>
      </c>
      <c r="M84" s="112">
        <f>'Cash Flow %s Yr4'!M84</f>
        <v>8.4000000000000005E-2</v>
      </c>
      <c r="N84" s="112">
        <f>'Cash Flow %s Yr4'!N84</f>
        <v>8.4000000000000005E-2</v>
      </c>
      <c r="O84" s="112">
        <f>'Cash Flow %s Yr4'!O84</f>
        <v>8.4000000000000005E-2</v>
      </c>
      <c r="P84" s="112">
        <f>'Cash Flow %s Yr4'!P84</f>
        <v>0</v>
      </c>
      <c r="Q84" s="112">
        <f>'Cash Flow %s Yr4'!Q84</f>
        <v>0</v>
      </c>
      <c r="R84" s="112">
        <f>'Cash Flow %s Yr4'!R84</f>
        <v>0</v>
      </c>
      <c r="S84" s="111">
        <f t="shared" si="6"/>
        <v>0.99999999999999989</v>
      </c>
    </row>
    <row r="85" spans="1:19" s="31" customFormat="1" x14ac:dyDescent="0.25">
      <c r="A85" s="36"/>
      <c r="B85" s="67" t="str">
        <f>'Expenses Summary'!B39</f>
        <v>3603</v>
      </c>
      <c r="C85" s="67" t="str">
        <f>'Expenses Summary'!C39</f>
        <v>Worker Compensation Insurance</v>
      </c>
      <c r="D85" s="112">
        <f>'Cash Flow %s Yr4'!D85</f>
        <v>8.3000000000000004E-2</v>
      </c>
      <c r="E85" s="112">
        <f>'Cash Flow %s Yr4'!E85</f>
        <v>8.3000000000000004E-2</v>
      </c>
      <c r="F85" s="112">
        <f>'Cash Flow %s Yr4'!F85</f>
        <v>8.3000000000000004E-2</v>
      </c>
      <c r="G85" s="112">
        <f>'Cash Flow %s Yr4'!G85</f>
        <v>8.3000000000000004E-2</v>
      </c>
      <c r="H85" s="112">
        <f>'Cash Flow %s Yr4'!H85</f>
        <v>8.3000000000000004E-2</v>
      </c>
      <c r="I85" s="112">
        <f>'Cash Flow %s Yr4'!I85</f>
        <v>8.3000000000000004E-2</v>
      </c>
      <c r="J85" s="112">
        <f>'Cash Flow %s Yr4'!J85</f>
        <v>8.3000000000000004E-2</v>
      </c>
      <c r="K85" s="112">
        <f>'Cash Flow %s Yr4'!K85</f>
        <v>8.3000000000000004E-2</v>
      </c>
      <c r="L85" s="112">
        <f>'Cash Flow %s Yr4'!L85</f>
        <v>8.4000000000000005E-2</v>
      </c>
      <c r="M85" s="112">
        <f>'Cash Flow %s Yr4'!M85</f>
        <v>8.4000000000000005E-2</v>
      </c>
      <c r="N85" s="112">
        <f>'Cash Flow %s Yr4'!N85</f>
        <v>8.4000000000000005E-2</v>
      </c>
      <c r="O85" s="112">
        <f>'Cash Flow %s Yr4'!O85</f>
        <v>8.4000000000000005E-2</v>
      </c>
      <c r="P85" s="112">
        <f>'Cash Flow %s Yr4'!P85</f>
        <v>0</v>
      </c>
      <c r="Q85" s="112">
        <f>'Cash Flow %s Yr4'!Q85</f>
        <v>0</v>
      </c>
      <c r="R85" s="112">
        <f>'Cash Flow %s Yr4'!R85</f>
        <v>0</v>
      </c>
      <c r="S85" s="111">
        <f t="shared" si="6"/>
        <v>0.99999999999999989</v>
      </c>
    </row>
    <row r="86" spans="1:19" s="31" customFormat="1" x14ac:dyDescent="0.25">
      <c r="A86" s="36"/>
      <c r="B86" s="67" t="str">
        <f>'Expenses Summary'!B40</f>
        <v>3703</v>
      </c>
      <c r="C86" s="67" t="str">
        <f>'Expenses Summary'!C40</f>
        <v>Other Post Employement Benefits</v>
      </c>
      <c r="D86" s="112">
        <f>'Cash Flow %s Yr4'!D86</f>
        <v>8.3000000000000004E-2</v>
      </c>
      <c r="E86" s="112">
        <f>'Cash Flow %s Yr4'!E86</f>
        <v>8.3000000000000004E-2</v>
      </c>
      <c r="F86" s="112">
        <f>'Cash Flow %s Yr4'!F86</f>
        <v>8.3000000000000004E-2</v>
      </c>
      <c r="G86" s="112">
        <f>'Cash Flow %s Yr4'!G86</f>
        <v>8.3000000000000004E-2</v>
      </c>
      <c r="H86" s="112">
        <f>'Cash Flow %s Yr4'!H86</f>
        <v>8.3000000000000004E-2</v>
      </c>
      <c r="I86" s="112">
        <f>'Cash Flow %s Yr4'!I86</f>
        <v>8.3000000000000004E-2</v>
      </c>
      <c r="J86" s="112">
        <f>'Cash Flow %s Yr4'!J86</f>
        <v>8.3000000000000004E-2</v>
      </c>
      <c r="K86" s="112">
        <f>'Cash Flow %s Yr4'!K86</f>
        <v>8.3000000000000004E-2</v>
      </c>
      <c r="L86" s="112">
        <f>'Cash Flow %s Yr4'!L86</f>
        <v>8.4000000000000005E-2</v>
      </c>
      <c r="M86" s="112">
        <f>'Cash Flow %s Yr4'!M86</f>
        <v>8.4000000000000005E-2</v>
      </c>
      <c r="N86" s="112">
        <f>'Cash Flow %s Yr4'!N86</f>
        <v>8.4000000000000005E-2</v>
      </c>
      <c r="O86" s="112">
        <f>'Cash Flow %s Yr4'!O86</f>
        <v>8.4000000000000005E-2</v>
      </c>
      <c r="P86" s="112">
        <f>'Cash Flow %s Yr4'!P86</f>
        <v>0</v>
      </c>
      <c r="Q86" s="112">
        <f>'Cash Flow %s Yr4'!Q86</f>
        <v>0</v>
      </c>
      <c r="R86" s="112">
        <f>'Cash Flow %s Yr4'!R86</f>
        <v>0</v>
      </c>
      <c r="S86" s="111">
        <f t="shared" si="6"/>
        <v>0.99999999999999989</v>
      </c>
    </row>
    <row r="87" spans="1:19" s="31" customFormat="1" x14ac:dyDescent="0.25">
      <c r="A87" s="36"/>
      <c r="B87" s="67" t="str">
        <f>'Expenses Summary'!B41</f>
        <v>3903</v>
      </c>
      <c r="C87" s="67" t="str">
        <f>'Expenses Summary'!C41</f>
        <v>Other Benefits</v>
      </c>
      <c r="D87" s="112">
        <f>'Cash Flow %s Yr4'!D87</f>
        <v>8.3000000000000004E-2</v>
      </c>
      <c r="E87" s="112">
        <f>'Cash Flow %s Yr4'!E87</f>
        <v>8.3000000000000004E-2</v>
      </c>
      <c r="F87" s="112">
        <f>'Cash Flow %s Yr4'!F87</f>
        <v>8.3000000000000004E-2</v>
      </c>
      <c r="G87" s="112">
        <f>'Cash Flow %s Yr4'!G87</f>
        <v>8.3000000000000004E-2</v>
      </c>
      <c r="H87" s="112">
        <f>'Cash Flow %s Yr4'!H87</f>
        <v>8.3000000000000004E-2</v>
      </c>
      <c r="I87" s="112">
        <f>'Cash Flow %s Yr4'!I87</f>
        <v>8.3000000000000004E-2</v>
      </c>
      <c r="J87" s="112">
        <f>'Cash Flow %s Yr4'!J87</f>
        <v>8.3000000000000004E-2</v>
      </c>
      <c r="K87" s="112">
        <f>'Cash Flow %s Yr4'!K87</f>
        <v>8.3000000000000004E-2</v>
      </c>
      <c r="L87" s="112">
        <f>'Cash Flow %s Yr4'!L87</f>
        <v>8.4000000000000005E-2</v>
      </c>
      <c r="M87" s="112">
        <f>'Cash Flow %s Yr4'!M87</f>
        <v>8.4000000000000005E-2</v>
      </c>
      <c r="N87" s="112">
        <f>'Cash Flow %s Yr4'!N87</f>
        <v>8.4000000000000005E-2</v>
      </c>
      <c r="O87" s="112">
        <f>'Cash Flow %s Yr4'!O87</f>
        <v>8.4000000000000005E-2</v>
      </c>
      <c r="P87" s="112">
        <f>'Cash Flow %s Yr4'!P87</f>
        <v>0</v>
      </c>
      <c r="Q87" s="112">
        <f>'Cash Flow %s Yr4'!Q87</f>
        <v>0</v>
      </c>
      <c r="R87" s="112">
        <f>'Cash Flow %s Yr4'!R87</f>
        <v>0</v>
      </c>
      <c r="S87" s="111">
        <f t="shared" si="6"/>
        <v>0.99999999999999989</v>
      </c>
    </row>
    <row r="88" spans="1:19" s="31" customFormat="1" x14ac:dyDescent="0.25">
      <c r="A88" s="36"/>
      <c r="B88" s="122"/>
      <c r="C88" s="122"/>
      <c r="D88" s="123"/>
      <c r="E88" s="123"/>
      <c r="F88" s="123"/>
      <c r="G88" s="123"/>
      <c r="H88" s="123"/>
      <c r="I88" s="123"/>
      <c r="J88" s="123"/>
      <c r="K88" s="123"/>
      <c r="L88" s="123"/>
      <c r="M88" s="123"/>
      <c r="N88" s="123"/>
      <c r="O88" s="123"/>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c r="S89" s="111"/>
    </row>
    <row r="90" spans="1:19" s="31" customFormat="1" x14ac:dyDescent="0.25">
      <c r="B90" s="34" t="s">
        <v>697</v>
      </c>
      <c r="C90" s="3"/>
      <c r="D90" s="95"/>
      <c r="E90" s="95"/>
      <c r="F90" s="95"/>
      <c r="G90" s="95"/>
      <c r="H90" s="95"/>
      <c r="I90" s="95"/>
      <c r="J90" s="95"/>
      <c r="K90" s="95"/>
      <c r="L90" s="95"/>
      <c r="M90" s="95"/>
      <c r="N90" s="95"/>
      <c r="O90" s="95"/>
      <c r="P90" s="95"/>
      <c r="Q90" s="95"/>
      <c r="R90" s="95"/>
      <c r="S90" s="111"/>
    </row>
    <row r="91" spans="1:19" s="31" customFormat="1" x14ac:dyDescent="0.25">
      <c r="A91" s="36"/>
      <c r="B91" s="66" t="str">
        <f>'Expenses Summary'!B47</f>
        <v>4100</v>
      </c>
      <c r="C91" s="66" t="str">
        <f>'Expenses Summary'!C47</f>
        <v>Approved Textbooks and Core Curricula Materials</v>
      </c>
      <c r="D91" s="112">
        <f>'Cash Flow %s Yr4'!D91</f>
        <v>0</v>
      </c>
      <c r="E91" s="112">
        <f>'Cash Flow %s Yr4'!E91</f>
        <v>0.26700000000000002</v>
      </c>
      <c r="F91" s="112">
        <f>'Cash Flow %s Yr4'!F91</f>
        <v>0.183</v>
      </c>
      <c r="G91" s="112">
        <f>'Cash Flow %s Yr4'!G91</f>
        <v>0</v>
      </c>
      <c r="H91" s="112">
        <f>'Cash Flow %s Yr4'!H91</f>
        <v>0.45</v>
      </c>
      <c r="I91" s="112">
        <f>'Cash Flow %s Yr4'!I91</f>
        <v>0</v>
      </c>
      <c r="J91" s="112">
        <f>'Cash Flow %s Yr4'!J91</f>
        <v>0</v>
      </c>
      <c r="K91" s="112">
        <f>'Cash Flow %s Yr4'!K91</f>
        <v>0.1</v>
      </c>
      <c r="L91" s="112">
        <f>'Cash Flow %s Yr4'!L91</f>
        <v>0</v>
      </c>
      <c r="M91" s="112">
        <f>'Cash Flow %s Yr4'!M91</f>
        <v>0</v>
      </c>
      <c r="N91" s="112">
        <f>'Cash Flow %s Yr4'!N91</f>
        <v>0</v>
      </c>
      <c r="O91" s="112">
        <f>'Cash Flow %s Yr4'!O91</f>
        <v>0</v>
      </c>
      <c r="P91" s="112">
        <f>'Cash Flow %s Yr4'!P91</f>
        <v>0</v>
      </c>
      <c r="Q91" s="112">
        <f>'Cash Flow %s Yr4'!Q91</f>
        <v>0</v>
      </c>
      <c r="R91" s="112">
        <f>'Cash Flow %s Yr4'!R91</f>
        <v>0</v>
      </c>
      <c r="S91" s="111">
        <f t="shared" ref="S91:S96" si="7">SUM(D91:R91)</f>
        <v>1</v>
      </c>
    </row>
    <row r="92" spans="1:19" x14ac:dyDescent="0.25">
      <c r="A92" s="36"/>
      <c r="B92" s="66" t="str">
        <f>'Expenses Summary'!B48</f>
        <v>4200</v>
      </c>
      <c r="C92" s="66" t="str">
        <f>'Expenses Summary'!C48</f>
        <v>Books and Other Reference Materials</v>
      </c>
      <c r="D92" s="112">
        <f>'Cash Flow %s Yr4'!D92</f>
        <v>0</v>
      </c>
      <c r="E92" s="112">
        <f>'Cash Flow %s Yr4'!E92</f>
        <v>0.05</v>
      </c>
      <c r="F92" s="112">
        <f>'Cash Flow %s Yr4'!F92</f>
        <v>0</v>
      </c>
      <c r="G92" s="112">
        <f>'Cash Flow %s Yr4'!G92</f>
        <v>8.8999999999999996E-2</v>
      </c>
      <c r="H92" s="112">
        <f>'Cash Flow %s Yr4'!H92</f>
        <v>3.5999999999999997E-2</v>
      </c>
      <c r="I92" s="112">
        <f>'Cash Flow %s Yr4'!I92</f>
        <v>0.13750000000000001</v>
      </c>
      <c r="J92" s="112">
        <f>'Cash Flow %s Yr4'!J92</f>
        <v>0.13750000000000001</v>
      </c>
      <c r="K92" s="112">
        <f>'Cash Flow %s Yr4'!K92</f>
        <v>0.13750000000000001</v>
      </c>
      <c r="L92" s="112">
        <f>'Cash Flow %s Yr4'!L92</f>
        <v>0.13750000000000001</v>
      </c>
      <c r="M92" s="112">
        <f>'Cash Flow %s Yr4'!M92</f>
        <v>0.13750000000000001</v>
      </c>
      <c r="N92" s="112">
        <f>'Cash Flow %s Yr4'!N92</f>
        <v>0.13750000000000001</v>
      </c>
      <c r="O92" s="112">
        <f>'Cash Flow %s Yr4'!O92</f>
        <v>0</v>
      </c>
      <c r="P92" s="112">
        <f>'Cash Flow %s Yr4'!P92</f>
        <v>0</v>
      </c>
      <c r="Q92" s="112">
        <f>'Cash Flow %s Yr4'!Q92</f>
        <v>0</v>
      </c>
      <c r="R92" s="112">
        <f>'Cash Flow %s Yr4'!R92</f>
        <v>0</v>
      </c>
      <c r="S92" s="111">
        <f t="shared" si="7"/>
        <v>1</v>
      </c>
    </row>
    <row r="93" spans="1:19" x14ac:dyDescent="0.25">
      <c r="A93" s="36"/>
      <c r="B93" s="66" t="str">
        <f>'Expenses Summary'!B49</f>
        <v>4300</v>
      </c>
      <c r="C93" s="66" t="str">
        <f>'Expenses Summary'!C49</f>
        <v>Materials and Supplies</v>
      </c>
      <c r="D93" s="112">
        <f>'Cash Flow %s Yr4'!D93</f>
        <v>6.8400000000000002E-2</v>
      </c>
      <c r="E93" s="112">
        <f>'Cash Flow %s Yr4'!E93</f>
        <v>0.16200000000000001</v>
      </c>
      <c r="F93" s="112">
        <f>'Cash Flow %s Yr4'!F93</f>
        <v>9.1999999999999998E-2</v>
      </c>
      <c r="G93" s="112">
        <f>'Cash Flow %s Yr4'!G93</f>
        <v>1.9E-2</v>
      </c>
      <c r="H93" s="112">
        <f>'Cash Flow %s Yr4'!H93</f>
        <v>6.0000000000000001E-3</v>
      </c>
      <c r="I93" s="112">
        <f>'Cash Flow %s Yr4'!I93</f>
        <v>0.10877000000000001</v>
      </c>
      <c r="J93" s="112">
        <f>'Cash Flow %s Yr4'!J93</f>
        <v>0.10877000000000001</v>
      </c>
      <c r="K93" s="112">
        <f>'Cash Flow %s Yr4'!K93</f>
        <v>0.10877000000000001</v>
      </c>
      <c r="L93" s="112">
        <f>'Cash Flow %s Yr4'!L93</f>
        <v>0.10877000000000001</v>
      </c>
      <c r="M93" s="112">
        <f>'Cash Flow %s Yr4'!M93</f>
        <v>0.10877000000000001</v>
      </c>
      <c r="N93" s="112">
        <f>'Cash Flow %s Yr4'!N93</f>
        <v>0.10875</v>
      </c>
      <c r="O93" s="112">
        <f>'Cash Flow %s Yr4'!O93</f>
        <v>0</v>
      </c>
      <c r="P93" s="112">
        <f>'Cash Flow %s Yr4'!P93</f>
        <v>0</v>
      </c>
      <c r="Q93" s="112">
        <f>'Cash Flow %s Yr4'!Q93</f>
        <v>0</v>
      </c>
      <c r="R93" s="112">
        <f>'Cash Flow %s Yr4'!R93</f>
        <v>0</v>
      </c>
      <c r="S93" s="111">
        <f t="shared" si="7"/>
        <v>1.0000000000000002</v>
      </c>
    </row>
    <row r="94" spans="1:19" x14ac:dyDescent="0.25">
      <c r="A94" s="36"/>
      <c r="B94" s="66" t="str">
        <f>'Expenses Summary'!B50</f>
        <v>4315</v>
      </c>
      <c r="C94" s="66" t="str">
        <f>'Expenses Summary'!C50</f>
        <v>Classroom Materials and Supplies</v>
      </c>
      <c r="D94" s="112">
        <f>'Cash Flow %s Yr4'!D94</f>
        <v>0</v>
      </c>
      <c r="E94" s="112">
        <f>'Cash Flow %s Yr4'!E94</f>
        <v>0</v>
      </c>
      <c r="F94" s="112">
        <f>'Cash Flow %s Yr4'!F94</f>
        <v>0.1</v>
      </c>
      <c r="G94" s="112">
        <f>'Cash Flow %s Yr4'!G94</f>
        <v>0.1</v>
      </c>
      <c r="H94" s="112">
        <f>'Cash Flow %s Yr4'!H94</f>
        <v>0.2</v>
      </c>
      <c r="I94" s="112">
        <f>'Cash Flow %s Yr4'!I94</f>
        <v>0.1</v>
      </c>
      <c r="J94" s="112">
        <f>'Cash Flow %s Yr4'!J94</f>
        <v>0.2</v>
      </c>
      <c r="K94" s="112">
        <f>'Cash Flow %s Yr4'!K94</f>
        <v>0.1</v>
      </c>
      <c r="L94" s="112">
        <f>'Cash Flow %s Yr4'!L94</f>
        <v>0.1</v>
      </c>
      <c r="M94" s="112">
        <f>'Cash Flow %s Yr4'!M94</f>
        <v>0.1</v>
      </c>
      <c r="N94" s="112">
        <f>'Cash Flow %s Yr4'!N94</f>
        <v>0</v>
      </c>
      <c r="O94" s="112">
        <f>'Cash Flow %s Yr4'!O94</f>
        <v>0</v>
      </c>
      <c r="P94" s="112">
        <f>'Cash Flow %s Yr4'!P94</f>
        <v>0</v>
      </c>
      <c r="Q94" s="112">
        <f>'Cash Flow %s Yr4'!Q94</f>
        <v>0</v>
      </c>
      <c r="R94" s="112">
        <f>'Cash Flow %s Yr4'!R94</f>
        <v>0</v>
      </c>
      <c r="S94" s="111">
        <f t="shared" si="7"/>
        <v>0.99999999999999989</v>
      </c>
    </row>
    <row r="95" spans="1:19" x14ac:dyDescent="0.25">
      <c r="A95" s="36"/>
      <c r="B95" s="66" t="str">
        <f>'Expenses Summary'!B51</f>
        <v>4400</v>
      </c>
      <c r="C95" s="66" t="str">
        <f>'Expenses Summary'!C51</f>
        <v>Noncapitalized Equipment</v>
      </c>
      <c r="D95" s="112">
        <f>'Cash Flow %s Yr4'!D95</f>
        <v>0</v>
      </c>
      <c r="E95" s="112">
        <f>'Cash Flow %s Yr4'!E95</f>
        <v>0.90400000000000003</v>
      </c>
      <c r="F95" s="112">
        <f>'Cash Flow %s Yr4'!F95</f>
        <v>1.0999999999999999E-2</v>
      </c>
      <c r="G95" s="112">
        <f>'Cash Flow %s Yr4'!G95</f>
        <v>0</v>
      </c>
      <c r="H95" s="112">
        <f>'Cash Flow %s Yr4'!H95</f>
        <v>0</v>
      </c>
      <c r="I95" s="112">
        <f>'Cash Flow %s Yr4'!I95</f>
        <v>0</v>
      </c>
      <c r="J95" s="112">
        <f>'Cash Flow %s Yr4'!J95</f>
        <v>0</v>
      </c>
      <c r="K95" s="112">
        <f>'Cash Flow %s Yr4'!K95</f>
        <v>0</v>
      </c>
      <c r="L95" s="112">
        <f>'Cash Flow %s Yr4'!L95</f>
        <v>8.5000000000000006E-2</v>
      </c>
      <c r="M95" s="112">
        <f>'Cash Flow %s Yr4'!M95</f>
        <v>0</v>
      </c>
      <c r="N95" s="112">
        <f>'Cash Flow %s Yr4'!N95</f>
        <v>0</v>
      </c>
      <c r="O95" s="112">
        <f>'Cash Flow %s Yr4'!O95</f>
        <v>0</v>
      </c>
      <c r="P95" s="112">
        <f>'Cash Flow %s Yr4'!P95</f>
        <v>0</v>
      </c>
      <c r="Q95" s="112">
        <f>'Cash Flow %s Yr4'!Q95</f>
        <v>0</v>
      </c>
      <c r="R95" s="112">
        <f>'Cash Flow %s Yr4'!R95</f>
        <v>0</v>
      </c>
      <c r="S95" s="111">
        <f t="shared" si="7"/>
        <v>1</v>
      </c>
    </row>
    <row r="96" spans="1:19" x14ac:dyDescent="0.25">
      <c r="A96" s="36"/>
      <c r="B96" s="66" t="str">
        <f>'Expenses Summary'!B52</f>
        <v>4430</v>
      </c>
      <c r="C96" s="66" t="str">
        <f>'Expenses Summary'!C52</f>
        <v>General Student Equipment</v>
      </c>
      <c r="D96" s="112">
        <f>'Cash Flow %s Yr4'!D96</f>
        <v>0</v>
      </c>
      <c r="E96" s="112">
        <f>'Cash Flow %s Yr4'!E96</f>
        <v>0</v>
      </c>
      <c r="F96" s="112">
        <f>'Cash Flow %s Yr4'!F96</f>
        <v>0.6</v>
      </c>
      <c r="G96" s="112">
        <f>'Cash Flow %s Yr4'!G96</f>
        <v>0</v>
      </c>
      <c r="H96" s="112">
        <f>'Cash Flow %s Yr4'!H96</f>
        <v>0</v>
      </c>
      <c r="I96" s="112">
        <f>'Cash Flow %s Yr4'!I96</f>
        <v>0</v>
      </c>
      <c r="J96" s="112">
        <f>'Cash Flow %s Yr4'!J96</f>
        <v>0.4</v>
      </c>
      <c r="K96" s="112">
        <f>'Cash Flow %s Yr4'!K96</f>
        <v>0</v>
      </c>
      <c r="L96" s="112">
        <f>'Cash Flow %s Yr4'!L96</f>
        <v>0</v>
      </c>
      <c r="M96" s="112">
        <f>'Cash Flow %s Yr4'!M96</f>
        <v>0</v>
      </c>
      <c r="N96" s="112">
        <f>'Cash Flow %s Yr4'!N96</f>
        <v>0</v>
      </c>
      <c r="O96" s="112">
        <f>'Cash Flow %s Yr4'!O96</f>
        <v>0</v>
      </c>
      <c r="P96" s="112">
        <f>'Cash Flow %s Yr4'!P96</f>
        <v>0</v>
      </c>
      <c r="Q96" s="112">
        <f>'Cash Flow %s Yr4'!Q96</f>
        <v>0</v>
      </c>
      <c r="R96" s="112">
        <f>'Cash Flow %s Yr4'!R96</f>
        <v>0</v>
      </c>
      <c r="S96" s="111">
        <f t="shared" si="7"/>
        <v>1</v>
      </c>
    </row>
    <row r="97" spans="1:19" hidden="1" outlineLevel="1" x14ac:dyDescent="0.25">
      <c r="A97" s="36"/>
      <c r="B97" s="66">
        <f>'Expenses Summary'!B53</f>
        <v>4381</v>
      </c>
      <c r="C97" s="66" t="str">
        <f>'Expenses Summary'!C53</f>
        <v>Materials for Plant Maintenance</v>
      </c>
      <c r="D97" s="112">
        <f>'Cash Flow %s Yr4'!D97</f>
        <v>0</v>
      </c>
      <c r="E97" s="112">
        <f>'Cash Flow %s Yr4'!E97</f>
        <v>0</v>
      </c>
      <c r="F97" s="112">
        <f>'Cash Flow %s Yr4'!F97</f>
        <v>0.1</v>
      </c>
      <c r="G97" s="112">
        <f>'Cash Flow %s Yr4'!G97</f>
        <v>0.1</v>
      </c>
      <c r="H97" s="112">
        <f>'Cash Flow %s Yr4'!H97</f>
        <v>0.1</v>
      </c>
      <c r="I97" s="112">
        <f>'Cash Flow %s Yr4'!I97</f>
        <v>0.1</v>
      </c>
      <c r="J97" s="112">
        <f>'Cash Flow %s Yr4'!J97</f>
        <v>0.1</v>
      </c>
      <c r="K97" s="112">
        <f>'Cash Flow %s Yr4'!K97</f>
        <v>0.1</v>
      </c>
      <c r="L97" s="112">
        <f>'Cash Flow %s Yr4'!L97</f>
        <v>0.1</v>
      </c>
      <c r="M97" s="112">
        <f>'Cash Flow %s Yr4'!M97</f>
        <v>0.1</v>
      </c>
      <c r="N97" s="112">
        <f>'Cash Flow %s Yr4'!N97</f>
        <v>0.1</v>
      </c>
      <c r="O97" s="112">
        <f>'Cash Flow %s Yr4'!O97</f>
        <v>0.1</v>
      </c>
      <c r="P97" s="112">
        <f>'Cash Flow %s Yr4'!P97</f>
        <v>0</v>
      </c>
      <c r="Q97" s="112">
        <f>'Cash Flow %s Yr4'!Q97</f>
        <v>0</v>
      </c>
      <c r="R97" s="112">
        <f>'Cash Flow %s Yr4'!R97</f>
        <v>0</v>
      </c>
      <c r="S97" s="111">
        <f t="shared" ref="S97:S106" si="8">SUM(D97:R97)</f>
        <v>0.99999999999999989</v>
      </c>
    </row>
    <row r="98" spans="1:19" hidden="1" outlineLevel="1" x14ac:dyDescent="0.25">
      <c r="A98" s="36"/>
      <c r="B98" s="66">
        <f>'Expenses Summary'!B54</f>
        <v>0</v>
      </c>
      <c r="C98" s="66">
        <f>'Expenses Summary'!C54</f>
        <v>0</v>
      </c>
      <c r="D98" s="112">
        <f>'Cash Flow %s Yr4'!D98</f>
        <v>0</v>
      </c>
      <c r="E98" s="112">
        <f>'Cash Flow %s Yr4'!E98</f>
        <v>0</v>
      </c>
      <c r="F98" s="112">
        <f>'Cash Flow %s Yr4'!F98</f>
        <v>0.1</v>
      </c>
      <c r="G98" s="112">
        <f>'Cash Flow %s Yr4'!G98</f>
        <v>0.1</v>
      </c>
      <c r="H98" s="112">
        <f>'Cash Flow %s Yr4'!H98</f>
        <v>0.1</v>
      </c>
      <c r="I98" s="112">
        <f>'Cash Flow %s Yr4'!I98</f>
        <v>0.1</v>
      </c>
      <c r="J98" s="112">
        <f>'Cash Flow %s Yr4'!J98</f>
        <v>0.1</v>
      </c>
      <c r="K98" s="112">
        <f>'Cash Flow %s Yr4'!K98</f>
        <v>0.1</v>
      </c>
      <c r="L98" s="112">
        <f>'Cash Flow %s Yr4'!L98</f>
        <v>0.1</v>
      </c>
      <c r="M98" s="112">
        <f>'Cash Flow %s Yr4'!M98</f>
        <v>0.1</v>
      </c>
      <c r="N98" s="112">
        <f>'Cash Flow %s Yr4'!N98</f>
        <v>0.1</v>
      </c>
      <c r="O98" s="112">
        <f>'Cash Flow %s Yr4'!O98</f>
        <v>0.1</v>
      </c>
      <c r="P98" s="112">
        <f>'Cash Flow %s Yr4'!P98</f>
        <v>0</v>
      </c>
      <c r="Q98" s="112">
        <f>'Cash Flow %s Yr4'!Q98</f>
        <v>0</v>
      </c>
      <c r="R98" s="112">
        <f>'Cash Flow %s Yr4'!R98</f>
        <v>0</v>
      </c>
      <c r="S98" s="111">
        <f t="shared" si="8"/>
        <v>0.99999999999999989</v>
      </c>
    </row>
    <row r="99" spans="1:19" hidden="1" outlineLevel="1" x14ac:dyDescent="0.25">
      <c r="A99" s="36"/>
      <c r="B99" s="66">
        <f>'Expenses Summary'!B55</f>
        <v>0</v>
      </c>
      <c r="C99" s="66">
        <f>'Expenses Summary'!C55</f>
        <v>0</v>
      </c>
      <c r="D99" s="112">
        <f>'Cash Flow %s Yr4'!D99</f>
        <v>0</v>
      </c>
      <c r="E99" s="112">
        <f>'Cash Flow %s Yr4'!E99</f>
        <v>0</v>
      </c>
      <c r="F99" s="112">
        <f>'Cash Flow %s Yr4'!F99</f>
        <v>0.1</v>
      </c>
      <c r="G99" s="112">
        <f>'Cash Flow %s Yr4'!G99</f>
        <v>0.1</v>
      </c>
      <c r="H99" s="112">
        <f>'Cash Flow %s Yr4'!H99</f>
        <v>0.1</v>
      </c>
      <c r="I99" s="112">
        <f>'Cash Flow %s Yr4'!I99</f>
        <v>0.1</v>
      </c>
      <c r="J99" s="112">
        <f>'Cash Flow %s Yr4'!J99</f>
        <v>0.1</v>
      </c>
      <c r="K99" s="112">
        <f>'Cash Flow %s Yr4'!K99</f>
        <v>0.1</v>
      </c>
      <c r="L99" s="112">
        <f>'Cash Flow %s Yr4'!L99</f>
        <v>0.1</v>
      </c>
      <c r="M99" s="112">
        <f>'Cash Flow %s Yr4'!M99</f>
        <v>0.1</v>
      </c>
      <c r="N99" s="112">
        <f>'Cash Flow %s Yr4'!N99</f>
        <v>0.1</v>
      </c>
      <c r="O99" s="112">
        <f>'Cash Flow %s Yr4'!O99</f>
        <v>0.1</v>
      </c>
      <c r="P99" s="112">
        <f>'Cash Flow %s Yr4'!P99</f>
        <v>0</v>
      </c>
      <c r="Q99" s="112">
        <f>'Cash Flow %s Yr4'!Q99</f>
        <v>0</v>
      </c>
      <c r="R99" s="112">
        <f>'Cash Flow %s Yr4'!R99</f>
        <v>0</v>
      </c>
      <c r="S99" s="111">
        <f t="shared" si="8"/>
        <v>0.99999999999999989</v>
      </c>
    </row>
    <row r="100" spans="1:19" hidden="1" outlineLevel="1" x14ac:dyDescent="0.25">
      <c r="A100" s="36"/>
      <c r="B100" s="66">
        <f>'Expenses Summary'!B56</f>
        <v>0</v>
      </c>
      <c r="C100" s="66">
        <f>'Expenses Summary'!C56</f>
        <v>0</v>
      </c>
      <c r="D100" s="112">
        <f>'Cash Flow %s Yr4'!D100</f>
        <v>0</v>
      </c>
      <c r="E100" s="112">
        <f>'Cash Flow %s Yr4'!E100</f>
        <v>0</v>
      </c>
      <c r="F100" s="112">
        <f>'Cash Flow %s Yr4'!F100</f>
        <v>0.1</v>
      </c>
      <c r="G100" s="112">
        <f>'Cash Flow %s Yr4'!G100</f>
        <v>0.1</v>
      </c>
      <c r="H100" s="112">
        <f>'Cash Flow %s Yr4'!H100</f>
        <v>0.1</v>
      </c>
      <c r="I100" s="112">
        <f>'Cash Flow %s Yr4'!I100</f>
        <v>0.1</v>
      </c>
      <c r="J100" s="112">
        <f>'Cash Flow %s Yr4'!J100</f>
        <v>0.1</v>
      </c>
      <c r="K100" s="112">
        <f>'Cash Flow %s Yr4'!K100</f>
        <v>0.1</v>
      </c>
      <c r="L100" s="112">
        <f>'Cash Flow %s Yr4'!L100</f>
        <v>0.1</v>
      </c>
      <c r="M100" s="112">
        <f>'Cash Flow %s Yr4'!M100</f>
        <v>0.1</v>
      </c>
      <c r="N100" s="112">
        <f>'Cash Flow %s Yr4'!N100</f>
        <v>0.1</v>
      </c>
      <c r="O100" s="112">
        <f>'Cash Flow %s Yr4'!O100</f>
        <v>0.1</v>
      </c>
      <c r="P100" s="112">
        <f>'Cash Flow %s Yr4'!P100</f>
        <v>0</v>
      </c>
      <c r="Q100" s="112">
        <f>'Cash Flow %s Yr4'!Q100</f>
        <v>0</v>
      </c>
      <c r="R100" s="112">
        <f>'Cash Flow %s Yr4'!R100</f>
        <v>0</v>
      </c>
      <c r="S100" s="111">
        <f t="shared" si="8"/>
        <v>0.99999999999999989</v>
      </c>
    </row>
    <row r="101" spans="1:19" hidden="1" outlineLevel="1" x14ac:dyDescent="0.25">
      <c r="A101" s="36"/>
      <c r="B101" s="66">
        <f>'Expenses Summary'!B57</f>
        <v>0</v>
      </c>
      <c r="C101" s="66">
        <f>'Expenses Summary'!C57</f>
        <v>0</v>
      </c>
      <c r="D101" s="112">
        <f>'Cash Flow %s Yr4'!D101</f>
        <v>0</v>
      </c>
      <c r="E101" s="112">
        <f>'Cash Flow %s Yr4'!E101</f>
        <v>0</v>
      </c>
      <c r="F101" s="112">
        <f>'Cash Flow %s Yr4'!F101</f>
        <v>0.1</v>
      </c>
      <c r="G101" s="112">
        <f>'Cash Flow %s Yr4'!G101</f>
        <v>0.1</v>
      </c>
      <c r="H101" s="112">
        <f>'Cash Flow %s Yr4'!H101</f>
        <v>0.1</v>
      </c>
      <c r="I101" s="112">
        <f>'Cash Flow %s Yr4'!I101</f>
        <v>0.1</v>
      </c>
      <c r="J101" s="112">
        <f>'Cash Flow %s Yr4'!J101</f>
        <v>0.1</v>
      </c>
      <c r="K101" s="112">
        <f>'Cash Flow %s Yr4'!K101</f>
        <v>0.1</v>
      </c>
      <c r="L101" s="112">
        <f>'Cash Flow %s Yr4'!L101</f>
        <v>0.1</v>
      </c>
      <c r="M101" s="112">
        <f>'Cash Flow %s Yr4'!M101</f>
        <v>0.1</v>
      </c>
      <c r="N101" s="112">
        <f>'Cash Flow %s Yr4'!N101</f>
        <v>0.1</v>
      </c>
      <c r="O101" s="112">
        <f>'Cash Flow %s Yr4'!O101</f>
        <v>0.1</v>
      </c>
      <c r="P101" s="112">
        <f>'Cash Flow %s Yr4'!P101</f>
        <v>0</v>
      </c>
      <c r="Q101" s="112">
        <f>'Cash Flow %s Yr4'!Q101</f>
        <v>0</v>
      </c>
      <c r="R101" s="112">
        <f>'Cash Flow %s Yr4'!R101</f>
        <v>0</v>
      </c>
      <c r="S101" s="111">
        <f t="shared" si="8"/>
        <v>0.99999999999999989</v>
      </c>
    </row>
    <row r="102" spans="1:19" hidden="1" outlineLevel="1" x14ac:dyDescent="0.25">
      <c r="A102" s="36"/>
      <c r="B102" s="66">
        <f>'Expenses Summary'!B58</f>
        <v>0</v>
      </c>
      <c r="C102" s="66">
        <f>'Expenses Summary'!C58</f>
        <v>0</v>
      </c>
      <c r="D102" s="112">
        <f>'Cash Flow %s Yr4'!D102</f>
        <v>0</v>
      </c>
      <c r="E102" s="112">
        <f>'Cash Flow %s Yr4'!E102</f>
        <v>0</v>
      </c>
      <c r="F102" s="112">
        <f>'Cash Flow %s Yr4'!F102</f>
        <v>0.1</v>
      </c>
      <c r="G102" s="112">
        <f>'Cash Flow %s Yr4'!G102</f>
        <v>0.1</v>
      </c>
      <c r="H102" s="112">
        <f>'Cash Flow %s Yr4'!H102</f>
        <v>0.1</v>
      </c>
      <c r="I102" s="112">
        <f>'Cash Flow %s Yr4'!I102</f>
        <v>0.1</v>
      </c>
      <c r="J102" s="112">
        <f>'Cash Flow %s Yr4'!J102</f>
        <v>0.1</v>
      </c>
      <c r="K102" s="112">
        <f>'Cash Flow %s Yr4'!K102</f>
        <v>0.1</v>
      </c>
      <c r="L102" s="112">
        <f>'Cash Flow %s Yr4'!L102</f>
        <v>0.1</v>
      </c>
      <c r="M102" s="112">
        <f>'Cash Flow %s Yr4'!M102</f>
        <v>0.1</v>
      </c>
      <c r="N102" s="112">
        <f>'Cash Flow %s Yr4'!N102</f>
        <v>0.1</v>
      </c>
      <c r="O102" s="112">
        <f>'Cash Flow %s Yr4'!O102</f>
        <v>0.1</v>
      </c>
      <c r="P102" s="112">
        <f>'Cash Flow %s Yr4'!P102</f>
        <v>0</v>
      </c>
      <c r="Q102" s="112">
        <f>'Cash Flow %s Yr4'!Q102</f>
        <v>0</v>
      </c>
      <c r="R102" s="112">
        <f>'Cash Flow %s Yr4'!R102</f>
        <v>0</v>
      </c>
      <c r="S102" s="111">
        <f t="shared" si="8"/>
        <v>0.99999999999999989</v>
      </c>
    </row>
    <row r="103" spans="1:19" hidden="1" outlineLevel="1" x14ac:dyDescent="0.25">
      <c r="A103" s="36"/>
      <c r="B103" s="66">
        <f>'Expenses Summary'!B59</f>
        <v>0</v>
      </c>
      <c r="C103" s="66">
        <f>'Expenses Summary'!C59</f>
        <v>0</v>
      </c>
      <c r="D103" s="112">
        <f>'Cash Flow %s Yr4'!D103</f>
        <v>0</v>
      </c>
      <c r="E103" s="112">
        <f>'Cash Flow %s Yr4'!E103</f>
        <v>0</v>
      </c>
      <c r="F103" s="112">
        <f>'Cash Flow %s Yr4'!F103</f>
        <v>0.1</v>
      </c>
      <c r="G103" s="112">
        <f>'Cash Flow %s Yr4'!G103</f>
        <v>0.1</v>
      </c>
      <c r="H103" s="112">
        <f>'Cash Flow %s Yr4'!H103</f>
        <v>0.1</v>
      </c>
      <c r="I103" s="112">
        <f>'Cash Flow %s Yr4'!I103</f>
        <v>0.1</v>
      </c>
      <c r="J103" s="112">
        <f>'Cash Flow %s Yr4'!J103</f>
        <v>0.1</v>
      </c>
      <c r="K103" s="112">
        <f>'Cash Flow %s Yr4'!K103</f>
        <v>0.1</v>
      </c>
      <c r="L103" s="112">
        <f>'Cash Flow %s Yr4'!L103</f>
        <v>0.1</v>
      </c>
      <c r="M103" s="112">
        <f>'Cash Flow %s Yr4'!M103</f>
        <v>0.1</v>
      </c>
      <c r="N103" s="112">
        <f>'Cash Flow %s Yr4'!N103</f>
        <v>0.1</v>
      </c>
      <c r="O103" s="112">
        <f>'Cash Flow %s Yr4'!O103</f>
        <v>0.1</v>
      </c>
      <c r="P103" s="112">
        <f>'Cash Flow %s Yr4'!P103</f>
        <v>0</v>
      </c>
      <c r="Q103" s="112">
        <f>'Cash Flow %s Yr4'!Q103</f>
        <v>0</v>
      </c>
      <c r="R103" s="112">
        <f>'Cash Flow %s Yr4'!R103</f>
        <v>0</v>
      </c>
      <c r="S103" s="111">
        <f t="shared" si="8"/>
        <v>0.99999999999999989</v>
      </c>
    </row>
    <row r="104" spans="1:19" hidden="1" outlineLevel="1" x14ac:dyDescent="0.25">
      <c r="A104" s="36"/>
      <c r="B104" s="66">
        <f>'Expenses Summary'!B60</f>
        <v>0</v>
      </c>
      <c r="C104" s="66">
        <f>'Expenses Summary'!C60</f>
        <v>0</v>
      </c>
      <c r="D104" s="112">
        <f>'Cash Flow %s Yr4'!D104</f>
        <v>0</v>
      </c>
      <c r="E104" s="112">
        <f>'Cash Flow %s Yr4'!E104</f>
        <v>0</v>
      </c>
      <c r="F104" s="112">
        <f>'Cash Flow %s Yr4'!F104</f>
        <v>0.1</v>
      </c>
      <c r="G104" s="112">
        <f>'Cash Flow %s Yr4'!G104</f>
        <v>0.1</v>
      </c>
      <c r="H104" s="112">
        <f>'Cash Flow %s Yr4'!H104</f>
        <v>0.1</v>
      </c>
      <c r="I104" s="112">
        <f>'Cash Flow %s Yr4'!I104</f>
        <v>0.1</v>
      </c>
      <c r="J104" s="112">
        <f>'Cash Flow %s Yr4'!J104</f>
        <v>0.1</v>
      </c>
      <c r="K104" s="112">
        <f>'Cash Flow %s Yr4'!K104</f>
        <v>0.1</v>
      </c>
      <c r="L104" s="112">
        <f>'Cash Flow %s Yr4'!L104</f>
        <v>0.1</v>
      </c>
      <c r="M104" s="112">
        <f>'Cash Flow %s Yr4'!M104</f>
        <v>0.1</v>
      </c>
      <c r="N104" s="112">
        <f>'Cash Flow %s Yr4'!N104</f>
        <v>0.1</v>
      </c>
      <c r="O104" s="112">
        <f>'Cash Flow %s Yr4'!O104</f>
        <v>0.1</v>
      </c>
      <c r="P104" s="112">
        <f>'Cash Flow %s Yr4'!P104</f>
        <v>0</v>
      </c>
      <c r="Q104" s="112">
        <f>'Cash Flow %s Yr4'!Q104</f>
        <v>0</v>
      </c>
      <c r="R104" s="112">
        <f>'Cash Flow %s Yr4'!R104</f>
        <v>0</v>
      </c>
      <c r="S104" s="111">
        <f t="shared" si="8"/>
        <v>0.99999999999999989</v>
      </c>
    </row>
    <row r="105" spans="1:19" hidden="1" outlineLevel="1" x14ac:dyDescent="0.25">
      <c r="A105" s="36"/>
      <c r="B105" s="66">
        <f>'Expenses Summary'!B61</f>
        <v>0</v>
      </c>
      <c r="C105" s="66">
        <f>'Expenses Summary'!C61</f>
        <v>0</v>
      </c>
      <c r="D105" s="112">
        <f>'Cash Flow %s Yr4'!D105</f>
        <v>0</v>
      </c>
      <c r="E105" s="112">
        <f>'Cash Flow %s Yr4'!E105</f>
        <v>0</v>
      </c>
      <c r="F105" s="112">
        <f>'Cash Flow %s Yr4'!F105</f>
        <v>0.1</v>
      </c>
      <c r="G105" s="112">
        <f>'Cash Flow %s Yr4'!G105</f>
        <v>0.1</v>
      </c>
      <c r="H105" s="112">
        <f>'Cash Flow %s Yr4'!H105</f>
        <v>0.1</v>
      </c>
      <c r="I105" s="112">
        <f>'Cash Flow %s Yr4'!I105</f>
        <v>0.1</v>
      </c>
      <c r="J105" s="112">
        <f>'Cash Flow %s Yr4'!J105</f>
        <v>0.1</v>
      </c>
      <c r="K105" s="112">
        <f>'Cash Flow %s Yr4'!K105</f>
        <v>0.1</v>
      </c>
      <c r="L105" s="112">
        <f>'Cash Flow %s Yr4'!L105</f>
        <v>0.1</v>
      </c>
      <c r="M105" s="112">
        <f>'Cash Flow %s Yr4'!M105</f>
        <v>0.1</v>
      </c>
      <c r="N105" s="112">
        <f>'Cash Flow %s Yr4'!N105</f>
        <v>0.1</v>
      </c>
      <c r="O105" s="112">
        <f>'Cash Flow %s Yr4'!O105</f>
        <v>0.1</v>
      </c>
      <c r="P105" s="112">
        <f>'Cash Flow %s Yr4'!P105</f>
        <v>0</v>
      </c>
      <c r="Q105" s="112">
        <f>'Cash Flow %s Yr4'!Q105</f>
        <v>0</v>
      </c>
      <c r="R105" s="112">
        <f>'Cash Flow %s Yr4'!R105</f>
        <v>0</v>
      </c>
      <c r="S105" s="111">
        <f t="shared" si="8"/>
        <v>0.99999999999999989</v>
      </c>
    </row>
    <row r="106" spans="1:19" hidden="1" outlineLevel="1" x14ac:dyDescent="0.25">
      <c r="A106" s="36"/>
      <c r="B106" s="66">
        <f>'Expenses Summary'!B62</f>
        <v>0</v>
      </c>
      <c r="C106" s="66">
        <f>'Expenses Summary'!C62</f>
        <v>0</v>
      </c>
      <c r="D106" s="112">
        <f>'Cash Flow %s Yr4'!D106</f>
        <v>0</v>
      </c>
      <c r="E106" s="112">
        <f>'Cash Flow %s Yr4'!E106</f>
        <v>0</v>
      </c>
      <c r="F106" s="112">
        <f>'Cash Flow %s Yr4'!F106</f>
        <v>0.1</v>
      </c>
      <c r="G106" s="112">
        <f>'Cash Flow %s Yr4'!G106</f>
        <v>0.1</v>
      </c>
      <c r="H106" s="112">
        <f>'Cash Flow %s Yr4'!H106</f>
        <v>0.1</v>
      </c>
      <c r="I106" s="112">
        <f>'Cash Flow %s Yr4'!I106</f>
        <v>0.1</v>
      </c>
      <c r="J106" s="112">
        <f>'Cash Flow %s Yr4'!J106</f>
        <v>0.1</v>
      </c>
      <c r="K106" s="112">
        <f>'Cash Flow %s Yr4'!K106</f>
        <v>0.1</v>
      </c>
      <c r="L106" s="112">
        <f>'Cash Flow %s Yr4'!L106</f>
        <v>0.1</v>
      </c>
      <c r="M106" s="112">
        <f>'Cash Flow %s Yr4'!M106</f>
        <v>0.1</v>
      </c>
      <c r="N106" s="112">
        <f>'Cash Flow %s Yr4'!N106</f>
        <v>0.1</v>
      </c>
      <c r="O106" s="112">
        <f>'Cash Flow %s Yr4'!O106</f>
        <v>0.1</v>
      </c>
      <c r="P106" s="112">
        <f>'Cash Flow %s Yr4'!P106</f>
        <v>0</v>
      </c>
      <c r="Q106" s="112">
        <f>'Cash Flow %s Yr4'!Q106</f>
        <v>0</v>
      </c>
      <c r="R106" s="112">
        <f>'Cash Flow %s Yr4'!R106</f>
        <v>0</v>
      </c>
      <c r="S106" s="111">
        <f t="shared" si="8"/>
        <v>0.99999999999999989</v>
      </c>
    </row>
    <row r="107" spans="1:19" s="31" customFormat="1" collapsed="1" x14ac:dyDescent="0.25">
      <c r="A107" s="36"/>
      <c r="B107" s="66" t="str">
        <f>'Expenses Summary'!B63</f>
        <v>4700</v>
      </c>
      <c r="C107" s="66" t="str">
        <f>'Expenses Summary'!C63</f>
        <v>Food and Food Supplies</v>
      </c>
      <c r="D107" s="112">
        <f>'Cash Flow %s Yr4'!D107</f>
        <v>0</v>
      </c>
      <c r="E107" s="112">
        <f>'Cash Flow %s Yr4'!E107</f>
        <v>0.05</v>
      </c>
      <c r="F107" s="112">
        <f>'Cash Flow %s Yr4'!F107</f>
        <v>0.1</v>
      </c>
      <c r="G107" s="112">
        <f>'Cash Flow %s Yr4'!G107</f>
        <v>0.1</v>
      </c>
      <c r="H107" s="112">
        <f>'Cash Flow %s Yr4'!H107</f>
        <v>0.1</v>
      </c>
      <c r="I107" s="112">
        <f>'Cash Flow %s Yr4'!I107</f>
        <v>0.1</v>
      </c>
      <c r="J107" s="112">
        <f>'Cash Flow %s Yr4'!J107</f>
        <v>0.1</v>
      </c>
      <c r="K107" s="112">
        <f>'Cash Flow %s Yr4'!K107</f>
        <v>0.1</v>
      </c>
      <c r="L107" s="112">
        <f>'Cash Flow %s Yr4'!L107</f>
        <v>0.1</v>
      </c>
      <c r="M107" s="112">
        <f>'Cash Flow %s Yr4'!M107</f>
        <v>0.1</v>
      </c>
      <c r="N107" s="112">
        <f>'Cash Flow %s Yr4'!N107</f>
        <v>0.1</v>
      </c>
      <c r="O107" s="112">
        <f>'Cash Flow %s Yr4'!O107</f>
        <v>0.05</v>
      </c>
      <c r="P107" s="112">
        <f>'Cash Flow %s Yr4'!P107</f>
        <v>0</v>
      </c>
      <c r="Q107" s="112">
        <f>'Cash Flow %s Yr4'!Q107</f>
        <v>0</v>
      </c>
      <c r="R107" s="112">
        <f>'Cash Flow %s Yr4'!R107</f>
        <v>0</v>
      </c>
      <c r="S107" s="111">
        <f>SUM(D107:R107)</f>
        <v>0.99999999999999989</v>
      </c>
    </row>
    <row r="108" spans="1:19" s="31" customFormat="1" x14ac:dyDescent="0.25">
      <c r="A108" s="36"/>
      <c r="B108" s="124"/>
      <c r="C108" s="93"/>
      <c r="D108" s="100"/>
      <c r="E108" s="100"/>
      <c r="F108" s="119"/>
      <c r="G108" s="119"/>
      <c r="H108" s="119"/>
      <c r="I108" s="119"/>
      <c r="J108" s="119"/>
      <c r="K108" s="119"/>
      <c r="L108" s="119"/>
      <c r="M108" s="119"/>
      <c r="N108" s="119"/>
      <c r="O108" s="119"/>
      <c r="P108" s="108"/>
      <c r="Q108" s="108"/>
      <c r="R108" s="108"/>
      <c r="S108" s="111"/>
    </row>
    <row r="109" spans="1:19" s="31" customFormat="1" x14ac:dyDescent="0.25">
      <c r="A109" s="36"/>
      <c r="B109" s="4"/>
      <c r="C109" s="3"/>
      <c r="D109" s="95"/>
      <c r="E109" s="95"/>
      <c r="F109" s="95"/>
      <c r="G109" s="95"/>
      <c r="H109" s="95"/>
      <c r="I109" s="95"/>
      <c r="J109" s="95"/>
      <c r="K109" s="95"/>
      <c r="L109" s="95"/>
      <c r="M109" s="95"/>
      <c r="N109" s="95"/>
      <c r="O109" s="95"/>
      <c r="P109" s="95"/>
      <c r="Q109" s="95"/>
      <c r="R109" s="95"/>
      <c r="S109" s="111"/>
    </row>
    <row r="110" spans="1:19" s="31" customFormat="1" x14ac:dyDescent="0.25">
      <c r="B110" s="5" t="s">
        <v>741</v>
      </c>
      <c r="C110" s="3"/>
      <c r="D110" s="95"/>
      <c r="E110" s="95"/>
      <c r="F110" s="95"/>
      <c r="G110" s="95"/>
      <c r="H110" s="95"/>
      <c r="I110" s="95"/>
      <c r="J110" s="95"/>
      <c r="K110" s="95"/>
      <c r="L110" s="95"/>
      <c r="M110" s="95"/>
      <c r="N110" s="95"/>
      <c r="O110" s="95"/>
      <c r="P110" s="95"/>
      <c r="Q110" s="95"/>
      <c r="R110" s="95"/>
      <c r="S110" s="111"/>
    </row>
    <row r="111" spans="1:19" s="31" customFormat="1" x14ac:dyDescent="0.25">
      <c r="A111" s="36"/>
      <c r="B111" s="66" t="str">
        <f>'Expenses Summary'!B67</f>
        <v>5200</v>
      </c>
      <c r="C111" s="66" t="str">
        <f>'Expenses Summary'!C67</f>
        <v>Travel and Conferences</v>
      </c>
      <c r="D111" s="112">
        <f>'Cash Flow %s Yr4'!D111</f>
        <v>0</v>
      </c>
      <c r="E111" s="112">
        <f>'Cash Flow %s Yr4'!E111</f>
        <v>0</v>
      </c>
      <c r="F111" s="112">
        <f>'Cash Flow %s Yr4'!F111</f>
        <v>0.3</v>
      </c>
      <c r="G111" s="112">
        <f>'Cash Flow %s Yr4'!G111</f>
        <v>0.1</v>
      </c>
      <c r="H111" s="112">
        <f>'Cash Flow %s Yr4'!H111</f>
        <v>0.1</v>
      </c>
      <c r="I111" s="112">
        <f>'Cash Flow %s Yr4'!I111</f>
        <v>0.1</v>
      </c>
      <c r="J111" s="112">
        <f>'Cash Flow %s Yr4'!J111</f>
        <v>0.1</v>
      </c>
      <c r="K111" s="112">
        <f>'Cash Flow %s Yr4'!K111</f>
        <v>0.1</v>
      </c>
      <c r="L111" s="112">
        <f>'Cash Flow %s Yr4'!L111</f>
        <v>0.1</v>
      </c>
      <c r="M111" s="112">
        <f>'Cash Flow %s Yr4'!M111</f>
        <v>0.1</v>
      </c>
      <c r="N111" s="112">
        <f>'Cash Flow %s Yr4'!N111</f>
        <v>0</v>
      </c>
      <c r="O111" s="112">
        <f>'Cash Flow %s Yr4'!O111</f>
        <v>0</v>
      </c>
      <c r="P111" s="112">
        <f>'Cash Flow %s Yr4'!P111</f>
        <v>0</v>
      </c>
      <c r="Q111" s="112">
        <f>'Cash Flow %s Yr4'!Q111</f>
        <v>0</v>
      </c>
      <c r="R111" s="112">
        <f>'Cash Flow %s Yr4'!R111</f>
        <v>0</v>
      </c>
      <c r="S111" s="111">
        <f t="shared" ref="S111:S141" si="9">SUM(D111:R111)</f>
        <v>0.99999999999999989</v>
      </c>
    </row>
    <row r="112" spans="1:19" s="31" customFormat="1" x14ac:dyDescent="0.25">
      <c r="A112" s="36"/>
      <c r="B112" s="66" t="str">
        <f>'Expenses Summary'!B68</f>
        <v>5210</v>
      </c>
      <c r="C112" s="66" t="str">
        <f>'Expenses Summary'!C68</f>
        <v>Training and Development Expense</v>
      </c>
      <c r="D112" s="112">
        <f>'Cash Flow %s Yr4'!D112</f>
        <v>0</v>
      </c>
      <c r="E112" s="112">
        <f>'Cash Flow %s Yr4'!E112</f>
        <v>0.26600000000000001</v>
      </c>
      <c r="F112" s="112">
        <f>'Cash Flow %s Yr4'!F112</f>
        <v>9.4E-2</v>
      </c>
      <c r="G112" s="112">
        <f>'Cash Flow %s Yr4'!G112</f>
        <v>0.02</v>
      </c>
      <c r="H112" s="112">
        <f>'Cash Flow %s Yr4'!H112</f>
        <v>0</v>
      </c>
      <c r="I112" s="112">
        <f>'Cash Flow %s Yr4'!I112</f>
        <v>0</v>
      </c>
      <c r="J112" s="112">
        <f>'Cash Flow %s Yr4'!J112</f>
        <v>0.124</v>
      </c>
      <c r="K112" s="112">
        <f>'Cash Flow %s Yr4'!K112</f>
        <v>0.124</v>
      </c>
      <c r="L112" s="112">
        <f>'Cash Flow %s Yr4'!L112</f>
        <v>0.124</v>
      </c>
      <c r="M112" s="112">
        <f>'Cash Flow %s Yr4'!M112</f>
        <v>0.124</v>
      </c>
      <c r="N112" s="112">
        <f>'Cash Flow %s Yr4'!N112</f>
        <v>0.124</v>
      </c>
      <c r="O112" s="112">
        <f>'Cash Flow %s Yr4'!O112</f>
        <v>0</v>
      </c>
      <c r="P112" s="112">
        <f>'Cash Flow %s Yr4'!P112</f>
        <v>0</v>
      </c>
      <c r="Q112" s="112">
        <f>'Cash Flow %s Yr4'!Q112</f>
        <v>0</v>
      </c>
      <c r="R112" s="112">
        <f>'Cash Flow %s Yr4'!R112</f>
        <v>0</v>
      </c>
      <c r="S112" s="111">
        <f t="shared" si="9"/>
        <v>1</v>
      </c>
    </row>
    <row r="113" spans="1:19" s="31" customFormat="1" x14ac:dyDescent="0.25">
      <c r="A113" s="36"/>
      <c r="B113" s="66" t="str">
        <f>'Expenses Summary'!B69</f>
        <v>5300</v>
      </c>
      <c r="C113" s="66" t="str">
        <f>'Expenses Summary'!C69</f>
        <v>Dues and Memberships</v>
      </c>
      <c r="D113" s="112">
        <f>'Cash Flow %s Yr4'!D113</f>
        <v>0</v>
      </c>
      <c r="E113" s="112">
        <f>'Cash Flow %s Yr4'!E113</f>
        <v>0</v>
      </c>
      <c r="F113" s="112">
        <f>'Cash Flow %s Yr4'!F113</f>
        <v>0.3</v>
      </c>
      <c r="G113" s="112">
        <f>'Cash Flow %s Yr4'!G113</f>
        <v>0.1</v>
      </c>
      <c r="H113" s="112">
        <f>'Cash Flow %s Yr4'!H113</f>
        <v>0.1</v>
      </c>
      <c r="I113" s="112">
        <f>'Cash Flow %s Yr4'!I113</f>
        <v>0.1</v>
      </c>
      <c r="J113" s="112">
        <f>'Cash Flow %s Yr4'!J113</f>
        <v>0.1</v>
      </c>
      <c r="K113" s="112">
        <f>'Cash Flow %s Yr4'!K113</f>
        <v>0.1</v>
      </c>
      <c r="L113" s="112">
        <f>'Cash Flow %s Yr4'!L113</f>
        <v>0.1</v>
      </c>
      <c r="M113" s="112">
        <f>'Cash Flow %s Yr4'!M113</f>
        <v>0.1</v>
      </c>
      <c r="N113" s="112">
        <f>'Cash Flow %s Yr4'!N113</f>
        <v>0</v>
      </c>
      <c r="O113" s="112">
        <f>'Cash Flow %s Yr4'!O113</f>
        <v>0</v>
      </c>
      <c r="P113" s="112">
        <f>'Cash Flow %s Yr4'!P113</f>
        <v>0</v>
      </c>
      <c r="Q113" s="112">
        <f>'Cash Flow %s Yr4'!Q113</f>
        <v>0</v>
      </c>
      <c r="R113" s="112">
        <f>'Cash Flow %s Yr4'!R113</f>
        <v>0</v>
      </c>
      <c r="S113" s="111">
        <f t="shared" si="9"/>
        <v>0.99999999999999989</v>
      </c>
    </row>
    <row r="114" spans="1:19" s="31" customFormat="1" x14ac:dyDescent="0.25">
      <c r="A114" s="36"/>
      <c r="B114" s="66" t="str">
        <f>'Expenses Summary'!B70</f>
        <v>5400</v>
      </c>
      <c r="C114" s="66" t="str">
        <f>'Expenses Summary'!C70</f>
        <v>Insurance</v>
      </c>
      <c r="D114" s="112">
        <f>'Cash Flow %s Yr4'!D114</f>
        <v>0</v>
      </c>
      <c r="E114" s="112">
        <f>'Cash Flow %s Yr4'!E114</f>
        <v>0</v>
      </c>
      <c r="F114" s="112">
        <f>'Cash Flow %s Yr4'!F114</f>
        <v>0.3</v>
      </c>
      <c r="G114" s="112">
        <f>'Cash Flow %s Yr4'!G114</f>
        <v>0.1</v>
      </c>
      <c r="H114" s="112">
        <f>'Cash Flow %s Yr4'!H114</f>
        <v>0.1</v>
      </c>
      <c r="I114" s="112">
        <f>'Cash Flow %s Yr4'!I114</f>
        <v>0.1</v>
      </c>
      <c r="J114" s="112">
        <f>'Cash Flow %s Yr4'!J114</f>
        <v>0.1</v>
      </c>
      <c r="K114" s="112">
        <f>'Cash Flow %s Yr4'!K114</f>
        <v>0.1</v>
      </c>
      <c r="L114" s="112">
        <f>'Cash Flow %s Yr4'!L114</f>
        <v>0.1</v>
      </c>
      <c r="M114" s="112">
        <f>'Cash Flow %s Yr4'!M114</f>
        <v>0.1</v>
      </c>
      <c r="N114" s="112">
        <f>'Cash Flow %s Yr4'!N114</f>
        <v>0</v>
      </c>
      <c r="O114" s="112">
        <f>'Cash Flow %s Yr4'!O114</f>
        <v>0</v>
      </c>
      <c r="P114" s="112">
        <f>'Cash Flow %s Yr4'!P114</f>
        <v>0</v>
      </c>
      <c r="Q114" s="112">
        <f>'Cash Flow %s Yr4'!Q114</f>
        <v>0</v>
      </c>
      <c r="R114" s="112">
        <f>'Cash Flow %s Yr4'!R114</f>
        <v>0</v>
      </c>
      <c r="S114" s="111">
        <f t="shared" si="9"/>
        <v>0.99999999999999989</v>
      </c>
    </row>
    <row r="115" spans="1:19" s="31" customFormat="1" x14ac:dyDescent="0.25">
      <c r="A115" s="36"/>
      <c r="B115" s="66" t="str">
        <f>'Expenses Summary'!B71</f>
        <v>5450</v>
      </c>
      <c r="C115" s="66" t="str">
        <f>'Expenses Summary'!C71</f>
        <v>Property Tax</v>
      </c>
      <c r="D115" s="112">
        <f>'Cash Flow %s Yr4'!D115</f>
        <v>0</v>
      </c>
      <c r="E115" s="112">
        <f>'Cash Flow %s Yr4'!E115</f>
        <v>0</v>
      </c>
      <c r="F115" s="112">
        <f>'Cash Flow %s Yr4'!F115</f>
        <v>0.6</v>
      </c>
      <c r="G115" s="112">
        <f>'Cash Flow %s Yr4'!G115</f>
        <v>0</v>
      </c>
      <c r="H115" s="112">
        <f>'Cash Flow %s Yr4'!H115</f>
        <v>0</v>
      </c>
      <c r="I115" s="112">
        <f>'Cash Flow %s Yr4'!I115</f>
        <v>0</v>
      </c>
      <c r="J115" s="112">
        <f>'Cash Flow %s Yr4'!J115</f>
        <v>0.4</v>
      </c>
      <c r="K115" s="112">
        <f>'Cash Flow %s Yr4'!K115</f>
        <v>0</v>
      </c>
      <c r="L115" s="112">
        <f>'Cash Flow %s Yr4'!L115</f>
        <v>0</v>
      </c>
      <c r="M115" s="112">
        <f>'Cash Flow %s Yr4'!M115</f>
        <v>0</v>
      </c>
      <c r="N115" s="112">
        <f>'Cash Flow %s Yr4'!N115</f>
        <v>0</v>
      </c>
      <c r="O115" s="112">
        <f>'Cash Flow %s Yr4'!O115</f>
        <v>0</v>
      </c>
      <c r="P115" s="112">
        <f>'Cash Flow %s Yr4'!P115</f>
        <v>0</v>
      </c>
      <c r="Q115" s="112">
        <f>'Cash Flow %s Yr4'!Q115</f>
        <v>0</v>
      </c>
      <c r="R115" s="112">
        <f>'Cash Flow %s Yr4'!R115</f>
        <v>0</v>
      </c>
      <c r="S115" s="111">
        <f t="shared" si="9"/>
        <v>1</v>
      </c>
    </row>
    <row r="116" spans="1:19" s="31" customFormat="1" x14ac:dyDescent="0.25">
      <c r="A116" s="36"/>
      <c r="B116" s="66" t="str">
        <f>'Expenses Summary'!B72</f>
        <v>5500</v>
      </c>
      <c r="C116" s="66" t="str">
        <f>'Expenses Summary'!C72</f>
        <v>Operation and Housekeeping Services/Supplies</v>
      </c>
      <c r="D116" s="112">
        <f>'Cash Flow %s Yr4'!D116</f>
        <v>0</v>
      </c>
      <c r="E116" s="112">
        <f>'Cash Flow %s Yr4'!E116</f>
        <v>0.28399999999999997</v>
      </c>
      <c r="F116" s="112">
        <f>'Cash Flow %s Yr4'!F116</f>
        <v>6.9000000000000006E-2</v>
      </c>
      <c r="G116" s="112">
        <f>'Cash Flow %s Yr4'!G116</f>
        <v>7.4999999999999997E-2</v>
      </c>
      <c r="H116" s="112">
        <f>'Cash Flow %s Yr4'!H116</f>
        <v>7.4999999999999997E-2</v>
      </c>
      <c r="I116" s="112">
        <f>'Cash Flow %s Yr4'!I116</f>
        <v>6.9000000000000006E-2</v>
      </c>
      <c r="J116" s="112">
        <f>'Cash Flow %s Yr4'!J116</f>
        <v>7.1330000000000005E-2</v>
      </c>
      <c r="K116" s="112">
        <f>'Cash Flow %s Yr4'!K116</f>
        <v>7.1330000000000005E-2</v>
      </c>
      <c r="L116" s="112">
        <f>'Cash Flow %s Yr4'!L116</f>
        <v>7.1330000000000005E-2</v>
      </c>
      <c r="M116" s="112">
        <f>'Cash Flow %s Yr4'!M116</f>
        <v>7.1330000000000005E-2</v>
      </c>
      <c r="N116" s="112">
        <f>'Cash Flow %s Yr4'!N116</f>
        <v>7.1330000000000005E-2</v>
      </c>
      <c r="O116" s="112">
        <f>'Cash Flow %s Yr4'!O116</f>
        <v>7.1349999999999997E-2</v>
      </c>
      <c r="P116" s="112">
        <f>'Cash Flow %s Yr4'!P116</f>
        <v>0</v>
      </c>
      <c r="Q116" s="112">
        <f>'Cash Flow %s Yr4'!Q116</f>
        <v>0</v>
      </c>
      <c r="R116" s="112">
        <f>'Cash Flow %s Yr4'!R116</f>
        <v>0</v>
      </c>
      <c r="S116" s="111">
        <f t="shared" si="9"/>
        <v>1</v>
      </c>
    </row>
    <row r="117" spans="1:19" s="31" customFormat="1" x14ac:dyDescent="0.25">
      <c r="A117" s="36"/>
      <c r="B117" s="66" t="str">
        <f>'Expenses Summary'!B73</f>
        <v>5501</v>
      </c>
      <c r="C117" s="66" t="str">
        <f>'Expenses Summary'!C73</f>
        <v>Utilities</v>
      </c>
      <c r="D117" s="112">
        <f>'Cash Flow %s Yr4'!D117</f>
        <v>5.2699999999999997E-2</v>
      </c>
      <c r="E117" s="112">
        <f>'Cash Flow %s Yr4'!E117</f>
        <v>0</v>
      </c>
      <c r="F117" s="112">
        <f>'Cash Flow %s Yr4'!F117</f>
        <v>0</v>
      </c>
      <c r="G117" s="112">
        <f>'Cash Flow %s Yr4'!G117</f>
        <v>0.183</v>
      </c>
      <c r="H117" s="112">
        <f>'Cash Flow %s Yr4'!H117</f>
        <v>0.1</v>
      </c>
      <c r="I117" s="112">
        <f>'Cash Flow %s Yr4'!I117</f>
        <v>0.1</v>
      </c>
      <c r="J117" s="112">
        <f>'Cash Flow %s Yr4'!J117</f>
        <v>0.1</v>
      </c>
      <c r="K117" s="112">
        <f>'Cash Flow %s Yr4'!K117</f>
        <v>0.1</v>
      </c>
      <c r="L117" s="112">
        <f>'Cash Flow %s Yr4'!L117</f>
        <v>0.1</v>
      </c>
      <c r="M117" s="112">
        <f>'Cash Flow %s Yr4'!M117</f>
        <v>0.1</v>
      </c>
      <c r="N117" s="112">
        <f>'Cash Flow %s Yr4'!N117</f>
        <v>0.1</v>
      </c>
      <c r="O117" s="112">
        <f>'Cash Flow %s Yr4'!O117</f>
        <v>6.4299999999999996E-2</v>
      </c>
      <c r="P117" s="112">
        <f>'Cash Flow %s Yr4'!P117</f>
        <v>0</v>
      </c>
      <c r="Q117" s="112">
        <f>'Cash Flow %s Yr4'!Q117</f>
        <v>0</v>
      </c>
      <c r="R117" s="112">
        <f>'Cash Flow %s Yr4'!R117</f>
        <v>0</v>
      </c>
      <c r="S117" s="111">
        <f t="shared" si="9"/>
        <v>0.99999999999999989</v>
      </c>
    </row>
    <row r="118" spans="1:19" s="31" customFormat="1" x14ac:dyDescent="0.25">
      <c r="A118" s="36"/>
      <c r="B118" s="66" t="str">
        <f>'Expenses Summary'!B74</f>
        <v>5811</v>
      </c>
      <c r="C118" s="66" t="str">
        <f>'Expenses Summary'!C74</f>
        <v>Student Transportation / Field Trips</v>
      </c>
      <c r="D118" s="112">
        <f>'Cash Flow %s Yr4'!D118</f>
        <v>0</v>
      </c>
      <c r="E118" s="112">
        <f>'Cash Flow %s Yr4'!E118</f>
        <v>0.13800000000000001</v>
      </c>
      <c r="F118" s="112">
        <f>'Cash Flow %s Yr4'!F118</f>
        <v>0.03</v>
      </c>
      <c r="G118" s="112">
        <f>'Cash Flow %s Yr4'!G118</f>
        <v>0.13200000000000001</v>
      </c>
      <c r="H118" s="112">
        <f>'Cash Flow %s Yr4'!H118</f>
        <v>8.7499999999999994E-2</v>
      </c>
      <c r="I118" s="112">
        <f>'Cash Flow %s Yr4'!I118</f>
        <v>8.7499999999999994E-2</v>
      </c>
      <c r="J118" s="112">
        <f>'Cash Flow %s Yr4'!J118</f>
        <v>8.7499999999999994E-2</v>
      </c>
      <c r="K118" s="112">
        <f>'Cash Flow %s Yr4'!K118</f>
        <v>8.7499999999999994E-2</v>
      </c>
      <c r="L118" s="112">
        <f>'Cash Flow %s Yr4'!L118</f>
        <v>8.7499999999999994E-2</v>
      </c>
      <c r="M118" s="112">
        <f>'Cash Flow %s Yr4'!M118</f>
        <v>8.7499999999999994E-2</v>
      </c>
      <c r="N118" s="112">
        <f>'Cash Flow %s Yr4'!N118</f>
        <v>8.7499999999999994E-2</v>
      </c>
      <c r="O118" s="112">
        <f>'Cash Flow %s Yr4'!O118</f>
        <v>8.7499999999999994E-2</v>
      </c>
      <c r="P118" s="112">
        <f>'Cash Flow %s Yr4'!P118</f>
        <v>0</v>
      </c>
      <c r="Q118" s="112">
        <f>'Cash Flow %s Yr4'!Q118</f>
        <v>0</v>
      </c>
      <c r="R118" s="112">
        <f>'Cash Flow %s Yr4'!R118</f>
        <v>0</v>
      </c>
      <c r="S118" s="111">
        <f t="shared" si="9"/>
        <v>1.0000000000000002</v>
      </c>
    </row>
    <row r="119" spans="1:19" s="31" customFormat="1" x14ac:dyDescent="0.25">
      <c r="A119" s="36"/>
      <c r="B119" s="66" t="str">
        <f>'Expenses Summary'!B75</f>
        <v>5600</v>
      </c>
      <c r="C119" s="66" t="str">
        <f>'Expenses Summary'!C75</f>
        <v>Space Rental/Leases Expense</v>
      </c>
      <c r="D119" s="112">
        <f>'Cash Flow %s Yr4'!D119</f>
        <v>8.3000000000000004E-2</v>
      </c>
      <c r="E119" s="112">
        <f>'Cash Flow %s Yr4'!E119</f>
        <v>8.3000000000000004E-2</v>
      </c>
      <c r="F119" s="112">
        <f>'Cash Flow %s Yr4'!F119</f>
        <v>8.3000000000000004E-2</v>
      </c>
      <c r="G119" s="112">
        <f>'Cash Flow %s Yr4'!G119</f>
        <v>8.3000000000000004E-2</v>
      </c>
      <c r="H119" s="112">
        <f>'Cash Flow %s Yr4'!H119</f>
        <v>8.3000000000000004E-2</v>
      </c>
      <c r="I119" s="112">
        <f>'Cash Flow %s Yr4'!I119</f>
        <v>8.3000000000000004E-2</v>
      </c>
      <c r="J119" s="112">
        <f>'Cash Flow %s Yr4'!J119</f>
        <v>8.3000000000000004E-2</v>
      </c>
      <c r="K119" s="112">
        <f>'Cash Flow %s Yr4'!K119</f>
        <v>8.3000000000000004E-2</v>
      </c>
      <c r="L119" s="112">
        <f>'Cash Flow %s Yr4'!L119</f>
        <v>8.4000000000000005E-2</v>
      </c>
      <c r="M119" s="112">
        <f>'Cash Flow %s Yr4'!M119</f>
        <v>8.4000000000000005E-2</v>
      </c>
      <c r="N119" s="112">
        <f>'Cash Flow %s Yr4'!N119</f>
        <v>8.4000000000000005E-2</v>
      </c>
      <c r="O119" s="112">
        <f>'Cash Flow %s Yr4'!O119</f>
        <v>8.4000000000000005E-2</v>
      </c>
      <c r="P119" s="112">
        <f>'Cash Flow %s Yr4'!P119</f>
        <v>0</v>
      </c>
      <c r="Q119" s="112">
        <f>'Cash Flow %s Yr4'!Q119</f>
        <v>0</v>
      </c>
      <c r="R119" s="112">
        <f>'Cash Flow %s Yr4'!R119</f>
        <v>0</v>
      </c>
      <c r="S119" s="111">
        <f t="shared" si="9"/>
        <v>0.99999999999999989</v>
      </c>
    </row>
    <row r="120" spans="1:19" s="31" customFormat="1" x14ac:dyDescent="0.25">
      <c r="A120" s="36"/>
      <c r="B120" s="66" t="str">
        <f>'Expenses Summary'!B76</f>
        <v>5601</v>
      </c>
      <c r="C120" s="66" t="str">
        <f>'Expenses Summary'!C76</f>
        <v>Building Maintenance</v>
      </c>
      <c r="D120" s="112">
        <f>'Cash Flow %s Yr4'!D120</f>
        <v>8.3000000000000004E-2</v>
      </c>
      <c r="E120" s="112">
        <f>'Cash Flow %s Yr4'!E120</f>
        <v>8.3000000000000004E-2</v>
      </c>
      <c r="F120" s="112">
        <f>'Cash Flow %s Yr4'!F120</f>
        <v>8.3000000000000004E-2</v>
      </c>
      <c r="G120" s="112">
        <f>'Cash Flow %s Yr4'!G120</f>
        <v>8.3000000000000004E-2</v>
      </c>
      <c r="H120" s="112">
        <f>'Cash Flow %s Yr4'!H120</f>
        <v>8.3000000000000004E-2</v>
      </c>
      <c r="I120" s="112">
        <f>'Cash Flow %s Yr4'!I120</f>
        <v>8.3000000000000004E-2</v>
      </c>
      <c r="J120" s="112">
        <f>'Cash Flow %s Yr4'!J120</f>
        <v>8.3000000000000004E-2</v>
      </c>
      <c r="K120" s="112">
        <f>'Cash Flow %s Yr4'!K120</f>
        <v>8.3000000000000004E-2</v>
      </c>
      <c r="L120" s="112">
        <f>'Cash Flow %s Yr4'!L120</f>
        <v>8.4000000000000005E-2</v>
      </c>
      <c r="M120" s="112">
        <f>'Cash Flow %s Yr4'!M120</f>
        <v>8.4000000000000005E-2</v>
      </c>
      <c r="N120" s="112">
        <f>'Cash Flow %s Yr4'!N120</f>
        <v>8.4000000000000005E-2</v>
      </c>
      <c r="O120" s="112">
        <f>'Cash Flow %s Yr4'!O120</f>
        <v>8.4000000000000005E-2</v>
      </c>
      <c r="P120" s="112">
        <f>'Cash Flow %s Yr4'!P120</f>
        <v>0</v>
      </c>
      <c r="Q120" s="112">
        <f>'Cash Flow %s Yr4'!Q120</f>
        <v>0</v>
      </c>
      <c r="R120" s="112">
        <f>'Cash Flow %s Yr4'!R120</f>
        <v>0</v>
      </c>
      <c r="S120" s="111">
        <f t="shared" si="9"/>
        <v>0.99999999999999989</v>
      </c>
    </row>
    <row r="121" spans="1:19" s="31" customFormat="1" x14ac:dyDescent="0.25">
      <c r="A121" s="36"/>
      <c r="B121" s="66" t="str">
        <f>'Expenses Summary'!B77</f>
        <v>5602</v>
      </c>
      <c r="C121" s="66" t="str">
        <f>'Expenses Summary'!C77</f>
        <v>Other Space Rental</v>
      </c>
      <c r="D121" s="112">
        <f>'Cash Flow %s Yr4'!D121</f>
        <v>8.3000000000000004E-2</v>
      </c>
      <c r="E121" s="112">
        <f>'Cash Flow %s Yr4'!E121</f>
        <v>8.3000000000000004E-2</v>
      </c>
      <c r="F121" s="112">
        <f>'Cash Flow %s Yr4'!F121</f>
        <v>8.3000000000000004E-2</v>
      </c>
      <c r="G121" s="112">
        <f>'Cash Flow %s Yr4'!G121</f>
        <v>8.3000000000000004E-2</v>
      </c>
      <c r="H121" s="112">
        <f>'Cash Flow %s Yr4'!H121</f>
        <v>8.3000000000000004E-2</v>
      </c>
      <c r="I121" s="112">
        <f>'Cash Flow %s Yr4'!I121</f>
        <v>8.3000000000000004E-2</v>
      </c>
      <c r="J121" s="112">
        <f>'Cash Flow %s Yr4'!J121</f>
        <v>8.3000000000000004E-2</v>
      </c>
      <c r="K121" s="112">
        <f>'Cash Flow %s Yr4'!K121</f>
        <v>8.3000000000000004E-2</v>
      </c>
      <c r="L121" s="112">
        <f>'Cash Flow %s Yr4'!L121</f>
        <v>8.4000000000000005E-2</v>
      </c>
      <c r="M121" s="112">
        <f>'Cash Flow %s Yr4'!M121</f>
        <v>8.4000000000000005E-2</v>
      </c>
      <c r="N121" s="112">
        <f>'Cash Flow %s Yr4'!N121</f>
        <v>8.4000000000000005E-2</v>
      </c>
      <c r="O121" s="112">
        <f>'Cash Flow %s Yr4'!O121</f>
        <v>8.4000000000000005E-2</v>
      </c>
      <c r="P121" s="112">
        <f>'Cash Flow %s Yr4'!P121</f>
        <v>0</v>
      </c>
      <c r="Q121" s="112">
        <f>'Cash Flow %s Yr4'!Q121</f>
        <v>0</v>
      </c>
      <c r="R121" s="112">
        <f>'Cash Flow %s Yr4'!R121</f>
        <v>0</v>
      </c>
      <c r="S121" s="111">
        <f t="shared" si="9"/>
        <v>0.99999999999999989</v>
      </c>
    </row>
    <row r="122" spans="1:19" s="31" customFormat="1" x14ac:dyDescent="0.25">
      <c r="A122" s="36"/>
      <c r="B122" s="66" t="str">
        <f>'Expenses Summary'!B78</f>
        <v>5605</v>
      </c>
      <c r="C122" s="66" t="str">
        <f>'Expenses Summary'!C78</f>
        <v>Equipment Rental/Lease Expense</v>
      </c>
      <c r="D122" s="112">
        <f>'Cash Flow %s Yr4'!D122</f>
        <v>8.5999999999999993E-2</v>
      </c>
      <c r="E122" s="112">
        <f>'Cash Flow %s Yr4'!E122</f>
        <v>8.5999999999999993E-2</v>
      </c>
      <c r="F122" s="112">
        <f>'Cash Flow %s Yr4'!F122</f>
        <v>2.1999999999999999E-2</v>
      </c>
      <c r="G122" s="112">
        <f>'Cash Flow %s Yr4'!G122</f>
        <v>8.7999999999999995E-2</v>
      </c>
      <c r="H122" s="112">
        <f>'Cash Flow %s Yr4'!H122</f>
        <v>0.05</v>
      </c>
      <c r="I122" s="112">
        <f>'Cash Flow %s Yr4'!I122</f>
        <v>0.11133</v>
      </c>
      <c r="J122" s="112">
        <f>'Cash Flow %s Yr4'!J122</f>
        <v>0.11133</v>
      </c>
      <c r="K122" s="112">
        <f>'Cash Flow %s Yr4'!K122</f>
        <v>0.11133</v>
      </c>
      <c r="L122" s="112">
        <f>'Cash Flow %s Yr4'!L122</f>
        <v>0.11133</v>
      </c>
      <c r="M122" s="112">
        <f>'Cash Flow %s Yr4'!M122</f>
        <v>0.11133</v>
      </c>
      <c r="N122" s="112">
        <f>'Cash Flow %s Yr4'!N122</f>
        <v>0.11135</v>
      </c>
      <c r="O122" s="112">
        <f>'Cash Flow %s Yr4'!O122</f>
        <v>0</v>
      </c>
      <c r="P122" s="112">
        <f>'Cash Flow %s Yr4'!P122</f>
        <v>0</v>
      </c>
      <c r="Q122" s="112">
        <f>'Cash Flow %s Yr4'!Q122</f>
        <v>0</v>
      </c>
      <c r="R122" s="112">
        <f>'Cash Flow %s Yr4'!R122</f>
        <v>0</v>
      </c>
      <c r="S122" s="111">
        <f t="shared" si="9"/>
        <v>1</v>
      </c>
    </row>
    <row r="123" spans="1:19" s="31" customFormat="1" x14ac:dyDescent="0.25">
      <c r="A123" s="36"/>
      <c r="B123" s="66" t="str">
        <f>'Expenses Summary'!B79</f>
        <v>5610</v>
      </c>
      <c r="C123" s="66" t="str">
        <f>'Expenses Summary'!C79</f>
        <v>Equipment Repair</v>
      </c>
      <c r="D123" s="112">
        <f>'Cash Flow %s Yr4'!D123</f>
        <v>8.3000000000000004E-2</v>
      </c>
      <c r="E123" s="112">
        <f>'Cash Flow %s Yr4'!E123</f>
        <v>8.3000000000000004E-2</v>
      </c>
      <c r="F123" s="112">
        <f>'Cash Flow %s Yr4'!F123</f>
        <v>8.3000000000000004E-2</v>
      </c>
      <c r="G123" s="112">
        <f>'Cash Flow %s Yr4'!G123</f>
        <v>8.3000000000000004E-2</v>
      </c>
      <c r="H123" s="112">
        <f>'Cash Flow %s Yr4'!H123</f>
        <v>8.3000000000000004E-2</v>
      </c>
      <c r="I123" s="112">
        <f>'Cash Flow %s Yr4'!I123</f>
        <v>8.3000000000000004E-2</v>
      </c>
      <c r="J123" s="112">
        <f>'Cash Flow %s Yr4'!J123</f>
        <v>8.3000000000000004E-2</v>
      </c>
      <c r="K123" s="112">
        <f>'Cash Flow %s Yr4'!K123</f>
        <v>8.3000000000000004E-2</v>
      </c>
      <c r="L123" s="112">
        <f>'Cash Flow %s Yr4'!L123</f>
        <v>8.4000000000000005E-2</v>
      </c>
      <c r="M123" s="112">
        <f>'Cash Flow %s Yr4'!M123</f>
        <v>8.4000000000000005E-2</v>
      </c>
      <c r="N123" s="112">
        <f>'Cash Flow %s Yr4'!N123</f>
        <v>8.4000000000000005E-2</v>
      </c>
      <c r="O123" s="112">
        <f>'Cash Flow %s Yr4'!O123</f>
        <v>8.4000000000000005E-2</v>
      </c>
      <c r="P123" s="112">
        <f>'Cash Flow %s Yr4'!P123</f>
        <v>0</v>
      </c>
      <c r="Q123" s="112">
        <f>'Cash Flow %s Yr4'!Q123</f>
        <v>0</v>
      </c>
      <c r="R123" s="112">
        <f>'Cash Flow %s Yr4'!R123</f>
        <v>0</v>
      </c>
      <c r="S123" s="111">
        <f t="shared" si="9"/>
        <v>0.99999999999999989</v>
      </c>
    </row>
    <row r="124" spans="1:19" s="31" customFormat="1" x14ac:dyDescent="0.25">
      <c r="A124" s="36"/>
      <c r="B124" s="66" t="str">
        <f>'Expenses Summary'!B80</f>
        <v>5800</v>
      </c>
      <c r="C124" s="66" t="str">
        <f>'Expenses Summary'!C80</f>
        <v>Professional/Consulting Services and Operating Expenditures</v>
      </c>
      <c r="D124" s="112">
        <f>'Cash Flow %s Yr4'!D124</f>
        <v>6.3E-2</v>
      </c>
      <c r="E124" s="112">
        <f>'Cash Flow %s Yr4'!E124</f>
        <v>7.3999999999999996E-2</v>
      </c>
      <c r="F124" s="112">
        <f>'Cash Flow %s Yr4'!F124</f>
        <v>6.3E-2</v>
      </c>
      <c r="G124" s="112">
        <f>'Cash Flow %s Yr4'!G124</f>
        <v>6.3E-2</v>
      </c>
      <c r="H124" s="112">
        <f>'Cash Flow %s Yr4'!H124</f>
        <v>8.1000000000000003E-2</v>
      </c>
      <c r="I124" s="112">
        <f>'Cash Flow %s Yr4'!I124</f>
        <v>9.3710000000000002E-2</v>
      </c>
      <c r="J124" s="112">
        <f>'Cash Flow %s Yr4'!J124</f>
        <v>9.3710000000000002E-2</v>
      </c>
      <c r="K124" s="112">
        <f>'Cash Flow %s Yr4'!K124</f>
        <v>9.3710000000000002E-2</v>
      </c>
      <c r="L124" s="112">
        <f>'Cash Flow %s Yr4'!L124</f>
        <v>9.3710000000000002E-2</v>
      </c>
      <c r="M124" s="112">
        <f>'Cash Flow %s Yr4'!M124</f>
        <v>9.3710000000000002E-2</v>
      </c>
      <c r="N124" s="112">
        <f>'Cash Flow %s Yr4'!N124</f>
        <v>9.3710000000000002E-2</v>
      </c>
      <c r="O124" s="112">
        <f>'Cash Flow %s Yr4'!O124</f>
        <v>9.3740000000000004E-2</v>
      </c>
      <c r="P124" s="112">
        <f>'Cash Flow %s Yr4'!P124</f>
        <v>0</v>
      </c>
      <c r="Q124" s="112">
        <f>'Cash Flow %s Yr4'!Q124</f>
        <v>0</v>
      </c>
      <c r="R124" s="112">
        <f>'Cash Flow %s Yr4'!R124</f>
        <v>0</v>
      </c>
      <c r="S124" s="111">
        <f t="shared" si="9"/>
        <v>0.99999999999999989</v>
      </c>
    </row>
    <row r="125" spans="1:19" s="31" customFormat="1" x14ac:dyDescent="0.25">
      <c r="A125" s="36"/>
      <c r="B125" s="66" t="str">
        <f>'Expenses Summary'!B81</f>
        <v>5803</v>
      </c>
      <c r="C125" s="66" t="str">
        <f>'Expenses Summary'!C81</f>
        <v>Banking and Payroll Service Fees</v>
      </c>
      <c r="D125" s="112">
        <f>'Cash Flow %s Yr4'!D125</f>
        <v>0.05</v>
      </c>
      <c r="E125" s="112">
        <f>'Cash Flow %s Yr4'!E125</f>
        <v>0.05</v>
      </c>
      <c r="F125" s="112">
        <f>'Cash Flow %s Yr4'!F125</f>
        <v>0.09</v>
      </c>
      <c r="G125" s="112">
        <f>'Cash Flow %s Yr4'!G125</f>
        <v>0.09</v>
      </c>
      <c r="H125" s="112">
        <f>'Cash Flow %s Yr4'!H125</f>
        <v>0.09</v>
      </c>
      <c r="I125" s="112">
        <f>'Cash Flow %s Yr4'!I125</f>
        <v>0.09</v>
      </c>
      <c r="J125" s="112">
        <f>'Cash Flow %s Yr4'!J125</f>
        <v>0.09</v>
      </c>
      <c r="K125" s="112">
        <f>'Cash Flow %s Yr4'!K125</f>
        <v>0.09</v>
      </c>
      <c r="L125" s="112">
        <f>'Cash Flow %s Yr4'!L125</f>
        <v>0.09</v>
      </c>
      <c r="M125" s="112">
        <f>'Cash Flow %s Yr4'!M125</f>
        <v>0.09</v>
      </c>
      <c r="N125" s="112">
        <f>'Cash Flow %s Yr4'!N125</f>
        <v>0.09</v>
      </c>
      <c r="O125" s="112">
        <f>'Cash Flow %s Yr4'!O125</f>
        <v>0.09</v>
      </c>
      <c r="P125" s="112">
        <f>'Cash Flow %s Yr4'!P125</f>
        <v>0</v>
      </c>
      <c r="Q125" s="112">
        <f>'Cash Flow %s Yr4'!Q125</f>
        <v>0</v>
      </c>
      <c r="R125" s="112">
        <f>'Cash Flow %s Yr4'!R125</f>
        <v>0</v>
      </c>
      <c r="S125" s="111">
        <f t="shared" si="9"/>
        <v>0.99999999999999978</v>
      </c>
    </row>
    <row r="126" spans="1:19" s="31" customFormat="1" x14ac:dyDescent="0.25">
      <c r="A126" s="36"/>
      <c r="B126" s="66">
        <f>'Expenses Summary'!B82</f>
        <v>5805</v>
      </c>
      <c r="C126" s="66" t="str">
        <f>'Expenses Summary'!C82</f>
        <v>Legal Services</v>
      </c>
      <c r="D126" s="112">
        <f>'Cash Flow %s Yr4'!D126</f>
        <v>0</v>
      </c>
      <c r="E126" s="112">
        <f>'Cash Flow %s Yr4'!E126</f>
        <v>0</v>
      </c>
      <c r="F126" s="112">
        <f>'Cash Flow %s Yr4'!F126</f>
        <v>0</v>
      </c>
      <c r="G126" s="112">
        <f>'Cash Flow %s Yr4'!G126</f>
        <v>0</v>
      </c>
      <c r="H126" s="112">
        <f>'Cash Flow %s Yr4'!H126</f>
        <v>0.125</v>
      </c>
      <c r="I126" s="112">
        <f>'Cash Flow %s Yr4'!I126</f>
        <v>0.125</v>
      </c>
      <c r="J126" s="112">
        <f>'Cash Flow %s Yr4'!J126</f>
        <v>0.125</v>
      </c>
      <c r="K126" s="112">
        <f>'Cash Flow %s Yr4'!K126</f>
        <v>0.125</v>
      </c>
      <c r="L126" s="112">
        <f>'Cash Flow %s Yr4'!L126</f>
        <v>0.125</v>
      </c>
      <c r="M126" s="112">
        <f>'Cash Flow %s Yr4'!M126</f>
        <v>0.125</v>
      </c>
      <c r="N126" s="112">
        <f>'Cash Flow %s Yr4'!N126</f>
        <v>0.125</v>
      </c>
      <c r="O126" s="112">
        <f>'Cash Flow %s Yr4'!O126</f>
        <v>0.125</v>
      </c>
      <c r="P126" s="112">
        <f>'Cash Flow %s Yr4'!P126</f>
        <v>0</v>
      </c>
      <c r="Q126" s="112">
        <f>'Cash Flow %s Yr4'!Q126</f>
        <v>0</v>
      </c>
      <c r="R126" s="112">
        <f>'Cash Flow %s Yr4'!R126</f>
        <v>0</v>
      </c>
      <c r="S126" s="111">
        <f t="shared" si="9"/>
        <v>1</v>
      </c>
    </row>
    <row r="127" spans="1:19" s="31" customFormat="1" x14ac:dyDescent="0.25">
      <c r="A127" s="36"/>
      <c r="B127" s="66" t="str">
        <f>'Expenses Summary'!B84</f>
        <v>5810</v>
      </c>
      <c r="C127" s="66" t="str">
        <f>'Expenses Summary'!C84</f>
        <v>Educational Consultants</v>
      </c>
      <c r="D127" s="112">
        <f>'Cash Flow %s Yr4'!D127</f>
        <v>0</v>
      </c>
      <c r="E127" s="112">
        <f>'Cash Flow %s Yr4'!E127</f>
        <v>0</v>
      </c>
      <c r="F127" s="112">
        <f>'Cash Flow %s Yr4'!F127</f>
        <v>3.1E-2</v>
      </c>
      <c r="G127" s="112">
        <f>'Cash Flow %s Yr4'!G127</f>
        <v>0.111</v>
      </c>
      <c r="H127" s="112">
        <f>'Cash Flow %s Yr4'!H127</f>
        <v>0.106</v>
      </c>
      <c r="I127" s="112">
        <f>'Cash Flow %s Yr4'!I127</f>
        <v>0.10743</v>
      </c>
      <c r="J127" s="112">
        <f>'Cash Flow %s Yr4'!J127</f>
        <v>0.10743</v>
      </c>
      <c r="K127" s="112">
        <f>'Cash Flow %s Yr4'!K127</f>
        <v>0.10743</v>
      </c>
      <c r="L127" s="112">
        <f>'Cash Flow %s Yr4'!L127</f>
        <v>0.10743</v>
      </c>
      <c r="M127" s="112">
        <f>'Cash Flow %s Yr4'!M127</f>
        <v>0.10743</v>
      </c>
      <c r="N127" s="112">
        <f>'Cash Flow %s Yr4'!N127</f>
        <v>0.10743</v>
      </c>
      <c r="O127" s="112">
        <f>'Cash Flow %s Yr4'!O127</f>
        <v>0.10742</v>
      </c>
      <c r="P127" s="112">
        <f>'Cash Flow %s Yr4'!P127</f>
        <v>0</v>
      </c>
      <c r="Q127" s="112">
        <f>'Cash Flow %s Yr4'!Q127</f>
        <v>0</v>
      </c>
      <c r="R127" s="112">
        <f>'Cash Flow %s Yr4'!R127</f>
        <v>0</v>
      </c>
      <c r="S127" s="111">
        <f t="shared" si="9"/>
        <v>1.0000000000000002</v>
      </c>
    </row>
    <row r="128" spans="1:19" s="31" customFormat="1" x14ac:dyDescent="0.25">
      <c r="A128" s="36"/>
      <c r="B128" s="66" t="str">
        <f>'Expenses Summary'!B85</f>
        <v>5815</v>
      </c>
      <c r="C128" s="66" t="str">
        <f>'Expenses Summary'!C85</f>
        <v>Advertising / Recruiting</v>
      </c>
      <c r="D128" s="112">
        <f>'Cash Flow %s Yr4'!D128</f>
        <v>0</v>
      </c>
      <c r="E128" s="112">
        <f>'Cash Flow %s Yr4'!E128</f>
        <v>0</v>
      </c>
      <c r="F128" s="112">
        <f>'Cash Flow %s Yr4'!F128</f>
        <v>0</v>
      </c>
      <c r="G128" s="112">
        <f>'Cash Flow %s Yr4'!G128</f>
        <v>0</v>
      </c>
      <c r="H128" s="112">
        <f>'Cash Flow %s Yr4'!H128</f>
        <v>0</v>
      </c>
      <c r="I128" s="112">
        <f>'Cash Flow %s Yr4'!I128</f>
        <v>0</v>
      </c>
      <c r="J128" s="112">
        <f>'Cash Flow %s Yr4'!J128</f>
        <v>0</v>
      </c>
      <c r="K128" s="112">
        <f>'Cash Flow %s Yr4'!K128</f>
        <v>0</v>
      </c>
      <c r="L128" s="112">
        <f>'Cash Flow %s Yr4'!L128</f>
        <v>0</v>
      </c>
      <c r="M128" s="112">
        <f>'Cash Flow %s Yr4'!M128</f>
        <v>0</v>
      </c>
      <c r="N128" s="112">
        <f>'Cash Flow %s Yr4'!N128</f>
        <v>0</v>
      </c>
      <c r="O128" s="112">
        <f>'Cash Flow %s Yr4'!O128</f>
        <v>1</v>
      </c>
      <c r="P128" s="112">
        <f>'Cash Flow %s Yr4'!P128</f>
        <v>0</v>
      </c>
      <c r="Q128" s="112">
        <f>'Cash Flow %s Yr4'!Q128</f>
        <v>0</v>
      </c>
      <c r="R128" s="112">
        <f>'Cash Flow %s Yr4'!R128</f>
        <v>0</v>
      </c>
      <c r="S128" s="111">
        <f t="shared" si="9"/>
        <v>1</v>
      </c>
    </row>
    <row r="129" spans="1:19" s="31" customFormat="1" x14ac:dyDescent="0.25">
      <c r="A129" s="36"/>
      <c r="B129" s="66" t="str">
        <f>'Expenses Summary'!B86</f>
        <v>5820</v>
      </c>
      <c r="C129" s="66" t="str">
        <f>'Expenses Summary'!C86</f>
        <v>Fundraising Expense</v>
      </c>
      <c r="D129" s="112">
        <f>'Cash Flow %s Yr4'!D129</f>
        <v>0</v>
      </c>
      <c r="E129" s="112">
        <f>'Cash Flow %s Yr4'!E129</f>
        <v>0</v>
      </c>
      <c r="F129" s="112">
        <f>'Cash Flow %s Yr4'!F129</f>
        <v>0.1</v>
      </c>
      <c r="G129" s="112">
        <f>'Cash Flow %s Yr4'!G129</f>
        <v>0.1</v>
      </c>
      <c r="H129" s="112">
        <f>'Cash Flow %s Yr4'!H129</f>
        <v>0.1</v>
      </c>
      <c r="I129" s="112">
        <f>'Cash Flow %s Yr4'!I129</f>
        <v>0.1</v>
      </c>
      <c r="J129" s="112">
        <f>'Cash Flow %s Yr4'!J129</f>
        <v>0.1</v>
      </c>
      <c r="K129" s="112">
        <f>'Cash Flow %s Yr4'!K129</f>
        <v>0.1</v>
      </c>
      <c r="L129" s="112">
        <f>'Cash Flow %s Yr4'!L129</f>
        <v>0.1</v>
      </c>
      <c r="M129" s="112">
        <f>'Cash Flow %s Yr4'!M129</f>
        <v>0.1</v>
      </c>
      <c r="N129" s="112">
        <f>'Cash Flow %s Yr4'!N129</f>
        <v>0.1</v>
      </c>
      <c r="O129" s="112">
        <f>'Cash Flow %s Yr4'!O129</f>
        <v>0.1</v>
      </c>
      <c r="P129" s="112">
        <f>'Cash Flow %s Yr4'!P129</f>
        <v>0</v>
      </c>
      <c r="Q129" s="112">
        <f>'Cash Flow %s Yr4'!Q129</f>
        <v>0</v>
      </c>
      <c r="R129" s="112">
        <f>'Cash Flow %s Yr4'!R129</f>
        <v>0</v>
      </c>
      <c r="S129" s="111">
        <f t="shared" si="9"/>
        <v>0.99999999999999989</v>
      </c>
    </row>
    <row r="130" spans="1:19" s="31" customFormat="1" x14ac:dyDescent="0.25">
      <c r="A130" s="36"/>
      <c r="B130" s="66" t="str">
        <f>'Expenses Summary'!B87</f>
        <v>5875</v>
      </c>
      <c r="C130" s="66" t="str">
        <f>'Expenses Summary'!C87</f>
        <v>District Oversight Fee</v>
      </c>
      <c r="D130" s="112">
        <f>'Cash Flow %s Yr4'!D130</f>
        <v>0</v>
      </c>
      <c r="E130" s="112">
        <f>'Cash Flow %s Yr4'!E130</f>
        <v>0</v>
      </c>
      <c r="F130" s="112">
        <f>'Cash Flow %s Yr4'!F130</f>
        <v>0</v>
      </c>
      <c r="G130" s="112">
        <f>'Cash Flow %s Yr4'!G130</f>
        <v>0</v>
      </c>
      <c r="H130" s="112">
        <f>'Cash Flow %s Yr4'!H130</f>
        <v>0</v>
      </c>
      <c r="I130" s="112">
        <f>'Cash Flow %s Yr4'!I130</f>
        <v>0</v>
      </c>
      <c r="J130" s="112">
        <f>'Cash Flow %s Yr4'!J130</f>
        <v>0</v>
      </c>
      <c r="K130" s="112">
        <f>'Cash Flow %s Yr4'!K130</f>
        <v>0</v>
      </c>
      <c r="L130" s="112">
        <f>'Cash Flow %s Yr4'!L130</f>
        <v>0</v>
      </c>
      <c r="M130" s="112">
        <f>'Cash Flow %s Yr4'!M130</f>
        <v>0</v>
      </c>
      <c r="N130" s="112">
        <f>'Cash Flow %s Yr4'!N130</f>
        <v>0</v>
      </c>
      <c r="O130" s="112">
        <f>'Cash Flow %s Yr4'!O130</f>
        <v>1</v>
      </c>
      <c r="P130" s="112">
        <f>'Cash Flow %s Yr4'!P130</f>
        <v>0</v>
      </c>
      <c r="Q130" s="112">
        <f>'Cash Flow %s Yr4'!Q130</f>
        <v>0</v>
      </c>
      <c r="R130" s="112">
        <f>'Cash Flow %s Yr4'!R130</f>
        <v>0</v>
      </c>
      <c r="S130" s="111">
        <f t="shared" si="9"/>
        <v>1</v>
      </c>
    </row>
    <row r="131" spans="1:19" s="31" customFormat="1" x14ac:dyDescent="0.25">
      <c r="A131" s="36"/>
      <c r="B131" s="66" t="str">
        <f>'Expenses Summary'!B88</f>
        <v>5890</v>
      </c>
      <c r="C131" s="66" t="str">
        <f>'Expenses Summary'!C88</f>
        <v>Interest Expense / Misc. Fees</v>
      </c>
      <c r="D131" s="112">
        <f>'Cash Flow %s Yr4'!D131</f>
        <v>0</v>
      </c>
      <c r="E131" s="112">
        <f>'Cash Flow %s Yr4'!E131</f>
        <v>0</v>
      </c>
      <c r="F131" s="112">
        <f>'Cash Flow %s Yr4'!F131</f>
        <v>0</v>
      </c>
      <c r="G131" s="112">
        <f>'Cash Flow %s Yr4'!G131</f>
        <v>0</v>
      </c>
      <c r="H131" s="112">
        <f>'Cash Flow %s Yr4'!H131</f>
        <v>0</v>
      </c>
      <c r="I131" s="112">
        <f>'Cash Flow %s Yr4'!I131</f>
        <v>0</v>
      </c>
      <c r="J131" s="112">
        <f>'Cash Flow %s Yr4'!J131</f>
        <v>0</v>
      </c>
      <c r="K131" s="112">
        <f>'Cash Flow %s Yr4'!K131</f>
        <v>0</v>
      </c>
      <c r="L131" s="112">
        <f>'Cash Flow %s Yr4'!L131</f>
        <v>0</v>
      </c>
      <c r="M131" s="112">
        <f>'Cash Flow %s Yr4'!M131</f>
        <v>0</v>
      </c>
      <c r="N131" s="112">
        <f>'Cash Flow %s Yr4'!N131</f>
        <v>0</v>
      </c>
      <c r="O131" s="112">
        <f>'Cash Flow %s Yr4'!O131</f>
        <v>1</v>
      </c>
      <c r="P131" s="112">
        <f>'Cash Flow %s Yr4'!P131</f>
        <v>0</v>
      </c>
      <c r="Q131" s="112">
        <f>'Cash Flow %s Yr4'!Q131</f>
        <v>0</v>
      </c>
      <c r="R131" s="112">
        <f>'Cash Flow %s Yr4'!R131</f>
        <v>0</v>
      </c>
      <c r="S131" s="111">
        <f t="shared" si="9"/>
        <v>1</v>
      </c>
    </row>
    <row r="132" spans="1:19" s="31" customFormat="1" x14ac:dyDescent="0.25">
      <c r="A132" s="36"/>
      <c r="B132" s="66" t="str">
        <f>'Expenses Summary'!B89</f>
        <v>5891</v>
      </c>
      <c r="C132" s="66" t="str">
        <f>'Expenses Summary'!C89</f>
        <v>Charter School Capital Fees</v>
      </c>
      <c r="D132" s="112">
        <f>'Cash Flow %s Yr4'!D132</f>
        <v>8.3000000000000004E-2</v>
      </c>
      <c r="E132" s="112">
        <f>'Cash Flow %s Yr4'!E132</f>
        <v>8.3000000000000004E-2</v>
      </c>
      <c r="F132" s="112">
        <f>'Cash Flow %s Yr4'!F132</f>
        <v>8.3000000000000004E-2</v>
      </c>
      <c r="G132" s="112">
        <f>'Cash Flow %s Yr4'!G132</f>
        <v>8.3000000000000004E-2</v>
      </c>
      <c r="H132" s="112">
        <f>'Cash Flow %s Yr4'!H132</f>
        <v>8.3000000000000004E-2</v>
      </c>
      <c r="I132" s="112">
        <f>'Cash Flow %s Yr4'!I132</f>
        <v>8.3000000000000004E-2</v>
      </c>
      <c r="J132" s="112">
        <f>'Cash Flow %s Yr4'!J132</f>
        <v>8.3000000000000004E-2</v>
      </c>
      <c r="K132" s="112">
        <f>'Cash Flow %s Yr4'!K132</f>
        <v>8.3000000000000004E-2</v>
      </c>
      <c r="L132" s="112">
        <f>'Cash Flow %s Yr4'!L132</f>
        <v>8.4000000000000005E-2</v>
      </c>
      <c r="M132" s="112">
        <f>'Cash Flow %s Yr4'!M132</f>
        <v>8.4000000000000005E-2</v>
      </c>
      <c r="N132" s="112">
        <f>'Cash Flow %s Yr4'!N132</f>
        <v>8.4000000000000005E-2</v>
      </c>
      <c r="O132" s="112">
        <f>'Cash Flow %s Yr4'!O132</f>
        <v>8.4000000000000005E-2</v>
      </c>
      <c r="P132" s="112">
        <f>'Cash Flow %s Yr4'!P132</f>
        <v>0</v>
      </c>
      <c r="Q132" s="112">
        <f>'Cash Flow %s Yr4'!Q132</f>
        <v>0</v>
      </c>
      <c r="R132" s="112">
        <f>'Cash Flow %s Yr4'!R132</f>
        <v>0</v>
      </c>
      <c r="S132" s="111">
        <f t="shared" si="9"/>
        <v>0.99999999999999989</v>
      </c>
    </row>
    <row r="133" spans="1:19" s="31" customFormat="1" hidden="1" outlineLevel="1" x14ac:dyDescent="0.25">
      <c r="A133" s="36"/>
      <c r="B133" s="66" t="str">
        <f>'Expenses Summary'!B90</f>
        <v>5899</v>
      </c>
      <c r="C133" s="66" t="str">
        <f>'Expenses Summary'!C90</f>
        <v>Moving Expenses</v>
      </c>
      <c r="D133" s="112">
        <f>'Cash Flow %s Yr4'!D133</f>
        <v>0</v>
      </c>
      <c r="E133" s="112">
        <f>'Cash Flow %s Yr4'!E133</f>
        <v>0</v>
      </c>
      <c r="F133" s="112">
        <f>'Cash Flow %s Yr4'!F133</f>
        <v>0</v>
      </c>
      <c r="G133" s="112">
        <f>'Cash Flow %s Yr4'!G133</f>
        <v>0</v>
      </c>
      <c r="H133" s="112">
        <f>'Cash Flow %s Yr4'!H133</f>
        <v>0</v>
      </c>
      <c r="I133" s="112">
        <f>'Cash Flow %s Yr4'!I133</f>
        <v>0</v>
      </c>
      <c r="J133" s="112">
        <f>'Cash Flow %s Yr4'!J133</f>
        <v>0</v>
      </c>
      <c r="K133" s="112">
        <f>'Cash Flow %s Yr4'!K133</f>
        <v>0</v>
      </c>
      <c r="L133" s="112">
        <f>'Cash Flow %s Yr4'!L133</f>
        <v>0</v>
      </c>
      <c r="M133" s="112">
        <f>'Cash Flow %s Yr4'!M133</f>
        <v>0</v>
      </c>
      <c r="N133" s="112">
        <f>'Cash Flow %s Yr4'!N133</f>
        <v>0</v>
      </c>
      <c r="O133" s="112">
        <f>'Cash Flow %s Yr4'!O133</f>
        <v>1</v>
      </c>
      <c r="P133" s="112">
        <f>'Cash Flow %s Yr4'!P133</f>
        <v>0</v>
      </c>
      <c r="Q133" s="112">
        <f>'Cash Flow %s Yr4'!Q133</f>
        <v>0</v>
      </c>
      <c r="R133" s="112">
        <f>'Cash Flow %s Yr4'!R133</f>
        <v>0</v>
      </c>
      <c r="S133" s="111">
        <f t="shared" si="9"/>
        <v>1</v>
      </c>
    </row>
    <row r="134" spans="1:19" s="31" customFormat="1" hidden="1" outlineLevel="1" x14ac:dyDescent="0.25">
      <c r="A134" s="36"/>
      <c r="B134" s="66" t="str">
        <f>'Expenses Summary'!B91</f>
        <v>5900</v>
      </c>
      <c r="C134" s="66" t="str">
        <f>'Expenses Summary'!C91</f>
        <v>Communications</v>
      </c>
      <c r="D134" s="112">
        <f>'Cash Flow %s Yr4'!D134</f>
        <v>7.3999999999999996E-2</v>
      </c>
      <c r="E134" s="112">
        <f>'Cash Flow %s Yr4'!E134</f>
        <v>5.2999999999999999E-2</v>
      </c>
      <c r="F134" s="112">
        <f>'Cash Flow %s Yr4'!F134</f>
        <v>1.6E-2</v>
      </c>
      <c r="G134" s="112">
        <f>'Cash Flow %s Yr4'!G134</f>
        <v>0.45400000000000001</v>
      </c>
      <c r="H134" s="112">
        <f>'Cash Flow %s Yr4'!H134</f>
        <v>5.0380000000000001E-2</v>
      </c>
      <c r="I134" s="112">
        <f>'Cash Flow %s Yr4'!I134</f>
        <v>5.0380000000000001E-2</v>
      </c>
      <c r="J134" s="112">
        <f>'Cash Flow %s Yr4'!J134</f>
        <v>5.0380000000000001E-2</v>
      </c>
      <c r="K134" s="112">
        <f>'Cash Flow %s Yr4'!K134</f>
        <v>5.0380000000000001E-2</v>
      </c>
      <c r="L134" s="112">
        <f>'Cash Flow %s Yr4'!L134</f>
        <v>5.0380000000000001E-2</v>
      </c>
      <c r="M134" s="112">
        <f>'Cash Flow %s Yr4'!M134</f>
        <v>5.0380000000000001E-2</v>
      </c>
      <c r="N134" s="112">
        <f>'Cash Flow %s Yr4'!N134</f>
        <v>5.0380000000000001E-2</v>
      </c>
      <c r="O134" s="112">
        <f>'Cash Flow %s Yr4'!O134</f>
        <v>5.0340000000000003E-2</v>
      </c>
      <c r="P134" s="112">
        <f>'Cash Flow %s Yr4'!P134</f>
        <v>0</v>
      </c>
      <c r="Q134" s="112">
        <f>'Cash Flow %s Yr4'!Q134</f>
        <v>0</v>
      </c>
      <c r="R134" s="112">
        <f>'Cash Flow %s Yr4'!R134</f>
        <v>0</v>
      </c>
      <c r="S134" s="111">
        <f t="shared" si="9"/>
        <v>0.99999999999999989</v>
      </c>
    </row>
    <row r="135" spans="1:19" s="31" customFormat="1" hidden="1" outlineLevel="1" x14ac:dyDescent="0.25">
      <c r="A135" s="36"/>
      <c r="B135" s="66">
        <f>'Expenses Summary'!B92</f>
        <v>5873</v>
      </c>
      <c r="C135" s="66" t="str">
        <f>'Expenses Summary'!C92</f>
        <v>Financial Services - CSMC</v>
      </c>
      <c r="D135" s="112">
        <f>'Cash Flow %s Yr4'!D135</f>
        <v>8.3299999999999999E-2</v>
      </c>
      <c r="E135" s="112">
        <f>'Cash Flow %s Yr4'!E135</f>
        <v>8.3299999999999999E-2</v>
      </c>
      <c r="F135" s="112">
        <f>'Cash Flow %s Yr4'!F135</f>
        <v>8.3299999999999999E-2</v>
      </c>
      <c r="G135" s="112">
        <f>'Cash Flow %s Yr4'!G135</f>
        <v>8.3299999999999999E-2</v>
      </c>
      <c r="H135" s="112">
        <f>'Cash Flow %s Yr4'!H135</f>
        <v>8.3299999999999999E-2</v>
      </c>
      <c r="I135" s="112">
        <f>'Cash Flow %s Yr4'!I135</f>
        <v>8.3299999999999999E-2</v>
      </c>
      <c r="J135" s="112">
        <f>'Cash Flow %s Yr4'!J135</f>
        <v>8.3299999999999999E-2</v>
      </c>
      <c r="K135" s="112">
        <f>'Cash Flow %s Yr4'!K135</f>
        <v>8.3299999999999999E-2</v>
      </c>
      <c r="L135" s="112">
        <f>'Cash Flow %s Yr4'!L135</f>
        <v>8.3299999999999999E-2</v>
      </c>
      <c r="M135" s="112">
        <f>'Cash Flow %s Yr4'!M135</f>
        <v>8.3299999999999999E-2</v>
      </c>
      <c r="N135" s="112">
        <f>'Cash Flow %s Yr4'!N135</f>
        <v>8.3299999999999999E-2</v>
      </c>
      <c r="O135" s="112">
        <f>'Cash Flow %s Yr4'!O135</f>
        <v>8.3699999999999997E-2</v>
      </c>
      <c r="P135" s="112">
        <f>'Cash Flow %s Yr4'!P135</f>
        <v>0</v>
      </c>
      <c r="Q135" s="112">
        <f>'Cash Flow %s Yr4'!Q135</f>
        <v>0</v>
      </c>
      <c r="R135" s="112">
        <f>'Cash Flow %s Yr4'!R135</f>
        <v>0</v>
      </c>
      <c r="S135" s="111">
        <f t="shared" si="9"/>
        <v>1</v>
      </c>
    </row>
    <row r="136" spans="1:19" s="31" customFormat="1" hidden="1" outlineLevel="1" x14ac:dyDescent="0.25">
      <c r="A136" s="36"/>
      <c r="B136" s="66">
        <f>'Expenses Summary'!B94</f>
        <v>5877</v>
      </c>
      <c r="C136" s="66" t="str">
        <f>'Expenses Summary'!C94</f>
        <v>IT Services</v>
      </c>
      <c r="D136" s="112">
        <f>'Cash Flow %s Yr4'!D136</f>
        <v>0</v>
      </c>
      <c r="E136" s="112">
        <f>'Cash Flow %s Yr4'!E136</f>
        <v>0</v>
      </c>
      <c r="F136" s="112">
        <f>'Cash Flow %s Yr4'!F136</f>
        <v>0.1</v>
      </c>
      <c r="G136" s="112">
        <f>'Cash Flow %s Yr4'!G136</f>
        <v>0.1</v>
      </c>
      <c r="H136" s="112">
        <f>'Cash Flow %s Yr4'!H136</f>
        <v>0.1</v>
      </c>
      <c r="I136" s="112">
        <f>'Cash Flow %s Yr4'!I136</f>
        <v>0.1</v>
      </c>
      <c r="J136" s="112">
        <f>'Cash Flow %s Yr4'!J136</f>
        <v>0.1</v>
      </c>
      <c r="K136" s="112">
        <f>'Cash Flow %s Yr4'!K136</f>
        <v>0.1</v>
      </c>
      <c r="L136" s="112">
        <f>'Cash Flow %s Yr4'!L136</f>
        <v>0.1</v>
      </c>
      <c r="M136" s="112">
        <f>'Cash Flow %s Yr4'!M136</f>
        <v>0.1</v>
      </c>
      <c r="N136" s="112">
        <f>'Cash Flow %s Yr4'!N136</f>
        <v>0.1</v>
      </c>
      <c r="O136" s="112">
        <f>'Cash Flow %s Yr4'!O136</f>
        <v>0.1</v>
      </c>
      <c r="P136" s="112">
        <f>'Cash Flow %s Yr4'!P136</f>
        <v>0</v>
      </c>
      <c r="Q136" s="112">
        <f>'Cash Flow %s Yr4'!Q136</f>
        <v>0</v>
      </c>
      <c r="R136" s="112">
        <f>'Cash Flow %s Yr4'!R136</f>
        <v>0</v>
      </c>
      <c r="S136" s="111">
        <f t="shared" si="9"/>
        <v>0.99999999999999989</v>
      </c>
    </row>
    <row r="137" spans="1:19" s="31" customFormat="1" hidden="1" outlineLevel="1" x14ac:dyDescent="0.25">
      <c r="A137" s="36"/>
      <c r="B137" s="66">
        <f>'Expenses Summary'!B95</f>
        <v>0</v>
      </c>
      <c r="C137" s="66">
        <f>'Expenses Summary'!C95</f>
        <v>0</v>
      </c>
      <c r="D137" s="112">
        <f>'Cash Flow %s Yr4'!D137</f>
        <v>0</v>
      </c>
      <c r="E137" s="112">
        <f>'Cash Flow %s Yr4'!E137</f>
        <v>0</v>
      </c>
      <c r="F137" s="112">
        <f>'Cash Flow %s Yr4'!F137</f>
        <v>0.1</v>
      </c>
      <c r="G137" s="112">
        <f>'Cash Flow %s Yr4'!G137</f>
        <v>0.1</v>
      </c>
      <c r="H137" s="112">
        <f>'Cash Flow %s Yr4'!H137</f>
        <v>0.1</v>
      </c>
      <c r="I137" s="112">
        <f>'Cash Flow %s Yr4'!I137</f>
        <v>0.1</v>
      </c>
      <c r="J137" s="112">
        <f>'Cash Flow %s Yr4'!J137</f>
        <v>0.1</v>
      </c>
      <c r="K137" s="112">
        <f>'Cash Flow %s Yr4'!K137</f>
        <v>0.1</v>
      </c>
      <c r="L137" s="112">
        <f>'Cash Flow %s Yr4'!L137</f>
        <v>0.1</v>
      </c>
      <c r="M137" s="112">
        <f>'Cash Flow %s Yr4'!M137</f>
        <v>0.1</v>
      </c>
      <c r="N137" s="112">
        <f>'Cash Flow %s Yr4'!N137</f>
        <v>0.1</v>
      </c>
      <c r="O137" s="112">
        <f>'Cash Flow %s Yr4'!O137</f>
        <v>0.1</v>
      </c>
      <c r="P137" s="112">
        <f>'Cash Flow %s Yr4'!P137</f>
        <v>0</v>
      </c>
      <c r="Q137" s="112">
        <f>'Cash Flow %s Yr4'!Q137</f>
        <v>0</v>
      </c>
      <c r="R137" s="112">
        <f>'Cash Flow %s Yr4'!R137</f>
        <v>0</v>
      </c>
      <c r="S137" s="111">
        <f t="shared" si="9"/>
        <v>0.99999999999999989</v>
      </c>
    </row>
    <row r="138" spans="1:19" s="31" customFormat="1" hidden="1" outlineLevel="1" x14ac:dyDescent="0.25">
      <c r="A138" s="36"/>
      <c r="B138" s="66">
        <f>'Expenses Summary'!B96</f>
        <v>0</v>
      </c>
      <c r="C138" s="66">
        <f>'Expenses Summary'!C96</f>
        <v>0</v>
      </c>
      <c r="D138" s="112">
        <f>'Cash Flow %s Yr4'!D138</f>
        <v>0</v>
      </c>
      <c r="E138" s="112">
        <f>'Cash Flow %s Yr4'!E138</f>
        <v>0</v>
      </c>
      <c r="F138" s="112">
        <f>'Cash Flow %s Yr4'!F138</f>
        <v>0.1</v>
      </c>
      <c r="G138" s="112">
        <f>'Cash Flow %s Yr4'!G138</f>
        <v>0.1</v>
      </c>
      <c r="H138" s="112">
        <f>'Cash Flow %s Yr4'!H138</f>
        <v>0.1</v>
      </c>
      <c r="I138" s="112">
        <f>'Cash Flow %s Yr4'!I138</f>
        <v>0.1</v>
      </c>
      <c r="J138" s="112">
        <f>'Cash Flow %s Yr4'!J138</f>
        <v>0.1</v>
      </c>
      <c r="K138" s="112">
        <f>'Cash Flow %s Yr4'!K138</f>
        <v>0.1</v>
      </c>
      <c r="L138" s="112">
        <f>'Cash Flow %s Yr4'!L138</f>
        <v>0.1</v>
      </c>
      <c r="M138" s="112">
        <f>'Cash Flow %s Yr4'!M138</f>
        <v>0.1</v>
      </c>
      <c r="N138" s="112">
        <f>'Cash Flow %s Yr4'!N138</f>
        <v>0.1</v>
      </c>
      <c r="O138" s="112">
        <f>'Cash Flow %s Yr4'!O138</f>
        <v>0.1</v>
      </c>
      <c r="P138" s="112">
        <f>'Cash Flow %s Yr4'!P138</f>
        <v>0</v>
      </c>
      <c r="Q138" s="112">
        <f>'Cash Flow %s Yr4'!Q138</f>
        <v>0</v>
      </c>
      <c r="R138" s="112">
        <f>'Cash Flow %s Yr4'!R138</f>
        <v>0</v>
      </c>
      <c r="S138" s="111">
        <f t="shared" si="9"/>
        <v>0.99999999999999989</v>
      </c>
    </row>
    <row r="139" spans="1:19" s="31" customFormat="1" hidden="1" outlineLevel="1" x14ac:dyDescent="0.25">
      <c r="A139" s="36"/>
      <c r="B139" s="66">
        <f>'Expenses Summary'!B97</f>
        <v>0</v>
      </c>
      <c r="C139" s="66">
        <f>'Expenses Summary'!C97</f>
        <v>0</v>
      </c>
      <c r="D139" s="112">
        <f>'Cash Flow %s Yr4'!D139</f>
        <v>0</v>
      </c>
      <c r="E139" s="112">
        <f>'Cash Flow %s Yr4'!E139</f>
        <v>0</v>
      </c>
      <c r="F139" s="112">
        <f>'Cash Flow %s Yr4'!F139</f>
        <v>0.1</v>
      </c>
      <c r="G139" s="112">
        <f>'Cash Flow %s Yr4'!G139</f>
        <v>0.1</v>
      </c>
      <c r="H139" s="112">
        <f>'Cash Flow %s Yr4'!H139</f>
        <v>0.1</v>
      </c>
      <c r="I139" s="112">
        <f>'Cash Flow %s Yr4'!I139</f>
        <v>0.1</v>
      </c>
      <c r="J139" s="112">
        <f>'Cash Flow %s Yr4'!J139</f>
        <v>0.1</v>
      </c>
      <c r="K139" s="112">
        <f>'Cash Flow %s Yr4'!K139</f>
        <v>0.1</v>
      </c>
      <c r="L139" s="112">
        <f>'Cash Flow %s Yr4'!L139</f>
        <v>0.1</v>
      </c>
      <c r="M139" s="112">
        <f>'Cash Flow %s Yr4'!M139</f>
        <v>0.1</v>
      </c>
      <c r="N139" s="112">
        <f>'Cash Flow %s Yr4'!N139</f>
        <v>0.1</v>
      </c>
      <c r="O139" s="112">
        <f>'Cash Flow %s Yr4'!O139</f>
        <v>0.1</v>
      </c>
      <c r="P139" s="112">
        <f>'Cash Flow %s Yr4'!P139</f>
        <v>0</v>
      </c>
      <c r="Q139" s="112">
        <f>'Cash Flow %s Yr4'!Q139</f>
        <v>0</v>
      </c>
      <c r="R139" s="112">
        <f>'Cash Flow %s Yr4'!R139</f>
        <v>0</v>
      </c>
      <c r="S139" s="111">
        <f t="shared" si="9"/>
        <v>0.99999999999999989</v>
      </c>
    </row>
    <row r="140" spans="1:19" s="31" customFormat="1" hidden="1" outlineLevel="1" x14ac:dyDescent="0.25">
      <c r="A140" s="36"/>
      <c r="B140" s="66">
        <f>'Expenses Summary'!B98</f>
        <v>0</v>
      </c>
      <c r="C140" s="66">
        <f>'Expenses Summary'!C98</f>
        <v>0</v>
      </c>
      <c r="D140" s="112">
        <f>'Cash Flow %s Yr4'!D140</f>
        <v>0</v>
      </c>
      <c r="E140" s="112">
        <f>'Cash Flow %s Yr4'!E140</f>
        <v>0</v>
      </c>
      <c r="F140" s="112">
        <f>'Cash Flow %s Yr4'!F140</f>
        <v>0.1</v>
      </c>
      <c r="G140" s="112">
        <f>'Cash Flow %s Yr4'!G140</f>
        <v>0.1</v>
      </c>
      <c r="H140" s="112">
        <f>'Cash Flow %s Yr4'!H140</f>
        <v>0.1</v>
      </c>
      <c r="I140" s="112">
        <f>'Cash Flow %s Yr4'!I140</f>
        <v>0.1</v>
      </c>
      <c r="J140" s="112">
        <f>'Cash Flow %s Yr4'!J140</f>
        <v>0.1</v>
      </c>
      <c r="K140" s="112">
        <f>'Cash Flow %s Yr4'!K140</f>
        <v>0.1</v>
      </c>
      <c r="L140" s="112">
        <f>'Cash Flow %s Yr4'!L140</f>
        <v>0.1</v>
      </c>
      <c r="M140" s="112">
        <f>'Cash Flow %s Yr4'!M140</f>
        <v>0.1</v>
      </c>
      <c r="N140" s="112">
        <f>'Cash Flow %s Yr4'!N140</f>
        <v>0.1</v>
      </c>
      <c r="O140" s="112">
        <f>'Cash Flow %s Yr4'!O140</f>
        <v>0.1</v>
      </c>
      <c r="P140" s="112">
        <f>'Cash Flow %s Yr4'!P140</f>
        <v>0</v>
      </c>
      <c r="Q140" s="112">
        <f>'Cash Flow %s Yr4'!Q140</f>
        <v>0</v>
      </c>
      <c r="R140" s="112">
        <f>'Cash Flow %s Yr4'!R140</f>
        <v>0</v>
      </c>
      <c r="S140" s="111">
        <f t="shared" si="9"/>
        <v>0.99999999999999989</v>
      </c>
    </row>
    <row r="141" spans="1:19" s="31" customFormat="1" hidden="1" outlineLevel="1" x14ac:dyDescent="0.25">
      <c r="A141" s="36"/>
      <c r="B141" s="66">
        <f>'Expenses Summary'!B99</f>
        <v>0</v>
      </c>
      <c r="C141" s="66">
        <f>'Expenses Summary'!C99</f>
        <v>0</v>
      </c>
      <c r="D141" s="112">
        <f>'Cash Flow %s Yr4'!D141</f>
        <v>0</v>
      </c>
      <c r="E141" s="112">
        <f>'Cash Flow %s Yr4'!E141</f>
        <v>0</v>
      </c>
      <c r="F141" s="112">
        <f>'Cash Flow %s Yr4'!F141</f>
        <v>0.1</v>
      </c>
      <c r="G141" s="112">
        <f>'Cash Flow %s Yr4'!G141</f>
        <v>0.1</v>
      </c>
      <c r="H141" s="112">
        <f>'Cash Flow %s Yr4'!H141</f>
        <v>0.1</v>
      </c>
      <c r="I141" s="112">
        <f>'Cash Flow %s Yr4'!I141</f>
        <v>0.1</v>
      </c>
      <c r="J141" s="112">
        <f>'Cash Flow %s Yr4'!J141</f>
        <v>0.1</v>
      </c>
      <c r="K141" s="112">
        <f>'Cash Flow %s Yr4'!K141</f>
        <v>0.1</v>
      </c>
      <c r="L141" s="112">
        <f>'Cash Flow %s Yr4'!L141</f>
        <v>0.1</v>
      </c>
      <c r="M141" s="112">
        <f>'Cash Flow %s Yr4'!M141</f>
        <v>0.1</v>
      </c>
      <c r="N141" s="112">
        <f>'Cash Flow %s Yr4'!N141</f>
        <v>0.1</v>
      </c>
      <c r="O141" s="112">
        <f>'Cash Flow %s Yr4'!O141</f>
        <v>0.1</v>
      </c>
      <c r="P141" s="112">
        <f>'Cash Flow %s Yr4'!P141</f>
        <v>0</v>
      </c>
      <c r="Q141" s="112">
        <f>'Cash Flow %s Yr4'!Q141</f>
        <v>0</v>
      </c>
      <c r="R141" s="112">
        <f>'Cash Flow %s Yr4'!R141</f>
        <v>0</v>
      </c>
      <c r="S141" s="111">
        <f t="shared" si="9"/>
        <v>0.99999999999999989</v>
      </c>
    </row>
    <row r="142" spans="1:19" s="31" customFormat="1" hidden="1" outlineLevel="1" x14ac:dyDescent="0.25">
      <c r="A142" s="36"/>
      <c r="B142" s="66">
        <f>'Expenses Summary'!B100</f>
        <v>0</v>
      </c>
      <c r="C142" s="66">
        <f>'Expenses Summary'!C100</f>
        <v>0</v>
      </c>
      <c r="D142" s="112">
        <f>'Cash Flow %s Yr4'!D142</f>
        <v>0</v>
      </c>
      <c r="E142" s="112">
        <f>'Cash Flow %s Yr4'!E142</f>
        <v>0</v>
      </c>
      <c r="F142" s="112">
        <f>'Cash Flow %s Yr4'!F142</f>
        <v>0.1</v>
      </c>
      <c r="G142" s="112">
        <f>'Cash Flow %s Yr4'!G142</f>
        <v>0.1</v>
      </c>
      <c r="H142" s="112">
        <f>'Cash Flow %s Yr4'!H142</f>
        <v>0.1</v>
      </c>
      <c r="I142" s="112">
        <f>'Cash Flow %s Yr4'!I142</f>
        <v>0.1</v>
      </c>
      <c r="J142" s="112">
        <f>'Cash Flow %s Yr4'!J142</f>
        <v>0.1</v>
      </c>
      <c r="K142" s="112">
        <f>'Cash Flow %s Yr4'!K142</f>
        <v>0.1</v>
      </c>
      <c r="L142" s="112">
        <f>'Cash Flow %s Yr4'!L142</f>
        <v>0.1</v>
      </c>
      <c r="M142" s="112">
        <f>'Cash Flow %s Yr4'!M142</f>
        <v>0.1</v>
      </c>
      <c r="N142" s="112">
        <f>'Cash Flow %s Yr4'!N142</f>
        <v>0.1</v>
      </c>
      <c r="O142" s="112">
        <f>'Cash Flow %s Yr4'!O142</f>
        <v>0.1</v>
      </c>
      <c r="P142" s="112">
        <f>'Cash Flow %s Yr4'!P142</f>
        <v>0</v>
      </c>
      <c r="Q142" s="112">
        <f>'Cash Flow %s Yr4'!Q142</f>
        <v>0</v>
      </c>
      <c r="R142" s="112">
        <f>'Cash Flow %s Yr4'!R142</f>
        <v>0</v>
      </c>
      <c r="S142" s="111">
        <f>SUM(D142:R142)</f>
        <v>0.99999999999999989</v>
      </c>
    </row>
    <row r="143" spans="1:19" s="31" customFormat="1" collapsed="1" x14ac:dyDescent="0.25">
      <c r="A143" s="36"/>
      <c r="B143" s="66" t="str">
        <f>'Expenses Summary'!B101</f>
        <v>5999</v>
      </c>
      <c r="C143" s="66" t="str">
        <f>'Expenses Summary'!C101</f>
        <v>Expense Suspense</v>
      </c>
      <c r="D143" s="112">
        <f>'Cash Flow %s Yr4'!D143</f>
        <v>0.05</v>
      </c>
      <c r="E143" s="112">
        <f>'Cash Flow %s Yr4'!E143</f>
        <v>0.05</v>
      </c>
      <c r="F143" s="112">
        <f>'Cash Flow %s Yr4'!F143</f>
        <v>0.09</v>
      </c>
      <c r="G143" s="112">
        <f>'Cash Flow %s Yr4'!G143</f>
        <v>0.09</v>
      </c>
      <c r="H143" s="112">
        <f>'Cash Flow %s Yr4'!H143</f>
        <v>0.09</v>
      </c>
      <c r="I143" s="112">
        <f>'Cash Flow %s Yr4'!I143</f>
        <v>0.09</v>
      </c>
      <c r="J143" s="112">
        <f>'Cash Flow %s Yr4'!J143</f>
        <v>0.09</v>
      </c>
      <c r="K143" s="112">
        <f>'Cash Flow %s Yr4'!K143</f>
        <v>0.09</v>
      </c>
      <c r="L143" s="112">
        <f>'Cash Flow %s Yr4'!L143</f>
        <v>0.09</v>
      </c>
      <c r="M143" s="112">
        <f>'Cash Flow %s Yr4'!M143</f>
        <v>0.09</v>
      </c>
      <c r="N143" s="112">
        <f>'Cash Flow %s Yr4'!N143</f>
        <v>0.09</v>
      </c>
      <c r="O143" s="112">
        <f>'Cash Flow %s Yr4'!O143</f>
        <v>0.09</v>
      </c>
      <c r="P143" s="112">
        <f>'Cash Flow %s Yr4'!P143</f>
        <v>0</v>
      </c>
      <c r="Q143" s="112">
        <f>'Cash Flow %s Yr4'!Q143</f>
        <v>0</v>
      </c>
      <c r="R143" s="112">
        <f>'Cash Flow %s Yr4'!R143</f>
        <v>0</v>
      </c>
      <c r="S143" s="111">
        <f>SUM(D143:R143)</f>
        <v>0.99999999999999978</v>
      </c>
    </row>
    <row r="144" spans="1:19" s="31" customFormat="1" x14ac:dyDescent="0.25">
      <c r="A144" s="36"/>
      <c r="B144" s="124"/>
      <c r="C144" s="93"/>
      <c r="D144" s="100"/>
      <c r="E144" s="100"/>
      <c r="F144" s="100"/>
      <c r="G144" s="100"/>
      <c r="H144" s="100"/>
      <c r="I144" s="100"/>
      <c r="J144" s="100"/>
      <c r="K144" s="100"/>
      <c r="L144" s="100"/>
      <c r="M144" s="100"/>
      <c r="N144" s="100"/>
      <c r="O144" s="100"/>
      <c r="P144" s="108"/>
      <c r="Q144" s="108"/>
      <c r="R144" s="108"/>
      <c r="S144" s="111"/>
    </row>
    <row r="145" spans="1:24" s="31" customFormat="1" x14ac:dyDescent="0.25">
      <c r="A145" s="36"/>
      <c r="B145" s="4"/>
      <c r="C145" s="3"/>
      <c r="D145" s="95"/>
      <c r="E145" s="95"/>
      <c r="F145" s="95"/>
      <c r="G145" s="95"/>
      <c r="H145" s="95"/>
      <c r="I145" s="95"/>
      <c r="J145" s="95"/>
      <c r="K145" s="95"/>
      <c r="L145" s="95"/>
      <c r="M145" s="95"/>
      <c r="N145" s="95"/>
      <c r="O145" s="95"/>
      <c r="P145" s="95"/>
      <c r="Q145" s="95"/>
      <c r="R145" s="95"/>
      <c r="S145" s="111"/>
    </row>
    <row r="146" spans="1:24" s="31" customFormat="1" x14ac:dyDescent="0.25">
      <c r="B146" s="34" t="s">
        <v>742</v>
      </c>
      <c r="C146" s="3"/>
      <c r="D146" s="95"/>
      <c r="E146" s="95"/>
      <c r="F146" s="95"/>
      <c r="G146" s="95"/>
      <c r="H146" s="95"/>
      <c r="I146" s="95"/>
      <c r="J146" s="95"/>
      <c r="K146" s="95"/>
      <c r="L146" s="95"/>
      <c r="M146" s="95"/>
      <c r="N146" s="95"/>
      <c r="O146" s="95"/>
      <c r="P146" s="95"/>
      <c r="Q146" s="95"/>
      <c r="R146" s="95"/>
      <c r="S146" s="111"/>
    </row>
    <row r="147" spans="1:24" s="31" customFormat="1" x14ac:dyDescent="0.25">
      <c r="A147" s="36"/>
      <c r="B147" s="66" t="str">
        <f>'Expenses Summary'!B105</f>
        <v>6100</v>
      </c>
      <c r="C147" s="66" t="str">
        <f>'Expenses Summary'!C105</f>
        <v>Building Improvements</v>
      </c>
      <c r="D147" s="112">
        <f>'Cash Flow %s Yr4'!D147</f>
        <v>0</v>
      </c>
      <c r="E147" s="112">
        <f>'Cash Flow %s Yr4'!E147</f>
        <v>0</v>
      </c>
      <c r="F147" s="112">
        <f>'Cash Flow %s Yr4'!F147</f>
        <v>0</v>
      </c>
      <c r="G147" s="112">
        <f>'Cash Flow %s Yr4'!G147</f>
        <v>0</v>
      </c>
      <c r="H147" s="112">
        <f>'Cash Flow %s Yr4'!H147</f>
        <v>0</v>
      </c>
      <c r="I147" s="112">
        <f>'Cash Flow %s Yr4'!I147</f>
        <v>0</v>
      </c>
      <c r="J147" s="112">
        <f>'Cash Flow %s Yr4'!J147</f>
        <v>0</v>
      </c>
      <c r="K147" s="112">
        <f>'Cash Flow %s Yr4'!K147</f>
        <v>0</v>
      </c>
      <c r="L147" s="112">
        <f>'Cash Flow %s Yr4'!L147</f>
        <v>0</v>
      </c>
      <c r="M147" s="112">
        <f>'Cash Flow %s Yr4'!M147</f>
        <v>0</v>
      </c>
      <c r="N147" s="112">
        <f>'Cash Flow %s Yr4'!N147</f>
        <v>0</v>
      </c>
      <c r="O147" s="112">
        <f>'Cash Flow %s Yr4'!O147</f>
        <v>1</v>
      </c>
      <c r="P147" s="112">
        <f>'Cash Flow %s Yr4'!P147</f>
        <v>0</v>
      </c>
      <c r="Q147" s="112">
        <f>'Cash Flow %s Yr4'!Q147</f>
        <v>0</v>
      </c>
      <c r="R147" s="112">
        <f>'Cash Flow %s Yr4'!R147</f>
        <v>0</v>
      </c>
      <c r="S147" s="111">
        <f>SUM(D147:R147)</f>
        <v>1</v>
      </c>
    </row>
    <row r="148" spans="1:24" s="31" customFormat="1" x14ac:dyDescent="0.25">
      <c r="A148" s="36"/>
      <c r="B148" s="124"/>
      <c r="C148" s="93"/>
      <c r="D148" s="100"/>
      <c r="E148" s="100"/>
      <c r="F148" s="100"/>
      <c r="G148" s="100"/>
      <c r="H148" s="100"/>
      <c r="I148" s="108"/>
      <c r="J148" s="108"/>
      <c r="K148" s="108"/>
      <c r="L148" s="108"/>
      <c r="M148" s="108"/>
      <c r="N148" s="108"/>
      <c r="O148" s="108"/>
      <c r="P148" s="108"/>
      <c r="Q148" s="108"/>
      <c r="R148" s="108"/>
      <c r="S148" s="111"/>
    </row>
    <row r="149" spans="1:24" s="31" customFormat="1" x14ac:dyDescent="0.25">
      <c r="A149" s="36"/>
      <c r="B149" s="4"/>
      <c r="C149" s="3"/>
      <c r="D149" s="95"/>
      <c r="E149" s="104"/>
      <c r="F149" s="104"/>
      <c r="G149" s="95"/>
      <c r="H149" s="95"/>
      <c r="I149" s="95"/>
      <c r="J149" s="95"/>
      <c r="K149" s="95"/>
      <c r="L149" s="95"/>
      <c r="M149" s="95"/>
      <c r="N149" s="95"/>
      <c r="O149" s="95"/>
      <c r="P149" s="95"/>
      <c r="Q149" s="95"/>
      <c r="R149" s="95"/>
      <c r="S149" s="111"/>
    </row>
    <row r="150" spans="1:24" s="31" customFormat="1" x14ac:dyDescent="0.25">
      <c r="B150" s="34" t="s">
        <v>743</v>
      </c>
      <c r="C150" s="3"/>
      <c r="D150" s="95"/>
      <c r="E150" s="104"/>
      <c r="F150" s="104"/>
      <c r="G150" s="95"/>
      <c r="H150" s="95"/>
      <c r="I150" s="95"/>
      <c r="J150" s="95"/>
      <c r="K150" s="95"/>
      <c r="L150" s="95"/>
      <c r="M150" s="95"/>
      <c r="N150" s="95"/>
      <c r="O150" s="95"/>
      <c r="P150" s="95"/>
      <c r="Q150" s="95"/>
      <c r="R150" s="95"/>
      <c r="S150" s="111"/>
    </row>
    <row r="151" spans="1:24" s="31" customFormat="1" x14ac:dyDescent="0.25">
      <c r="A151" s="36"/>
      <c r="B151" s="66" t="str">
        <f>'Expenses Summary'!B109</f>
        <v>7000</v>
      </c>
      <c r="C151" s="66" t="str">
        <f>'Expenses Summary'!C109</f>
        <v xml:space="preserve">Miscellaneous Expense </v>
      </c>
      <c r="D151" s="112">
        <f>'Cash Flow %s Yr4'!D151</f>
        <v>0.05</v>
      </c>
      <c r="E151" s="112">
        <f>'Cash Flow %s Yr4'!E151</f>
        <v>0.05</v>
      </c>
      <c r="F151" s="112">
        <f>'Cash Flow %s Yr4'!F151</f>
        <v>0.09</v>
      </c>
      <c r="G151" s="112">
        <f>'Cash Flow %s Yr4'!G151</f>
        <v>0.09</v>
      </c>
      <c r="H151" s="112">
        <f>'Cash Flow %s Yr4'!H151</f>
        <v>0.09</v>
      </c>
      <c r="I151" s="112">
        <f>'Cash Flow %s Yr4'!I151</f>
        <v>0.09</v>
      </c>
      <c r="J151" s="112">
        <f>'Cash Flow %s Yr4'!J151</f>
        <v>0.09</v>
      </c>
      <c r="K151" s="112">
        <f>'Cash Flow %s Yr4'!K151</f>
        <v>0.09</v>
      </c>
      <c r="L151" s="112">
        <f>'Cash Flow %s Yr4'!L151</f>
        <v>0.09</v>
      </c>
      <c r="M151" s="112">
        <f>'Cash Flow %s Yr4'!M151</f>
        <v>0.09</v>
      </c>
      <c r="N151" s="112">
        <f>'Cash Flow %s Yr4'!N151</f>
        <v>0.09</v>
      </c>
      <c r="O151" s="112">
        <f>'Cash Flow %s Yr4'!O151</f>
        <v>0.09</v>
      </c>
      <c r="P151" s="112">
        <f>'Cash Flow %s Yr4'!P151</f>
        <v>0</v>
      </c>
      <c r="Q151" s="112">
        <f>'Cash Flow %s Yr4'!Q151</f>
        <v>0</v>
      </c>
      <c r="R151" s="112">
        <f>'Cash Flow %s Yr4'!R151</f>
        <v>0</v>
      </c>
      <c r="S151" s="111">
        <f>SUM(D151:R151)</f>
        <v>0.99999999999999978</v>
      </c>
    </row>
    <row r="152" spans="1:24" s="31" customFormat="1" x14ac:dyDescent="0.25">
      <c r="A152" s="36"/>
      <c r="B152" s="66" t="str">
        <f>'Expenses Summary'!B110</f>
        <v>7010</v>
      </c>
      <c r="C152" s="66" t="str">
        <f>'Expenses Summary'!C110</f>
        <v>Special Education Encroachment</v>
      </c>
      <c r="D152" s="112">
        <f>'Cash Flow %s Yr4'!D152</f>
        <v>0</v>
      </c>
      <c r="E152" s="112">
        <f>'Cash Flow %s Yr4'!E152</f>
        <v>0</v>
      </c>
      <c r="F152" s="112">
        <f>'Cash Flow %s Yr4'!F152</f>
        <v>0</v>
      </c>
      <c r="G152" s="112">
        <f>'Cash Flow %s Yr4'!G152</f>
        <v>0.25</v>
      </c>
      <c r="H152" s="112">
        <f>'Cash Flow %s Yr4'!H152</f>
        <v>0</v>
      </c>
      <c r="I152" s="112">
        <f>'Cash Flow %s Yr4'!I152</f>
        <v>0</v>
      </c>
      <c r="J152" s="112">
        <f>'Cash Flow %s Yr4'!J152</f>
        <v>0.25</v>
      </c>
      <c r="K152" s="112">
        <f>'Cash Flow %s Yr4'!K152</f>
        <v>0</v>
      </c>
      <c r="L152" s="112">
        <f>'Cash Flow %s Yr4'!L152</f>
        <v>0</v>
      </c>
      <c r="M152" s="112">
        <f>'Cash Flow %s Yr4'!M152</f>
        <v>0.25</v>
      </c>
      <c r="N152" s="112">
        <f>'Cash Flow %s Yr4'!N152</f>
        <v>0</v>
      </c>
      <c r="O152" s="112">
        <f>'Cash Flow %s Yr4'!O152</f>
        <v>0.25</v>
      </c>
      <c r="P152" s="112">
        <f>'Cash Flow %s Yr4'!P152</f>
        <v>0</v>
      </c>
      <c r="Q152" s="112">
        <f>'Cash Flow %s Yr4'!Q152</f>
        <v>0</v>
      </c>
      <c r="R152" s="112">
        <f>'Cash Flow %s Yr4'!R152</f>
        <v>0</v>
      </c>
      <c r="S152" s="111">
        <f>SUM(D152:R152)</f>
        <v>1</v>
      </c>
    </row>
    <row r="153" spans="1:24" s="31" customFormat="1" x14ac:dyDescent="0.25">
      <c r="A153" s="36"/>
      <c r="B153" s="66" t="e">
        <f>'Expenses Summary'!#REF!</f>
        <v>#REF!</v>
      </c>
      <c r="C153" s="66" t="e">
        <f>'Expenses Summary'!#REF!</f>
        <v>#REF!</v>
      </c>
      <c r="D153" s="112" t="e">
        <f>'Cash Flow %s Yr4'!#REF!</f>
        <v>#REF!</v>
      </c>
      <c r="E153" s="112" t="e">
        <f>'Cash Flow %s Yr4'!#REF!</f>
        <v>#REF!</v>
      </c>
      <c r="F153" s="112" t="e">
        <f>'Cash Flow %s Yr4'!#REF!</f>
        <v>#REF!</v>
      </c>
      <c r="G153" s="112" t="e">
        <f>'Cash Flow %s Yr4'!#REF!</f>
        <v>#REF!</v>
      </c>
      <c r="H153" s="112" t="e">
        <f>'Cash Flow %s Yr4'!#REF!</f>
        <v>#REF!</v>
      </c>
      <c r="I153" s="112" t="e">
        <f>'Cash Flow %s Yr4'!#REF!</f>
        <v>#REF!</v>
      </c>
      <c r="J153" s="112" t="e">
        <f>'Cash Flow %s Yr4'!#REF!</f>
        <v>#REF!</v>
      </c>
      <c r="K153" s="112" t="e">
        <f>'Cash Flow %s Yr4'!#REF!</f>
        <v>#REF!</v>
      </c>
      <c r="L153" s="112" t="e">
        <f>'Cash Flow %s Yr4'!#REF!</f>
        <v>#REF!</v>
      </c>
      <c r="M153" s="112" t="e">
        <f>'Cash Flow %s Yr4'!#REF!</f>
        <v>#REF!</v>
      </c>
      <c r="N153" s="112" t="e">
        <f>'Cash Flow %s Yr4'!#REF!</f>
        <v>#REF!</v>
      </c>
      <c r="O153" s="112" t="e">
        <f>'Cash Flow %s Yr4'!#REF!</f>
        <v>#REF!</v>
      </c>
      <c r="P153" s="112" t="e">
        <f>'Cash Flow %s Yr4'!#REF!</f>
        <v>#REF!</v>
      </c>
      <c r="Q153" s="112" t="e">
        <f>'Cash Flow %s Yr4'!#REF!</f>
        <v>#REF!</v>
      </c>
      <c r="R153" s="112" t="e">
        <f>'Cash Flow %s Yr4'!#REF!</f>
        <v>#REF!</v>
      </c>
      <c r="S153" s="111" t="e">
        <f>SUM(D153:R153)</f>
        <v>#REF!</v>
      </c>
    </row>
    <row r="154" spans="1:24" s="31" customFormat="1" x14ac:dyDescent="0.25">
      <c r="A154" s="36"/>
      <c r="B154" s="66" t="str">
        <f>'Expenses Summary'!B111</f>
        <v>7500</v>
      </c>
      <c r="C154" s="66" t="str">
        <f>'Expenses Summary'!C111</f>
        <v>District Oversight Fee</v>
      </c>
      <c r="D154" s="112">
        <f>'Cash Flow %s Yr4'!D153</f>
        <v>0</v>
      </c>
      <c r="E154" s="112">
        <f>'Cash Flow %s Yr4'!E153</f>
        <v>0</v>
      </c>
      <c r="F154" s="112">
        <f>'Cash Flow %s Yr4'!F153</f>
        <v>0</v>
      </c>
      <c r="G154" s="112">
        <f>'Cash Flow %s Yr4'!G153</f>
        <v>0</v>
      </c>
      <c r="H154" s="112">
        <f>'Cash Flow %s Yr4'!H153</f>
        <v>0</v>
      </c>
      <c r="I154" s="112">
        <f>'Cash Flow %s Yr4'!I153</f>
        <v>0</v>
      </c>
      <c r="J154" s="112">
        <f>'Cash Flow %s Yr4'!J153</f>
        <v>0</v>
      </c>
      <c r="K154" s="112">
        <f>'Cash Flow %s Yr4'!K153</f>
        <v>0</v>
      </c>
      <c r="L154" s="112">
        <f>'Cash Flow %s Yr4'!L153</f>
        <v>0</v>
      </c>
      <c r="M154" s="112">
        <f>'Cash Flow %s Yr4'!M153</f>
        <v>0</v>
      </c>
      <c r="N154" s="112">
        <f>'Cash Flow %s Yr4'!N153</f>
        <v>0</v>
      </c>
      <c r="O154" s="112">
        <f>'Cash Flow %s Yr4'!O153</f>
        <v>1</v>
      </c>
      <c r="P154" s="112">
        <f>'Cash Flow %s Yr4'!P153</f>
        <v>0</v>
      </c>
      <c r="Q154" s="112">
        <f>'Cash Flow %s Yr4'!Q153</f>
        <v>0</v>
      </c>
      <c r="R154" s="112">
        <f>'Cash Flow %s Yr4'!R153</f>
        <v>0</v>
      </c>
      <c r="S154" s="111">
        <f>SUM(D154:R154)</f>
        <v>1</v>
      </c>
    </row>
    <row r="155" spans="1:24" s="31" customFormat="1" x14ac:dyDescent="0.25">
      <c r="A155" s="36"/>
      <c r="B155" s="40"/>
      <c r="C155" s="1"/>
      <c r="D155" s="105"/>
      <c r="E155" s="105"/>
      <c r="F155" s="105"/>
      <c r="G155" s="105"/>
      <c r="H155" s="105"/>
      <c r="I155" s="105"/>
      <c r="J155" s="105"/>
      <c r="K155" s="105"/>
      <c r="L155" s="105"/>
      <c r="M155" s="105"/>
      <c r="N155" s="105"/>
      <c r="O155" s="105"/>
      <c r="P155" s="105"/>
      <c r="Q155" s="105"/>
      <c r="R155" s="105"/>
      <c r="S155" s="111"/>
    </row>
    <row r="156" spans="1:24" s="31" customFormat="1" x14ac:dyDescent="0.25">
      <c r="A156" s="36"/>
      <c r="B156" s="40"/>
      <c r="C156" s="1"/>
      <c r="D156" s="95"/>
      <c r="E156" s="95"/>
      <c r="F156" s="95"/>
      <c r="G156" s="95"/>
      <c r="H156" s="95"/>
      <c r="I156" s="95"/>
      <c r="J156" s="95"/>
      <c r="K156" s="95"/>
      <c r="L156" s="95"/>
      <c r="M156" s="95"/>
      <c r="N156" s="95"/>
      <c r="O156" s="95"/>
      <c r="P156" s="95"/>
      <c r="Q156" s="95"/>
      <c r="R156" s="95"/>
      <c r="S156" s="111"/>
      <c r="T156" s="154"/>
    </row>
    <row r="157" spans="1:24" s="31" customFormat="1" x14ac:dyDescent="0.25">
      <c r="A157" s="36"/>
      <c r="B157" s="34" t="s">
        <v>666</v>
      </c>
      <c r="C157" s="3"/>
      <c r="D157" s="95"/>
      <c r="E157" s="104"/>
      <c r="F157" s="104"/>
      <c r="G157" s="95"/>
      <c r="H157" s="95"/>
      <c r="I157" s="95"/>
      <c r="J157" s="95"/>
      <c r="K157" s="95"/>
      <c r="L157" s="95"/>
      <c r="M157" s="95"/>
      <c r="N157" s="95"/>
      <c r="O157" s="95"/>
      <c r="P157" s="95"/>
      <c r="Q157" s="95"/>
      <c r="R157" s="95"/>
      <c r="S157" s="111"/>
    </row>
    <row r="158" spans="1:24" s="31" customFormat="1" x14ac:dyDescent="0.25">
      <c r="A158" s="36"/>
      <c r="B158" s="66"/>
      <c r="C158" s="135" t="s">
        <v>667</v>
      </c>
      <c r="D158" s="112">
        <f>'Cash Flow %s Yr4'!D157</f>
        <v>1</v>
      </c>
      <c r="E158" s="112">
        <f>'Cash Flow %s Yr4'!E157</f>
        <v>0</v>
      </c>
      <c r="F158" s="112">
        <f>'Cash Flow %s Yr4'!F157</f>
        <v>0</v>
      </c>
      <c r="G158" s="112">
        <f>'Cash Flow %s Yr4'!G157</f>
        <v>0</v>
      </c>
      <c r="H158" s="112">
        <f>'Cash Flow %s Yr4'!H157</f>
        <v>0</v>
      </c>
      <c r="I158" s="112">
        <f>'Cash Flow %s Yr4'!I157</f>
        <v>0</v>
      </c>
      <c r="J158" s="112">
        <f>'Cash Flow %s Yr4'!J157</f>
        <v>0</v>
      </c>
      <c r="K158" s="112">
        <f>'Cash Flow %s Yr4'!K157</f>
        <v>0</v>
      </c>
      <c r="L158" s="112">
        <f>'Cash Flow %s Yr4'!L157</f>
        <v>0</v>
      </c>
      <c r="M158" s="112">
        <f>'Cash Flow %s Yr4'!M157</f>
        <v>0</v>
      </c>
      <c r="N158" s="112">
        <f>'Cash Flow %s Yr4'!N157</f>
        <v>0</v>
      </c>
      <c r="O158" s="112">
        <f>'Cash Flow %s Yr4'!O157</f>
        <v>0</v>
      </c>
      <c r="P158" s="112">
        <f>'Cash Flow %s Yr4'!P157</f>
        <v>0</v>
      </c>
      <c r="Q158" s="112">
        <f>'Cash Flow %s Yr4'!Q157</f>
        <v>0</v>
      </c>
      <c r="R158" s="112">
        <f>'Cash Flow %s Yr4'!R157</f>
        <v>0</v>
      </c>
      <c r="S158" s="111">
        <f>SUM(D158:R158)</f>
        <v>1</v>
      </c>
      <c r="T158" s="149"/>
      <c r="U158" s="149"/>
      <c r="V158" s="149"/>
      <c r="W158" s="149"/>
      <c r="X158" s="149"/>
    </row>
    <row r="159" spans="1:24" s="31" customFormat="1" x14ac:dyDescent="0.25">
      <c r="A159" s="36"/>
      <c r="B159" s="66"/>
      <c r="C159" s="135" t="s">
        <v>668</v>
      </c>
      <c r="D159" s="112">
        <f>'Cash Flow %s Yr4'!D158</f>
        <v>0.6</v>
      </c>
      <c r="E159" s="112">
        <f>'Cash Flow %s Yr4'!E158</f>
        <v>0.25</v>
      </c>
      <c r="F159" s="112">
        <f>'Cash Flow %s Yr4'!F158</f>
        <v>0.1</v>
      </c>
      <c r="G159" s="112">
        <f>'Cash Flow %s Yr4'!G158</f>
        <v>0</v>
      </c>
      <c r="H159" s="112">
        <f>'Cash Flow %s Yr4'!H158</f>
        <v>0</v>
      </c>
      <c r="I159" s="112">
        <f>'Cash Flow %s Yr4'!I158</f>
        <v>0</v>
      </c>
      <c r="J159" s="112">
        <f>'Cash Flow %s Yr4'!J158</f>
        <v>0</v>
      </c>
      <c r="K159" s="112">
        <f>'Cash Flow %s Yr4'!K158</f>
        <v>0</v>
      </c>
      <c r="L159" s="112">
        <f>'Cash Flow %s Yr4'!L158</f>
        <v>0</v>
      </c>
      <c r="M159" s="112">
        <f>'Cash Flow %s Yr4'!M158</f>
        <v>0</v>
      </c>
      <c r="N159" s="112">
        <f>'Cash Flow %s Yr4'!N158</f>
        <v>0</v>
      </c>
      <c r="O159" s="112">
        <f>'Cash Flow %s Yr4'!O158</f>
        <v>0</v>
      </c>
      <c r="P159" s="112">
        <f>'Cash Flow %s Yr4'!P158</f>
        <v>0</v>
      </c>
      <c r="Q159" s="112">
        <f>'Cash Flow %s Yr4'!Q158</f>
        <v>0</v>
      </c>
      <c r="R159" s="112">
        <f>'Cash Flow %s Yr4'!R158</f>
        <v>0</v>
      </c>
      <c r="S159" s="111">
        <f>SUM(D159:R159)</f>
        <v>0.95</v>
      </c>
      <c r="T159" s="149"/>
      <c r="U159" s="149"/>
      <c r="V159" s="149"/>
      <c r="W159" s="149"/>
      <c r="X159" s="149"/>
    </row>
    <row r="160" spans="1:24" s="31" customFormat="1" x14ac:dyDescent="0.25">
      <c r="A160" s="36"/>
      <c r="B160" s="66"/>
      <c r="C160" s="135" t="s">
        <v>669</v>
      </c>
      <c r="D160" s="112">
        <f>'Cash Flow %s Yr4'!D159</f>
        <v>0.5</v>
      </c>
      <c r="E160" s="112">
        <f>'Cash Flow %s Yr4'!E159</f>
        <v>0.2</v>
      </c>
      <c r="F160" s="112">
        <f>'Cash Flow %s Yr4'!F159</f>
        <v>0</v>
      </c>
      <c r="G160" s="112">
        <f>'Cash Flow %s Yr4'!G159</f>
        <v>0</v>
      </c>
      <c r="H160" s="112">
        <f>'Cash Flow %s Yr4'!H159</f>
        <v>0</v>
      </c>
      <c r="I160" s="112">
        <f>'Cash Flow %s Yr4'!I159</f>
        <v>0</v>
      </c>
      <c r="J160" s="112">
        <f>'Cash Flow %s Yr4'!J159</f>
        <v>0</v>
      </c>
      <c r="K160" s="112">
        <f>'Cash Flow %s Yr4'!K159</f>
        <v>0</v>
      </c>
      <c r="L160" s="112">
        <f>'Cash Flow %s Yr4'!L159</f>
        <v>0</v>
      </c>
      <c r="M160" s="112">
        <f>'Cash Flow %s Yr4'!M159</f>
        <v>0</v>
      </c>
      <c r="N160" s="112">
        <f>'Cash Flow %s Yr4'!N159</f>
        <v>0</v>
      </c>
      <c r="O160" s="112">
        <f>'Cash Flow %s Yr4'!O159</f>
        <v>0</v>
      </c>
      <c r="P160" s="112">
        <f>'Cash Flow %s Yr4'!P159</f>
        <v>0</v>
      </c>
      <c r="Q160" s="112">
        <f>'Cash Flow %s Yr4'!Q159</f>
        <v>0</v>
      </c>
      <c r="R160" s="112">
        <f>'Cash Flow %s Yr4'!R159</f>
        <v>0</v>
      </c>
      <c r="S160" s="111">
        <f>SUM(D160:R160)</f>
        <v>0.7</v>
      </c>
      <c r="T160" s="149"/>
      <c r="U160" s="149"/>
      <c r="V160" s="149"/>
      <c r="W160" s="149"/>
      <c r="X160" s="149"/>
    </row>
    <row r="161" spans="1:24" s="40" customFormat="1" x14ac:dyDescent="0.25">
      <c r="A161" s="36"/>
      <c r="B161" s="66"/>
      <c r="C161" s="135" t="s">
        <v>670</v>
      </c>
      <c r="D161" s="112">
        <f>'Cash Flow %s Yr4'!D160</f>
        <v>0</v>
      </c>
      <c r="E161" s="112">
        <f>'Cash Flow %s Yr4'!E160</f>
        <v>0</v>
      </c>
      <c r="F161" s="112">
        <f>'Cash Flow %s Yr4'!F160</f>
        <v>0</v>
      </c>
      <c r="G161" s="112">
        <f>'Cash Flow %s Yr4'!G160</f>
        <v>0</v>
      </c>
      <c r="H161" s="112">
        <f>'Cash Flow %s Yr4'!H160</f>
        <v>0</v>
      </c>
      <c r="I161" s="112">
        <f>'Cash Flow %s Yr4'!I160</f>
        <v>0</v>
      </c>
      <c r="J161" s="112">
        <f>'Cash Flow %s Yr4'!J160</f>
        <v>0</v>
      </c>
      <c r="K161" s="112">
        <f>'Cash Flow %s Yr4'!K160</f>
        <v>0</v>
      </c>
      <c r="L161" s="112">
        <f>'Cash Flow %s Yr4'!L160</f>
        <v>0</v>
      </c>
      <c r="M161" s="112">
        <f>'Cash Flow %s Yr4'!M160</f>
        <v>0</v>
      </c>
      <c r="N161" s="112">
        <f>'Cash Flow %s Yr4'!N160</f>
        <v>0</v>
      </c>
      <c r="O161" s="112">
        <f>'Cash Flow %s Yr4'!O160</f>
        <v>0</v>
      </c>
      <c r="P161" s="112">
        <f>'Cash Flow %s Yr4'!P160</f>
        <v>0.5</v>
      </c>
      <c r="Q161" s="112">
        <f>'Cash Flow %s Yr4'!Q160</f>
        <v>0.5</v>
      </c>
      <c r="R161" s="112">
        <f>'Cash Flow %s Yr4'!R160</f>
        <v>0</v>
      </c>
      <c r="S161" s="111">
        <f>SUM(D161:R161)</f>
        <v>1</v>
      </c>
      <c r="T161" s="149"/>
      <c r="U161" s="149"/>
      <c r="V161" s="149"/>
      <c r="W161" s="149"/>
      <c r="X161" s="149"/>
    </row>
    <row r="162" spans="1:24" s="40" customFormat="1" x14ac:dyDescent="0.25">
      <c r="A162" s="36"/>
      <c r="C162" s="1"/>
      <c r="D162" s="95"/>
      <c r="E162" s="95"/>
      <c r="F162" s="95"/>
      <c r="G162" s="95"/>
      <c r="H162" s="95"/>
      <c r="I162" s="95"/>
      <c r="J162" s="95"/>
      <c r="K162" s="95"/>
      <c r="L162" s="95"/>
      <c r="M162" s="95"/>
      <c r="N162" s="95"/>
      <c r="O162" s="95"/>
      <c r="P162" s="95"/>
      <c r="Q162" s="95"/>
      <c r="R162" s="95"/>
      <c r="S162" s="179"/>
    </row>
    <row r="163" spans="1:24" s="40" customFormat="1" x14ac:dyDescent="0.25">
      <c r="A163" s="36"/>
      <c r="C163" s="1"/>
      <c r="D163" s="95"/>
      <c r="E163" s="95"/>
      <c r="F163" s="95"/>
      <c r="G163" s="95"/>
      <c r="H163" s="95"/>
      <c r="I163" s="95"/>
      <c r="J163" s="95"/>
      <c r="K163" s="95"/>
      <c r="L163" s="95"/>
      <c r="M163" s="95"/>
      <c r="N163" s="95"/>
      <c r="O163" s="95"/>
      <c r="P163" s="95"/>
      <c r="Q163" s="95"/>
      <c r="R163" s="95"/>
      <c r="S163" s="179"/>
    </row>
    <row r="164" spans="1:24" s="40" customFormat="1" x14ac:dyDescent="0.25">
      <c r="A164" s="36"/>
      <c r="C164" s="1"/>
      <c r="D164" s="95"/>
      <c r="E164" s="95"/>
      <c r="F164" s="95"/>
      <c r="G164" s="95"/>
      <c r="H164" s="95"/>
      <c r="I164" s="95"/>
      <c r="J164" s="95"/>
      <c r="K164" s="95"/>
      <c r="L164" s="95"/>
      <c r="M164" s="95"/>
      <c r="N164" s="95"/>
      <c r="O164" s="95"/>
      <c r="P164" s="95"/>
      <c r="Q164" s="95"/>
      <c r="R164" s="95"/>
      <c r="S164" s="179"/>
    </row>
    <row r="165" spans="1:24" s="40" customFormat="1" x14ac:dyDescent="0.25">
      <c r="A165" s="36"/>
      <c r="C165" s="1"/>
      <c r="D165" s="95"/>
      <c r="E165" s="95"/>
      <c r="F165" s="95"/>
      <c r="G165" s="95"/>
      <c r="H165" s="95"/>
      <c r="I165" s="95"/>
      <c r="J165" s="95"/>
      <c r="K165" s="95"/>
      <c r="L165" s="95"/>
      <c r="M165" s="95"/>
      <c r="N165" s="95"/>
      <c r="O165" s="95"/>
      <c r="P165" s="95"/>
      <c r="Q165" s="95"/>
      <c r="R165" s="95"/>
      <c r="S165" s="179"/>
    </row>
    <row r="166" spans="1:24" s="40" customFormat="1" x14ac:dyDescent="0.25">
      <c r="A166" s="36"/>
      <c r="C166" s="1"/>
      <c r="D166" s="95"/>
      <c r="E166" s="95"/>
      <c r="F166" s="95"/>
      <c r="G166" s="95"/>
      <c r="H166" s="95"/>
      <c r="I166" s="95"/>
      <c r="J166" s="95"/>
      <c r="K166" s="95"/>
      <c r="L166" s="95"/>
      <c r="M166" s="95"/>
      <c r="N166" s="95"/>
      <c r="O166" s="95"/>
      <c r="P166" s="95"/>
      <c r="Q166" s="95"/>
      <c r="R166" s="95"/>
      <c r="S166" s="179"/>
    </row>
    <row r="167" spans="1:24" s="40" customFormat="1" x14ac:dyDescent="0.25">
      <c r="A167" s="36"/>
      <c r="C167" s="1"/>
      <c r="D167" s="95"/>
      <c r="E167" s="95"/>
      <c r="F167" s="95"/>
      <c r="G167" s="95"/>
      <c r="H167" s="95"/>
      <c r="I167" s="95"/>
      <c r="J167" s="95"/>
      <c r="K167" s="95"/>
      <c r="L167" s="95"/>
      <c r="M167" s="95"/>
      <c r="N167" s="95"/>
      <c r="O167" s="95"/>
      <c r="P167" s="95"/>
      <c r="Q167" s="95"/>
      <c r="R167" s="95"/>
      <c r="S167" s="179"/>
    </row>
    <row r="168" spans="1:24" s="40" customFormat="1" x14ac:dyDescent="0.25">
      <c r="A168" s="36"/>
      <c r="C168" s="1"/>
      <c r="D168" s="95"/>
      <c r="E168" s="95"/>
      <c r="F168" s="95"/>
      <c r="G168" s="95"/>
      <c r="H168" s="95"/>
      <c r="I168" s="95"/>
      <c r="J168" s="95"/>
      <c r="K168" s="95"/>
      <c r="L168" s="95"/>
      <c r="M168" s="95"/>
      <c r="N168" s="95"/>
      <c r="O168" s="95"/>
      <c r="P168" s="95"/>
      <c r="Q168" s="95"/>
      <c r="R168" s="95"/>
      <c r="S168" s="179"/>
    </row>
    <row r="169" spans="1:24" s="40" customFormat="1" x14ac:dyDescent="0.25">
      <c r="A169" s="36"/>
      <c r="C169" s="1"/>
      <c r="D169" s="95"/>
      <c r="E169" s="95"/>
      <c r="F169" s="95"/>
      <c r="G169" s="95"/>
      <c r="H169" s="95"/>
      <c r="I169" s="95"/>
      <c r="J169" s="95"/>
      <c r="K169" s="95"/>
      <c r="L169" s="95"/>
      <c r="M169" s="95"/>
      <c r="N169" s="95"/>
      <c r="O169" s="95"/>
      <c r="P169" s="95"/>
      <c r="Q169" s="95"/>
      <c r="R169" s="95"/>
      <c r="S169" s="179"/>
    </row>
    <row r="170" spans="1:24" x14ac:dyDescent="0.25">
      <c r="S170" s="179"/>
    </row>
    <row r="171" spans="1:24" x14ac:dyDescent="0.25">
      <c r="S171" s="179"/>
    </row>
    <row r="172" spans="1:24" x14ac:dyDescent="0.25">
      <c r="S172" s="179"/>
    </row>
    <row r="173" spans="1:24" x14ac:dyDescent="0.25">
      <c r="S173" s="179"/>
    </row>
  </sheetData>
  <customSheetViews>
    <customSheetView guid="{4EB13151-49F2-48E5-8912-358F31E4FF0D}" fitToPage="1" hiddenRows="1" state="hidden">
      <pane xSplit="3" ySplit="6" topLeftCell="D7" activePane="bottomRight" state="frozenSplit"/>
      <selection pane="bottomRight" activeCell="P12" sqref="P12"/>
      <pageMargins left="0.25" right="0.25" top="0.5" bottom="0.5" header="0.25" footer="0.25"/>
      <headerFooter alignWithMargins="0">
        <oddHeader>&amp;A</oddHeader>
        <oddFooter>Page &amp;P</oddFooter>
      </headerFooter>
    </customSheetView>
    <customSheetView guid="{9376E736-6BC6-F744-8C65-D2B2C92BC104}" fitToPage="1" hiddenRows="1" state="hidden">
      <pane xSplit="3" ySplit="6" topLeftCell="D7" activePane="bottomRight" state="frozenSplit"/>
      <selection pane="bottomRight" activeCell="C22" sqref="C22"/>
      <pageMargins left="0.25" right="0.25" top="0.5" bottom="0.5" header="0.25" footer="0.25"/>
      <headerFooter alignWithMargins="0">
        <oddHeader>&amp;A</oddHeader>
        <oddFooter>Page &amp;P</oddFooter>
      </headerFooter>
    </customSheetView>
  </customSheetViews>
  <pageMargins left="0.25" right="0.25" top="0.5" bottom="0.5" header="0.25" footer="0.25"/>
  <headerFooter alignWithMargins="0">
    <oddHeader>&amp;A</oddHeader>
    <oddFooter>Page &amp;P</oddFooter>
  </headerFooter>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pageSetUpPr fitToPage="1"/>
  </sheetPr>
  <dimension ref="A1:S172"/>
  <sheetViews>
    <sheetView workbookViewId="0">
      <pane xSplit="3" ySplit="6" topLeftCell="D7" activePane="bottomRight" state="frozenSplit"/>
      <selection pane="topRight" activeCell="D1" sqref="D1"/>
      <selection pane="bottomLeft" activeCell="A7" sqref="A7"/>
      <selection pane="bottomRight" activeCell="C22" sqref="C22"/>
    </sheetView>
  </sheetViews>
  <sheetFormatPr defaultColWidth="8.85546875" defaultRowHeight="15.75" outlineLevelRow="1" x14ac:dyDescent="0.25"/>
  <cols>
    <col min="1" max="1" width="5.42578125" style="35" customWidth="1"/>
    <col min="2" max="2" width="5.140625" style="40" customWidth="1"/>
    <col min="3" max="3" width="42.42578125" style="1" customWidth="1"/>
    <col min="4"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Info'!H7</f>
        <v>2021-22</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f>IF('Revenue Input'!$H8="","",IF('Cash Flow %s Yr5'!D12="","",'Cash Flow %s Yr5'!D12*'Revenue Input'!$H8))</f>
        <v>0</v>
      </c>
      <c r="E12" s="64">
        <f>IF('Revenue Input'!$H8="","",IF('Cash Flow %s Yr5'!E12="","",'Cash Flow %s Yr5'!E12*'Revenue Input'!$H8))</f>
        <v>114154.70000000001</v>
      </c>
      <c r="F12" s="64">
        <f>IF('Revenue Input'!$H8="","",IF('Cash Flow %s Yr5'!F12="","",'Cash Flow %s Yr5'!F12*'Revenue Input'!$H8))</f>
        <v>114154.70000000001</v>
      </c>
      <c r="G12" s="64">
        <f>IF('Revenue Input'!$H8="","",IF('Cash Flow %s Yr5'!G12="","",'Cash Flow %s Yr5'!G12*'Revenue Input'!$H8))</f>
        <v>205478.46</v>
      </c>
      <c r="H12" s="64">
        <f>IF('Revenue Input'!$H8="","",IF('Cash Flow %s Yr5'!H12="","",'Cash Flow %s Yr5'!H12*'Revenue Input'!$H8))</f>
        <v>205478.46</v>
      </c>
      <c r="I12" s="64">
        <f>IF('Revenue Input'!$H8="","",IF('Cash Flow %s Yr5'!I12="","",'Cash Flow %s Yr5'!I12*'Revenue Input'!$H8))</f>
        <v>205478.46</v>
      </c>
      <c r="J12" s="64">
        <f>IF('Revenue Input'!$H8="","",IF('Cash Flow %s Yr5'!J12="","",'Cash Flow %s Yr5'!J12*'Revenue Input'!$H8))</f>
        <v>205478.46</v>
      </c>
      <c r="K12" s="64">
        <f>IF('Revenue Input'!$H8="","",IF('Cash Flow %s Yr5'!K12="","",'Cash Flow %s Yr5'!K12*'Revenue Input'!$H8))</f>
        <v>205478.46</v>
      </c>
      <c r="L12" s="64">
        <f>IF('Revenue Input'!$H8="","",IF('Cash Flow %s Yr5'!L12="","",'Cash Flow %s Yr5'!L12*'Revenue Input'!$H8))</f>
        <v>205478.46</v>
      </c>
      <c r="M12" s="64">
        <f>IF('Revenue Input'!$H8="","",IF('Cash Flow %s Yr5'!M12="","",'Cash Flow %s Yr5'!M12*'Revenue Input'!$H8))</f>
        <v>205478.46</v>
      </c>
      <c r="N12" s="64">
        <f>IF('Revenue Input'!$H8="","",IF('Cash Flow %s Yr5'!N12="","",'Cash Flow %s Yr5'!N12*'Revenue Input'!$H8))</f>
        <v>205478.46</v>
      </c>
      <c r="O12" s="64">
        <f>IF('Revenue Input'!$H8="","",IF('Cash Flow %s Yr5'!O12="","",'Cash Flow %s Yr5'!O12*'Revenue Input'!$H8))</f>
        <v>205478.46</v>
      </c>
      <c r="P12" s="64">
        <f>IF('Revenue Input'!$H8="","",IF('Cash Flow %s Yr5'!P12="","",'Cash Flow %s Yr5'!P12*'Revenue Input'!$H8))</f>
        <v>205478.46</v>
      </c>
      <c r="Q12" s="64">
        <f>IF('Revenue Input'!$H8="","",IF('Cash Flow %s Yr5'!Q12="","",'Cash Flow %s Yr5'!Q12*'Revenue Input'!$H8))</f>
        <v>0</v>
      </c>
      <c r="R12" s="64">
        <f>IF('Revenue Input'!$H8="","",IF('Cash Flow %s Yr5'!R12="","",'Cash Flow %s Yr5'!R12*'Revenue Input'!$H8))</f>
        <v>0</v>
      </c>
      <c r="S12" s="111">
        <f>IF(SUM(D12:R12)&gt;0,SUM(D12:R12)/'Revenue Input'!$H8,"")</f>
        <v>1</v>
      </c>
    </row>
    <row r="13" spans="1:19" s="31" customFormat="1" x14ac:dyDescent="0.25">
      <c r="A13" s="50"/>
      <c r="B13" s="65" t="str">
        <f>'Revenue Input'!B9</f>
        <v>8012</v>
      </c>
      <c r="C13" s="65" t="str">
        <f>'Revenue Input'!C9</f>
        <v>LCFF for all grades; EPA portion</v>
      </c>
      <c r="D13" s="64">
        <f>IF('Revenue Input'!$H9="","",IF('Cash Flow %s Yr5'!D13="","",'Cash Flow %s Yr5'!D13*'Revenue Input'!$H9))</f>
        <v>0</v>
      </c>
      <c r="E13" s="64">
        <f>IF('Revenue Input'!$H9="","",IF('Cash Flow %s Yr5'!E13="","",'Cash Flow %s Yr5'!E13*'Revenue Input'!$H9))</f>
        <v>0</v>
      </c>
      <c r="F13" s="64">
        <f>IF('Revenue Input'!$H9="","",IF('Cash Flow %s Yr5'!F13="","",'Cash Flow %s Yr5'!F13*'Revenue Input'!$H9))</f>
        <v>0</v>
      </c>
      <c r="G13" s="64">
        <f>IF('Revenue Input'!$H9="","",IF('Cash Flow %s Yr5'!G13="","",'Cash Flow %s Yr5'!G13*'Revenue Input'!$H9))</f>
        <v>109854.5</v>
      </c>
      <c r="H13" s="64">
        <f>IF('Revenue Input'!$H9="","",IF('Cash Flow %s Yr5'!H13="","",'Cash Flow %s Yr5'!H13*'Revenue Input'!$H9))</f>
        <v>0</v>
      </c>
      <c r="I13" s="64">
        <f>IF('Revenue Input'!$H9="","",IF('Cash Flow %s Yr5'!I13="","",'Cash Flow %s Yr5'!I13*'Revenue Input'!$H9))</f>
        <v>0</v>
      </c>
      <c r="J13" s="64">
        <f>IF('Revenue Input'!$H9="","",IF('Cash Flow %s Yr5'!J13="","",'Cash Flow %s Yr5'!J13*'Revenue Input'!$H9))</f>
        <v>109854.5</v>
      </c>
      <c r="K13" s="64">
        <f>IF('Revenue Input'!$H9="","",IF('Cash Flow %s Yr5'!K13="","",'Cash Flow %s Yr5'!K13*'Revenue Input'!$H9))</f>
        <v>0</v>
      </c>
      <c r="L13" s="64">
        <f>IF('Revenue Input'!$H9="","",IF('Cash Flow %s Yr5'!L13="","",'Cash Flow %s Yr5'!L13*'Revenue Input'!$H9))</f>
        <v>0</v>
      </c>
      <c r="M13" s="64">
        <f>IF('Revenue Input'!$H9="","",IF('Cash Flow %s Yr5'!M13="","",'Cash Flow %s Yr5'!M13*'Revenue Input'!$H9))</f>
        <v>109854.5</v>
      </c>
      <c r="N13" s="64">
        <f>IF('Revenue Input'!$H9="","",IF('Cash Flow %s Yr5'!N13="","",'Cash Flow %s Yr5'!N13*'Revenue Input'!$H9))</f>
        <v>0</v>
      </c>
      <c r="O13" s="64">
        <f>IF('Revenue Input'!$H9="","",IF('Cash Flow %s Yr5'!O13="","",'Cash Flow %s Yr5'!O13*'Revenue Input'!$H9))</f>
        <v>0</v>
      </c>
      <c r="P13" s="64">
        <f>IF('Revenue Input'!$H9="","",IF('Cash Flow %s Yr5'!P13="","",'Cash Flow %s Yr5'!P13*'Revenue Input'!$H9))</f>
        <v>109854.5</v>
      </c>
      <c r="Q13" s="64">
        <f>IF('Revenue Input'!$H9="","",IF('Cash Flow %s Yr5'!Q13="","",'Cash Flow %s Yr5'!Q13*'Revenue Input'!$H9))</f>
        <v>0</v>
      </c>
      <c r="R13" s="64">
        <f>IF('Revenue Input'!$H9="","",IF('Cash Flow %s Yr5'!R13="","",'Cash Flow %s Yr5'!R13*'Revenue Input'!$H9))</f>
        <v>0</v>
      </c>
      <c r="S13" s="111">
        <f>IF(SUM(D13:R13)&gt;0,SUM(D13:R13)/'Revenue Input'!$H9,"")</f>
        <v>1</v>
      </c>
    </row>
    <row r="14" spans="1:19" s="31" customFormat="1" x14ac:dyDescent="0.25">
      <c r="A14" s="50"/>
      <c r="B14" s="65" t="str">
        <f>'Revenue Input'!B10</f>
        <v>8096</v>
      </c>
      <c r="C14" s="65" t="str">
        <f>'Revenue Input'!C10</f>
        <v>In-Lieu of Property Taxes, all grades</v>
      </c>
      <c r="D14" s="64">
        <f>IF('Revenue Input'!$H10="","",IF('Cash Flow %s Yr5'!D14="","",'Cash Flow %s Yr5'!D14*'Revenue Input'!$H10))</f>
        <v>0</v>
      </c>
      <c r="E14" s="64">
        <f>IF('Revenue Input'!$H10="","",IF('Cash Flow %s Yr5'!E14="","",'Cash Flow %s Yr5'!E14*'Revenue Input'!$H10))</f>
        <v>53229.96</v>
      </c>
      <c r="F14" s="64">
        <f>IF('Revenue Input'!$H10="","",IF('Cash Flow %s Yr5'!F14="","",'Cash Flow %s Yr5'!F14*'Revenue Input'!$H10))</f>
        <v>106459.92</v>
      </c>
      <c r="G14" s="64">
        <f>IF('Revenue Input'!$H10="","",IF('Cash Flow %s Yr5'!G14="","",'Cash Flow %s Yr5'!G14*'Revenue Input'!$H10))</f>
        <v>70973.279999999999</v>
      </c>
      <c r="H14" s="64">
        <f>IF('Revenue Input'!$H10="","",IF('Cash Flow %s Yr5'!H14="","",'Cash Flow %s Yr5'!H14*'Revenue Input'!$H10))</f>
        <v>70973.279999999999</v>
      </c>
      <c r="I14" s="64">
        <f>IF('Revenue Input'!$H10="","",IF('Cash Flow %s Yr5'!I14="","",'Cash Flow %s Yr5'!I14*'Revenue Input'!$H10))</f>
        <v>70973.279999999999</v>
      </c>
      <c r="J14" s="64">
        <f>IF('Revenue Input'!$H10="","",IF('Cash Flow %s Yr5'!J14="","",'Cash Flow %s Yr5'!J14*'Revenue Input'!$H10))</f>
        <v>70973.279999999999</v>
      </c>
      <c r="K14" s="64">
        <f>IF('Revenue Input'!$H10="","",IF('Cash Flow %s Yr5'!K14="","",'Cash Flow %s Yr5'!K14*'Revenue Input'!$H10))</f>
        <v>70973.279999999999</v>
      </c>
      <c r="L14" s="64">
        <f>IF('Revenue Input'!$H10="","",IF('Cash Flow %s Yr5'!L14="","",'Cash Flow %s Yr5'!L14*'Revenue Input'!$H10))</f>
        <v>124203.24</v>
      </c>
      <c r="M14" s="64">
        <f>IF('Revenue Input'!$H10="","",IF('Cash Flow %s Yr5'!M14="","",'Cash Flow %s Yr5'!M14*'Revenue Input'!$H10))</f>
        <v>62101.62</v>
      </c>
      <c r="N14" s="64">
        <f>IF('Revenue Input'!$H10="","",IF('Cash Flow %s Yr5'!N14="","",'Cash Flow %s Yr5'!N14*'Revenue Input'!$H10))</f>
        <v>62101.62</v>
      </c>
      <c r="O14" s="64">
        <f>IF('Revenue Input'!$H10="","",IF('Cash Flow %s Yr5'!O14="","",'Cash Flow %s Yr5'!O14*'Revenue Input'!$H10))</f>
        <v>62101.62</v>
      </c>
      <c r="P14" s="64">
        <f>IF('Revenue Input'!$H10="","",IF('Cash Flow %s Yr5'!P14="","",'Cash Flow %s Yr5'!P14*'Revenue Input'!$H10))</f>
        <v>62101.62</v>
      </c>
      <c r="Q14" s="64">
        <f>IF('Revenue Input'!$H10="","",IF('Cash Flow %s Yr5'!Q14="","",'Cash Flow %s Yr5'!Q14*'Revenue Input'!$H10))</f>
        <v>0</v>
      </c>
      <c r="R14" s="64">
        <f>IF('Revenue Input'!$H10="","",IF('Cash Flow %s Yr5'!R14="","",'Cash Flow %s Yr5'!R14*'Revenue Input'!$H10))</f>
        <v>0</v>
      </c>
      <c r="S14" s="111">
        <f>IF(SUM(D14:R14)&gt;0,SUM(D14:R14)/'Revenue Input'!$H10,"")</f>
        <v>1</v>
      </c>
    </row>
    <row r="15" spans="1:19" s="31" customFormat="1" x14ac:dyDescent="0.25">
      <c r="A15" s="50"/>
      <c r="B15" s="65" t="str">
        <f>'Revenue Input'!B11</f>
        <v>8019</v>
      </c>
      <c r="C15" s="65" t="str">
        <f>'Revenue Input'!C11</f>
        <v xml:space="preserve">Prior Year Income / Adjustments </v>
      </c>
      <c r="D15" s="64">
        <f>'Cash Flow $s Yr4'!P160</f>
        <v>368921.51</v>
      </c>
      <c r="E15" s="64">
        <f>'Cash Flow $s Yr4'!Q160</f>
        <v>0</v>
      </c>
      <c r="F15" s="64">
        <f>'Cash Flow $s Yr4'!R160</f>
        <v>0</v>
      </c>
      <c r="G15" s="64" t="str">
        <f>IF('Revenue Input'!$H11="","",IF('Cash Flow %s Yr5'!G15="","",'Cash Flow %s Yr5'!G15*'Revenue Input'!$H11))</f>
        <v/>
      </c>
      <c r="H15" s="64" t="str">
        <f>IF('Revenue Input'!$H11="","",IF('Cash Flow %s Yr5'!H15="","",'Cash Flow %s Yr5'!H15*'Revenue Input'!$H11))</f>
        <v/>
      </c>
      <c r="I15" s="64" t="str">
        <f>IF('Revenue Input'!$H11="","",IF('Cash Flow %s Yr5'!I15="","",'Cash Flow %s Yr5'!I15*'Revenue Input'!$H11))</f>
        <v/>
      </c>
      <c r="J15" s="64" t="str">
        <f>IF('Revenue Input'!$H11="","",IF('Cash Flow %s Yr5'!J15="","",'Cash Flow %s Yr5'!J15*'Revenue Input'!$H11))</f>
        <v/>
      </c>
      <c r="K15" s="64" t="str">
        <f>IF('Revenue Input'!$H11="","",IF('Cash Flow %s Yr5'!K15="","",'Cash Flow %s Yr5'!K15*'Revenue Input'!$H11))</f>
        <v/>
      </c>
      <c r="L15" s="64" t="str">
        <f>IF('Revenue Input'!$H11="","",IF('Cash Flow %s Yr5'!L15="","",'Cash Flow %s Yr5'!L15*'Revenue Input'!$H11))</f>
        <v/>
      </c>
      <c r="M15" s="64" t="str">
        <f>IF('Revenue Input'!$H11="","",IF('Cash Flow %s Yr5'!M15="","",'Cash Flow %s Yr5'!M15*'Revenue Input'!$H11))</f>
        <v/>
      </c>
      <c r="N15" s="64" t="str">
        <f>IF('Revenue Input'!$H11="","",IF('Cash Flow %s Yr5'!N15="","",'Cash Flow %s Yr5'!N15*'Revenue Input'!$H11))</f>
        <v/>
      </c>
      <c r="O15" s="64" t="str">
        <f>IF('Revenue Input'!$H11="","",IF('Cash Flow %s Yr5'!O15="","",'Cash Flow %s Yr5'!O15*'Revenue Input'!$H11))</f>
        <v/>
      </c>
      <c r="P15" s="64" t="str">
        <f>IF('Revenue Input'!$H11="","",IF('Cash Flow %s Yr5'!P15="","",'Cash Flow %s Yr5'!P15*'Revenue Input'!$H11))</f>
        <v/>
      </c>
      <c r="Q15" s="64" t="str">
        <f>IF('Revenue Input'!$H11="","",IF('Cash Flow %s Yr5'!Q15="","",'Cash Flow %s Yr5'!Q15*'Revenue Input'!$H11))</f>
        <v/>
      </c>
      <c r="R15" s="64" t="str">
        <f>IF('Revenue Input'!$H11="","",IF('Cash Flow %s Yr5'!R15="","",'Cash Flow %s Yr5'!R15*'Revenue Input'!$H11))</f>
        <v/>
      </c>
      <c r="S15" s="111" t="e">
        <f>IF(SUM(D15:R15)&gt;0,SUM(D15:R15)/'Revenue Input'!$H11,"")</f>
        <v>#DIV/0!</v>
      </c>
    </row>
    <row r="16" spans="1:19" s="31" customFormat="1" x14ac:dyDescent="0.25">
      <c r="A16" s="50"/>
      <c r="B16" s="65" t="str">
        <f>'Revenue Input'!B12</f>
        <v>8181</v>
      </c>
      <c r="C16" s="65" t="str">
        <f>'Revenue Input'!C12</f>
        <v>Special Education</v>
      </c>
      <c r="D16" s="64">
        <f>IF('Revenue Input'!$H12="","",IF('Cash Flow %s Yr5'!D16="","",'Cash Flow %s Yr5'!D16*'Revenue Input'!$H12))</f>
        <v>2203.1</v>
      </c>
      <c r="E16" s="64">
        <f>IF('Revenue Input'!$H12="","",IF('Cash Flow %s Yr5'!E16="","",'Cash Flow %s Yr5'!E16*'Revenue Input'!$H12))</f>
        <v>2203.1</v>
      </c>
      <c r="F16" s="64">
        <f>IF('Revenue Input'!$H12="","",IF('Cash Flow %s Yr5'!F16="","",'Cash Flow %s Yr5'!F16*'Revenue Input'!$H12))</f>
        <v>3965.58</v>
      </c>
      <c r="G16" s="64">
        <f>IF('Revenue Input'!$H12="","",IF('Cash Flow %s Yr5'!G16="","",'Cash Flow %s Yr5'!G16*'Revenue Input'!$H12))</f>
        <v>3965.58</v>
      </c>
      <c r="H16" s="64">
        <f>IF('Revenue Input'!$H12="","",IF('Cash Flow %s Yr5'!H16="","",'Cash Flow %s Yr5'!H16*'Revenue Input'!$H12))</f>
        <v>3965.58</v>
      </c>
      <c r="I16" s="64">
        <f>IF('Revenue Input'!$H12="","",IF('Cash Flow %s Yr5'!I16="","",'Cash Flow %s Yr5'!I16*'Revenue Input'!$H12))</f>
        <v>3965.58</v>
      </c>
      <c r="J16" s="64">
        <f>IF('Revenue Input'!$H12="","",IF('Cash Flow %s Yr5'!J16="","",'Cash Flow %s Yr5'!J16*'Revenue Input'!$H12))</f>
        <v>3965.58</v>
      </c>
      <c r="K16" s="64">
        <f>IF('Revenue Input'!$H12="","",IF('Cash Flow %s Yr5'!K16="","",'Cash Flow %s Yr5'!K16*'Revenue Input'!$H12))</f>
        <v>3965.58</v>
      </c>
      <c r="L16" s="64">
        <f>IF('Revenue Input'!$H12="","",IF('Cash Flow %s Yr5'!L16="","",'Cash Flow %s Yr5'!L16*'Revenue Input'!$H12))</f>
        <v>3965.58</v>
      </c>
      <c r="M16" s="64">
        <f>IF('Revenue Input'!$H12="","",IF('Cash Flow %s Yr5'!M16="","",'Cash Flow %s Yr5'!M16*'Revenue Input'!$H12))</f>
        <v>3965.58</v>
      </c>
      <c r="N16" s="64">
        <f>IF('Revenue Input'!$H12="","",IF('Cash Flow %s Yr5'!N16="","",'Cash Flow %s Yr5'!N16*'Revenue Input'!$H12))</f>
        <v>3965.58</v>
      </c>
      <c r="O16" s="64">
        <f>IF('Revenue Input'!$H12="","",IF('Cash Flow %s Yr5'!O16="","",'Cash Flow %s Yr5'!O16*'Revenue Input'!$H12))</f>
        <v>2643.72</v>
      </c>
      <c r="P16" s="64">
        <f>IF('Revenue Input'!$H12="","",IF('Cash Flow %s Yr5'!P16="","",'Cash Flow %s Yr5'!P16*'Revenue Input'!$H12))</f>
        <v>1321.86</v>
      </c>
      <c r="Q16" s="64">
        <f>IF('Revenue Input'!$H12="","",IF('Cash Flow %s Yr5'!Q16="","",'Cash Flow %s Yr5'!Q16*'Revenue Input'!$H12))</f>
        <v>0</v>
      </c>
      <c r="R16" s="64">
        <f>IF('Revenue Input'!$H12="","",IF('Cash Flow %s Yr5'!R16="","",'Cash Flow %s Yr5'!R16*'Revenue Input'!$H12))</f>
        <v>0</v>
      </c>
      <c r="S16" s="111">
        <f>IF(SUM(D16:R16)&gt;0,SUM(D16:R16)/'Revenue Input'!$H12,"")</f>
        <v>1.0000000000000002</v>
      </c>
    </row>
    <row r="17" spans="1:19" s="31" customFormat="1" x14ac:dyDescent="0.25">
      <c r="A17" s="50"/>
      <c r="B17" s="65" t="str">
        <f>'Revenue Input'!B13</f>
        <v>8560</v>
      </c>
      <c r="C17" s="65" t="str">
        <f>'Revenue Input'!C13</f>
        <v>Lottery</v>
      </c>
      <c r="D17" s="64">
        <f>IF('Revenue Input'!$H13="","",IF('Cash Flow %s Yr5'!D17="","",'Cash Flow %s Yr5'!D17*'Revenue Input'!$H13))</f>
        <v>0</v>
      </c>
      <c r="E17" s="64">
        <f>IF('Revenue Input'!$H13="","",IF('Cash Flow %s Yr5'!E17="","",'Cash Flow %s Yr5'!E17*'Revenue Input'!$H13))</f>
        <v>0</v>
      </c>
      <c r="F17" s="64">
        <f>IF('Revenue Input'!$H13="","",IF('Cash Flow %s Yr5'!F17="","",'Cash Flow %s Yr5'!F17*'Revenue Input'!$H13))</f>
        <v>0</v>
      </c>
      <c r="G17" s="64">
        <f>IF('Revenue Input'!$H13="","",IF('Cash Flow %s Yr5'!G17="","",'Cash Flow %s Yr5'!G17*'Revenue Input'!$H13))</f>
        <v>0</v>
      </c>
      <c r="H17" s="64">
        <f>IF('Revenue Input'!$H13="","",IF('Cash Flow %s Yr5'!H17="","",'Cash Flow %s Yr5'!H17*'Revenue Input'!$H13))</f>
        <v>0</v>
      </c>
      <c r="I17" s="64">
        <f>IF('Revenue Input'!$H13="","",IF('Cash Flow %s Yr5'!I17="","",'Cash Flow %s Yr5'!I17*'Revenue Input'!$H13))</f>
        <v>18333</v>
      </c>
      <c r="J17" s="64">
        <f>IF('Revenue Input'!$H13="","",IF('Cash Flow %s Yr5'!J17="","",'Cash Flow %s Yr5'!J17*'Revenue Input'!$H13))</f>
        <v>0</v>
      </c>
      <c r="K17" s="64">
        <f>IF('Revenue Input'!$H13="","",IF('Cash Flow %s Yr5'!K17="","",'Cash Flow %s Yr5'!K17*'Revenue Input'!$H13))</f>
        <v>0</v>
      </c>
      <c r="L17" s="64">
        <f>IF('Revenue Input'!$H13="","",IF('Cash Flow %s Yr5'!L17="","",'Cash Flow %s Yr5'!L17*'Revenue Input'!$H13))</f>
        <v>18333</v>
      </c>
      <c r="M17" s="64">
        <f>IF('Revenue Input'!$H13="","",IF('Cash Flow %s Yr5'!M17="","",'Cash Flow %s Yr5'!M17*'Revenue Input'!$H13))</f>
        <v>0</v>
      </c>
      <c r="N17" s="64">
        <f>IF('Revenue Input'!$H13="","",IF('Cash Flow %s Yr5'!N17="","",'Cash Flow %s Yr5'!N17*'Revenue Input'!$H13))</f>
        <v>0</v>
      </c>
      <c r="O17" s="64">
        <f>IF('Revenue Input'!$H13="","",IF('Cash Flow %s Yr5'!O17="","",'Cash Flow %s Yr5'!O17*'Revenue Input'!$H13))</f>
        <v>36666</v>
      </c>
      <c r="P17" s="64">
        <f>IF('Revenue Input'!$H13="","",IF('Cash Flow %s Yr5'!P17="","",'Cash Flow %s Yr5'!P17*'Revenue Input'!$H13))</f>
        <v>0</v>
      </c>
      <c r="Q17" s="64">
        <f>IF('Revenue Input'!$H13="","",IF('Cash Flow %s Yr5'!Q17="","",'Cash Flow %s Yr5'!Q17*'Revenue Input'!$H13))</f>
        <v>0</v>
      </c>
      <c r="R17" s="64">
        <f>IF('Revenue Input'!$H13="","",IF('Cash Flow %s Yr5'!R17="","",'Cash Flow %s Yr5'!R17*'Revenue Input'!$H13))</f>
        <v>0</v>
      </c>
      <c r="S17" s="111">
        <f>IF(SUM(D17:R17)&gt;0,SUM(D17:R17)/'Revenue Input'!$H13,"")</f>
        <v>1</v>
      </c>
    </row>
    <row r="18" spans="1:19" s="31" customFormat="1" x14ac:dyDescent="0.25">
      <c r="A18" s="49"/>
      <c r="B18" s="65" t="str">
        <f>'Revenue Input'!B14</f>
        <v>8520</v>
      </c>
      <c r="C18" s="65" t="str">
        <f>'Revenue Input'!C14</f>
        <v>State Child Nutrition program</v>
      </c>
      <c r="D18" s="64" t="str">
        <f>IF('Revenue Input'!$H14="","",IF('Cash Flow %s Yr5'!D18="","",'Cash Flow %s Yr5'!D18*'Revenue Input'!$H14))</f>
        <v/>
      </c>
      <c r="E18" s="64" t="str">
        <f>IF('Revenue Input'!$H14="","",IF('Cash Flow %s Yr5'!E18="","",'Cash Flow %s Yr5'!E18*'Revenue Input'!$H14))</f>
        <v/>
      </c>
      <c r="F18" s="64" t="str">
        <f>IF('Revenue Input'!$H14="","",IF('Cash Flow %s Yr5'!F18="","",'Cash Flow %s Yr5'!F18*'Revenue Input'!$H14))</f>
        <v/>
      </c>
      <c r="G18" s="64" t="str">
        <f>IF('Revenue Input'!$H14="","",IF('Cash Flow %s Yr5'!G18="","",'Cash Flow %s Yr5'!G18*'Revenue Input'!$H14))</f>
        <v/>
      </c>
      <c r="H18" s="64" t="str">
        <f>IF('Revenue Input'!$H14="","",IF('Cash Flow %s Yr5'!H18="","",'Cash Flow %s Yr5'!H18*'Revenue Input'!$H14))</f>
        <v/>
      </c>
      <c r="I18" s="64" t="str">
        <f>IF('Revenue Input'!$H14="","",IF('Cash Flow %s Yr5'!I18="","",'Cash Flow %s Yr5'!I18*'Revenue Input'!$H14))</f>
        <v/>
      </c>
      <c r="J18" s="64" t="str">
        <f>IF('Revenue Input'!$H14="","",IF('Cash Flow %s Yr5'!J18="","",'Cash Flow %s Yr5'!J18*'Revenue Input'!$H14))</f>
        <v/>
      </c>
      <c r="K18" s="64" t="str">
        <f>IF('Revenue Input'!$H14="","",IF('Cash Flow %s Yr5'!K18="","",'Cash Flow %s Yr5'!K18*'Revenue Input'!$H14))</f>
        <v/>
      </c>
      <c r="L18" s="64" t="str">
        <f>IF('Revenue Input'!$H14="","",IF('Cash Flow %s Yr5'!L18="","",'Cash Flow %s Yr5'!L18*'Revenue Input'!$H14))</f>
        <v/>
      </c>
      <c r="M18" s="64" t="str">
        <f>IF('Revenue Input'!$H14="","",IF('Cash Flow %s Yr5'!M18="","",'Cash Flow %s Yr5'!M18*'Revenue Input'!$H14))</f>
        <v/>
      </c>
      <c r="N18" s="64" t="str">
        <f>IF('Revenue Input'!$H14="","",IF('Cash Flow %s Yr5'!N18="","",'Cash Flow %s Yr5'!N18*'Revenue Input'!$H14))</f>
        <v/>
      </c>
      <c r="O18" s="64" t="str">
        <f>IF('Revenue Input'!$H14="","",IF('Cash Flow %s Yr5'!O18="","",'Cash Flow %s Yr5'!O18*'Revenue Input'!$H14))</f>
        <v/>
      </c>
      <c r="P18" s="64" t="str">
        <f>IF('Revenue Input'!$H14="","",IF('Cash Flow %s Yr5'!P18="","",'Cash Flow %s Yr5'!P18*'Revenue Input'!$H14))</f>
        <v/>
      </c>
      <c r="Q18" s="64" t="str">
        <f>IF('Revenue Input'!$H14="","",IF('Cash Flow %s Yr5'!Q18="","",'Cash Flow %s Yr5'!Q18*'Revenue Input'!$H14))</f>
        <v/>
      </c>
      <c r="R18" s="64" t="str">
        <f>IF('Revenue Input'!$H14="","",IF('Cash Flow %s Yr5'!R18="","",'Cash Flow %s Yr5'!R18*'Revenue Input'!$H14))</f>
        <v/>
      </c>
      <c r="S18" s="111" t="str">
        <f>IF(SUM(D18:R18)&gt;0,SUM(D18:R18)/'Revenue Input'!$H14,"")</f>
        <v/>
      </c>
    </row>
    <row r="19" spans="1:19" s="31" customFormat="1" x14ac:dyDescent="0.25">
      <c r="A19" s="50"/>
      <c r="B19" s="65" t="str">
        <f>'Revenue Input'!B15</f>
        <v>8591</v>
      </c>
      <c r="C19" s="65" t="str">
        <f>'Revenue Input'!C15</f>
        <v>SB 740 Rent re-imbursement program</v>
      </c>
      <c r="D19" s="64">
        <f>IF('Revenue Input'!$H15="","",IF('Cash Flow %s Yr5'!D19="","",'Cash Flow %s Yr5'!D19*'Revenue Input'!$H15))</f>
        <v>0</v>
      </c>
      <c r="E19" s="64">
        <f>IF('Revenue Input'!$H15="","",IF('Cash Flow %s Yr5'!E19="","",'Cash Flow %s Yr5'!E19*'Revenue Input'!$H15))</f>
        <v>0</v>
      </c>
      <c r="F19" s="64">
        <f>IF('Revenue Input'!$H15="","",IF('Cash Flow %s Yr5'!F19="","",'Cash Flow %s Yr5'!F19*'Revenue Input'!$H15))</f>
        <v>0</v>
      </c>
      <c r="G19" s="64">
        <f>IF('Revenue Input'!$H15="","",IF('Cash Flow %s Yr5'!G19="","",'Cash Flow %s Yr5'!G19*'Revenue Input'!$H15))</f>
        <v>0</v>
      </c>
      <c r="H19" s="64">
        <f>IF('Revenue Input'!$H15="","",IF('Cash Flow %s Yr5'!H19="","",'Cash Flow %s Yr5'!H19*'Revenue Input'!$H15))</f>
        <v>105556.5</v>
      </c>
      <c r="I19" s="64">
        <f>IF('Revenue Input'!$H15="","",IF('Cash Flow %s Yr5'!I19="","",'Cash Flow %s Yr5'!I19*'Revenue Input'!$H15))</f>
        <v>0</v>
      </c>
      <c r="J19" s="64">
        <f>IF('Revenue Input'!$H15="","",IF('Cash Flow %s Yr5'!J19="","",'Cash Flow %s Yr5'!J19*'Revenue Input'!$H15))</f>
        <v>0</v>
      </c>
      <c r="K19" s="64">
        <f>IF('Revenue Input'!$H15="","",IF('Cash Flow %s Yr5'!K19="","",'Cash Flow %s Yr5'!K19*'Revenue Input'!$H15))</f>
        <v>105556.5</v>
      </c>
      <c r="L19" s="64">
        <f>IF('Revenue Input'!$H15="","",IF('Cash Flow %s Yr5'!L19="","",'Cash Flow %s Yr5'!L19*'Revenue Input'!$H15))</f>
        <v>0</v>
      </c>
      <c r="M19" s="64">
        <f>IF('Revenue Input'!$H15="","",IF('Cash Flow %s Yr5'!M19="","",'Cash Flow %s Yr5'!M19*'Revenue Input'!$H15))</f>
        <v>0</v>
      </c>
      <c r="N19" s="64">
        <f>IF('Revenue Input'!$H15="","",IF('Cash Flow %s Yr5'!N19="","",'Cash Flow %s Yr5'!N19*'Revenue Input'!$H15))</f>
        <v>105556.5</v>
      </c>
      <c r="O19" s="64">
        <f>IF('Revenue Input'!$H15="","",IF('Cash Flow %s Yr5'!O19="","",'Cash Flow %s Yr5'!O19*'Revenue Input'!$H15))</f>
        <v>105556.5</v>
      </c>
      <c r="P19" s="64">
        <f>IF('Revenue Input'!$H15="","",IF('Cash Flow %s Yr5'!P19="","",'Cash Flow %s Yr5'!P19*'Revenue Input'!$H15))</f>
        <v>0</v>
      </c>
      <c r="Q19" s="64">
        <f>IF('Revenue Input'!$H15="","",IF('Cash Flow %s Yr5'!Q19="","",'Cash Flow %s Yr5'!Q19*'Revenue Input'!$H15))</f>
        <v>0</v>
      </c>
      <c r="R19" s="64">
        <f>IF('Revenue Input'!$H15="","",IF('Cash Flow %s Yr5'!R19="","",'Cash Flow %s Yr5'!R19*'Revenue Input'!$H15))</f>
        <v>0</v>
      </c>
      <c r="S19" s="111">
        <f>IF(SUM(D19:R19)&gt;0,SUM(D19:R19)/'Revenue Input'!$H15,"")</f>
        <v>1</v>
      </c>
    </row>
    <row r="20" spans="1:19" s="31" customFormat="1" ht="18.75" x14ac:dyDescent="0.3">
      <c r="A20" s="47"/>
      <c r="B20" s="65" t="str">
        <f>'Revenue Input'!B16</f>
        <v xml:space="preserve">8594 </v>
      </c>
      <c r="C20" s="65" t="str">
        <f>'Revenue Input'!C16</f>
        <v>Prop 39 (Clean Energy)</v>
      </c>
      <c r="D20" s="64" t="str">
        <f>IF('Revenue Input'!$H16="","",IF('Cash Flow %s Yr5'!D20="","",'Cash Flow %s Yr5'!D20*'Revenue Input'!$H16))</f>
        <v/>
      </c>
      <c r="E20" s="64" t="str">
        <f>IF('Revenue Input'!$H16="","",IF('Cash Flow %s Yr5'!E20="","",'Cash Flow %s Yr5'!E20*'Revenue Input'!$H16))</f>
        <v/>
      </c>
      <c r="F20" s="64" t="str">
        <f>IF('Revenue Input'!$H16="","",IF('Cash Flow %s Yr5'!F20="","",'Cash Flow %s Yr5'!F20*'Revenue Input'!$H16))</f>
        <v/>
      </c>
      <c r="G20" s="64" t="str">
        <f>IF('Revenue Input'!$H16="","",IF('Cash Flow %s Yr5'!G20="","",'Cash Flow %s Yr5'!G20*'Revenue Input'!$H16))</f>
        <v/>
      </c>
      <c r="H20" s="64" t="str">
        <f>IF('Revenue Input'!$H16="","",IF('Cash Flow %s Yr5'!H20="","",'Cash Flow %s Yr5'!H20*'Revenue Input'!$H16))</f>
        <v/>
      </c>
      <c r="I20" s="64" t="str">
        <f>IF('Revenue Input'!$H16="","",IF('Cash Flow %s Yr5'!I20="","",'Cash Flow %s Yr5'!I20*'Revenue Input'!$H16))</f>
        <v/>
      </c>
      <c r="J20" s="64" t="str">
        <f>IF('Revenue Input'!$H16="","",IF('Cash Flow %s Yr5'!J20="","",'Cash Flow %s Yr5'!J20*'Revenue Input'!$H16))</f>
        <v/>
      </c>
      <c r="K20" s="64" t="str">
        <f>IF('Revenue Input'!$H16="","",IF('Cash Flow %s Yr5'!K20="","",'Cash Flow %s Yr5'!K20*'Revenue Input'!$H16))</f>
        <v/>
      </c>
      <c r="L20" s="64" t="str">
        <f>IF('Revenue Input'!$H16="","",IF('Cash Flow %s Yr5'!L20="","",'Cash Flow %s Yr5'!L20*'Revenue Input'!$H16))</f>
        <v/>
      </c>
      <c r="M20" s="64" t="str">
        <f>IF('Revenue Input'!$H16="","",IF('Cash Flow %s Yr5'!M20="","",'Cash Flow %s Yr5'!M20*'Revenue Input'!$H16))</f>
        <v/>
      </c>
      <c r="N20" s="64" t="str">
        <f>IF('Revenue Input'!$H16="","",IF('Cash Flow %s Yr5'!N20="","",'Cash Flow %s Yr5'!N20*'Revenue Input'!$H16))</f>
        <v/>
      </c>
      <c r="O20" s="64" t="str">
        <f>IF('Revenue Input'!$H16="","",IF('Cash Flow %s Yr5'!O20="","",'Cash Flow %s Yr5'!O20*'Revenue Input'!$H16))</f>
        <v/>
      </c>
      <c r="P20" s="64" t="str">
        <f>IF('Revenue Input'!$H16="","",IF('Cash Flow %s Yr5'!P20="","",'Cash Flow %s Yr5'!P20*'Revenue Input'!$H16))</f>
        <v/>
      </c>
      <c r="Q20" s="64" t="str">
        <f>IF('Revenue Input'!$H16="","",IF('Cash Flow %s Yr5'!Q20="","",'Cash Flow %s Yr5'!Q20*'Revenue Input'!$H16))</f>
        <v/>
      </c>
      <c r="R20" s="64" t="str">
        <f>IF('Revenue Input'!$H16="","",IF('Cash Flow %s Yr5'!R20="","",'Cash Flow %s Yr5'!R20*'Revenue Input'!$H16))</f>
        <v/>
      </c>
      <c r="S20" s="111" t="str">
        <f>IF(SUM(D20:R20)&gt;0,SUM(D20:R20)/'Revenue Input'!$H16,"")</f>
        <v/>
      </c>
    </row>
    <row r="21" spans="1:19" s="31" customFormat="1" ht="18.75" x14ac:dyDescent="0.3">
      <c r="A21" s="47"/>
      <c r="B21" s="65" t="str">
        <f>'Revenue Input'!B17</f>
        <v>8550</v>
      </c>
      <c r="C21" s="65" t="str">
        <f>'Revenue Input'!C17</f>
        <v>Mandate Block Grant</v>
      </c>
      <c r="D21" s="64">
        <f>IF('Revenue Input'!$H17="","",IF('Cash Flow %s Yr5'!D22="","",'Cash Flow %s Yr5'!D22*'Revenue Input'!$H17))</f>
        <v>0</v>
      </c>
      <c r="E21" s="64">
        <f>IF('Revenue Input'!$H17="","",IF('Cash Flow %s Yr5'!E22="","",'Cash Flow %s Yr5'!E22*'Revenue Input'!$H17))</f>
        <v>0</v>
      </c>
      <c r="F21" s="64">
        <f>IF('Revenue Input'!$H17="","",IF('Cash Flow %s Yr5'!F22="","",'Cash Flow %s Yr5'!F22*'Revenue Input'!$H17))</f>
        <v>0</v>
      </c>
      <c r="G21" s="64">
        <f>IF('Revenue Input'!$H17="","",IF('Cash Flow %s Yr5'!G22="","",'Cash Flow %s Yr5'!G22*'Revenue Input'!$H17))</f>
        <v>0</v>
      </c>
      <c r="H21" s="64">
        <f>IF('Revenue Input'!$H17="","",IF('Cash Flow %s Yr5'!H22="","",'Cash Flow %s Yr5'!H22*'Revenue Input'!$H17))</f>
        <v>0</v>
      </c>
      <c r="I21" s="64">
        <f>IF('Revenue Input'!$H17="","",IF('Cash Flow %s Yr5'!I22="","",'Cash Flow %s Yr5'!I22*'Revenue Input'!$H17))</f>
        <v>0</v>
      </c>
      <c r="J21" s="64">
        <f>IF('Revenue Input'!$H17="","",IF('Cash Flow %s Yr5'!J22="","",'Cash Flow %s Yr5'!J22*'Revenue Input'!$H17))</f>
        <v>2116.8000000000002</v>
      </c>
      <c r="K21" s="64">
        <f>IF('Revenue Input'!$H17="","",IF('Cash Flow %s Yr5'!K22="","",'Cash Flow %s Yr5'!K22*'Revenue Input'!$H17))</f>
        <v>0</v>
      </c>
      <c r="L21" s="64">
        <f>IF('Revenue Input'!$H17="","",IF('Cash Flow %s Yr5'!L22="","",'Cash Flow %s Yr5'!L22*'Revenue Input'!$H17))</f>
        <v>0</v>
      </c>
      <c r="M21" s="64">
        <f>IF('Revenue Input'!$H17="","",IF('Cash Flow %s Yr5'!M22="","",'Cash Flow %s Yr5'!M22*'Revenue Input'!$H17))</f>
        <v>2116.8000000000002</v>
      </c>
      <c r="N21" s="64">
        <f>IF('Revenue Input'!$H17="","",IF('Cash Flow %s Yr5'!N22="","",'Cash Flow %s Yr5'!N22*'Revenue Input'!$H17))</f>
        <v>0</v>
      </c>
      <c r="O21" s="64">
        <f>IF('Revenue Input'!$H17="","",IF('Cash Flow %s Yr5'!O22="","",'Cash Flow %s Yr5'!O22*'Revenue Input'!$H17))</f>
        <v>1058.4000000000001</v>
      </c>
      <c r="P21" s="64">
        <f>IF('Revenue Input'!$H17="","",IF('Cash Flow %s Yr5'!P22="","",'Cash Flow %s Yr5'!P22*'Revenue Input'!$H17))</f>
        <v>0</v>
      </c>
      <c r="Q21" s="64">
        <f>IF('Revenue Input'!$H17="","",IF('Cash Flow %s Yr5'!Q22="","",'Cash Flow %s Yr5'!Q22*'Revenue Input'!$H17))</f>
        <v>0</v>
      </c>
      <c r="R21" s="64">
        <f>IF('Revenue Input'!$H17="","",IF('Cash Flow %s Yr5'!R22="","",'Cash Flow %s Yr5'!R22*'Revenue Input'!$H17))</f>
        <v>0</v>
      </c>
      <c r="S21" s="111">
        <f>IF(SUM(D21:R21)&gt;0,SUM(D21:R21)/'Revenue Input'!$H17,"")</f>
        <v>1</v>
      </c>
    </row>
    <row r="22" spans="1:19" s="31" customFormat="1" ht="18.75" x14ac:dyDescent="0.3">
      <c r="A22" s="47"/>
      <c r="B22" s="65" t="str">
        <f>'Revenue Input'!B18</f>
        <v>8590</v>
      </c>
      <c r="C22" s="65" t="str">
        <f>'Revenue Input'!C18</f>
        <v>One Time Funds / Teacher Effectiveness</v>
      </c>
      <c r="D22" s="64">
        <f>IF('Revenue Input'!$H18="","",IF('Cash Flow %s Yr5'!D22="","",'Cash Flow %s Yr5'!D22*'Revenue Input'!$H18))</f>
        <v>0</v>
      </c>
      <c r="E22" s="64">
        <f>IF('Revenue Input'!$H18="","",IF('Cash Flow %s Yr5'!E22="","",'Cash Flow %s Yr5'!E22*'Revenue Input'!$H18))</f>
        <v>0</v>
      </c>
      <c r="F22" s="64">
        <f>IF('Revenue Input'!$H18="","",IF('Cash Flow %s Yr5'!F22="","",'Cash Flow %s Yr5'!F22*'Revenue Input'!$H18))</f>
        <v>0</v>
      </c>
      <c r="G22" s="64">
        <f>IF('Revenue Input'!$H18="","",IF('Cash Flow %s Yr5'!G22="","",'Cash Flow %s Yr5'!G22*'Revenue Input'!$H18))</f>
        <v>0</v>
      </c>
      <c r="H22" s="64">
        <f>IF('Revenue Input'!$H18="","",IF('Cash Flow %s Yr5'!H22="","",'Cash Flow %s Yr5'!H22*'Revenue Input'!$H18))</f>
        <v>0</v>
      </c>
      <c r="I22" s="64">
        <f>IF('Revenue Input'!$H18="","",IF('Cash Flow %s Yr5'!I22="","",'Cash Flow %s Yr5'!I22*'Revenue Input'!$H18))</f>
        <v>0</v>
      </c>
      <c r="J22" s="64">
        <f>IF('Revenue Input'!$H18="","",IF('Cash Flow %s Yr5'!J22="","",'Cash Flow %s Yr5'!J22*'Revenue Input'!$H18))</f>
        <v>0</v>
      </c>
      <c r="K22" s="64">
        <f>IF('Revenue Input'!$H18="","",IF('Cash Flow %s Yr5'!K22="","",'Cash Flow %s Yr5'!K22*'Revenue Input'!$H18))</f>
        <v>0</v>
      </c>
      <c r="L22" s="64">
        <f>IF('Revenue Input'!$H18="","",IF('Cash Flow %s Yr5'!L22="","",'Cash Flow %s Yr5'!L22*'Revenue Input'!$H18))</f>
        <v>0</v>
      </c>
      <c r="M22" s="64">
        <f>IF('Revenue Input'!$H18="","",IF('Cash Flow %s Yr5'!M22="","",'Cash Flow %s Yr5'!M22*'Revenue Input'!$H18))</f>
        <v>0</v>
      </c>
      <c r="N22" s="64">
        <f>IF('Revenue Input'!$H18="","",IF('Cash Flow %s Yr5'!N22="","",'Cash Flow %s Yr5'!N22*'Revenue Input'!$H18))</f>
        <v>0</v>
      </c>
      <c r="O22" s="64">
        <f>IF('Revenue Input'!$H18="","",IF('Cash Flow %s Yr5'!O22="","",'Cash Flow %s Yr5'!O22*'Revenue Input'!$H18))</f>
        <v>0</v>
      </c>
      <c r="P22" s="64">
        <f>IF('Revenue Input'!$H18="","",IF('Cash Flow %s Yr5'!P22="","",'Cash Flow %s Yr5'!P22*'Revenue Input'!$H18))</f>
        <v>0</v>
      </c>
      <c r="Q22" s="64">
        <f>IF('Revenue Input'!$H18="","",IF('Cash Flow %s Yr5'!Q22="","",'Cash Flow %s Yr5'!Q22*'Revenue Input'!$H18))</f>
        <v>0</v>
      </c>
      <c r="R22" s="64">
        <f>IF('Revenue Input'!$H18="","",IF('Cash Flow %s Yr5'!R22="","",'Cash Flow %s Yr5'!R22*'Revenue Input'!$H18))</f>
        <v>0</v>
      </c>
      <c r="S22" s="111" t="str">
        <f>IF(SUM(D22:R22)&gt;0,SUM(D22:R22)/'Revenue Input'!$H18,"")</f>
        <v/>
      </c>
    </row>
    <row r="23" spans="1:19" s="31" customFormat="1" ht="18.75" x14ac:dyDescent="0.3">
      <c r="A23" s="47"/>
      <c r="B23" s="73"/>
      <c r="C23" s="34" t="s">
        <v>740</v>
      </c>
      <c r="D23" s="173">
        <f>SUM(D12:D22)</f>
        <v>371124.61</v>
      </c>
      <c r="E23" s="173">
        <f t="shared" ref="E23:R23" si="0">SUM(E12:E22)</f>
        <v>169587.76</v>
      </c>
      <c r="F23" s="173">
        <f t="shared" si="0"/>
        <v>224580.19999999998</v>
      </c>
      <c r="G23" s="173">
        <f t="shared" si="0"/>
        <v>390271.82</v>
      </c>
      <c r="H23" s="173">
        <f t="shared" si="0"/>
        <v>385973.82</v>
      </c>
      <c r="I23" s="173">
        <f t="shared" si="0"/>
        <v>298750.32</v>
      </c>
      <c r="J23" s="173">
        <f t="shared" si="0"/>
        <v>392388.62</v>
      </c>
      <c r="K23" s="173">
        <f t="shared" si="0"/>
        <v>385973.82</v>
      </c>
      <c r="L23" s="173">
        <f t="shared" si="0"/>
        <v>351980.28</v>
      </c>
      <c r="M23" s="173">
        <f t="shared" si="0"/>
        <v>383516.95999999996</v>
      </c>
      <c r="N23" s="173">
        <f t="shared" si="0"/>
        <v>377102.16000000003</v>
      </c>
      <c r="O23" s="173">
        <f t="shared" si="0"/>
        <v>413504.7</v>
      </c>
      <c r="P23" s="173">
        <f t="shared" si="0"/>
        <v>378756.43999999994</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Input'!$H22="","",IF('Cash Flow %s Yr5'!D26="","",'Cash Flow %s Yr5'!D26*'Revenue Input'!$H22))</f>
        <v/>
      </c>
      <c r="E26" s="64" t="str">
        <f>IF('Revenue Input'!$H22="","",IF('Cash Flow %s Yr5'!E26="","",'Cash Flow %s Yr5'!E26*'Revenue Input'!$H22))</f>
        <v/>
      </c>
      <c r="F26" s="64" t="str">
        <f>IF('Revenue Input'!$H22="","",IF('Cash Flow %s Yr5'!F26="","",'Cash Flow %s Yr5'!F26*'Revenue Input'!$H22))</f>
        <v/>
      </c>
      <c r="G26" s="64" t="str">
        <f>IF('Revenue Input'!$H22="","",IF('Cash Flow %s Yr5'!G26="","",'Cash Flow %s Yr5'!G26*'Revenue Input'!$H22))</f>
        <v/>
      </c>
      <c r="H26" s="64" t="str">
        <f>IF('Revenue Input'!$H22="","",IF('Cash Flow %s Yr5'!H26="","",'Cash Flow %s Yr5'!H26*'Revenue Input'!$H22))</f>
        <v/>
      </c>
      <c r="I26" s="64" t="str">
        <f>IF('Revenue Input'!$H22="","",IF('Cash Flow %s Yr5'!I26="","",'Cash Flow %s Yr5'!I26*'Revenue Input'!$H22))</f>
        <v/>
      </c>
      <c r="J26" s="64" t="str">
        <f>IF('Revenue Input'!$H22="","",IF('Cash Flow %s Yr5'!J26="","",'Cash Flow %s Yr5'!J26*'Revenue Input'!$H22))</f>
        <v/>
      </c>
      <c r="K26" s="64" t="str">
        <f>IF('Revenue Input'!$H22="","",IF('Cash Flow %s Yr5'!K26="","",'Cash Flow %s Yr5'!K26*'Revenue Input'!$H22))</f>
        <v/>
      </c>
      <c r="L26" s="64" t="str">
        <f>IF('Revenue Input'!$H22="","",IF('Cash Flow %s Yr5'!L26="","",'Cash Flow %s Yr5'!L26*'Revenue Input'!$H22))</f>
        <v/>
      </c>
      <c r="M26" s="64" t="str">
        <f>IF('Revenue Input'!$H22="","",IF('Cash Flow %s Yr5'!M26="","",'Cash Flow %s Yr5'!M26*'Revenue Input'!$H22))</f>
        <v/>
      </c>
      <c r="N26" s="64" t="str">
        <f>IF('Revenue Input'!$H22="","",IF('Cash Flow %s Yr5'!N26="","",'Cash Flow %s Yr5'!N26*'Revenue Input'!$H22))</f>
        <v/>
      </c>
      <c r="O26" s="64" t="str">
        <f>IF('Revenue Input'!$H22="","",IF('Cash Flow %s Yr5'!O26="","",'Cash Flow %s Yr5'!O26*'Revenue Input'!$H22))</f>
        <v/>
      </c>
      <c r="P26" s="64" t="str">
        <f>IF('Revenue Input'!$H22="","",IF('Cash Flow %s Yr5'!P26="","",'Cash Flow %s Yr5'!P26*'Revenue Input'!$H22))</f>
        <v/>
      </c>
      <c r="Q26" s="64" t="str">
        <f>IF('Revenue Input'!$H22="","",IF('Cash Flow %s Yr5'!Q26="","",'Cash Flow %s Yr5'!Q26*'Revenue Input'!$H22))</f>
        <v/>
      </c>
      <c r="R26" s="64" t="str">
        <f>IF('Revenue Input'!$H22="","",IF('Cash Flow %s Yr5'!R26="","",'Cash Flow %s Yr5'!R26*'Revenue Input'!$H22))</f>
        <v/>
      </c>
      <c r="S26" s="111" t="str">
        <f>IF(SUM(D26:R26)&gt;0,SUM(D26:R26)/'Revenue Input'!$H22,"")</f>
        <v/>
      </c>
    </row>
    <row r="27" spans="1:19" s="31" customFormat="1" ht="18.75" x14ac:dyDescent="0.3">
      <c r="A27" s="47"/>
      <c r="B27" s="65" t="str">
        <f>'Revenue Input'!B23</f>
        <v>8290</v>
      </c>
      <c r="C27" s="65" t="str">
        <f>'Revenue Input'!C23</f>
        <v>All Other Federal Revenue, inc Facilities Incentive Grants program</v>
      </c>
      <c r="D27" s="64" t="str">
        <f>IF('Revenue Input'!$H23="","",IF('Cash Flow %s Yr5'!D27="","",'Cash Flow %s Yr5'!D27*'Revenue Input'!$H23))</f>
        <v/>
      </c>
      <c r="E27" s="64" t="str">
        <f>IF('Revenue Input'!$H23="","",IF('Cash Flow %s Yr5'!E27="","",'Cash Flow %s Yr5'!E27*'Revenue Input'!$H23))</f>
        <v/>
      </c>
      <c r="F27" s="64" t="str">
        <f>IF('Revenue Input'!$H23="","",IF('Cash Flow %s Yr5'!F27="","",'Cash Flow %s Yr5'!F27*'Revenue Input'!$H23))</f>
        <v/>
      </c>
      <c r="G27" s="64" t="str">
        <f>IF('Revenue Input'!$H23="","",IF('Cash Flow %s Yr5'!G27="","",'Cash Flow %s Yr5'!G27*'Revenue Input'!$H23))</f>
        <v/>
      </c>
      <c r="H27" s="64" t="str">
        <f>IF('Revenue Input'!$H23="","",IF('Cash Flow %s Yr5'!H27="","",'Cash Flow %s Yr5'!H27*'Revenue Input'!$H23))</f>
        <v/>
      </c>
      <c r="I27" s="64" t="str">
        <f>IF('Revenue Input'!$H23="","",IF('Cash Flow %s Yr5'!I27="","",'Cash Flow %s Yr5'!I27*'Revenue Input'!$H23))</f>
        <v/>
      </c>
      <c r="J27" s="64" t="str">
        <f>IF('Revenue Input'!$H23="","",IF('Cash Flow %s Yr5'!J27="","",'Cash Flow %s Yr5'!J27*'Revenue Input'!$H23))</f>
        <v/>
      </c>
      <c r="K27" s="64" t="str">
        <f>IF('Revenue Input'!$H23="","",IF('Cash Flow %s Yr5'!K27="","",'Cash Flow %s Yr5'!K27*'Revenue Input'!$H23))</f>
        <v/>
      </c>
      <c r="L27" s="64" t="str">
        <f>IF('Revenue Input'!$H23="","",IF('Cash Flow %s Yr5'!L27="","",'Cash Flow %s Yr5'!L27*'Revenue Input'!$H23))</f>
        <v/>
      </c>
      <c r="M27" s="64" t="str">
        <f>IF('Revenue Input'!$H23="","",IF('Cash Flow %s Yr5'!M27="","",'Cash Flow %s Yr5'!M27*'Revenue Input'!$H23))</f>
        <v/>
      </c>
      <c r="N27" s="64" t="str">
        <f>IF('Revenue Input'!$H23="","",IF('Cash Flow %s Yr5'!N27="","",'Cash Flow %s Yr5'!N27*'Revenue Input'!$H23))</f>
        <v/>
      </c>
      <c r="O27" s="64" t="str">
        <f>IF('Revenue Input'!$H23="","",IF('Cash Flow %s Yr5'!O27="","",'Cash Flow %s Yr5'!O27*'Revenue Input'!$H23))</f>
        <v/>
      </c>
      <c r="P27" s="64" t="str">
        <f>IF('Revenue Input'!$H23="","",IF('Cash Flow %s Yr5'!P27="","",'Cash Flow %s Yr5'!P27*'Revenue Input'!$H23))</f>
        <v/>
      </c>
      <c r="Q27" s="64" t="str">
        <f>IF('Revenue Input'!$H23="","",IF('Cash Flow %s Yr5'!Q27="","",'Cash Flow %s Yr5'!Q27*'Revenue Input'!$H23))</f>
        <v/>
      </c>
      <c r="R27" s="64" t="str">
        <f>IF('Revenue Input'!$H23="","",IF('Cash Flow %s Yr5'!R27="","",'Cash Flow %s Yr5'!R27*'Revenue Input'!$H23))</f>
        <v/>
      </c>
      <c r="S27" s="111" t="str">
        <f>IF(SUM(D27:R27)&gt;0,SUM(D27:R27)/'Revenue Input'!$H23,"")</f>
        <v/>
      </c>
    </row>
    <row r="28" spans="1:19" s="31" customFormat="1" ht="18.75" x14ac:dyDescent="0.3">
      <c r="A28" s="47"/>
      <c r="B28" s="65" t="str">
        <f>'Revenue Input'!B24</f>
        <v>8291</v>
      </c>
      <c r="C28" s="65" t="str">
        <f>'Revenue Input'!C24</f>
        <v>Title I</v>
      </c>
      <c r="D28" s="64">
        <f>IF('Revenue Input'!$H24="","",IF('Cash Flow %s Yr5'!D28="","",'Cash Flow %s Yr5'!D28*'Revenue Input'!$H24))</f>
        <v>0</v>
      </c>
      <c r="E28" s="64">
        <f>IF('Revenue Input'!$H24="","",IF('Cash Flow %s Yr5'!E28="","",'Cash Flow %s Yr5'!E28*'Revenue Input'!$H24))</f>
        <v>0</v>
      </c>
      <c r="F28" s="64">
        <f>IF('Revenue Input'!$H24="","",IF('Cash Flow %s Yr5'!F28="","",'Cash Flow %s Yr5'!F28*'Revenue Input'!$H24))</f>
        <v>0</v>
      </c>
      <c r="G28" s="64">
        <f>IF('Revenue Input'!$H24="","",IF('Cash Flow %s Yr5'!G28="","",'Cash Flow %s Yr5'!G28*'Revenue Input'!$H24))</f>
        <v>0</v>
      </c>
      <c r="H28" s="64">
        <f>IF('Revenue Input'!$H24="","",IF('Cash Flow %s Yr5'!H28="","",'Cash Flow %s Yr5'!H28*'Revenue Input'!$H24))</f>
        <v>0</v>
      </c>
      <c r="I28" s="64">
        <f>IF('Revenue Input'!$H24="","",IF('Cash Flow %s Yr5'!I28="","",'Cash Flow %s Yr5'!I28*'Revenue Input'!$H24))</f>
        <v>0</v>
      </c>
      <c r="J28" s="64">
        <f>IF('Revenue Input'!$H24="","",IF('Cash Flow %s Yr5'!J28="","",'Cash Flow %s Yr5'!J28*'Revenue Input'!$H24))</f>
        <v>21334.5</v>
      </c>
      <c r="K28" s="64">
        <f>IF('Revenue Input'!$H24="","",IF('Cash Flow %s Yr5'!K28="","",'Cash Flow %s Yr5'!K28*'Revenue Input'!$H24))</f>
        <v>0</v>
      </c>
      <c r="L28" s="64">
        <f>IF('Revenue Input'!$H24="","",IF('Cash Flow %s Yr5'!L28="","",'Cash Flow %s Yr5'!L28*'Revenue Input'!$H24))</f>
        <v>0</v>
      </c>
      <c r="M28" s="64">
        <f>IF('Revenue Input'!$H24="","",IF('Cash Flow %s Yr5'!M28="","",'Cash Flow %s Yr5'!M28*'Revenue Input'!$H24))</f>
        <v>42669</v>
      </c>
      <c r="N28" s="64">
        <f>IF('Revenue Input'!$H24="","",IF('Cash Flow %s Yr5'!N28="","",'Cash Flow %s Yr5'!N28*'Revenue Input'!$H24))</f>
        <v>0</v>
      </c>
      <c r="O28" s="64">
        <f>IF('Revenue Input'!$H24="","",IF('Cash Flow %s Yr5'!O28="","",'Cash Flow %s Yr5'!O28*'Revenue Input'!$H24))</f>
        <v>21334.5</v>
      </c>
      <c r="P28" s="64">
        <f>IF('Revenue Input'!$H24="","",IF('Cash Flow %s Yr5'!P28="","",'Cash Flow %s Yr5'!P28*'Revenue Input'!$H24))</f>
        <v>0</v>
      </c>
      <c r="Q28" s="64">
        <f>IF('Revenue Input'!$H24="","",IF('Cash Flow %s Yr5'!Q28="","",'Cash Flow %s Yr5'!Q28*'Revenue Input'!$H24))</f>
        <v>0</v>
      </c>
      <c r="R28" s="64">
        <f>IF('Revenue Input'!$H24="","",IF('Cash Flow %s Yr5'!R28="","",'Cash Flow %s Yr5'!R28*'Revenue Input'!$H24))</f>
        <v>0</v>
      </c>
      <c r="S28" s="111">
        <f>IF(SUM(D28:R28)&gt;0,SUM(D28:R28)/'Revenue Input'!$H24,"")</f>
        <v>1</v>
      </c>
    </row>
    <row r="29" spans="1:19" s="31" customFormat="1" ht="18.75" x14ac:dyDescent="0.3">
      <c r="A29" s="47"/>
      <c r="B29" s="65" t="str">
        <f>'Revenue Input'!B25</f>
        <v>8292</v>
      </c>
      <c r="C29" s="65" t="str">
        <f>'Revenue Input'!C25</f>
        <v>Title II</v>
      </c>
      <c r="D29" s="64">
        <f>IF('Revenue Input'!$H25="","",IF('Cash Flow %s Yr5'!D29="","",'Cash Flow %s Yr5'!D29*'Revenue Input'!$H25))</f>
        <v>0</v>
      </c>
      <c r="E29" s="64">
        <f>IF('Revenue Input'!$H25="","",IF('Cash Flow %s Yr5'!E29="","",'Cash Flow %s Yr5'!E29*'Revenue Input'!$H25))</f>
        <v>0</v>
      </c>
      <c r="F29" s="64">
        <f>IF('Revenue Input'!$H25="","",IF('Cash Flow %s Yr5'!F29="","",'Cash Flow %s Yr5'!F29*'Revenue Input'!$H25))</f>
        <v>0</v>
      </c>
      <c r="G29" s="64">
        <f>IF('Revenue Input'!$H25="","",IF('Cash Flow %s Yr5'!G29="","",'Cash Flow %s Yr5'!G29*'Revenue Input'!$H25))</f>
        <v>0</v>
      </c>
      <c r="H29" s="64">
        <f>IF('Revenue Input'!$H25="","",IF('Cash Flow %s Yr5'!H29="","",'Cash Flow %s Yr5'!H29*'Revenue Input'!$H25))</f>
        <v>0</v>
      </c>
      <c r="I29" s="64">
        <f>IF('Revenue Input'!$H25="","",IF('Cash Flow %s Yr5'!I29="","",'Cash Flow %s Yr5'!I29*'Revenue Input'!$H25))</f>
        <v>0</v>
      </c>
      <c r="J29" s="64">
        <f>IF('Revenue Input'!$H25="","",IF('Cash Flow %s Yr5'!J29="","",'Cash Flow %s Yr5'!J29*'Revenue Input'!$H25))</f>
        <v>2636</v>
      </c>
      <c r="K29" s="64">
        <f>IF('Revenue Input'!$H25="","",IF('Cash Flow %s Yr5'!K29="","",'Cash Flow %s Yr5'!K29*'Revenue Input'!$H25))</f>
        <v>0</v>
      </c>
      <c r="L29" s="64">
        <f>IF('Revenue Input'!$H25="","",IF('Cash Flow %s Yr5'!L29="","",'Cash Flow %s Yr5'!L29*'Revenue Input'!$H25))</f>
        <v>0</v>
      </c>
      <c r="M29" s="64">
        <f>IF('Revenue Input'!$H25="","",IF('Cash Flow %s Yr5'!M29="","",'Cash Flow %s Yr5'!M29*'Revenue Input'!$H25))</f>
        <v>5272</v>
      </c>
      <c r="N29" s="64">
        <f>IF('Revenue Input'!$H25="","",IF('Cash Flow %s Yr5'!N29="","",'Cash Flow %s Yr5'!N29*'Revenue Input'!$H25))</f>
        <v>0</v>
      </c>
      <c r="O29" s="64">
        <f>IF('Revenue Input'!$H25="","",IF('Cash Flow %s Yr5'!O29="","",'Cash Flow %s Yr5'!O29*'Revenue Input'!$H25))</f>
        <v>2636</v>
      </c>
      <c r="P29" s="64">
        <f>IF('Revenue Input'!$H25="","",IF('Cash Flow %s Yr5'!P29="","",'Cash Flow %s Yr5'!P29*'Revenue Input'!$H25))</f>
        <v>0</v>
      </c>
      <c r="Q29" s="64">
        <f>IF('Revenue Input'!$H25="","",IF('Cash Flow %s Yr5'!Q29="","",'Cash Flow %s Yr5'!Q29*'Revenue Input'!$H25))</f>
        <v>0</v>
      </c>
      <c r="R29" s="64">
        <f>IF('Revenue Input'!$H25="","",IF('Cash Flow %s Yr5'!R29="","",'Cash Flow %s Yr5'!R29*'Revenue Input'!$H25))</f>
        <v>0</v>
      </c>
      <c r="S29" s="111">
        <f>IF(SUM(D29:R29)&gt;0,SUM(D29:R29)/'Revenue Input'!$H25,"")</f>
        <v>1</v>
      </c>
    </row>
    <row r="30" spans="1:19" s="31" customFormat="1" ht="18.75" x14ac:dyDescent="0.3">
      <c r="A30" s="47"/>
      <c r="B30" s="65" t="str">
        <f>'Revenue Input'!B26</f>
        <v>8293</v>
      </c>
      <c r="C30" s="65" t="str">
        <f>'Revenue Input'!C26</f>
        <v>Title III</v>
      </c>
      <c r="D30" s="64" t="str">
        <f>IF('Revenue Input'!$H26="","",IF('Cash Flow %s Yr5'!D30="","",'Cash Flow %s Yr5'!D30*'Revenue Input'!$H26))</f>
        <v/>
      </c>
      <c r="E30" s="64" t="str">
        <f>IF('Revenue Input'!$H26="","",IF('Cash Flow %s Yr5'!E30="","",'Cash Flow %s Yr5'!E30*'Revenue Input'!$H26))</f>
        <v/>
      </c>
      <c r="F30" s="64" t="str">
        <f>IF('Revenue Input'!$H26="","",IF('Cash Flow %s Yr5'!F30="","",'Cash Flow %s Yr5'!F30*'Revenue Input'!$H26))</f>
        <v/>
      </c>
      <c r="G30" s="64" t="str">
        <f>IF('Revenue Input'!$H26="","",IF('Cash Flow %s Yr5'!G30="","",'Cash Flow %s Yr5'!G30*'Revenue Input'!$H26))</f>
        <v/>
      </c>
      <c r="H30" s="64" t="str">
        <f>IF('Revenue Input'!$H26="","",IF('Cash Flow %s Yr5'!H30="","",'Cash Flow %s Yr5'!H30*'Revenue Input'!$H26))</f>
        <v/>
      </c>
      <c r="I30" s="64" t="str">
        <f>IF('Revenue Input'!$H26="","",IF('Cash Flow %s Yr5'!I30="","",'Cash Flow %s Yr5'!I30*'Revenue Input'!$H26))</f>
        <v/>
      </c>
      <c r="J30" s="64" t="str">
        <f>IF('Revenue Input'!$H26="","",IF('Cash Flow %s Yr5'!J30="","",'Cash Flow %s Yr5'!J30*'Revenue Input'!$H26))</f>
        <v/>
      </c>
      <c r="K30" s="64" t="str">
        <f>IF('Revenue Input'!$H26="","",IF('Cash Flow %s Yr5'!K30="","",'Cash Flow %s Yr5'!K30*'Revenue Input'!$H26))</f>
        <v/>
      </c>
      <c r="L30" s="64" t="str">
        <f>IF('Revenue Input'!$H26="","",IF('Cash Flow %s Yr5'!L30="","",'Cash Flow %s Yr5'!L30*'Revenue Input'!$H26))</f>
        <v/>
      </c>
      <c r="M30" s="64" t="str">
        <f>IF('Revenue Input'!$H26="","",IF('Cash Flow %s Yr5'!M30="","",'Cash Flow %s Yr5'!M30*'Revenue Input'!$H26))</f>
        <v/>
      </c>
      <c r="N30" s="64" t="str">
        <f>IF('Revenue Input'!$H26="","",IF('Cash Flow %s Yr5'!N30="","",'Cash Flow %s Yr5'!N30*'Revenue Input'!$H26))</f>
        <v/>
      </c>
      <c r="O30" s="64" t="str">
        <f>IF('Revenue Input'!$H26="","",IF('Cash Flow %s Yr5'!O30="","",'Cash Flow %s Yr5'!O30*'Revenue Input'!$H26))</f>
        <v/>
      </c>
      <c r="P30" s="64" t="str">
        <f>IF('Revenue Input'!$H26="","",IF('Cash Flow %s Yr5'!P30="","",'Cash Flow %s Yr5'!P30*'Revenue Input'!$H26))</f>
        <v/>
      </c>
      <c r="Q30" s="64" t="str">
        <f>IF('Revenue Input'!$H26="","",IF('Cash Flow %s Yr5'!Q30="","",'Cash Flow %s Yr5'!Q30*'Revenue Input'!$H26))</f>
        <v/>
      </c>
      <c r="R30" s="64" t="str">
        <f>IF('Revenue Input'!$H26="","",IF('Cash Flow %s Yr5'!R30="","",'Cash Flow %s Yr5'!R30*'Revenue Input'!$H26))</f>
        <v/>
      </c>
      <c r="S30" s="111" t="str">
        <f>IF(SUM(D30:R30)&gt;0,SUM(D30:R30)/'Revenue Input'!$H26,"")</f>
        <v/>
      </c>
    </row>
    <row r="31" spans="1:19" s="31" customFormat="1" ht="18.75" x14ac:dyDescent="0.3">
      <c r="A31" s="47"/>
      <c r="B31" s="65" t="str">
        <f>'Revenue Input'!B27</f>
        <v>8294</v>
      </c>
      <c r="C31" s="65" t="str">
        <f>'Revenue Input'!C27</f>
        <v>Title IV</v>
      </c>
      <c r="D31" s="64" t="str">
        <f>IF('Revenue Input'!$H27="","",IF('Cash Flow %s Yr5'!D31="","",'Cash Flow %s Yr5'!D31*'Revenue Input'!$H27))</f>
        <v/>
      </c>
      <c r="E31" s="64" t="str">
        <f>IF('Revenue Input'!$H27="","",IF('Cash Flow %s Yr5'!E31="","",'Cash Flow %s Yr5'!E31*'Revenue Input'!$H27))</f>
        <v/>
      </c>
      <c r="F31" s="64" t="str">
        <f>IF('Revenue Input'!$H27="","",IF('Cash Flow %s Yr5'!F31="","",'Cash Flow %s Yr5'!F31*'Revenue Input'!$H27))</f>
        <v/>
      </c>
      <c r="G31" s="64" t="str">
        <f>IF('Revenue Input'!$H27="","",IF('Cash Flow %s Yr5'!G31="","",'Cash Flow %s Yr5'!G31*'Revenue Input'!$H27))</f>
        <v/>
      </c>
      <c r="H31" s="64" t="str">
        <f>IF('Revenue Input'!$H27="","",IF('Cash Flow %s Yr5'!H31="","",'Cash Flow %s Yr5'!H31*'Revenue Input'!$H27))</f>
        <v/>
      </c>
      <c r="I31" s="64" t="str">
        <f>IF('Revenue Input'!$H27="","",IF('Cash Flow %s Yr5'!I31="","",'Cash Flow %s Yr5'!I31*'Revenue Input'!$H27))</f>
        <v/>
      </c>
      <c r="J31" s="64" t="str">
        <f>IF('Revenue Input'!$H27="","",IF('Cash Flow %s Yr5'!J31="","",'Cash Flow %s Yr5'!J31*'Revenue Input'!$H27))</f>
        <v/>
      </c>
      <c r="K31" s="64" t="str">
        <f>IF('Revenue Input'!$H27="","",IF('Cash Flow %s Yr5'!K31="","",'Cash Flow %s Yr5'!K31*'Revenue Input'!$H27))</f>
        <v/>
      </c>
      <c r="L31" s="64" t="str">
        <f>IF('Revenue Input'!$H27="","",IF('Cash Flow %s Yr5'!L31="","",'Cash Flow %s Yr5'!L31*'Revenue Input'!$H27))</f>
        <v/>
      </c>
      <c r="M31" s="64" t="str">
        <f>IF('Revenue Input'!$H27="","",IF('Cash Flow %s Yr5'!M31="","",'Cash Flow %s Yr5'!M31*'Revenue Input'!$H27))</f>
        <v/>
      </c>
      <c r="N31" s="64" t="str">
        <f>IF('Revenue Input'!$H27="","",IF('Cash Flow %s Yr5'!N31="","",'Cash Flow %s Yr5'!N31*'Revenue Input'!$H27))</f>
        <v/>
      </c>
      <c r="O31" s="64" t="str">
        <f>IF('Revenue Input'!$H27="","",IF('Cash Flow %s Yr5'!O31="","",'Cash Flow %s Yr5'!O31*'Revenue Input'!$H27))</f>
        <v/>
      </c>
      <c r="P31" s="64" t="str">
        <f>IF('Revenue Input'!$H27="","",IF('Cash Flow %s Yr5'!P31="","",'Cash Flow %s Yr5'!P31*'Revenue Input'!$H27))</f>
        <v/>
      </c>
      <c r="Q31" s="64" t="str">
        <f>IF('Revenue Input'!$H27="","",IF('Cash Flow %s Yr5'!Q31="","",'Cash Flow %s Yr5'!Q31*'Revenue Input'!$H27))</f>
        <v/>
      </c>
      <c r="R31" s="64" t="str">
        <f>IF('Revenue Input'!$H27="","",IF('Cash Flow %s Yr5'!R31="","",'Cash Flow %s Yr5'!R31*'Revenue Input'!$H27))</f>
        <v/>
      </c>
      <c r="S31" s="111" t="str">
        <f>IF(SUM(D31:R31)&gt;0,SUM(D31:R31)/'Revenue Input'!$H27,"")</f>
        <v/>
      </c>
    </row>
    <row r="32" spans="1:19" s="31" customFormat="1" ht="18.75" x14ac:dyDescent="0.3">
      <c r="A32" s="47"/>
      <c r="B32" s="65" t="str">
        <f>'Revenue Input'!B28</f>
        <v>8295</v>
      </c>
      <c r="C32" s="65" t="str">
        <f>'Revenue Input'!C28</f>
        <v>Title V</v>
      </c>
      <c r="D32" s="64" t="str">
        <f>IF('Revenue Input'!$H28="","",IF('Cash Flow %s Yr5'!D32="","",'Cash Flow %s Yr5'!D32*'Revenue Input'!$H28))</f>
        <v/>
      </c>
      <c r="E32" s="64" t="str">
        <f>IF('Revenue Input'!$H28="","",IF('Cash Flow %s Yr5'!E32="","",'Cash Flow %s Yr5'!E32*'Revenue Input'!$H28))</f>
        <v/>
      </c>
      <c r="F32" s="64" t="str">
        <f>IF('Revenue Input'!$H28="","",IF('Cash Flow %s Yr5'!F32="","",'Cash Flow %s Yr5'!F32*'Revenue Input'!$H28))</f>
        <v/>
      </c>
      <c r="G32" s="64" t="str">
        <f>IF('Revenue Input'!$H28="","",IF('Cash Flow %s Yr5'!G32="","",'Cash Flow %s Yr5'!G32*'Revenue Input'!$H28))</f>
        <v/>
      </c>
      <c r="H32" s="64" t="str">
        <f>IF('Revenue Input'!$H28="","",IF('Cash Flow %s Yr5'!H32="","",'Cash Flow %s Yr5'!H32*'Revenue Input'!$H28))</f>
        <v/>
      </c>
      <c r="I32" s="64" t="str">
        <f>IF('Revenue Input'!$H28="","",IF('Cash Flow %s Yr5'!I32="","",'Cash Flow %s Yr5'!I32*'Revenue Input'!$H28))</f>
        <v/>
      </c>
      <c r="J32" s="64" t="str">
        <f>IF('Revenue Input'!$H28="","",IF('Cash Flow %s Yr5'!J32="","",'Cash Flow %s Yr5'!J32*'Revenue Input'!$H28))</f>
        <v/>
      </c>
      <c r="K32" s="64" t="str">
        <f>IF('Revenue Input'!$H28="","",IF('Cash Flow %s Yr5'!K32="","",'Cash Flow %s Yr5'!K32*'Revenue Input'!$H28))</f>
        <v/>
      </c>
      <c r="L32" s="64" t="str">
        <f>IF('Revenue Input'!$H28="","",IF('Cash Flow %s Yr5'!L32="","",'Cash Flow %s Yr5'!L32*'Revenue Input'!$H28))</f>
        <v/>
      </c>
      <c r="M32" s="64" t="str">
        <f>IF('Revenue Input'!$H28="","",IF('Cash Flow %s Yr5'!M32="","",'Cash Flow %s Yr5'!M32*'Revenue Input'!$H28))</f>
        <v/>
      </c>
      <c r="N32" s="64" t="str">
        <f>IF('Revenue Input'!$H28="","",IF('Cash Flow %s Yr5'!N32="","",'Cash Flow %s Yr5'!N32*'Revenue Input'!$H28))</f>
        <v/>
      </c>
      <c r="O32" s="64" t="str">
        <f>IF('Revenue Input'!$H28="","",IF('Cash Flow %s Yr5'!O32="","",'Cash Flow %s Yr5'!O32*'Revenue Input'!$H28))</f>
        <v/>
      </c>
      <c r="P32" s="64" t="str">
        <f>IF('Revenue Input'!$H28="","",IF('Cash Flow %s Yr5'!P32="","",'Cash Flow %s Yr5'!P32*'Revenue Input'!$H28))</f>
        <v/>
      </c>
      <c r="Q32" s="64" t="str">
        <f>IF('Revenue Input'!$H28="","",IF('Cash Flow %s Yr5'!Q32="","",'Cash Flow %s Yr5'!Q32*'Revenue Input'!$H28))</f>
        <v/>
      </c>
      <c r="R32" s="64" t="str">
        <f>IF('Revenue Input'!$H28="","",IF('Cash Flow %s Yr5'!R32="","",'Cash Flow %s Yr5'!R32*'Revenue Input'!$H28))</f>
        <v/>
      </c>
      <c r="S32" s="111" t="str">
        <f>IF(SUM(D32:R32)&gt;0,SUM(D32:R32)/'Revenue Input'!$H28,"")</f>
        <v/>
      </c>
    </row>
    <row r="33" spans="1:19" s="31" customFormat="1" ht="18.75" x14ac:dyDescent="0.3">
      <c r="A33" s="47"/>
      <c r="B33" s="65" t="str">
        <f>'Revenue Input'!B29</f>
        <v>8299</v>
      </c>
      <c r="C33" s="65" t="str">
        <f>'Revenue Input'!C29</f>
        <v>Prior Year Federal Revenue</v>
      </c>
      <c r="D33" s="64" t="str">
        <f>IF('Revenue Input'!$H29="","",IF('Cash Flow %s Yr5'!D33="","",'Cash Flow %s Yr5'!D33*'Revenue Input'!$H29))</f>
        <v/>
      </c>
      <c r="E33" s="64" t="str">
        <f>IF('Revenue Input'!$H29="","",IF('Cash Flow %s Yr5'!E33="","",'Cash Flow %s Yr5'!E33*'Revenue Input'!$H29))</f>
        <v/>
      </c>
      <c r="F33" s="64" t="str">
        <f>IF('Revenue Input'!$H29="","",IF('Cash Flow %s Yr5'!F33="","",'Cash Flow %s Yr5'!F33*'Revenue Input'!$H29))</f>
        <v/>
      </c>
      <c r="G33" s="64" t="str">
        <f>IF('Revenue Input'!$H29="","",IF('Cash Flow %s Yr5'!G33="","",'Cash Flow %s Yr5'!G33*'Revenue Input'!$H29))</f>
        <v/>
      </c>
      <c r="H33" s="64" t="str">
        <f>IF('Revenue Input'!$H29="","",IF('Cash Flow %s Yr5'!H33="","",'Cash Flow %s Yr5'!H33*'Revenue Input'!$H29))</f>
        <v/>
      </c>
      <c r="I33" s="64" t="str">
        <f>IF('Revenue Input'!$H29="","",IF('Cash Flow %s Yr5'!I33="","",'Cash Flow %s Yr5'!I33*'Revenue Input'!$H29))</f>
        <v/>
      </c>
      <c r="J33" s="64" t="str">
        <f>IF('Revenue Input'!$H29="","",IF('Cash Flow %s Yr5'!J33="","",'Cash Flow %s Yr5'!J33*'Revenue Input'!$H29))</f>
        <v/>
      </c>
      <c r="K33" s="64" t="str">
        <f>IF('Revenue Input'!$H29="","",IF('Cash Flow %s Yr5'!K33="","",'Cash Flow %s Yr5'!K33*'Revenue Input'!$H29))</f>
        <v/>
      </c>
      <c r="L33" s="64" t="str">
        <f>IF('Revenue Input'!$H29="","",IF('Cash Flow %s Yr5'!L33="","",'Cash Flow %s Yr5'!L33*'Revenue Input'!$H29))</f>
        <v/>
      </c>
      <c r="M33" s="64" t="str">
        <f>IF('Revenue Input'!$H29="","",IF('Cash Flow %s Yr5'!M33="","",'Cash Flow %s Yr5'!M33*'Revenue Input'!$H29))</f>
        <v/>
      </c>
      <c r="N33" s="64" t="str">
        <f>IF('Revenue Input'!$H29="","",IF('Cash Flow %s Yr5'!N33="","",'Cash Flow %s Yr5'!N33*'Revenue Input'!$H29))</f>
        <v/>
      </c>
      <c r="O33" s="64" t="str">
        <f>IF('Revenue Input'!$H29="","",IF('Cash Flow %s Yr5'!O33="","",'Cash Flow %s Yr5'!O33*'Revenue Input'!$H29))</f>
        <v/>
      </c>
      <c r="P33" s="64" t="str">
        <f>IF('Revenue Input'!$H29="","",IF('Cash Flow %s Yr5'!P33="","",'Cash Flow %s Yr5'!P33*'Revenue Input'!$H29))</f>
        <v/>
      </c>
      <c r="Q33" s="64" t="str">
        <f>IF('Revenue Input'!$H29="","",IF('Cash Flow %s Yr5'!Q33="","",'Cash Flow %s Yr5'!Q33*'Revenue Input'!$H29))</f>
        <v/>
      </c>
      <c r="R33" s="64" t="str">
        <f>IF('Revenue Input'!$H29="","",IF('Cash Flow %s Yr5'!R33="","",'Cash Flow %s Yr5'!R33*'Revenue Input'!$H29))</f>
        <v/>
      </c>
      <c r="S33" s="111" t="str">
        <f>IF(SUM(D33:R33)&gt;0,SUM(D33:R33)/'Revenue Input'!$H29,"")</f>
        <v/>
      </c>
    </row>
    <row r="34" spans="1:19" s="31" customFormat="1" ht="18.75" x14ac:dyDescent="0.3">
      <c r="A34" s="47"/>
      <c r="B34" s="73"/>
      <c r="C34" s="34" t="s">
        <v>740</v>
      </c>
      <c r="D34" s="173">
        <f>SUM(D26:D33)</f>
        <v>0</v>
      </c>
      <c r="E34" s="173">
        <f t="shared" ref="E34:R34" si="1">SUM(E26:E33)</f>
        <v>0</v>
      </c>
      <c r="F34" s="173">
        <f t="shared" si="1"/>
        <v>0</v>
      </c>
      <c r="G34" s="173">
        <f t="shared" si="1"/>
        <v>0</v>
      </c>
      <c r="H34" s="173">
        <f t="shared" si="1"/>
        <v>0</v>
      </c>
      <c r="I34" s="173">
        <f t="shared" si="1"/>
        <v>0</v>
      </c>
      <c r="J34" s="173">
        <f t="shared" si="1"/>
        <v>23970.5</v>
      </c>
      <c r="K34" s="173">
        <f t="shared" si="1"/>
        <v>0</v>
      </c>
      <c r="L34" s="173">
        <f t="shared" si="1"/>
        <v>0</v>
      </c>
      <c r="M34" s="173">
        <f t="shared" si="1"/>
        <v>47941</v>
      </c>
      <c r="N34" s="173">
        <f t="shared" si="1"/>
        <v>0</v>
      </c>
      <c r="O34" s="173">
        <f t="shared" si="1"/>
        <v>23970.5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Input'!$H33="","",IF('Cash Flow %s Yr5'!D37="","",'Cash Flow %s Yr5'!D37*'Revenue Input'!$H33))</f>
        <v/>
      </c>
      <c r="E37" s="64" t="str">
        <f>IF('Revenue Input'!$H33="","",IF('Cash Flow %s Yr5'!E37="","",'Cash Flow %s Yr5'!E37*'Revenue Input'!$H33))</f>
        <v/>
      </c>
      <c r="F37" s="64" t="str">
        <f>IF('Revenue Input'!$H33="","",IF('Cash Flow %s Yr5'!F37="","",'Cash Flow %s Yr5'!F37*'Revenue Input'!$H33))</f>
        <v/>
      </c>
      <c r="G37" s="64" t="str">
        <f>IF('Revenue Input'!$H33="","",IF('Cash Flow %s Yr5'!G37="","",'Cash Flow %s Yr5'!G37*'Revenue Input'!$H33))</f>
        <v/>
      </c>
      <c r="H37" s="64" t="str">
        <f>IF('Revenue Input'!$H33="","",IF('Cash Flow %s Yr5'!H37="","",'Cash Flow %s Yr5'!H37*'Revenue Input'!$H33))</f>
        <v/>
      </c>
      <c r="I37" s="64" t="str">
        <f>IF('Revenue Input'!$H33="","",IF('Cash Flow %s Yr5'!I37="","",'Cash Flow %s Yr5'!I37*'Revenue Input'!$H33))</f>
        <v/>
      </c>
      <c r="J37" s="64" t="str">
        <f>IF('Revenue Input'!$H33="","",IF('Cash Flow %s Yr5'!J37="","",'Cash Flow %s Yr5'!J37*'Revenue Input'!$H33))</f>
        <v/>
      </c>
      <c r="K37" s="64" t="str">
        <f>IF('Revenue Input'!$H33="","",IF('Cash Flow %s Yr5'!K37="","",'Cash Flow %s Yr5'!K37*'Revenue Input'!$H33))</f>
        <v/>
      </c>
      <c r="L37" s="64" t="str">
        <f>IF('Revenue Input'!$H33="","",IF('Cash Flow %s Yr5'!L37="","",'Cash Flow %s Yr5'!L37*'Revenue Input'!$H33))</f>
        <v/>
      </c>
      <c r="M37" s="64" t="str">
        <f>IF('Revenue Input'!$H33="","",IF('Cash Flow %s Yr5'!M37="","",'Cash Flow %s Yr5'!M37*'Revenue Input'!$H33))</f>
        <v/>
      </c>
      <c r="N37" s="64" t="str">
        <f>IF('Revenue Input'!$H33="","",IF('Cash Flow %s Yr5'!N37="","",'Cash Flow %s Yr5'!N37*'Revenue Input'!$H33))</f>
        <v/>
      </c>
      <c r="O37" s="64" t="str">
        <f>IF('Revenue Input'!$H33="","",IF('Cash Flow %s Yr5'!O37="","",'Cash Flow %s Yr5'!O37*'Revenue Input'!$H33))</f>
        <v/>
      </c>
      <c r="P37" s="64" t="str">
        <f>IF('Revenue Input'!$H33="","",IF('Cash Flow %s Yr5'!P37="","",'Cash Flow %s Yr5'!P37*'Revenue Input'!$H33))</f>
        <v/>
      </c>
      <c r="Q37" s="64" t="str">
        <f>IF('Revenue Input'!$H33="","",IF('Cash Flow %s Yr5'!Q37="","",'Cash Flow %s Yr5'!Q37*'Revenue Input'!$H33))</f>
        <v/>
      </c>
      <c r="R37" s="64" t="str">
        <f>IF('Revenue Input'!$H33="","",IF('Cash Flow %s Yr5'!R37="","",'Cash Flow %s Yr5'!R37*'Revenue Input'!$H33))</f>
        <v/>
      </c>
      <c r="S37" s="111" t="str">
        <f>IF(SUM(D37:R37)&gt;0,SUM(D37:R37)/'Revenue Input'!$H33,"")</f>
        <v/>
      </c>
    </row>
    <row r="38" spans="1:19" s="31" customFormat="1" ht="18.75" x14ac:dyDescent="0.3">
      <c r="A38" s="47"/>
      <c r="B38" s="65" t="str">
        <f>'Revenue Input'!B34</f>
        <v>8782</v>
      </c>
      <c r="C38" s="65" t="str">
        <f>'Revenue Input'!C34</f>
        <v>All Other Transfers from County Offices</v>
      </c>
      <c r="D38" s="64" t="str">
        <f>IF('Revenue Input'!$H34="","",IF('Cash Flow %s Yr5'!D38="","",'Cash Flow %s Yr5'!D38*'Revenue Input'!$H34))</f>
        <v/>
      </c>
      <c r="E38" s="64" t="str">
        <f>IF('Revenue Input'!$H34="","",IF('Cash Flow %s Yr5'!E38="","",'Cash Flow %s Yr5'!E38*'Revenue Input'!$H34))</f>
        <v/>
      </c>
      <c r="F38" s="64" t="str">
        <f>IF('Revenue Input'!$H34="","",IF('Cash Flow %s Yr5'!F38="","",'Cash Flow %s Yr5'!F38*'Revenue Input'!$H34))</f>
        <v/>
      </c>
      <c r="G38" s="64" t="str">
        <f>IF('Revenue Input'!$H34="","",IF('Cash Flow %s Yr5'!G38="","",'Cash Flow %s Yr5'!G38*'Revenue Input'!$H34))</f>
        <v/>
      </c>
      <c r="H38" s="64" t="str">
        <f>IF('Revenue Input'!$H34="","",IF('Cash Flow %s Yr5'!H38="","",'Cash Flow %s Yr5'!H38*'Revenue Input'!$H34))</f>
        <v/>
      </c>
      <c r="I38" s="64" t="str">
        <f>IF('Revenue Input'!$H34="","",IF('Cash Flow %s Yr5'!I38="","",'Cash Flow %s Yr5'!I38*'Revenue Input'!$H34))</f>
        <v/>
      </c>
      <c r="J38" s="64" t="str">
        <f>IF('Revenue Input'!$H34="","",IF('Cash Flow %s Yr5'!J38="","",'Cash Flow %s Yr5'!J38*'Revenue Input'!$H34))</f>
        <v/>
      </c>
      <c r="K38" s="64" t="str">
        <f>IF('Revenue Input'!$H34="","",IF('Cash Flow %s Yr5'!K38="","",'Cash Flow %s Yr5'!K38*'Revenue Input'!$H34))</f>
        <v/>
      </c>
      <c r="L38" s="64" t="str">
        <f>IF('Revenue Input'!$H34="","",IF('Cash Flow %s Yr5'!L38="","",'Cash Flow %s Yr5'!L38*'Revenue Input'!$H34))</f>
        <v/>
      </c>
      <c r="M38" s="64" t="str">
        <f>IF('Revenue Input'!$H34="","",IF('Cash Flow %s Yr5'!M38="","",'Cash Flow %s Yr5'!M38*'Revenue Input'!$H34))</f>
        <v/>
      </c>
      <c r="N38" s="64" t="str">
        <f>IF('Revenue Input'!$H34="","",IF('Cash Flow %s Yr5'!N38="","",'Cash Flow %s Yr5'!N38*'Revenue Input'!$H34))</f>
        <v/>
      </c>
      <c r="O38" s="64" t="str">
        <f>IF('Revenue Input'!$H34="","",IF('Cash Flow %s Yr5'!O38="","",'Cash Flow %s Yr5'!O38*'Revenue Input'!$H34))</f>
        <v/>
      </c>
      <c r="P38" s="64" t="str">
        <f>IF('Revenue Input'!$H34="","",IF('Cash Flow %s Yr5'!P38="","",'Cash Flow %s Yr5'!P38*'Revenue Input'!$H34))</f>
        <v/>
      </c>
      <c r="Q38" s="64" t="str">
        <f>IF('Revenue Input'!$H34="","",IF('Cash Flow %s Yr5'!Q38="","",'Cash Flow %s Yr5'!Q38*'Revenue Input'!$H34))</f>
        <v/>
      </c>
      <c r="R38" s="64" t="str">
        <f>IF('Revenue Input'!$H34="","",IF('Cash Flow %s Yr5'!R38="","",'Cash Flow %s Yr5'!R38*'Revenue Input'!$H34))</f>
        <v/>
      </c>
      <c r="S38" s="111" t="str">
        <f>IF(SUM(D38:R38)&gt;0,SUM(D38:R38)/'Revenue Input'!$H34,"")</f>
        <v/>
      </c>
    </row>
    <row r="39" spans="1:19" s="31" customFormat="1" ht="18.75" x14ac:dyDescent="0.3">
      <c r="A39" s="47"/>
      <c r="B39" s="65" t="str">
        <f>'Revenue Input'!B35</f>
        <v>8784</v>
      </c>
      <c r="C39" s="65" t="str">
        <f>'Revenue Input'!C35</f>
        <v>All Other Transfers from Other Locations</v>
      </c>
      <c r="D39" s="64" t="str">
        <f>IF('Revenue Input'!$H35="","",IF('Cash Flow %s Yr5'!D39="","",'Cash Flow %s Yr5'!D39*'Revenue Input'!$H35))</f>
        <v/>
      </c>
      <c r="E39" s="64" t="str">
        <f>IF('Revenue Input'!$H35="","",IF('Cash Flow %s Yr5'!E39="","",'Cash Flow %s Yr5'!E39*'Revenue Input'!$H35))</f>
        <v/>
      </c>
      <c r="F39" s="64" t="str">
        <f>IF('Revenue Input'!$H35="","",IF('Cash Flow %s Yr5'!F39="","",'Cash Flow %s Yr5'!F39*'Revenue Input'!$H35))</f>
        <v/>
      </c>
      <c r="G39" s="64" t="str">
        <f>IF('Revenue Input'!$H35="","",IF('Cash Flow %s Yr5'!G39="","",'Cash Flow %s Yr5'!G39*'Revenue Input'!$H35))</f>
        <v/>
      </c>
      <c r="H39" s="64" t="str">
        <f>IF('Revenue Input'!$H35="","",IF('Cash Flow %s Yr5'!H39="","",'Cash Flow %s Yr5'!H39*'Revenue Input'!$H35))</f>
        <v/>
      </c>
      <c r="I39" s="64" t="str">
        <f>IF('Revenue Input'!$H35="","",IF('Cash Flow %s Yr5'!I39="","",'Cash Flow %s Yr5'!I39*'Revenue Input'!$H35))</f>
        <v/>
      </c>
      <c r="J39" s="64" t="str">
        <f>IF('Revenue Input'!$H35="","",IF('Cash Flow %s Yr5'!J39="","",'Cash Flow %s Yr5'!J39*'Revenue Input'!$H35))</f>
        <v/>
      </c>
      <c r="K39" s="64" t="str">
        <f>IF('Revenue Input'!$H35="","",IF('Cash Flow %s Yr5'!K39="","",'Cash Flow %s Yr5'!K39*'Revenue Input'!$H35))</f>
        <v/>
      </c>
      <c r="L39" s="64" t="str">
        <f>IF('Revenue Input'!$H35="","",IF('Cash Flow %s Yr5'!L39="","",'Cash Flow %s Yr5'!L39*'Revenue Input'!$H35))</f>
        <v/>
      </c>
      <c r="M39" s="64" t="str">
        <f>IF('Revenue Input'!$H35="","",IF('Cash Flow %s Yr5'!M39="","",'Cash Flow %s Yr5'!M39*'Revenue Input'!$H35))</f>
        <v/>
      </c>
      <c r="N39" s="64" t="str">
        <f>IF('Revenue Input'!$H35="","",IF('Cash Flow %s Yr5'!N39="","",'Cash Flow %s Yr5'!N39*'Revenue Input'!$H35))</f>
        <v/>
      </c>
      <c r="O39" s="64" t="str">
        <f>IF('Revenue Input'!$H35="","",IF('Cash Flow %s Yr5'!O39="","",'Cash Flow %s Yr5'!O39*'Revenue Input'!$H35))</f>
        <v/>
      </c>
      <c r="P39" s="64" t="str">
        <f>IF('Revenue Input'!$H35="","",IF('Cash Flow %s Yr5'!P39="","",'Cash Flow %s Yr5'!P39*'Revenue Input'!$H35))</f>
        <v/>
      </c>
      <c r="Q39" s="64" t="str">
        <f>IF('Revenue Input'!$H35="","",IF('Cash Flow %s Yr5'!Q39="","",'Cash Flow %s Yr5'!Q39*'Revenue Input'!$H35))</f>
        <v/>
      </c>
      <c r="R39" s="64" t="str">
        <f>IF('Revenue Input'!$H35="","",IF('Cash Flow %s Yr5'!R39="","",'Cash Flow %s Yr5'!R39*'Revenue Input'!$H35))</f>
        <v/>
      </c>
      <c r="S39" s="111" t="str">
        <f>IF(SUM(D39:R39)&gt;0,SUM(D39:R39)/'Revenue Input'!$H35,"")</f>
        <v/>
      </c>
    </row>
    <row r="40" spans="1:19" s="31" customFormat="1" x14ac:dyDescent="0.25">
      <c r="A40" s="49"/>
      <c r="B40" s="65" t="str">
        <f>'Revenue Input'!B36</f>
        <v>8785</v>
      </c>
      <c r="C40" s="65" t="str">
        <f>'Revenue Input'!C36</f>
        <v>CMO Management fee</v>
      </c>
      <c r="D40" s="64" t="str">
        <f>IF('Revenue Input'!$H36="","",IF('Cash Flow %s Yr5'!D40="","",'Cash Flow %s Yr5'!D40*'Revenue Input'!$H36))</f>
        <v/>
      </c>
      <c r="E40" s="64" t="str">
        <f>IF('Revenue Input'!$H36="","",IF('Cash Flow %s Yr5'!E40="","",'Cash Flow %s Yr5'!E40*'Revenue Input'!$H36))</f>
        <v/>
      </c>
      <c r="F40" s="64" t="str">
        <f>IF('Revenue Input'!$H36="","",IF('Cash Flow %s Yr5'!F40="","",'Cash Flow %s Yr5'!F40*'Revenue Input'!$H36))</f>
        <v/>
      </c>
      <c r="G40" s="64" t="str">
        <f>IF('Revenue Input'!$H36="","",IF('Cash Flow %s Yr5'!G40="","",'Cash Flow %s Yr5'!G40*'Revenue Input'!$H36))</f>
        <v/>
      </c>
      <c r="H40" s="64" t="str">
        <f>IF('Revenue Input'!$H36="","",IF('Cash Flow %s Yr5'!H40="","",'Cash Flow %s Yr5'!H40*'Revenue Input'!$H36))</f>
        <v/>
      </c>
      <c r="I40" s="64" t="str">
        <f>IF('Revenue Input'!$H36="","",IF('Cash Flow %s Yr5'!I40="","",'Cash Flow %s Yr5'!I40*'Revenue Input'!$H36))</f>
        <v/>
      </c>
      <c r="J40" s="64" t="str">
        <f>IF('Revenue Input'!$H36="","",IF('Cash Flow %s Yr5'!J40="","",'Cash Flow %s Yr5'!J40*'Revenue Input'!$H36))</f>
        <v/>
      </c>
      <c r="K40" s="64" t="str">
        <f>IF('Revenue Input'!$H36="","",IF('Cash Flow %s Yr5'!K40="","",'Cash Flow %s Yr5'!K40*'Revenue Input'!$H36))</f>
        <v/>
      </c>
      <c r="L40" s="64" t="str">
        <f>IF('Revenue Input'!$H36="","",IF('Cash Flow %s Yr5'!L40="","",'Cash Flow %s Yr5'!L40*'Revenue Input'!$H36))</f>
        <v/>
      </c>
      <c r="M40" s="64" t="str">
        <f>IF('Revenue Input'!$H36="","",IF('Cash Flow %s Yr5'!M40="","",'Cash Flow %s Yr5'!M40*'Revenue Input'!$H36))</f>
        <v/>
      </c>
      <c r="N40" s="64" t="str">
        <f>IF('Revenue Input'!$H36="","",IF('Cash Flow %s Yr5'!N40="","",'Cash Flow %s Yr5'!N40*'Revenue Input'!$H36))</f>
        <v/>
      </c>
      <c r="O40" s="64" t="str">
        <f>IF('Revenue Input'!$H36="","",IF('Cash Flow %s Yr5'!O40="","",'Cash Flow %s Yr5'!O40*'Revenue Input'!$H36))</f>
        <v/>
      </c>
      <c r="P40" s="64" t="str">
        <f>IF('Revenue Input'!$H36="","",IF('Cash Flow %s Yr5'!P40="","",'Cash Flow %s Yr5'!P40*'Revenue Input'!$H36))</f>
        <v/>
      </c>
      <c r="Q40" s="64" t="str">
        <f>IF('Revenue Input'!$H36="","",IF('Cash Flow %s Yr5'!Q40="","",'Cash Flow %s Yr5'!Q40*'Revenue Input'!$H36))</f>
        <v/>
      </c>
      <c r="R40" s="64" t="str">
        <f>IF('Revenue Input'!$H36="","",IF('Cash Flow %s Yr5'!R40="","",'Cash Flow %s Yr5'!R40*'Revenue Input'!$H36))</f>
        <v/>
      </c>
      <c r="S40" s="111" t="str">
        <f>IF(SUM(D40:R40)&gt;0,SUM(D40:R40)/'Revenue Input'!$H36,"")</f>
        <v/>
      </c>
    </row>
    <row r="41" spans="1:19" s="31" customFormat="1" x14ac:dyDescent="0.25">
      <c r="A41" s="50"/>
      <c r="B41" s="65" t="str">
        <f>'Revenue Input'!B37</f>
        <v>8792</v>
      </c>
      <c r="C41" s="65" t="str">
        <f>'Revenue Input'!C37</f>
        <v>Special Ed - AB 602</v>
      </c>
      <c r="D41" s="64">
        <f>IF('Revenue Input'!$H37="","",IF('Cash Flow %s Yr5'!D41="","",'Cash Flow %s Yr5'!D41*'Revenue Input'!$H37))</f>
        <v>0</v>
      </c>
      <c r="E41" s="64">
        <f>IF('Revenue Input'!$H37="","",IF('Cash Flow %s Yr5'!E41="","",'Cash Flow %s Yr5'!E41*'Revenue Input'!$H37))</f>
        <v>0</v>
      </c>
      <c r="F41" s="64">
        <f>IF('Revenue Input'!$H37="","",IF('Cash Flow %s Yr5'!F41="","",'Cash Flow %s Yr5'!F41*'Revenue Input'!$H37))</f>
        <v>17213.8</v>
      </c>
      <c r="G41" s="64">
        <f>IF('Revenue Input'!$H37="","",IF('Cash Flow %s Yr5'!G41="","",'Cash Flow %s Yr5'!G41*'Revenue Input'!$H37))</f>
        <v>17213.8</v>
      </c>
      <c r="H41" s="64">
        <f>IF('Revenue Input'!$H37="","",IF('Cash Flow %s Yr5'!H41="","",'Cash Flow %s Yr5'!H41*'Revenue Input'!$H37))</f>
        <v>17213.8</v>
      </c>
      <c r="I41" s="64">
        <f>IF('Revenue Input'!$H37="","",IF('Cash Flow %s Yr5'!I41="","",'Cash Flow %s Yr5'!I41*'Revenue Input'!$H37))</f>
        <v>17213.8</v>
      </c>
      <c r="J41" s="64">
        <f>IF('Revenue Input'!$H37="","",IF('Cash Flow %s Yr5'!J41="","",'Cash Flow %s Yr5'!J41*'Revenue Input'!$H37))</f>
        <v>17213.8</v>
      </c>
      <c r="K41" s="64">
        <f>IF('Revenue Input'!$H37="","",IF('Cash Flow %s Yr5'!K41="","",'Cash Flow %s Yr5'!K41*'Revenue Input'!$H37))</f>
        <v>17213.8</v>
      </c>
      <c r="L41" s="64">
        <f>IF('Revenue Input'!$H37="","",IF('Cash Flow %s Yr5'!L41="","",'Cash Flow %s Yr5'!L41*'Revenue Input'!$H37))</f>
        <v>17213.8</v>
      </c>
      <c r="M41" s="64">
        <f>IF('Revenue Input'!$H37="","",IF('Cash Flow %s Yr5'!M41="","",'Cash Flow %s Yr5'!M41*'Revenue Input'!$H37))</f>
        <v>17213.8</v>
      </c>
      <c r="N41" s="64">
        <f>IF('Revenue Input'!$H37="","",IF('Cash Flow %s Yr5'!N41="","",'Cash Flow %s Yr5'!N41*'Revenue Input'!$H37))</f>
        <v>17213.8</v>
      </c>
      <c r="O41" s="64">
        <f>IF('Revenue Input'!$H37="","",IF('Cash Flow %s Yr5'!O41="","",'Cash Flow %s Yr5'!O41*'Revenue Input'!$H37))</f>
        <v>17213.8</v>
      </c>
      <c r="P41" s="64">
        <f>IF('Revenue Input'!$H37="","",IF('Cash Flow %s Yr5'!P41="","",'Cash Flow %s Yr5'!P41*'Revenue Input'!$H37))</f>
        <v>0</v>
      </c>
      <c r="Q41" s="64">
        <f>IF('Revenue Input'!$H37="","",IF('Cash Flow %s Yr5'!Q41="","",'Cash Flow %s Yr5'!Q41*'Revenue Input'!$H37))</f>
        <v>0</v>
      </c>
      <c r="R41" s="64">
        <f>IF('Revenue Input'!$H37="","",IF('Cash Flow %s Yr5'!R41="","",'Cash Flow %s Yr5'!R41*'Revenue Input'!$H37))</f>
        <v>0</v>
      </c>
      <c r="S41" s="111">
        <f>IF(SUM(D41:R41)&gt;0,SUM(D41:R41)/'Revenue Input'!$H37,"")</f>
        <v>0.99999999999999978</v>
      </c>
    </row>
    <row r="42" spans="1:19" s="31" customFormat="1" ht="18.75" x14ac:dyDescent="0.3">
      <c r="A42" s="47"/>
      <c r="B42" s="65" t="str">
        <f>'Revenue Input'!B38</f>
        <v>8980</v>
      </c>
      <c r="C42" s="65" t="str">
        <f>'Revenue Input'!C38</f>
        <v>Student Lunch Revenue</v>
      </c>
      <c r="D42" s="64" t="str">
        <f>IF('Revenue Input'!$H38="","",IF('Cash Flow %s Yr5'!D42="","",'Cash Flow %s Yr5'!D42*'Revenue Input'!$H38))</f>
        <v/>
      </c>
      <c r="E42" s="64" t="str">
        <f>IF('Revenue Input'!$H38="","",IF('Cash Flow %s Yr5'!E42="","",'Cash Flow %s Yr5'!E42*'Revenue Input'!$H38))</f>
        <v/>
      </c>
      <c r="F42" s="64" t="str">
        <f>IF('Revenue Input'!$H38="","",IF('Cash Flow %s Yr5'!F42="","",'Cash Flow %s Yr5'!F42*'Revenue Input'!$H38))</f>
        <v/>
      </c>
      <c r="G42" s="64" t="str">
        <f>IF('Revenue Input'!$H38="","",IF('Cash Flow %s Yr5'!G42="","",'Cash Flow %s Yr5'!G42*'Revenue Input'!$H38))</f>
        <v/>
      </c>
      <c r="H42" s="64" t="str">
        <f>IF('Revenue Input'!$H38="","",IF('Cash Flow %s Yr5'!H42="","",'Cash Flow %s Yr5'!H42*'Revenue Input'!$H38))</f>
        <v/>
      </c>
      <c r="I42" s="64" t="str">
        <f>IF('Revenue Input'!$H38="","",IF('Cash Flow %s Yr5'!I42="","",'Cash Flow %s Yr5'!I42*'Revenue Input'!$H38))</f>
        <v/>
      </c>
      <c r="J42" s="64" t="str">
        <f>IF('Revenue Input'!$H38="","",IF('Cash Flow %s Yr5'!J42="","",'Cash Flow %s Yr5'!J42*'Revenue Input'!$H38))</f>
        <v/>
      </c>
      <c r="K42" s="64" t="str">
        <f>IF('Revenue Input'!$H38="","",IF('Cash Flow %s Yr5'!K42="","",'Cash Flow %s Yr5'!K42*'Revenue Input'!$H38))</f>
        <v/>
      </c>
      <c r="L42" s="64" t="str">
        <f>IF('Revenue Input'!$H38="","",IF('Cash Flow %s Yr5'!L42="","",'Cash Flow %s Yr5'!L42*'Revenue Input'!$H38))</f>
        <v/>
      </c>
      <c r="M42" s="64" t="str">
        <f>IF('Revenue Input'!$H38="","",IF('Cash Flow %s Yr5'!M42="","",'Cash Flow %s Yr5'!M42*'Revenue Input'!$H38))</f>
        <v/>
      </c>
      <c r="N42" s="64" t="str">
        <f>IF('Revenue Input'!$H38="","",IF('Cash Flow %s Yr5'!N42="","",'Cash Flow %s Yr5'!N42*'Revenue Input'!$H38))</f>
        <v/>
      </c>
      <c r="O42" s="64" t="str">
        <f>IF('Revenue Input'!$H38="","",IF('Cash Flow %s Yr5'!O42="","",'Cash Flow %s Yr5'!O42*'Revenue Input'!$H38))</f>
        <v/>
      </c>
      <c r="P42" s="64" t="str">
        <f>IF('Revenue Input'!$H38="","",IF('Cash Flow %s Yr5'!P42="","",'Cash Flow %s Yr5'!P42*'Revenue Input'!$H38))</f>
        <v/>
      </c>
      <c r="Q42" s="64" t="str">
        <f>IF('Revenue Input'!$H38="","",IF('Cash Flow %s Yr5'!Q42="","",'Cash Flow %s Yr5'!Q42*'Revenue Input'!$H38))</f>
        <v/>
      </c>
      <c r="R42" s="64" t="str">
        <f>IF('Revenue Input'!$H38="","",IF('Cash Flow %s Yr5'!R42="","",'Cash Flow %s Yr5'!R42*'Revenue Input'!$H38))</f>
        <v/>
      </c>
      <c r="S42" s="111" t="str">
        <f>IF(SUM(D42:R42)&gt;0,SUM(D42:R42)/'Revenue Input'!$H38,"")</f>
        <v/>
      </c>
    </row>
    <row r="43" spans="1:19" s="31" customFormat="1" ht="18.75" x14ac:dyDescent="0.3">
      <c r="A43" s="47"/>
      <c r="B43" s="65" t="str">
        <f>'Revenue Input'!B39</f>
        <v>8982</v>
      </c>
      <c r="C43" s="65" t="str">
        <f>'Revenue Input'!C39</f>
        <v>Foundation Grants</v>
      </c>
      <c r="D43" s="64">
        <f>IF('Revenue Input'!$H39="","",IF('Cash Flow %s Yr5'!D43="","",'Cash Flow %s Yr5'!D43*'Revenue Input'!$H39))</f>
        <v>0</v>
      </c>
      <c r="E43" s="64">
        <f>IF('Revenue Input'!$H39="","",IF('Cash Flow %s Yr5'!E43="","",'Cash Flow %s Yr5'!E43*'Revenue Input'!$H39))</f>
        <v>0</v>
      </c>
      <c r="F43" s="64">
        <f>IF('Revenue Input'!$H39="","",IF('Cash Flow %s Yr5'!F43="","",'Cash Flow %s Yr5'!F43*'Revenue Input'!$H39))</f>
        <v>0</v>
      </c>
      <c r="G43" s="64">
        <f>IF('Revenue Input'!$H39="","",IF('Cash Flow %s Yr5'!G43="","",'Cash Flow %s Yr5'!G43*'Revenue Input'!$H39))</f>
        <v>0</v>
      </c>
      <c r="H43" s="64">
        <f>IF('Revenue Input'!$H39="","",IF('Cash Flow %s Yr5'!H43="","",'Cash Flow %s Yr5'!H43*'Revenue Input'!$H39))</f>
        <v>0</v>
      </c>
      <c r="I43" s="64">
        <f>IF('Revenue Input'!$H39="","",IF('Cash Flow %s Yr5'!I43="","",'Cash Flow %s Yr5'!I43*'Revenue Input'!$H39))</f>
        <v>0</v>
      </c>
      <c r="J43" s="64">
        <f>IF('Revenue Input'!$H39="","",IF('Cash Flow %s Yr5'!J43="","",'Cash Flow %s Yr5'!J43*'Revenue Input'!$H39))</f>
        <v>0</v>
      </c>
      <c r="K43" s="64">
        <f>IF('Revenue Input'!$H39="","",IF('Cash Flow %s Yr5'!K43="","",'Cash Flow %s Yr5'!K43*'Revenue Input'!$H39))</f>
        <v>0</v>
      </c>
      <c r="L43" s="64">
        <f>IF('Revenue Input'!$H39="","",IF('Cash Flow %s Yr5'!L43="","",'Cash Flow %s Yr5'!L43*'Revenue Input'!$H39))</f>
        <v>0</v>
      </c>
      <c r="M43" s="64">
        <f>IF('Revenue Input'!$H39="","",IF('Cash Flow %s Yr5'!M43="","",'Cash Flow %s Yr5'!M43*'Revenue Input'!$H39))</f>
        <v>0</v>
      </c>
      <c r="N43" s="64">
        <f>IF('Revenue Input'!$H39="","",IF('Cash Flow %s Yr5'!N43="","",'Cash Flow %s Yr5'!N43*'Revenue Input'!$H39))</f>
        <v>0</v>
      </c>
      <c r="O43" s="64">
        <f>IF('Revenue Input'!$H39="","",IF('Cash Flow %s Yr5'!O43="","",'Cash Flow %s Yr5'!O43*'Revenue Input'!$H39))</f>
        <v>0</v>
      </c>
      <c r="P43" s="64">
        <f>IF('Revenue Input'!$H39="","",IF('Cash Flow %s Yr5'!P43="","",'Cash Flow %s Yr5'!P43*'Revenue Input'!$H39))</f>
        <v>0</v>
      </c>
      <c r="Q43" s="64">
        <f>IF('Revenue Input'!$H39="","",IF('Cash Flow %s Yr5'!Q43="","",'Cash Flow %s Yr5'!Q43*'Revenue Input'!$H39))</f>
        <v>0</v>
      </c>
      <c r="R43" s="64">
        <f>IF('Revenue Input'!$H39="","",IF('Cash Flow %s Yr5'!R43="","",'Cash Flow %s Yr5'!R43*'Revenue Input'!$H39))</f>
        <v>0</v>
      </c>
      <c r="S43" s="111" t="str">
        <f>IF(SUM(D43:R43)&gt;0,SUM(D43:R43)/'Revenue Input'!$H39,"")</f>
        <v/>
      </c>
    </row>
    <row r="44" spans="1:19" s="31" customFormat="1" ht="18.75" x14ac:dyDescent="0.3">
      <c r="A44" s="47"/>
      <c r="B44" s="65" t="str">
        <f>'Revenue Input'!B40</f>
        <v>8983</v>
      </c>
      <c r="C44" s="65" t="str">
        <f>'Revenue Input'!C40</f>
        <v>All Other Local Revenue</v>
      </c>
      <c r="D44" s="64">
        <f>IF('Revenue Input'!$H40="","",IF('Cash Flow %s Yr5'!D44="","",'Cash Flow %s Yr5'!D44*'Revenue Input'!$H40))</f>
        <v>3297.81</v>
      </c>
      <c r="E44" s="64">
        <f>IF('Revenue Input'!$H40="","",IF('Cash Flow %s Yr5'!E44="","",'Cash Flow %s Yr5'!E44*'Revenue Input'!$H40))</f>
        <v>356.52</v>
      </c>
      <c r="F44" s="64">
        <f>IF('Revenue Input'!$H40="","",IF('Cash Flow %s Yr5'!F44="","",'Cash Flow %s Yr5'!F44*'Revenue Input'!$H40))</f>
        <v>0</v>
      </c>
      <c r="G44" s="64">
        <f>IF('Revenue Input'!$H40="","",IF('Cash Flow %s Yr5'!G44="","",'Cash Flow %s Yr5'!G44*'Revenue Input'!$H40))</f>
        <v>17736.870000000003</v>
      </c>
      <c r="H44" s="64">
        <f>IF('Revenue Input'!$H40="","",IF('Cash Flow %s Yr5'!H44="","",'Cash Flow %s Yr5'!H44*'Revenue Input'!$H40))</f>
        <v>3297.81</v>
      </c>
      <c r="I44" s="64">
        <f>IF('Revenue Input'!$H40="","",IF('Cash Flow %s Yr5'!I44="","",'Cash Flow %s Yr5'!I44*'Revenue Input'!$H40))</f>
        <v>10695.6</v>
      </c>
      <c r="J44" s="64">
        <f>IF('Revenue Input'!$H40="","",IF('Cash Flow %s Yr5'!J44="","",'Cash Flow %s Yr5'!J44*'Revenue Input'!$H40))</f>
        <v>10695.6</v>
      </c>
      <c r="K44" s="64">
        <f>IF('Revenue Input'!$H40="","",IF('Cash Flow %s Yr5'!K44="","",'Cash Flow %s Yr5'!K44*'Revenue Input'!$H40))</f>
        <v>10695.6</v>
      </c>
      <c r="L44" s="64">
        <f>IF('Revenue Input'!$H40="","",IF('Cash Flow %s Yr5'!L44="","",'Cash Flow %s Yr5'!L44*'Revenue Input'!$H40))</f>
        <v>10695.6</v>
      </c>
      <c r="M44" s="64">
        <f>IF('Revenue Input'!$H40="","",IF('Cash Flow %s Yr5'!M44="","",'Cash Flow %s Yr5'!M44*'Revenue Input'!$H40))</f>
        <v>10695.6</v>
      </c>
      <c r="N44" s="64">
        <f>IF('Revenue Input'!$H40="","",IF('Cash Flow %s Yr5'!N44="","",'Cash Flow %s Yr5'!N44*'Revenue Input'!$H40))</f>
        <v>10695.6</v>
      </c>
      <c r="O44" s="64">
        <f>IF('Revenue Input'!$H40="","",IF('Cash Flow %s Yr5'!O44="","",'Cash Flow %s Yr5'!O44*'Revenue Input'!$H40))</f>
        <v>267.39</v>
      </c>
      <c r="P44" s="64">
        <f>IF('Revenue Input'!$H40="","",IF('Cash Flow %s Yr5'!P44="","",'Cash Flow %s Yr5'!P44*'Revenue Input'!$H40))</f>
        <v>0</v>
      </c>
      <c r="Q44" s="64">
        <f>IF('Revenue Input'!$H40="","",IF('Cash Flow %s Yr5'!Q44="","",'Cash Flow %s Yr5'!Q44*'Revenue Input'!$H40))</f>
        <v>0</v>
      </c>
      <c r="R44" s="64">
        <f>IF('Revenue Input'!$H40="","",IF('Cash Flow %s Yr5'!R44="","",'Cash Flow %s Yr5'!R44*'Revenue Input'!$H40))</f>
        <v>0</v>
      </c>
      <c r="S44" s="111">
        <f>IF(SUM(D44:R44)&gt;0,SUM(D44:R44)/'Revenue Input'!$H40,"")</f>
        <v>1.0000000000000002</v>
      </c>
    </row>
    <row r="45" spans="1:19" s="31" customFormat="1" ht="18.75" x14ac:dyDescent="0.3">
      <c r="A45" s="47"/>
      <c r="B45" s="65" t="str">
        <f>'Revenue Input'!B41</f>
        <v>8984</v>
      </c>
      <c r="C45" s="65" t="str">
        <f>'Revenue Input'!C41</f>
        <v>Field Trip Revenue</v>
      </c>
      <c r="D45" s="64">
        <f>IF('Revenue Input'!$H41="","",IF('Cash Flow %s Yr5'!D45="","",'Cash Flow %s Yr5'!D45*'Revenue Input'!$H41))</f>
        <v>0</v>
      </c>
      <c r="E45" s="64">
        <f>IF('Revenue Input'!$H41="","",IF('Cash Flow %s Yr5'!E45="","",'Cash Flow %s Yr5'!E45*'Revenue Input'!$H41))</f>
        <v>0</v>
      </c>
      <c r="F45" s="64">
        <f>IF('Revenue Input'!$H41="","",IF('Cash Flow %s Yr5'!F45="","",'Cash Flow %s Yr5'!F45*'Revenue Input'!$H41))</f>
        <v>0</v>
      </c>
      <c r="G45" s="64">
        <f>IF('Revenue Input'!$H41="","",IF('Cash Flow %s Yr5'!G45="","",'Cash Flow %s Yr5'!G45*'Revenue Input'!$H41))</f>
        <v>0</v>
      </c>
      <c r="H45" s="64">
        <f>IF('Revenue Input'!$H41="","",IF('Cash Flow %s Yr5'!H45="","",'Cash Flow %s Yr5'!H45*'Revenue Input'!$H41))</f>
        <v>0</v>
      </c>
      <c r="I45" s="64">
        <f>IF('Revenue Input'!$H41="","",IF('Cash Flow %s Yr5'!I45="","",'Cash Flow %s Yr5'!I45*'Revenue Input'!$H41))</f>
        <v>0</v>
      </c>
      <c r="J45" s="64">
        <f>IF('Revenue Input'!$H41="","",IF('Cash Flow %s Yr5'!J45="","",'Cash Flow %s Yr5'!J45*'Revenue Input'!$H41))</f>
        <v>0</v>
      </c>
      <c r="K45" s="64">
        <f>IF('Revenue Input'!$H41="","",IF('Cash Flow %s Yr5'!K45="","",'Cash Flow %s Yr5'!K45*'Revenue Input'!$H41))</f>
        <v>0</v>
      </c>
      <c r="L45" s="64">
        <f>IF('Revenue Input'!$H41="","",IF('Cash Flow %s Yr5'!L45="","",'Cash Flow %s Yr5'!L45*'Revenue Input'!$H41))</f>
        <v>0</v>
      </c>
      <c r="M45" s="64">
        <f>IF('Revenue Input'!$H41="","",IF('Cash Flow %s Yr5'!M45="","",'Cash Flow %s Yr5'!M45*'Revenue Input'!$H41))</f>
        <v>0</v>
      </c>
      <c r="N45" s="64">
        <f>IF('Revenue Input'!$H41="","",IF('Cash Flow %s Yr5'!N45="","",'Cash Flow %s Yr5'!N45*'Revenue Input'!$H41))</f>
        <v>0</v>
      </c>
      <c r="O45" s="64">
        <f>IF('Revenue Input'!$H41="","",IF('Cash Flow %s Yr5'!O45="","",'Cash Flow %s Yr5'!O45*'Revenue Input'!$H41))</f>
        <v>0</v>
      </c>
      <c r="P45" s="64">
        <f>IF('Revenue Input'!$H41="","",IF('Cash Flow %s Yr5'!P45="","",'Cash Flow %s Yr5'!P45*'Revenue Input'!$H41))</f>
        <v>0</v>
      </c>
      <c r="Q45" s="64">
        <f>IF('Revenue Input'!$H41="","",IF('Cash Flow %s Yr5'!Q45="","",'Cash Flow %s Yr5'!Q45*'Revenue Input'!$H41))</f>
        <v>0</v>
      </c>
      <c r="R45" s="64">
        <f>IF('Revenue Input'!$H41="","",IF('Cash Flow %s Yr5'!R45="","",'Cash Flow %s Yr5'!R45*'Revenue Input'!$H41))</f>
        <v>0</v>
      </c>
      <c r="S45" s="111" t="str">
        <f>IF(SUM(D45:R45)&gt;0,SUM(D45:R45)/'Revenue Input'!$H41,"")</f>
        <v/>
      </c>
    </row>
    <row r="46" spans="1:19" s="31" customFormat="1" ht="18.75" x14ac:dyDescent="0.3">
      <c r="A46" s="47"/>
      <c r="B46" s="65" t="str">
        <f>'Revenue Input'!B42</f>
        <v>8985</v>
      </c>
      <c r="C46" s="65" t="str">
        <f>'Revenue Input'!C42</f>
        <v>School Site Fundraising</v>
      </c>
      <c r="D46" s="64">
        <f>IF('Revenue Input'!$H42="","",IF('Cash Flow %s Yr5'!D49="","",'Cash Flow %s Yr5'!D49*'Revenue Input'!$H42))</f>
        <v>0</v>
      </c>
      <c r="E46" s="64">
        <f>IF('Revenue Input'!$H42="","",IF('Cash Flow %s Yr5'!E49="","",'Cash Flow %s Yr5'!E49*'Revenue Input'!$H42))</f>
        <v>0</v>
      </c>
      <c r="F46" s="64">
        <f>IF('Revenue Input'!$H42="","",IF('Cash Flow %s Yr5'!F49="","",'Cash Flow %s Yr5'!F49*'Revenue Input'!$H42))</f>
        <v>0</v>
      </c>
      <c r="G46" s="64">
        <f>IF('Revenue Input'!$H42="","",IF('Cash Flow %s Yr5'!G49="","",'Cash Flow %s Yr5'!G49*'Revenue Input'!$H42))</f>
        <v>0</v>
      </c>
      <c r="H46" s="64">
        <f>IF('Revenue Input'!$H42="","",IF('Cash Flow %s Yr5'!H49="","",'Cash Flow %s Yr5'!H49*'Revenue Input'!$H42))</f>
        <v>0</v>
      </c>
      <c r="I46" s="64">
        <f>IF('Revenue Input'!$H42="","",IF('Cash Flow %s Yr5'!I49="","",'Cash Flow %s Yr5'!I49*'Revenue Input'!$H42))</f>
        <v>0</v>
      </c>
      <c r="J46" s="64">
        <f>IF('Revenue Input'!$H42="","",IF('Cash Flow %s Yr5'!J49="","",'Cash Flow %s Yr5'!J49*'Revenue Input'!$H42))</f>
        <v>0</v>
      </c>
      <c r="K46" s="64">
        <f>IF('Revenue Input'!$H42="","",IF('Cash Flow %s Yr5'!K49="","",'Cash Flow %s Yr5'!K49*'Revenue Input'!$H42))</f>
        <v>0</v>
      </c>
      <c r="L46" s="64">
        <f>IF('Revenue Input'!$H42="","",IF('Cash Flow %s Yr5'!L49="","",'Cash Flow %s Yr5'!L49*'Revenue Input'!$H42))</f>
        <v>0</v>
      </c>
      <c r="M46" s="64">
        <f>IF('Revenue Input'!$H42="","",IF('Cash Flow %s Yr5'!M49="","",'Cash Flow %s Yr5'!M49*'Revenue Input'!$H42))</f>
        <v>0</v>
      </c>
      <c r="N46" s="64">
        <f>IF('Revenue Input'!$H42="","",IF('Cash Flow %s Yr5'!N49="","",'Cash Flow %s Yr5'!N49*'Revenue Input'!$H42))</f>
        <v>0</v>
      </c>
      <c r="O46" s="64">
        <f>IF('Revenue Input'!$H42="","",IF('Cash Flow %s Yr5'!O49="","",'Cash Flow %s Yr5'!O49*'Revenue Input'!$H42))</f>
        <v>0</v>
      </c>
      <c r="P46" s="64">
        <f>IF('Revenue Input'!$H42="","",IF('Cash Flow %s Yr5'!P49="","",'Cash Flow %s Yr5'!P49*'Revenue Input'!$H42))</f>
        <v>0</v>
      </c>
      <c r="Q46" s="64">
        <f>IF('Revenue Input'!$H42="","",IF('Cash Flow %s Yr5'!Q49="","",'Cash Flow %s Yr5'!Q49*'Revenue Input'!$H42))</f>
        <v>0</v>
      </c>
      <c r="R46" s="64">
        <f>IF('Revenue Input'!$H42="","",IF('Cash Flow %s Yr5'!R49="","",'Cash Flow %s Yr5'!R49*'Revenue Input'!$H42))</f>
        <v>0</v>
      </c>
      <c r="S46" s="111" t="str">
        <f>IF(SUM(D46:R46)&gt;0,SUM(D46:R46)/'Revenue Input'!$H42,"")</f>
        <v/>
      </c>
    </row>
    <row r="47" spans="1:19" s="31" customFormat="1" ht="18.75" x14ac:dyDescent="0.3">
      <c r="A47" s="47"/>
      <c r="B47" s="65" t="str">
        <f>'Revenue Input'!B43</f>
        <v>8986</v>
      </c>
      <c r="C47" s="65" t="str">
        <f>'Revenue Input'!C43</f>
        <v>Rental Income</v>
      </c>
      <c r="D47" s="64" t="str">
        <f>IF('Revenue Input'!$H43="","",IF('Cash Flow %s Yr5'!D50="","",'Cash Flow %s Yr5'!D50*'Revenue Input'!$H43))</f>
        <v/>
      </c>
      <c r="E47" s="64" t="str">
        <f>IF('Revenue Input'!$H43="","",IF('Cash Flow %s Yr5'!E50="","",'Cash Flow %s Yr5'!E50*'Revenue Input'!$H43))</f>
        <v/>
      </c>
      <c r="F47" s="64" t="str">
        <f>IF('Revenue Input'!$H43="","",IF('Cash Flow %s Yr5'!F50="","",'Cash Flow %s Yr5'!F50*'Revenue Input'!$H43))</f>
        <v/>
      </c>
      <c r="G47" s="64" t="str">
        <f>IF('Revenue Input'!$H43="","",IF('Cash Flow %s Yr5'!G50="","",'Cash Flow %s Yr5'!G50*'Revenue Input'!$H43))</f>
        <v/>
      </c>
      <c r="H47" s="64" t="str">
        <f>IF('Revenue Input'!$H43="","",IF('Cash Flow %s Yr5'!H50="","",'Cash Flow %s Yr5'!H50*'Revenue Input'!$H43))</f>
        <v/>
      </c>
      <c r="I47" s="64" t="str">
        <f>IF('Revenue Input'!$H43="","",IF('Cash Flow %s Yr5'!I50="","",'Cash Flow %s Yr5'!I50*'Revenue Input'!$H43))</f>
        <v/>
      </c>
      <c r="J47" s="64" t="str">
        <f>IF('Revenue Input'!$H43="","",IF('Cash Flow %s Yr5'!J50="","",'Cash Flow %s Yr5'!J50*'Revenue Input'!$H43))</f>
        <v/>
      </c>
      <c r="K47" s="64" t="str">
        <f>IF('Revenue Input'!$H43="","",IF('Cash Flow %s Yr5'!K50="","",'Cash Flow %s Yr5'!K50*'Revenue Input'!$H43))</f>
        <v/>
      </c>
      <c r="L47" s="64" t="str">
        <f>IF('Revenue Input'!$H43="","",IF('Cash Flow %s Yr5'!L50="","",'Cash Flow %s Yr5'!L50*'Revenue Input'!$H43))</f>
        <v/>
      </c>
      <c r="M47" s="64" t="str">
        <f>IF('Revenue Input'!$H43="","",IF('Cash Flow %s Yr5'!M50="","",'Cash Flow %s Yr5'!M50*'Revenue Input'!$H43))</f>
        <v/>
      </c>
      <c r="N47" s="64" t="str">
        <f>IF('Revenue Input'!$H43="","",IF('Cash Flow %s Yr5'!N50="","",'Cash Flow %s Yr5'!N50*'Revenue Input'!$H43))</f>
        <v/>
      </c>
      <c r="O47" s="64" t="str">
        <f>IF('Revenue Input'!$H43="","",IF('Cash Flow %s Yr5'!O50="","",'Cash Flow %s Yr5'!O50*'Revenue Input'!$H43))</f>
        <v/>
      </c>
      <c r="P47" s="64" t="str">
        <f>IF('Revenue Input'!$H43="","",IF('Cash Flow %s Yr5'!P50="","",'Cash Flow %s Yr5'!P50*'Revenue Input'!$H43))</f>
        <v/>
      </c>
      <c r="Q47" s="64" t="str">
        <f>IF('Revenue Input'!$H43="","",IF('Cash Flow %s Yr5'!Q50="","",'Cash Flow %s Yr5'!Q50*'Revenue Input'!$H43))</f>
        <v/>
      </c>
      <c r="R47" s="64" t="str">
        <f>IF('Revenue Input'!$H43="","",IF('Cash Flow %s Yr5'!R50="","",'Cash Flow %s Yr5'!R50*'Revenue Input'!$H43))</f>
        <v/>
      </c>
      <c r="S47" s="111" t="str">
        <f>IF(SUM(D47:R47)&gt;0,SUM(D47:R47)/'Revenue Input'!$H43,"")</f>
        <v/>
      </c>
    </row>
    <row r="48" spans="1:19" s="31" customFormat="1" ht="18.75" x14ac:dyDescent="0.3">
      <c r="A48" s="47"/>
      <c r="B48" s="65" t="str">
        <f>'Revenue Input'!B44</f>
        <v>8989</v>
      </c>
      <c r="C48" s="65" t="str">
        <f>'Revenue Input'!C44</f>
        <v>Fees for Service</v>
      </c>
      <c r="D48" s="64" t="str">
        <f>IF('Revenue Input'!$H44="","",IF('Cash Flow %s Yr5'!D51="","",'Cash Flow %s Yr5'!D51*'Revenue Input'!$H44))</f>
        <v/>
      </c>
      <c r="E48" s="64" t="str">
        <f>IF('Revenue Input'!$H44="","",IF('Cash Flow %s Yr5'!E51="","",'Cash Flow %s Yr5'!E51*'Revenue Input'!$H44))</f>
        <v/>
      </c>
      <c r="F48" s="64" t="str">
        <f>IF('Revenue Input'!$H44="","",IF('Cash Flow %s Yr5'!F51="","",'Cash Flow %s Yr5'!F51*'Revenue Input'!$H44))</f>
        <v/>
      </c>
      <c r="G48" s="64" t="str">
        <f>IF('Revenue Input'!$H44="","",IF('Cash Flow %s Yr5'!G51="","",'Cash Flow %s Yr5'!G51*'Revenue Input'!$H44))</f>
        <v/>
      </c>
      <c r="H48" s="64" t="str">
        <f>IF('Revenue Input'!$H44="","",IF('Cash Flow %s Yr5'!H51="","",'Cash Flow %s Yr5'!H51*'Revenue Input'!$H44))</f>
        <v/>
      </c>
      <c r="I48" s="64" t="str">
        <f>IF('Revenue Input'!$H44="","",IF('Cash Flow %s Yr5'!I51="","",'Cash Flow %s Yr5'!I51*'Revenue Input'!$H44))</f>
        <v/>
      </c>
      <c r="J48" s="64" t="str">
        <f>IF('Revenue Input'!$H44="","",IF('Cash Flow %s Yr5'!J51="","",'Cash Flow %s Yr5'!J51*'Revenue Input'!$H44))</f>
        <v/>
      </c>
      <c r="K48" s="64" t="str">
        <f>IF('Revenue Input'!$H44="","",IF('Cash Flow %s Yr5'!K51="","",'Cash Flow %s Yr5'!K51*'Revenue Input'!$H44))</f>
        <v/>
      </c>
      <c r="L48" s="64" t="str">
        <f>IF('Revenue Input'!$H44="","",IF('Cash Flow %s Yr5'!L51="","",'Cash Flow %s Yr5'!L51*'Revenue Input'!$H44))</f>
        <v/>
      </c>
      <c r="M48" s="64" t="str">
        <f>IF('Revenue Input'!$H44="","",IF('Cash Flow %s Yr5'!M51="","",'Cash Flow %s Yr5'!M51*'Revenue Input'!$H44))</f>
        <v/>
      </c>
      <c r="N48" s="64" t="str">
        <f>IF('Revenue Input'!$H44="","",IF('Cash Flow %s Yr5'!N51="","",'Cash Flow %s Yr5'!N51*'Revenue Input'!$H44))</f>
        <v/>
      </c>
      <c r="O48" s="64" t="str">
        <f>IF('Revenue Input'!$H44="","",IF('Cash Flow %s Yr5'!O51="","",'Cash Flow %s Yr5'!O51*'Revenue Input'!$H44))</f>
        <v/>
      </c>
      <c r="P48" s="64" t="str">
        <f>IF('Revenue Input'!$H44="","",IF('Cash Flow %s Yr5'!P51="","",'Cash Flow %s Yr5'!P51*'Revenue Input'!$H44))</f>
        <v/>
      </c>
      <c r="Q48" s="64" t="str">
        <f>IF('Revenue Input'!$H44="","",IF('Cash Flow %s Yr5'!Q51="","",'Cash Flow %s Yr5'!Q51*'Revenue Input'!$H44))</f>
        <v/>
      </c>
      <c r="R48" s="64" t="str">
        <f>IF('Revenue Input'!$H44="","",IF('Cash Flow %s Yr5'!R51="","",'Cash Flow %s Yr5'!R51*'Revenue Input'!$H44))</f>
        <v/>
      </c>
      <c r="S48" s="111" t="str">
        <f>IF(SUM(D48:R48)&gt;0,SUM(D48:R48)/'Revenue Input'!$H44,"")</f>
        <v/>
      </c>
    </row>
    <row r="49" spans="1:19" s="31" customFormat="1" ht="18.75" x14ac:dyDescent="0.3">
      <c r="A49" s="47"/>
      <c r="B49" s="65" t="str">
        <f>'Revenue Input'!B45</f>
        <v>8999</v>
      </c>
      <c r="C49" s="65" t="str">
        <f>'Revenue Input'!C45</f>
        <v>Revenue Suspense</v>
      </c>
      <c r="D49" s="64" t="str">
        <f>IF('Revenue Input'!$H45="","",IF('Cash Flow %s Yr5'!D52="","",'Cash Flow %s Yr5'!D52*'Revenue Input'!$H45))</f>
        <v/>
      </c>
      <c r="E49" s="64" t="str">
        <f>IF('Revenue Input'!$H45="","",IF('Cash Flow %s Yr5'!E52="","",'Cash Flow %s Yr5'!E52*'Revenue Input'!$H45))</f>
        <v/>
      </c>
      <c r="F49" s="64" t="str">
        <f>IF('Revenue Input'!$H45="","",IF('Cash Flow %s Yr5'!F52="","",'Cash Flow %s Yr5'!F52*'Revenue Input'!$H45))</f>
        <v/>
      </c>
      <c r="G49" s="64" t="str">
        <f>IF('Revenue Input'!$H45="","",IF('Cash Flow %s Yr5'!G52="","",'Cash Flow %s Yr5'!G52*'Revenue Input'!$H45))</f>
        <v/>
      </c>
      <c r="H49" s="64" t="str">
        <f>IF('Revenue Input'!$H45="","",IF('Cash Flow %s Yr5'!H52="","",'Cash Flow %s Yr5'!H52*'Revenue Input'!$H45))</f>
        <v/>
      </c>
      <c r="I49" s="64" t="str">
        <f>IF('Revenue Input'!$H45="","",IF('Cash Flow %s Yr5'!I52="","",'Cash Flow %s Yr5'!I52*'Revenue Input'!$H45))</f>
        <v/>
      </c>
      <c r="J49" s="64" t="str">
        <f>IF('Revenue Input'!$H45="","",IF('Cash Flow %s Yr5'!J52="","",'Cash Flow %s Yr5'!J52*'Revenue Input'!$H45))</f>
        <v/>
      </c>
      <c r="K49" s="64" t="str">
        <f>IF('Revenue Input'!$H45="","",IF('Cash Flow %s Yr5'!K52="","",'Cash Flow %s Yr5'!K52*'Revenue Input'!$H45))</f>
        <v/>
      </c>
      <c r="L49" s="64" t="str">
        <f>IF('Revenue Input'!$H45="","",IF('Cash Flow %s Yr5'!L52="","",'Cash Flow %s Yr5'!L52*'Revenue Input'!$H45))</f>
        <v/>
      </c>
      <c r="M49" s="64" t="str">
        <f>IF('Revenue Input'!$H45="","",IF('Cash Flow %s Yr5'!M52="","",'Cash Flow %s Yr5'!M52*'Revenue Input'!$H45))</f>
        <v/>
      </c>
      <c r="N49" s="64" t="str">
        <f>IF('Revenue Input'!$H45="","",IF('Cash Flow %s Yr5'!N52="","",'Cash Flow %s Yr5'!N52*'Revenue Input'!$H45))</f>
        <v/>
      </c>
      <c r="O49" s="64" t="str">
        <f>IF('Revenue Input'!$H45="","",IF('Cash Flow %s Yr5'!O52="","",'Cash Flow %s Yr5'!O52*'Revenue Input'!$H45))</f>
        <v/>
      </c>
      <c r="P49" s="64" t="str">
        <f>IF('Revenue Input'!$H45="","",IF('Cash Flow %s Yr5'!P52="","",'Cash Flow %s Yr5'!P52*'Revenue Input'!$H45))</f>
        <v/>
      </c>
      <c r="Q49" s="64" t="str">
        <f>IF('Revenue Input'!$H45="","",IF('Cash Flow %s Yr5'!Q52="","",'Cash Flow %s Yr5'!Q52*'Revenue Input'!$H45))</f>
        <v/>
      </c>
      <c r="R49" s="64" t="str">
        <f>IF('Revenue Input'!$H45="","",IF('Cash Flow %s Yr5'!R52="","",'Cash Flow %s Yr5'!R52*'Revenue Input'!$H45))</f>
        <v/>
      </c>
      <c r="S49" s="111" t="str">
        <f>IF(SUM(D49:R49)&gt;0,SUM(D49:R49)/'Revenue Input'!$H45,"")</f>
        <v/>
      </c>
    </row>
    <row r="50" spans="1:19" s="31" customFormat="1" ht="18.75" x14ac:dyDescent="0.3">
      <c r="A50" s="47"/>
      <c r="B50" s="72"/>
      <c r="C50" s="34" t="s">
        <v>740</v>
      </c>
      <c r="D50" s="187">
        <f t="shared" ref="D50:R50" si="2">SUM(D37:D49)</f>
        <v>3297.81</v>
      </c>
      <c r="E50" s="187">
        <f t="shared" si="2"/>
        <v>356.52</v>
      </c>
      <c r="F50" s="187">
        <f t="shared" si="2"/>
        <v>17213.8</v>
      </c>
      <c r="G50" s="187">
        <f t="shared" si="2"/>
        <v>34950.67</v>
      </c>
      <c r="H50" s="187">
        <f t="shared" si="2"/>
        <v>20511.61</v>
      </c>
      <c r="I50" s="187">
        <f t="shared" si="2"/>
        <v>27909.4</v>
      </c>
      <c r="J50" s="187">
        <f t="shared" si="2"/>
        <v>27909.4</v>
      </c>
      <c r="K50" s="187">
        <f t="shared" si="2"/>
        <v>27909.4</v>
      </c>
      <c r="L50" s="187">
        <f t="shared" si="2"/>
        <v>27909.4</v>
      </c>
      <c r="M50" s="187">
        <f t="shared" si="2"/>
        <v>27909.4</v>
      </c>
      <c r="N50" s="187">
        <f t="shared" si="2"/>
        <v>27909.4</v>
      </c>
      <c r="O50" s="187">
        <f t="shared" si="2"/>
        <v>17481.189999999999</v>
      </c>
      <c r="P50" s="187">
        <f t="shared" si="2"/>
        <v>0</v>
      </c>
      <c r="Q50" s="187">
        <f t="shared" si="2"/>
        <v>0</v>
      </c>
      <c r="R50" s="187">
        <f t="shared" si="2"/>
        <v>0</v>
      </c>
      <c r="S50" s="107"/>
    </row>
    <row r="51" spans="1:19" s="31" customFormat="1" ht="18.75" x14ac:dyDescent="0.3">
      <c r="A51" s="47"/>
      <c r="B51" s="49" t="s">
        <v>696</v>
      </c>
      <c r="C51" s="50"/>
      <c r="D51" s="188">
        <f t="shared" ref="D51:R51" si="3">SUM(D50,D34,D23)</f>
        <v>374422.42</v>
      </c>
      <c r="E51" s="188">
        <f t="shared" si="3"/>
        <v>169944.28</v>
      </c>
      <c r="F51" s="188">
        <f t="shared" si="3"/>
        <v>241793.99999999997</v>
      </c>
      <c r="G51" s="188">
        <f t="shared" si="3"/>
        <v>425222.49</v>
      </c>
      <c r="H51" s="188">
        <f t="shared" si="3"/>
        <v>406485.43</v>
      </c>
      <c r="I51" s="188">
        <f t="shared" si="3"/>
        <v>326659.72000000003</v>
      </c>
      <c r="J51" s="188">
        <f t="shared" si="3"/>
        <v>444268.52</v>
      </c>
      <c r="K51" s="188">
        <f t="shared" si="3"/>
        <v>413883.22000000003</v>
      </c>
      <c r="L51" s="188">
        <f t="shared" si="3"/>
        <v>379889.68000000005</v>
      </c>
      <c r="M51" s="188">
        <f t="shared" si="3"/>
        <v>459367.36</v>
      </c>
      <c r="N51" s="188">
        <f t="shared" si="3"/>
        <v>405011.56000000006</v>
      </c>
      <c r="O51" s="188">
        <f t="shared" si="3"/>
        <v>454956.39</v>
      </c>
      <c r="P51" s="188">
        <f t="shared" si="3"/>
        <v>378756.43999999994</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Summary'!$H8="","",IF('Cash Flow %s Yr5'!D55="","",'Cash Flow %s Yr5'!D55*'Expenses Summary'!$H8))</f>
        <v>0</v>
      </c>
      <c r="E55" s="64">
        <f>IF('Expenses Summary'!$H8="","",IF('Cash Flow %s Yr5'!E55="","",'Cash Flow %s Yr5'!E55*'Expenses Summary'!$H8))</f>
        <v>0</v>
      </c>
      <c r="F55" s="64">
        <f>IF('Expenses Summary'!$H8="","",IF('Cash Flow %s Yr5'!F55="","",'Cash Flow %s Yr5'!F55*'Expenses Summary'!$H8))</f>
        <v>110351.00855376</v>
      </c>
      <c r="G55" s="64">
        <f>IF('Expenses Summary'!$H8="","",IF('Cash Flow %s Yr5'!G55="","",'Cash Flow %s Yr5'!G55*'Expenses Summary'!$H8))</f>
        <v>110351.00855376</v>
      </c>
      <c r="H55" s="64">
        <f>IF('Expenses Summary'!$H8="","",IF('Cash Flow %s Yr5'!H55="","",'Cash Flow %s Yr5'!H55*'Expenses Summary'!$H8))</f>
        <v>110351.00855376</v>
      </c>
      <c r="I55" s="64">
        <f>IF('Expenses Summary'!$H8="","",IF('Cash Flow %s Yr5'!I55="","",'Cash Flow %s Yr5'!I55*'Expenses Summary'!$H8))</f>
        <v>110351.00855376</v>
      </c>
      <c r="J55" s="64">
        <f>IF('Expenses Summary'!$H8="","",IF('Cash Flow %s Yr5'!J55="","",'Cash Flow %s Yr5'!J55*'Expenses Summary'!$H8))</f>
        <v>110351.00855376</v>
      </c>
      <c r="K55" s="64">
        <f>IF('Expenses Summary'!$H8="","",IF('Cash Flow %s Yr5'!K55="","",'Cash Flow %s Yr5'!K55*'Expenses Summary'!$H8))</f>
        <v>110351.00855376</v>
      </c>
      <c r="L55" s="64">
        <f>IF('Expenses Summary'!$H8="","",IF('Cash Flow %s Yr5'!L55="","",'Cash Flow %s Yr5'!L55*'Expenses Summary'!$H8))</f>
        <v>110351.00855376</v>
      </c>
      <c r="M55" s="64">
        <f>IF('Expenses Summary'!$H8="","",IF('Cash Flow %s Yr5'!M55="","",'Cash Flow %s Yr5'!M55*'Expenses Summary'!$H8))</f>
        <v>110351.00855376</v>
      </c>
      <c r="N55" s="64">
        <f>IF('Expenses Summary'!$H8="","",IF('Cash Flow %s Yr5'!N55="","",'Cash Flow %s Yr5'!N55*'Expenses Summary'!$H8))</f>
        <v>110351.00855376</v>
      </c>
      <c r="O55" s="64">
        <f>IF('Expenses Summary'!$H8="","",IF('Cash Flow %s Yr5'!O55="","",'Cash Flow %s Yr5'!O55*'Expenses Summary'!$H8))</f>
        <v>110351.00855376</v>
      </c>
      <c r="P55" s="129"/>
      <c r="Q55" s="129"/>
      <c r="R55" s="129"/>
      <c r="S55" s="111">
        <f>IF(SUM(D55:R55)&gt;0,SUM(D55:R55)/'Expenses Summary'!$H8,"")</f>
        <v>0.91999999999999993</v>
      </c>
    </row>
    <row r="56" spans="1:19" x14ac:dyDescent="0.25">
      <c r="A56" s="36"/>
      <c r="B56" s="67" t="str">
        <f>'Expenses Summary'!B9</f>
        <v>1105</v>
      </c>
      <c r="C56" s="67" t="str">
        <f>'Expenses Summary'!C9</f>
        <v>Teachers'  Salaries - Extra Duty Pay</v>
      </c>
      <c r="D56" s="64">
        <f>IF('Expenses Summary'!$H9="","",IF('Cash Flow %s Yr5'!D56="","",'Cash Flow %s Yr5'!D56*'Expenses Summary'!$H9))</f>
        <v>0</v>
      </c>
      <c r="E56" s="64">
        <f>IF('Expenses Summary'!$H9="","",IF('Cash Flow %s Yr5'!E56="","",'Cash Flow %s Yr5'!E56*'Expenses Summary'!$H9))</f>
        <v>0</v>
      </c>
      <c r="F56" s="64">
        <f>IF('Expenses Summary'!$H9="","",IF('Cash Flow %s Yr5'!F56="","",'Cash Flow %s Yr5'!F56*'Expenses Summary'!$H9))</f>
        <v>0</v>
      </c>
      <c r="G56" s="64">
        <f>IF('Expenses Summary'!$H9="","",IF('Cash Flow %s Yr5'!G56="","",'Cash Flow %s Yr5'!G56*'Expenses Summary'!$H9))</f>
        <v>0</v>
      </c>
      <c r="H56" s="64">
        <f>IF('Expenses Summary'!$H9="","",IF('Cash Flow %s Yr5'!H56="","",'Cash Flow %s Yr5'!H56*'Expenses Summary'!$H9))</f>
        <v>0</v>
      </c>
      <c r="I56" s="64">
        <f>IF('Expenses Summary'!$H9="","",IF('Cash Flow %s Yr5'!I56="","",'Cash Flow %s Yr5'!I56*'Expenses Summary'!$H9))</f>
        <v>11142.684000000001</v>
      </c>
      <c r="J56" s="64">
        <f>IF('Expenses Summary'!$H9="","",IF('Cash Flow %s Yr5'!J56="","",'Cash Flow %s Yr5'!J56*'Expenses Summary'!$H9))</f>
        <v>0</v>
      </c>
      <c r="K56" s="64">
        <f>IF('Expenses Summary'!$H9="","",IF('Cash Flow %s Yr5'!K56="","",'Cash Flow %s Yr5'!K56*'Expenses Summary'!$H9))</f>
        <v>0</v>
      </c>
      <c r="L56" s="64">
        <f>IF('Expenses Summary'!$H9="","",IF('Cash Flow %s Yr5'!L56="","",'Cash Flow %s Yr5'!L56*'Expenses Summary'!$H9))</f>
        <v>0</v>
      </c>
      <c r="M56" s="64">
        <f>IF('Expenses Summary'!$H9="","",IF('Cash Flow %s Yr5'!M56="","",'Cash Flow %s Yr5'!M56*'Expenses Summary'!$H9))</f>
        <v>0</v>
      </c>
      <c r="N56" s="64">
        <f>IF('Expenses Summary'!$H9="","",IF('Cash Flow %s Yr5'!N56="","",'Cash Flow %s Yr5'!N56*'Expenses Summary'!$H9))</f>
        <v>0</v>
      </c>
      <c r="O56" s="64">
        <f>IF('Expenses Summary'!$H9="","",IF('Cash Flow %s Yr5'!O56="","",'Cash Flow %s Yr5'!O56*'Expenses Summary'!$H9))</f>
        <v>0</v>
      </c>
      <c r="P56" s="129"/>
      <c r="Q56" s="129"/>
      <c r="R56" s="129"/>
      <c r="S56" s="111">
        <f>IF(SUM(D56:R56)&gt;0,SUM(D56:R56)/'Expenses Summary'!$H9,"")</f>
        <v>1</v>
      </c>
    </row>
    <row r="57" spans="1:19" x14ac:dyDescent="0.25">
      <c r="A57" s="36"/>
      <c r="B57" s="67" t="str">
        <f>'Expenses Summary'!B10</f>
        <v>1120</v>
      </c>
      <c r="C57" s="67" t="str">
        <f>'Expenses Summary'!C10</f>
        <v>Substitute Expense</v>
      </c>
      <c r="D57" s="64">
        <f>IF('Expenses Summary'!$H10="","",IF('Cash Flow %s Yr5'!D57="","",'Cash Flow %s Yr5'!D57*'Expenses Summary'!$H10))</f>
        <v>0</v>
      </c>
      <c r="E57" s="64">
        <f>IF('Expenses Summary'!$H10="","",IF('Cash Flow %s Yr5'!E57="","",'Cash Flow %s Yr5'!E57*'Expenses Summary'!$H10))</f>
        <v>1623.6482400000002</v>
      </c>
      <c r="F57" s="64">
        <f>IF('Expenses Summary'!$H10="","",IF('Cash Flow %s Yr5'!F57="","",'Cash Flow %s Yr5'!F57*'Expenses Summary'!$H10))</f>
        <v>3247.2964800000004</v>
      </c>
      <c r="G57" s="64">
        <f>IF('Expenses Summary'!$H10="","",IF('Cash Flow %s Yr5'!G57="","",'Cash Flow %s Yr5'!G57*'Expenses Summary'!$H10))</f>
        <v>3247.2964800000004</v>
      </c>
      <c r="H57" s="64">
        <f>IF('Expenses Summary'!$H10="","",IF('Cash Flow %s Yr5'!H57="","",'Cash Flow %s Yr5'!H57*'Expenses Summary'!$H10))</f>
        <v>3247.2964800000004</v>
      </c>
      <c r="I57" s="64">
        <f>IF('Expenses Summary'!$H10="","",IF('Cash Flow %s Yr5'!I57="","",'Cash Flow %s Yr5'!I57*'Expenses Summary'!$H10))</f>
        <v>3247.2964800000004</v>
      </c>
      <c r="J57" s="64">
        <f>IF('Expenses Summary'!$H10="","",IF('Cash Flow %s Yr5'!J57="","",'Cash Flow %s Yr5'!J57*'Expenses Summary'!$H10))</f>
        <v>3247.2964800000004</v>
      </c>
      <c r="K57" s="64">
        <f>IF('Expenses Summary'!$H10="","",IF('Cash Flow %s Yr5'!K57="","",'Cash Flow %s Yr5'!K57*'Expenses Summary'!$H10))</f>
        <v>3247.2964800000004</v>
      </c>
      <c r="L57" s="64">
        <f>IF('Expenses Summary'!$H10="","",IF('Cash Flow %s Yr5'!L57="","",'Cash Flow %s Yr5'!L57*'Expenses Summary'!$H10))</f>
        <v>3247.2964800000004</v>
      </c>
      <c r="M57" s="64">
        <f>IF('Expenses Summary'!$H10="","",IF('Cash Flow %s Yr5'!M57="","",'Cash Flow %s Yr5'!M57*'Expenses Summary'!$H10))</f>
        <v>3247.2964800000004</v>
      </c>
      <c r="N57" s="64">
        <f>IF('Expenses Summary'!$H10="","",IF('Cash Flow %s Yr5'!N57="","",'Cash Flow %s Yr5'!N57*'Expenses Summary'!$H10))</f>
        <v>3247.2964800000004</v>
      </c>
      <c r="O57" s="64">
        <f>IF('Expenses Summary'!$H10="","",IF('Cash Flow %s Yr5'!O57="","",'Cash Flow %s Yr5'!O57*'Expenses Summary'!$H10))</f>
        <v>1623.6482400000002</v>
      </c>
      <c r="P57" s="129"/>
      <c r="Q57" s="129"/>
      <c r="R57" s="129"/>
      <c r="S57" s="111">
        <f>IF(SUM(D57:R57)&gt;0,SUM(D57:R57)/'Expenses Summary'!$H10,"")</f>
        <v>1.0000000000000002</v>
      </c>
    </row>
    <row r="58" spans="1:19" x14ac:dyDescent="0.25">
      <c r="A58" s="36"/>
      <c r="B58" s="67" t="str">
        <f>'Expenses Summary'!B11</f>
        <v>1200</v>
      </c>
      <c r="C58" s="67" t="str">
        <f>'Expenses Summary'!C11</f>
        <v>Certificated Pupil Support Salaries</v>
      </c>
      <c r="D58" s="64" t="str">
        <f>IF('Expenses Summary'!$H11="","",IF('Cash Flow %s Yr5'!D58="","",'Cash Flow %s Yr5'!D58*'Expenses Summary'!$H11))</f>
        <v/>
      </c>
      <c r="E58" s="64" t="str">
        <f>IF('Expenses Summary'!$H11="","",IF('Cash Flow %s Yr5'!E58="","",'Cash Flow %s Yr5'!E58*'Expenses Summary'!$H11))</f>
        <v/>
      </c>
      <c r="F58" s="64" t="str">
        <f>IF('Expenses Summary'!$H11="","",IF('Cash Flow %s Yr5'!F58="","",'Cash Flow %s Yr5'!F58*'Expenses Summary'!$H11))</f>
        <v/>
      </c>
      <c r="G58" s="64" t="str">
        <f>IF('Expenses Summary'!$H11="","",IF('Cash Flow %s Yr5'!G58="","",'Cash Flow %s Yr5'!G58*'Expenses Summary'!$H11))</f>
        <v/>
      </c>
      <c r="H58" s="64" t="str">
        <f>IF('Expenses Summary'!$H11="","",IF('Cash Flow %s Yr5'!H58="","",'Cash Flow %s Yr5'!H58*'Expenses Summary'!$H11))</f>
        <v/>
      </c>
      <c r="I58" s="64" t="str">
        <f>IF('Expenses Summary'!$H11="","",IF('Cash Flow %s Yr5'!I58="","",'Cash Flow %s Yr5'!I58*'Expenses Summary'!$H11))</f>
        <v/>
      </c>
      <c r="J58" s="64" t="str">
        <f>IF('Expenses Summary'!$H11="","",IF('Cash Flow %s Yr5'!J58="","",'Cash Flow %s Yr5'!J58*'Expenses Summary'!$H11))</f>
        <v/>
      </c>
      <c r="K58" s="64" t="str">
        <f>IF('Expenses Summary'!$H11="","",IF('Cash Flow %s Yr5'!K58="","",'Cash Flow %s Yr5'!K58*'Expenses Summary'!$H11))</f>
        <v/>
      </c>
      <c r="L58" s="64" t="str">
        <f>IF('Expenses Summary'!$H11="","",IF('Cash Flow %s Yr5'!L58="","",'Cash Flow %s Yr5'!L58*'Expenses Summary'!$H11))</f>
        <v/>
      </c>
      <c r="M58" s="64" t="str">
        <f>IF('Expenses Summary'!$H11="","",IF('Cash Flow %s Yr5'!M58="","",'Cash Flow %s Yr5'!M58*'Expenses Summary'!$H11))</f>
        <v/>
      </c>
      <c r="N58" s="64" t="str">
        <f>IF('Expenses Summary'!$H11="","",IF('Cash Flow %s Yr5'!N58="","",'Cash Flow %s Yr5'!N58*'Expenses Summary'!$H11))</f>
        <v/>
      </c>
      <c r="O58" s="64" t="str">
        <f>IF('Expenses Summary'!$H11="","",IF('Cash Flow %s Yr5'!O58="","",'Cash Flow %s Yr5'!O58*'Expenses Summary'!$H11))</f>
        <v/>
      </c>
      <c r="P58" s="129"/>
      <c r="Q58" s="129"/>
      <c r="R58" s="129"/>
      <c r="S58" s="111" t="str">
        <f>IF(SUM(D58:R58)&gt;0,SUM(D58:R58)/'Expenses Summary'!$H11,"")</f>
        <v/>
      </c>
    </row>
    <row r="59" spans="1:19" x14ac:dyDescent="0.25">
      <c r="A59" s="36"/>
      <c r="B59" s="67" t="str">
        <f>'Expenses Summary'!B13</f>
        <v>1300</v>
      </c>
      <c r="C59" s="67" t="str">
        <f>'Expenses Summary'!C13</f>
        <v>Certificated Supervisor and Administrator Salaries</v>
      </c>
      <c r="D59" s="64">
        <f>IF('Expenses Summary'!$H13="","",IF('Cash Flow %s Yr5'!D59="","",'Cash Flow %s Yr5'!D59*'Expenses Summary'!$H13))</f>
        <v>19326.923847936003</v>
      </c>
      <c r="E59" s="64">
        <f>IF('Expenses Summary'!$H13="","",IF('Cash Flow %s Yr5'!E59="","",'Cash Flow %s Yr5'!E59*'Expenses Summary'!$H13))</f>
        <v>19326.923847936003</v>
      </c>
      <c r="F59" s="64">
        <f>IF('Expenses Summary'!$H13="","",IF('Cash Flow %s Yr5'!F59="","",'Cash Flow %s Yr5'!F59*'Expenses Summary'!$H13))</f>
        <v>19326.923847936003</v>
      </c>
      <c r="G59" s="64">
        <f>IF('Expenses Summary'!$H13="","",IF('Cash Flow %s Yr5'!G59="","",'Cash Flow %s Yr5'!G59*'Expenses Summary'!$H13))</f>
        <v>19326.923847936003</v>
      </c>
      <c r="H59" s="64">
        <f>IF('Expenses Summary'!$H13="","",IF('Cash Flow %s Yr5'!H59="","",'Cash Flow %s Yr5'!H59*'Expenses Summary'!$H13))</f>
        <v>19326.923847936003</v>
      </c>
      <c r="I59" s="64">
        <f>IF('Expenses Summary'!$H13="","",IF('Cash Flow %s Yr5'!I59="","",'Cash Flow %s Yr5'!I59*'Expenses Summary'!$H13))</f>
        <v>19326.923847936003</v>
      </c>
      <c r="J59" s="64">
        <f>IF('Expenses Summary'!$H13="","",IF('Cash Flow %s Yr5'!J59="","",'Cash Flow %s Yr5'!J59*'Expenses Summary'!$H13))</f>
        <v>19326.923847936003</v>
      </c>
      <c r="K59" s="64">
        <f>IF('Expenses Summary'!$H13="","",IF('Cash Flow %s Yr5'!K59="","",'Cash Flow %s Yr5'!K59*'Expenses Summary'!$H13))</f>
        <v>19326.923847936003</v>
      </c>
      <c r="L59" s="64">
        <f>IF('Expenses Summary'!$H13="","",IF('Cash Flow %s Yr5'!L59="","",'Cash Flow %s Yr5'!L59*'Expenses Summary'!$H13))</f>
        <v>19559.778352128003</v>
      </c>
      <c r="M59" s="64">
        <f>IF('Expenses Summary'!$H13="","",IF('Cash Flow %s Yr5'!M59="","",'Cash Flow %s Yr5'!M59*'Expenses Summary'!$H13))</f>
        <v>19559.778352128003</v>
      </c>
      <c r="N59" s="64">
        <f>IF('Expenses Summary'!$H13="","",IF('Cash Flow %s Yr5'!N59="","",'Cash Flow %s Yr5'!N59*'Expenses Summary'!$H13))</f>
        <v>19559.778352128003</v>
      </c>
      <c r="O59" s="64">
        <f>IF('Expenses Summary'!$H13="","",IF('Cash Flow %s Yr5'!O59="","",'Cash Flow %s Yr5'!O59*'Expenses Summary'!$H13))</f>
        <v>19559.778352128003</v>
      </c>
      <c r="P59" s="129"/>
      <c r="Q59" s="129"/>
      <c r="R59" s="129"/>
      <c r="S59" s="111">
        <f>IF(SUM(D59:R59)&gt;0,SUM(D59:R59)/'Expenses Summary'!$H13,"")</f>
        <v>0.99999999999999989</v>
      </c>
    </row>
    <row r="60" spans="1:19" x14ac:dyDescent="0.25">
      <c r="A60" s="36"/>
      <c r="B60" s="67" t="str">
        <f>'Expenses Summary'!B14</f>
        <v>1305</v>
      </c>
      <c r="C60" s="67" t="str">
        <f>'Expenses Summary'!C14</f>
        <v>Certificated Supervisor and Administrator Extra Duty</v>
      </c>
      <c r="D60" s="64" t="str">
        <f>IF('Expenses Summary'!$H14="","",IF('Cash Flow %s Yr5'!D60="","",'Cash Flow %s Yr5'!D60*'Expenses Summary'!$H14))</f>
        <v/>
      </c>
      <c r="E60" s="64" t="str">
        <f>IF('Expenses Summary'!$H14="","",IF('Cash Flow %s Yr5'!E60="","",'Cash Flow %s Yr5'!E60*'Expenses Summary'!$H14))</f>
        <v/>
      </c>
      <c r="F60" s="64" t="str">
        <f>IF('Expenses Summary'!$H14="","",IF('Cash Flow %s Yr5'!F60="","",'Cash Flow %s Yr5'!F60*'Expenses Summary'!$H14))</f>
        <v/>
      </c>
      <c r="G60" s="64" t="str">
        <f>IF('Expenses Summary'!$H14="","",IF('Cash Flow %s Yr5'!G60="","",'Cash Flow %s Yr5'!G60*'Expenses Summary'!$H14))</f>
        <v/>
      </c>
      <c r="H60" s="64" t="str">
        <f>IF('Expenses Summary'!$H14="","",IF('Cash Flow %s Yr5'!H60="","",'Cash Flow %s Yr5'!H60*'Expenses Summary'!$H14))</f>
        <v/>
      </c>
      <c r="I60" s="64" t="str">
        <f>IF('Expenses Summary'!$H14="","",IF('Cash Flow %s Yr5'!I60="","",'Cash Flow %s Yr5'!I60*'Expenses Summary'!$H14))</f>
        <v/>
      </c>
      <c r="J60" s="64" t="str">
        <f>IF('Expenses Summary'!$H14="","",IF('Cash Flow %s Yr5'!J60="","",'Cash Flow %s Yr5'!J60*'Expenses Summary'!$H14))</f>
        <v/>
      </c>
      <c r="K60" s="64" t="str">
        <f>IF('Expenses Summary'!$H14="","",IF('Cash Flow %s Yr5'!K60="","",'Cash Flow %s Yr5'!K60*'Expenses Summary'!$H14))</f>
        <v/>
      </c>
      <c r="L60" s="64" t="str">
        <f>IF('Expenses Summary'!$H14="","",IF('Cash Flow %s Yr5'!L60="","",'Cash Flow %s Yr5'!L60*'Expenses Summary'!$H14))</f>
        <v/>
      </c>
      <c r="M60" s="64" t="str">
        <f>IF('Expenses Summary'!$H14="","",IF('Cash Flow %s Yr5'!M60="","",'Cash Flow %s Yr5'!M60*'Expenses Summary'!$H14))</f>
        <v/>
      </c>
      <c r="N60" s="64" t="str">
        <f>IF('Expenses Summary'!$H14="","",IF('Cash Flow %s Yr5'!N60="","",'Cash Flow %s Yr5'!N60*'Expenses Summary'!$H14))</f>
        <v/>
      </c>
      <c r="O60" s="64" t="str">
        <f>IF('Expenses Summary'!$H14="","",IF('Cash Flow %s Yr5'!O60="","",'Cash Flow %s Yr5'!O60*'Expenses Summary'!$H14))</f>
        <v/>
      </c>
      <c r="P60" s="129"/>
      <c r="Q60" s="129"/>
      <c r="R60" s="129"/>
      <c r="S60" s="111" t="str">
        <f>IF(SUM(D60:R60)&gt;0,SUM(D60:R60)/'Expenses Summary'!$H14,"")</f>
        <v/>
      </c>
    </row>
    <row r="61" spans="1:19" x14ac:dyDescent="0.25">
      <c r="A61" s="36"/>
      <c r="B61" s="67" t="str">
        <f>'Expenses Summary'!B15</f>
        <v>1900</v>
      </c>
      <c r="C61" s="67" t="str">
        <f>'Expenses Summary'!C15</f>
        <v>Other Certificated Salaries</v>
      </c>
      <c r="D61" s="64">
        <f>IF('Expenses Summary'!$H15="","",IF('Cash Flow %s Yr5'!D61="","",'Cash Flow %s Yr5'!D61*'Expenses Summary'!$H15))</f>
        <v>0</v>
      </c>
      <c r="E61" s="64">
        <f>IF('Expenses Summary'!$H15="","",IF('Cash Flow %s Yr5'!E61="","",'Cash Flow %s Yr5'!E61*'Expenses Summary'!$H15))</f>
        <v>0</v>
      </c>
      <c r="F61" s="64">
        <f>IF('Expenses Summary'!$H15="","",IF('Cash Flow %s Yr5'!F61="","",'Cash Flow %s Yr5'!F61*'Expenses Summary'!$H15))</f>
        <v>0</v>
      </c>
      <c r="G61" s="64">
        <f>IF('Expenses Summary'!$H15="","",IF('Cash Flow %s Yr5'!G61="","",'Cash Flow %s Yr5'!G61*'Expenses Summary'!$H15))</f>
        <v>0</v>
      </c>
      <c r="H61" s="64">
        <f>IF('Expenses Summary'!$H15="","",IF('Cash Flow %s Yr5'!H61="","",'Cash Flow %s Yr5'!H61*'Expenses Summary'!$H15))</f>
        <v>0</v>
      </c>
      <c r="I61" s="64">
        <f>IF('Expenses Summary'!$H15="","",IF('Cash Flow %s Yr5'!I61="","",'Cash Flow %s Yr5'!I61*'Expenses Summary'!$H15))</f>
        <v>0</v>
      </c>
      <c r="J61" s="64">
        <f>IF('Expenses Summary'!$H15="","",IF('Cash Flow %s Yr5'!J61="","",'Cash Flow %s Yr5'!J61*'Expenses Summary'!$H15))</f>
        <v>0</v>
      </c>
      <c r="K61" s="64">
        <f>IF('Expenses Summary'!$H15="","",IF('Cash Flow %s Yr5'!K61="","",'Cash Flow %s Yr5'!K61*'Expenses Summary'!$H15))</f>
        <v>0</v>
      </c>
      <c r="L61" s="64">
        <f>IF('Expenses Summary'!$H15="","",IF('Cash Flow %s Yr5'!L61="","",'Cash Flow %s Yr5'!L61*'Expenses Summary'!$H15))</f>
        <v>0</v>
      </c>
      <c r="M61" s="64">
        <f>IF('Expenses Summary'!$H15="","",IF('Cash Flow %s Yr5'!M61="","",'Cash Flow %s Yr5'!M61*'Expenses Summary'!$H15))</f>
        <v>0</v>
      </c>
      <c r="N61" s="64">
        <f>IF('Expenses Summary'!$H15="","",IF('Cash Flow %s Yr5'!N61="","",'Cash Flow %s Yr5'!N61*'Expenses Summary'!$H15))</f>
        <v>0</v>
      </c>
      <c r="O61" s="64">
        <f>IF('Expenses Summary'!$H15="","",IF('Cash Flow %s Yr5'!O61="","",'Cash Flow %s Yr5'!O61*'Expenses Summary'!$H15))</f>
        <v>0</v>
      </c>
      <c r="P61" s="129"/>
      <c r="Q61" s="129"/>
      <c r="R61" s="129"/>
      <c r="S61" s="111" t="str">
        <f>IF(SUM(D61:R61)&gt;0,SUM(D61:R61)/'Expenses Summary'!$H15,"")</f>
        <v/>
      </c>
    </row>
    <row r="62" spans="1:19" x14ac:dyDescent="0.25">
      <c r="A62" s="36"/>
      <c r="B62" s="67" t="str">
        <f>'Expenses Summary'!B16</f>
        <v>1910</v>
      </c>
      <c r="C62" s="67" t="str">
        <f>'Expenses Summary'!C16</f>
        <v>Other Certificated Overtime</v>
      </c>
      <c r="D62" s="64">
        <f>IF('Expenses Summary'!$H16="","",IF('Cash Flow %s Yr5'!D62="","",'Cash Flow %s Yr5'!D62*'Expenses Summary'!$H16))</f>
        <v>0</v>
      </c>
      <c r="E62" s="64">
        <f>IF('Expenses Summary'!$H16="","",IF('Cash Flow %s Yr5'!E62="","",'Cash Flow %s Yr5'!E62*'Expenses Summary'!$H16))</f>
        <v>0</v>
      </c>
      <c r="F62" s="64">
        <f>IF('Expenses Summary'!$H16="","",IF('Cash Flow %s Yr5'!F62="","",'Cash Flow %s Yr5'!F62*'Expenses Summary'!$H16))</f>
        <v>0</v>
      </c>
      <c r="G62" s="64">
        <f>IF('Expenses Summary'!$H16="","",IF('Cash Flow %s Yr5'!G62="","",'Cash Flow %s Yr5'!G62*'Expenses Summary'!$H16))</f>
        <v>0</v>
      </c>
      <c r="H62" s="64">
        <f>IF('Expenses Summary'!$H16="","",IF('Cash Flow %s Yr5'!H62="","",'Cash Flow %s Yr5'!H62*'Expenses Summary'!$H16))</f>
        <v>0</v>
      </c>
      <c r="I62" s="64">
        <f>IF('Expenses Summary'!$H16="","",IF('Cash Flow %s Yr5'!I62="","",'Cash Flow %s Yr5'!I62*'Expenses Summary'!$H16))</f>
        <v>0</v>
      </c>
      <c r="J62" s="64">
        <f>IF('Expenses Summary'!$H16="","",IF('Cash Flow %s Yr5'!J62="","",'Cash Flow %s Yr5'!J62*'Expenses Summary'!$H16))</f>
        <v>0</v>
      </c>
      <c r="K62" s="64">
        <f>IF('Expenses Summary'!$H16="","",IF('Cash Flow %s Yr5'!K62="","",'Cash Flow %s Yr5'!K62*'Expenses Summary'!$H16))</f>
        <v>0</v>
      </c>
      <c r="L62" s="64">
        <f>IF('Expenses Summary'!$H16="","",IF('Cash Flow %s Yr5'!L62="","",'Cash Flow %s Yr5'!L62*'Expenses Summary'!$H16))</f>
        <v>0</v>
      </c>
      <c r="M62" s="64">
        <f>IF('Expenses Summary'!$H16="","",IF('Cash Flow %s Yr5'!M62="","",'Cash Flow %s Yr5'!M62*'Expenses Summary'!$H16))</f>
        <v>0</v>
      </c>
      <c r="N62" s="64">
        <f>IF('Expenses Summary'!$H16="","",IF('Cash Flow %s Yr5'!N62="","",'Cash Flow %s Yr5'!N62*'Expenses Summary'!$H16))</f>
        <v>0</v>
      </c>
      <c r="O62" s="64">
        <f>IF('Expenses Summary'!$H16="","",IF('Cash Flow %s Yr5'!O62="","",'Cash Flow %s Yr5'!O62*'Expenses Summary'!$H16))</f>
        <v>0</v>
      </c>
      <c r="P62" s="129"/>
      <c r="Q62" s="129"/>
      <c r="R62" s="129"/>
      <c r="S62" s="111" t="str">
        <f>IF(SUM(D62:R62)&gt;0,SUM(D62:R62)/'Expenses Summary'!$H16,"")</f>
        <v/>
      </c>
    </row>
    <row r="63" spans="1:19" x14ac:dyDescent="0.25">
      <c r="A63" s="36"/>
      <c r="B63" s="36" t="s">
        <v>563</v>
      </c>
      <c r="C63" s="34" t="s">
        <v>740</v>
      </c>
      <c r="D63" s="173">
        <f t="shared" ref="D63:I63" si="4">IF(SUM(D54:D62)&gt;0,SUM(D54:D62),"")</f>
        <v>19326.923847936003</v>
      </c>
      <c r="E63" s="173">
        <f t="shared" si="4"/>
        <v>20950.572087936001</v>
      </c>
      <c r="F63" s="173">
        <f t="shared" si="4"/>
        <v>132925.22888169601</v>
      </c>
      <c r="G63" s="173">
        <f t="shared" si="4"/>
        <v>132925.22888169601</v>
      </c>
      <c r="H63" s="173">
        <f t="shared" si="4"/>
        <v>132925.22888169601</v>
      </c>
      <c r="I63" s="173">
        <f t="shared" si="4"/>
        <v>144067.91288169599</v>
      </c>
      <c r="J63" s="173">
        <f t="shared" ref="J63:O63" si="5">IF(SUM(J54:J62)&gt;0,SUM(J54:J62),"")</f>
        <v>132925.22888169601</v>
      </c>
      <c r="K63" s="173">
        <f t="shared" si="5"/>
        <v>132925.22888169601</v>
      </c>
      <c r="L63" s="173">
        <f t="shared" si="5"/>
        <v>133158.08338588799</v>
      </c>
      <c r="M63" s="173">
        <f t="shared" si="5"/>
        <v>133158.08338588799</v>
      </c>
      <c r="N63" s="173">
        <f t="shared" si="5"/>
        <v>133158.08338588799</v>
      </c>
      <c r="O63" s="173">
        <f t="shared" si="5"/>
        <v>131534.43514588798</v>
      </c>
      <c r="P63" s="127"/>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Summary'!$H20="","",IF('Cash Flow %s Yr5'!D66="","",'Cash Flow %s Yr5'!D66*'Expenses Summary'!$H20))</f>
        <v>708.78931286399995</v>
      </c>
      <c r="E66" s="64">
        <f>IF('Expenses Summary'!$H20="","",IF('Cash Flow %s Yr5'!E66="","",'Cash Flow %s Yr5'!E66*'Expenses Summary'!$H20))</f>
        <v>0</v>
      </c>
      <c r="F66" s="64">
        <f>IF('Expenses Summary'!$H20="","",IF('Cash Flow %s Yr5'!F66="","",'Cash Flow %s Yr5'!F66*'Expenses Summary'!$H20))</f>
        <v>17719.732821599999</v>
      </c>
      <c r="G66" s="64">
        <f>IF('Expenses Summary'!$H20="","",IF('Cash Flow %s Yr5'!G66="","",'Cash Flow %s Yr5'!G66*'Expenses Summary'!$H20))</f>
        <v>17719.732821599999</v>
      </c>
      <c r="H66" s="64">
        <f>IF('Expenses Summary'!$H20="","",IF('Cash Flow %s Yr5'!H66="","",'Cash Flow %s Yr5'!H66*'Expenses Summary'!$H20))</f>
        <v>17719.732821599999</v>
      </c>
      <c r="I66" s="64">
        <f>IF('Expenses Summary'!$H20="","",IF('Cash Flow %s Yr5'!I66="","",'Cash Flow %s Yr5'!I66*'Expenses Summary'!$H20))</f>
        <v>17719.732821599999</v>
      </c>
      <c r="J66" s="64">
        <f>IF('Expenses Summary'!$H20="","",IF('Cash Flow %s Yr5'!J66="","",'Cash Flow %s Yr5'!J66*'Expenses Summary'!$H20))</f>
        <v>17719.732821599999</v>
      </c>
      <c r="K66" s="64">
        <f>IF('Expenses Summary'!$H20="","",IF('Cash Flow %s Yr5'!K66="","",'Cash Flow %s Yr5'!K66*'Expenses Summary'!$H20))</f>
        <v>17719.732821599999</v>
      </c>
      <c r="L66" s="64">
        <f>IF('Expenses Summary'!$H20="","",IF('Cash Flow %s Yr5'!L66="","",'Cash Flow %s Yr5'!L66*'Expenses Summary'!$H20))</f>
        <v>17719.732821599999</v>
      </c>
      <c r="M66" s="64">
        <f>IF('Expenses Summary'!$H20="","",IF('Cash Flow %s Yr5'!M66="","",'Cash Flow %s Yr5'!M66*'Expenses Summary'!$H20))</f>
        <v>17719.732821599999</v>
      </c>
      <c r="N66" s="64">
        <f>IF('Expenses Summary'!$H20="","",IF('Cash Flow %s Yr5'!N66="","",'Cash Flow %s Yr5'!N66*'Expenses Summary'!$H20))</f>
        <v>17719.732821599999</v>
      </c>
      <c r="O66" s="64">
        <f>IF('Expenses Summary'!$H20="","",IF('Cash Flow %s Yr5'!O66="","",'Cash Flow %s Yr5'!O66*'Expenses Summary'!$H20))</f>
        <v>17010.943508736</v>
      </c>
      <c r="P66" s="129"/>
      <c r="Q66" s="129"/>
      <c r="R66" s="129"/>
      <c r="S66" s="111">
        <f>IF(SUM(D66:R66)&gt;0,SUM(D66:R66)/'Expenses Summary'!$H20,"")</f>
        <v>1</v>
      </c>
    </row>
    <row r="67" spans="1:19" s="31" customFormat="1" x14ac:dyDescent="0.25">
      <c r="A67" s="36"/>
      <c r="B67" s="67" t="str">
        <f>'Expenses Summary'!B21</f>
        <v>2110</v>
      </c>
      <c r="C67" s="67" t="str">
        <f>'Expenses Summary'!C21</f>
        <v>Instructional Aide Salaries</v>
      </c>
      <c r="D67" s="64">
        <f>IF('Expenses Summary'!$H21="","",IF('Cash Flow %s Yr5'!D67="","",'Cash Flow %s Yr5'!D67*'Expenses Summary'!$H21))</f>
        <v>0</v>
      </c>
      <c r="E67" s="64">
        <f>IF('Expenses Summary'!$H21="","",IF('Cash Flow %s Yr5'!E67="","",'Cash Flow %s Yr5'!E67*'Expenses Summary'!$H21))</f>
        <v>0</v>
      </c>
      <c r="F67" s="64">
        <f>IF('Expenses Summary'!$H21="","",IF('Cash Flow %s Yr5'!F67="","",'Cash Flow %s Yr5'!F67*'Expenses Summary'!$H21))</f>
        <v>0</v>
      </c>
      <c r="G67" s="64">
        <f>IF('Expenses Summary'!$H21="","",IF('Cash Flow %s Yr5'!G67="","",'Cash Flow %s Yr5'!G67*'Expenses Summary'!$H21))</f>
        <v>0</v>
      </c>
      <c r="H67" s="64">
        <f>IF('Expenses Summary'!$H21="","",IF('Cash Flow %s Yr5'!H67="","",'Cash Flow %s Yr5'!H67*'Expenses Summary'!$H21))</f>
        <v>0</v>
      </c>
      <c r="I67" s="64">
        <f>IF('Expenses Summary'!$H21="","",IF('Cash Flow %s Yr5'!I67="","",'Cash Flow %s Yr5'!I67*'Expenses Summary'!$H21))</f>
        <v>0</v>
      </c>
      <c r="J67" s="64">
        <f>IF('Expenses Summary'!$H21="","",IF('Cash Flow %s Yr5'!J67="","",'Cash Flow %s Yr5'!J67*'Expenses Summary'!$H21))</f>
        <v>0</v>
      </c>
      <c r="K67" s="64">
        <f>IF('Expenses Summary'!$H21="","",IF('Cash Flow %s Yr5'!K67="","",'Cash Flow %s Yr5'!K67*'Expenses Summary'!$H21))</f>
        <v>0</v>
      </c>
      <c r="L67" s="64">
        <f>IF('Expenses Summary'!$H21="","",IF('Cash Flow %s Yr5'!L67="","",'Cash Flow %s Yr5'!L67*'Expenses Summary'!$H21))</f>
        <v>0</v>
      </c>
      <c r="M67" s="64">
        <f>IF('Expenses Summary'!$H21="","",IF('Cash Flow %s Yr5'!M67="","",'Cash Flow %s Yr5'!M67*'Expenses Summary'!$H21))</f>
        <v>0</v>
      </c>
      <c r="N67" s="64">
        <f>IF('Expenses Summary'!$H21="","",IF('Cash Flow %s Yr5'!N67="","",'Cash Flow %s Yr5'!N67*'Expenses Summary'!$H21))</f>
        <v>0</v>
      </c>
      <c r="O67" s="64">
        <f>IF('Expenses Summary'!$H21="","",IF('Cash Flow %s Yr5'!O67="","",'Cash Flow %s Yr5'!O67*'Expenses Summary'!$H21))</f>
        <v>0</v>
      </c>
      <c r="P67" s="129"/>
      <c r="Q67" s="129"/>
      <c r="R67" s="129"/>
      <c r="S67" s="111" t="str">
        <f>IF(SUM(D67:R67)&gt;0,SUM(D67:R67)/'Expenses Summary'!$H21,"")</f>
        <v/>
      </c>
    </row>
    <row r="68" spans="1:19" s="31" customFormat="1" x14ac:dyDescent="0.25">
      <c r="A68" s="36"/>
      <c r="B68" s="67" t="str">
        <f>'Expenses Summary'!B22</f>
        <v>2200</v>
      </c>
      <c r="C68" s="67" t="str">
        <f>'Expenses Summary'!C22</f>
        <v>Classified Support Salaries</v>
      </c>
      <c r="D68" s="64">
        <f>IF('Expenses Summary'!$H22="","",IF('Cash Flow %s Yr5'!D68="","",'Cash Flow %s Yr5'!D68*'Expenses Summary'!$H22))</f>
        <v>0</v>
      </c>
      <c r="E68" s="64">
        <f>IF('Expenses Summary'!$H22="","",IF('Cash Flow %s Yr5'!E68="","",'Cash Flow %s Yr5'!E68*'Expenses Summary'!$H22))</f>
        <v>0</v>
      </c>
      <c r="F68" s="64">
        <f>IF('Expenses Summary'!$H22="","",IF('Cash Flow %s Yr5'!F68="","",'Cash Flow %s Yr5'!F68*'Expenses Summary'!$H22))</f>
        <v>6035.0898960000013</v>
      </c>
      <c r="G68" s="64">
        <f>IF('Expenses Summary'!$H22="","",IF('Cash Flow %s Yr5'!G68="","",'Cash Flow %s Yr5'!G68*'Expenses Summary'!$H22))</f>
        <v>6035.0898960000013</v>
      </c>
      <c r="H68" s="64">
        <f>IF('Expenses Summary'!$H22="","",IF('Cash Flow %s Yr5'!H68="","",'Cash Flow %s Yr5'!H68*'Expenses Summary'!$H22))</f>
        <v>6035.0898960000013</v>
      </c>
      <c r="I68" s="64">
        <f>IF('Expenses Summary'!$H22="","",IF('Cash Flow %s Yr5'!I68="","",'Cash Flow %s Yr5'!I68*'Expenses Summary'!$H22))</f>
        <v>6035.0898960000013</v>
      </c>
      <c r="J68" s="64">
        <f>IF('Expenses Summary'!$H22="","",IF('Cash Flow %s Yr5'!J68="","",'Cash Flow %s Yr5'!J68*'Expenses Summary'!$H22))</f>
        <v>6035.0898960000013</v>
      </c>
      <c r="K68" s="64">
        <f>IF('Expenses Summary'!$H22="","",IF('Cash Flow %s Yr5'!K68="","",'Cash Flow %s Yr5'!K68*'Expenses Summary'!$H22))</f>
        <v>6035.0898960000013</v>
      </c>
      <c r="L68" s="64">
        <f>IF('Expenses Summary'!$H22="","",IF('Cash Flow %s Yr5'!L68="","",'Cash Flow %s Yr5'!L68*'Expenses Summary'!$H22))</f>
        <v>6035.0898960000013</v>
      </c>
      <c r="M68" s="64">
        <f>IF('Expenses Summary'!$H22="","",IF('Cash Flow %s Yr5'!M68="","",'Cash Flow %s Yr5'!M68*'Expenses Summary'!$H22))</f>
        <v>6035.0898960000013</v>
      </c>
      <c r="N68" s="64">
        <f>IF('Expenses Summary'!$H22="","",IF('Cash Flow %s Yr5'!N68="","",'Cash Flow %s Yr5'!N68*'Expenses Summary'!$H22))</f>
        <v>6035.0898960000013</v>
      </c>
      <c r="O68" s="64">
        <f>IF('Expenses Summary'!$H22="","",IF('Cash Flow %s Yr5'!O68="","",'Cash Flow %s Yr5'!O68*'Expenses Summary'!$H22))</f>
        <v>6035.0898960000013</v>
      </c>
      <c r="P68" s="129"/>
      <c r="Q68" s="129"/>
      <c r="R68" s="129"/>
      <c r="S68" s="111">
        <f>IF(SUM(D68:R68)&gt;0,SUM(D68:R68)/'Expenses Summary'!$H22,"")</f>
        <v>1.0000000000000002</v>
      </c>
    </row>
    <row r="69" spans="1:19" s="31" customFormat="1" x14ac:dyDescent="0.25">
      <c r="A69" s="36"/>
      <c r="B69" s="67" t="str">
        <f>'Expenses Summary'!B23</f>
        <v>2200</v>
      </c>
      <c r="C69" s="67" t="str">
        <f>'Expenses Summary'!C23</f>
        <v>Classified Support Salaries</v>
      </c>
      <c r="D69" s="64" t="str">
        <f>IF('Expenses Summary'!$H23="","",IF('Cash Flow %s Yr5'!D69="","",'Cash Flow %s Yr5'!D69*'Expenses Summary'!$H23))</f>
        <v/>
      </c>
      <c r="E69" s="64" t="str">
        <f>IF('Expenses Summary'!$H23="","",IF('Cash Flow %s Yr5'!E69="","",'Cash Flow %s Yr5'!E69*'Expenses Summary'!$H23))</f>
        <v/>
      </c>
      <c r="F69" s="64" t="str">
        <f>IF('Expenses Summary'!$H23="","",IF('Cash Flow %s Yr5'!F69="","",'Cash Flow %s Yr5'!F69*'Expenses Summary'!$H23))</f>
        <v/>
      </c>
      <c r="G69" s="64" t="str">
        <f>IF('Expenses Summary'!$H23="","",IF('Cash Flow %s Yr5'!G69="","",'Cash Flow %s Yr5'!G69*'Expenses Summary'!$H23))</f>
        <v/>
      </c>
      <c r="H69" s="64" t="str">
        <f>IF('Expenses Summary'!$H23="","",IF('Cash Flow %s Yr5'!H69="","",'Cash Flow %s Yr5'!H69*'Expenses Summary'!$H23))</f>
        <v/>
      </c>
      <c r="I69" s="64" t="str">
        <f>IF('Expenses Summary'!$H23="","",IF('Cash Flow %s Yr5'!I69="","",'Cash Flow %s Yr5'!I69*'Expenses Summary'!$H23))</f>
        <v/>
      </c>
      <c r="J69" s="64" t="str">
        <f>IF('Expenses Summary'!$H23="","",IF('Cash Flow %s Yr5'!J69="","",'Cash Flow %s Yr5'!J69*'Expenses Summary'!$H23))</f>
        <v/>
      </c>
      <c r="K69" s="64" t="str">
        <f>IF('Expenses Summary'!$H23="","",IF('Cash Flow %s Yr5'!K69="","",'Cash Flow %s Yr5'!K69*'Expenses Summary'!$H23))</f>
        <v/>
      </c>
      <c r="L69" s="64" t="str">
        <f>IF('Expenses Summary'!$H23="","",IF('Cash Flow %s Yr5'!L69="","",'Cash Flow %s Yr5'!L69*'Expenses Summary'!$H23))</f>
        <v/>
      </c>
      <c r="M69" s="64" t="str">
        <f>IF('Expenses Summary'!$H23="","",IF('Cash Flow %s Yr5'!M69="","",'Cash Flow %s Yr5'!M69*'Expenses Summary'!$H23))</f>
        <v/>
      </c>
      <c r="N69" s="64" t="str">
        <f>IF('Expenses Summary'!$H23="","",IF('Cash Flow %s Yr5'!N69="","",'Cash Flow %s Yr5'!N69*'Expenses Summary'!$H23))</f>
        <v/>
      </c>
      <c r="O69" s="64" t="str">
        <f>IF('Expenses Summary'!$H23="","",IF('Cash Flow %s Yr5'!O69="","",'Cash Flow %s Yr5'!O69*'Expenses Summary'!$H23))</f>
        <v/>
      </c>
      <c r="P69" s="129"/>
      <c r="Q69" s="129"/>
      <c r="R69" s="129"/>
      <c r="S69" s="111" t="str">
        <f>IF(SUM(D69:R69)&gt;0,SUM(D69:R69)/'Expenses Summary'!$H23,"")</f>
        <v/>
      </c>
    </row>
    <row r="70" spans="1:19" s="31" customFormat="1" x14ac:dyDescent="0.25">
      <c r="A70" s="36"/>
      <c r="B70" s="67" t="str">
        <f>'Expenses Summary'!B24</f>
        <v>2300</v>
      </c>
      <c r="C70" s="67" t="str">
        <f>'Expenses Summary'!C24</f>
        <v>Classified Supervisor and Administrator Salaries</v>
      </c>
      <c r="D70" s="64">
        <f>IF('Expenses Summary'!$H24="","",IF('Cash Flow %s Yr5'!D70="","",'Cash Flow %s Yr5'!D70*'Expenses Summary'!$H24))</f>
        <v>0</v>
      </c>
      <c r="E70" s="64">
        <f>IF('Expenses Summary'!$H24="","",IF('Cash Flow %s Yr5'!E70="","",'Cash Flow %s Yr5'!E70*'Expenses Summary'!$H24))</f>
        <v>0</v>
      </c>
      <c r="F70" s="64">
        <f>IF('Expenses Summary'!$H24="","",IF('Cash Flow %s Yr5'!F70="","",'Cash Flow %s Yr5'!F70*'Expenses Summary'!$H24))</f>
        <v>0</v>
      </c>
      <c r="G70" s="64">
        <f>IF('Expenses Summary'!$H24="","",IF('Cash Flow %s Yr5'!G70="","",'Cash Flow %s Yr5'!G70*'Expenses Summary'!$H24))</f>
        <v>0</v>
      </c>
      <c r="H70" s="64">
        <f>IF('Expenses Summary'!$H24="","",IF('Cash Flow %s Yr5'!H70="","",'Cash Flow %s Yr5'!H70*'Expenses Summary'!$H24))</f>
        <v>0</v>
      </c>
      <c r="I70" s="64">
        <f>IF('Expenses Summary'!$H24="","",IF('Cash Flow %s Yr5'!I70="","",'Cash Flow %s Yr5'!I70*'Expenses Summary'!$H24))</f>
        <v>0</v>
      </c>
      <c r="J70" s="64">
        <f>IF('Expenses Summary'!$H24="","",IF('Cash Flow %s Yr5'!J70="","",'Cash Flow %s Yr5'!J70*'Expenses Summary'!$H24))</f>
        <v>0</v>
      </c>
      <c r="K70" s="64">
        <f>IF('Expenses Summary'!$H24="","",IF('Cash Flow %s Yr5'!K70="","",'Cash Flow %s Yr5'!K70*'Expenses Summary'!$H24))</f>
        <v>0</v>
      </c>
      <c r="L70" s="64">
        <f>IF('Expenses Summary'!$H24="","",IF('Cash Flow %s Yr5'!L70="","",'Cash Flow %s Yr5'!L70*'Expenses Summary'!$H24))</f>
        <v>0</v>
      </c>
      <c r="M70" s="64">
        <f>IF('Expenses Summary'!$H24="","",IF('Cash Flow %s Yr5'!M70="","",'Cash Flow %s Yr5'!M70*'Expenses Summary'!$H24))</f>
        <v>0</v>
      </c>
      <c r="N70" s="64">
        <f>IF('Expenses Summary'!$H24="","",IF('Cash Flow %s Yr5'!N70="","",'Cash Flow %s Yr5'!N70*'Expenses Summary'!$H24))</f>
        <v>0</v>
      </c>
      <c r="O70" s="64">
        <f>IF('Expenses Summary'!$H24="","",IF('Cash Flow %s Yr5'!O70="","",'Cash Flow %s Yr5'!O70*'Expenses Summary'!$H24))</f>
        <v>0</v>
      </c>
      <c r="P70" s="129"/>
      <c r="Q70" s="129"/>
      <c r="R70" s="129"/>
      <c r="S70" s="111" t="str">
        <f>IF(SUM(D70:R70)&gt;0,SUM(D70:R70)/'Expenses Summary'!$H24,"")</f>
        <v/>
      </c>
    </row>
    <row r="71" spans="1:19" s="31" customFormat="1" x14ac:dyDescent="0.25">
      <c r="A71" s="36"/>
      <c r="B71" s="67" t="str">
        <f>'Expenses Summary'!B25</f>
        <v>2400</v>
      </c>
      <c r="C71" s="67" t="str">
        <f>'Expenses Summary'!C25</f>
        <v>Clerical, Technical, and Office Staff Salaries</v>
      </c>
      <c r="D71" s="64">
        <f>IF('Expenses Summary'!$H25="","",IF('Cash Flow %s Yr5'!D71="","",'Cash Flow %s Yr5'!D71*'Expenses Summary'!$H25))</f>
        <v>7384.5134991360001</v>
      </c>
      <c r="E71" s="64">
        <f>IF('Expenses Summary'!$H25="","",IF('Cash Flow %s Yr5'!E71="","",'Cash Flow %s Yr5'!E71*'Expenses Summary'!$H25))</f>
        <v>7384.5134991360001</v>
      </c>
      <c r="F71" s="64">
        <f>IF('Expenses Summary'!$H25="","",IF('Cash Flow %s Yr5'!F71="","",'Cash Flow %s Yr5'!F71*'Expenses Summary'!$H25))</f>
        <v>10499.855131584</v>
      </c>
      <c r="G71" s="64">
        <f>IF('Expenses Summary'!$H25="","",IF('Cash Flow %s Yr5'!G71="","",'Cash Flow %s Yr5'!G71*'Expenses Summary'!$H25))</f>
        <v>10730.621178432</v>
      </c>
      <c r="H71" s="64">
        <f>IF('Expenses Summary'!$H25="","",IF('Cash Flow %s Yr5'!H71="","",'Cash Flow %s Yr5'!H71*'Expenses Summary'!$H25))</f>
        <v>10961.387225279999</v>
      </c>
      <c r="I71" s="64">
        <f>IF('Expenses Summary'!$H25="","",IF('Cash Flow %s Yr5'!I71="","",'Cash Flow %s Yr5'!I71*'Expenses Summary'!$H25))</f>
        <v>11999.834436096</v>
      </c>
      <c r="J71" s="64">
        <f>IF('Expenses Summary'!$H25="","",IF('Cash Flow %s Yr5'!J71="","",'Cash Flow %s Yr5'!J71*'Expenses Summary'!$H25))</f>
        <v>9403.716409056</v>
      </c>
      <c r="K71" s="64">
        <f>IF('Expenses Summary'!$H25="","",IF('Cash Flow %s Yr5'!K71="","",'Cash Flow %s Yr5'!K71*'Expenses Summary'!$H25))</f>
        <v>9403.716409056</v>
      </c>
      <c r="L71" s="64">
        <f>IF('Expenses Summary'!$H25="","",IF('Cash Flow %s Yr5'!L71="","",'Cash Flow %s Yr5'!L71*'Expenses Summary'!$H25))</f>
        <v>9403.716409056</v>
      </c>
      <c r="M71" s="64">
        <f>IF('Expenses Summary'!$H25="","",IF('Cash Flow %s Yr5'!M71="","",'Cash Flow %s Yr5'!M71*'Expenses Summary'!$H25))</f>
        <v>9403.716409056</v>
      </c>
      <c r="N71" s="64">
        <f>IF('Expenses Summary'!$H25="","",IF('Cash Flow %s Yr5'!N71="","",'Cash Flow %s Yr5'!N71*'Expenses Summary'!$H25))</f>
        <v>9403.716409056</v>
      </c>
      <c r="O71" s="64">
        <f>IF('Expenses Summary'!$H25="","",IF('Cash Flow %s Yr5'!O71="","",'Cash Flow %s Yr5'!O71*'Expenses Summary'!$H25))</f>
        <v>9403.716409056</v>
      </c>
      <c r="P71" s="129"/>
      <c r="Q71" s="129"/>
      <c r="R71" s="129"/>
      <c r="S71" s="111">
        <f>IF(SUM(D71:R71)&gt;0,SUM(D71:R71)/'Expenses Summary'!$H25,"")</f>
        <v>0.99999999999999978</v>
      </c>
    </row>
    <row r="72" spans="1:19" s="31" customFormat="1" x14ac:dyDescent="0.25">
      <c r="A72" s="36"/>
      <c r="B72" s="67" t="str">
        <f>'Expenses Summary'!B26</f>
        <v>2400</v>
      </c>
      <c r="C72" s="67" t="str">
        <f>'Expenses Summary'!C26</f>
        <v xml:space="preserve">Clerical, Technical, and Office Staff </v>
      </c>
      <c r="D72" s="64" t="str">
        <f>IF('Expenses Summary'!$H26="","",IF('Cash Flow %s Yr5'!D72="","",'Cash Flow %s Yr5'!D72*'Expenses Summary'!$H26))</f>
        <v/>
      </c>
      <c r="E72" s="64" t="str">
        <f>IF('Expenses Summary'!$H26="","",IF('Cash Flow %s Yr5'!E72="","",'Cash Flow %s Yr5'!E72*'Expenses Summary'!$H26))</f>
        <v/>
      </c>
      <c r="F72" s="64" t="str">
        <f>IF('Expenses Summary'!$H26="","",IF('Cash Flow %s Yr5'!F72="","",'Cash Flow %s Yr5'!F72*'Expenses Summary'!$H26))</f>
        <v/>
      </c>
      <c r="G72" s="64" t="str">
        <f>IF('Expenses Summary'!$H26="","",IF('Cash Flow %s Yr5'!G72="","",'Cash Flow %s Yr5'!G72*'Expenses Summary'!$H26))</f>
        <v/>
      </c>
      <c r="H72" s="64" t="str">
        <f>IF('Expenses Summary'!$H26="","",IF('Cash Flow %s Yr5'!H72="","",'Cash Flow %s Yr5'!H72*'Expenses Summary'!$H26))</f>
        <v/>
      </c>
      <c r="I72" s="64" t="str">
        <f>IF('Expenses Summary'!$H26="","",IF('Cash Flow %s Yr5'!I72="","",'Cash Flow %s Yr5'!I72*'Expenses Summary'!$H26))</f>
        <v/>
      </c>
      <c r="J72" s="64" t="str">
        <f>IF('Expenses Summary'!$H26="","",IF('Cash Flow %s Yr5'!J72="","",'Cash Flow %s Yr5'!J72*'Expenses Summary'!$H26))</f>
        <v/>
      </c>
      <c r="K72" s="64" t="str">
        <f>IF('Expenses Summary'!$H26="","",IF('Cash Flow %s Yr5'!K72="","",'Cash Flow %s Yr5'!K72*'Expenses Summary'!$H26))</f>
        <v/>
      </c>
      <c r="L72" s="64" t="str">
        <f>IF('Expenses Summary'!$H26="","",IF('Cash Flow %s Yr5'!L72="","",'Cash Flow %s Yr5'!L72*'Expenses Summary'!$H26))</f>
        <v/>
      </c>
      <c r="M72" s="64" t="str">
        <f>IF('Expenses Summary'!$H26="","",IF('Cash Flow %s Yr5'!M72="","",'Cash Flow %s Yr5'!M72*'Expenses Summary'!$H26))</f>
        <v/>
      </c>
      <c r="N72" s="64" t="str">
        <f>IF('Expenses Summary'!$H26="","",IF('Cash Flow %s Yr5'!N72="","",'Cash Flow %s Yr5'!N72*'Expenses Summary'!$H26))</f>
        <v/>
      </c>
      <c r="O72" s="64" t="str">
        <f>IF('Expenses Summary'!$H26="","",IF('Cash Flow %s Yr5'!O72="","",'Cash Flow %s Yr5'!O72*'Expenses Summary'!$H26))</f>
        <v/>
      </c>
      <c r="P72" s="129"/>
      <c r="Q72" s="129"/>
      <c r="R72" s="129"/>
      <c r="S72" s="111" t="str">
        <f>IF(SUM(D72:R72)&gt;0,SUM(D72:R72)/'Expenses Summary'!$H26,"")</f>
        <v/>
      </c>
    </row>
    <row r="73" spans="1:19" s="31" customFormat="1" x14ac:dyDescent="0.25">
      <c r="A73" s="36"/>
      <c r="B73" s="67" t="str">
        <f>'Expenses Summary'!B27</f>
        <v>2900</v>
      </c>
      <c r="C73" s="67" t="str">
        <f>'Expenses Summary'!C27</f>
        <v>Other Classified Salaries</v>
      </c>
      <c r="D73" s="64">
        <f>IF('Expenses Summary'!$H27="","",IF('Cash Flow %s Yr5'!D73="","",'Cash Flow %s Yr5'!D73*'Expenses Summary'!$H27))</f>
        <v>1566.292070016</v>
      </c>
      <c r="E73" s="64">
        <f>IF('Expenses Summary'!$H27="","",IF('Cash Flow %s Yr5'!E73="","",'Cash Flow %s Yr5'!E73*'Expenses Summary'!$H27))</f>
        <v>0</v>
      </c>
      <c r="F73" s="64">
        <f>IF('Expenses Summary'!$H27="","",IF('Cash Flow %s Yr5'!F73="","",'Cash Flow %s Yr5'!F73*'Expenses Summary'!$H27))</f>
        <v>10768.25798136</v>
      </c>
      <c r="G73" s="64">
        <f>IF('Expenses Summary'!$H27="","",IF('Cash Flow %s Yr5'!G73="","",'Cash Flow %s Yr5'!G73*'Expenses Summary'!$H27))</f>
        <v>10768.25798136</v>
      </c>
      <c r="H73" s="64">
        <f>IF('Expenses Summary'!$H27="","",IF('Cash Flow %s Yr5'!H73="","",'Cash Flow %s Yr5'!H73*'Expenses Summary'!$H27))</f>
        <v>10474.578218232</v>
      </c>
      <c r="I73" s="64">
        <f>IF('Expenses Summary'!$H27="","",IF('Cash Flow %s Yr5'!I73="","",'Cash Flow %s Yr5'!I73*'Expenses Summary'!$H27))</f>
        <v>5384.1289906800002</v>
      </c>
      <c r="J73" s="64">
        <f>IF('Expenses Summary'!$H27="","",IF('Cash Flow %s Yr5'!J73="","",'Cash Flow %s Yr5'!J73*'Expenses Summary'!$H27))</f>
        <v>9789.3254376000004</v>
      </c>
      <c r="K73" s="64">
        <f>IF('Expenses Summary'!$H27="","",IF('Cash Flow %s Yr5'!K73="","",'Cash Flow %s Yr5'!K73*'Expenses Summary'!$H27))</f>
        <v>9789.3254376000004</v>
      </c>
      <c r="L73" s="64">
        <f>IF('Expenses Summary'!$H27="","",IF('Cash Flow %s Yr5'!L73="","",'Cash Flow %s Yr5'!L73*'Expenses Summary'!$H27))</f>
        <v>9789.3254376000004</v>
      </c>
      <c r="M73" s="64">
        <f>IF('Expenses Summary'!$H27="","",IF('Cash Flow %s Yr5'!M73="","",'Cash Flow %s Yr5'!M73*'Expenses Summary'!$H27))</f>
        <v>9789.3254376000004</v>
      </c>
      <c r="N73" s="64">
        <f>IF('Expenses Summary'!$H27="","",IF('Cash Flow %s Yr5'!N73="","",'Cash Flow %s Yr5'!N73*'Expenses Summary'!$H27))</f>
        <v>9789.3254376000004</v>
      </c>
      <c r="O73" s="64">
        <f>IF('Expenses Summary'!$H27="","",IF('Cash Flow %s Yr5'!O73="","",'Cash Flow %s Yr5'!O73*'Expenses Summary'!$H27))</f>
        <v>9985.111946351999</v>
      </c>
      <c r="P73" s="129"/>
      <c r="Q73" s="129"/>
      <c r="R73" s="129"/>
      <c r="S73" s="111">
        <f>IF(SUM(D73:R73)&gt;0,SUM(D73:R73)/'Expenses Summary'!$H27,"")</f>
        <v>1</v>
      </c>
    </row>
    <row r="74" spans="1:19" s="31" customFormat="1" x14ac:dyDescent="0.25">
      <c r="A74" s="36"/>
      <c r="B74" s="67" t="str">
        <f>'Expenses Summary'!B28</f>
        <v>2905</v>
      </c>
      <c r="C74" s="67" t="str">
        <f>'Expenses Summary'!C28</f>
        <v>Other Stipends</v>
      </c>
      <c r="D74" s="64">
        <f>IF('Expenses Summary'!$H28="","",IF('Cash Flow %s Yr5'!D74="","",'Cash Flow %s Yr5'!D74*'Expenses Summary'!$H28))</f>
        <v>0</v>
      </c>
      <c r="E74" s="64">
        <f>IF('Expenses Summary'!$H28="","",IF('Cash Flow %s Yr5'!E74="","",'Cash Flow %s Yr5'!E74*'Expenses Summary'!$H28))</f>
        <v>0</v>
      </c>
      <c r="F74" s="64">
        <f>IF('Expenses Summary'!$H28="","",IF('Cash Flow %s Yr5'!F74="","",'Cash Flow %s Yr5'!F74*'Expenses Summary'!$H28))</f>
        <v>0</v>
      </c>
      <c r="G74" s="64">
        <f>IF('Expenses Summary'!$H28="","",IF('Cash Flow %s Yr5'!G74="","",'Cash Flow %s Yr5'!G74*'Expenses Summary'!$H28))</f>
        <v>0</v>
      </c>
      <c r="H74" s="64">
        <f>IF('Expenses Summary'!$H28="","",IF('Cash Flow %s Yr5'!H74="","",'Cash Flow %s Yr5'!H74*'Expenses Summary'!$H28))</f>
        <v>0</v>
      </c>
      <c r="I74" s="64">
        <f>IF('Expenses Summary'!$H28="","",IF('Cash Flow %s Yr5'!I74="","",'Cash Flow %s Yr5'!I74*'Expenses Summary'!$H28))</f>
        <v>0</v>
      </c>
      <c r="J74" s="64">
        <f>IF('Expenses Summary'!$H28="","",IF('Cash Flow %s Yr5'!J74="","",'Cash Flow %s Yr5'!J74*'Expenses Summary'!$H28))</f>
        <v>0</v>
      </c>
      <c r="K74" s="64">
        <f>IF('Expenses Summary'!$H28="","",IF('Cash Flow %s Yr5'!K74="","",'Cash Flow %s Yr5'!K74*'Expenses Summary'!$H28))</f>
        <v>0</v>
      </c>
      <c r="L74" s="64">
        <f>IF('Expenses Summary'!$H28="","",IF('Cash Flow %s Yr5'!L74="","",'Cash Flow %s Yr5'!L74*'Expenses Summary'!$H28))</f>
        <v>0</v>
      </c>
      <c r="M74" s="64">
        <f>IF('Expenses Summary'!$H28="","",IF('Cash Flow %s Yr5'!M74="","",'Cash Flow %s Yr5'!M74*'Expenses Summary'!$H28))</f>
        <v>0</v>
      </c>
      <c r="N74" s="64">
        <f>IF('Expenses Summary'!$H28="","",IF('Cash Flow %s Yr5'!N74="","",'Cash Flow %s Yr5'!N74*'Expenses Summary'!$H28))</f>
        <v>0</v>
      </c>
      <c r="O74" s="64">
        <f>IF('Expenses Summary'!$H28="","",IF('Cash Flow %s Yr5'!O74="","",'Cash Flow %s Yr5'!O74*'Expenses Summary'!$H28))</f>
        <v>0</v>
      </c>
      <c r="P74" s="129"/>
      <c r="Q74" s="129"/>
      <c r="R74" s="129"/>
      <c r="S74" s="111" t="str">
        <f>IF(SUM(D74:R74)&gt;0,SUM(D74:R74)/'Expenses Summary'!$H28,"")</f>
        <v/>
      </c>
    </row>
    <row r="75" spans="1:19" s="31" customFormat="1" x14ac:dyDescent="0.25">
      <c r="A75" s="36"/>
      <c r="B75" s="67" t="str">
        <f>'Expenses Summary'!B29</f>
        <v>2910</v>
      </c>
      <c r="C75" s="67" t="str">
        <f>'Expenses Summary'!C29</f>
        <v>Other Classified Overtime</v>
      </c>
      <c r="D75" s="64">
        <f>IF('Expenses Summary'!$H29="","",IF('Cash Flow %s Yr5'!D75="","",'Cash Flow %s Yr5'!D75*'Expenses Summary'!$H29))</f>
        <v>0</v>
      </c>
      <c r="E75" s="64">
        <f>IF('Expenses Summary'!$H29="","",IF('Cash Flow %s Yr5'!E75="","",'Cash Flow %s Yr5'!E75*'Expenses Summary'!$H29))</f>
        <v>0</v>
      </c>
      <c r="F75" s="64">
        <f>IF('Expenses Summary'!$H29="","",IF('Cash Flow %s Yr5'!F75="","",'Cash Flow %s Yr5'!F75*'Expenses Summary'!$H29))</f>
        <v>0</v>
      </c>
      <c r="G75" s="64">
        <f>IF('Expenses Summary'!$H29="","",IF('Cash Flow %s Yr5'!G75="","",'Cash Flow %s Yr5'!G75*'Expenses Summary'!$H29))</f>
        <v>0</v>
      </c>
      <c r="H75" s="64">
        <f>IF('Expenses Summary'!$H29="","",IF('Cash Flow %s Yr5'!H75="","",'Cash Flow %s Yr5'!H75*'Expenses Summary'!$H29))</f>
        <v>0</v>
      </c>
      <c r="I75" s="64">
        <f>IF('Expenses Summary'!$H29="","",IF('Cash Flow %s Yr5'!I75="","",'Cash Flow %s Yr5'!I75*'Expenses Summary'!$H29))</f>
        <v>0</v>
      </c>
      <c r="J75" s="64">
        <f>IF('Expenses Summary'!$H29="","",IF('Cash Flow %s Yr5'!J75="","",'Cash Flow %s Yr5'!J75*'Expenses Summary'!$H29))</f>
        <v>0</v>
      </c>
      <c r="K75" s="64">
        <f>IF('Expenses Summary'!$H29="","",IF('Cash Flow %s Yr5'!K75="","",'Cash Flow %s Yr5'!K75*'Expenses Summary'!$H29))</f>
        <v>0</v>
      </c>
      <c r="L75" s="64">
        <f>IF('Expenses Summary'!$H29="","",IF('Cash Flow %s Yr5'!L75="","",'Cash Flow %s Yr5'!L75*'Expenses Summary'!$H29))</f>
        <v>0</v>
      </c>
      <c r="M75" s="64">
        <f>IF('Expenses Summary'!$H29="","",IF('Cash Flow %s Yr5'!M75="","",'Cash Flow %s Yr5'!M75*'Expenses Summary'!$H29))</f>
        <v>0</v>
      </c>
      <c r="N75" s="64">
        <f>IF('Expenses Summary'!$H29="","",IF('Cash Flow %s Yr5'!N75="","",'Cash Flow %s Yr5'!N75*'Expenses Summary'!$H29))</f>
        <v>0</v>
      </c>
      <c r="O75" s="64">
        <f>IF('Expenses Summary'!$H29="","",IF('Cash Flow %s Yr5'!O75="","",'Cash Flow %s Yr5'!O75*'Expenses Summary'!$H29))</f>
        <v>0</v>
      </c>
      <c r="P75" s="129"/>
      <c r="Q75" s="129"/>
      <c r="R75" s="129"/>
      <c r="S75" s="111" t="str">
        <f>IF(SUM(D75:R75)&gt;0,SUM(D75:R75)/'Expenses Summary'!$H29,"")</f>
        <v/>
      </c>
    </row>
    <row r="76" spans="1:19" s="31" customFormat="1" x14ac:dyDescent="0.25">
      <c r="A76" s="36"/>
      <c r="B76" s="43" t="s">
        <v>757</v>
      </c>
      <c r="C76" s="34" t="s">
        <v>740</v>
      </c>
      <c r="D76" s="173">
        <f t="shared" ref="D76:I76" si="6">IF(SUM(D65:D75)&gt;0,SUM(D65:D75),"")</f>
        <v>9659.5948820159992</v>
      </c>
      <c r="E76" s="173">
        <f t="shared" si="6"/>
        <v>7384.5134991360001</v>
      </c>
      <c r="F76" s="173">
        <f t="shared" si="6"/>
        <v>45022.935830544004</v>
      </c>
      <c r="G76" s="173">
        <f t="shared" si="6"/>
        <v>45253.701877391999</v>
      </c>
      <c r="H76" s="173">
        <f t="shared" si="6"/>
        <v>45190.788161111996</v>
      </c>
      <c r="I76" s="173">
        <f t="shared" si="6"/>
        <v>41138.786144375998</v>
      </c>
      <c r="J76" s="173">
        <f t="shared" ref="J76:O76" si="7">IF(SUM(J65:J75)&gt;0,SUM(J65:J75),"")</f>
        <v>42947.864564256</v>
      </c>
      <c r="K76" s="173">
        <f t="shared" si="7"/>
        <v>42947.864564256</v>
      </c>
      <c r="L76" s="173">
        <f t="shared" si="7"/>
        <v>42947.864564256</v>
      </c>
      <c r="M76" s="173">
        <f t="shared" si="7"/>
        <v>42947.864564256</v>
      </c>
      <c r="N76" s="173">
        <f t="shared" si="7"/>
        <v>42947.864564256</v>
      </c>
      <c r="O76" s="173">
        <f t="shared" si="7"/>
        <v>42434.861760143998</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Summary'!$H33="","",IF('Cash Flow %s Yr5'!D79="","",'Cash Flow %s Yr5'!D79*'Expenses Summary'!$H33))</f>
        <v>22423.724880000002</v>
      </c>
      <c r="E79" s="64">
        <f>IF('Expenses Summary'!$H33="","",IF('Cash Flow %s Yr5'!E79="","",'Cash Flow %s Yr5'!E79*'Expenses Summary'!$H33))</f>
        <v>22423.724880000002</v>
      </c>
      <c r="F79" s="64">
        <f>IF('Expenses Summary'!$H33="","",IF('Cash Flow %s Yr5'!F79="","",'Cash Flow %s Yr5'!F79*'Expenses Summary'!$H33))</f>
        <v>22423.724880000002</v>
      </c>
      <c r="G79" s="64">
        <f>IF('Expenses Summary'!$H33="","",IF('Cash Flow %s Yr5'!G79="","",'Cash Flow %s Yr5'!G79*'Expenses Summary'!$H33))</f>
        <v>22423.724880000002</v>
      </c>
      <c r="H79" s="64">
        <f>IF('Expenses Summary'!$H33="","",IF('Cash Flow %s Yr5'!H79="","",'Cash Flow %s Yr5'!H79*'Expenses Summary'!$H33))</f>
        <v>22423.724880000002</v>
      </c>
      <c r="I79" s="64">
        <f>IF('Expenses Summary'!$H33="","",IF('Cash Flow %s Yr5'!I79="","",'Cash Flow %s Yr5'!I79*'Expenses Summary'!$H33))</f>
        <v>22423.724880000002</v>
      </c>
      <c r="J79" s="64">
        <f>IF('Expenses Summary'!$H33="","",IF('Cash Flow %s Yr5'!J79="","",'Cash Flow %s Yr5'!J79*'Expenses Summary'!$H33))</f>
        <v>22423.724880000002</v>
      </c>
      <c r="K79" s="64">
        <f>IF('Expenses Summary'!$H33="","",IF('Cash Flow %s Yr5'!K79="","",'Cash Flow %s Yr5'!K79*'Expenses Summary'!$H33))</f>
        <v>22423.724880000002</v>
      </c>
      <c r="L79" s="64">
        <f>IF('Expenses Summary'!$H33="","",IF('Cash Flow %s Yr5'!L79="","",'Cash Flow %s Yr5'!L79*'Expenses Summary'!$H33))</f>
        <v>22693.890240000001</v>
      </c>
      <c r="M79" s="64">
        <f>IF('Expenses Summary'!$H33="","",IF('Cash Flow %s Yr5'!M79="","",'Cash Flow %s Yr5'!M79*'Expenses Summary'!$H33))</f>
        <v>22693.890240000001</v>
      </c>
      <c r="N79" s="64">
        <f>IF('Expenses Summary'!$H33="","",IF('Cash Flow %s Yr5'!N79="","",'Cash Flow %s Yr5'!N79*'Expenses Summary'!$H33))</f>
        <v>22693.890240000001</v>
      </c>
      <c r="O79" s="64">
        <f>IF('Expenses Summary'!$H33="","",IF('Cash Flow %s Yr5'!O79="","",'Cash Flow %s Yr5'!O79*'Expenses Summary'!$H33))</f>
        <v>22693.890240000001</v>
      </c>
      <c r="P79" s="129"/>
      <c r="Q79" s="129"/>
      <c r="R79" s="129"/>
      <c r="S79" s="111">
        <f>IF(SUM(D79:R79)&gt;0,SUM(D79:R79)/'Expenses Summary'!$H33,"")</f>
        <v>1</v>
      </c>
    </row>
    <row r="80" spans="1:19" s="31" customFormat="1" x14ac:dyDescent="0.25">
      <c r="A80" s="36"/>
      <c r="B80" s="67" t="str">
        <f>'Expenses Summary'!B34</f>
        <v>3202</v>
      </c>
      <c r="C80" s="67" t="str">
        <f>'Expenses Summary'!C34</f>
        <v>Public Employees' Retirement System, classified positions</v>
      </c>
      <c r="D80" s="64">
        <f>IF('Expenses Summary'!$H34="","",IF('Cash Flow %s Yr5'!D80="","",'Cash Flow %s Yr5'!D80*'Expenses Summary'!$H34))</f>
        <v>7299.475718472002</v>
      </c>
      <c r="E80" s="64">
        <f>IF('Expenses Summary'!$H34="","",IF('Cash Flow %s Yr5'!E80="","",'Cash Flow %s Yr5'!E80*'Expenses Summary'!$H34))</f>
        <v>7299.475718472002</v>
      </c>
      <c r="F80" s="64">
        <f>IF('Expenses Summary'!$H34="","",IF('Cash Flow %s Yr5'!F80="","",'Cash Flow %s Yr5'!F80*'Expenses Summary'!$H34))</f>
        <v>7299.475718472002</v>
      </c>
      <c r="G80" s="64">
        <f>IF('Expenses Summary'!$H34="","",IF('Cash Flow %s Yr5'!G80="","",'Cash Flow %s Yr5'!G80*'Expenses Summary'!$H34))</f>
        <v>7299.475718472002</v>
      </c>
      <c r="H80" s="64">
        <f>IF('Expenses Summary'!$H34="","",IF('Cash Flow %s Yr5'!H80="","",'Cash Flow %s Yr5'!H80*'Expenses Summary'!$H34))</f>
        <v>7299.475718472002</v>
      </c>
      <c r="I80" s="64">
        <f>IF('Expenses Summary'!$H34="","",IF('Cash Flow %s Yr5'!I80="","",'Cash Flow %s Yr5'!I80*'Expenses Summary'!$H34))</f>
        <v>7299.475718472002</v>
      </c>
      <c r="J80" s="64">
        <f>IF('Expenses Summary'!$H34="","",IF('Cash Flow %s Yr5'!J80="","",'Cash Flow %s Yr5'!J80*'Expenses Summary'!$H34))</f>
        <v>7299.475718472002</v>
      </c>
      <c r="K80" s="64">
        <f>IF('Expenses Summary'!$H34="","",IF('Cash Flow %s Yr5'!K80="","",'Cash Flow %s Yr5'!K80*'Expenses Summary'!$H34))</f>
        <v>7299.475718472002</v>
      </c>
      <c r="L80" s="64">
        <f>IF('Expenses Summary'!$H34="","",IF('Cash Flow %s Yr5'!L80="","",'Cash Flow %s Yr5'!L80*'Expenses Summary'!$H34))</f>
        <v>7387.4212090560013</v>
      </c>
      <c r="M80" s="64">
        <f>IF('Expenses Summary'!$H34="","",IF('Cash Flow %s Yr5'!M80="","",'Cash Flow %s Yr5'!M80*'Expenses Summary'!$H34))</f>
        <v>7387.4212090560013</v>
      </c>
      <c r="N80" s="64">
        <f>IF('Expenses Summary'!$H34="","",IF('Cash Flow %s Yr5'!N80="","",'Cash Flow %s Yr5'!N80*'Expenses Summary'!$H34))</f>
        <v>7387.4212090560013</v>
      </c>
      <c r="O80" s="64">
        <f>IF('Expenses Summary'!$H34="","",IF('Cash Flow %s Yr5'!O80="","",'Cash Flow %s Yr5'!O80*'Expenses Summary'!$H34))</f>
        <v>7387.4212090560013</v>
      </c>
      <c r="P80" s="129"/>
      <c r="Q80" s="129"/>
      <c r="R80" s="129"/>
      <c r="S80" s="111">
        <f>IF(SUM(D80:R80)&gt;0,SUM(D80:R80)/'Expenses Summary'!$H34,"")</f>
        <v>1</v>
      </c>
    </row>
    <row r="81" spans="1:19" s="31" customFormat="1" x14ac:dyDescent="0.25">
      <c r="A81" s="36"/>
      <c r="B81" s="67" t="str">
        <f>'Expenses Summary'!B35</f>
        <v>3313</v>
      </c>
      <c r="C81" s="67" t="str">
        <f>'Expenses Summary'!C35</f>
        <v>OASDI</v>
      </c>
      <c r="D81" s="64">
        <f>IF('Expenses Summary'!$H35="","",IF('Cash Flow %s Yr5'!D81="","",'Cash Flow %s Yr5'!D81*'Expenses Summary'!$H35))</f>
        <v>2728.8146589839998</v>
      </c>
      <c r="E81" s="64">
        <f>IF('Expenses Summary'!$H35="","",IF('Cash Flow %s Yr5'!E81="","",'Cash Flow %s Yr5'!E81*'Expenses Summary'!$H35))</f>
        <v>2728.8146589839998</v>
      </c>
      <c r="F81" s="64">
        <f>IF('Expenses Summary'!$H35="","",IF('Cash Flow %s Yr5'!F81="","",'Cash Flow %s Yr5'!F81*'Expenses Summary'!$H35))</f>
        <v>2728.8146589839998</v>
      </c>
      <c r="G81" s="64">
        <f>IF('Expenses Summary'!$H35="","",IF('Cash Flow %s Yr5'!G81="","",'Cash Flow %s Yr5'!G81*'Expenses Summary'!$H35))</f>
        <v>2728.8146589839998</v>
      </c>
      <c r="H81" s="64">
        <f>IF('Expenses Summary'!$H35="","",IF('Cash Flow %s Yr5'!H81="","",'Cash Flow %s Yr5'!H81*'Expenses Summary'!$H35))</f>
        <v>2728.8146589839998</v>
      </c>
      <c r="I81" s="64">
        <f>IF('Expenses Summary'!$H35="","",IF('Cash Flow %s Yr5'!I81="","",'Cash Flow %s Yr5'!I81*'Expenses Summary'!$H35))</f>
        <v>2728.8146589839998</v>
      </c>
      <c r="J81" s="64">
        <f>IF('Expenses Summary'!$H35="","",IF('Cash Flow %s Yr5'!J81="","",'Cash Flow %s Yr5'!J81*'Expenses Summary'!$H35))</f>
        <v>2728.8146589839998</v>
      </c>
      <c r="K81" s="64">
        <f>IF('Expenses Summary'!$H35="","",IF('Cash Flow %s Yr5'!K81="","",'Cash Flow %s Yr5'!K81*'Expenses Summary'!$H35))</f>
        <v>2728.8146589839998</v>
      </c>
      <c r="L81" s="64">
        <f>IF('Expenses Summary'!$H35="","",IF('Cash Flow %s Yr5'!L81="","",'Cash Flow %s Yr5'!L81*'Expenses Summary'!$H35))</f>
        <v>2761.6919440319998</v>
      </c>
      <c r="M81" s="64">
        <f>IF('Expenses Summary'!$H35="","",IF('Cash Flow %s Yr5'!M81="","",'Cash Flow %s Yr5'!M81*'Expenses Summary'!$H35))</f>
        <v>2761.6919440319998</v>
      </c>
      <c r="N81" s="64">
        <f>IF('Expenses Summary'!$H35="","",IF('Cash Flow %s Yr5'!N81="","",'Cash Flow %s Yr5'!N81*'Expenses Summary'!$H35))</f>
        <v>2761.6919440319998</v>
      </c>
      <c r="O81" s="64">
        <f>IF('Expenses Summary'!$H35="","",IF('Cash Flow %s Yr5'!O81="","",'Cash Flow %s Yr5'!O81*'Expenses Summary'!$H35))</f>
        <v>2761.6919440319998</v>
      </c>
      <c r="P81" s="129"/>
      <c r="Q81" s="129"/>
      <c r="R81" s="129"/>
      <c r="S81" s="111">
        <f>IF(SUM(D81:R81)&gt;0,SUM(D81:R81)/'Expenses Summary'!$H35,"")</f>
        <v>0.99999999999999978</v>
      </c>
    </row>
    <row r="82" spans="1:19" s="31" customFormat="1" x14ac:dyDescent="0.25">
      <c r="A82" s="36"/>
      <c r="B82" s="67" t="str">
        <f>'Expenses Summary'!B36</f>
        <v>3323</v>
      </c>
      <c r="C82" s="67" t="str">
        <f>'Expenses Summary'!C36</f>
        <v>Medicare</v>
      </c>
      <c r="D82" s="64">
        <f>IF('Expenses Summary'!$H36="","",IF('Cash Flow %s Yr5'!D82="","",'Cash Flow %s Yr5'!D82*'Expenses Summary'!$H36))</f>
        <v>2305.412829936</v>
      </c>
      <c r="E82" s="64">
        <f>IF('Expenses Summary'!$H36="","",IF('Cash Flow %s Yr5'!E82="","",'Cash Flow %s Yr5'!E82*'Expenses Summary'!$H36))</f>
        <v>2305.412829936</v>
      </c>
      <c r="F82" s="64">
        <f>IF('Expenses Summary'!$H36="","",IF('Cash Flow %s Yr5'!F82="","",'Cash Flow %s Yr5'!F82*'Expenses Summary'!$H36))</f>
        <v>2305.412829936</v>
      </c>
      <c r="G82" s="64">
        <f>IF('Expenses Summary'!$H36="","",IF('Cash Flow %s Yr5'!G82="","",'Cash Flow %s Yr5'!G82*'Expenses Summary'!$H36))</f>
        <v>2305.412829936</v>
      </c>
      <c r="H82" s="64">
        <f>IF('Expenses Summary'!$H36="","",IF('Cash Flow %s Yr5'!H82="","",'Cash Flow %s Yr5'!H82*'Expenses Summary'!$H36))</f>
        <v>2305.412829936</v>
      </c>
      <c r="I82" s="64">
        <f>IF('Expenses Summary'!$H36="","",IF('Cash Flow %s Yr5'!I82="","",'Cash Flow %s Yr5'!I82*'Expenses Summary'!$H36))</f>
        <v>2305.412829936</v>
      </c>
      <c r="J82" s="64">
        <f>IF('Expenses Summary'!$H36="","",IF('Cash Flow %s Yr5'!J82="","",'Cash Flow %s Yr5'!J82*'Expenses Summary'!$H36))</f>
        <v>2305.412829936</v>
      </c>
      <c r="K82" s="64">
        <f>IF('Expenses Summary'!$H36="","",IF('Cash Flow %s Yr5'!K82="","",'Cash Flow %s Yr5'!K82*'Expenses Summary'!$H36))</f>
        <v>2305.412829936</v>
      </c>
      <c r="L82" s="64">
        <f>IF('Expenses Summary'!$H36="","",IF('Cash Flow %s Yr5'!L82="","",'Cash Flow %s Yr5'!L82*'Expenses Summary'!$H36))</f>
        <v>2333.1888881280001</v>
      </c>
      <c r="M82" s="64">
        <f>IF('Expenses Summary'!$H36="","",IF('Cash Flow %s Yr5'!M82="","",'Cash Flow %s Yr5'!M82*'Expenses Summary'!$H36))</f>
        <v>2333.1888881280001</v>
      </c>
      <c r="N82" s="64">
        <f>IF('Expenses Summary'!$H36="","",IF('Cash Flow %s Yr5'!N82="","",'Cash Flow %s Yr5'!N82*'Expenses Summary'!$H36))</f>
        <v>2333.1888881280001</v>
      </c>
      <c r="O82" s="64">
        <f>IF('Expenses Summary'!$H36="","",IF('Cash Flow %s Yr5'!O82="","",'Cash Flow %s Yr5'!O82*'Expenses Summary'!$H36))</f>
        <v>2333.1888881280001</v>
      </c>
      <c r="P82" s="129"/>
      <c r="Q82" s="129"/>
      <c r="R82" s="129"/>
      <c r="S82" s="111">
        <f>IF(SUM(D82:R82)&gt;0,SUM(D82:R82)/'Expenses Summary'!$H36,"")</f>
        <v>0.99999999999999989</v>
      </c>
    </row>
    <row r="83" spans="1:19" s="31" customFormat="1" x14ac:dyDescent="0.25">
      <c r="A83" s="36"/>
      <c r="B83" s="67" t="str">
        <f>'Expenses Summary'!B37</f>
        <v>3403</v>
      </c>
      <c r="C83" s="67" t="str">
        <f>'Expenses Summary'!C37</f>
        <v>Health &amp; Welfare Benefits</v>
      </c>
      <c r="D83" s="64">
        <f>IF('Expenses Summary'!$H37="","",IF('Cash Flow %s Yr5'!D83="","",'Cash Flow %s Yr5'!D83*'Expenses Summary'!$H37))</f>
        <v>17771.695470902519</v>
      </c>
      <c r="E83" s="64">
        <f>IF('Expenses Summary'!$H37="","",IF('Cash Flow %s Yr5'!E83="","",'Cash Flow %s Yr5'!E83*'Expenses Summary'!$H37))</f>
        <v>17771.695470902519</v>
      </c>
      <c r="F83" s="64">
        <f>IF('Expenses Summary'!$H37="","",IF('Cash Flow %s Yr5'!F83="","",'Cash Flow %s Yr5'!F83*'Expenses Summary'!$H37))</f>
        <v>17771.695470902519</v>
      </c>
      <c r="G83" s="64">
        <f>IF('Expenses Summary'!$H37="","",IF('Cash Flow %s Yr5'!G83="","",'Cash Flow %s Yr5'!G83*'Expenses Summary'!$H37))</f>
        <v>17771.695470902519</v>
      </c>
      <c r="H83" s="64">
        <f>IF('Expenses Summary'!$H37="","",IF('Cash Flow %s Yr5'!H83="","",'Cash Flow %s Yr5'!H83*'Expenses Summary'!$H37))</f>
        <v>17771.695470902519</v>
      </c>
      <c r="I83" s="64">
        <f>IF('Expenses Summary'!$H37="","",IF('Cash Flow %s Yr5'!I83="","",'Cash Flow %s Yr5'!I83*'Expenses Summary'!$H37))</f>
        <v>17771.695470902519</v>
      </c>
      <c r="J83" s="64">
        <f>IF('Expenses Summary'!$H37="","",IF('Cash Flow %s Yr5'!J83="","",'Cash Flow %s Yr5'!J83*'Expenses Summary'!$H37))</f>
        <v>17771.695470902519</v>
      </c>
      <c r="K83" s="64">
        <f>IF('Expenses Summary'!$H37="","",IF('Cash Flow %s Yr5'!K83="","",'Cash Flow %s Yr5'!K83*'Expenses Summary'!$H37))</f>
        <v>17771.695470902519</v>
      </c>
      <c r="L83" s="64">
        <f>IF('Expenses Summary'!$H37="","",IF('Cash Flow %s Yr5'!L83="","",'Cash Flow %s Yr5'!L83*'Expenses Summary'!$H37))</f>
        <v>17985.81228380496</v>
      </c>
      <c r="M83" s="64">
        <f>IF('Expenses Summary'!$H37="","",IF('Cash Flow %s Yr5'!M83="","",'Cash Flow %s Yr5'!M83*'Expenses Summary'!$H37))</f>
        <v>17985.81228380496</v>
      </c>
      <c r="N83" s="64">
        <f>IF('Expenses Summary'!$H37="","",IF('Cash Flow %s Yr5'!N83="","",'Cash Flow %s Yr5'!N83*'Expenses Summary'!$H37))</f>
        <v>17985.81228380496</v>
      </c>
      <c r="O83" s="64">
        <f>IF('Expenses Summary'!$H37="","",IF('Cash Flow %s Yr5'!O83="","",'Cash Flow %s Yr5'!O83*'Expenses Summary'!$H37))</f>
        <v>17985.81228380496</v>
      </c>
      <c r="P83" s="129"/>
      <c r="Q83" s="129"/>
      <c r="R83" s="129"/>
      <c r="S83" s="111">
        <f>IF(SUM(D83:R83)&gt;0,SUM(D83:R83)/'Expenses Summary'!$H37,"")</f>
        <v>1</v>
      </c>
    </row>
    <row r="84" spans="1:19" s="31" customFormat="1" x14ac:dyDescent="0.25">
      <c r="A84" s="36"/>
      <c r="B84" s="67" t="str">
        <f>'Expenses Summary'!B38</f>
        <v>3503</v>
      </c>
      <c r="C84" s="67" t="str">
        <f>'Expenses Summary'!C38</f>
        <v>State Unemployment Insurance</v>
      </c>
      <c r="D84" s="64">
        <f>IF('Expenses Summary'!$H38="","",IF('Cash Flow %s Yr5'!D84="","",'Cash Flow %s Yr5'!D84*'Expenses Summary'!$H38))</f>
        <v>758.45915330399998</v>
      </c>
      <c r="E84" s="64">
        <f>IF('Expenses Summary'!$H38="","",IF('Cash Flow %s Yr5'!E84="","",'Cash Flow %s Yr5'!E84*'Expenses Summary'!$H38))</f>
        <v>758.45915330399998</v>
      </c>
      <c r="F84" s="64">
        <f>IF('Expenses Summary'!$H38="","",IF('Cash Flow %s Yr5'!F84="","",'Cash Flow %s Yr5'!F84*'Expenses Summary'!$H38))</f>
        <v>758.45915330399998</v>
      </c>
      <c r="G84" s="64">
        <f>IF('Expenses Summary'!$H38="","",IF('Cash Flow %s Yr5'!G84="","",'Cash Flow %s Yr5'!G84*'Expenses Summary'!$H38))</f>
        <v>758.45915330399998</v>
      </c>
      <c r="H84" s="64">
        <f>IF('Expenses Summary'!$H38="","",IF('Cash Flow %s Yr5'!H84="","",'Cash Flow %s Yr5'!H84*'Expenses Summary'!$H38))</f>
        <v>758.45915330399998</v>
      </c>
      <c r="I84" s="64">
        <f>IF('Expenses Summary'!$H38="","",IF('Cash Flow %s Yr5'!I84="","",'Cash Flow %s Yr5'!I84*'Expenses Summary'!$H38))</f>
        <v>758.45915330399998</v>
      </c>
      <c r="J84" s="64">
        <f>IF('Expenses Summary'!$H38="","",IF('Cash Flow %s Yr5'!J84="","",'Cash Flow %s Yr5'!J84*'Expenses Summary'!$H38))</f>
        <v>758.45915330399998</v>
      </c>
      <c r="K84" s="64">
        <f>IF('Expenses Summary'!$H38="","",IF('Cash Flow %s Yr5'!K84="","",'Cash Flow %s Yr5'!K84*'Expenses Summary'!$H38))</f>
        <v>758.45915330399998</v>
      </c>
      <c r="L84" s="64">
        <f>IF('Expenses Summary'!$H38="","",IF('Cash Flow %s Yr5'!L84="","",'Cash Flow %s Yr5'!L84*'Expenses Summary'!$H38))</f>
        <v>767.59721539199995</v>
      </c>
      <c r="M84" s="64">
        <f>IF('Expenses Summary'!$H38="","",IF('Cash Flow %s Yr5'!M84="","",'Cash Flow %s Yr5'!M84*'Expenses Summary'!$H38))</f>
        <v>767.59721539199995</v>
      </c>
      <c r="N84" s="64">
        <f>IF('Expenses Summary'!$H38="","",IF('Cash Flow %s Yr5'!N84="","",'Cash Flow %s Yr5'!N84*'Expenses Summary'!$H38))</f>
        <v>767.59721539199995</v>
      </c>
      <c r="O84" s="64">
        <f>IF('Expenses Summary'!$H38="","",IF('Cash Flow %s Yr5'!O84="","",'Cash Flow %s Yr5'!O84*'Expenses Summary'!$H38))</f>
        <v>767.59721539199995</v>
      </c>
      <c r="P84" s="129"/>
      <c r="Q84" s="129"/>
      <c r="R84" s="129"/>
      <c r="S84" s="111">
        <f>IF(SUM(D84:R84)&gt;0,SUM(D84:R84)/'Expenses Summary'!$H38,"")</f>
        <v>1.0000000000000002</v>
      </c>
    </row>
    <row r="85" spans="1:19" s="31" customFormat="1" x14ac:dyDescent="0.25">
      <c r="A85" s="36"/>
      <c r="B85" s="67" t="str">
        <f>'Expenses Summary'!B39</f>
        <v>3603</v>
      </c>
      <c r="C85" s="67" t="str">
        <f>'Expenses Summary'!C39</f>
        <v>Worker Compensation Insurance</v>
      </c>
      <c r="D85" s="64">
        <f>IF('Expenses Summary'!$H39="","",IF('Cash Flow %s Yr5'!D85="","",'Cash Flow %s Yr5'!D85*'Expenses Summary'!$H39))</f>
        <v>2384.9493083280004</v>
      </c>
      <c r="E85" s="64">
        <f>IF('Expenses Summary'!$H39="","",IF('Cash Flow %s Yr5'!E85="","",'Cash Flow %s Yr5'!E85*'Expenses Summary'!$H39))</f>
        <v>2384.9493083280004</v>
      </c>
      <c r="F85" s="64">
        <f>IF('Expenses Summary'!$H39="","",IF('Cash Flow %s Yr5'!F85="","",'Cash Flow %s Yr5'!F85*'Expenses Summary'!$H39))</f>
        <v>2384.9493083280004</v>
      </c>
      <c r="G85" s="64">
        <f>IF('Expenses Summary'!$H39="","",IF('Cash Flow %s Yr5'!G85="","",'Cash Flow %s Yr5'!G85*'Expenses Summary'!$H39))</f>
        <v>2384.9493083280004</v>
      </c>
      <c r="H85" s="64">
        <f>IF('Expenses Summary'!$H39="","",IF('Cash Flow %s Yr5'!H85="","",'Cash Flow %s Yr5'!H85*'Expenses Summary'!$H39))</f>
        <v>2384.9493083280004</v>
      </c>
      <c r="I85" s="64">
        <f>IF('Expenses Summary'!$H39="","",IF('Cash Flow %s Yr5'!I85="","",'Cash Flow %s Yr5'!I85*'Expenses Summary'!$H39))</f>
        <v>2384.9493083280004</v>
      </c>
      <c r="J85" s="64">
        <f>IF('Expenses Summary'!$H39="","",IF('Cash Flow %s Yr5'!J85="","",'Cash Flow %s Yr5'!J85*'Expenses Summary'!$H39))</f>
        <v>2384.9493083280004</v>
      </c>
      <c r="K85" s="64">
        <f>IF('Expenses Summary'!$H39="","",IF('Cash Flow %s Yr5'!K85="","",'Cash Flow %s Yr5'!K85*'Expenses Summary'!$H39))</f>
        <v>2384.9493083280004</v>
      </c>
      <c r="L85" s="64">
        <f>IF('Expenses Summary'!$H39="","",IF('Cash Flow %s Yr5'!L85="","",'Cash Flow %s Yr5'!L85*'Expenses Summary'!$H39))</f>
        <v>2413.6836373440005</v>
      </c>
      <c r="M85" s="64">
        <f>IF('Expenses Summary'!$H39="","",IF('Cash Flow %s Yr5'!M85="","",'Cash Flow %s Yr5'!M85*'Expenses Summary'!$H39))</f>
        <v>2413.6836373440005</v>
      </c>
      <c r="N85" s="64">
        <f>IF('Expenses Summary'!$H39="","",IF('Cash Flow %s Yr5'!N85="","",'Cash Flow %s Yr5'!N85*'Expenses Summary'!$H39))</f>
        <v>2413.6836373440005</v>
      </c>
      <c r="O85" s="64">
        <f>IF('Expenses Summary'!$H39="","",IF('Cash Flow %s Yr5'!O85="","",'Cash Flow %s Yr5'!O85*'Expenses Summary'!$H39))</f>
        <v>2413.6836373440005</v>
      </c>
      <c r="P85" s="129"/>
      <c r="Q85" s="129"/>
      <c r="R85" s="129"/>
      <c r="S85" s="111">
        <f>IF(SUM(D85:R85)&gt;0,SUM(D85:R85)/'Expenses Summary'!$H39,"")</f>
        <v>1.0000000000000002</v>
      </c>
    </row>
    <row r="86" spans="1:19" s="31" customFormat="1" x14ac:dyDescent="0.25">
      <c r="A86" s="36"/>
      <c r="B86" s="67" t="str">
        <f>'Expenses Summary'!B40</f>
        <v>3703</v>
      </c>
      <c r="C86" s="67" t="str">
        <f>'Expenses Summary'!C40</f>
        <v>Other Post Employement Benefits</v>
      </c>
      <c r="D86" s="64" t="str">
        <f>IF('Expenses Summary'!$H40="","",IF('Cash Flow %s Yr5'!D86="","",'Cash Flow %s Yr5'!D86*'Expenses Summary'!$H40))</f>
        <v/>
      </c>
      <c r="E86" s="64" t="str">
        <f>IF('Expenses Summary'!$H40="","",IF('Cash Flow %s Yr5'!E86="","",'Cash Flow %s Yr5'!E86*'Expenses Summary'!$H40))</f>
        <v/>
      </c>
      <c r="F86" s="64" t="str">
        <f>IF('Expenses Summary'!$H40="","",IF('Cash Flow %s Yr5'!F86="","",'Cash Flow %s Yr5'!F86*'Expenses Summary'!$H40))</f>
        <v/>
      </c>
      <c r="G86" s="64" t="str">
        <f>IF('Expenses Summary'!$H40="","",IF('Cash Flow %s Yr5'!G86="","",'Cash Flow %s Yr5'!G86*'Expenses Summary'!$H40))</f>
        <v/>
      </c>
      <c r="H86" s="64" t="str">
        <f>IF('Expenses Summary'!$H40="","",IF('Cash Flow %s Yr5'!H86="","",'Cash Flow %s Yr5'!H86*'Expenses Summary'!$H40))</f>
        <v/>
      </c>
      <c r="I86" s="64" t="str">
        <f>IF('Expenses Summary'!$H40="","",IF('Cash Flow %s Yr5'!I86="","",'Cash Flow %s Yr5'!I86*'Expenses Summary'!$H40))</f>
        <v/>
      </c>
      <c r="J86" s="64" t="str">
        <f>IF('Expenses Summary'!$H40="","",IF('Cash Flow %s Yr5'!J86="","",'Cash Flow %s Yr5'!J86*'Expenses Summary'!$H40))</f>
        <v/>
      </c>
      <c r="K86" s="64" t="str">
        <f>IF('Expenses Summary'!$H40="","",IF('Cash Flow %s Yr5'!K86="","",'Cash Flow %s Yr5'!K86*'Expenses Summary'!$H40))</f>
        <v/>
      </c>
      <c r="L86" s="64" t="str">
        <f>IF('Expenses Summary'!$H40="","",IF('Cash Flow %s Yr5'!L86="","",'Cash Flow %s Yr5'!L86*'Expenses Summary'!$H40))</f>
        <v/>
      </c>
      <c r="M86" s="64" t="str">
        <f>IF('Expenses Summary'!$H40="","",IF('Cash Flow %s Yr5'!M86="","",'Cash Flow %s Yr5'!M86*'Expenses Summary'!$H40))</f>
        <v/>
      </c>
      <c r="N86" s="64" t="str">
        <f>IF('Expenses Summary'!$H40="","",IF('Cash Flow %s Yr5'!N86="","",'Cash Flow %s Yr5'!N86*'Expenses Summary'!$H40))</f>
        <v/>
      </c>
      <c r="O86" s="64" t="str">
        <f>IF('Expenses Summary'!$H40="","",IF('Cash Flow %s Yr5'!O86="","",'Cash Flow %s Yr5'!O86*'Expenses Summary'!$H40))</f>
        <v/>
      </c>
      <c r="P86" s="129"/>
      <c r="Q86" s="129"/>
      <c r="R86" s="129"/>
      <c r="S86" s="111" t="str">
        <f>IF(SUM(D86:R86)&gt;0,SUM(D86:R86)/'Expenses Summary'!$H40,"")</f>
        <v/>
      </c>
    </row>
    <row r="87" spans="1:19" s="31" customFormat="1" x14ac:dyDescent="0.25">
      <c r="A87" s="36"/>
      <c r="B87" s="67" t="str">
        <f>'Expenses Summary'!B41</f>
        <v>3903</v>
      </c>
      <c r="C87" s="67" t="str">
        <f>'Expenses Summary'!C41</f>
        <v>Other Benefits</v>
      </c>
      <c r="D87" s="64" t="str">
        <f>IF('Expenses Summary'!$H41="","",IF('Cash Flow %s Yr5'!D87="","",'Cash Flow %s Yr5'!D87*'Expenses Summary'!$H41))</f>
        <v/>
      </c>
      <c r="E87" s="64" t="str">
        <f>IF('Expenses Summary'!$H41="","",IF('Cash Flow %s Yr5'!E87="","",'Cash Flow %s Yr5'!E87*'Expenses Summary'!$H41))</f>
        <v/>
      </c>
      <c r="F87" s="64" t="str">
        <f>IF('Expenses Summary'!$H41="","",IF('Cash Flow %s Yr5'!F87="","",'Cash Flow %s Yr5'!F87*'Expenses Summary'!$H41))</f>
        <v/>
      </c>
      <c r="G87" s="64" t="str">
        <f>IF('Expenses Summary'!$H41="","",IF('Cash Flow %s Yr5'!G87="","",'Cash Flow %s Yr5'!G87*'Expenses Summary'!$H41))</f>
        <v/>
      </c>
      <c r="H87" s="64" t="str">
        <f>IF('Expenses Summary'!$H41="","",IF('Cash Flow %s Yr5'!H87="","",'Cash Flow %s Yr5'!H87*'Expenses Summary'!$H41))</f>
        <v/>
      </c>
      <c r="I87" s="64" t="str">
        <f>IF('Expenses Summary'!$H41="","",IF('Cash Flow %s Yr5'!I87="","",'Cash Flow %s Yr5'!I87*'Expenses Summary'!$H41))</f>
        <v/>
      </c>
      <c r="J87" s="64" t="str">
        <f>IF('Expenses Summary'!$H41="","",IF('Cash Flow %s Yr5'!J87="","",'Cash Flow %s Yr5'!J87*'Expenses Summary'!$H41))</f>
        <v/>
      </c>
      <c r="K87" s="64" t="str">
        <f>IF('Expenses Summary'!$H41="","",IF('Cash Flow %s Yr5'!K87="","",'Cash Flow %s Yr5'!K87*'Expenses Summary'!$H41))</f>
        <v/>
      </c>
      <c r="L87" s="64" t="str">
        <f>IF('Expenses Summary'!$H41="","",IF('Cash Flow %s Yr5'!L87="","",'Cash Flow %s Yr5'!L87*'Expenses Summary'!$H41))</f>
        <v/>
      </c>
      <c r="M87" s="64" t="str">
        <f>IF('Expenses Summary'!$H41="","",IF('Cash Flow %s Yr5'!M87="","",'Cash Flow %s Yr5'!M87*'Expenses Summary'!$H41))</f>
        <v/>
      </c>
      <c r="N87" s="64" t="str">
        <f>IF('Expenses Summary'!$H41="","",IF('Cash Flow %s Yr5'!N87="","",'Cash Flow %s Yr5'!N87*'Expenses Summary'!$H41))</f>
        <v/>
      </c>
      <c r="O87" s="64" t="str">
        <f>IF('Expenses Summary'!$H41="","",IF('Cash Flow %s Yr5'!O87="","",'Cash Flow %s Yr5'!O87*'Expenses Summary'!$H41))</f>
        <v/>
      </c>
      <c r="P87" s="129"/>
      <c r="Q87" s="129"/>
      <c r="R87" s="129"/>
      <c r="S87" s="111" t="str">
        <f>IF(SUM(D87:R87)&gt;0,SUM(D87:R87)/'Expenses Summary'!$H41,"")</f>
        <v/>
      </c>
    </row>
    <row r="88" spans="1:19" s="31" customFormat="1" x14ac:dyDescent="0.25">
      <c r="A88" s="36"/>
      <c r="B88" s="43" t="s">
        <v>758</v>
      </c>
      <c r="C88" s="34" t="s">
        <v>740</v>
      </c>
      <c r="D88" s="173">
        <f t="shared" ref="D88:O88" si="8">IF(SUM(D78:D87)&gt;0,SUM(D78:D87),"")</f>
        <v>55672.532019926526</v>
      </c>
      <c r="E88" s="173">
        <f t="shared" si="8"/>
        <v>55672.532019926526</v>
      </c>
      <c r="F88" s="173">
        <f t="shared" si="8"/>
        <v>55672.532019926526</v>
      </c>
      <c r="G88" s="173">
        <f t="shared" si="8"/>
        <v>55672.532019926526</v>
      </c>
      <c r="H88" s="173">
        <f t="shared" si="8"/>
        <v>55672.532019926526</v>
      </c>
      <c r="I88" s="173">
        <f t="shared" si="8"/>
        <v>55672.532019926526</v>
      </c>
      <c r="J88" s="173">
        <f t="shared" si="8"/>
        <v>55672.532019926526</v>
      </c>
      <c r="K88" s="173">
        <f t="shared" si="8"/>
        <v>55672.532019926526</v>
      </c>
      <c r="L88" s="173">
        <f t="shared" si="8"/>
        <v>56343.285417756968</v>
      </c>
      <c r="M88" s="173">
        <f t="shared" si="8"/>
        <v>56343.285417756968</v>
      </c>
      <c r="N88" s="173">
        <f t="shared" si="8"/>
        <v>56343.285417756968</v>
      </c>
      <c r="O88" s="173">
        <f t="shared" si="8"/>
        <v>56343.285417756968</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f>IF('Expenses Summary'!$H47="","",IF('Cash Flow %s Yr5'!D91="","",'Cash Flow %s Yr5'!D91*'Expenses Summary'!$H47))</f>
        <v>0</v>
      </c>
      <c r="E91" s="64">
        <f>IF('Expenses Summary'!$H47="","",IF('Cash Flow %s Yr5'!E91="","",'Cash Flow %s Yr5'!E91*'Expenses Summary'!$H47))</f>
        <v>11800.895689760695</v>
      </c>
      <c r="F91" s="64">
        <f>IF('Expenses Summary'!$H47="","",IF('Cash Flow %s Yr5'!F91="","",'Cash Flow %s Yr5'!F91*'Expenses Summary'!$H47))</f>
        <v>8088.2543491618244</v>
      </c>
      <c r="G91" s="64">
        <f>IF('Expenses Summary'!$H47="","",IF('Cash Flow %s Yr5'!G91="","",'Cash Flow %s Yr5'!G91*'Expenses Summary'!$H47))</f>
        <v>0</v>
      </c>
      <c r="H91" s="64">
        <f>IF('Expenses Summary'!$H47="","",IF('Cash Flow %s Yr5'!H91="","",'Cash Flow %s Yr5'!H91*'Expenses Summary'!$H47))</f>
        <v>19889.150038922518</v>
      </c>
      <c r="I91" s="64">
        <f>IF('Expenses Summary'!$H47="","",IF('Cash Flow %s Yr5'!I91="","",'Cash Flow %s Yr5'!I91*'Expenses Summary'!$H47))</f>
        <v>0</v>
      </c>
      <c r="J91" s="64">
        <f>IF('Expenses Summary'!$H47="","",IF('Cash Flow %s Yr5'!J91="","",'Cash Flow %s Yr5'!J91*'Expenses Summary'!$H47))</f>
        <v>0</v>
      </c>
      <c r="K91" s="64">
        <f>IF('Expenses Summary'!$H47="","",IF('Cash Flow %s Yr5'!K91="","",'Cash Flow %s Yr5'!K91*'Expenses Summary'!$H47))</f>
        <v>4419.8111197605604</v>
      </c>
      <c r="L91" s="64">
        <f>IF('Expenses Summary'!$H47="","",IF('Cash Flow %s Yr5'!L91="","",'Cash Flow %s Yr5'!L91*'Expenses Summary'!$H47))</f>
        <v>0</v>
      </c>
      <c r="M91" s="64">
        <f>IF('Expenses Summary'!$H47="","",IF('Cash Flow %s Yr5'!M91="","",'Cash Flow %s Yr5'!M91*'Expenses Summary'!$H47))</f>
        <v>0</v>
      </c>
      <c r="N91" s="64">
        <f>IF('Expenses Summary'!$H47="","",IF('Cash Flow %s Yr5'!N91="","",'Cash Flow %s Yr5'!N91*'Expenses Summary'!$H47))</f>
        <v>0</v>
      </c>
      <c r="O91" s="64">
        <f>IF('Expenses Summary'!$H47="","",IF('Cash Flow %s Yr5'!O91="","",'Cash Flow %s Yr5'!O91*'Expenses Summary'!$H47))</f>
        <v>0</v>
      </c>
      <c r="P91" s="129"/>
      <c r="Q91" s="129"/>
      <c r="R91" s="129"/>
      <c r="S91" s="111">
        <f>IF(SUM(D91:R91)&gt;0,SUM(D91:R91)/'Expenses Summary'!$H47,"")</f>
        <v>1</v>
      </c>
    </row>
    <row r="92" spans="1:19" x14ac:dyDescent="0.25">
      <c r="A92" s="36"/>
      <c r="B92" s="139" t="str">
        <f>'Expenses Summary'!B48</f>
        <v>4200</v>
      </c>
      <c r="C92" s="139" t="str">
        <f>'Expenses Summary'!C48</f>
        <v>Books and Other Reference Materials</v>
      </c>
      <c r="D92" s="64">
        <f>IF('Expenses Summary'!$H48="","",IF('Cash Flow %s Yr5'!D92="","",'Cash Flow %s Yr5'!D92*'Expenses Summary'!$H48))</f>
        <v>0</v>
      </c>
      <c r="E92" s="64">
        <f>IF('Expenses Summary'!$H48="","",IF('Cash Flow %s Yr5'!E92="","",'Cash Flow %s Yr5'!E92*'Expenses Summary'!$H48))</f>
        <v>41.720309954892571</v>
      </c>
      <c r="F92" s="64">
        <f>IF('Expenses Summary'!$H48="","",IF('Cash Flow %s Yr5'!F92="","",'Cash Flow %s Yr5'!F92*'Expenses Summary'!$H48))</f>
        <v>0</v>
      </c>
      <c r="G92" s="64">
        <f>IF('Expenses Summary'!$H48="","",IF('Cash Flow %s Yr5'!G92="","",'Cash Flow %s Yr5'!G92*'Expenses Summary'!$H48))</f>
        <v>74.262151719708768</v>
      </c>
      <c r="H92" s="64">
        <f>IF('Expenses Summary'!$H48="","",IF('Cash Flow %s Yr5'!H92="","",'Cash Flow %s Yr5'!H92*'Expenses Summary'!$H48))</f>
        <v>30.038623167522644</v>
      </c>
      <c r="I92" s="64">
        <f>IF('Expenses Summary'!$H48="","",IF('Cash Flow %s Yr5'!I92="","",'Cash Flow %s Yr5'!I92*'Expenses Summary'!$H48))</f>
        <v>114.73085237595457</v>
      </c>
      <c r="J92" s="64">
        <f>IF('Expenses Summary'!$H48="","",IF('Cash Flow %s Yr5'!J92="","",'Cash Flow %s Yr5'!J92*'Expenses Summary'!$H48))</f>
        <v>114.73085237595457</v>
      </c>
      <c r="K92" s="64">
        <f>IF('Expenses Summary'!$H48="","",IF('Cash Flow %s Yr5'!K92="","",'Cash Flow %s Yr5'!K92*'Expenses Summary'!$H48))</f>
        <v>114.73085237595457</v>
      </c>
      <c r="L92" s="64">
        <f>IF('Expenses Summary'!$H48="","",IF('Cash Flow %s Yr5'!L92="","",'Cash Flow %s Yr5'!L92*'Expenses Summary'!$H48))</f>
        <v>114.73085237595457</v>
      </c>
      <c r="M92" s="64">
        <f>IF('Expenses Summary'!$H48="","",IF('Cash Flow %s Yr5'!M92="","",'Cash Flow %s Yr5'!M92*'Expenses Summary'!$H48))</f>
        <v>114.73085237595457</v>
      </c>
      <c r="N92" s="64">
        <f>IF('Expenses Summary'!$H48="","",IF('Cash Flow %s Yr5'!N92="","",'Cash Flow %s Yr5'!N92*'Expenses Summary'!$H48))</f>
        <v>114.73085237595457</v>
      </c>
      <c r="O92" s="64">
        <f>IF('Expenses Summary'!$H48="","",IF('Cash Flow %s Yr5'!O92="","",'Cash Flow %s Yr5'!O92*'Expenses Summary'!$H48))</f>
        <v>0</v>
      </c>
      <c r="P92" s="129"/>
      <c r="Q92" s="129"/>
      <c r="R92" s="129"/>
      <c r="S92" s="111">
        <f>IF(SUM(D92:R92)&gt;0,SUM(D92:R92)/'Expenses Summary'!$H48,"")</f>
        <v>1</v>
      </c>
    </row>
    <row r="93" spans="1:19" x14ac:dyDescent="0.25">
      <c r="A93" s="36"/>
      <c r="B93" s="139" t="str">
        <f>'Expenses Summary'!B49</f>
        <v>4300</v>
      </c>
      <c r="C93" s="139" t="str">
        <f>'Expenses Summary'!C49</f>
        <v>Materials and Supplies</v>
      </c>
      <c r="D93" s="64">
        <f>IF('Expenses Summary'!$H49="","",IF('Cash Flow %s Yr5'!D93="","",'Cash Flow %s Yr5'!D93*'Expenses Summary'!$H49))</f>
        <v>989.27198965041259</v>
      </c>
      <c r="E93" s="64">
        <f>IF('Expenses Summary'!$H49="","",IF('Cash Flow %s Yr5'!E93="","",'Cash Flow %s Yr5'!E93*'Expenses Summary'!$H49))</f>
        <v>2343.0126070667666</v>
      </c>
      <c r="F93" s="64">
        <f>IF('Expenses Summary'!$H49="","",IF('Cash Flow %s Yr5'!F93="","",'Cash Flow %s Yr5'!F93*'Expenses Summary'!$H49))</f>
        <v>1330.5997521613735</v>
      </c>
      <c r="G93" s="64">
        <f>IF('Expenses Summary'!$H49="","",IF('Cash Flow %s Yr5'!G93="","",'Cash Flow %s Yr5'!G93*'Expenses Summary'!$H49))</f>
        <v>274.79777490289234</v>
      </c>
      <c r="H93" s="64">
        <f>IF('Expenses Summary'!$H49="","",IF('Cash Flow %s Yr5'!H93="","",'Cash Flow %s Yr5'!H93*'Expenses Summary'!$H49))</f>
        <v>86.778244706176537</v>
      </c>
      <c r="I93" s="64">
        <f>IF('Expenses Summary'!$H49="","",IF('Cash Flow %s Yr5'!I93="","",'Cash Flow %s Yr5'!I93*'Expenses Summary'!$H49))</f>
        <v>1573.1449461151371</v>
      </c>
      <c r="J93" s="64">
        <f>IF('Expenses Summary'!$H49="","",IF('Cash Flow %s Yr5'!J93="","",'Cash Flow %s Yr5'!J93*'Expenses Summary'!$H49))</f>
        <v>1573.1449461151371</v>
      </c>
      <c r="K93" s="64">
        <f>IF('Expenses Summary'!$H49="","",IF('Cash Flow %s Yr5'!K93="","",'Cash Flow %s Yr5'!K93*'Expenses Summary'!$H49))</f>
        <v>1573.1449461151371</v>
      </c>
      <c r="L93" s="64">
        <f>IF('Expenses Summary'!$H49="","",IF('Cash Flow %s Yr5'!L93="","",'Cash Flow %s Yr5'!L93*'Expenses Summary'!$H49))</f>
        <v>1573.1449461151371</v>
      </c>
      <c r="M93" s="64">
        <f>IF('Expenses Summary'!$H49="","",IF('Cash Flow %s Yr5'!M93="","",'Cash Flow %s Yr5'!M93*'Expenses Summary'!$H49))</f>
        <v>1573.1449461151371</v>
      </c>
      <c r="N93" s="64">
        <f>IF('Expenses Summary'!$H49="","",IF('Cash Flow %s Yr5'!N93="","",'Cash Flow %s Yr5'!N93*'Expenses Summary'!$H49))</f>
        <v>1572.8556852994498</v>
      </c>
      <c r="O93" s="64">
        <f>IF('Expenses Summary'!$H49="","",IF('Cash Flow %s Yr5'!O93="","",'Cash Flow %s Yr5'!O93*'Expenses Summary'!$H49))</f>
        <v>0</v>
      </c>
      <c r="P93" s="129"/>
      <c r="Q93" s="129"/>
      <c r="R93" s="129"/>
      <c r="S93" s="111">
        <f>IF(SUM(D93:R93)&gt;0,SUM(D93:R93)/'Expenses Summary'!$H49,"")</f>
        <v>1</v>
      </c>
    </row>
    <row r="94" spans="1:19" x14ac:dyDescent="0.25">
      <c r="A94" s="36"/>
      <c r="B94" s="139" t="str">
        <f>'Expenses Summary'!B50</f>
        <v>4315</v>
      </c>
      <c r="C94" s="139" t="str">
        <f>'Expenses Summary'!C50</f>
        <v>Classroom Materials and Supplies</v>
      </c>
      <c r="D94" s="64">
        <f>IF('Expenses Summary'!$H50="","",IF('Cash Flow %s Yr5'!D94="","",'Cash Flow %s Yr5'!D94*'Expenses Summary'!$H50))</f>
        <v>0</v>
      </c>
      <c r="E94" s="64">
        <f>IF('Expenses Summary'!$H50="","",IF('Cash Flow %s Yr5'!E94="","",'Cash Flow %s Yr5'!E94*'Expenses Summary'!$H50))</f>
        <v>0</v>
      </c>
      <c r="F94" s="64">
        <f>IF('Expenses Summary'!$H50="","",IF('Cash Flow %s Yr5'!F94="","",'Cash Flow %s Yr5'!F94*'Expenses Summary'!$H50))</f>
        <v>3448.878956271119</v>
      </c>
      <c r="G94" s="64">
        <f>IF('Expenses Summary'!$H50="","",IF('Cash Flow %s Yr5'!G94="","",'Cash Flow %s Yr5'!G94*'Expenses Summary'!$H50))</f>
        <v>3448.878956271119</v>
      </c>
      <c r="H94" s="64">
        <f>IF('Expenses Summary'!$H50="","",IF('Cash Flow %s Yr5'!H94="","",'Cash Flow %s Yr5'!H94*'Expenses Summary'!$H50))</f>
        <v>6897.757912542238</v>
      </c>
      <c r="I94" s="64">
        <f>IF('Expenses Summary'!$H50="","",IF('Cash Flow %s Yr5'!I94="","",'Cash Flow %s Yr5'!I94*'Expenses Summary'!$H50))</f>
        <v>3448.878956271119</v>
      </c>
      <c r="J94" s="64">
        <f>IF('Expenses Summary'!$H50="","",IF('Cash Flow %s Yr5'!J94="","",'Cash Flow %s Yr5'!J94*'Expenses Summary'!$H50))</f>
        <v>6897.757912542238</v>
      </c>
      <c r="K94" s="64">
        <f>IF('Expenses Summary'!$H50="","",IF('Cash Flow %s Yr5'!K94="","",'Cash Flow %s Yr5'!K94*'Expenses Summary'!$H50))</f>
        <v>3448.878956271119</v>
      </c>
      <c r="L94" s="64">
        <f>IF('Expenses Summary'!$H50="","",IF('Cash Flow %s Yr5'!L94="","",'Cash Flow %s Yr5'!L94*'Expenses Summary'!$H50))</f>
        <v>3448.878956271119</v>
      </c>
      <c r="M94" s="64">
        <f>IF('Expenses Summary'!$H50="","",IF('Cash Flow %s Yr5'!M94="","",'Cash Flow %s Yr5'!M94*'Expenses Summary'!$H50))</f>
        <v>3448.878956271119</v>
      </c>
      <c r="N94" s="64">
        <f>IF('Expenses Summary'!$H50="","",IF('Cash Flow %s Yr5'!N94="","",'Cash Flow %s Yr5'!N94*'Expenses Summary'!$H50))</f>
        <v>0</v>
      </c>
      <c r="O94" s="64">
        <f>IF('Expenses Summary'!$H50="","",IF('Cash Flow %s Yr5'!O94="","",'Cash Flow %s Yr5'!O94*'Expenses Summary'!$H50))</f>
        <v>0</v>
      </c>
      <c r="P94" s="129"/>
      <c r="Q94" s="129"/>
      <c r="R94" s="129"/>
      <c r="S94" s="111">
        <f>IF(SUM(D94:R94)&gt;0,SUM(D94:R94)/'Expenses Summary'!$H50,"")</f>
        <v>1</v>
      </c>
    </row>
    <row r="95" spans="1:19" x14ac:dyDescent="0.25">
      <c r="A95" s="36"/>
      <c r="B95" s="139" t="str">
        <f>'Expenses Summary'!B51</f>
        <v>4400</v>
      </c>
      <c r="C95" s="139" t="str">
        <f>'Expenses Summary'!C51</f>
        <v>Noncapitalized Equipment</v>
      </c>
      <c r="D95" s="64">
        <f>IF('Expenses Summary'!$H51="","",IF('Cash Flow %s Yr5'!D95="","",'Cash Flow %s Yr5'!D95*'Expenses Summary'!$H51))</f>
        <v>0</v>
      </c>
      <c r="E95" s="64">
        <f>IF('Expenses Summary'!$H51="","",IF('Cash Flow %s Yr5'!E95="","",'Cash Flow %s Yr5'!E95*'Expenses Summary'!$H51))</f>
        <v>2011.4752106252204</v>
      </c>
      <c r="F95" s="64">
        <f>IF('Expenses Summary'!$H51="","",IF('Cash Flow %s Yr5'!F95="","",'Cash Flow %s Yr5'!F95*'Expenses Summary'!$H51))</f>
        <v>24.475915173536968</v>
      </c>
      <c r="G95" s="64">
        <f>IF('Expenses Summary'!$H51="","",IF('Cash Flow %s Yr5'!G95="","",'Cash Flow %s Yr5'!G95*'Expenses Summary'!$H51))</f>
        <v>0</v>
      </c>
      <c r="H95" s="64">
        <f>IF('Expenses Summary'!$H51="","",IF('Cash Flow %s Yr5'!H95="","",'Cash Flow %s Yr5'!H95*'Expenses Summary'!$H51))</f>
        <v>0</v>
      </c>
      <c r="I95" s="64">
        <f>IF('Expenses Summary'!$H51="","",IF('Cash Flow %s Yr5'!I95="","",'Cash Flow %s Yr5'!I95*'Expenses Summary'!$H51))</f>
        <v>0</v>
      </c>
      <c r="J95" s="64">
        <f>IF('Expenses Summary'!$H51="","",IF('Cash Flow %s Yr5'!J95="","",'Cash Flow %s Yr5'!J95*'Expenses Summary'!$H51))</f>
        <v>0</v>
      </c>
      <c r="K95" s="64">
        <f>IF('Expenses Summary'!$H51="","",IF('Cash Flow %s Yr5'!K95="","",'Cash Flow %s Yr5'!K95*'Expenses Summary'!$H51))</f>
        <v>0</v>
      </c>
      <c r="L95" s="64">
        <f>IF('Expenses Summary'!$H51="","",IF('Cash Flow %s Yr5'!L95="","",'Cash Flow %s Yr5'!L95*'Expenses Summary'!$H51))</f>
        <v>189.13207179551299</v>
      </c>
      <c r="M95" s="64">
        <f>IF('Expenses Summary'!$H51="","",IF('Cash Flow %s Yr5'!M95="","",'Cash Flow %s Yr5'!M95*'Expenses Summary'!$H51))</f>
        <v>0</v>
      </c>
      <c r="N95" s="64">
        <f>IF('Expenses Summary'!$H51="","",IF('Cash Flow %s Yr5'!N95="","",'Cash Flow %s Yr5'!N95*'Expenses Summary'!$H51))</f>
        <v>0</v>
      </c>
      <c r="O95" s="64">
        <f>IF('Expenses Summary'!$H51="","",IF('Cash Flow %s Yr5'!O95="","",'Cash Flow %s Yr5'!O95*'Expenses Summary'!$H51))</f>
        <v>0</v>
      </c>
      <c r="P95" s="129"/>
      <c r="Q95" s="129"/>
      <c r="R95" s="129"/>
      <c r="S95" s="111">
        <f>IF(SUM(D95:R95)&gt;0,SUM(D95:R95)/'Expenses Summary'!$H51,"")</f>
        <v>1.0000000000000002</v>
      </c>
    </row>
    <row r="96" spans="1:19" x14ac:dyDescent="0.25">
      <c r="A96" s="36"/>
      <c r="B96" s="139" t="str">
        <f>'Expenses Summary'!B52</f>
        <v>4430</v>
      </c>
      <c r="C96" s="139" t="str">
        <f>'Expenses Summary'!C52</f>
        <v>General Student Equipment</v>
      </c>
      <c r="D96" s="64">
        <f>IF('Expenses Summary'!$H52="","",IF('Cash Flow %s Yr5'!D96="","",'Cash Flow %s Yr5'!D96*'Expenses Summary'!$H52))</f>
        <v>0</v>
      </c>
      <c r="E96" s="64">
        <f>IF('Expenses Summary'!$H52="","",IF('Cash Flow %s Yr5'!E96="","",'Cash Flow %s Yr5'!E96*'Expenses Summary'!$H52))</f>
        <v>0</v>
      </c>
      <c r="F96" s="64">
        <f>IF('Expenses Summary'!$H52="","",IF('Cash Flow %s Yr5'!F96="","",'Cash Flow %s Yr5'!F96*'Expenses Summary'!$H52))</f>
        <v>0</v>
      </c>
      <c r="G96" s="64">
        <f>IF('Expenses Summary'!$H52="","",IF('Cash Flow %s Yr5'!G96="","",'Cash Flow %s Yr5'!G96*'Expenses Summary'!$H52))</f>
        <v>0</v>
      </c>
      <c r="H96" s="64">
        <f>IF('Expenses Summary'!$H52="","",IF('Cash Flow %s Yr5'!H96="","",'Cash Flow %s Yr5'!H96*'Expenses Summary'!$H52))</f>
        <v>0</v>
      </c>
      <c r="I96" s="64">
        <f>IF('Expenses Summary'!$H52="","",IF('Cash Flow %s Yr5'!I96="","",'Cash Flow %s Yr5'!I96*'Expenses Summary'!$H52))</f>
        <v>0</v>
      </c>
      <c r="J96" s="64">
        <f>IF('Expenses Summary'!$H52="","",IF('Cash Flow %s Yr5'!J96="","",'Cash Flow %s Yr5'!J96*'Expenses Summary'!$H52))</f>
        <v>0</v>
      </c>
      <c r="K96" s="64">
        <f>IF('Expenses Summary'!$H52="","",IF('Cash Flow %s Yr5'!K96="","",'Cash Flow %s Yr5'!K96*'Expenses Summary'!$H52))</f>
        <v>0</v>
      </c>
      <c r="L96" s="64">
        <f>IF('Expenses Summary'!$H52="","",IF('Cash Flow %s Yr5'!L96="","",'Cash Flow %s Yr5'!L96*'Expenses Summary'!$H52))</f>
        <v>0</v>
      </c>
      <c r="M96" s="64">
        <f>IF('Expenses Summary'!$H52="","",IF('Cash Flow %s Yr5'!M96="","",'Cash Flow %s Yr5'!M96*'Expenses Summary'!$H52))</f>
        <v>0</v>
      </c>
      <c r="N96" s="64">
        <f>IF('Expenses Summary'!$H52="","",IF('Cash Flow %s Yr5'!N96="","",'Cash Flow %s Yr5'!N96*'Expenses Summary'!$H52))</f>
        <v>0</v>
      </c>
      <c r="O96" s="64">
        <f>IF('Expenses Summary'!$H52="","",IF('Cash Flow %s Yr5'!O96="","",'Cash Flow %s Yr5'!O96*'Expenses Summary'!$H52))</f>
        <v>0</v>
      </c>
      <c r="P96" s="129"/>
      <c r="Q96" s="129"/>
      <c r="R96" s="129"/>
      <c r="S96" s="111" t="str">
        <f>IF(SUM(D96:R96)&gt;0,SUM(D96:R96)/'Expenses Summary'!$H52,"")</f>
        <v/>
      </c>
    </row>
    <row r="97" spans="1:19" hidden="1" outlineLevel="1" x14ac:dyDescent="0.25">
      <c r="A97" s="36"/>
      <c r="B97" s="139">
        <f>'Expenses Summary'!B53</f>
        <v>4381</v>
      </c>
      <c r="C97" s="139" t="str">
        <f>'Expenses Summary'!C53</f>
        <v>Materials for Plant Maintenance</v>
      </c>
      <c r="D97" s="64">
        <f>IF('Expenses Summary'!$H53="","",IF('Cash Flow %s Yr5'!D97="","",'Cash Flow %s Yr5'!D97*'Expenses Summary'!$H53))</f>
        <v>0</v>
      </c>
      <c r="E97" s="64">
        <f>IF('Expenses Summary'!$H53="","",IF('Cash Flow %s Yr5'!E97="","",'Cash Flow %s Yr5'!E97*'Expenses Summary'!$H53))</f>
        <v>0</v>
      </c>
      <c r="F97" s="64">
        <f>IF('Expenses Summary'!$H53="","",IF('Cash Flow %s Yr5'!F97="","",'Cash Flow %s Yr5'!F97*'Expenses Summary'!$H53))</f>
        <v>445.01663951885405</v>
      </c>
      <c r="G97" s="64">
        <f>IF('Expenses Summary'!$H53="","",IF('Cash Flow %s Yr5'!G97="","",'Cash Flow %s Yr5'!G97*'Expenses Summary'!$H53))</f>
        <v>445.01663951885405</v>
      </c>
      <c r="H97" s="64">
        <f>IF('Expenses Summary'!$H53="","",IF('Cash Flow %s Yr5'!H97="","",'Cash Flow %s Yr5'!H97*'Expenses Summary'!$H53))</f>
        <v>445.01663951885405</v>
      </c>
      <c r="I97" s="64">
        <f>IF('Expenses Summary'!$H53="","",IF('Cash Flow %s Yr5'!I97="","",'Cash Flow %s Yr5'!I97*'Expenses Summary'!$H53))</f>
        <v>445.01663951885405</v>
      </c>
      <c r="J97" s="64">
        <f>IF('Expenses Summary'!$H53="","",IF('Cash Flow %s Yr5'!J97="","",'Cash Flow %s Yr5'!J97*'Expenses Summary'!$H53))</f>
        <v>445.01663951885405</v>
      </c>
      <c r="K97" s="64">
        <f>IF('Expenses Summary'!$H53="","",IF('Cash Flow %s Yr5'!K97="","",'Cash Flow %s Yr5'!K97*'Expenses Summary'!$H53))</f>
        <v>445.01663951885405</v>
      </c>
      <c r="L97" s="64">
        <f>IF('Expenses Summary'!$H53="","",IF('Cash Flow %s Yr5'!L97="","",'Cash Flow %s Yr5'!L97*'Expenses Summary'!$H53))</f>
        <v>445.01663951885405</v>
      </c>
      <c r="M97" s="64">
        <f>IF('Expenses Summary'!$H53="","",IF('Cash Flow %s Yr5'!M97="","",'Cash Flow %s Yr5'!M97*'Expenses Summary'!$H53))</f>
        <v>445.01663951885405</v>
      </c>
      <c r="N97" s="64">
        <f>IF('Expenses Summary'!$H53="","",IF('Cash Flow %s Yr5'!N97="","",'Cash Flow %s Yr5'!N97*'Expenses Summary'!$H53))</f>
        <v>445.01663951885405</v>
      </c>
      <c r="O97" s="64">
        <f>IF('Expenses Summary'!$H53="","",IF('Cash Flow %s Yr5'!O97="","",'Cash Flow %s Yr5'!O97*'Expenses Summary'!$H53))</f>
        <v>445.01663951885405</v>
      </c>
      <c r="P97" s="129"/>
      <c r="Q97" s="129"/>
      <c r="R97" s="129"/>
      <c r="S97" s="111"/>
    </row>
    <row r="98" spans="1:19" hidden="1" outlineLevel="1" x14ac:dyDescent="0.25">
      <c r="A98" s="36"/>
      <c r="B98" s="139">
        <f>'Expenses Summary'!B54</f>
        <v>0</v>
      </c>
      <c r="C98" s="139">
        <f>'Expenses Summary'!C54</f>
        <v>0</v>
      </c>
      <c r="D98" s="64" t="str">
        <f>IF('Expenses Summary'!$H54="","",IF('Cash Flow %s Yr5'!D98="","",'Cash Flow %s Yr5'!D98*'Expenses Summary'!$H54))</f>
        <v/>
      </c>
      <c r="E98" s="64" t="str">
        <f>IF('Expenses Summary'!$H54="","",IF('Cash Flow %s Yr5'!E98="","",'Cash Flow %s Yr5'!E98*'Expenses Summary'!$H54))</f>
        <v/>
      </c>
      <c r="F98" s="64" t="str">
        <f>IF('Expenses Summary'!$H54="","",IF('Cash Flow %s Yr5'!F98="","",'Cash Flow %s Yr5'!F98*'Expenses Summary'!$H54))</f>
        <v/>
      </c>
      <c r="G98" s="64" t="str">
        <f>IF('Expenses Summary'!$H54="","",IF('Cash Flow %s Yr5'!G98="","",'Cash Flow %s Yr5'!G98*'Expenses Summary'!$H54))</f>
        <v/>
      </c>
      <c r="H98" s="64" t="str">
        <f>IF('Expenses Summary'!$H54="","",IF('Cash Flow %s Yr5'!H98="","",'Cash Flow %s Yr5'!H98*'Expenses Summary'!$H54))</f>
        <v/>
      </c>
      <c r="I98" s="64" t="str">
        <f>IF('Expenses Summary'!$H54="","",IF('Cash Flow %s Yr5'!I98="","",'Cash Flow %s Yr5'!I98*'Expenses Summary'!$H54))</f>
        <v/>
      </c>
      <c r="J98" s="64" t="str">
        <f>IF('Expenses Summary'!$H54="","",IF('Cash Flow %s Yr5'!J98="","",'Cash Flow %s Yr5'!J98*'Expenses Summary'!$H54))</f>
        <v/>
      </c>
      <c r="K98" s="64" t="str">
        <f>IF('Expenses Summary'!$H54="","",IF('Cash Flow %s Yr5'!K98="","",'Cash Flow %s Yr5'!K98*'Expenses Summary'!$H54))</f>
        <v/>
      </c>
      <c r="L98" s="64" t="str">
        <f>IF('Expenses Summary'!$H54="","",IF('Cash Flow %s Yr5'!L98="","",'Cash Flow %s Yr5'!L98*'Expenses Summary'!$H54))</f>
        <v/>
      </c>
      <c r="M98" s="64" t="str">
        <f>IF('Expenses Summary'!$H54="","",IF('Cash Flow %s Yr5'!M98="","",'Cash Flow %s Yr5'!M98*'Expenses Summary'!$H54))</f>
        <v/>
      </c>
      <c r="N98" s="64" t="str">
        <f>IF('Expenses Summary'!$H54="","",IF('Cash Flow %s Yr5'!N98="","",'Cash Flow %s Yr5'!N98*'Expenses Summary'!$H54))</f>
        <v/>
      </c>
      <c r="O98" s="64" t="str">
        <f>IF('Expenses Summary'!$H54="","",IF('Cash Flow %s Yr5'!O98="","",'Cash Flow %s Yr5'!O98*'Expenses Summary'!$H54))</f>
        <v/>
      </c>
      <c r="P98" s="129"/>
      <c r="Q98" s="129"/>
      <c r="R98" s="129"/>
      <c r="S98" s="111"/>
    </row>
    <row r="99" spans="1:19" hidden="1" outlineLevel="1" x14ac:dyDescent="0.25">
      <c r="A99" s="36"/>
      <c r="B99" s="139">
        <f>'Expenses Summary'!B55</f>
        <v>0</v>
      </c>
      <c r="C99" s="139">
        <f>'Expenses Summary'!C55</f>
        <v>0</v>
      </c>
      <c r="D99" s="64" t="str">
        <f>IF('Expenses Summary'!$H55="","",IF('Cash Flow %s Yr5'!D99="","",'Cash Flow %s Yr5'!D99*'Expenses Summary'!$H55))</f>
        <v/>
      </c>
      <c r="E99" s="64" t="str">
        <f>IF('Expenses Summary'!$H55="","",IF('Cash Flow %s Yr5'!E99="","",'Cash Flow %s Yr5'!E99*'Expenses Summary'!$H55))</f>
        <v/>
      </c>
      <c r="F99" s="64" t="str">
        <f>IF('Expenses Summary'!$H55="","",IF('Cash Flow %s Yr5'!F99="","",'Cash Flow %s Yr5'!F99*'Expenses Summary'!$H55))</f>
        <v/>
      </c>
      <c r="G99" s="64" t="str">
        <f>IF('Expenses Summary'!$H55="","",IF('Cash Flow %s Yr5'!G99="","",'Cash Flow %s Yr5'!G99*'Expenses Summary'!$H55))</f>
        <v/>
      </c>
      <c r="H99" s="64" t="str">
        <f>IF('Expenses Summary'!$H55="","",IF('Cash Flow %s Yr5'!H99="","",'Cash Flow %s Yr5'!H99*'Expenses Summary'!$H55))</f>
        <v/>
      </c>
      <c r="I99" s="64" t="str">
        <f>IF('Expenses Summary'!$H55="","",IF('Cash Flow %s Yr5'!I99="","",'Cash Flow %s Yr5'!I99*'Expenses Summary'!$H55))</f>
        <v/>
      </c>
      <c r="J99" s="64" t="str">
        <f>IF('Expenses Summary'!$H55="","",IF('Cash Flow %s Yr5'!J99="","",'Cash Flow %s Yr5'!J99*'Expenses Summary'!$H55))</f>
        <v/>
      </c>
      <c r="K99" s="64" t="str">
        <f>IF('Expenses Summary'!$H55="","",IF('Cash Flow %s Yr5'!K99="","",'Cash Flow %s Yr5'!K99*'Expenses Summary'!$H55))</f>
        <v/>
      </c>
      <c r="L99" s="64" t="str">
        <f>IF('Expenses Summary'!$H55="","",IF('Cash Flow %s Yr5'!L99="","",'Cash Flow %s Yr5'!L99*'Expenses Summary'!$H55))</f>
        <v/>
      </c>
      <c r="M99" s="64" t="str">
        <f>IF('Expenses Summary'!$H55="","",IF('Cash Flow %s Yr5'!M99="","",'Cash Flow %s Yr5'!M99*'Expenses Summary'!$H55))</f>
        <v/>
      </c>
      <c r="N99" s="64" t="str">
        <f>IF('Expenses Summary'!$H55="","",IF('Cash Flow %s Yr5'!N99="","",'Cash Flow %s Yr5'!N99*'Expenses Summary'!$H55))</f>
        <v/>
      </c>
      <c r="O99" s="64" t="str">
        <f>IF('Expenses Summary'!$H55="","",IF('Cash Flow %s Yr5'!O99="","",'Cash Flow %s Yr5'!O99*'Expenses Summary'!$H55))</f>
        <v/>
      </c>
      <c r="P99" s="129"/>
      <c r="Q99" s="129"/>
      <c r="R99" s="129"/>
      <c r="S99" s="111"/>
    </row>
    <row r="100" spans="1:19" hidden="1" outlineLevel="1" x14ac:dyDescent="0.25">
      <c r="A100" s="36"/>
      <c r="B100" s="139">
        <f>'Expenses Summary'!B56</f>
        <v>0</v>
      </c>
      <c r="C100" s="139">
        <f>'Expenses Summary'!C56</f>
        <v>0</v>
      </c>
      <c r="D100" s="64" t="str">
        <f>IF('Expenses Summary'!$H56="","",IF('Cash Flow %s Yr5'!D100="","",'Cash Flow %s Yr5'!D100*'Expenses Summary'!$H56))</f>
        <v/>
      </c>
      <c r="E100" s="64" t="str">
        <f>IF('Expenses Summary'!$H56="","",IF('Cash Flow %s Yr5'!E100="","",'Cash Flow %s Yr5'!E100*'Expenses Summary'!$H56))</f>
        <v/>
      </c>
      <c r="F100" s="64" t="str">
        <f>IF('Expenses Summary'!$H56="","",IF('Cash Flow %s Yr5'!F100="","",'Cash Flow %s Yr5'!F100*'Expenses Summary'!$H56))</f>
        <v/>
      </c>
      <c r="G100" s="64" t="str">
        <f>IF('Expenses Summary'!$H56="","",IF('Cash Flow %s Yr5'!G100="","",'Cash Flow %s Yr5'!G100*'Expenses Summary'!$H56))</f>
        <v/>
      </c>
      <c r="H100" s="64" t="str">
        <f>IF('Expenses Summary'!$H56="","",IF('Cash Flow %s Yr5'!H100="","",'Cash Flow %s Yr5'!H100*'Expenses Summary'!$H56))</f>
        <v/>
      </c>
      <c r="I100" s="64" t="str">
        <f>IF('Expenses Summary'!$H56="","",IF('Cash Flow %s Yr5'!I100="","",'Cash Flow %s Yr5'!I100*'Expenses Summary'!$H56))</f>
        <v/>
      </c>
      <c r="J100" s="64" t="str">
        <f>IF('Expenses Summary'!$H56="","",IF('Cash Flow %s Yr5'!J100="","",'Cash Flow %s Yr5'!J100*'Expenses Summary'!$H56))</f>
        <v/>
      </c>
      <c r="K100" s="64" t="str">
        <f>IF('Expenses Summary'!$H56="","",IF('Cash Flow %s Yr5'!K100="","",'Cash Flow %s Yr5'!K100*'Expenses Summary'!$H56))</f>
        <v/>
      </c>
      <c r="L100" s="64" t="str">
        <f>IF('Expenses Summary'!$H56="","",IF('Cash Flow %s Yr5'!L100="","",'Cash Flow %s Yr5'!L100*'Expenses Summary'!$H56))</f>
        <v/>
      </c>
      <c r="M100" s="64" t="str">
        <f>IF('Expenses Summary'!$H56="","",IF('Cash Flow %s Yr5'!M100="","",'Cash Flow %s Yr5'!M100*'Expenses Summary'!$H56))</f>
        <v/>
      </c>
      <c r="N100" s="64" t="str">
        <f>IF('Expenses Summary'!$H56="","",IF('Cash Flow %s Yr5'!N100="","",'Cash Flow %s Yr5'!N100*'Expenses Summary'!$H56))</f>
        <v/>
      </c>
      <c r="O100" s="64" t="str">
        <f>IF('Expenses Summary'!$H56="","",IF('Cash Flow %s Yr5'!O100="","",'Cash Flow %s Yr5'!O100*'Expenses Summary'!$H56))</f>
        <v/>
      </c>
      <c r="P100" s="129"/>
      <c r="Q100" s="129"/>
      <c r="R100" s="129"/>
      <c r="S100" s="111"/>
    </row>
    <row r="101" spans="1:19" hidden="1" outlineLevel="1" x14ac:dyDescent="0.25">
      <c r="A101" s="36"/>
      <c r="B101" s="139">
        <f>'Expenses Summary'!B57</f>
        <v>0</v>
      </c>
      <c r="C101" s="139">
        <f>'Expenses Summary'!C57</f>
        <v>0</v>
      </c>
      <c r="D101" s="64" t="str">
        <f>IF('Expenses Summary'!$H57="","",IF('Cash Flow %s Yr5'!D101="","",'Cash Flow %s Yr5'!D101*'Expenses Summary'!$H57))</f>
        <v/>
      </c>
      <c r="E101" s="64" t="str">
        <f>IF('Expenses Summary'!$H57="","",IF('Cash Flow %s Yr5'!E101="","",'Cash Flow %s Yr5'!E101*'Expenses Summary'!$H57))</f>
        <v/>
      </c>
      <c r="F101" s="64" t="str">
        <f>IF('Expenses Summary'!$H57="","",IF('Cash Flow %s Yr5'!F101="","",'Cash Flow %s Yr5'!F101*'Expenses Summary'!$H57))</f>
        <v/>
      </c>
      <c r="G101" s="64" t="str">
        <f>IF('Expenses Summary'!$H57="","",IF('Cash Flow %s Yr5'!G101="","",'Cash Flow %s Yr5'!G101*'Expenses Summary'!$H57))</f>
        <v/>
      </c>
      <c r="H101" s="64" t="str">
        <f>IF('Expenses Summary'!$H57="","",IF('Cash Flow %s Yr5'!H101="","",'Cash Flow %s Yr5'!H101*'Expenses Summary'!$H57))</f>
        <v/>
      </c>
      <c r="I101" s="64" t="str">
        <f>IF('Expenses Summary'!$H57="","",IF('Cash Flow %s Yr5'!I101="","",'Cash Flow %s Yr5'!I101*'Expenses Summary'!$H57))</f>
        <v/>
      </c>
      <c r="J101" s="64" t="str">
        <f>IF('Expenses Summary'!$H57="","",IF('Cash Flow %s Yr5'!J101="","",'Cash Flow %s Yr5'!J101*'Expenses Summary'!$H57))</f>
        <v/>
      </c>
      <c r="K101" s="64" t="str">
        <f>IF('Expenses Summary'!$H57="","",IF('Cash Flow %s Yr5'!K101="","",'Cash Flow %s Yr5'!K101*'Expenses Summary'!$H57))</f>
        <v/>
      </c>
      <c r="L101" s="64" t="str">
        <f>IF('Expenses Summary'!$H57="","",IF('Cash Flow %s Yr5'!L101="","",'Cash Flow %s Yr5'!L101*'Expenses Summary'!$H57))</f>
        <v/>
      </c>
      <c r="M101" s="64" t="str">
        <f>IF('Expenses Summary'!$H57="","",IF('Cash Flow %s Yr5'!M101="","",'Cash Flow %s Yr5'!M101*'Expenses Summary'!$H57))</f>
        <v/>
      </c>
      <c r="N101" s="64" t="str">
        <f>IF('Expenses Summary'!$H57="","",IF('Cash Flow %s Yr5'!N101="","",'Cash Flow %s Yr5'!N101*'Expenses Summary'!$H57))</f>
        <v/>
      </c>
      <c r="O101" s="64" t="str">
        <f>IF('Expenses Summary'!$H57="","",IF('Cash Flow %s Yr5'!O101="","",'Cash Flow %s Yr5'!O101*'Expenses Summary'!$H57))</f>
        <v/>
      </c>
      <c r="P101" s="129"/>
      <c r="Q101" s="129"/>
      <c r="R101" s="129"/>
      <c r="S101" s="111"/>
    </row>
    <row r="102" spans="1:19" hidden="1" outlineLevel="1" x14ac:dyDescent="0.25">
      <c r="A102" s="36"/>
      <c r="B102" s="139">
        <f>'Expenses Summary'!B58</f>
        <v>0</v>
      </c>
      <c r="C102" s="139">
        <f>'Expenses Summary'!C58</f>
        <v>0</v>
      </c>
      <c r="D102" s="64" t="str">
        <f>IF('Expenses Summary'!$H58="","",IF('Cash Flow %s Yr5'!D102="","",'Cash Flow %s Yr5'!D102*'Expenses Summary'!$H58))</f>
        <v/>
      </c>
      <c r="E102" s="64" t="str">
        <f>IF('Expenses Summary'!$H58="","",IF('Cash Flow %s Yr5'!E102="","",'Cash Flow %s Yr5'!E102*'Expenses Summary'!$H58))</f>
        <v/>
      </c>
      <c r="F102" s="64" t="str">
        <f>IF('Expenses Summary'!$H58="","",IF('Cash Flow %s Yr5'!F102="","",'Cash Flow %s Yr5'!F102*'Expenses Summary'!$H58))</f>
        <v/>
      </c>
      <c r="G102" s="64" t="str">
        <f>IF('Expenses Summary'!$H58="","",IF('Cash Flow %s Yr5'!G102="","",'Cash Flow %s Yr5'!G102*'Expenses Summary'!$H58))</f>
        <v/>
      </c>
      <c r="H102" s="64" t="str">
        <f>IF('Expenses Summary'!$H58="","",IF('Cash Flow %s Yr5'!H102="","",'Cash Flow %s Yr5'!H102*'Expenses Summary'!$H58))</f>
        <v/>
      </c>
      <c r="I102" s="64" t="str">
        <f>IF('Expenses Summary'!$H58="","",IF('Cash Flow %s Yr5'!I102="","",'Cash Flow %s Yr5'!I102*'Expenses Summary'!$H58))</f>
        <v/>
      </c>
      <c r="J102" s="64" t="str">
        <f>IF('Expenses Summary'!$H58="","",IF('Cash Flow %s Yr5'!J102="","",'Cash Flow %s Yr5'!J102*'Expenses Summary'!$H58))</f>
        <v/>
      </c>
      <c r="K102" s="64" t="str">
        <f>IF('Expenses Summary'!$H58="","",IF('Cash Flow %s Yr5'!K102="","",'Cash Flow %s Yr5'!K102*'Expenses Summary'!$H58))</f>
        <v/>
      </c>
      <c r="L102" s="64" t="str">
        <f>IF('Expenses Summary'!$H58="","",IF('Cash Flow %s Yr5'!L102="","",'Cash Flow %s Yr5'!L102*'Expenses Summary'!$H58))</f>
        <v/>
      </c>
      <c r="M102" s="64" t="str">
        <f>IF('Expenses Summary'!$H58="","",IF('Cash Flow %s Yr5'!M102="","",'Cash Flow %s Yr5'!M102*'Expenses Summary'!$H58))</f>
        <v/>
      </c>
      <c r="N102" s="64" t="str">
        <f>IF('Expenses Summary'!$H58="","",IF('Cash Flow %s Yr5'!N102="","",'Cash Flow %s Yr5'!N102*'Expenses Summary'!$H58))</f>
        <v/>
      </c>
      <c r="O102" s="64" t="str">
        <f>IF('Expenses Summary'!$H58="","",IF('Cash Flow %s Yr5'!O102="","",'Cash Flow %s Yr5'!O102*'Expenses Summary'!$H58))</f>
        <v/>
      </c>
      <c r="P102" s="129"/>
      <c r="Q102" s="129"/>
      <c r="R102" s="129"/>
      <c r="S102" s="111"/>
    </row>
    <row r="103" spans="1:19" hidden="1" outlineLevel="1" x14ac:dyDescent="0.25">
      <c r="A103" s="36"/>
      <c r="B103" s="139">
        <f>'Expenses Summary'!B59</f>
        <v>0</v>
      </c>
      <c r="C103" s="139">
        <f>'Expenses Summary'!C59</f>
        <v>0</v>
      </c>
      <c r="D103" s="64" t="str">
        <f>IF('Expenses Summary'!$H59="","",IF('Cash Flow %s Yr5'!D103="","",'Cash Flow %s Yr5'!D103*'Expenses Summary'!$H59))</f>
        <v/>
      </c>
      <c r="E103" s="64" t="str">
        <f>IF('Expenses Summary'!$H59="","",IF('Cash Flow %s Yr5'!E103="","",'Cash Flow %s Yr5'!E103*'Expenses Summary'!$H59))</f>
        <v/>
      </c>
      <c r="F103" s="64" t="str">
        <f>IF('Expenses Summary'!$H59="","",IF('Cash Flow %s Yr5'!F103="","",'Cash Flow %s Yr5'!F103*'Expenses Summary'!$H59))</f>
        <v/>
      </c>
      <c r="G103" s="64" t="str">
        <f>IF('Expenses Summary'!$H59="","",IF('Cash Flow %s Yr5'!G103="","",'Cash Flow %s Yr5'!G103*'Expenses Summary'!$H59))</f>
        <v/>
      </c>
      <c r="H103" s="64" t="str">
        <f>IF('Expenses Summary'!$H59="","",IF('Cash Flow %s Yr5'!H103="","",'Cash Flow %s Yr5'!H103*'Expenses Summary'!$H59))</f>
        <v/>
      </c>
      <c r="I103" s="64" t="str">
        <f>IF('Expenses Summary'!$H59="","",IF('Cash Flow %s Yr5'!I103="","",'Cash Flow %s Yr5'!I103*'Expenses Summary'!$H59))</f>
        <v/>
      </c>
      <c r="J103" s="64" t="str">
        <f>IF('Expenses Summary'!$H59="","",IF('Cash Flow %s Yr5'!J103="","",'Cash Flow %s Yr5'!J103*'Expenses Summary'!$H59))</f>
        <v/>
      </c>
      <c r="K103" s="64" t="str">
        <f>IF('Expenses Summary'!$H59="","",IF('Cash Flow %s Yr5'!K103="","",'Cash Flow %s Yr5'!K103*'Expenses Summary'!$H59))</f>
        <v/>
      </c>
      <c r="L103" s="64" t="str">
        <f>IF('Expenses Summary'!$H59="","",IF('Cash Flow %s Yr5'!L103="","",'Cash Flow %s Yr5'!L103*'Expenses Summary'!$H59))</f>
        <v/>
      </c>
      <c r="M103" s="64" t="str">
        <f>IF('Expenses Summary'!$H59="","",IF('Cash Flow %s Yr5'!M103="","",'Cash Flow %s Yr5'!M103*'Expenses Summary'!$H59))</f>
        <v/>
      </c>
      <c r="N103" s="64" t="str">
        <f>IF('Expenses Summary'!$H59="","",IF('Cash Flow %s Yr5'!N103="","",'Cash Flow %s Yr5'!N103*'Expenses Summary'!$H59))</f>
        <v/>
      </c>
      <c r="O103" s="64" t="str">
        <f>IF('Expenses Summary'!$H59="","",IF('Cash Flow %s Yr5'!O103="","",'Cash Flow %s Yr5'!O103*'Expenses Summary'!$H59))</f>
        <v/>
      </c>
      <c r="P103" s="129"/>
      <c r="Q103" s="129"/>
      <c r="R103" s="129"/>
      <c r="S103" s="111"/>
    </row>
    <row r="104" spans="1:19" hidden="1" outlineLevel="1" x14ac:dyDescent="0.25">
      <c r="A104" s="36"/>
      <c r="B104" s="139">
        <f>'Expenses Summary'!B60</f>
        <v>0</v>
      </c>
      <c r="C104" s="139">
        <f>'Expenses Summary'!C60</f>
        <v>0</v>
      </c>
      <c r="D104" s="64" t="str">
        <f>IF('Expenses Summary'!$H60="","",IF('Cash Flow %s Yr5'!D104="","",'Cash Flow %s Yr5'!D104*'Expenses Summary'!$H60))</f>
        <v/>
      </c>
      <c r="E104" s="64" t="str">
        <f>IF('Expenses Summary'!$H60="","",IF('Cash Flow %s Yr5'!E104="","",'Cash Flow %s Yr5'!E104*'Expenses Summary'!$H60))</f>
        <v/>
      </c>
      <c r="F104" s="64" t="str">
        <f>IF('Expenses Summary'!$H60="","",IF('Cash Flow %s Yr5'!F104="","",'Cash Flow %s Yr5'!F104*'Expenses Summary'!$H60))</f>
        <v/>
      </c>
      <c r="G104" s="64" t="str">
        <f>IF('Expenses Summary'!$H60="","",IF('Cash Flow %s Yr5'!G104="","",'Cash Flow %s Yr5'!G104*'Expenses Summary'!$H60))</f>
        <v/>
      </c>
      <c r="H104" s="64" t="str">
        <f>IF('Expenses Summary'!$H60="","",IF('Cash Flow %s Yr5'!H104="","",'Cash Flow %s Yr5'!H104*'Expenses Summary'!$H60))</f>
        <v/>
      </c>
      <c r="I104" s="64" t="str">
        <f>IF('Expenses Summary'!$H60="","",IF('Cash Flow %s Yr5'!I104="","",'Cash Flow %s Yr5'!I104*'Expenses Summary'!$H60))</f>
        <v/>
      </c>
      <c r="J104" s="64" t="str">
        <f>IF('Expenses Summary'!$H60="","",IF('Cash Flow %s Yr5'!J104="","",'Cash Flow %s Yr5'!J104*'Expenses Summary'!$H60))</f>
        <v/>
      </c>
      <c r="K104" s="64" t="str">
        <f>IF('Expenses Summary'!$H60="","",IF('Cash Flow %s Yr5'!K104="","",'Cash Flow %s Yr5'!K104*'Expenses Summary'!$H60))</f>
        <v/>
      </c>
      <c r="L104" s="64" t="str">
        <f>IF('Expenses Summary'!$H60="","",IF('Cash Flow %s Yr5'!L104="","",'Cash Flow %s Yr5'!L104*'Expenses Summary'!$H60))</f>
        <v/>
      </c>
      <c r="M104" s="64" t="str">
        <f>IF('Expenses Summary'!$H60="","",IF('Cash Flow %s Yr5'!M104="","",'Cash Flow %s Yr5'!M104*'Expenses Summary'!$H60))</f>
        <v/>
      </c>
      <c r="N104" s="64" t="str">
        <f>IF('Expenses Summary'!$H60="","",IF('Cash Flow %s Yr5'!N104="","",'Cash Flow %s Yr5'!N104*'Expenses Summary'!$H60))</f>
        <v/>
      </c>
      <c r="O104" s="64" t="str">
        <f>IF('Expenses Summary'!$H60="","",IF('Cash Flow %s Yr5'!O104="","",'Cash Flow %s Yr5'!O104*'Expenses Summary'!$H60))</f>
        <v/>
      </c>
      <c r="P104" s="129"/>
      <c r="Q104" s="129"/>
      <c r="R104" s="129"/>
      <c r="S104" s="111"/>
    </row>
    <row r="105" spans="1:19" hidden="1" outlineLevel="1" x14ac:dyDescent="0.25">
      <c r="A105" s="36"/>
      <c r="B105" s="139">
        <f>'Expenses Summary'!B61</f>
        <v>0</v>
      </c>
      <c r="C105" s="139">
        <f>'Expenses Summary'!C61</f>
        <v>0</v>
      </c>
      <c r="D105" s="64" t="str">
        <f>IF('Expenses Summary'!$H61="","",IF('Cash Flow %s Yr5'!D105="","",'Cash Flow %s Yr5'!D105*'Expenses Summary'!$H61))</f>
        <v/>
      </c>
      <c r="E105" s="64" t="str">
        <f>IF('Expenses Summary'!$H61="","",IF('Cash Flow %s Yr5'!E105="","",'Cash Flow %s Yr5'!E105*'Expenses Summary'!$H61))</f>
        <v/>
      </c>
      <c r="F105" s="64" t="str">
        <f>IF('Expenses Summary'!$H61="","",IF('Cash Flow %s Yr5'!F105="","",'Cash Flow %s Yr5'!F105*'Expenses Summary'!$H61))</f>
        <v/>
      </c>
      <c r="G105" s="64" t="str">
        <f>IF('Expenses Summary'!$H61="","",IF('Cash Flow %s Yr5'!G105="","",'Cash Flow %s Yr5'!G105*'Expenses Summary'!$H61))</f>
        <v/>
      </c>
      <c r="H105" s="64" t="str">
        <f>IF('Expenses Summary'!$H61="","",IF('Cash Flow %s Yr5'!H105="","",'Cash Flow %s Yr5'!H105*'Expenses Summary'!$H61))</f>
        <v/>
      </c>
      <c r="I105" s="64" t="str">
        <f>IF('Expenses Summary'!$H61="","",IF('Cash Flow %s Yr5'!I105="","",'Cash Flow %s Yr5'!I105*'Expenses Summary'!$H61))</f>
        <v/>
      </c>
      <c r="J105" s="64" t="str">
        <f>IF('Expenses Summary'!$H61="","",IF('Cash Flow %s Yr5'!J105="","",'Cash Flow %s Yr5'!J105*'Expenses Summary'!$H61))</f>
        <v/>
      </c>
      <c r="K105" s="64" t="str">
        <f>IF('Expenses Summary'!$H61="","",IF('Cash Flow %s Yr5'!K105="","",'Cash Flow %s Yr5'!K105*'Expenses Summary'!$H61))</f>
        <v/>
      </c>
      <c r="L105" s="64" t="str">
        <f>IF('Expenses Summary'!$H61="","",IF('Cash Flow %s Yr5'!L105="","",'Cash Flow %s Yr5'!L105*'Expenses Summary'!$H61))</f>
        <v/>
      </c>
      <c r="M105" s="64" t="str">
        <f>IF('Expenses Summary'!$H61="","",IF('Cash Flow %s Yr5'!M105="","",'Cash Flow %s Yr5'!M105*'Expenses Summary'!$H61))</f>
        <v/>
      </c>
      <c r="N105" s="64" t="str">
        <f>IF('Expenses Summary'!$H61="","",IF('Cash Flow %s Yr5'!N105="","",'Cash Flow %s Yr5'!N105*'Expenses Summary'!$H61))</f>
        <v/>
      </c>
      <c r="O105" s="64" t="str">
        <f>IF('Expenses Summary'!$H61="","",IF('Cash Flow %s Yr5'!O105="","",'Cash Flow %s Yr5'!O105*'Expenses Summary'!$H61))</f>
        <v/>
      </c>
      <c r="P105" s="129"/>
      <c r="Q105" s="129"/>
      <c r="R105" s="129"/>
      <c r="S105" s="111"/>
    </row>
    <row r="106" spans="1:19" hidden="1" outlineLevel="1" x14ac:dyDescent="0.25">
      <c r="A106" s="36"/>
      <c r="B106" s="139">
        <f>'Expenses Summary'!B62</f>
        <v>0</v>
      </c>
      <c r="C106" s="139">
        <f>'Expenses Summary'!C62</f>
        <v>0</v>
      </c>
      <c r="D106" s="64" t="str">
        <f>IF('Expenses Summary'!$H62="","",IF('Cash Flow %s Yr5'!D106="","",'Cash Flow %s Yr5'!D106*'Expenses Summary'!$H62))</f>
        <v/>
      </c>
      <c r="E106" s="64" t="str">
        <f>IF('Expenses Summary'!$H62="","",IF('Cash Flow %s Yr5'!E106="","",'Cash Flow %s Yr5'!E106*'Expenses Summary'!$H62))</f>
        <v/>
      </c>
      <c r="F106" s="64" t="str">
        <f>IF('Expenses Summary'!$H62="","",IF('Cash Flow %s Yr5'!F106="","",'Cash Flow %s Yr5'!F106*'Expenses Summary'!$H62))</f>
        <v/>
      </c>
      <c r="G106" s="64" t="str">
        <f>IF('Expenses Summary'!$H62="","",IF('Cash Flow %s Yr5'!G106="","",'Cash Flow %s Yr5'!G106*'Expenses Summary'!$H62))</f>
        <v/>
      </c>
      <c r="H106" s="64" t="str">
        <f>IF('Expenses Summary'!$H62="","",IF('Cash Flow %s Yr5'!H106="","",'Cash Flow %s Yr5'!H106*'Expenses Summary'!$H62))</f>
        <v/>
      </c>
      <c r="I106" s="64" t="str">
        <f>IF('Expenses Summary'!$H62="","",IF('Cash Flow %s Yr5'!I106="","",'Cash Flow %s Yr5'!I106*'Expenses Summary'!$H62))</f>
        <v/>
      </c>
      <c r="J106" s="64" t="str">
        <f>IF('Expenses Summary'!$H62="","",IF('Cash Flow %s Yr5'!J106="","",'Cash Flow %s Yr5'!J106*'Expenses Summary'!$H62))</f>
        <v/>
      </c>
      <c r="K106" s="64" t="str">
        <f>IF('Expenses Summary'!$H62="","",IF('Cash Flow %s Yr5'!K106="","",'Cash Flow %s Yr5'!K106*'Expenses Summary'!$H62))</f>
        <v/>
      </c>
      <c r="L106" s="64" t="str">
        <f>IF('Expenses Summary'!$H62="","",IF('Cash Flow %s Yr5'!L106="","",'Cash Flow %s Yr5'!L106*'Expenses Summary'!$H62))</f>
        <v/>
      </c>
      <c r="M106" s="64" t="str">
        <f>IF('Expenses Summary'!$H62="","",IF('Cash Flow %s Yr5'!M106="","",'Cash Flow %s Yr5'!M106*'Expenses Summary'!$H62))</f>
        <v/>
      </c>
      <c r="N106" s="64" t="str">
        <f>IF('Expenses Summary'!$H62="","",IF('Cash Flow %s Yr5'!N106="","",'Cash Flow %s Yr5'!N106*'Expenses Summary'!$H62))</f>
        <v/>
      </c>
      <c r="O106" s="64" t="str">
        <f>IF('Expenses Summary'!$H62="","",IF('Cash Flow %s Yr5'!O106="","",'Cash Flow %s Yr5'!O106*'Expenses Summary'!$H62))</f>
        <v/>
      </c>
      <c r="P106" s="129"/>
      <c r="Q106" s="129"/>
      <c r="R106" s="129"/>
      <c r="S106" s="111"/>
    </row>
    <row r="107" spans="1:19" s="31" customFormat="1" collapsed="1" x14ac:dyDescent="0.25">
      <c r="A107" s="36"/>
      <c r="B107" s="139" t="str">
        <f>'Expenses Summary'!B63</f>
        <v>4700</v>
      </c>
      <c r="C107" s="139" t="str">
        <f>'Expenses Summary'!C63</f>
        <v>Food and Food Supplies</v>
      </c>
      <c r="D107" s="64" t="str">
        <f>IF('Expenses Summary'!$H63="","",IF('Cash Flow %s Yr5'!D107="","",'Cash Flow %s Yr5'!D107*'Expenses Summary'!$H63))</f>
        <v/>
      </c>
      <c r="E107" s="64" t="str">
        <f>IF('Expenses Summary'!$H63="","",IF('Cash Flow %s Yr5'!E107="","",'Cash Flow %s Yr5'!E107*'Expenses Summary'!$H63))</f>
        <v/>
      </c>
      <c r="F107" s="64" t="str">
        <f>IF('Expenses Summary'!$H63="","",IF('Cash Flow %s Yr5'!F107="","",'Cash Flow %s Yr5'!F107*'Expenses Summary'!$H63))</f>
        <v/>
      </c>
      <c r="G107" s="64" t="str">
        <f>IF('Expenses Summary'!$H63="","",IF('Cash Flow %s Yr5'!G107="","",'Cash Flow %s Yr5'!G107*'Expenses Summary'!$H63))</f>
        <v/>
      </c>
      <c r="H107" s="64" t="str">
        <f>IF('Expenses Summary'!$H63="","",IF('Cash Flow %s Yr5'!H107="","",'Cash Flow %s Yr5'!H107*'Expenses Summary'!$H63))</f>
        <v/>
      </c>
      <c r="I107" s="64" t="str">
        <f>IF('Expenses Summary'!$H63="","",IF('Cash Flow %s Yr5'!I107="","",'Cash Flow %s Yr5'!I107*'Expenses Summary'!$H63))</f>
        <v/>
      </c>
      <c r="J107" s="64" t="str">
        <f>IF('Expenses Summary'!$H63="","",IF('Cash Flow %s Yr5'!J107="","",'Cash Flow %s Yr5'!J107*'Expenses Summary'!$H63))</f>
        <v/>
      </c>
      <c r="K107" s="64" t="str">
        <f>IF('Expenses Summary'!$H63="","",IF('Cash Flow %s Yr5'!K107="","",'Cash Flow %s Yr5'!K107*'Expenses Summary'!$H63))</f>
        <v/>
      </c>
      <c r="L107" s="64" t="str">
        <f>IF('Expenses Summary'!$H63="","",IF('Cash Flow %s Yr5'!L107="","",'Cash Flow %s Yr5'!L107*'Expenses Summary'!$H63))</f>
        <v/>
      </c>
      <c r="M107" s="64" t="str">
        <f>IF('Expenses Summary'!$H63="","",IF('Cash Flow %s Yr5'!M107="","",'Cash Flow %s Yr5'!M107*'Expenses Summary'!$H63))</f>
        <v/>
      </c>
      <c r="N107" s="64" t="str">
        <f>IF('Expenses Summary'!$H63="","",IF('Cash Flow %s Yr5'!N107="","",'Cash Flow %s Yr5'!N107*'Expenses Summary'!$H63))</f>
        <v/>
      </c>
      <c r="O107" s="64" t="str">
        <f>IF('Expenses Summary'!$H63="","",IF('Cash Flow %s Yr5'!O107="","",'Cash Flow %s Yr5'!O107*'Expenses Summary'!$H63))</f>
        <v/>
      </c>
      <c r="P107" s="129"/>
      <c r="Q107" s="129"/>
      <c r="R107" s="129"/>
      <c r="S107" s="111" t="str">
        <f>IF(SUM(D107:R107)&gt;0,SUM(D107:R107)/'Expenses Summary'!$H63,"")</f>
        <v/>
      </c>
    </row>
    <row r="108" spans="1:19" s="31" customFormat="1" x14ac:dyDescent="0.25">
      <c r="A108" s="36"/>
      <c r="B108" s="33" t="s">
        <v>566</v>
      </c>
      <c r="C108" s="34" t="s">
        <v>740</v>
      </c>
      <c r="D108" s="173">
        <f t="shared" ref="D108:O108" si="9">IF(SUM(D90:D107)&gt;0,SUM(D90:D107),"")</f>
        <v>989.27198965041259</v>
      </c>
      <c r="E108" s="173">
        <f t="shared" si="9"/>
        <v>16197.103817407575</v>
      </c>
      <c r="F108" s="173">
        <f t="shared" si="9"/>
        <v>13337.225612286707</v>
      </c>
      <c r="G108" s="173">
        <f t="shared" si="9"/>
        <v>4242.9555224125743</v>
      </c>
      <c r="H108" s="173">
        <f t="shared" si="9"/>
        <v>27348.741458857308</v>
      </c>
      <c r="I108" s="173">
        <f t="shared" si="9"/>
        <v>5581.7713942810651</v>
      </c>
      <c r="J108" s="173">
        <f t="shared" si="9"/>
        <v>9030.6503505521832</v>
      </c>
      <c r="K108" s="173">
        <f t="shared" si="9"/>
        <v>10001.582514041624</v>
      </c>
      <c r="L108" s="173">
        <f t="shared" si="9"/>
        <v>5770.9034660765783</v>
      </c>
      <c r="M108" s="173">
        <f t="shared" si="9"/>
        <v>5581.7713942810651</v>
      </c>
      <c r="N108" s="173">
        <f t="shared" si="9"/>
        <v>2132.6031771942585</v>
      </c>
      <c r="O108" s="173">
        <f t="shared" si="9"/>
        <v>445.01663951885405</v>
      </c>
      <c r="P108" s="108"/>
      <c r="Q108" s="108"/>
      <c r="R108" s="108"/>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t="str">
        <f>IF('Expenses Summary'!$H67="","",IF('Cash Flow %s Yr5'!D111="","",'Cash Flow %s Yr5'!D111*'Expenses Summary'!$H67))</f>
        <v/>
      </c>
      <c r="E111" s="64" t="str">
        <f>IF('Expenses Summary'!$H67="","",IF('Cash Flow %s Yr5'!E111="","",'Cash Flow %s Yr5'!E111*'Expenses Summary'!$H67))</f>
        <v/>
      </c>
      <c r="F111" s="64" t="str">
        <f>IF('Expenses Summary'!$H67="","",IF('Cash Flow %s Yr5'!F111="","",'Cash Flow %s Yr5'!F111*'Expenses Summary'!$H67))</f>
        <v/>
      </c>
      <c r="G111" s="64" t="str">
        <f>IF('Expenses Summary'!$H67="","",IF('Cash Flow %s Yr5'!G111="","",'Cash Flow %s Yr5'!G111*'Expenses Summary'!$H67))</f>
        <v/>
      </c>
      <c r="H111" s="64" t="str">
        <f>IF('Expenses Summary'!$H67="","",IF('Cash Flow %s Yr5'!H111="","",'Cash Flow %s Yr5'!H111*'Expenses Summary'!$H67))</f>
        <v/>
      </c>
      <c r="I111" s="64" t="str">
        <f>IF('Expenses Summary'!$H67="","",IF('Cash Flow %s Yr5'!I111="","",'Cash Flow %s Yr5'!I111*'Expenses Summary'!$H67))</f>
        <v/>
      </c>
      <c r="J111" s="64" t="str">
        <f>IF('Expenses Summary'!$H67="","",IF('Cash Flow %s Yr5'!J111="","",'Cash Flow %s Yr5'!J111*'Expenses Summary'!$H67))</f>
        <v/>
      </c>
      <c r="K111" s="64" t="str">
        <f>IF('Expenses Summary'!$H67="","",IF('Cash Flow %s Yr5'!K111="","",'Cash Flow %s Yr5'!K111*'Expenses Summary'!$H67))</f>
        <v/>
      </c>
      <c r="L111" s="64" t="str">
        <f>IF('Expenses Summary'!$H67="","",IF('Cash Flow %s Yr5'!L111="","",'Cash Flow %s Yr5'!L111*'Expenses Summary'!$H67))</f>
        <v/>
      </c>
      <c r="M111" s="64" t="str">
        <f>IF('Expenses Summary'!$H67="","",IF('Cash Flow %s Yr5'!M111="","",'Cash Flow %s Yr5'!M111*'Expenses Summary'!$H67))</f>
        <v/>
      </c>
      <c r="N111" s="64" t="str">
        <f>IF('Expenses Summary'!$H67="","",IF('Cash Flow %s Yr5'!N111="","",'Cash Flow %s Yr5'!N111*'Expenses Summary'!$H67))</f>
        <v/>
      </c>
      <c r="O111" s="64" t="str">
        <f>IF('Expenses Summary'!$H67="","",IF('Cash Flow %s Yr5'!O111="","",'Cash Flow %s Yr5'!O111*'Expenses Summary'!$H67))</f>
        <v/>
      </c>
      <c r="P111" s="129"/>
      <c r="Q111" s="129"/>
      <c r="R111" s="129"/>
      <c r="S111" s="111" t="str">
        <f>IF(SUM(D111:R111)&gt;0,SUM(D111:R111)/'Expenses Summary'!$H67,"")</f>
        <v/>
      </c>
    </row>
    <row r="112" spans="1:19" s="31" customFormat="1" x14ac:dyDescent="0.25">
      <c r="A112" s="36"/>
      <c r="B112" s="139" t="str">
        <f>'Expenses Summary'!B68</f>
        <v>5210</v>
      </c>
      <c r="C112" s="139" t="str">
        <f>'Expenses Summary'!C68</f>
        <v>Training and Development Expense</v>
      </c>
      <c r="D112" s="64">
        <f>IF('Expenses Summary'!$H68="","",IF('Cash Flow %s Yr5'!D112="","",'Cash Flow %s Yr5'!D112*'Expenses Summary'!$H68))</f>
        <v>0</v>
      </c>
      <c r="E112" s="64">
        <f>IF('Expenses Summary'!$H68="","",IF('Cash Flow %s Yr5'!E112="","",'Cash Flow %s Yr5'!E112*'Expenses Summary'!$H68))</f>
        <v>6214.6173999545999</v>
      </c>
      <c r="F112" s="64">
        <f>IF('Expenses Summary'!$H68="","",IF('Cash Flow %s Yr5'!F112="","",'Cash Flow %s Yr5'!F112*'Expenses Summary'!$H68))</f>
        <v>2196.1429909613998</v>
      </c>
      <c r="G112" s="64">
        <f>IF('Expenses Summary'!$H68="","",IF('Cash Flow %s Yr5'!G112="","",'Cash Flow %s Yr5'!G112*'Expenses Summary'!$H68))</f>
        <v>467.26446616199996</v>
      </c>
      <c r="H112" s="64">
        <f>IF('Expenses Summary'!$H68="","",IF('Cash Flow %s Yr5'!H112="","",'Cash Flow %s Yr5'!H112*'Expenses Summary'!$H68))</f>
        <v>0</v>
      </c>
      <c r="I112" s="64">
        <f>IF('Expenses Summary'!$H68="","",IF('Cash Flow %s Yr5'!I112="","",'Cash Flow %s Yr5'!I112*'Expenses Summary'!$H68))</f>
        <v>0</v>
      </c>
      <c r="J112" s="64">
        <f>IF('Expenses Summary'!$H68="","",IF('Cash Flow %s Yr5'!J112="","",'Cash Flow %s Yr5'!J112*'Expenses Summary'!$H68))</f>
        <v>2897.0396902043999</v>
      </c>
      <c r="K112" s="64">
        <f>IF('Expenses Summary'!$H68="","",IF('Cash Flow %s Yr5'!K112="","",'Cash Flow %s Yr5'!K112*'Expenses Summary'!$H68))</f>
        <v>2897.0396902043999</v>
      </c>
      <c r="L112" s="64">
        <f>IF('Expenses Summary'!$H68="","",IF('Cash Flow %s Yr5'!L112="","",'Cash Flow %s Yr5'!L112*'Expenses Summary'!$H68))</f>
        <v>2897.0396902043999</v>
      </c>
      <c r="M112" s="64">
        <f>IF('Expenses Summary'!$H68="","",IF('Cash Flow %s Yr5'!M112="","",'Cash Flow %s Yr5'!M112*'Expenses Summary'!$H68))</f>
        <v>2897.0396902043999</v>
      </c>
      <c r="N112" s="64">
        <f>IF('Expenses Summary'!$H68="","",IF('Cash Flow %s Yr5'!N112="","",'Cash Flow %s Yr5'!N112*'Expenses Summary'!$H68))</f>
        <v>2897.0396902043999</v>
      </c>
      <c r="O112" s="64">
        <f>IF('Expenses Summary'!$H68="","",IF('Cash Flow %s Yr5'!O112="","",'Cash Flow %s Yr5'!O112*'Expenses Summary'!$H68))</f>
        <v>0</v>
      </c>
      <c r="P112" s="129"/>
      <c r="Q112" s="129"/>
      <c r="R112" s="129"/>
      <c r="S112" s="111">
        <f>IF(SUM(D112:R112)&gt;0,SUM(D112:R112)/'Expenses Summary'!$H68,"")</f>
        <v>1.0000000000000002</v>
      </c>
    </row>
    <row r="113" spans="1:19" s="31" customFormat="1" x14ac:dyDescent="0.25">
      <c r="A113" s="36"/>
      <c r="B113" s="139" t="str">
        <f>'Expenses Summary'!B69</f>
        <v>5300</v>
      </c>
      <c r="C113" s="139" t="str">
        <f>'Expenses Summary'!C69</f>
        <v>Dues and Memberships</v>
      </c>
      <c r="D113" s="64">
        <f>IF('Expenses Summary'!$H69="","",IF('Cash Flow %s Yr5'!D113="","",'Cash Flow %s Yr5'!D113*'Expenses Summary'!$H69))</f>
        <v>0</v>
      </c>
      <c r="E113" s="64">
        <f>IF('Expenses Summary'!$H69="","",IF('Cash Flow %s Yr5'!E113="","",'Cash Flow %s Yr5'!E113*'Expenses Summary'!$H69))</f>
        <v>0</v>
      </c>
      <c r="F113" s="64">
        <f>IF('Expenses Summary'!$H69="","",IF('Cash Flow %s Yr5'!F113="","",'Cash Flow %s Yr5'!F113*'Expenses Summary'!$H69))</f>
        <v>1132.0560894825001</v>
      </c>
      <c r="G113" s="64">
        <f>IF('Expenses Summary'!$H69="","",IF('Cash Flow %s Yr5'!G113="","",'Cash Flow %s Yr5'!G113*'Expenses Summary'!$H69))</f>
        <v>377.35202982750002</v>
      </c>
      <c r="H113" s="64">
        <f>IF('Expenses Summary'!$H69="","",IF('Cash Flow %s Yr5'!H113="","",'Cash Flow %s Yr5'!H113*'Expenses Summary'!$H69))</f>
        <v>377.35202982750002</v>
      </c>
      <c r="I113" s="64">
        <f>IF('Expenses Summary'!$H69="","",IF('Cash Flow %s Yr5'!I113="","",'Cash Flow %s Yr5'!I113*'Expenses Summary'!$H69))</f>
        <v>377.35202982750002</v>
      </c>
      <c r="J113" s="64">
        <f>IF('Expenses Summary'!$H69="","",IF('Cash Flow %s Yr5'!J113="","",'Cash Flow %s Yr5'!J113*'Expenses Summary'!$H69))</f>
        <v>377.35202982750002</v>
      </c>
      <c r="K113" s="64">
        <f>IF('Expenses Summary'!$H69="","",IF('Cash Flow %s Yr5'!K113="","",'Cash Flow %s Yr5'!K113*'Expenses Summary'!$H69))</f>
        <v>377.35202982750002</v>
      </c>
      <c r="L113" s="64">
        <f>IF('Expenses Summary'!$H69="","",IF('Cash Flow %s Yr5'!L113="","",'Cash Flow %s Yr5'!L113*'Expenses Summary'!$H69))</f>
        <v>377.35202982750002</v>
      </c>
      <c r="M113" s="64">
        <f>IF('Expenses Summary'!$H69="","",IF('Cash Flow %s Yr5'!M113="","",'Cash Flow %s Yr5'!M113*'Expenses Summary'!$H69))</f>
        <v>377.35202982750002</v>
      </c>
      <c r="N113" s="64">
        <f>IF('Expenses Summary'!$H69="","",IF('Cash Flow %s Yr5'!N113="","",'Cash Flow %s Yr5'!N113*'Expenses Summary'!$H69))</f>
        <v>0</v>
      </c>
      <c r="O113" s="64">
        <f>IF('Expenses Summary'!$H69="","",IF('Cash Flow %s Yr5'!O113="","",'Cash Flow %s Yr5'!O113*'Expenses Summary'!$H69))</f>
        <v>0</v>
      </c>
      <c r="P113" s="129"/>
      <c r="Q113" s="129"/>
      <c r="R113" s="129"/>
      <c r="S113" s="111">
        <f>IF(SUM(D113:R113)&gt;0,SUM(D113:R113)/'Expenses Summary'!$H69,"")</f>
        <v>0.99999999999999989</v>
      </c>
    </row>
    <row r="114" spans="1:19" s="31" customFormat="1" x14ac:dyDescent="0.25">
      <c r="A114" s="36"/>
      <c r="B114" s="139" t="str">
        <f>'Expenses Summary'!B70</f>
        <v>5400</v>
      </c>
      <c r="C114" s="139" t="str">
        <f>'Expenses Summary'!C70</f>
        <v>Insurance</v>
      </c>
      <c r="D114" s="64">
        <f>IF('Expenses Summary'!$H70="","",IF('Cash Flow %s Yr5'!D114="","",'Cash Flow %s Yr5'!D114*'Expenses Summary'!$H70))</f>
        <v>0</v>
      </c>
      <c r="E114" s="64">
        <f>IF('Expenses Summary'!$H70="","",IF('Cash Flow %s Yr5'!E114="","",'Cash Flow %s Yr5'!E114*'Expenses Summary'!$H70))</f>
        <v>0</v>
      </c>
      <c r="F114" s="64">
        <f>IF('Expenses Summary'!$H70="","",IF('Cash Flow %s Yr5'!F114="","",'Cash Flow %s Yr5'!F114*'Expenses Summary'!$H70))</f>
        <v>9757.879854729912</v>
      </c>
      <c r="G114" s="64">
        <f>IF('Expenses Summary'!$H70="","",IF('Cash Flow %s Yr5'!G114="","",'Cash Flow %s Yr5'!G114*'Expenses Summary'!$H70))</f>
        <v>3252.6266182433046</v>
      </c>
      <c r="H114" s="64">
        <f>IF('Expenses Summary'!$H70="","",IF('Cash Flow %s Yr5'!H114="","",'Cash Flow %s Yr5'!H114*'Expenses Summary'!$H70))</f>
        <v>3252.6266182433046</v>
      </c>
      <c r="I114" s="64">
        <f>IF('Expenses Summary'!$H70="","",IF('Cash Flow %s Yr5'!I114="","",'Cash Flow %s Yr5'!I114*'Expenses Summary'!$H70))</f>
        <v>3252.6266182433046</v>
      </c>
      <c r="J114" s="64">
        <f>IF('Expenses Summary'!$H70="","",IF('Cash Flow %s Yr5'!J114="","",'Cash Flow %s Yr5'!J114*'Expenses Summary'!$H70))</f>
        <v>3252.6266182433046</v>
      </c>
      <c r="K114" s="64">
        <f>IF('Expenses Summary'!$H70="","",IF('Cash Flow %s Yr5'!K114="","",'Cash Flow %s Yr5'!K114*'Expenses Summary'!$H70))</f>
        <v>3252.6266182433046</v>
      </c>
      <c r="L114" s="64">
        <f>IF('Expenses Summary'!$H70="","",IF('Cash Flow %s Yr5'!L114="","",'Cash Flow %s Yr5'!L114*'Expenses Summary'!$H70))</f>
        <v>3252.6266182433046</v>
      </c>
      <c r="M114" s="64">
        <f>IF('Expenses Summary'!$H70="","",IF('Cash Flow %s Yr5'!M114="","",'Cash Flow %s Yr5'!M114*'Expenses Summary'!$H70))</f>
        <v>3252.6266182433046</v>
      </c>
      <c r="N114" s="64">
        <f>IF('Expenses Summary'!$H70="","",IF('Cash Flow %s Yr5'!N114="","",'Cash Flow %s Yr5'!N114*'Expenses Summary'!$H70))</f>
        <v>0</v>
      </c>
      <c r="O114" s="64">
        <f>IF('Expenses Summary'!$H70="","",IF('Cash Flow %s Yr5'!O114="","",'Cash Flow %s Yr5'!O114*'Expenses Summary'!$H70))</f>
        <v>0</v>
      </c>
      <c r="P114" s="129"/>
      <c r="Q114" s="129"/>
      <c r="R114" s="129"/>
      <c r="S114" s="111">
        <f>IF(SUM(D114:R114)&gt;0,SUM(D114:R114)/'Expenses Summary'!$H70,"")</f>
        <v>0.99999999999999978</v>
      </c>
    </row>
    <row r="115" spans="1:19" s="31" customFormat="1" x14ac:dyDescent="0.25">
      <c r="A115" s="36"/>
      <c r="B115" s="139" t="str">
        <f>'Expenses Summary'!B71</f>
        <v>5450</v>
      </c>
      <c r="C115" s="139" t="str">
        <f>'Expenses Summary'!C71</f>
        <v>Property Tax</v>
      </c>
      <c r="D115" s="64" t="str">
        <f>IF('Expenses Summary'!$H71="","",IF('Cash Flow %s Yr5'!D115="","",'Cash Flow %s Yr5'!D115*'Expenses Summary'!$H71))</f>
        <v/>
      </c>
      <c r="E115" s="64" t="str">
        <f>IF('Expenses Summary'!$H71="","",IF('Cash Flow %s Yr5'!E115="","",'Cash Flow %s Yr5'!E115*'Expenses Summary'!$H71))</f>
        <v/>
      </c>
      <c r="F115" s="64" t="str">
        <f>IF('Expenses Summary'!$H71="","",IF('Cash Flow %s Yr5'!F115="","",'Cash Flow %s Yr5'!F115*'Expenses Summary'!$H71))</f>
        <v/>
      </c>
      <c r="G115" s="64" t="str">
        <f>IF('Expenses Summary'!$H71="","",IF('Cash Flow %s Yr5'!G115="","",'Cash Flow %s Yr5'!G115*'Expenses Summary'!$H71))</f>
        <v/>
      </c>
      <c r="H115" s="64" t="str">
        <f>IF('Expenses Summary'!$H71="","",IF('Cash Flow %s Yr5'!H115="","",'Cash Flow %s Yr5'!H115*'Expenses Summary'!$H71))</f>
        <v/>
      </c>
      <c r="I115" s="64" t="str">
        <f>IF('Expenses Summary'!$H71="","",IF('Cash Flow %s Yr5'!I115="","",'Cash Flow %s Yr5'!I115*'Expenses Summary'!$H71))</f>
        <v/>
      </c>
      <c r="J115" s="64" t="str">
        <f>IF('Expenses Summary'!$H71="","",IF('Cash Flow %s Yr5'!J115="","",'Cash Flow %s Yr5'!J115*'Expenses Summary'!$H71))</f>
        <v/>
      </c>
      <c r="K115" s="64" t="str">
        <f>IF('Expenses Summary'!$H71="","",IF('Cash Flow %s Yr5'!K115="","",'Cash Flow %s Yr5'!K115*'Expenses Summary'!$H71))</f>
        <v/>
      </c>
      <c r="L115" s="64" t="str">
        <f>IF('Expenses Summary'!$H71="","",IF('Cash Flow %s Yr5'!L115="","",'Cash Flow %s Yr5'!L115*'Expenses Summary'!$H71))</f>
        <v/>
      </c>
      <c r="M115" s="64" t="str">
        <f>IF('Expenses Summary'!$H71="","",IF('Cash Flow %s Yr5'!M115="","",'Cash Flow %s Yr5'!M115*'Expenses Summary'!$H71))</f>
        <v/>
      </c>
      <c r="N115" s="64" t="str">
        <f>IF('Expenses Summary'!$H71="","",IF('Cash Flow %s Yr5'!N115="","",'Cash Flow %s Yr5'!N115*'Expenses Summary'!$H71))</f>
        <v/>
      </c>
      <c r="O115" s="64" t="str">
        <f>IF('Expenses Summary'!$H71="","",IF('Cash Flow %s Yr5'!O115="","",'Cash Flow %s Yr5'!O115*'Expenses Summary'!$H71))</f>
        <v/>
      </c>
      <c r="P115" s="129"/>
      <c r="Q115" s="129"/>
      <c r="R115" s="129"/>
      <c r="S115" s="111" t="str">
        <f>IF(SUM(D115:R115)&gt;0,SUM(D115:R115)/'Expenses Summary'!$H71,"")</f>
        <v/>
      </c>
    </row>
    <row r="116" spans="1:19" s="31" customFormat="1" x14ac:dyDescent="0.25">
      <c r="A116" s="36"/>
      <c r="B116" s="139" t="str">
        <f>'Expenses Summary'!B72</f>
        <v>5500</v>
      </c>
      <c r="C116" s="139" t="str">
        <f>'Expenses Summary'!C72</f>
        <v>Operation and Housekeeping Services/Supplies</v>
      </c>
      <c r="D116" s="64">
        <f>IF('Expenses Summary'!$H72="","",IF('Cash Flow %s Yr5'!D116="","",'Cash Flow %s Yr5'!D116*'Expenses Summary'!$H72))</f>
        <v>0</v>
      </c>
      <c r="E116" s="64">
        <f>IF('Expenses Summary'!$H72="","",IF('Cash Flow %s Yr5'!E116="","",'Cash Flow %s Yr5'!E116*'Expenses Summary'!$H72))</f>
        <v>2369.7136054378975</v>
      </c>
      <c r="F116" s="64">
        <f>IF('Expenses Summary'!$H72="","",IF('Cash Flow %s Yr5'!F116="","",'Cash Flow %s Yr5'!F116*'Expenses Summary'!$H72))</f>
        <v>575.74027737751737</v>
      </c>
      <c r="G116" s="64">
        <f>IF('Expenses Summary'!$H72="","",IF('Cash Flow %s Yr5'!G116="","",'Cash Flow %s Yr5'!G116*'Expenses Summary'!$H72))</f>
        <v>625.80464932338839</v>
      </c>
      <c r="H116" s="64">
        <f>IF('Expenses Summary'!$H72="","",IF('Cash Flow %s Yr5'!H116="","",'Cash Flow %s Yr5'!H116*'Expenses Summary'!$H72))</f>
        <v>625.80464932338839</v>
      </c>
      <c r="I116" s="64">
        <f>IF('Expenses Summary'!$H72="","",IF('Cash Flow %s Yr5'!I116="","",'Cash Flow %s Yr5'!I116*'Expenses Summary'!$H72))</f>
        <v>575.74027737751737</v>
      </c>
      <c r="J116" s="64">
        <f>IF('Expenses Summary'!$H72="","",IF('Cash Flow %s Yr5'!J116="","",'Cash Flow %s Yr5'!J116*'Expenses Summary'!$H72))</f>
        <v>595.18194181649733</v>
      </c>
      <c r="K116" s="64">
        <f>IF('Expenses Summary'!$H72="","",IF('Cash Flow %s Yr5'!K116="","",'Cash Flow %s Yr5'!K116*'Expenses Summary'!$H72))</f>
        <v>595.18194181649733</v>
      </c>
      <c r="L116" s="64">
        <f>IF('Expenses Summary'!$H72="","",IF('Cash Flow %s Yr5'!L116="","",'Cash Flow %s Yr5'!L116*'Expenses Summary'!$H72))</f>
        <v>595.18194181649733</v>
      </c>
      <c r="M116" s="64">
        <f>IF('Expenses Summary'!$H72="","",IF('Cash Flow %s Yr5'!M116="","",'Cash Flow %s Yr5'!M116*'Expenses Summary'!$H72))</f>
        <v>595.18194181649733</v>
      </c>
      <c r="N116" s="64">
        <f>IF('Expenses Summary'!$H72="","",IF('Cash Flow %s Yr5'!N116="","",'Cash Flow %s Yr5'!N116*'Expenses Summary'!$H72))</f>
        <v>595.18194181649733</v>
      </c>
      <c r="O116" s="64">
        <f>IF('Expenses Summary'!$H72="","",IF('Cash Flow %s Yr5'!O116="","",'Cash Flow %s Yr5'!O116*'Expenses Summary'!$H72))</f>
        <v>595.34882305631686</v>
      </c>
      <c r="P116" s="129"/>
      <c r="Q116" s="129"/>
      <c r="R116" s="129"/>
      <c r="S116" s="111">
        <f>IF(SUM(D116:R116)&gt;0,SUM(D116:R116)/'Expenses Summary'!$H72,"")</f>
        <v>1.0000000000000002</v>
      </c>
    </row>
    <row r="117" spans="1:19" s="31" customFormat="1" x14ac:dyDescent="0.25">
      <c r="A117" s="36"/>
      <c r="B117" s="139" t="str">
        <f>'Expenses Summary'!B73</f>
        <v>5501</v>
      </c>
      <c r="C117" s="139" t="str">
        <f>'Expenses Summary'!C73</f>
        <v>Utilities</v>
      </c>
      <c r="D117" s="64">
        <f>IF('Expenses Summary'!$H73="","",IF('Cash Flow %s Yr5'!D117="","",'Cash Flow %s Yr5'!D117*'Expenses Summary'!$H73))</f>
        <v>5397.7512495182245</v>
      </c>
      <c r="E117" s="64">
        <f>IF('Expenses Summary'!$H73="","",IF('Cash Flow %s Yr5'!E117="","",'Cash Flow %s Yr5'!E117*'Expenses Summary'!$H73))</f>
        <v>0</v>
      </c>
      <c r="F117" s="64">
        <f>IF('Expenses Summary'!$H73="","",IF('Cash Flow %s Yr5'!F117="","",'Cash Flow %s Yr5'!F117*'Expenses Summary'!$H73))</f>
        <v>0</v>
      </c>
      <c r="G117" s="64">
        <f>IF('Expenses Summary'!$H73="","",IF('Cash Flow %s Yr5'!G117="","",'Cash Flow %s Yr5'!G117*'Expenses Summary'!$H73))</f>
        <v>18743.614395860248</v>
      </c>
      <c r="H117" s="64">
        <f>IF('Expenses Summary'!$H73="","",IF('Cash Flow %s Yr5'!H117="","",'Cash Flow %s Yr5'!H117*'Expenses Summary'!$H73))</f>
        <v>10242.412238175</v>
      </c>
      <c r="I117" s="64">
        <f>IF('Expenses Summary'!$H73="","",IF('Cash Flow %s Yr5'!I117="","",'Cash Flow %s Yr5'!I117*'Expenses Summary'!$H73))</f>
        <v>10242.412238175</v>
      </c>
      <c r="J117" s="64">
        <f>IF('Expenses Summary'!$H73="","",IF('Cash Flow %s Yr5'!J117="","",'Cash Flow %s Yr5'!J117*'Expenses Summary'!$H73))</f>
        <v>10242.412238175</v>
      </c>
      <c r="K117" s="64">
        <f>IF('Expenses Summary'!$H73="","",IF('Cash Flow %s Yr5'!K117="","",'Cash Flow %s Yr5'!K117*'Expenses Summary'!$H73))</f>
        <v>10242.412238175</v>
      </c>
      <c r="L117" s="64">
        <f>IF('Expenses Summary'!$H73="","",IF('Cash Flow %s Yr5'!L117="","",'Cash Flow %s Yr5'!L117*'Expenses Summary'!$H73))</f>
        <v>10242.412238175</v>
      </c>
      <c r="M117" s="64">
        <f>IF('Expenses Summary'!$H73="","",IF('Cash Flow %s Yr5'!M117="","",'Cash Flow %s Yr5'!M117*'Expenses Summary'!$H73))</f>
        <v>10242.412238175</v>
      </c>
      <c r="N117" s="64">
        <f>IF('Expenses Summary'!$H73="","",IF('Cash Flow %s Yr5'!N117="","",'Cash Flow %s Yr5'!N117*'Expenses Summary'!$H73))</f>
        <v>10242.412238175</v>
      </c>
      <c r="O117" s="64">
        <f>IF('Expenses Summary'!$H73="","",IF('Cash Flow %s Yr5'!O117="","",'Cash Flow %s Yr5'!O117*'Expenses Summary'!$H73))</f>
        <v>6585.8710691465249</v>
      </c>
      <c r="P117" s="129"/>
      <c r="Q117" s="129"/>
      <c r="R117" s="129"/>
      <c r="S117" s="111">
        <f>IF(SUM(D117:R117)&gt;0,SUM(D117:R117)/'Expenses Summary'!$H73,"")</f>
        <v>1</v>
      </c>
    </row>
    <row r="118" spans="1:19" s="31" customFormat="1" x14ac:dyDescent="0.25">
      <c r="A118" s="36"/>
      <c r="B118" s="139" t="str">
        <f>'Expenses Summary'!B74</f>
        <v>5811</v>
      </c>
      <c r="C118" s="139" t="str">
        <f>'Expenses Summary'!C74</f>
        <v>Student Transportation / Field Trips</v>
      </c>
      <c r="D118" s="64">
        <f>IF('Expenses Summary'!$H74="","",IF('Cash Flow %s Yr5'!D118="","",'Cash Flow %s Yr5'!D118*'Expenses Summary'!$H74))</f>
        <v>0</v>
      </c>
      <c r="E118" s="64">
        <f>IF('Expenses Summary'!$H74="","",IF('Cash Flow %s Yr5'!E118="","",'Cash Flow %s Yr5'!E118*'Expenses Summary'!$H74))</f>
        <v>5207.4580116195002</v>
      </c>
      <c r="F118" s="64">
        <f>IF('Expenses Summary'!$H74="","",IF('Cash Flow %s Yr5'!F118="","",'Cash Flow %s Yr5'!F118*'Expenses Summary'!$H74))</f>
        <v>1132.0560894825001</v>
      </c>
      <c r="G118" s="64">
        <f>IF('Expenses Summary'!$H74="","",IF('Cash Flow %s Yr5'!G118="","",'Cash Flow %s Yr5'!G118*'Expenses Summary'!$H74))</f>
        <v>4981.0467937230005</v>
      </c>
      <c r="H118" s="64">
        <f>IF('Expenses Summary'!$H74="","",IF('Cash Flow %s Yr5'!H118="","",'Cash Flow %s Yr5'!H118*'Expenses Summary'!$H74))</f>
        <v>3301.830260990625</v>
      </c>
      <c r="I118" s="64">
        <f>IF('Expenses Summary'!$H74="","",IF('Cash Flow %s Yr5'!I118="","",'Cash Flow %s Yr5'!I118*'Expenses Summary'!$H74))</f>
        <v>3301.830260990625</v>
      </c>
      <c r="J118" s="64">
        <f>IF('Expenses Summary'!$H74="","",IF('Cash Flow %s Yr5'!J118="","",'Cash Flow %s Yr5'!J118*'Expenses Summary'!$H74))</f>
        <v>3301.830260990625</v>
      </c>
      <c r="K118" s="64">
        <f>IF('Expenses Summary'!$H74="","",IF('Cash Flow %s Yr5'!K118="","",'Cash Flow %s Yr5'!K118*'Expenses Summary'!$H74))</f>
        <v>3301.830260990625</v>
      </c>
      <c r="L118" s="64">
        <f>IF('Expenses Summary'!$H74="","",IF('Cash Flow %s Yr5'!L118="","",'Cash Flow %s Yr5'!L118*'Expenses Summary'!$H74))</f>
        <v>3301.830260990625</v>
      </c>
      <c r="M118" s="64">
        <f>IF('Expenses Summary'!$H74="","",IF('Cash Flow %s Yr5'!M118="","",'Cash Flow %s Yr5'!M118*'Expenses Summary'!$H74))</f>
        <v>3301.830260990625</v>
      </c>
      <c r="N118" s="64">
        <f>IF('Expenses Summary'!$H74="","",IF('Cash Flow %s Yr5'!N118="","",'Cash Flow %s Yr5'!N118*'Expenses Summary'!$H74))</f>
        <v>3301.830260990625</v>
      </c>
      <c r="O118" s="64">
        <f>IF('Expenses Summary'!$H74="","",IF('Cash Flow %s Yr5'!O118="","",'Cash Flow %s Yr5'!O118*'Expenses Summary'!$H74))</f>
        <v>3301.830260990625</v>
      </c>
      <c r="P118" s="129"/>
      <c r="Q118" s="129"/>
      <c r="R118" s="129"/>
      <c r="S118" s="111">
        <f>IF(SUM(D118:R118)&gt;0,SUM(D118:R118)/'Expenses Summary'!$H74,"")</f>
        <v>0.99999999999999978</v>
      </c>
    </row>
    <row r="119" spans="1:19" s="31" customFormat="1" x14ac:dyDescent="0.25">
      <c r="A119" s="36"/>
      <c r="B119" s="139" t="str">
        <f>'Expenses Summary'!B75</f>
        <v>5600</v>
      </c>
      <c r="C119" s="139" t="str">
        <f>'Expenses Summary'!C75</f>
        <v>Space Rental/Leases Expense</v>
      </c>
      <c r="D119" s="64">
        <f>IF('Expenses Summary'!$H75="","",IF('Cash Flow %s Yr5'!D119="","",'Cash Flow %s Yr5'!D119*'Expenses Summary'!$H75))</f>
        <v>47189.567000000003</v>
      </c>
      <c r="E119" s="64">
        <f>IF('Expenses Summary'!$H75="","",IF('Cash Flow %s Yr5'!E119="","",'Cash Flow %s Yr5'!E119*'Expenses Summary'!$H75))</f>
        <v>47189.567000000003</v>
      </c>
      <c r="F119" s="64">
        <f>IF('Expenses Summary'!$H75="","",IF('Cash Flow %s Yr5'!F119="","",'Cash Flow %s Yr5'!F119*'Expenses Summary'!$H75))</f>
        <v>47189.567000000003</v>
      </c>
      <c r="G119" s="64">
        <f>IF('Expenses Summary'!$H75="","",IF('Cash Flow %s Yr5'!G119="","",'Cash Flow %s Yr5'!G119*'Expenses Summary'!$H75))</f>
        <v>47189.567000000003</v>
      </c>
      <c r="H119" s="64">
        <f>IF('Expenses Summary'!$H75="","",IF('Cash Flow %s Yr5'!H119="","",'Cash Flow %s Yr5'!H119*'Expenses Summary'!$H75))</f>
        <v>47189.567000000003</v>
      </c>
      <c r="I119" s="64">
        <f>IF('Expenses Summary'!$H75="","",IF('Cash Flow %s Yr5'!I119="","",'Cash Flow %s Yr5'!I119*'Expenses Summary'!$H75))</f>
        <v>47189.567000000003</v>
      </c>
      <c r="J119" s="64">
        <f>IF('Expenses Summary'!$H75="","",IF('Cash Flow %s Yr5'!J119="","",'Cash Flow %s Yr5'!J119*'Expenses Summary'!$H75))</f>
        <v>47189.567000000003</v>
      </c>
      <c r="K119" s="64">
        <f>IF('Expenses Summary'!$H75="","",IF('Cash Flow %s Yr5'!K119="","",'Cash Flow %s Yr5'!K119*'Expenses Summary'!$H75))</f>
        <v>47189.567000000003</v>
      </c>
      <c r="L119" s="64">
        <f>IF('Expenses Summary'!$H75="","",IF('Cash Flow %s Yr5'!L119="","",'Cash Flow %s Yr5'!L119*'Expenses Summary'!$H75))</f>
        <v>47758.116000000002</v>
      </c>
      <c r="M119" s="64">
        <f>IF('Expenses Summary'!$H75="","",IF('Cash Flow %s Yr5'!M119="","",'Cash Flow %s Yr5'!M119*'Expenses Summary'!$H75))</f>
        <v>47758.116000000002</v>
      </c>
      <c r="N119" s="64">
        <f>IF('Expenses Summary'!$H75="","",IF('Cash Flow %s Yr5'!N119="","",'Cash Flow %s Yr5'!N119*'Expenses Summary'!$H75))</f>
        <v>47758.116000000002</v>
      </c>
      <c r="O119" s="64">
        <f>IF('Expenses Summary'!$H75="","",IF('Cash Flow %s Yr5'!O119="","",'Cash Flow %s Yr5'!O119*'Expenses Summary'!$H75))</f>
        <v>47758.116000000002</v>
      </c>
      <c r="P119" s="129"/>
      <c r="Q119" s="129"/>
      <c r="R119" s="129"/>
      <c r="S119" s="111">
        <f>IF(SUM(D119:R119)&gt;0,SUM(D119:R119)/'Expenses Summary'!$H75,"")</f>
        <v>0.99999999999999978</v>
      </c>
    </row>
    <row r="120" spans="1:19" s="31" customFormat="1" x14ac:dyDescent="0.25">
      <c r="A120" s="36"/>
      <c r="B120" s="139" t="str">
        <f>'Expenses Summary'!B76</f>
        <v>5601</v>
      </c>
      <c r="C120" s="139" t="str">
        <f>'Expenses Summary'!C76</f>
        <v>Building Maintenance</v>
      </c>
      <c r="D120" s="64">
        <f>IF('Expenses Summary'!$H76="","",IF('Cash Flow %s Yr5'!D120="","",'Cash Flow %s Yr5'!D120*'Expenses Summary'!$H76))</f>
        <v>784.89809795137887</v>
      </c>
      <c r="E120" s="64">
        <f>IF('Expenses Summary'!$H76="","",IF('Cash Flow %s Yr5'!E120="","",'Cash Flow %s Yr5'!E120*'Expenses Summary'!$H76))</f>
        <v>784.89809795137887</v>
      </c>
      <c r="F120" s="64">
        <f>IF('Expenses Summary'!$H76="","",IF('Cash Flow %s Yr5'!F120="","",'Cash Flow %s Yr5'!F120*'Expenses Summary'!$H76))</f>
        <v>784.89809795137887</v>
      </c>
      <c r="G120" s="64">
        <f>IF('Expenses Summary'!$H76="","",IF('Cash Flow %s Yr5'!G120="","",'Cash Flow %s Yr5'!G120*'Expenses Summary'!$H76))</f>
        <v>784.89809795137887</v>
      </c>
      <c r="H120" s="64">
        <f>IF('Expenses Summary'!$H76="","",IF('Cash Flow %s Yr5'!H120="","",'Cash Flow %s Yr5'!H120*'Expenses Summary'!$H76))</f>
        <v>784.89809795137887</v>
      </c>
      <c r="I120" s="64">
        <f>IF('Expenses Summary'!$H76="","",IF('Cash Flow %s Yr5'!I120="","",'Cash Flow %s Yr5'!I120*'Expenses Summary'!$H76))</f>
        <v>784.89809795137887</v>
      </c>
      <c r="J120" s="64">
        <f>IF('Expenses Summary'!$H76="","",IF('Cash Flow %s Yr5'!J120="","",'Cash Flow %s Yr5'!J120*'Expenses Summary'!$H76))</f>
        <v>784.89809795137887</v>
      </c>
      <c r="K120" s="64">
        <f>IF('Expenses Summary'!$H76="","",IF('Cash Flow %s Yr5'!K120="","",'Cash Flow %s Yr5'!K120*'Expenses Summary'!$H76))</f>
        <v>784.89809795137887</v>
      </c>
      <c r="L120" s="64">
        <f>IF('Expenses Summary'!$H76="","",IF('Cash Flow %s Yr5'!L120="","",'Cash Flow %s Yr5'!L120*'Expenses Summary'!$H76))</f>
        <v>794.35470154115455</v>
      </c>
      <c r="M120" s="64">
        <f>IF('Expenses Summary'!$H76="","",IF('Cash Flow %s Yr5'!M120="","",'Cash Flow %s Yr5'!M120*'Expenses Summary'!$H76))</f>
        <v>794.35470154115455</v>
      </c>
      <c r="N120" s="64">
        <f>IF('Expenses Summary'!$H76="","",IF('Cash Flow %s Yr5'!N120="","",'Cash Flow %s Yr5'!N120*'Expenses Summary'!$H76))</f>
        <v>794.35470154115455</v>
      </c>
      <c r="O120" s="64">
        <f>IF('Expenses Summary'!$H76="","",IF('Cash Flow %s Yr5'!O120="","",'Cash Flow %s Yr5'!O120*'Expenses Summary'!$H76))</f>
        <v>794.35470154115455</v>
      </c>
      <c r="P120" s="129"/>
      <c r="Q120" s="129"/>
      <c r="R120" s="129"/>
      <c r="S120" s="111">
        <f>IF(SUM(D120:R120)&gt;0,SUM(D120:R120)/'Expenses Summary'!$H76,"")</f>
        <v>1.0000000000000002</v>
      </c>
    </row>
    <row r="121" spans="1:19" s="31" customFormat="1" x14ac:dyDescent="0.25">
      <c r="A121" s="36"/>
      <c r="B121" s="139" t="str">
        <f>'Expenses Summary'!B77</f>
        <v>5602</v>
      </c>
      <c r="C121" s="139" t="str">
        <f>'Expenses Summary'!C77</f>
        <v>Other Space Rental</v>
      </c>
      <c r="D121" s="64">
        <f>IF('Expenses Summary'!$H77="","",IF('Cash Flow %s Yr5'!D121="","",'Cash Flow %s Yr5'!D121*'Expenses Summary'!$H77))</f>
        <v>17.897267700390003</v>
      </c>
      <c r="E121" s="64">
        <f>IF('Expenses Summary'!$H77="","",IF('Cash Flow %s Yr5'!E121="","",'Cash Flow %s Yr5'!E121*'Expenses Summary'!$H77))</f>
        <v>17.897267700390003</v>
      </c>
      <c r="F121" s="64">
        <f>IF('Expenses Summary'!$H77="","",IF('Cash Flow %s Yr5'!F121="","",'Cash Flow %s Yr5'!F121*'Expenses Summary'!$H77))</f>
        <v>17.897267700390003</v>
      </c>
      <c r="G121" s="64">
        <f>IF('Expenses Summary'!$H77="","",IF('Cash Flow %s Yr5'!G121="","",'Cash Flow %s Yr5'!G121*'Expenses Summary'!$H77))</f>
        <v>17.897267700390003</v>
      </c>
      <c r="H121" s="64">
        <f>IF('Expenses Summary'!$H77="","",IF('Cash Flow %s Yr5'!H121="","",'Cash Flow %s Yr5'!H121*'Expenses Summary'!$H77))</f>
        <v>17.897267700390003</v>
      </c>
      <c r="I121" s="64">
        <f>IF('Expenses Summary'!$H77="","",IF('Cash Flow %s Yr5'!I121="","",'Cash Flow %s Yr5'!I121*'Expenses Summary'!$H77))</f>
        <v>17.897267700390003</v>
      </c>
      <c r="J121" s="64">
        <f>IF('Expenses Summary'!$H77="","",IF('Cash Flow %s Yr5'!J121="","",'Cash Flow %s Yr5'!J121*'Expenses Summary'!$H77))</f>
        <v>17.897267700390003</v>
      </c>
      <c r="K121" s="64">
        <f>IF('Expenses Summary'!$H77="","",IF('Cash Flow %s Yr5'!K121="","",'Cash Flow %s Yr5'!K121*'Expenses Summary'!$H77))</f>
        <v>17.897267700390003</v>
      </c>
      <c r="L121" s="64">
        <f>IF('Expenses Summary'!$H77="","",IF('Cash Flow %s Yr5'!L121="","",'Cash Flow %s Yr5'!L121*'Expenses Summary'!$H77))</f>
        <v>18.112897431720004</v>
      </c>
      <c r="M121" s="64">
        <f>IF('Expenses Summary'!$H77="","",IF('Cash Flow %s Yr5'!M121="","",'Cash Flow %s Yr5'!M121*'Expenses Summary'!$H77))</f>
        <v>18.112897431720004</v>
      </c>
      <c r="N121" s="64">
        <f>IF('Expenses Summary'!$H77="","",IF('Cash Flow %s Yr5'!N121="","",'Cash Flow %s Yr5'!N121*'Expenses Summary'!$H77))</f>
        <v>18.112897431720004</v>
      </c>
      <c r="O121" s="64">
        <f>IF('Expenses Summary'!$H77="","",IF('Cash Flow %s Yr5'!O121="","",'Cash Flow %s Yr5'!O121*'Expenses Summary'!$H77))</f>
        <v>18.112897431720004</v>
      </c>
      <c r="P121" s="129"/>
      <c r="Q121" s="129"/>
      <c r="R121" s="129"/>
      <c r="S121" s="111">
        <f>IF(SUM(D121:R121)&gt;0,SUM(D121:R121)/'Expenses Summary'!$H77,"")</f>
        <v>1</v>
      </c>
    </row>
    <row r="122" spans="1:19" s="31" customFormat="1" x14ac:dyDescent="0.25">
      <c r="A122" s="36"/>
      <c r="B122" s="139" t="str">
        <f>'Expenses Summary'!B78</f>
        <v>5605</v>
      </c>
      <c r="C122" s="139" t="str">
        <f>'Expenses Summary'!C78</f>
        <v>Equipment Rental/Lease Expense</v>
      </c>
      <c r="D122" s="64">
        <f>IF('Expenses Summary'!$H78="","",IF('Cash Flow %s Yr5'!D122="","",'Cash Flow %s Yr5'!D122*'Expenses Summary'!$H78))</f>
        <v>1474.2604731032097</v>
      </c>
      <c r="E122" s="64">
        <f>IF('Expenses Summary'!$H78="","",IF('Cash Flow %s Yr5'!E122="","",'Cash Flow %s Yr5'!E122*'Expenses Summary'!$H78))</f>
        <v>1474.2604731032097</v>
      </c>
      <c r="F122" s="64">
        <f>IF('Expenses Summary'!$H78="","",IF('Cash Flow %s Yr5'!F122="","",'Cash Flow %s Yr5'!F122*'Expenses Summary'!$H78))</f>
        <v>377.13640009616995</v>
      </c>
      <c r="G122" s="64">
        <f>IF('Expenses Summary'!$H78="","",IF('Cash Flow %s Yr5'!G122="","",'Cash Flow %s Yr5'!G122*'Expenses Summary'!$H78))</f>
        <v>1508.5456003846798</v>
      </c>
      <c r="H122" s="64">
        <f>IF('Expenses Summary'!$H78="","",IF('Cash Flow %s Yr5'!H122="","",'Cash Flow %s Yr5'!H122*'Expenses Summary'!$H78))</f>
        <v>857.12818203674999</v>
      </c>
      <c r="I122" s="64">
        <f>IF('Expenses Summary'!$H78="","",IF('Cash Flow %s Yr5'!I122="","",'Cash Flow %s Yr5'!I122*'Expenses Summary'!$H78))</f>
        <v>1908.4816101230274</v>
      </c>
      <c r="J122" s="64">
        <f>IF('Expenses Summary'!$H78="","",IF('Cash Flow %s Yr5'!J122="","",'Cash Flow %s Yr5'!J122*'Expenses Summary'!$H78))</f>
        <v>1908.4816101230274</v>
      </c>
      <c r="K122" s="64">
        <f>IF('Expenses Summary'!$H78="","",IF('Cash Flow %s Yr5'!K122="","",'Cash Flow %s Yr5'!K122*'Expenses Summary'!$H78))</f>
        <v>1908.4816101230274</v>
      </c>
      <c r="L122" s="64">
        <f>IF('Expenses Summary'!$H78="","",IF('Cash Flow %s Yr5'!L122="","",'Cash Flow %s Yr5'!L122*'Expenses Summary'!$H78))</f>
        <v>1908.4816101230274</v>
      </c>
      <c r="M122" s="64">
        <f>IF('Expenses Summary'!$H78="","",IF('Cash Flow %s Yr5'!M122="","",'Cash Flow %s Yr5'!M122*'Expenses Summary'!$H78))</f>
        <v>1908.4816101230274</v>
      </c>
      <c r="N122" s="64">
        <f>IF('Expenses Summary'!$H78="","",IF('Cash Flow %s Yr5'!N122="","",'Cash Flow %s Yr5'!N122*'Expenses Summary'!$H78))</f>
        <v>1908.8244613958423</v>
      </c>
      <c r="O122" s="64">
        <f>IF('Expenses Summary'!$H78="","",IF('Cash Flow %s Yr5'!O122="","",'Cash Flow %s Yr5'!O122*'Expenses Summary'!$H78))</f>
        <v>0</v>
      </c>
      <c r="P122" s="129"/>
      <c r="Q122" s="129"/>
      <c r="R122" s="129"/>
      <c r="S122" s="111">
        <f>IF(SUM(D122:R122)&gt;0,SUM(D122:R122)/'Expenses Summary'!$H78,"")</f>
        <v>1</v>
      </c>
    </row>
    <row r="123" spans="1:19" s="31" customFormat="1" x14ac:dyDescent="0.25">
      <c r="A123" s="36"/>
      <c r="B123" s="139" t="str">
        <f>'Expenses Summary'!B79</f>
        <v>5610</v>
      </c>
      <c r="C123" s="139" t="str">
        <f>'Expenses Summary'!C79</f>
        <v>Equipment Repair</v>
      </c>
      <c r="D123" s="64">
        <f>IF('Expenses Summary'!$H79="","",IF('Cash Flow %s Yr5'!D123="","",'Cash Flow %s Yr5'!D123*'Expenses Summary'!$H79))</f>
        <v>0</v>
      </c>
      <c r="E123" s="64">
        <f>IF('Expenses Summary'!$H79="","",IF('Cash Flow %s Yr5'!E123="","",'Cash Flow %s Yr5'!E123*'Expenses Summary'!$H79))</f>
        <v>0</v>
      </c>
      <c r="F123" s="64">
        <f>IF('Expenses Summary'!$H79="","",IF('Cash Flow %s Yr5'!F123="","",'Cash Flow %s Yr5'!F123*'Expenses Summary'!$H79))</f>
        <v>0</v>
      </c>
      <c r="G123" s="64">
        <f>IF('Expenses Summary'!$H79="","",IF('Cash Flow %s Yr5'!G123="","",'Cash Flow %s Yr5'!G123*'Expenses Summary'!$H79))</f>
        <v>0</v>
      </c>
      <c r="H123" s="64">
        <f>IF('Expenses Summary'!$H79="","",IF('Cash Flow %s Yr5'!H123="","",'Cash Flow %s Yr5'!H123*'Expenses Summary'!$H79))</f>
        <v>0</v>
      </c>
      <c r="I123" s="64">
        <f>IF('Expenses Summary'!$H79="","",IF('Cash Flow %s Yr5'!I123="","",'Cash Flow %s Yr5'!I123*'Expenses Summary'!$H79))</f>
        <v>0</v>
      </c>
      <c r="J123" s="64">
        <f>IF('Expenses Summary'!$H79="","",IF('Cash Flow %s Yr5'!J123="","",'Cash Flow %s Yr5'!J123*'Expenses Summary'!$H79))</f>
        <v>0</v>
      </c>
      <c r="K123" s="64">
        <f>IF('Expenses Summary'!$H79="","",IF('Cash Flow %s Yr5'!K123="","",'Cash Flow %s Yr5'!K123*'Expenses Summary'!$H79))</f>
        <v>0</v>
      </c>
      <c r="L123" s="64">
        <f>IF('Expenses Summary'!$H79="","",IF('Cash Flow %s Yr5'!L123="","",'Cash Flow %s Yr5'!L123*'Expenses Summary'!$H79))</f>
        <v>0</v>
      </c>
      <c r="M123" s="64">
        <f>IF('Expenses Summary'!$H79="","",IF('Cash Flow %s Yr5'!M123="","",'Cash Flow %s Yr5'!M123*'Expenses Summary'!$H79))</f>
        <v>0</v>
      </c>
      <c r="N123" s="64">
        <f>IF('Expenses Summary'!$H79="","",IF('Cash Flow %s Yr5'!N123="","",'Cash Flow %s Yr5'!N123*'Expenses Summary'!$H79))</f>
        <v>0</v>
      </c>
      <c r="O123" s="64">
        <f>IF('Expenses Summary'!$H79="","",IF('Cash Flow %s Yr5'!O123="","",'Cash Flow %s Yr5'!O123*'Expenses Summary'!$H79))</f>
        <v>0</v>
      </c>
      <c r="P123" s="129"/>
      <c r="Q123" s="129"/>
      <c r="R123" s="129"/>
      <c r="S123" s="111" t="str">
        <f>IF(SUM(D123:R123)&gt;0,SUM(D123:R123)/'Expenses Summary'!$H79,"")</f>
        <v/>
      </c>
    </row>
    <row r="124" spans="1:19" s="31" customFormat="1" x14ac:dyDescent="0.25">
      <c r="A124" s="36"/>
      <c r="B124" s="139" t="str">
        <f>'Expenses Summary'!B80</f>
        <v>5800</v>
      </c>
      <c r="C124" s="139" t="str">
        <f>'Expenses Summary'!C80</f>
        <v>Professional/Consulting Services and Operating Expenditures</v>
      </c>
      <c r="D124" s="64">
        <f>IF('Expenses Summary'!$H80="","",IF('Cash Flow %s Yr5'!D124="","",'Cash Flow %s Yr5'!D124*'Expenses Summary'!$H80))</f>
        <v>679.23365368949999</v>
      </c>
      <c r="E124" s="64">
        <f>IF('Expenses Summary'!$H80="","",IF('Cash Flow %s Yr5'!E124="","",'Cash Flow %s Yr5'!E124*'Expenses Summary'!$H80))</f>
        <v>797.83000592099995</v>
      </c>
      <c r="F124" s="64">
        <f>IF('Expenses Summary'!$H80="","",IF('Cash Flow %s Yr5'!F124="","",'Cash Flow %s Yr5'!F124*'Expenses Summary'!$H80))</f>
        <v>679.23365368949999</v>
      </c>
      <c r="G124" s="64">
        <f>IF('Expenses Summary'!$H80="","",IF('Cash Flow %s Yr5'!G124="","",'Cash Flow %s Yr5'!G124*'Expenses Summary'!$H80))</f>
        <v>679.23365368949999</v>
      </c>
      <c r="H124" s="64">
        <f>IF('Expenses Summary'!$H80="","",IF('Cash Flow %s Yr5'!H124="","",'Cash Flow %s Yr5'!H124*'Expenses Summary'!$H80))</f>
        <v>873.3004118865</v>
      </c>
      <c r="I124" s="64">
        <f>IF('Expenses Summary'!$H80="","",IF('Cash Flow %s Yr5'!I124="","",'Cash Flow %s Yr5'!I124*'Expenses Summary'!$H80))</f>
        <v>1010.333106146715</v>
      </c>
      <c r="J124" s="64">
        <f>IF('Expenses Summary'!$H80="","",IF('Cash Flow %s Yr5'!J124="","",'Cash Flow %s Yr5'!J124*'Expenses Summary'!$H80))</f>
        <v>1010.333106146715</v>
      </c>
      <c r="K124" s="64">
        <f>IF('Expenses Summary'!$H80="","",IF('Cash Flow %s Yr5'!K124="","",'Cash Flow %s Yr5'!K124*'Expenses Summary'!$H80))</f>
        <v>1010.333106146715</v>
      </c>
      <c r="L124" s="64">
        <f>IF('Expenses Summary'!$H80="","",IF('Cash Flow %s Yr5'!L124="","",'Cash Flow %s Yr5'!L124*'Expenses Summary'!$H80))</f>
        <v>1010.333106146715</v>
      </c>
      <c r="M124" s="64">
        <f>IF('Expenses Summary'!$H80="","",IF('Cash Flow %s Yr5'!M124="","",'Cash Flow %s Yr5'!M124*'Expenses Summary'!$H80))</f>
        <v>1010.333106146715</v>
      </c>
      <c r="N124" s="64">
        <f>IF('Expenses Summary'!$H80="","",IF('Cash Flow %s Yr5'!N124="","",'Cash Flow %s Yr5'!N124*'Expenses Summary'!$H80))</f>
        <v>1010.333106146715</v>
      </c>
      <c r="O124" s="64">
        <f>IF('Expenses Summary'!$H80="","",IF('Cash Flow %s Yr5'!O124="","",'Cash Flow %s Yr5'!O124*'Expenses Summary'!$H80))</f>
        <v>1010.65655074371</v>
      </c>
      <c r="P124" s="129"/>
      <c r="Q124" s="129"/>
      <c r="R124" s="129"/>
      <c r="S124" s="111">
        <f>IF(SUM(D124:R124)&gt;0,SUM(D124:R124)/'Expenses Summary'!$H80,"")</f>
        <v>1</v>
      </c>
    </row>
    <row r="125" spans="1:19" s="31" customFormat="1" x14ac:dyDescent="0.25">
      <c r="A125" s="36"/>
      <c r="B125" s="139" t="str">
        <f>'Expenses Summary'!B81</f>
        <v>5803</v>
      </c>
      <c r="C125" s="139" t="str">
        <f>'Expenses Summary'!C81</f>
        <v>Banking and Payroll Service Fees</v>
      </c>
      <c r="D125" s="64">
        <f>IF('Expenses Summary'!$H81="","",IF('Cash Flow %s Yr5'!D125="","",'Cash Flow %s Yr5'!D125*'Expenses Summary'!$H81))</f>
        <v>589.64704736248166</v>
      </c>
      <c r="E125" s="64">
        <f>IF('Expenses Summary'!$H81="","",IF('Cash Flow %s Yr5'!E125="","",'Cash Flow %s Yr5'!E125*'Expenses Summary'!$H81))</f>
        <v>589.64704736248166</v>
      </c>
      <c r="F125" s="64">
        <f>IF('Expenses Summary'!$H81="","",IF('Cash Flow %s Yr5'!F125="","",'Cash Flow %s Yr5'!F125*'Expenses Summary'!$H81))</f>
        <v>1061.3646852524669</v>
      </c>
      <c r="G125" s="64">
        <f>IF('Expenses Summary'!$H81="","",IF('Cash Flow %s Yr5'!G125="","",'Cash Flow %s Yr5'!G125*'Expenses Summary'!$H81))</f>
        <v>1061.3646852524669</v>
      </c>
      <c r="H125" s="64">
        <f>IF('Expenses Summary'!$H81="","",IF('Cash Flow %s Yr5'!H125="","",'Cash Flow %s Yr5'!H125*'Expenses Summary'!$H81))</f>
        <v>1061.3646852524669</v>
      </c>
      <c r="I125" s="64">
        <f>IF('Expenses Summary'!$H81="","",IF('Cash Flow %s Yr5'!I125="","",'Cash Flow %s Yr5'!I125*'Expenses Summary'!$H81))</f>
        <v>1061.3646852524669</v>
      </c>
      <c r="J125" s="64">
        <f>IF('Expenses Summary'!$H81="","",IF('Cash Flow %s Yr5'!J125="","",'Cash Flow %s Yr5'!J125*'Expenses Summary'!$H81))</f>
        <v>1061.3646852524669</v>
      </c>
      <c r="K125" s="64">
        <f>IF('Expenses Summary'!$H81="","",IF('Cash Flow %s Yr5'!K125="","",'Cash Flow %s Yr5'!K125*'Expenses Summary'!$H81))</f>
        <v>1061.3646852524669</v>
      </c>
      <c r="L125" s="64">
        <f>IF('Expenses Summary'!$H81="","",IF('Cash Flow %s Yr5'!L125="","",'Cash Flow %s Yr5'!L125*'Expenses Summary'!$H81))</f>
        <v>1061.3646852524669</v>
      </c>
      <c r="M125" s="64">
        <f>IF('Expenses Summary'!$H81="","",IF('Cash Flow %s Yr5'!M125="","",'Cash Flow %s Yr5'!M125*'Expenses Summary'!$H81))</f>
        <v>1061.3646852524669</v>
      </c>
      <c r="N125" s="64">
        <f>IF('Expenses Summary'!$H81="","",IF('Cash Flow %s Yr5'!N125="","",'Cash Flow %s Yr5'!N125*'Expenses Summary'!$H81))</f>
        <v>1061.3646852524669</v>
      </c>
      <c r="O125" s="64">
        <f>IF('Expenses Summary'!$H81="","",IF('Cash Flow %s Yr5'!O125="","",'Cash Flow %s Yr5'!O125*'Expenses Summary'!$H81))</f>
        <v>1061.3646852524669</v>
      </c>
      <c r="P125" s="129"/>
      <c r="Q125" s="129"/>
      <c r="R125" s="129"/>
      <c r="S125" s="111">
        <f>IF(SUM(D125:R125)&gt;0,SUM(D125:R125)/'Expenses Summary'!$H81,"")</f>
        <v>1.0000000000000002</v>
      </c>
    </row>
    <row r="126" spans="1:19" s="31" customFormat="1" x14ac:dyDescent="0.25">
      <c r="A126" s="36"/>
      <c r="B126" s="139">
        <f>'Expenses Summary'!B82</f>
        <v>5805</v>
      </c>
      <c r="C126" s="139" t="str">
        <f>'Expenses Summary'!C82</f>
        <v>Legal Services</v>
      </c>
      <c r="D126" s="64">
        <f>IF('Expenses Summary'!$H82="","",IF('Cash Flow %s Yr5'!D126="","",'Cash Flow %s Yr5'!D126*'Expenses Summary'!$H82))</f>
        <v>0</v>
      </c>
      <c r="E126" s="64">
        <f>IF('Expenses Summary'!$H82="","",IF('Cash Flow %s Yr5'!E126="","",'Cash Flow %s Yr5'!E126*'Expenses Summary'!$H82))</f>
        <v>0</v>
      </c>
      <c r="F126" s="64">
        <f>IF('Expenses Summary'!$H82="","",IF('Cash Flow %s Yr5'!F126="","",'Cash Flow %s Yr5'!F126*'Expenses Summary'!$H82))</f>
        <v>0</v>
      </c>
      <c r="G126" s="64">
        <f>IF('Expenses Summary'!$H82="","",IF('Cash Flow %s Yr5'!G126="","",'Cash Flow %s Yr5'!G126*'Expenses Summary'!$H82))</f>
        <v>0</v>
      </c>
      <c r="H126" s="64">
        <f>IF('Expenses Summary'!$H82="","",IF('Cash Flow %s Yr5'!H126="","",'Cash Flow %s Yr5'!H126*'Expenses Summary'!$H82))</f>
        <v>1617.2229849750001</v>
      </c>
      <c r="I126" s="64">
        <f>IF('Expenses Summary'!$H82="","",IF('Cash Flow %s Yr5'!I126="","",'Cash Flow %s Yr5'!I126*'Expenses Summary'!$H82))</f>
        <v>1617.2229849750001</v>
      </c>
      <c r="J126" s="64">
        <f>IF('Expenses Summary'!$H82="","",IF('Cash Flow %s Yr5'!J126="","",'Cash Flow %s Yr5'!J126*'Expenses Summary'!$H82))</f>
        <v>1617.2229849750001</v>
      </c>
      <c r="K126" s="64">
        <f>IF('Expenses Summary'!$H82="","",IF('Cash Flow %s Yr5'!K126="","",'Cash Flow %s Yr5'!K126*'Expenses Summary'!$H82))</f>
        <v>1617.2229849750001</v>
      </c>
      <c r="L126" s="64">
        <f>IF('Expenses Summary'!$H82="","",IF('Cash Flow %s Yr5'!L126="","",'Cash Flow %s Yr5'!L126*'Expenses Summary'!$H82))</f>
        <v>1617.2229849750001</v>
      </c>
      <c r="M126" s="64">
        <f>IF('Expenses Summary'!$H82="","",IF('Cash Flow %s Yr5'!M126="","",'Cash Flow %s Yr5'!M126*'Expenses Summary'!$H82))</f>
        <v>1617.2229849750001</v>
      </c>
      <c r="N126" s="64">
        <f>IF('Expenses Summary'!$H82="","",IF('Cash Flow %s Yr5'!N126="","",'Cash Flow %s Yr5'!N126*'Expenses Summary'!$H82))</f>
        <v>1617.2229849750001</v>
      </c>
      <c r="O126" s="64">
        <f>IF('Expenses Summary'!$H82="","",IF('Cash Flow %s Yr5'!O126="","",'Cash Flow %s Yr5'!O126*'Expenses Summary'!$H82))</f>
        <v>1617.2229849750001</v>
      </c>
      <c r="P126" s="129"/>
      <c r="Q126" s="129"/>
      <c r="R126" s="129"/>
      <c r="S126" s="111">
        <f>IF(SUM(D126:R126)&gt;0,SUM(D126:R126)/'Expenses Summary'!$H82,"")</f>
        <v>1</v>
      </c>
    </row>
    <row r="127" spans="1:19" s="31" customFormat="1" x14ac:dyDescent="0.25">
      <c r="A127" s="36"/>
      <c r="B127" s="139" t="str">
        <f>'Expenses Summary'!B84</f>
        <v>5810</v>
      </c>
      <c r="C127" s="139" t="str">
        <f>'Expenses Summary'!C84</f>
        <v>Educational Consultants</v>
      </c>
      <c r="D127" s="64">
        <f>IF('Expenses Summary'!$H84="","",IF('Cash Flow %s Yr5'!D127="","",'Cash Flow %s Yr5'!D127*'Expenses Summary'!$H84))</f>
        <v>0</v>
      </c>
      <c r="E127" s="64">
        <f>IF('Expenses Summary'!$H84="","",IF('Cash Flow %s Yr5'!E127="","",'Cash Flow %s Yr5'!E127*'Expenses Summary'!$H84))</f>
        <v>0</v>
      </c>
      <c r="F127" s="64">
        <f>IF('Expenses Summary'!$H84="","",IF('Cash Flow %s Yr5'!F127="","",'Cash Flow %s Yr5'!F127*'Expenses Summary'!$H84))</f>
        <v>2745.8343894995037</v>
      </c>
      <c r="G127" s="64">
        <f>IF('Expenses Summary'!$H84="","",IF('Cash Flow %s Yr5'!G127="","",'Cash Flow %s Yr5'!G127*'Expenses Summary'!$H84))</f>
        <v>9831.8586204659641</v>
      </c>
      <c r="H127" s="64">
        <f>IF('Expenses Summary'!$H84="","",IF('Cash Flow %s Yr5'!H127="","",'Cash Flow %s Yr5'!H127*'Expenses Summary'!$H84))</f>
        <v>9388.9821060305603</v>
      </c>
      <c r="I127" s="64">
        <f>IF('Expenses Summary'!$H84="","",IF('Cash Flow %s Yr5'!I127="","",'Cash Flow %s Yr5'!I127*'Expenses Summary'!$H84))</f>
        <v>9515.6447891590851</v>
      </c>
      <c r="J127" s="64">
        <f>IF('Expenses Summary'!$H84="","",IF('Cash Flow %s Yr5'!J127="","",'Cash Flow %s Yr5'!J127*'Expenses Summary'!$H84))</f>
        <v>9515.6447891590851</v>
      </c>
      <c r="K127" s="64">
        <f>IF('Expenses Summary'!$H84="","",IF('Cash Flow %s Yr5'!K127="","",'Cash Flow %s Yr5'!K127*'Expenses Summary'!$H84))</f>
        <v>9515.6447891590851</v>
      </c>
      <c r="L127" s="64">
        <f>IF('Expenses Summary'!$H84="","",IF('Cash Flow %s Yr5'!L127="","",'Cash Flow %s Yr5'!L127*'Expenses Summary'!$H84))</f>
        <v>9515.6447891590851</v>
      </c>
      <c r="M127" s="64">
        <f>IF('Expenses Summary'!$H84="","",IF('Cash Flow %s Yr5'!M127="","",'Cash Flow %s Yr5'!M127*'Expenses Summary'!$H84))</f>
        <v>9515.6447891590851</v>
      </c>
      <c r="N127" s="64">
        <f>IF('Expenses Summary'!$H84="","",IF('Cash Flow %s Yr5'!N127="","",'Cash Flow %s Yr5'!N127*'Expenses Summary'!$H84))</f>
        <v>9515.6447891590851</v>
      </c>
      <c r="O127" s="64">
        <f>IF('Expenses Summary'!$H84="","",IF('Cash Flow %s Yr5'!O127="","",'Cash Flow %s Yr5'!O127*'Expenses Summary'!$H84))</f>
        <v>9514.7590361302155</v>
      </c>
      <c r="P127" s="129"/>
      <c r="Q127" s="129"/>
      <c r="R127" s="129"/>
      <c r="S127" s="111">
        <f>IF(SUM(D127:R127)&gt;0,SUM(D127:R127)/'Expenses Summary'!$H84,"")</f>
        <v>0.99999999999999989</v>
      </c>
    </row>
    <row r="128" spans="1:19" s="31" customFormat="1" x14ac:dyDescent="0.25">
      <c r="A128" s="36"/>
      <c r="B128" s="139" t="str">
        <f>'Expenses Summary'!B85</f>
        <v>5815</v>
      </c>
      <c r="C128" s="139" t="str">
        <f>'Expenses Summary'!C85</f>
        <v>Advertising / Recruiting</v>
      </c>
      <c r="D128" s="64">
        <f>IF('Expenses Summary'!$H85="","",IF('Cash Flow %s Yr5'!D128="","",'Cash Flow %s Yr5'!D128*'Expenses Summary'!$H85))</f>
        <v>0</v>
      </c>
      <c r="E128" s="64">
        <f>IF('Expenses Summary'!$H85="","",IF('Cash Flow %s Yr5'!E128="","",'Cash Flow %s Yr5'!E128*'Expenses Summary'!$H85))</f>
        <v>0</v>
      </c>
      <c r="F128" s="64">
        <f>IF('Expenses Summary'!$H85="","",IF('Cash Flow %s Yr5'!F128="","",'Cash Flow %s Yr5'!F128*'Expenses Summary'!$H85))</f>
        <v>0</v>
      </c>
      <c r="G128" s="64">
        <f>IF('Expenses Summary'!$H85="","",IF('Cash Flow %s Yr5'!G128="","",'Cash Flow %s Yr5'!G128*'Expenses Summary'!$H85))</f>
        <v>0</v>
      </c>
      <c r="H128" s="64">
        <f>IF('Expenses Summary'!$H85="","",IF('Cash Flow %s Yr5'!H128="","",'Cash Flow %s Yr5'!H128*'Expenses Summary'!$H85))</f>
        <v>0</v>
      </c>
      <c r="I128" s="64">
        <f>IF('Expenses Summary'!$H85="","",IF('Cash Flow %s Yr5'!I128="","",'Cash Flow %s Yr5'!I128*'Expenses Summary'!$H85))</f>
        <v>0</v>
      </c>
      <c r="J128" s="64">
        <f>IF('Expenses Summary'!$H85="","",IF('Cash Flow %s Yr5'!J128="","",'Cash Flow %s Yr5'!J128*'Expenses Summary'!$H85))</f>
        <v>0</v>
      </c>
      <c r="K128" s="64">
        <f>IF('Expenses Summary'!$H85="","",IF('Cash Flow %s Yr5'!K128="","",'Cash Flow %s Yr5'!K128*'Expenses Summary'!$H85))</f>
        <v>0</v>
      </c>
      <c r="L128" s="64">
        <f>IF('Expenses Summary'!$H85="","",IF('Cash Flow %s Yr5'!L128="","",'Cash Flow %s Yr5'!L128*'Expenses Summary'!$H85))</f>
        <v>0</v>
      </c>
      <c r="M128" s="64">
        <f>IF('Expenses Summary'!$H85="","",IF('Cash Flow %s Yr5'!M128="","",'Cash Flow %s Yr5'!M128*'Expenses Summary'!$H85))</f>
        <v>0</v>
      </c>
      <c r="N128" s="64">
        <f>IF('Expenses Summary'!$H85="","",IF('Cash Flow %s Yr5'!N128="","",'Cash Flow %s Yr5'!N128*'Expenses Summary'!$H85))</f>
        <v>0</v>
      </c>
      <c r="O128" s="64">
        <f>IF('Expenses Summary'!$H85="","",IF('Cash Flow %s Yr5'!O128="","",'Cash Flow %s Yr5'!O128*'Expenses Summary'!$H85))</f>
        <v>1668.8123981957026</v>
      </c>
      <c r="P128" s="129"/>
      <c r="Q128" s="129"/>
      <c r="R128" s="129"/>
      <c r="S128" s="111">
        <f>IF(SUM(D128:R128)&gt;0,SUM(D128:R128)/'Expenses Summary'!$H85,"")</f>
        <v>1</v>
      </c>
    </row>
    <row r="129" spans="1:19" s="31" customFormat="1" x14ac:dyDescent="0.25">
      <c r="A129" s="36"/>
      <c r="B129" s="139" t="str">
        <f>'Expenses Summary'!B86</f>
        <v>5820</v>
      </c>
      <c r="C129" s="139" t="str">
        <f>'Expenses Summary'!C86</f>
        <v>Fundraising Expense</v>
      </c>
      <c r="D129" s="64">
        <f>IF('Expenses Summary'!$H86="","",IF('Cash Flow %s Yr5'!D129="","",'Cash Flow %s Yr5'!D129*'Expenses Summary'!$H86))</f>
        <v>0</v>
      </c>
      <c r="E129" s="64">
        <f>IF('Expenses Summary'!$H86="","",IF('Cash Flow %s Yr5'!E129="","",'Cash Flow %s Yr5'!E129*'Expenses Summary'!$H86))</f>
        <v>0</v>
      </c>
      <c r="F129" s="64">
        <f>IF('Expenses Summary'!$H86="","",IF('Cash Flow %s Yr5'!F129="","",'Cash Flow %s Yr5'!F129*'Expenses Summary'!$H86))</f>
        <v>13.350499185565619</v>
      </c>
      <c r="G129" s="64">
        <f>IF('Expenses Summary'!$H86="","",IF('Cash Flow %s Yr5'!G129="","",'Cash Flow %s Yr5'!G129*'Expenses Summary'!$H86))</f>
        <v>13.350499185565619</v>
      </c>
      <c r="H129" s="64">
        <f>IF('Expenses Summary'!$H86="","",IF('Cash Flow %s Yr5'!H129="","",'Cash Flow %s Yr5'!H129*'Expenses Summary'!$H86))</f>
        <v>13.350499185565619</v>
      </c>
      <c r="I129" s="64">
        <f>IF('Expenses Summary'!$H86="","",IF('Cash Flow %s Yr5'!I129="","",'Cash Flow %s Yr5'!I129*'Expenses Summary'!$H86))</f>
        <v>13.350499185565619</v>
      </c>
      <c r="J129" s="64">
        <f>IF('Expenses Summary'!$H86="","",IF('Cash Flow %s Yr5'!J129="","",'Cash Flow %s Yr5'!J129*'Expenses Summary'!$H86))</f>
        <v>13.350499185565619</v>
      </c>
      <c r="K129" s="64">
        <f>IF('Expenses Summary'!$H86="","",IF('Cash Flow %s Yr5'!K129="","",'Cash Flow %s Yr5'!K129*'Expenses Summary'!$H86))</f>
        <v>13.350499185565619</v>
      </c>
      <c r="L129" s="64">
        <f>IF('Expenses Summary'!$H86="","",IF('Cash Flow %s Yr5'!L129="","",'Cash Flow %s Yr5'!L129*'Expenses Summary'!$H86))</f>
        <v>13.350499185565619</v>
      </c>
      <c r="M129" s="64">
        <f>IF('Expenses Summary'!$H86="","",IF('Cash Flow %s Yr5'!M129="","",'Cash Flow %s Yr5'!M129*'Expenses Summary'!$H86))</f>
        <v>13.350499185565619</v>
      </c>
      <c r="N129" s="64">
        <f>IF('Expenses Summary'!$H86="","",IF('Cash Flow %s Yr5'!N129="","",'Cash Flow %s Yr5'!N129*'Expenses Summary'!$H86))</f>
        <v>13.350499185565619</v>
      </c>
      <c r="O129" s="64">
        <f>IF('Expenses Summary'!$H86="","",IF('Cash Flow %s Yr5'!O129="","",'Cash Flow %s Yr5'!O129*'Expenses Summary'!$H86))</f>
        <v>13.350499185565619</v>
      </c>
      <c r="P129" s="129"/>
      <c r="Q129" s="129"/>
      <c r="R129" s="129"/>
      <c r="S129" s="111">
        <f>IF(SUM(D129:R129)&gt;0,SUM(D129:R129)/'Expenses Summary'!$H86,"")</f>
        <v>1.0000000000000002</v>
      </c>
    </row>
    <row r="130" spans="1:19" s="31" customFormat="1" x14ac:dyDescent="0.25">
      <c r="A130" s="36"/>
      <c r="B130" s="139" t="str">
        <f>'Expenses Summary'!B87</f>
        <v>5875</v>
      </c>
      <c r="C130" s="139" t="str">
        <f>'Expenses Summary'!C87</f>
        <v>District Oversight Fee</v>
      </c>
      <c r="D130" s="64">
        <f>IF('Expenses Summary'!$H87="","",IF('Cash Flow %s Yr5'!D130="","",'Cash Flow %s Yr5'!D130*'Expenses Summary'!$H87))</f>
        <v>0</v>
      </c>
      <c r="E130" s="64">
        <f>IF('Expenses Summary'!$H87="","",IF('Cash Flow %s Yr5'!E130="","",'Cash Flow %s Yr5'!E130*'Expenses Summary'!$H87))</f>
        <v>0</v>
      </c>
      <c r="F130" s="64">
        <f>IF('Expenses Summary'!$H87="","",IF('Cash Flow %s Yr5'!F130="","",'Cash Flow %s Yr5'!F130*'Expenses Summary'!$H87))</f>
        <v>0</v>
      </c>
      <c r="G130" s="64">
        <f>IF('Expenses Summary'!$H87="","",IF('Cash Flow %s Yr5'!G130="","",'Cash Flow %s Yr5'!G130*'Expenses Summary'!$H87))</f>
        <v>0</v>
      </c>
      <c r="H130" s="64">
        <f>IF('Expenses Summary'!$H87="","",IF('Cash Flow %s Yr5'!H130="","",'Cash Flow %s Yr5'!H130*'Expenses Summary'!$H87))</f>
        <v>0</v>
      </c>
      <c r="I130" s="64">
        <f>IF('Expenses Summary'!$H87="","",IF('Cash Flow %s Yr5'!I130="","",'Cash Flow %s Yr5'!I130*'Expenses Summary'!$H87))</f>
        <v>0</v>
      </c>
      <c r="J130" s="64">
        <f>IF('Expenses Summary'!$H87="","",IF('Cash Flow %s Yr5'!J130="","",'Cash Flow %s Yr5'!J130*'Expenses Summary'!$H87))</f>
        <v>0</v>
      </c>
      <c r="K130" s="64">
        <f>IF('Expenses Summary'!$H87="","",IF('Cash Flow %s Yr5'!K130="","",'Cash Flow %s Yr5'!K130*'Expenses Summary'!$H87))</f>
        <v>0</v>
      </c>
      <c r="L130" s="64">
        <f>IF('Expenses Summary'!$H87="","",IF('Cash Flow %s Yr5'!L130="","",'Cash Flow %s Yr5'!L130*'Expenses Summary'!$H87))</f>
        <v>0</v>
      </c>
      <c r="M130" s="64">
        <f>IF('Expenses Summary'!$H87="","",IF('Cash Flow %s Yr5'!M130="","",'Cash Flow %s Yr5'!M130*'Expenses Summary'!$H87))</f>
        <v>0</v>
      </c>
      <c r="N130" s="64">
        <f>IF('Expenses Summary'!$H87="","",IF('Cash Flow %s Yr5'!N130="","",'Cash Flow %s Yr5'!N130*'Expenses Summary'!$H87))</f>
        <v>0</v>
      </c>
      <c r="O130" s="64">
        <f>IF('Expenses Summary'!$H87="","",IF('Cash Flow %s Yr5'!O130="","",'Cash Flow %s Yr5'!O130*'Expenses Summary'!$H87))</f>
        <v>31138.679804875774</v>
      </c>
      <c r="P130" s="129"/>
      <c r="Q130" s="129"/>
      <c r="R130" s="129"/>
      <c r="S130" s="111">
        <f>IF(SUM(D130:R130)&gt;0,SUM(D130:R130)/'Expenses Summary'!$H87,"")</f>
        <v>1</v>
      </c>
    </row>
    <row r="131" spans="1:19" s="31" customFormat="1" x14ac:dyDescent="0.25">
      <c r="A131" s="36"/>
      <c r="B131" s="139" t="str">
        <f>'Expenses Summary'!B88</f>
        <v>5890</v>
      </c>
      <c r="C131" s="139" t="str">
        <f>'Expenses Summary'!C88</f>
        <v>Interest Expense / Misc. Fees</v>
      </c>
      <c r="D131" s="64">
        <f>IF('Expenses Summary'!$H88="","",IF('Cash Flow %s Yr5'!D131="","",'Cash Flow %s Yr5'!D131*'Expenses Summary'!$H88))</f>
        <v>0</v>
      </c>
      <c r="E131" s="64">
        <f>IF('Expenses Summary'!$H88="","",IF('Cash Flow %s Yr5'!E131="","",'Cash Flow %s Yr5'!E131*'Expenses Summary'!$H88))</f>
        <v>0</v>
      </c>
      <c r="F131" s="64">
        <f>IF('Expenses Summary'!$H88="","",IF('Cash Flow %s Yr5'!F131="","",'Cash Flow %s Yr5'!F131*'Expenses Summary'!$H88))</f>
        <v>0</v>
      </c>
      <c r="G131" s="64">
        <f>IF('Expenses Summary'!$H88="","",IF('Cash Flow %s Yr5'!G131="","",'Cash Flow %s Yr5'!G131*'Expenses Summary'!$H88))</f>
        <v>0</v>
      </c>
      <c r="H131" s="64">
        <f>IF('Expenses Summary'!$H88="","",IF('Cash Flow %s Yr5'!H131="","",'Cash Flow %s Yr5'!H131*'Expenses Summary'!$H88))</f>
        <v>0</v>
      </c>
      <c r="I131" s="64">
        <f>IF('Expenses Summary'!$H88="","",IF('Cash Flow %s Yr5'!I131="","",'Cash Flow %s Yr5'!I131*'Expenses Summary'!$H88))</f>
        <v>0</v>
      </c>
      <c r="J131" s="64">
        <f>IF('Expenses Summary'!$H88="","",IF('Cash Flow %s Yr5'!J131="","",'Cash Flow %s Yr5'!J131*'Expenses Summary'!$H88))</f>
        <v>0</v>
      </c>
      <c r="K131" s="64">
        <f>IF('Expenses Summary'!$H88="","",IF('Cash Flow %s Yr5'!K131="","",'Cash Flow %s Yr5'!K131*'Expenses Summary'!$H88))</f>
        <v>0</v>
      </c>
      <c r="L131" s="64">
        <f>IF('Expenses Summary'!$H88="","",IF('Cash Flow %s Yr5'!L131="","",'Cash Flow %s Yr5'!L131*'Expenses Summary'!$H88))</f>
        <v>0</v>
      </c>
      <c r="M131" s="64">
        <f>IF('Expenses Summary'!$H88="","",IF('Cash Flow %s Yr5'!M131="","",'Cash Flow %s Yr5'!M131*'Expenses Summary'!$H88))</f>
        <v>0</v>
      </c>
      <c r="N131" s="64">
        <f>IF('Expenses Summary'!$H88="","",IF('Cash Flow %s Yr5'!N131="","",'Cash Flow %s Yr5'!N131*'Expenses Summary'!$H88))</f>
        <v>0</v>
      </c>
      <c r="O131" s="64">
        <f>IF('Expenses Summary'!$H88="","",IF('Cash Flow %s Yr5'!O131="","",'Cash Flow %s Yr5'!O131*'Expenses Summary'!$H88))</f>
        <v>1335.049918556562</v>
      </c>
      <c r="P131" s="129"/>
      <c r="Q131" s="129"/>
      <c r="R131" s="129"/>
      <c r="S131" s="111">
        <f>IF(SUM(D131:R131)&gt;0,SUM(D131:R131)/'Expenses Summary'!$H88,"")</f>
        <v>1</v>
      </c>
    </row>
    <row r="132" spans="1:19" s="31" customFormat="1" x14ac:dyDescent="0.25">
      <c r="A132" s="36"/>
      <c r="B132" s="139" t="str">
        <f>'Expenses Summary'!B89</f>
        <v>5891</v>
      </c>
      <c r="C132" s="139" t="str">
        <f>'Expenses Summary'!C89</f>
        <v>Charter School Capital Fees</v>
      </c>
      <c r="D132" s="64" t="str">
        <f>IF('Expenses Summary'!$H89="","",IF('Cash Flow %s Yr5'!D132="","",'Cash Flow %s Yr5'!D132*'Expenses Summary'!$H89))</f>
        <v/>
      </c>
      <c r="E132" s="64" t="str">
        <f>IF('Expenses Summary'!$H89="","",IF('Cash Flow %s Yr5'!E132="","",'Cash Flow %s Yr5'!E132*'Expenses Summary'!$H89))</f>
        <v/>
      </c>
      <c r="F132" s="64" t="str">
        <f>IF('Expenses Summary'!$H89="","",IF('Cash Flow %s Yr5'!F132="","",'Cash Flow %s Yr5'!F132*'Expenses Summary'!$H89))</f>
        <v/>
      </c>
      <c r="G132" s="64" t="str">
        <f>IF('Expenses Summary'!$H89="","",IF('Cash Flow %s Yr5'!G132="","",'Cash Flow %s Yr5'!G132*'Expenses Summary'!$H89))</f>
        <v/>
      </c>
      <c r="H132" s="64" t="str">
        <f>IF('Expenses Summary'!$H89="","",IF('Cash Flow %s Yr5'!H132="","",'Cash Flow %s Yr5'!H132*'Expenses Summary'!$H89))</f>
        <v/>
      </c>
      <c r="I132" s="64" t="str">
        <f>IF('Expenses Summary'!$H89="","",IF('Cash Flow %s Yr5'!I132="","",'Cash Flow %s Yr5'!I132*'Expenses Summary'!$H89))</f>
        <v/>
      </c>
      <c r="J132" s="64" t="str">
        <f>IF('Expenses Summary'!$H89="","",IF('Cash Flow %s Yr5'!J132="","",'Cash Flow %s Yr5'!J132*'Expenses Summary'!$H89))</f>
        <v/>
      </c>
      <c r="K132" s="64" t="str">
        <f>IF('Expenses Summary'!$H89="","",IF('Cash Flow %s Yr5'!K132="","",'Cash Flow %s Yr5'!K132*'Expenses Summary'!$H89))</f>
        <v/>
      </c>
      <c r="L132" s="64" t="str">
        <f>IF('Expenses Summary'!$H89="","",IF('Cash Flow %s Yr5'!L132="","",'Cash Flow %s Yr5'!L132*'Expenses Summary'!$H89))</f>
        <v/>
      </c>
      <c r="M132" s="64" t="str">
        <f>IF('Expenses Summary'!$H89="","",IF('Cash Flow %s Yr5'!M132="","",'Cash Flow %s Yr5'!M132*'Expenses Summary'!$H89))</f>
        <v/>
      </c>
      <c r="N132" s="64" t="str">
        <f>IF('Expenses Summary'!$H89="","",IF('Cash Flow %s Yr5'!N132="","",'Cash Flow %s Yr5'!N132*'Expenses Summary'!$H89))</f>
        <v/>
      </c>
      <c r="O132" s="64" t="str">
        <f>IF('Expenses Summary'!$H89="","",IF('Cash Flow %s Yr5'!O132="","",'Cash Flow %s Yr5'!O132*'Expenses Summary'!$H89))</f>
        <v/>
      </c>
      <c r="P132" s="129"/>
      <c r="Q132" s="129"/>
      <c r="R132" s="129"/>
      <c r="S132" s="111" t="str">
        <f>IF(SUM(D132:R132)&gt;0,SUM(D132:R132)/'Expenses Summary'!$H89,"")</f>
        <v/>
      </c>
    </row>
    <row r="133" spans="1:19" s="31" customFormat="1" hidden="1" outlineLevel="1" x14ac:dyDescent="0.25">
      <c r="A133" s="36"/>
      <c r="B133" s="139" t="str">
        <f>'Expenses Summary'!B90</f>
        <v>5899</v>
      </c>
      <c r="C133" s="139" t="str">
        <f>'Expenses Summary'!C90</f>
        <v>Moving Expenses</v>
      </c>
      <c r="D133" s="64">
        <f>IF('Expenses Summary'!$H90="","",IF('Cash Flow %s Yr5'!D133="","",'Cash Flow %s Yr5'!D133*'Expenses Summary'!$H90))</f>
        <v>0</v>
      </c>
      <c r="E133" s="64">
        <f>IF('Expenses Summary'!$H90="","",IF('Cash Flow %s Yr5'!E133="","",'Cash Flow %s Yr5'!E133*'Expenses Summary'!$H90))</f>
        <v>0</v>
      </c>
      <c r="F133" s="64">
        <f>IF('Expenses Summary'!$H90="","",IF('Cash Flow %s Yr5'!F133="","",'Cash Flow %s Yr5'!F133*'Expenses Summary'!$H90))</f>
        <v>0</v>
      </c>
      <c r="G133" s="64">
        <f>IF('Expenses Summary'!$H90="","",IF('Cash Flow %s Yr5'!G133="","",'Cash Flow %s Yr5'!G133*'Expenses Summary'!$H90))</f>
        <v>0</v>
      </c>
      <c r="H133" s="64">
        <f>IF('Expenses Summary'!$H90="","",IF('Cash Flow %s Yr5'!H133="","",'Cash Flow %s Yr5'!H133*'Expenses Summary'!$H90))</f>
        <v>0</v>
      </c>
      <c r="I133" s="64">
        <f>IF('Expenses Summary'!$H90="","",IF('Cash Flow %s Yr5'!I133="","",'Cash Flow %s Yr5'!I133*'Expenses Summary'!$H90))</f>
        <v>0</v>
      </c>
      <c r="J133" s="64">
        <f>IF('Expenses Summary'!$H90="","",IF('Cash Flow %s Yr5'!J133="","",'Cash Flow %s Yr5'!J133*'Expenses Summary'!$H90))</f>
        <v>0</v>
      </c>
      <c r="K133" s="64">
        <f>IF('Expenses Summary'!$H90="","",IF('Cash Flow %s Yr5'!K133="","",'Cash Flow %s Yr5'!K133*'Expenses Summary'!$H90))</f>
        <v>0</v>
      </c>
      <c r="L133" s="64">
        <f>IF('Expenses Summary'!$H90="","",IF('Cash Flow %s Yr5'!L133="","",'Cash Flow %s Yr5'!L133*'Expenses Summary'!$H90))</f>
        <v>0</v>
      </c>
      <c r="M133" s="64">
        <f>IF('Expenses Summary'!$H90="","",IF('Cash Flow %s Yr5'!M133="","",'Cash Flow %s Yr5'!M133*'Expenses Summary'!$H90))</f>
        <v>0</v>
      </c>
      <c r="N133" s="64">
        <f>IF('Expenses Summary'!$H90="","",IF('Cash Flow %s Yr5'!N133="","",'Cash Flow %s Yr5'!N133*'Expenses Summary'!$H90))</f>
        <v>0</v>
      </c>
      <c r="O133" s="64">
        <f>IF('Expenses Summary'!$H90="","",IF('Cash Flow %s Yr5'!O133="","",'Cash Flow %s Yr5'!O133*'Expenses Summary'!$H90))</f>
        <v>0</v>
      </c>
      <c r="P133" s="129"/>
      <c r="Q133" s="129"/>
      <c r="R133" s="129"/>
      <c r="S133" s="111"/>
    </row>
    <row r="134" spans="1:19" s="31" customFormat="1" hidden="1" outlineLevel="1" x14ac:dyDescent="0.25">
      <c r="A134" s="36"/>
      <c r="B134" s="139" t="str">
        <f>'Expenses Summary'!B91</f>
        <v>5900</v>
      </c>
      <c r="C134" s="139" t="str">
        <f>'Expenses Summary'!C91</f>
        <v>Communications</v>
      </c>
      <c r="D134" s="64">
        <f>IF('Expenses Summary'!$H91="","",IF('Cash Flow %s Yr5'!D134="","",'Cash Flow %s Yr5'!D134*'Expenses Summary'!$H91))</f>
        <v>905.60886142086781</v>
      </c>
      <c r="E134" s="64">
        <f>IF('Expenses Summary'!$H91="","",IF('Cash Flow %s Yr5'!E134="","",'Cash Flow %s Yr5'!E134*'Expenses Summary'!$H91))</f>
        <v>648.61175209872965</v>
      </c>
      <c r="F134" s="64">
        <f>IF('Expenses Summary'!$H91="","",IF('Cash Flow %s Yr5'!F134="","",'Cash Flow %s Yr5'!F134*'Expenses Summary'!$H91))</f>
        <v>195.80732138829578</v>
      </c>
      <c r="G134" s="64">
        <f>IF('Expenses Summary'!$H91="","",IF('Cash Flow %s Yr5'!G134="","",'Cash Flow %s Yr5'!G134*'Expenses Summary'!$H91))</f>
        <v>5556.0327443928927</v>
      </c>
      <c r="H134" s="64">
        <f>IF('Expenses Summary'!$H91="","",IF('Cash Flow %s Yr5'!H134="","",'Cash Flow %s Yr5'!H134*'Expenses Summary'!$H91))</f>
        <v>616.54830322139628</v>
      </c>
      <c r="I134" s="64">
        <f>IF('Expenses Summary'!$H91="","",IF('Cash Flow %s Yr5'!I134="","",'Cash Flow %s Yr5'!I134*'Expenses Summary'!$H91))</f>
        <v>616.54830322139628</v>
      </c>
      <c r="J134" s="64">
        <f>IF('Expenses Summary'!$H91="","",IF('Cash Flow %s Yr5'!J134="","",'Cash Flow %s Yr5'!J134*'Expenses Summary'!$H91))</f>
        <v>616.54830322139628</v>
      </c>
      <c r="K134" s="64">
        <f>IF('Expenses Summary'!$H91="","",IF('Cash Flow %s Yr5'!K134="","",'Cash Flow %s Yr5'!K134*'Expenses Summary'!$H91))</f>
        <v>616.54830322139628</v>
      </c>
      <c r="L134" s="64">
        <f>IF('Expenses Summary'!$H91="","",IF('Cash Flow %s Yr5'!L134="","",'Cash Flow %s Yr5'!L134*'Expenses Summary'!$H91))</f>
        <v>616.54830322139628</v>
      </c>
      <c r="M134" s="64">
        <f>IF('Expenses Summary'!$H91="","",IF('Cash Flow %s Yr5'!M134="","",'Cash Flow %s Yr5'!M134*'Expenses Summary'!$H91))</f>
        <v>616.54830322139628</v>
      </c>
      <c r="N134" s="64">
        <f>IF('Expenses Summary'!$H91="","",IF('Cash Flow %s Yr5'!N134="","",'Cash Flow %s Yr5'!N134*'Expenses Summary'!$H91))</f>
        <v>616.54830322139628</v>
      </c>
      <c r="O134" s="64">
        <f>IF('Expenses Summary'!$H91="","",IF('Cash Flow %s Yr5'!O134="","",'Cash Flow %s Yr5'!O134*'Expenses Summary'!$H91))</f>
        <v>616.05878491792555</v>
      </c>
      <c r="P134" s="129"/>
      <c r="Q134" s="129"/>
      <c r="R134" s="129"/>
      <c r="S134" s="111"/>
    </row>
    <row r="135" spans="1:19" s="31" customFormat="1" hidden="1" outlineLevel="1" x14ac:dyDescent="0.25">
      <c r="A135" s="36"/>
      <c r="B135" s="139">
        <f>'Expenses Summary'!B92</f>
        <v>5873</v>
      </c>
      <c r="C135" s="139" t="str">
        <f>'Expenses Summary'!C92</f>
        <v>Financial Services - CSMC</v>
      </c>
      <c r="D135" s="64">
        <f>IF('Expenses Summary'!$H92="","",IF('Cash Flow %s Yr5'!D135="","",'Cash Flow %s Yr5'!D135*'Expenses Summary'!$H92))</f>
        <v>9617.2348999999995</v>
      </c>
      <c r="E135" s="64">
        <f>IF('Expenses Summary'!$H92="","",IF('Cash Flow %s Yr5'!E135="","",'Cash Flow %s Yr5'!E135*'Expenses Summary'!$H92))</f>
        <v>9617.2348999999995</v>
      </c>
      <c r="F135" s="64">
        <f>IF('Expenses Summary'!$H92="","",IF('Cash Flow %s Yr5'!F135="","",'Cash Flow %s Yr5'!F135*'Expenses Summary'!$H92))</f>
        <v>9617.2348999999995</v>
      </c>
      <c r="G135" s="64">
        <f>IF('Expenses Summary'!$H92="","",IF('Cash Flow %s Yr5'!G135="","",'Cash Flow %s Yr5'!G135*'Expenses Summary'!$H92))</f>
        <v>9617.2348999999995</v>
      </c>
      <c r="H135" s="64">
        <f>IF('Expenses Summary'!$H92="","",IF('Cash Flow %s Yr5'!H135="","",'Cash Flow %s Yr5'!H135*'Expenses Summary'!$H92))</f>
        <v>9617.2348999999995</v>
      </c>
      <c r="I135" s="64">
        <f>IF('Expenses Summary'!$H92="","",IF('Cash Flow %s Yr5'!I135="","",'Cash Flow %s Yr5'!I135*'Expenses Summary'!$H92))</f>
        <v>9617.2348999999995</v>
      </c>
      <c r="J135" s="64">
        <f>IF('Expenses Summary'!$H92="","",IF('Cash Flow %s Yr5'!J135="","",'Cash Flow %s Yr5'!J135*'Expenses Summary'!$H92))</f>
        <v>9617.2348999999995</v>
      </c>
      <c r="K135" s="64">
        <f>IF('Expenses Summary'!$H92="","",IF('Cash Flow %s Yr5'!K135="","",'Cash Flow %s Yr5'!K135*'Expenses Summary'!$H92))</f>
        <v>9617.2348999999995</v>
      </c>
      <c r="L135" s="64">
        <f>IF('Expenses Summary'!$H92="","",IF('Cash Flow %s Yr5'!L135="","",'Cash Flow %s Yr5'!L135*'Expenses Summary'!$H92))</f>
        <v>9617.2348999999995</v>
      </c>
      <c r="M135" s="64">
        <f>IF('Expenses Summary'!$H92="","",IF('Cash Flow %s Yr5'!M135="","",'Cash Flow %s Yr5'!M135*'Expenses Summary'!$H92))</f>
        <v>9617.2348999999995</v>
      </c>
      <c r="N135" s="64">
        <f>IF('Expenses Summary'!$H92="","",IF('Cash Flow %s Yr5'!N135="","",'Cash Flow %s Yr5'!N135*'Expenses Summary'!$H92))</f>
        <v>9617.2348999999995</v>
      </c>
      <c r="O135" s="64">
        <f>IF('Expenses Summary'!$H92="","",IF('Cash Flow %s Yr5'!O135="","",'Cash Flow %s Yr5'!O135*'Expenses Summary'!$H92))</f>
        <v>9663.4161000000004</v>
      </c>
      <c r="P135" s="129"/>
      <c r="Q135" s="129"/>
      <c r="R135" s="129"/>
      <c r="S135" s="111"/>
    </row>
    <row r="136" spans="1:19" s="31" customFormat="1" hidden="1" outlineLevel="1" x14ac:dyDescent="0.25">
      <c r="A136" s="36"/>
      <c r="B136" s="139">
        <f>'Expenses Summary'!B94</f>
        <v>5877</v>
      </c>
      <c r="C136" s="139" t="str">
        <f>'Expenses Summary'!C94</f>
        <v>IT Services</v>
      </c>
      <c r="D136" s="64">
        <f>IF('Expenses Summary'!$H94="","",IF('Cash Flow %s Yr5'!D136="","",'Cash Flow %s Yr5'!D136*'Expenses Summary'!$H94))</f>
        <v>0</v>
      </c>
      <c r="E136" s="64">
        <f>IF('Expenses Summary'!$H94="","",IF('Cash Flow %s Yr5'!E136="","",'Cash Flow %s Yr5'!E136*'Expenses Summary'!$H94))</f>
        <v>0</v>
      </c>
      <c r="F136" s="64">
        <f>IF('Expenses Summary'!$H94="","",IF('Cash Flow %s Yr5'!F136="","",'Cash Flow %s Yr5'!F136*'Expenses Summary'!$H94))</f>
        <v>1947.1364739098999</v>
      </c>
      <c r="G136" s="64">
        <f>IF('Expenses Summary'!$H94="","",IF('Cash Flow %s Yr5'!G136="","",'Cash Flow %s Yr5'!G136*'Expenses Summary'!$H94))</f>
        <v>1947.1364739098999</v>
      </c>
      <c r="H136" s="64">
        <f>IF('Expenses Summary'!$H94="","",IF('Cash Flow %s Yr5'!H136="","",'Cash Flow %s Yr5'!H136*'Expenses Summary'!$H94))</f>
        <v>1947.1364739098999</v>
      </c>
      <c r="I136" s="64">
        <f>IF('Expenses Summary'!$H94="","",IF('Cash Flow %s Yr5'!I136="","",'Cash Flow %s Yr5'!I136*'Expenses Summary'!$H94))</f>
        <v>1947.1364739098999</v>
      </c>
      <c r="J136" s="64">
        <f>IF('Expenses Summary'!$H94="","",IF('Cash Flow %s Yr5'!J136="","",'Cash Flow %s Yr5'!J136*'Expenses Summary'!$H94))</f>
        <v>1947.1364739098999</v>
      </c>
      <c r="K136" s="64">
        <f>IF('Expenses Summary'!$H94="","",IF('Cash Flow %s Yr5'!K136="","",'Cash Flow %s Yr5'!K136*'Expenses Summary'!$H94))</f>
        <v>1947.1364739098999</v>
      </c>
      <c r="L136" s="64">
        <f>IF('Expenses Summary'!$H94="","",IF('Cash Flow %s Yr5'!L136="","",'Cash Flow %s Yr5'!L136*'Expenses Summary'!$H94))</f>
        <v>1947.1364739098999</v>
      </c>
      <c r="M136" s="64">
        <f>IF('Expenses Summary'!$H94="","",IF('Cash Flow %s Yr5'!M136="","",'Cash Flow %s Yr5'!M136*'Expenses Summary'!$H94))</f>
        <v>1947.1364739098999</v>
      </c>
      <c r="N136" s="64">
        <f>IF('Expenses Summary'!$H94="","",IF('Cash Flow %s Yr5'!N136="","",'Cash Flow %s Yr5'!N136*'Expenses Summary'!$H94))</f>
        <v>1947.1364739098999</v>
      </c>
      <c r="O136" s="64">
        <f>IF('Expenses Summary'!$H94="","",IF('Cash Flow %s Yr5'!O136="","",'Cash Flow %s Yr5'!O136*'Expenses Summary'!$H94))</f>
        <v>1947.1364739098999</v>
      </c>
      <c r="P136" s="129"/>
      <c r="Q136" s="129"/>
      <c r="R136" s="129"/>
      <c r="S136" s="111"/>
    </row>
    <row r="137" spans="1:19" s="31" customFormat="1" hidden="1" outlineLevel="1" x14ac:dyDescent="0.25">
      <c r="A137" s="36"/>
      <c r="B137" s="139">
        <f>'Expenses Summary'!B95</f>
        <v>0</v>
      </c>
      <c r="C137" s="139">
        <f>'Expenses Summary'!C95</f>
        <v>0</v>
      </c>
      <c r="D137" s="64" t="str">
        <f>IF('Expenses Summary'!$H95="","",IF('Cash Flow %s Yr5'!D137="","",'Cash Flow %s Yr5'!D137*'Expenses Summary'!$H95))</f>
        <v/>
      </c>
      <c r="E137" s="64" t="str">
        <f>IF('Expenses Summary'!$H95="","",IF('Cash Flow %s Yr5'!E137="","",'Cash Flow %s Yr5'!E137*'Expenses Summary'!$H95))</f>
        <v/>
      </c>
      <c r="F137" s="64" t="str">
        <f>IF('Expenses Summary'!$H95="","",IF('Cash Flow %s Yr5'!F137="","",'Cash Flow %s Yr5'!F137*'Expenses Summary'!$H95))</f>
        <v/>
      </c>
      <c r="G137" s="64" t="str">
        <f>IF('Expenses Summary'!$H95="","",IF('Cash Flow %s Yr5'!G137="","",'Cash Flow %s Yr5'!G137*'Expenses Summary'!$H95))</f>
        <v/>
      </c>
      <c r="H137" s="64" t="str">
        <f>IF('Expenses Summary'!$H95="","",IF('Cash Flow %s Yr5'!H137="","",'Cash Flow %s Yr5'!H137*'Expenses Summary'!$H95))</f>
        <v/>
      </c>
      <c r="I137" s="64" t="str">
        <f>IF('Expenses Summary'!$H95="","",IF('Cash Flow %s Yr5'!I137="","",'Cash Flow %s Yr5'!I137*'Expenses Summary'!$H95))</f>
        <v/>
      </c>
      <c r="J137" s="64" t="str">
        <f>IF('Expenses Summary'!$H95="","",IF('Cash Flow %s Yr5'!J137="","",'Cash Flow %s Yr5'!J137*'Expenses Summary'!$H95))</f>
        <v/>
      </c>
      <c r="K137" s="64" t="str">
        <f>IF('Expenses Summary'!$H95="","",IF('Cash Flow %s Yr5'!K137="","",'Cash Flow %s Yr5'!K137*'Expenses Summary'!$H95))</f>
        <v/>
      </c>
      <c r="L137" s="64" t="str">
        <f>IF('Expenses Summary'!$H95="","",IF('Cash Flow %s Yr5'!L137="","",'Cash Flow %s Yr5'!L137*'Expenses Summary'!$H95))</f>
        <v/>
      </c>
      <c r="M137" s="64" t="str">
        <f>IF('Expenses Summary'!$H95="","",IF('Cash Flow %s Yr5'!M137="","",'Cash Flow %s Yr5'!M137*'Expenses Summary'!$H95))</f>
        <v/>
      </c>
      <c r="N137" s="64" t="str">
        <f>IF('Expenses Summary'!$H95="","",IF('Cash Flow %s Yr5'!N137="","",'Cash Flow %s Yr5'!N137*'Expenses Summary'!$H95))</f>
        <v/>
      </c>
      <c r="O137" s="64" t="str">
        <f>IF('Expenses Summary'!$H95="","",IF('Cash Flow %s Yr5'!O137="","",'Cash Flow %s Yr5'!O137*'Expenses Summary'!$H95))</f>
        <v/>
      </c>
      <c r="P137" s="129"/>
      <c r="Q137" s="129"/>
      <c r="R137" s="129"/>
      <c r="S137" s="111"/>
    </row>
    <row r="138" spans="1:19" s="31" customFormat="1" hidden="1" outlineLevel="1" x14ac:dyDescent="0.25">
      <c r="A138" s="36"/>
      <c r="B138" s="139">
        <f>'Expenses Summary'!B96</f>
        <v>0</v>
      </c>
      <c r="C138" s="139">
        <f>'Expenses Summary'!C96</f>
        <v>0</v>
      </c>
      <c r="D138" s="64" t="str">
        <f>IF('Expenses Summary'!$H96="","",IF('Cash Flow %s Yr5'!D138="","",'Cash Flow %s Yr5'!D138*'Expenses Summary'!$H96))</f>
        <v/>
      </c>
      <c r="E138" s="64" t="str">
        <f>IF('Expenses Summary'!$H96="","",IF('Cash Flow %s Yr5'!E138="","",'Cash Flow %s Yr5'!E138*'Expenses Summary'!$H96))</f>
        <v/>
      </c>
      <c r="F138" s="64" t="str">
        <f>IF('Expenses Summary'!$H96="","",IF('Cash Flow %s Yr5'!F138="","",'Cash Flow %s Yr5'!F138*'Expenses Summary'!$H96))</f>
        <v/>
      </c>
      <c r="G138" s="64" t="str">
        <f>IF('Expenses Summary'!$H96="","",IF('Cash Flow %s Yr5'!G138="","",'Cash Flow %s Yr5'!G138*'Expenses Summary'!$H96))</f>
        <v/>
      </c>
      <c r="H138" s="64" t="str">
        <f>IF('Expenses Summary'!$H96="","",IF('Cash Flow %s Yr5'!H138="","",'Cash Flow %s Yr5'!H138*'Expenses Summary'!$H96))</f>
        <v/>
      </c>
      <c r="I138" s="64" t="str">
        <f>IF('Expenses Summary'!$H96="","",IF('Cash Flow %s Yr5'!I138="","",'Cash Flow %s Yr5'!I138*'Expenses Summary'!$H96))</f>
        <v/>
      </c>
      <c r="J138" s="64" t="str">
        <f>IF('Expenses Summary'!$H96="","",IF('Cash Flow %s Yr5'!J138="","",'Cash Flow %s Yr5'!J138*'Expenses Summary'!$H96))</f>
        <v/>
      </c>
      <c r="K138" s="64" t="str">
        <f>IF('Expenses Summary'!$H96="","",IF('Cash Flow %s Yr5'!K138="","",'Cash Flow %s Yr5'!K138*'Expenses Summary'!$H96))</f>
        <v/>
      </c>
      <c r="L138" s="64" t="str">
        <f>IF('Expenses Summary'!$H96="","",IF('Cash Flow %s Yr5'!L138="","",'Cash Flow %s Yr5'!L138*'Expenses Summary'!$H96))</f>
        <v/>
      </c>
      <c r="M138" s="64" t="str">
        <f>IF('Expenses Summary'!$H96="","",IF('Cash Flow %s Yr5'!M138="","",'Cash Flow %s Yr5'!M138*'Expenses Summary'!$H96))</f>
        <v/>
      </c>
      <c r="N138" s="64" t="str">
        <f>IF('Expenses Summary'!$H96="","",IF('Cash Flow %s Yr5'!N138="","",'Cash Flow %s Yr5'!N138*'Expenses Summary'!$H96))</f>
        <v/>
      </c>
      <c r="O138" s="64" t="str">
        <f>IF('Expenses Summary'!$H96="","",IF('Cash Flow %s Yr5'!O138="","",'Cash Flow %s Yr5'!O138*'Expenses Summary'!$H96))</f>
        <v/>
      </c>
      <c r="P138" s="129"/>
      <c r="Q138" s="129"/>
      <c r="R138" s="129"/>
      <c r="S138" s="111"/>
    </row>
    <row r="139" spans="1:19" s="31" customFormat="1" hidden="1" outlineLevel="1" x14ac:dyDescent="0.25">
      <c r="A139" s="36"/>
      <c r="B139" s="139">
        <f>'Expenses Summary'!B97</f>
        <v>0</v>
      </c>
      <c r="C139" s="139">
        <f>'Expenses Summary'!C97</f>
        <v>0</v>
      </c>
      <c r="D139" s="64" t="str">
        <f>IF('Expenses Summary'!$H97="","",IF('Cash Flow %s Yr5'!D139="","",'Cash Flow %s Yr5'!D139*'Expenses Summary'!$H97))</f>
        <v/>
      </c>
      <c r="E139" s="64" t="str">
        <f>IF('Expenses Summary'!$H97="","",IF('Cash Flow %s Yr5'!E139="","",'Cash Flow %s Yr5'!E139*'Expenses Summary'!$H97))</f>
        <v/>
      </c>
      <c r="F139" s="64" t="str">
        <f>IF('Expenses Summary'!$H97="","",IF('Cash Flow %s Yr5'!F139="","",'Cash Flow %s Yr5'!F139*'Expenses Summary'!$H97))</f>
        <v/>
      </c>
      <c r="G139" s="64" t="str">
        <f>IF('Expenses Summary'!$H97="","",IF('Cash Flow %s Yr5'!G139="","",'Cash Flow %s Yr5'!G139*'Expenses Summary'!$H97))</f>
        <v/>
      </c>
      <c r="H139" s="64" t="str">
        <f>IF('Expenses Summary'!$H97="","",IF('Cash Flow %s Yr5'!H139="","",'Cash Flow %s Yr5'!H139*'Expenses Summary'!$H97))</f>
        <v/>
      </c>
      <c r="I139" s="64" t="str">
        <f>IF('Expenses Summary'!$H97="","",IF('Cash Flow %s Yr5'!I139="","",'Cash Flow %s Yr5'!I139*'Expenses Summary'!$H97))</f>
        <v/>
      </c>
      <c r="J139" s="64" t="str">
        <f>IF('Expenses Summary'!$H97="","",IF('Cash Flow %s Yr5'!J139="","",'Cash Flow %s Yr5'!J139*'Expenses Summary'!$H97))</f>
        <v/>
      </c>
      <c r="K139" s="64" t="str">
        <f>IF('Expenses Summary'!$H97="","",IF('Cash Flow %s Yr5'!K139="","",'Cash Flow %s Yr5'!K139*'Expenses Summary'!$H97))</f>
        <v/>
      </c>
      <c r="L139" s="64" t="str">
        <f>IF('Expenses Summary'!$H97="","",IF('Cash Flow %s Yr5'!L139="","",'Cash Flow %s Yr5'!L139*'Expenses Summary'!$H97))</f>
        <v/>
      </c>
      <c r="M139" s="64" t="str">
        <f>IF('Expenses Summary'!$H97="","",IF('Cash Flow %s Yr5'!M139="","",'Cash Flow %s Yr5'!M139*'Expenses Summary'!$H97))</f>
        <v/>
      </c>
      <c r="N139" s="64" t="str">
        <f>IF('Expenses Summary'!$H97="","",IF('Cash Flow %s Yr5'!N139="","",'Cash Flow %s Yr5'!N139*'Expenses Summary'!$H97))</f>
        <v/>
      </c>
      <c r="O139" s="64" t="str">
        <f>IF('Expenses Summary'!$H97="","",IF('Cash Flow %s Yr5'!O139="","",'Cash Flow %s Yr5'!O139*'Expenses Summary'!$H97))</f>
        <v/>
      </c>
      <c r="P139" s="129"/>
      <c r="Q139" s="129"/>
      <c r="R139" s="129"/>
      <c r="S139" s="111"/>
    </row>
    <row r="140" spans="1:19" s="31" customFormat="1" hidden="1" outlineLevel="1" x14ac:dyDescent="0.25">
      <c r="A140" s="36"/>
      <c r="B140" s="139">
        <f>'Expenses Summary'!B98</f>
        <v>0</v>
      </c>
      <c r="C140" s="139">
        <f>'Expenses Summary'!C98</f>
        <v>0</v>
      </c>
      <c r="D140" s="64" t="str">
        <f>IF('Expenses Summary'!$H98="","",IF('Cash Flow %s Yr5'!D140="","",'Cash Flow %s Yr5'!D140*'Expenses Summary'!$H98))</f>
        <v/>
      </c>
      <c r="E140" s="64" t="str">
        <f>IF('Expenses Summary'!$H98="","",IF('Cash Flow %s Yr5'!E140="","",'Cash Flow %s Yr5'!E140*'Expenses Summary'!$H98))</f>
        <v/>
      </c>
      <c r="F140" s="64" t="str">
        <f>IF('Expenses Summary'!$H98="","",IF('Cash Flow %s Yr5'!F140="","",'Cash Flow %s Yr5'!F140*'Expenses Summary'!$H98))</f>
        <v/>
      </c>
      <c r="G140" s="64" t="str">
        <f>IF('Expenses Summary'!$H98="","",IF('Cash Flow %s Yr5'!G140="","",'Cash Flow %s Yr5'!G140*'Expenses Summary'!$H98))</f>
        <v/>
      </c>
      <c r="H140" s="64" t="str">
        <f>IF('Expenses Summary'!$H98="","",IF('Cash Flow %s Yr5'!H140="","",'Cash Flow %s Yr5'!H140*'Expenses Summary'!$H98))</f>
        <v/>
      </c>
      <c r="I140" s="64" t="str">
        <f>IF('Expenses Summary'!$H98="","",IF('Cash Flow %s Yr5'!I140="","",'Cash Flow %s Yr5'!I140*'Expenses Summary'!$H98))</f>
        <v/>
      </c>
      <c r="J140" s="64" t="str">
        <f>IF('Expenses Summary'!$H98="","",IF('Cash Flow %s Yr5'!J140="","",'Cash Flow %s Yr5'!J140*'Expenses Summary'!$H98))</f>
        <v/>
      </c>
      <c r="K140" s="64" t="str">
        <f>IF('Expenses Summary'!$H98="","",IF('Cash Flow %s Yr5'!K140="","",'Cash Flow %s Yr5'!K140*'Expenses Summary'!$H98))</f>
        <v/>
      </c>
      <c r="L140" s="64" t="str">
        <f>IF('Expenses Summary'!$H98="","",IF('Cash Flow %s Yr5'!L140="","",'Cash Flow %s Yr5'!L140*'Expenses Summary'!$H98))</f>
        <v/>
      </c>
      <c r="M140" s="64" t="str">
        <f>IF('Expenses Summary'!$H98="","",IF('Cash Flow %s Yr5'!M140="","",'Cash Flow %s Yr5'!M140*'Expenses Summary'!$H98))</f>
        <v/>
      </c>
      <c r="N140" s="64" t="str">
        <f>IF('Expenses Summary'!$H98="","",IF('Cash Flow %s Yr5'!N140="","",'Cash Flow %s Yr5'!N140*'Expenses Summary'!$H98))</f>
        <v/>
      </c>
      <c r="O140" s="64" t="str">
        <f>IF('Expenses Summary'!$H98="","",IF('Cash Flow %s Yr5'!O140="","",'Cash Flow %s Yr5'!O140*'Expenses Summary'!$H98))</f>
        <v/>
      </c>
      <c r="P140" s="129"/>
      <c r="Q140" s="129"/>
      <c r="R140" s="129"/>
      <c r="S140" s="111"/>
    </row>
    <row r="141" spans="1:19" s="31" customFormat="1" hidden="1" outlineLevel="1" x14ac:dyDescent="0.25">
      <c r="A141" s="36"/>
      <c r="B141" s="139">
        <f>'Expenses Summary'!B99</f>
        <v>0</v>
      </c>
      <c r="C141" s="139">
        <f>'Expenses Summary'!C99</f>
        <v>0</v>
      </c>
      <c r="D141" s="64" t="str">
        <f>IF('Expenses Summary'!$H99="","",IF('Cash Flow %s Yr5'!D141="","",'Cash Flow %s Yr5'!D141*'Expenses Summary'!$H99))</f>
        <v/>
      </c>
      <c r="E141" s="64" t="str">
        <f>IF('Expenses Summary'!$H99="","",IF('Cash Flow %s Yr5'!E141="","",'Cash Flow %s Yr5'!E141*'Expenses Summary'!$H99))</f>
        <v/>
      </c>
      <c r="F141" s="64" t="str">
        <f>IF('Expenses Summary'!$H99="","",IF('Cash Flow %s Yr5'!F141="","",'Cash Flow %s Yr5'!F141*'Expenses Summary'!$H99))</f>
        <v/>
      </c>
      <c r="G141" s="64" t="str">
        <f>IF('Expenses Summary'!$H99="","",IF('Cash Flow %s Yr5'!G141="","",'Cash Flow %s Yr5'!G141*'Expenses Summary'!$H99))</f>
        <v/>
      </c>
      <c r="H141" s="64" t="str">
        <f>IF('Expenses Summary'!$H99="","",IF('Cash Flow %s Yr5'!H141="","",'Cash Flow %s Yr5'!H141*'Expenses Summary'!$H99))</f>
        <v/>
      </c>
      <c r="I141" s="64" t="str">
        <f>IF('Expenses Summary'!$H99="","",IF('Cash Flow %s Yr5'!I141="","",'Cash Flow %s Yr5'!I141*'Expenses Summary'!$H99))</f>
        <v/>
      </c>
      <c r="J141" s="64" t="str">
        <f>IF('Expenses Summary'!$H99="","",IF('Cash Flow %s Yr5'!J141="","",'Cash Flow %s Yr5'!J141*'Expenses Summary'!$H99))</f>
        <v/>
      </c>
      <c r="K141" s="64" t="str">
        <f>IF('Expenses Summary'!$H99="","",IF('Cash Flow %s Yr5'!K141="","",'Cash Flow %s Yr5'!K141*'Expenses Summary'!$H99))</f>
        <v/>
      </c>
      <c r="L141" s="64" t="str">
        <f>IF('Expenses Summary'!$H99="","",IF('Cash Flow %s Yr5'!L141="","",'Cash Flow %s Yr5'!L141*'Expenses Summary'!$H99))</f>
        <v/>
      </c>
      <c r="M141" s="64" t="str">
        <f>IF('Expenses Summary'!$H99="","",IF('Cash Flow %s Yr5'!M141="","",'Cash Flow %s Yr5'!M141*'Expenses Summary'!$H99))</f>
        <v/>
      </c>
      <c r="N141" s="64" t="str">
        <f>IF('Expenses Summary'!$H99="","",IF('Cash Flow %s Yr5'!N141="","",'Cash Flow %s Yr5'!N141*'Expenses Summary'!$H99))</f>
        <v/>
      </c>
      <c r="O141" s="64" t="str">
        <f>IF('Expenses Summary'!$H99="","",IF('Cash Flow %s Yr5'!O141="","",'Cash Flow %s Yr5'!O141*'Expenses Summary'!$H99))</f>
        <v/>
      </c>
      <c r="P141" s="129"/>
      <c r="Q141" s="129"/>
      <c r="R141" s="129"/>
      <c r="S141" s="111"/>
    </row>
    <row r="142" spans="1:19" s="31" customFormat="1" hidden="1" outlineLevel="1" x14ac:dyDescent="0.25">
      <c r="A142" s="36"/>
      <c r="B142" s="139">
        <f>'Expenses Summary'!B100</f>
        <v>0</v>
      </c>
      <c r="C142" s="139">
        <f>'Expenses Summary'!C100</f>
        <v>0</v>
      </c>
      <c r="D142" s="64" t="str">
        <f>IF('Expenses Summary'!$H100="","",IF('Cash Flow %s Yr5'!D142="","",'Cash Flow %s Yr5'!D142*'Expenses Summary'!$H100))</f>
        <v/>
      </c>
      <c r="E142" s="64" t="str">
        <f>IF('Expenses Summary'!$H100="","",IF('Cash Flow %s Yr5'!E142="","",'Cash Flow %s Yr5'!E142*'Expenses Summary'!$H100))</f>
        <v/>
      </c>
      <c r="F142" s="64" t="str">
        <f>IF('Expenses Summary'!$H100="","",IF('Cash Flow %s Yr5'!F142="","",'Cash Flow %s Yr5'!F142*'Expenses Summary'!$H100))</f>
        <v/>
      </c>
      <c r="G142" s="64" t="str">
        <f>IF('Expenses Summary'!$H100="","",IF('Cash Flow %s Yr5'!G142="","",'Cash Flow %s Yr5'!G142*'Expenses Summary'!$H100))</f>
        <v/>
      </c>
      <c r="H142" s="64" t="str">
        <f>IF('Expenses Summary'!$H100="","",IF('Cash Flow %s Yr5'!H142="","",'Cash Flow %s Yr5'!H142*'Expenses Summary'!$H100))</f>
        <v/>
      </c>
      <c r="I142" s="64" t="str">
        <f>IF('Expenses Summary'!$H100="","",IF('Cash Flow %s Yr5'!I142="","",'Cash Flow %s Yr5'!I142*'Expenses Summary'!$H100))</f>
        <v/>
      </c>
      <c r="J142" s="64" t="str">
        <f>IF('Expenses Summary'!$H100="","",IF('Cash Flow %s Yr5'!J142="","",'Cash Flow %s Yr5'!J142*'Expenses Summary'!$H100))</f>
        <v/>
      </c>
      <c r="K142" s="64" t="str">
        <f>IF('Expenses Summary'!$H100="","",IF('Cash Flow %s Yr5'!K142="","",'Cash Flow %s Yr5'!K142*'Expenses Summary'!$H100))</f>
        <v/>
      </c>
      <c r="L142" s="64" t="str">
        <f>IF('Expenses Summary'!$H100="","",IF('Cash Flow %s Yr5'!L142="","",'Cash Flow %s Yr5'!L142*'Expenses Summary'!$H100))</f>
        <v/>
      </c>
      <c r="M142" s="64" t="str">
        <f>IF('Expenses Summary'!$H100="","",IF('Cash Flow %s Yr5'!M142="","",'Cash Flow %s Yr5'!M142*'Expenses Summary'!$H100))</f>
        <v/>
      </c>
      <c r="N142" s="64" t="str">
        <f>IF('Expenses Summary'!$H100="","",IF('Cash Flow %s Yr5'!N142="","",'Cash Flow %s Yr5'!N142*'Expenses Summary'!$H100))</f>
        <v/>
      </c>
      <c r="O142" s="64" t="str">
        <f>IF('Expenses Summary'!$H100="","",IF('Cash Flow %s Yr5'!O142="","",'Cash Flow %s Yr5'!O142*'Expenses Summary'!$H100))</f>
        <v/>
      </c>
      <c r="P142" s="129"/>
      <c r="Q142" s="129"/>
      <c r="R142" s="129"/>
      <c r="S142" s="111" t="str">
        <f>IF(SUM(D142:R142)&gt;0,SUM(D142:R142)/'Expenses Summary'!$H100,"")</f>
        <v/>
      </c>
    </row>
    <row r="143" spans="1:19" s="31" customFormat="1" collapsed="1" x14ac:dyDescent="0.25">
      <c r="A143" s="36"/>
      <c r="B143" s="139" t="str">
        <f>'Expenses Summary'!B101</f>
        <v>5999</v>
      </c>
      <c r="C143" s="139" t="str">
        <f>'Expenses Summary'!C101</f>
        <v>Expense Suspense</v>
      </c>
      <c r="D143" s="64">
        <f>IF('Expenses Summary'!$H101="","",IF('Cash Flow %s Yr5'!D143="","",'Cash Flow %s Yr5'!D143*'Expenses Summary'!$H101))</f>
        <v>0</v>
      </c>
      <c r="E143" s="64">
        <f>IF('Expenses Summary'!$H101="","",IF('Cash Flow %s Yr5'!E143="","",'Cash Flow %s Yr5'!E143*'Expenses Summary'!$H101))</f>
        <v>0</v>
      </c>
      <c r="F143" s="64">
        <f>IF('Expenses Summary'!$H101="","",IF('Cash Flow %s Yr5'!F143="","",'Cash Flow %s Yr5'!F143*'Expenses Summary'!$H101))</f>
        <v>0</v>
      </c>
      <c r="G143" s="64">
        <f>IF('Expenses Summary'!$H101="","",IF('Cash Flow %s Yr5'!G143="","",'Cash Flow %s Yr5'!G143*'Expenses Summary'!$H101))</f>
        <v>0</v>
      </c>
      <c r="H143" s="64">
        <f>IF('Expenses Summary'!$H101="","",IF('Cash Flow %s Yr5'!H143="","",'Cash Flow %s Yr5'!H143*'Expenses Summary'!$H101))</f>
        <v>0</v>
      </c>
      <c r="I143" s="64">
        <f>IF('Expenses Summary'!$H101="","",IF('Cash Flow %s Yr5'!I143="","",'Cash Flow %s Yr5'!I143*'Expenses Summary'!$H101))</f>
        <v>0</v>
      </c>
      <c r="J143" s="64">
        <f>IF('Expenses Summary'!$H101="","",IF('Cash Flow %s Yr5'!J143="","",'Cash Flow %s Yr5'!J143*'Expenses Summary'!$H101))</f>
        <v>0</v>
      </c>
      <c r="K143" s="64">
        <f>IF('Expenses Summary'!$H101="","",IF('Cash Flow %s Yr5'!K143="","",'Cash Flow %s Yr5'!K143*'Expenses Summary'!$H101))</f>
        <v>0</v>
      </c>
      <c r="L143" s="64">
        <f>IF('Expenses Summary'!$H101="","",IF('Cash Flow %s Yr5'!L143="","",'Cash Flow %s Yr5'!L143*'Expenses Summary'!$H101))</f>
        <v>0</v>
      </c>
      <c r="M143" s="64">
        <f>IF('Expenses Summary'!$H101="","",IF('Cash Flow %s Yr5'!M143="","",'Cash Flow %s Yr5'!M143*'Expenses Summary'!$H101))</f>
        <v>0</v>
      </c>
      <c r="N143" s="64">
        <f>IF('Expenses Summary'!$H101="","",IF('Cash Flow %s Yr5'!N143="","",'Cash Flow %s Yr5'!N143*'Expenses Summary'!$H101))</f>
        <v>0</v>
      </c>
      <c r="O143" s="64">
        <f>IF('Expenses Summary'!$H101="","",IF('Cash Flow %s Yr5'!O143="","",'Cash Flow %s Yr5'!O143*'Expenses Summary'!$H101))</f>
        <v>0</v>
      </c>
      <c r="P143" s="129"/>
      <c r="Q143" s="129"/>
      <c r="R143" s="129"/>
      <c r="S143" s="111" t="str">
        <f>IF(SUM(D143:R143)&gt;0,SUM(D143:R143)/'Expenses Summary'!$H101,"")</f>
        <v/>
      </c>
    </row>
    <row r="144" spans="1:19" s="31" customFormat="1" x14ac:dyDescent="0.25">
      <c r="A144" s="36"/>
      <c r="B144" s="33" t="s">
        <v>567</v>
      </c>
      <c r="C144" s="34" t="s">
        <v>740</v>
      </c>
      <c r="D144" s="173">
        <f>IF(SUM(D110:D143)&gt;0,SUM(D110:D143),"")</f>
        <v>66656.098550746057</v>
      </c>
      <c r="E144" s="173">
        <f t="shared" ref="E144:O144" si="10">IF(SUM(E110:E143)&gt;0,SUM(E110:E143),"")</f>
        <v>74911.735561149195</v>
      </c>
      <c r="F144" s="173">
        <f t="shared" si="10"/>
        <v>79423.335990706983</v>
      </c>
      <c r="G144" s="173">
        <f t="shared" si="10"/>
        <v>106654.82849607216</v>
      </c>
      <c r="H144" s="173">
        <f t="shared" si="10"/>
        <v>91784.656708709706</v>
      </c>
      <c r="I144" s="173">
        <f t="shared" si="10"/>
        <v>93049.641142238848</v>
      </c>
      <c r="J144" s="173">
        <f t="shared" si="10"/>
        <v>95966.122496882221</v>
      </c>
      <c r="K144" s="173">
        <f t="shared" si="10"/>
        <v>95966.122496882221</v>
      </c>
      <c r="L144" s="173">
        <f t="shared" si="10"/>
        <v>96544.343730203342</v>
      </c>
      <c r="M144" s="173">
        <f t="shared" si="10"/>
        <v>96544.343730203342</v>
      </c>
      <c r="N144" s="173">
        <f t="shared" si="10"/>
        <v>92914.707933405356</v>
      </c>
      <c r="O144" s="173">
        <f t="shared" si="10"/>
        <v>118640.14098890916</v>
      </c>
      <c r="P144" s="108"/>
      <c r="Q144" s="108"/>
      <c r="R144" s="108"/>
      <c r="S144" s="107"/>
    </row>
    <row r="145" spans="1:19" s="31" customFormat="1" x14ac:dyDescent="0.25">
      <c r="A145" s="36"/>
      <c r="B145" s="4"/>
      <c r="C145" s="3"/>
      <c r="D145" s="95"/>
      <c r="E145" s="95"/>
      <c r="F145" s="95"/>
      <c r="G145" s="95"/>
      <c r="H145" s="95"/>
      <c r="I145" s="95"/>
      <c r="J145" s="95"/>
      <c r="K145" s="95"/>
      <c r="L145" s="95"/>
      <c r="M145" s="95"/>
      <c r="N145" s="95"/>
      <c r="O145" s="95"/>
      <c r="P145" s="95"/>
      <c r="Q145" s="95"/>
      <c r="R145" s="95"/>
    </row>
    <row r="146" spans="1:19" s="31" customFormat="1" x14ac:dyDescent="0.25">
      <c r="B146" s="34" t="s">
        <v>742</v>
      </c>
      <c r="C146" s="3"/>
      <c r="D146" s="95"/>
      <c r="E146" s="95"/>
      <c r="F146" s="95"/>
      <c r="G146" s="95"/>
      <c r="H146" s="95"/>
      <c r="I146" s="95"/>
      <c r="J146" s="95"/>
      <c r="K146" s="95"/>
      <c r="L146" s="95"/>
      <c r="M146" s="95"/>
      <c r="N146" s="95"/>
      <c r="O146" s="95"/>
      <c r="P146" s="95"/>
      <c r="Q146" s="95"/>
      <c r="R146" s="95"/>
    </row>
    <row r="147" spans="1:19" s="31" customFormat="1" x14ac:dyDescent="0.25">
      <c r="A147" s="36"/>
      <c r="B147" s="139" t="str">
        <f>'Expenses Summary'!B105</f>
        <v>6100</v>
      </c>
      <c r="C147" s="139" t="str">
        <f>'Expenses Summary'!C105</f>
        <v>Building Improvements</v>
      </c>
      <c r="D147" s="64">
        <f>IF('Expenses Summary'!$H105="","",IF('Cash Flow %s Yr5'!D147="","",'Cash Flow %s Yr5'!D147*'Expenses Summary'!$H105))</f>
        <v>0</v>
      </c>
      <c r="E147" s="64">
        <f>IF('Expenses Summary'!$H105="","",IF('Cash Flow %s Yr5'!E147="","",'Cash Flow %s Yr5'!E147*'Expenses Summary'!$H105))</f>
        <v>0</v>
      </c>
      <c r="F147" s="64">
        <f>IF('Expenses Summary'!$H105="","",IF('Cash Flow %s Yr5'!F147="","",'Cash Flow %s Yr5'!F147*'Expenses Summary'!$H105))</f>
        <v>0</v>
      </c>
      <c r="G147" s="64">
        <f>IF('Expenses Summary'!$H105="","",IF('Cash Flow %s Yr5'!G147="","",'Cash Flow %s Yr5'!G147*'Expenses Summary'!$H105))</f>
        <v>0</v>
      </c>
      <c r="H147" s="64">
        <f>IF('Expenses Summary'!$H105="","",IF('Cash Flow %s Yr5'!H147="","",'Cash Flow %s Yr5'!H147*'Expenses Summary'!$H105))</f>
        <v>0</v>
      </c>
      <c r="I147" s="64">
        <f>IF('Expenses Summary'!$H105="","",IF('Cash Flow %s Yr5'!I147="","",'Cash Flow %s Yr5'!I147*'Expenses Summary'!$H105))</f>
        <v>0</v>
      </c>
      <c r="J147" s="64">
        <f>IF('Expenses Summary'!$H105="","",IF('Cash Flow %s Yr5'!J147="","",'Cash Flow %s Yr5'!J147*'Expenses Summary'!$H105))</f>
        <v>0</v>
      </c>
      <c r="K147" s="64">
        <f>IF('Expenses Summary'!$H105="","",IF('Cash Flow %s Yr5'!K147="","",'Cash Flow %s Yr5'!K147*'Expenses Summary'!$H105))</f>
        <v>0</v>
      </c>
      <c r="L147" s="64">
        <f>IF('Expenses Summary'!$H105="","",IF('Cash Flow %s Yr5'!L147="","",'Cash Flow %s Yr5'!L147*'Expenses Summary'!$H105))</f>
        <v>0</v>
      </c>
      <c r="M147" s="64">
        <f>IF('Expenses Summary'!$H105="","",IF('Cash Flow %s Yr5'!M147="","",'Cash Flow %s Yr5'!M147*'Expenses Summary'!$H105))</f>
        <v>0</v>
      </c>
      <c r="N147" s="64">
        <f>IF('Expenses Summary'!$H105="","",IF('Cash Flow %s Yr5'!N147="","",'Cash Flow %s Yr5'!N147*'Expenses Summary'!$H105))</f>
        <v>0</v>
      </c>
      <c r="O147" s="64">
        <f>IF('Expenses Summary'!$H105="","",IF('Cash Flow %s Yr5'!O147="","",'Cash Flow %s Yr5'!O147*'Expenses Summary'!$H105))</f>
        <v>0</v>
      </c>
      <c r="P147" s="129"/>
      <c r="Q147" s="129"/>
      <c r="R147" s="129"/>
      <c r="S147" s="111" t="str">
        <f>IF(SUM(D147:R147)&gt;0,SUM(D147:R147)/'Expenses Summary'!$H105,"")</f>
        <v/>
      </c>
    </row>
    <row r="148" spans="1:19" s="31" customFormat="1" x14ac:dyDescent="0.25">
      <c r="A148" s="36"/>
      <c r="B148" s="33" t="s">
        <v>568</v>
      </c>
      <c r="C148" s="34" t="s">
        <v>740</v>
      </c>
      <c r="D148" s="173" t="str">
        <f t="shared" ref="D148:O148" si="11">IF(SUM(D146:D147)&gt;0,SUM(D146:D147),"")</f>
        <v/>
      </c>
      <c r="E148" s="173" t="str">
        <f t="shared" si="11"/>
        <v/>
      </c>
      <c r="F148" s="173" t="str">
        <f t="shared" si="11"/>
        <v/>
      </c>
      <c r="G148" s="173" t="str">
        <f t="shared" si="11"/>
        <v/>
      </c>
      <c r="H148" s="173" t="str">
        <f t="shared" si="11"/>
        <v/>
      </c>
      <c r="I148" s="173" t="str">
        <f t="shared" si="11"/>
        <v/>
      </c>
      <c r="J148" s="173" t="str">
        <f t="shared" si="11"/>
        <v/>
      </c>
      <c r="K148" s="173" t="str">
        <f t="shared" si="11"/>
        <v/>
      </c>
      <c r="L148" s="173" t="str">
        <f t="shared" si="11"/>
        <v/>
      </c>
      <c r="M148" s="173" t="str">
        <f t="shared" si="11"/>
        <v/>
      </c>
      <c r="N148" s="173" t="str">
        <f t="shared" si="11"/>
        <v/>
      </c>
      <c r="O148" s="173" t="str">
        <f t="shared" si="11"/>
        <v/>
      </c>
      <c r="P148" s="108"/>
      <c r="Q148" s="108"/>
      <c r="R148" s="108"/>
      <c r="S148" s="107"/>
    </row>
    <row r="149" spans="1:19" s="31" customFormat="1" x14ac:dyDescent="0.25">
      <c r="A149" s="36"/>
      <c r="B149" s="4"/>
      <c r="C149" s="3"/>
      <c r="D149" s="104"/>
      <c r="E149" s="104"/>
      <c r="F149" s="104"/>
      <c r="G149" s="95"/>
      <c r="H149" s="95"/>
      <c r="I149" s="95"/>
      <c r="J149" s="95"/>
      <c r="K149" s="95"/>
      <c r="L149" s="95"/>
      <c r="M149" s="95"/>
      <c r="N149" s="95"/>
      <c r="O149" s="95"/>
      <c r="P149" s="95"/>
      <c r="Q149" s="95"/>
      <c r="R149" s="95"/>
    </row>
    <row r="150" spans="1:19" s="31" customFormat="1" x14ac:dyDescent="0.25">
      <c r="B150" s="34" t="s">
        <v>743</v>
      </c>
      <c r="C150" s="3"/>
      <c r="D150" s="104"/>
      <c r="E150" s="104"/>
      <c r="F150" s="104"/>
      <c r="G150" s="95"/>
      <c r="H150" s="95"/>
      <c r="I150" s="95"/>
      <c r="J150" s="95"/>
      <c r="K150" s="95"/>
      <c r="L150" s="95"/>
      <c r="M150" s="95"/>
      <c r="N150" s="95"/>
      <c r="O150" s="95"/>
      <c r="P150" s="95"/>
      <c r="Q150" s="95"/>
      <c r="R150" s="95"/>
    </row>
    <row r="151" spans="1:19" s="31" customFormat="1" x14ac:dyDescent="0.25">
      <c r="A151" s="36"/>
      <c r="B151" s="139" t="str">
        <f>'Expenses Summary'!B109</f>
        <v>7000</v>
      </c>
      <c r="C151" s="139" t="str">
        <f>'Expenses Summary'!C109</f>
        <v xml:space="preserve">Miscellaneous Expense </v>
      </c>
      <c r="D151" s="64">
        <f>IF('Expenses Summary'!$H109="","",IF('Cash Flow %s Yr5'!D151="","",'Cash Flow %s Yr5'!D151*'Expenses Summary'!$H109))</f>
        <v>0</v>
      </c>
      <c r="E151" s="64">
        <f>IF('Expenses Summary'!$H109="","",IF('Cash Flow %s Yr5'!E151="","",'Cash Flow %s Yr5'!E151*'Expenses Summary'!$H109))</f>
        <v>0</v>
      </c>
      <c r="F151" s="64">
        <f>IF('Expenses Summary'!$H109="","",IF('Cash Flow %s Yr5'!F151="","",'Cash Flow %s Yr5'!F151*'Expenses Summary'!$H109))</f>
        <v>0</v>
      </c>
      <c r="G151" s="64">
        <f>IF('Expenses Summary'!$H109="","",IF('Cash Flow %s Yr5'!G151="","",'Cash Flow %s Yr5'!G151*'Expenses Summary'!$H109))</f>
        <v>0</v>
      </c>
      <c r="H151" s="64">
        <f>IF('Expenses Summary'!$H109="","",IF('Cash Flow %s Yr5'!H151="","",'Cash Flow %s Yr5'!H151*'Expenses Summary'!$H109))</f>
        <v>0</v>
      </c>
      <c r="I151" s="64">
        <f>IF('Expenses Summary'!$H109="","",IF('Cash Flow %s Yr5'!I151="","",'Cash Flow %s Yr5'!I151*'Expenses Summary'!$H109))</f>
        <v>0</v>
      </c>
      <c r="J151" s="64">
        <f>IF('Expenses Summary'!$H109="","",IF('Cash Flow %s Yr5'!J151="","",'Cash Flow %s Yr5'!J151*'Expenses Summary'!$H109))</f>
        <v>0</v>
      </c>
      <c r="K151" s="64">
        <f>IF('Expenses Summary'!$H109="","",IF('Cash Flow %s Yr5'!K151="","",'Cash Flow %s Yr5'!K151*'Expenses Summary'!$H109))</f>
        <v>0</v>
      </c>
      <c r="L151" s="64">
        <f>IF('Expenses Summary'!$H109="","",IF('Cash Flow %s Yr5'!L151="","",'Cash Flow %s Yr5'!L151*'Expenses Summary'!$H109))</f>
        <v>0</v>
      </c>
      <c r="M151" s="64">
        <f>IF('Expenses Summary'!$H109="","",IF('Cash Flow %s Yr5'!M151="","",'Cash Flow %s Yr5'!M151*'Expenses Summary'!$H109))</f>
        <v>0</v>
      </c>
      <c r="N151" s="64">
        <f>IF('Expenses Summary'!$H109="","",IF('Cash Flow %s Yr5'!N151="","",'Cash Flow %s Yr5'!N151*'Expenses Summary'!$H109))</f>
        <v>0</v>
      </c>
      <c r="O151" s="64">
        <f>IF('Expenses Summary'!$H109="","",IF('Cash Flow %s Yr5'!O151="","",'Cash Flow %s Yr5'!O151*'Expenses Summary'!$H109))</f>
        <v>0</v>
      </c>
      <c r="P151" s="129"/>
      <c r="Q151" s="129"/>
      <c r="R151" s="129"/>
      <c r="S151" s="111" t="str">
        <f>IF(SUM(D151:R151)&gt;0,SUM(D151:R151)/'Expenses Summary'!$H109,"")</f>
        <v/>
      </c>
    </row>
    <row r="152" spans="1:19" s="31" customFormat="1" x14ac:dyDescent="0.25">
      <c r="A152" s="36"/>
      <c r="B152" s="139" t="str">
        <f>'Expenses Summary'!B110</f>
        <v>7010</v>
      </c>
      <c r="C152" s="139" t="str">
        <f>'Expenses Summary'!C110</f>
        <v>Special Education Encroachment</v>
      </c>
      <c r="D152" s="64">
        <f>IF('Expenses Summary'!$H110="","",IF('Cash Flow %s Yr5'!D152="","",'Cash Flow %s Yr5'!D152*'Expenses Summary'!$H110))</f>
        <v>0</v>
      </c>
      <c r="E152" s="64">
        <f>IF('Expenses Summary'!$H110="","",IF('Cash Flow %s Yr5'!E152="","",'Cash Flow %s Yr5'!E152*'Expenses Summary'!$H110))</f>
        <v>0</v>
      </c>
      <c r="F152" s="64">
        <f>IF('Expenses Summary'!$H110="","",IF('Cash Flow %s Yr5'!F152="","",'Cash Flow %s Yr5'!F152*'Expenses Summary'!$H110))</f>
        <v>0</v>
      </c>
      <c r="G152" s="64">
        <f>IF('Expenses Summary'!$H110="","",IF('Cash Flow %s Yr5'!G152="","",'Cash Flow %s Yr5'!G152*'Expenses Summary'!$H110))</f>
        <v>0</v>
      </c>
      <c r="H152" s="64">
        <f>IF('Expenses Summary'!$H110="","",IF('Cash Flow %s Yr5'!H152="","",'Cash Flow %s Yr5'!H152*'Expenses Summary'!$H110))</f>
        <v>0</v>
      </c>
      <c r="I152" s="64">
        <f>IF('Expenses Summary'!$H110="","",IF('Cash Flow %s Yr5'!I152="","",'Cash Flow %s Yr5'!I152*'Expenses Summary'!$H110))</f>
        <v>0</v>
      </c>
      <c r="J152" s="64">
        <f>IF('Expenses Summary'!$H110="","",IF('Cash Flow %s Yr5'!J152="","",'Cash Flow %s Yr5'!J152*'Expenses Summary'!$H110))</f>
        <v>0</v>
      </c>
      <c r="K152" s="64">
        <f>IF('Expenses Summary'!$H110="","",IF('Cash Flow %s Yr5'!K152="","",'Cash Flow %s Yr5'!K152*'Expenses Summary'!$H110))</f>
        <v>0</v>
      </c>
      <c r="L152" s="64">
        <f>IF('Expenses Summary'!$H110="","",IF('Cash Flow %s Yr5'!L152="","",'Cash Flow %s Yr5'!L152*'Expenses Summary'!$H110))</f>
        <v>0</v>
      </c>
      <c r="M152" s="64">
        <f>IF('Expenses Summary'!$H110="","",IF('Cash Flow %s Yr5'!M152="","",'Cash Flow %s Yr5'!M152*'Expenses Summary'!$H110))</f>
        <v>0</v>
      </c>
      <c r="N152" s="64">
        <f>IF('Expenses Summary'!$H110="","",IF('Cash Flow %s Yr5'!N152="","",'Cash Flow %s Yr5'!N152*'Expenses Summary'!$H110))</f>
        <v>0</v>
      </c>
      <c r="O152" s="64">
        <f>IF('Expenses Summary'!$H110="","",IF('Cash Flow %s Yr5'!O152="","",'Cash Flow %s Yr5'!O152*'Expenses Summary'!$H110))</f>
        <v>0</v>
      </c>
      <c r="P152" s="129"/>
      <c r="Q152" s="129"/>
      <c r="R152" s="129"/>
      <c r="S152" s="111" t="str">
        <f>IF(SUM(D152:R152)&gt;0,SUM(D152:R152)/'Expenses Summary'!$H110,"")</f>
        <v/>
      </c>
    </row>
    <row r="153" spans="1:19" s="31" customFormat="1" x14ac:dyDescent="0.25">
      <c r="A153" s="36"/>
      <c r="B153" s="139" t="e">
        <f>'Expenses Summary'!#REF!</f>
        <v>#REF!</v>
      </c>
      <c r="C153" s="139" t="e">
        <f>'Expenses Summary'!#REF!</f>
        <v>#REF!</v>
      </c>
      <c r="D153" s="64" t="e">
        <f>IF('Expenses Summary'!#REF!="","",IF('Cash Flow %s Yr5'!D153="","",'Cash Flow %s Yr5'!D153*'Expenses Summary'!#REF!))</f>
        <v>#REF!</v>
      </c>
      <c r="E153" s="64" t="e">
        <f>IF('Expenses Summary'!#REF!="","",IF('Cash Flow %s Yr5'!E153="","",'Cash Flow %s Yr5'!E153*'Expenses Summary'!#REF!))</f>
        <v>#REF!</v>
      </c>
      <c r="F153" s="64" t="e">
        <f>IF('Expenses Summary'!#REF!="","",IF('Cash Flow %s Yr5'!F153="","",'Cash Flow %s Yr5'!F153*'Expenses Summary'!#REF!))</f>
        <v>#REF!</v>
      </c>
      <c r="G153" s="64" t="e">
        <f>IF('Expenses Summary'!#REF!="","",IF('Cash Flow %s Yr5'!G153="","",'Cash Flow %s Yr5'!G153*'Expenses Summary'!#REF!))</f>
        <v>#REF!</v>
      </c>
      <c r="H153" s="64" t="e">
        <f>IF('Expenses Summary'!#REF!="","",IF('Cash Flow %s Yr5'!H153="","",'Cash Flow %s Yr5'!H153*'Expenses Summary'!#REF!))</f>
        <v>#REF!</v>
      </c>
      <c r="I153" s="64" t="e">
        <f>IF('Expenses Summary'!#REF!="","",IF('Cash Flow %s Yr5'!I153="","",'Cash Flow %s Yr5'!I153*'Expenses Summary'!#REF!))</f>
        <v>#REF!</v>
      </c>
      <c r="J153" s="64" t="e">
        <f>IF('Expenses Summary'!#REF!="","",IF('Cash Flow %s Yr5'!J153="","",'Cash Flow %s Yr5'!J153*'Expenses Summary'!#REF!))</f>
        <v>#REF!</v>
      </c>
      <c r="K153" s="64" t="e">
        <f>IF('Expenses Summary'!#REF!="","",IF('Cash Flow %s Yr5'!K153="","",'Cash Flow %s Yr5'!K153*'Expenses Summary'!#REF!))</f>
        <v>#REF!</v>
      </c>
      <c r="L153" s="64" t="e">
        <f>IF('Expenses Summary'!#REF!="","",IF('Cash Flow %s Yr5'!L153="","",'Cash Flow %s Yr5'!L153*'Expenses Summary'!#REF!))</f>
        <v>#REF!</v>
      </c>
      <c r="M153" s="64" t="e">
        <f>IF('Expenses Summary'!#REF!="","",IF('Cash Flow %s Yr5'!M153="","",'Cash Flow %s Yr5'!M153*'Expenses Summary'!#REF!))</f>
        <v>#REF!</v>
      </c>
      <c r="N153" s="64" t="e">
        <f>IF('Expenses Summary'!#REF!="","",IF('Cash Flow %s Yr5'!N153="","",'Cash Flow %s Yr5'!N153*'Expenses Summary'!#REF!))</f>
        <v>#REF!</v>
      </c>
      <c r="O153" s="64" t="e">
        <f>IF('Expenses Summary'!#REF!="","",IF('Cash Flow %s Yr5'!O153="","",'Cash Flow %s Yr5'!O153*'Expenses Summary'!#REF!))</f>
        <v>#REF!</v>
      </c>
      <c r="P153" s="129"/>
      <c r="Q153" s="129"/>
      <c r="R153" s="129"/>
      <c r="S153" s="111" t="e">
        <f>IF(SUM(D153:R153)&gt;0,SUM(D153:R153)/'Expenses Summary'!#REF!,"")</f>
        <v>#REF!</v>
      </c>
    </row>
    <row r="154" spans="1:19" s="31" customFormat="1" x14ac:dyDescent="0.25">
      <c r="A154" s="36"/>
      <c r="B154" s="139" t="str">
        <f>'Expenses Summary'!B111</f>
        <v>7500</v>
      </c>
      <c r="C154" s="139" t="str">
        <f>'Expenses Summary'!C111</f>
        <v>District Oversight Fee</v>
      </c>
      <c r="D154" s="64">
        <f>IF('Expenses Summary'!$H111="","",IF('Cash Flow %s Yr5'!D154="","",'Cash Flow %s Yr5'!D154*'Expenses Summary'!$H111))</f>
        <v>0</v>
      </c>
      <c r="E154" s="64">
        <f>IF('Expenses Summary'!$H111="","",IF('Cash Flow %s Yr5'!E154="","",'Cash Flow %s Yr5'!E154*'Expenses Summary'!$H111))</f>
        <v>0</v>
      </c>
      <c r="F154" s="64">
        <f>IF('Expenses Summary'!$H111="","",IF('Cash Flow %s Yr5'!F154="","",'Cash Flow %s Yr5'!F154*'Expenses Summary'!$H111))</f>
        <v>0</v>
      </c>
      <c r="G154" s="64">
        <f>IF('Expenses Summary'!$H111="","",IF('Cash Flow %s Yr5'!G154="","",'Cash Flow %s Yr5'!G154*'Expenses Summary'!$H111))</f>
        <v>0</v>
      </c>
      <c r="H154" s="64">
        <f>IF('Expenses Summary'!$H111="","",IF('Cash Flow %s Yr5'!H154="","",'Cash Flow %s Yr5'!H154*'Expenses Summary'!$H111))</f>
        <v>0</v>
      </c>
      <c r="I154" s="64">
        <f>IF('Expenses Summary'!$H111="","",IF('Cash Flow %s Yr5'!I154="","",'Cash Flow %s Yr5'!I154*'Expenses Summary'!$H111))</f>
        <v>0</v>
      </c>
      <c r="J154" s="64">
        <f>IF('Expenses Summary'!$H111="","",IF('Cash Flow %s Yr5'!J154="","",'Cash Flow %s Yr5'!J154*'Expenses Summary'!$H111))</f>
        <v>0</v>
      </c>
      <c r="K154" s="64">
        <f>IF('Expenses Summary'!$H111="","",IF('Cash Flow %s Yr5'!K154="","",'Cash Flow %s Yr5'!K154*'Expenses Summary'!$H111))</f>
        <v>0</v>
      </c>
      <c r="L154" s="64">
        <f>IF('Expenses Summary'!$H111="","",IF('Cash Flow %s Yr5'!L154="","",'Cash Flow %s Yr5'!L154*'Expenses Summary'!$H111))</f>
        <v>0</v>
      </c>
      <c r="M154" s="64">
        <f>IF('Expenses Summary'!$H111="","",IF('Cash Flow %s Yr5'!M154="","",'Cash Flow %s Yr5'!M154*'Expenses Summary'!$H111))</f>
        <v>0</v>
      </c>
      <c r="N154" s="64">
        <f>IF('Expenses Summary'!$H111="","",IF('Cash Flow %s Yr5'!N154="","",'Cash Flow %s Yr5'!N154*'Expenses Summary'!$H111))</f>
        <v>0</v>
      </c>
      <c r="O154" s="64">
        <f>IF('Expenses Summary'!$H111="","",IF('Cash Flow %s Yr5'!O154="","",'Cash Flow %s Yr5'!O154*'Expenses Summary'!$H111))</f>
        <v>0</v>
      </c>
      <c r="P154" s="129"/>
      <c r="Q154" s="129"/>
      <c r="R154" s="129"/>
      <c r="S154" s="111" t="str">
        <f>IF(SUM(D154:R154)&gt;0,SUM(D154:R154)/'Expenses Summary'!$H111,"")</f>
        <v/>
      </c>
    </row>
    <row r="155" spans="1:19" s="31" customFormat="1" x14ac:dyDescent="0.25">
      <c r="A155" s="36"/>
      <c r="B155" s="33" t="s">
        <v>704</v>
      </c>
      <c r="C155" s="34" t="s">
        <v>744</v>
      </c>
      <c r="D155" s="187" t="e">
        <f t="shared" ref="D155:O155" si="12">IF(SUM(D150:D154)&gt;0,SUM(D150:D154),"")</f>
        <v>#REF!</v>
      </c>
      <c r="E155" s="187" t="e">
        <f t="shared" si="12"/>
        <v>#REF!</v>
      </c>
      <c r="F155" s="187" t="e">
        <f t="shared" si="12"/>
        <v>#REF!</v>
      </c>
      <c r="G155" s="187" t="e">
        <f t="shared" si="12"/>
        <v>#REF!</v>
      </c>
      <c r="H155" s="187" t="e">
        <f t="shared" si="12"/>
        <v>#REF!</v>
      </c>
      <c r="I155" s="187" t="e">
        <f t="shared" si="12"/>
        <v>#REF!</v>
      </c>
      <c r="J155" s="187" t="e">
        <f t="shared" si="12"/>
        <v>#REF!</v>
      </c>
      <c r="K155" s="187" t="e">
        <f t="shared" si="12"/>
        <v>#REF!</v>
      </c>
      <c r="L155" s="187" t="e">
        <f t="shared" si="12"/>
        <v>#REF!</v>
      </c>
      <c r="M155" s="187" t="e">
        <f t="shared" si="12"/>
        <v>#REF!</v>
      </c>
      <c r="N155" s="187" t="e">
        <f t="shared" si="12"/>
        <v>#REF!</v>
      </c>
      <c r="O155" s="187" t="e">
        <f t="shared" si="12"/>
        <v>#REF!</v>
      </c>
      <c r="P155" s="132"/>
      <c r="Q155" s="132"/>
      <c r="R155" s="132"/>
    </row>
    <row r="156" spans="1:19" s="31" customFormat="1" x14ac:dyDescent="0.25">
      <c r="A156" s="34" t="s">
        <v>751</v>
      </c>
      <c r="B156" s="4"/>
      <c r="C156" s="3"/>
      <c r="D156" s="173" t="e">
        <f t="shared" ref="D156:O156" si="13">IF(SUM(D155,D148,D144,D108,D88,D76,D63)&gt;0,SUM(D155,D148,D144,D108,D88,D76,D63),"")</f>
        <v>#REF!</v>
      </c>
      <c r="E156" s="173" t="e">
        <f t="shared" si="13"/>
        <v>#REF!</v>
      </c>
      <c r="F156" s="173" t="e">
        <f t="shared" si="13"/>
        <v>#REF!</v>
      </c>
      <c r="G156" s="173" t="e">
        <f t="shared" si="13"/>
        <v>#REF!</v>
      </c>
      <c r="H156" s="173" t="e">
        <f t="shared" si="13"/>
        <v>#REF!</v>
      </c>
      <c r="I156" s="173" t="e">
        <f t="shared" si="13"/>
        <v>#REF!</v>
      </c>
      <c r="J156" s="173" t="e">
        <f t="shared" si="13"/>
        <v>#REF!</v>
      </c>
      <c r="K156" s="173" t="e">
        <f t="shared" si="13"/>
        <v>#REF!</v>
      </c>
      <c r="L156" s="173" t="e">
        <f t="shared" si="13"/>
        <v>#REF!</v>
      </c>
      <c r="M156" s="173" t="e">
        <f t="shared" si="13"/>
        <v>#REF!</v>
      </c>
      <c r="N156" s="173" t="e">
        <f t="shared" si="13"/>
        <v>#REF!</v>
      </c>
      <c r="O156" s="173" t="e">
        <f t="shared" si="13"/>
        <v>#REF!</v>
      </c>
      <c r="P156" s="95"/>
      <c r="Q156" s="95"/>
      <c r="R156" s="95"/>
    </row>
    <row r="157" spans="1:19" s="31" customFormat="1" x14ac:dyDescent="0.25">
      <c r="A157" s="34"/>
      <c r="B157" s="4"/>
      <c r="C157" s="3"/>
      <c r="D157" s="46"/>
      <c r="E157" s="46"/>
      <c r="F157" s="46"/>
      <c r="G157" s="46"/>
      <c r="H157" s="46"/>
      <c r="I157" s="46"/>
      <c r="J157" s="46"/>
      <c r="K157" s="46"/>
      <c r="L157" s="46"/>
      <c r="M157" s="46"/>
      <c r="N157" s="46"/>
      <c r="O157" s="46"/>
      <c r="P157" s="95"/>
      <c r="Q157" s="95"/>
      <c r="R157" s="95"/>
    </row>
    <row r="158" spans="1:19" s="31" customFormat="1" x14ac:dyDescent="0.25">
      <c r="A158" s="36"/>
      <c r="B158" s="34" t="s">
        <v>666</v>
      </c>
      <c r="C158" s="3"/>
      <c r="D158" s="104"/>
      <c r="E158" s="104"/>
      <c r="F158" s="104"/>
      <c r="G158" s="95"/>
      <c r="H158" s="95"/>
      <c r="I158" s="95"/>
      <c r="J158" s="95"/>
      <c r="K158" s="95"/>
      <c r="L158" s="95"/>
      <c r="M158" s="95"/>
      <c r="N158" s="95"/>
      <c r="O158" s="95"/>
      <c r="P158" s="95"/>
      <c r="Q158" s="95"/>
      <c r="R158" s="95"/>
    </row>
    <row r="159" spans="1:19" s="31" customFormat="1" x14ac:dyDescent="0.25">
      <c r="A159" s="36"/>
      <c r="B159" s="66"/>
      <c r="C159" s="66" t="str">
        <f>'Cash Flow %s Yr5'!C158</f>
        <v>Cash balance at previous year end</v>
      </c>
      <c r="D159" s="64" t="e">
        <f>'Cash Flow $s Yr4'!O169</f>
        <v>#REF!</v>
      </c>
      <c r="E159" s="64">
        <f>'Cash Flow %s Yr5'!E158*'Cash Flow %s Yr5'!$X158</f>
        <v>0</v>
      </c>
      <c r="F159" s="64">
        <f>'Cash Flow %s Yr5'!F158*'Cash Flow %s Yr5'!$X158</f>
        <v>0</v>
      </c>
      <c r="G159" s="64">
        <f>'Cash Flow %s Yr5'!G158*'Cash Flow %s Yr5'!$X158</f>
        <v>0</v>
      </c>
      <c r="H159" s="64">
        <f>'Cash Flow %s Yr5'!H158*'Cash Flow %s Yr5'!$X158</f>
        <v>0</v>
      </c>
      <c r="I159" s="64">
        <f>'Cash Flow %s Yr5'!I158*'Cash Flow %s Yr5'!$X158</f>
        <v>0</v>
      </c>
      <c r="J159" s="64">
        <f>'Cash Flow %s Yr5'!J158*'Cash Flow %s Yr5'!$X158</f>
        <v>0</v>
      </c>
      <c r="K159" s="64">
        <f>'Cash Flow %s Yr5'!K158*'Cash Flow %s Yr5'!$X158</f>
        <v>0</v>
      </c>
      <c r="L159" s="64">
        <f>'Cash Flow %s Yr5'!L158*'Cash Flow %s Yr5'!$X158</f>
        <v>0</v>
      </c>
      <c r="M159" s="64">
        <f>'Cash Flow %s Yr5'!M158*'Cash Flow %s Yr5'!$X158</f>
        <v>0</v>
      </c>
      <c r="N159" s="64">
        <f>'Cash Flow %s Yr5'!N158*'Cash Flow %s Yr5'!$X158</f>
        <v>0</v>
      </c>
      <c r="O159" s="64">
        <f>'Cash Flow %s Yr5'!O158*'Cash Flow %s Yr5'!$X158</f>
        <v>0</v>
      </c>
      <c r="P159" s="103"/>
      <c r="Q159" s="103"/>
      <c r="R159" s="103"/>
    </row>
    <row r="160" spans="1:19" s="31" customFormat="1" x14ac:dyDescent="0.25">
      <c r="A160" s="36"/>
      <c r="B160" s="66"/>
      <c r="C160" s="135" t="str">
        <f>'Cash Flow %s Yr5'!C159</f>
        <v>Accounts Receivable</v>
      </c>
      <c r="D160" s="64">
        <f>'Cash Flow %s Yr5'!D159*'Cash Flow $s Yr4'!$O160</f>
        <v>0</v>
      </c>
      <c r="E160" s="64">
        <f>'Cash Flow %s Yr5'!E159*'Cash Flow $s Yr4'!$O160</f>
        <v>0</v>
      </c>
      <c r="F160" s="64">
        <f>'Cash Flow %s Yr5'!F159*'Cash Flow $s Yr4'!$O160</f>
        <v>0</v>
      </c>
      <c r="G160" s="64">
        <f>'Cash Flow %s Yr5'!G159*'Cash Flow $s Yr4'!$O160</f>
        <v>0</v>
      </c>
      <c r="H160" s="64">
        <f>'Cash Flow %s Yr5'!H159*'Cash Flow $s Yr4'!$O160</f>
        <v>0</v>
      </c>
      <c r="I160" s="64">
        <f>'Cash Flow %s Yr5'!I159*'Cash Flow $s Yr4'!$O160</f>
        <v>0</v>
      </c>
      <c r="J160" s="64">
        <f>'Cash Flow %s Yr5'!J159*'Cash Flow $s Yr4'!$O160</f>
        <v>0</v>
      </c>
      <c r="K160" s="64">
        <f>'Cash Flow %s Yr5'!K159*'Cash Flow $s Yr4'!$O160</f>
        <v>0</v>
      </c>
      <c r="L160" s="64">
        <f>'Cash Flow %s Yr5'!L159*'Cash Flow $s Yr4'!$O160</f>
        <v>0</v>
      </c>
      <c r="M160" s="64">
        <f>'Cash Flow %s Yr5'!M159*'Cash Flow $s Yr4'!$O160</f>
        <v>0</v>
      </c>
      <c r="N160" s="64">
        <f>'Cash Flow %s Yr5'!N159*'Cash Flow $s Yr4'!$O160</f>
        <v>0</v>
      </c>
      <c r="O160" s="64">
        <f>'Cash Flow %s Yr5'!O159*'Cash Flow $s Yr4'!$O160</f>
        <v>0</v>
      </c>
      <c r="P160" s="186">
        <f>P51</f>
        <v>378756.43999999994</v>
      </c>
      <c r="Q160" s="186">
        <f>Q51</f>
        <v>0</v>
      </c>
      <c r="R160" s="186">
        <f>R51</f>
        <v>0</v>
      </c>
    </row>
    <row r="161" spans="1:18" s="31" customFormat="1" x14ac:dyDescent="0.25">
      <c r="A161" s="36"/>
      <c r="B161" s="66"/>
      <c r="C161" s="135" t="str">
        <f>'Cash Flow %s Yr5'!C160</f>
        <v>Accounts Payable</v>
      </c>
      <c r="D161" s="64">
        <f>'Cash Flow %s Yr5'!D160*'Cash Flow $s Yr4'!$O161</f>
        <v>0</v>
      </c>
      <c r="E161" s="64">
        <f>'Cash Flow %s Yr5'!E160*'Cash Flow $s Yr4'!$O161</f>
        <v>0</v>
      </c>
      <c r="F161" s="64">
        <f>'Cash Flow %s Yr5'!F160*'Cash Flow $s Yr4'!$O161</f>
        <v>0</v>
      </c>
      <c r="G161" s="64">
        <f>'Cash Flow %s Yr5'!G160*'Cash Flow $s Yr4'!$O161</f>
        <v>0</v>
      </c>
      <c r="H161" s="64">
        <f>'Cash Flow %s Yr5'!H160*'Cash Flow $s Yr4'!$O161</f>
        <v>0</v>
      </c>
      <c r="I161" s="64">
        <f>'Cash Flow %s Yr5'!I160*'Cash Flow $s Yr4'!$O161</f>
        <v>0</v>
      </c>
      <c r="J161" s="64">
        <f>'Cash Flow %s Yr5'!J160*'Cash Flow $s Yr4'!$O161</f>
        <v>0</v>
      </c>
      <c r="K161" s="64">
        <f>'Cash Flow %s Yr5'!K160*'Cash Flow $s Yr4'!$O161</f>
        <v>0</v>
      </c>
      <c r="L161" s="64">
        <f>'Cash Flow %s Yr5'!L160*'Cash Flow $s Yr4'!$O161</f>
        <v>0</v>
      </c>
      <c r="M161" s="64">
        <f>'Cash Flow %s Yr5'!M160*'Cash Flow $s Yr4'!$O161</f>
        <v>0</v>
      </c>
      <c r="N161" s="64">
        <f>'Cash Flow %s Yr5'!N160*'Cash Flow $s Yr4'!$O161</f>
        <v>0</v>
      </c>
      <c r="O161" s="64">
        <f>'Cash Flow %s Yr5'!O160*'Cash Flow $s Yr4'!$O161</f>
        <v>0</v>
      </c>
      <c r="P161" s="103"/>
      <c r="Q161" s="103"/>
      <c r="R161" s="103"/>
    </row>
    <row r="162" spans="1:18" s="31" customFormat="1" x14ac:dyDescent="0.25">
      <c r="A162" s="36"/>
      <c r="B162" s="66"/>
      <c r="C162" s="135" t="str">
        <f>'Cash Flow %s Yr5'!C161</f>
        <v>Loan Principal Payable</v>
      </c>
      <c r="D162" s="64"/>
      <c r="E162" s="64"/>
      <c r="F162" s="64"/>
      <c r="G162" s="64"/>
      <c r="H162" s="64"/>
      <c r="I162" s="64"/>
      <c r="J162" s="64"/>
      <c r="K162" s="64"/>
      <c r="L162" s="64"/>
      <c r="M162" s="64"/>
      <c r="N162" s="64"/>
      <c r="O162" s="64"/>
      <c r="P162" s="103"/>
      <c r="Q162" s="103"/>
      <c r="R162" s="103"/>
    </row>
    <row r="163" spans="1:18" s="31" customFormat="1" x14ac:dyDescent="0.25">
      <c r="A163" s="36"/>
      <c r="B163" s="124"/>
      <c r="C163" s="34" t="s">
        <v>744</v>
      </c>
      <c r="D163" s="85" t="e">
        <f>D159+D160-D161-D162</f>
        <v>#REF!</v>
      </c>
      <c r="E163" s="85">
        <f t="shared" ref="E163:O163" si="14">E159+E160-E161-E162</f>
        <v>0</v>
      </c>
      <c r="F163" s="85">
        <f t="shared" si="14"/>
        <v>0</v>
      </c>
      <c r="G163" s="85">
        <f t="shared" si="14"/>
        <v>0</v>
      </c>
      <c r="H163" s="85">
        <f t="shared" si="14"/>
        <v>0</v>
      </c>
      <c r="I163" s="85">
        <f t="shared" si="14"/>
        <v>0</v>
      </c>
      <c r="J163" s="85">
        <f t="shared" si="14"/>
        <v>0</v>
      </c>
      <c r="K163" s="85">
        <f t="shared" si="14"/>
        <v>0</v>
      </c>
      <c r="L163" s="85">
        <f t="shared" si="14"/>
        <v>0</v>
      </c>
      <c r="M163" s="85">
        <f t="shared" si="14"/>
        <v>0</v>
      </c>
      <c r="N163" s="85">
        <f t="shared" si="14"/>
        <v>0</v>
      </c>
      <c r="O163" s="85">
        <f t="shared" si="14"/>
        <v>0</v>
      </c>
      <c r="P163" s="108"/>
      <c r="Q163" s="108"/>
      <c r="R163" s="108"/>
    </row>
    <row r="164" spans="1:18" s="40" customFormat="1" ht="16.5" thickBot="1" x14ac:dyDescent="0.3">
      <c r="A164" s="36"/>
      <c r="C164" s="1"/>
      <c r="D164" s="95"/>
      <c r="E164" s="95"/>
      <c r="F164" s="95"/>
      <c r="G164" s="95"/>
      <c r="H164" s="95"/>
      <c r="I164" s="95"/>
      <c r="J164" s="95"/>
      <c r="K164" s="95"/>
      <c r="L164" s="95"/>
      <c r="M164" s="95"/>
      <c r="N164" s="95"/>
      <c r="O164" s="95"/>
      <c r="P164" s="95"/>
      <c r="Q164" s="95"/>
      <c r="R164" s="95"/>
    </row>
    <row r="165" spans="1:18" s="40" customFormat="1" ht="16.5" thickBot="1" x14ac:dyDescent="0.3">
      <c r="A165" s="74" t="s">
        <v>840</v>
      </c>
      <c r="B165" s="131"/>
      <c r="C165" s="75"/>
      <c r="D165" s="151" t="e">
        <f t="shared" ref="D165:O165" si="15">D51-D156</f>
        <v>#REF!</v>
      </c>
      <c r="E165" s="151" t="e">
        <f t="shared" si="15"/>
        <v>#REF!</v>
      </c>
      <c r="F165" s="151" t="e">
        <f t="shared" si="15"/>
        <v>#REF!</v>
      </c>
      <c r="G165" s="151" t="e">
        <f t="shared" si="15"/>
        <v>#REF!</v>
      </c>
      <c r="H165" s="151" t="e">
        <f t="shared" si="15"/>
        <v>#REF!</v>
      </c>
      <c r="I165" s="151" t="e">
        <f t="shared" si="15"/>
        <v>#REF!</v>
      </c>
      <c r="J165" s="151" t="e">
        <f t="shared" si="15"/>
        <v>#REF!</v>
      </c>
      <c r="K165" s="151" t="e">
        <f t="shared" si="15"/>
        <v>#REF!</v>
      </c>
      <c r="L165" s="151" t="e">
        <f t="shared" si="15"/>
        <v>#REF!</v>
      </c>
      <c r="M165" s="151" t="e">
        <f t="shared" si="15"/>
        <v>#REF!</v>
      </c>
      <c r="N165" s="151" t="e">
        <f t="shared" si="15"/>
        <v>#REF!</v>
      </c>
      <c r="O165" s="152" t="e">
        <f t="shared" si="15"/>
        <v>#REF!</v>
      </c>
      <c r="P165" s="95"/>
      <c r="Q165" s="95"/>
      <c r="R165" s="95"/>
    </row>
    <row r="166" spans="1:18" s="40" customFormat="1" ht="16.5" thickBot="1" x14ac:dyDescent="0.3">
      <c r="A166" s="36"/>
      <c r="C166" s="1"/>
      <c r="D166" s="153"/>
      <c r="E166" s="153"/>
      <c r="F166" s="153"/>
      <c r="G166" s="153"/>
      <c r="H166" s="153"/>
      <c r="I166" s="153"/>
      <c r="J166" s="153"/>
      <c r="K166" s="153"/>
      <c r="L166" s="153"/>
      <c r="M166" s="153"/>
      <c r="N166" s="153"/>
      <c r="O166" s="153"/>
      <c r="P166" s="95"/>
      <c r="Q166" s="95"/>
      <c r="R166" s="95"/>
    </row>
    <row r="167" spans="1:18" s="40" customFormat="1" ht="16.5" thickBot="1" x14ac:dyDescent="0.3">
      <c r="A167" s="74" t="s">
        <v>835</v>
      </c>
      <c r="B167" s="131"/>
      <c r="C167" s="75"/>
      <c r="D167" s="151" t="e">
        <f>D163+D165</f>
        <v>#REF!</v>
      </c>
      <c r="E167" s="151" t="e">
        <f t="shared" ref="E167:O167" si="16">E163+E165</f>
        <v>#REF!</v>
      </c>
      <c r="F167" s="151" t="e">
        <f t="shared" si="16"/>
        <v>#REF!</v>
      </c>
      <c r="G167" s="151" t="e">
        <f t="shared" si="16"/>
        <v>#REF!</v>
      </c>
      <c r="H167" s="151" t="e">
        <f t="shared" si="16"/>
        <v>#REF!</v>
      </c>
      <c r="I167" s="151" t="e">
        <f t="shared" si="16"/>
        <v>#REF!</v>
      </c>
      <c r="J167" s="151" t="e">
        <f t="shared" si="16"/>
        <v>#REF!</v>
      </c>
      <c r="K167" s="151" t="e">
        <f t="shared" si="16"/>
        <v>#REF!</v>
      </c>
      <c r="L167" s="151" t="e">
        <f t="shared" si="16"/>
        <v>#REF!</v>
      </c>
      <c r="M167" s="151" t="e">
        <f t="shared" si="16"/>
        <v>#REF!</v>
      </c>
      <c r="N167" s="151" t="e">
        <f t="shared" si="16"/>
        <v>#REF!</v>
      </c>
      <c r="O167" s="152" t="e">
        <f t="shared" si="16"/>
        <v>#REF!</v>
      </c>
      <c r="P167" s="95"/>
      <c r="Q167" s="95"/>
      <c r="R167" s="95"/>
    </row>
    <row r="168" spans="1:18" s="40" customFormat="1" ht="16.5" thickBot="1" x14ac:dyDescent="0.3">
      <c r="A168" s="36"/>
      <c r="C168" s="1"/>
      <c r="D168" s="95"/>
      <c r="E168" s="95"/>
      <c r="F168" s="95"/>
      <c r="G168" s="95"/>
      <c r="H168" s="95"/>
      <c r="I168" s="95"/>
      <c r="J168" s="95"/>
      <c r="K168" s="95"/>
      <c r="L168" s="95"/>
      <c r="M168" s="95"/>
      <c r="N168" s="95"/>
      <c r="O168" s="95"/>
      <c r="P168" s="95"/>
      <c r="Q168" s="95"/>
      <c r="R168" s="95"/>
    </row>
    <row r="169" spans="1:18" s="40" customFormat="1" ht="16.5" thickBot="1" x14ac:dyDescent="0.3">
      <c r="A169" s="74" t="s">
        <v>841</v>
      </c>
      <c r="B169" s="131"/>
      <c r="C169" s="75"/>
      <c r="D169" s="151" t="e">
        <f>D167</f>
        <v>#REF!</v>
      </c>
      <c r="E169" s="151" t="e">
        <f>D169+E167</f>
        <v>#REF!</v>
      </c>
      <c r="F169" s="151" t="e">
        <f t="shared" ref="F169:O169" si="17">E169+F167</f>
        <v>#REF!</v>
      </c>
      <c r="G169" s="151" t="e">
        <f t="shared" si="17"/>
        <v>#REF!</v>
      </c>
      <c r="H169" s="151" t="e">
        <f t="shared" si="17"/>
        <v>#REF!</v>
      </c>
      <c r="I169" s="151" t="e">
        <f t="shared" si="17"/>
        <v>#REF!</v>
      </c>
      <c r="J169" s="151" t="e">
        <f t="shared" si="17"/>
        <v>#REF!</v>
      </c>
      <c r="K169" s="151" t="e">
        <f t="shared" si="17"/>
        <v>#REF!</v>
      </c>
      <c r="L169" s="151" t="e">
        <f t="shared" si="17"/>
        <v>#REF!</v>
      </c>
      <c r="M169" s="151" t="e">
        <f t="shared" si="17"/>
        <v>#REF!</v>
      </c>
      <c r="N169" s="151" t="e">
        <f t="shared" si="17"/>
        <v>#REF!</v>
      </c>
      <c r="O169" s="152" t="e">
        <f t="shared" si="17"/>
        <v>#REF!</v>
      </c>
      <c r="P169" s="95"/>
      <c r="Q169" s="95"/>
      <c r="R169" s="95"/>
    </row>
    <row r="170" spans="1:18" s="40" customFormat="1" x14ac:dyDescent="0.25">
      <c r="A170" s="36"/>
      <c r="C170" s="1"/>
      <c r="D170" s="95"/>
      <c r="E170" s="95"/>
      <c r="F170" s="95"/>
      <c r="G170" s="95"/>
      <c r="H170" s="95"/>
      <c r="I170" s="95"/>
      <c r="J170" s="95"/>
      <c r="K170" s="95"/>
      <c r="L170" s="95"/>
      <c r="M170" s="95"/>
      <c r="N170" s="95"/>
      <c r="O170" s="95"/>
      <c r="P170" s="95"/>
      <c r="Q170" s="95"/>
      <c r="R170" s="95"/>
    </row>
    <row r="171" spans="1:18" s="40" customFormat="1" x14ac:dyDescent="0.25">
      <c r="A171" s="36"/>
      <c r="C171" s="1"/>
      <c r="D171" s="95"/>
      <c r="E171" s="95"/>
      <c r="F171" s="95"/>
      <c r="G171" s="95"/>
      <c r="H171" s="95"/>
      <c r="I171" s="95"/>
      <c r="J171" s="95"/>
      <c r="K171" s="95"/>
      <c r="L171" s="95"/>
      <c r="M171" s="95"/>
      <c r="N171" s="95"/>
      <c r="O171" s="95"/>
      <c r="P171" s="95"/>
      <c r="Q171" s="95"/>
      <c r="R171" s="95"/>
    </row>
    <row r="172" spans="1:18" s="40" customFormat="1" x14ac:dyDescent="0.25">
      <c r="A172" s="36"/>
      <c r="C172" s="1"/>
      <c r="D172" s="95"/>
      <c r="E172" s="95"/>
      <c r="F172" s="95"/>
      <c r="G172" s="95"/>
      <c r="H172" s="95"/>
      <c r="I172" s="95"/>
      <c r="J172" s="95"/>
      <c r="K172" s="95"/>
      <c r="L172" s="95"/>
      <c r="M172" s="95"/>
      <c r="N172" s="95"/>
      <c r="O172" s="95"/>
      <c r="P172" s="95"/>
      <c r="Q172" s="95"/>
      <c r="R172" s="95"/>
    </row>
  </sheetData>
  <customSheetViews>
    <customSheetView guid="{4EB13151-49F2-48E5-8912-358F31E4FF0D}" fitToPage="1" hiddenRows="1" state="hidden">
      <pane xSplit="3" ySplit="6" topLeftCell="D7" activePane="bottomRight" state="frozenSplit"/>
      <selection pane="bottomRight" activeCell="C22" sqref="C22"/>
      <pageMargins left="0.25" right="0.25" top="0.5" bottom="0.5" header="0.25" footer="0.25"/>
      <pageSetup scale="30" orientation="portrait" r:id="rId1"/>
      <headerFooter alignWithMargins="0">
        <oddHeader>&amp;A</oddHeader>
        <oddFooter>Page &amp;P</oddFooter>
      </headerFooter>
    </customSheetView>
    <customSheetView guid="{9376E736-6BC6-F744-8C65-D2B2C92BC104}" fitToPage="1" hiddenRows="1" state="hidden">
      <pane xSplit="3" ySplit="6" topLeftCell="D54" activePane="bottomRight" state="frozenSplit"/>
      <selection pane="bottomRight" activeCell="C22" sqref="C22"/>
      <pageMargins left="0.25" right="0.25" top="0.5" bottom="0.5" header="0.25" footer="0.25"/>
      <pageSetup scale="30" orientation="portrait" r:id="rId2"/>
      <headerFooter alignWithMargins="0">
        <oddHeader>&amp;A</oddHeader>
        <oddFooter>Page &amp;P</oddFooter>
      </headerFooter>
    </customSheetView>
  </customSheetViews>
  <pageMargins left="0.25" right="0.25" top="0.5" bottom="0.5" header="0.25" footer="0.25"/>
  <pageSetup scale="30" orientation="portrait" r:id="rId3"/>
  <headerFooter alignWithMargins="0">
    <oddHeader>&amp;A</oddHeader>
    <oddFooter>Page &amp;P</oddFooter>
  </headerFooter>
  <drawing r:id="rId4"/>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pane xSplit="3" ySplit="5" topLeftCell="D6" activePane="bottomRight" state="frozenSplit"/>
      <selection pane="topRight" activeCell="D1" sqref="D1"/>
      <selection pane="bottomLeft" activeCell="A6" sqref="A6"/>
      <selection pane="bottomRight" activeCell="L1" sqref="L1"/>
    </sheetView>
  </sheetViews>
  <sheetFormatPr defaultColWidth="8.85546875" defaultRowHeight="15.75" outlineLevelRow="1" x14ac:dyDescent="0.25"/>
  <cols>
    <col min="1" max="1" width="5.42578125" style="35" customWidth="1"/>
    <col min="2" max="2" width="5.140625" style="40" customWidth="1"/>
    <col min="3" max="3" width="20" style="1" customWidth="1"/>
    <col min="4" max="15" width="12.42578125" style="95" customWidth="1"/>
    <col min="16" max="16" width="10.42578125" style="1" bestFit="1" customWidth="1"/>
    <col min="17" max="252" width="8.85546875" style="1"/>
    <col min="253" max="253" width="22.85546875" style="1" customWidth="1"/>
    <col min="254" max="508" width="8.85546875" style="1"/>
    <col min="509" max="509" width="22.85546875" style="1" customWidth="1"/>
    <col min="510" max="764" width="8.85546875" style="1"/>
    <col min="765" max="765" width="22.85546875" style="1" customWidth="1"/>
    <col min="766" max="1020" width="8.85546875" style="1"/>
    <col min="1021" max="1021" width="22.85546875" style="1" customWidth="1"/>
    <col min="1022" max="1276" width="8.85546875" style="1"/>
    <col min="1277" max="1277" width="22.85546875" style="1" customWidth="1"/>
    <col min="1278" max="1532" width="8.85546875" style="1"/>
    <col min="1533" max="1533" width="22.85546875" style="1" customWidth="1"/>
    <col min="1534" max="1788" width="8.85546875" style="1"/>
    <col min="1789" max="1789" width="22.85546875" style="1" customWidth="1"/>
    <col min="1790" max="2044" width="8.85546875" style="1"/>
    <col min="2045" max="2045" width="22.85546875" style="1" customWidth="1"/>
    <col min="2046" max="2300" width="8.85546875" style="1"/>
    <col min="2301" max="2301" width="22.85546875" style="1" customWidth="1"/>
    <col min="2302" max="2556" width="8.85546875" style="1"/>
    <col min="2557" max="2557" width="22.85546875" style="1" customWidth="1"/>
    <col min="2558" max="2812" width="8.85546875" style="1"/>
    <col min="2813" max="2813" width="22.85546875" style="1" customWidth="1"/>
    <col min="2814" max="3068" width="8.85546875" style="1"/>
    <col min="3069" max="3069" width="22.85546875" style="1" customWidth="1"/>
    <col min="3070" max="3324" width="8.85546875" style="1"/>
    <col min="3325" max="3325" width="22.85546875" style="1" customWidth="1"/>
    <col min="3326" max="3580" width="8.85546875" style="1"/>
    <col min="3581" max="3581" width="22.85546875" style="1" customWidth="1"/>
    <col min="3582" max="3836" width="8.85546875" style="1"/>
    <col min="3837" max="3837" width="22.85546875" style="1" customWidth="1"/>
    <col min="3838" max="4092" width="8.85546875" style="1"/>
    <col min="4093" max="4093" width="22.85546875" style="1" customWidth="1"/>
    <col min="4094" max="4348" width="8.85546875" style="1"/>
    <col min="4349" max="4349" width="22.85546875" style="1" customWidth="1"/>
    <col min="4350" max="4604" width="8.85546875" style="1"/>
    <col min="4605" max="4605" width="22.85546875" style="1" customWidth="1"/>
    <col min="4606" max="4860" width="8.85546875" style="1"/>
    <col min="4861" max="4861" width="22.85546875" style="1" customWidth="1"/>
    <col min="4862" max="5116" width="8.85546875" style="1"/>
    <col min="5117" max="5117" width="22.85546875" style="1" customWidth="1"/>
    <col min="5118" max="5372" width="8.85546875" style="1"/>
    <col min="5373" max="5373" width="22.85546875" style="1" customWidth="1"/>
    <col min="5374" max="5628" width="8.85546875" style="1"/>
    <col min="5629" max="5629" width="22.85546875" style="1" customWidth="1"/>
    <col min="5630" max="5884" width="8.85546875" style="1"/>
    <col min="5885" max="5885" width="22.85546875" style="1" customWidth="1"/>
    <col min="5886" max="6140" width="8.85546875" style="1"/>
    <col min="6141" max="6141" width="22.85546875" style="1" customWidth="1"/>
    <col min="6142" max="6396" width="8.85546875" style="1"/>
    <col min="6397" max="6397" width="22.85546875" style="1" customWidth="1"/>
    <col min="6398" max="6652" width="8.85546875" style="1"/>
    <col min="6653" max="6653" width="22.85546875" style="1" customWidth="1"/>
    <col min="6654" max="6908" width="8.85546875" style="1"/>
    <col min="6909" max="6909" width="22.85546875" style="1" customWidth="1"/>
    <col min="6910" max="7164" width="8.85546875" style="1"/>
    <col min="7165" max="7165" width="22.85546875" style="1" customWidth="1"/>
    <col min="7166" max="7420" width="8.85546875" style="1"/>
    <col min="7421" max="7421" width="22.85546875" style="1" customWidth="1"/>
    <col min="7422" max="7676" width="8.85546875" style="1"/>
    <col min="7677" max="7677" width="22.85546875" style="1" customWidth="1"/>
    <col min="7678" max="7932" width="8.85546875" style="1"/>
    <col min="7933" max="7933" width="22.85546875" style="1" customWidth="1"/>
    <col min="7934" max="8188" width="8.85546875" style="1"/>
    <col min="8189" max="8189" width="22.85546875" style="1" customWidth="1"/>
    <col min="8190" max="8444" width="8.85546875" style="1"/>
    <col min="8445" max="8445" width="22.85546875" style="1" customWidth="1"/>
    <col min="8446" max="8700" width="8.85546875" style="1"/>
    <col min="8701" max="8701" width="22.85546875" style="1" customWidth="1"/>
    <col min="8702" max="8956" width="8.85546875" style="1"/>
    <col min="8957" max="8957" width="22.85546875" style="1" customWidth="1"/>
    <col min="8958" max="9212" width="8.85546875" style="1"/>
    <col min="9213" max="9213" width="22.85546875" style="1" customWidth="1"/>
    <col min="9214" max="9468" width="8.85546875" style="1"/>
    <col min="9469" max="9469" width="22.85546875" style="1" customWidth="1"/>
    <col min="9470" max="9724" width="8.85546875" style="1"/>
    <col min="9725" max="9725" width="22.85546875" style="1" customWidth="1"/>
    <col min="9726" max="9980" width="8.85546875" style="1"/>
    <col min="9981" max="9981" width="22.85546875" style="1" customWidth="1"/>
    <col min="9982" max="10236" width="8.85546875" style="1"/>
    <col min="10237" max="10237" width="22.85546875" style="1" customWidth="1"/>
    <col min="10238" max="10492" width="8.85546875" style="1"/>
    <col min="10493" max="10493" width="22.85546875" style="1" customWidth="1"/>
    <col min="10494" max="10748" width="8.85546875" style="1"/>
    <col min="10749" max="10749" width="22.85546875" style="1" customWidth="1"/>
    <col min="10750" max="11004" width="8.85546875" style="1"/>
    <col min="11005" max="11005" width="22.85546875" style="1" customWidth="1"/>
    <col min="11006" max="11260" width="8.85546875" style="1"/>
    <col min="11261" max="11261" width="22.85546875" style="1" customWidth="1"/>
    <col min="11262" max="11516" width="8.85546875" style="1"/>
    <col min="11517" max="11517" width="22.85546875" style="1" customWidth="1"/>
    <col min="11518" max="11772" width="8.85546875" style="1"/>
    <col min="11773" max="11773" width="22.85546875" style="1" customWidth="1"/>
    <col min="11774" max="12028" width="8.85546875" style="1"/>
    <col min="12029" max="12029" width="22.85546875" style="1" customWidth="1"/>
    <col min="12030" max="12284" width="8.85546875" style="1"/>
    <col min="12285" max="12285" width="22.85546875" style="1" customWidth="1"/>
    <col min="12286" max="12540" width="8.85546875" style="1"/>
    <col min="12541" max="12541" width="22.85546875" style="1" customWidth="1"/>
    <col min="12542" max="12796" width="8.85546875" style="1"/>
    <col min="12797" max="12797" width="22.85546875" style="1" customWidth="1"/>
    <col min="12798" max="13052" width="8.85546875" style="1"/>
    <col min="13053" max="13053" width="22.85546875" style="1" customWidth="1"/>
    <col min="13054" max="13308" width="8.85546875" style="1"/>
    <col min="13309" max="13309" width="22.85546875" style="1" customWidth="1"/>
    <col min="13310" max="13564" width="8.85546875" style="1"/>
    <col min="13565" max="13565" width="22.85546875" style="1" customWidth="1"/>
    <col min="13566" max="13820" width="8.85546875" style="1"/>
    <col min="13821" max="13821" width="22.85546875" style="1" customWidth="1"/>
    <col min="13822" max="14076" width="8.85546875" style="1"/>
    <col min="14077" max="14077" width="22.85546875" style="1" customWidth="1"/>
    <col min="14078" max="14332" width="8.85546875" style="1"/>
    <col min="14333" max="14333" width="22.85546875" style="1" customWidth="1"/>
    <col min="14334" max="14588" width="8.85546875" style="1"/>
    <col min="14589" max="14589" width="22.85546875" style="1" customWidth="1"/>
    <col min="14590" max="14844" width="8.85546875" style="1"/>
    <col min="14845" max="14845" width="22.85546875" style="1" customWidth="1"/>
    <col min="14846" max="15100" width="8.85546875" style="1"/>
    <col min="15101" max="15101" width="22.85546875" style="1" customWidth="1"/>
    <col min="15102" max="15356" width="8.85546875" style="1"/>
    <col min="15357" max="15357" width="22.85546875" style="1" customWidth="1"/>
    <col min="15358" max="15612" width="8.85546875" style="1"/>
    <col min="15613" max="15613" width="22.85546875" style="1" customWidth="1"/>
    <col min="15614" max="15868" width="8.85546875" style="1"/>
    <col min="15869" max="15869" width="22.85546875" style="1" customWidth="1"/>
    <col min="15870" max="16124" width="8.85546875" style="1"/>
    <col min="16125" max="16125" width="22.85546875" style="1" customWidth="1"/>
    <col min="16126" max="16384" width="8.85546875" style="1"/>
  </cols>
  <sheetData>
    <row r="1" spans="1:17" ht="20.25" x14ac:dyDescent="0.3">
      <c r="A1" s="22" t="str">
        <f>'Student Info'!$A$1</f>
        <v>Blue Oak Charter School</v>
      </c>
    </row>
    <row r="2" spans="1:17" ht="18.75" x14ac:dyDescent="0.3">
      <c r="A2" s="21" t="s">
        <v>665</v>
      </c>
    </row>
    <row r="3" spans="1:17" ht="18.75" x14ac:dyDescent="0.3">
      <c r="A3" s="21" t="str">
        <f>'Student Info'!$B$3</f>
        <v>Five Year Budget, 2017-18 to 2021-22</v>
      </c>
    </row>
    <row r="4" spans="1:17" ht="18.75" x14ac:dyDescent="0.3">
      <c r="A4" s="21"/>
    </row>
    <row r="5" spans="1:17" ht="18.75" x14ac:dyDescent="0.3">
      <c r="A5" s="29"/>
      <c r="B5" s="41"/>
      <c r="C5" s="29"/>
      <c r="D5" s="96"/>
      <c r="E5" s="96"/>
      <c r="F5" s="96"/>
      <c r="G5" s="96"/>
      <c r="H5" s="96"/>
      <c r="I5" s="96"/>
      <c r="J5" s="96"/>
      <c r="K5" s="96"/>
      <c r="L5" s="96"/>
      <c r="M5" s="96"/>
      <c r="N5" s="96"/>
      <c r="O5" s="96"/>
    </row>
    <row r="6" spans="1:17" ht="18.75" x14ac:dyDescent="0.3">
      <c r="A6" s="21" t="str">
        <f>'Student Info'!D7</f>
        <v>2017-18</v>
      </c>
      <c r="B6" s="1"/>
      <c r="D6" s="31"/>
      <c r="F6" s="97"/>
      <c r="G6" s="97"/>
      <c r="H6" s="97"/>
      <c r="I6" s="31"/>
      <c r="J6" s="31"/>
      <c r="K6" s="97"/>
      <c r="L6" s="97"/>
      <c r="M6" s="97"/>
      <c r="N6" s="97"/>
      <c r="O6" s="97"/>
    </row>
    <row r="7" spans="1:17" ht="159.75" customHeight="1" x14ac:dyDescent="0.3">
      <c r="A7" s="47"/>
      <c r="B7" s="47"/>
      <c r="C7" s="47"/>
      <c r="D7" s="47"/>
      <c r="E7" s="47"/>
      <c r="F7" s="47"/>
      <c r="G7" s="47"/>
      <c r="H7" s="47"/>
      <c r="I7" s="47"/>
      <c r="J7" s="47"/>
      <c r="K7" s="47"/>
      <c r="L7" s="47"/>
      <c r="M7" s="47"/>
      <c r="N7" s="47"/>
      <c r="O7" s="47"/>
      <c r="P7" s="47"/>
      <c r="Q7" s="47"/>
    </row>
    <row r="8" spans="1:17" ht="159.75" customHeight="1" x14ac:dyDescent="0.3">
      <c r="A8" s="47"/>
      <c r="B8" s="47"/>
      <c r="C8" s="47"/>
      <c r="D8" s="47"/>
      <c r="E8" s="47"/>
      <c r="F8" s="47"/>
      <c r="G8" s="47"/>
      <c r="H8" s="47"/>
      <c r="I8" s="47"/>
      <c r="J8" s="47"/>
      <c r="K8" s="47"/>
      <c r="L8" s="47"/>
      <c r="M8" s="47"/>
      <c r="N8" s="47"/>
      <c r="O8" s="47"/>
      <c r="P8" s="47"/>
      <c r="Q8" s="47"/>
    </row>
    <row r="9" spans="1:17" ht="159.75" customHeight="1" x14ac:dyDescent="0.3">
      <c r="A9" s="47"/>
      <c r="B9" s="47"/>
      <c r="C9" s="47"/>
      <c r="D9" s="47"/>
      <c r="E9" s="47"/>
      <c r="F9" s="47"/>
      <c r="G9" s="47"/>
      <c r="H9" s="47"/>
      <c r="I9" s="47"/>
      <c r="J9" s="47"/>
      <c r="K9" s="47"/>
      <c r="L9" s="47"/>
      <c r="M9" s="47"/>
      <c r="N9" s="47"/>
      <c r="O9" s="47"/>
      <c r="P9" s="47"/>
      <c r="Q9" s="47"/>
    </row>
    <row r="10" spans="1:17" s="40" customFormat="1" ht="16.5" thickBot="1" x14ac:dyDescent="0.3">
      <c r="A10" s="3"/>
      <c r="C10" s="1"/>
      <c r="D10" s="145" t="s">
        <v>818</v>
      </c>
      <c r="E10" s="145" t="s">
        <v>819</v>
      </c>
      <c r="F10" s="145" t="s">
        <v>820</v>
      </c>
      <c r="G10" s="145" t="s">
        <v>821</v>
      </c>
      <c r="H10" s="145" t="s">
        <v>822</v>
      </c>
      <c r="I10" s="145" t="s">
        <v>823</v>
      </c>
      <c r="J10" s="145" t="s">
        <v>824</v>
      </c>
      <c r="K10" s="145" t="s">
        <v>825</v>
      </c>
      <c r="L10" s="145" t="s">
        <v>826</v>
      </c>
      <c r="M10" s="145" t="s">
        <v>827</v>
      </c>
      <c r="N10" s="145" t="s">
        <v>828</v>
      </c>
      <c r="O10" s="145" t="s">
        <v>829</v>
      </c>
    </row>
    <row r="11" spans="1:17" s="40" customFormat="1" ht="16.5" thickBot="1" x14ac:dyDescent="0.3">
      <c r="A11" s="144"/>
      <c r="B11" s="131"/>
      <c r="C11" s="146" t="str">
        <f>'Cash Flow $s Yr1'!A171</f>
        <v>Projected Monthly Cash Balance</v>
      </c>
      <c r="D11" s="147">
        <f>'Cash Flow $s Yr1'!D$171</f>
        <v>-37208.568999999989</v>
      </c>
      <c r="E11" s="147">
        <f>'Cash Flow $s Yr1'!E$171</f>
        <v>-149688.56199999995</v>
      </c>
      <c r="F11" s="147">
        <f>'Cash Flow $s Yr1'!F$171</f>
        <v>-60224.207649999968</v>
      </c>
      <c r="G11" s="147">
        <f>'Cash Flow $s Yr1'!G$171</f>
        <v>-210976.17064999999</v>
      </c>
      <c r="H11" s="147">
        <f>'Cash Flow $s Yr1'!H$171</f>
        <v>-165871.69365000003</v>
      </c>
      <c r="I11" s="147">
        <f>'Cash Flow $s Yr1'!I$171</f>
        <v>-72690.239225000085</v>
      </c>
      <c r="J11" s="147">
        <f>'Cash Flow $s Yr1'!J$171</f>
        <v>-176113.96837500011</v>
      </c>
      <c r="K11" s="147">
        <f>'Cash Flow $s Yr1'!K$171</f>
        <v>-154511.98487500014</v>
      </c>
      <c r="L11" s="147">
        <f>'Cash Flow $s Yr1'!L$171</f>
        <v>-36166.655450000137</v>
      </c>
      <c r="M11" s="147">
        <f>'Cash Flow $s Yr1'!M$171</f>
        <v>-124620.08695000014</v>
      </c>
      <c r="N11" s="147">
        <f>'Cash Flow $s Yr1'!N$171</f>
        <v>-104498.71645000012</v>
      </c>
      <c r="O11" s="148">
        <f>'Cash Flow $s Yr1'!O$171</f>
        <v>-59444.148600000073</v>
      </c>
    </row>
    <row r="12" spans="1:17" s="40" customFormat="1" hidden="1" outlineLevel="1" x14ac:dyDescent="0.25">
      <c r="A12" s="36"/>
      <c r="C12" s="1"/>
      <c r="D12" s="95"/>
      <c r="E12" s="95"/>
      <c r="F12" s="95"/>
      <c r="G12" s="95"/>
      <c r="H12" s="95"/>
      <c r="I12" s="95"/>
      <c r="J12" s="95"/>
      <c r="K12" s="95"/>
      <c r="L12" s="95"/>
      <c r="M12" s="95"/>
      <c r="N12" s="95"/>
      <c r="O12" s="95"/>
    </row>
    <row r="13" spans="1:17" s="40" customFormat="1" ht="18.75" hidden="1" outlineLevel="1" x14ac:dyDescent="0.3">
      <c r="A13" s="21" t="str">
        <f>'Student Info'!E7</f>
        <v>2018-19</v>
      </c>
      <c r="C13" s="1"/>
      <c r="D13" s="31"/>
      <c r="E13" s="95"/>
      <c r="F13" s="97"/>
      <c r="G13" s="97"/>
      <c r="H13" s="97"/>
      <c r="I13" s="31"/>
      <c r="J13" s="31"/>
      <c r="K13" s="97"/>
      <c r="L13" s="97"/>
      <c r="M13" s="97"/>
      <c r="N13" s="97"/>
      <c r="O13" s="97"/>
    </row>
    <row r="14" spans="1:17" s="40" customFormat="1" ht="150.75" hidden="1" customHeight="1" outlineLevel="1" x14ac:dyDescent="0.3">
      <c r="A14" s="47"/>
      <c r="B14" s="47"/>
      <c r="C14" s="47"/>
      <c r="D14" s="47"/>
      <c r="E14" s="47"/>
      <c r="F14" s="47"/>
      <c r="G14" s="47"/>
      <c r="H14" s="47"/>
      <c r="I14" s="47"/>
      <c r="J14" s="47"/>
      <c r="K14" s="47"/>
      <c r="L14" s="47"/>
      <c r="M14" s="47"/>
      <c r="N14" s="47"/>
      <c r="O14" s="47"/>
    </row>
    <row r="15" spans="1:17" s="40" customFormat="1" ht="150.75" hidden="1" customHeight="1" outlineLevel="1" x14ac:dyDescent="0.3">
      <c r="A15" s="47"/>
      <c r="B15" s="47"/>
      <c r="C15" s="47"/>
      <c r="D15" s="47"/>
      <c r="E15" s="47"/>
      <c r="F15" s="47"/>
      <c r="G15" s="47"/>
      <c r="H15" s="47"/>
      <c r="I15" s="47"/>
      <c r="J15" s="47"/>
      <c r="K15" s="47"/>
      <c r="L15" s="47"/>
      <c r="M15" s="47"/>
      <c r="N15" s="47"/>
      <c r="O15" s="47"/>
    </row>
    <row r="16" spans="1:17" s="40" customFormat="1" ht="150.75" hidden="1" customHeight="1" outlineLevel="1" x14ac:dyDescent="0.3">
      <c r="A16" s="47"/>
      <c r="B16" s="47"/>
      <c r="C16" s="47"/>
      <c r="D16" s="47"/>
      <c r="E16" s="47"/>
      <c r="F16" s="47"/>
      <c r="G16" s="47"/>
      <c r="H16" s="47"/>
      <c r="I16" s="47"/>
      <c r="J16" s="47"/>
      <c r="K16" s="47"/>
      <c r="L16" s="47"/>
      <c r="M16" s="47"/>
      <c r="N16" s="47"/>
      <c r="O16" s="47"/>
    </row>
    <row r="17" spans="1:15" s="40" customFormat="1" ht="16.5" hidden="1" outlineLevel="1" thickBot="1" x14ac:dyDescent="0.3">
      <c r="A17" s="3"/>
      <c r="C17" s="1"/>
      <c r="D17" s="145" t="s">
        <v>818</v>
      </c>
      <c r="E17" s="145" t="s">
        <v>819</v>
      </c>
      <c r="F17" s="145" t="s">
        <v>820</v>
      </c>
      <c r="G17" s="145" t="s">
        <v>821</v>
      </c>
      <c r="H17" s="145" t="s">
        <v>822</v>
      </c>
      <c r="I17" s="145" t="s">
        <v>823</v>
      </c>
      <c r="J17" s="145" t="s">
        <v>824</v>
      </c>
      <c r="K17" s="145" t="s">
        <v>825</v>
      </c>
      <c r="L17" s="145" t="s">
        <v>826</v>
      </c>
      <c r="M17" s="145" t="s">
        <v>827</v>
      </c>
      <c r="N17" s="145" t="s">
        <v>828</v>
      </c>
      <c r="O17" s="145" t="s">
        <v>829</v>
      </c>
    </row>
    <row r="18" spans="1:15" s="40" customFormat="1" ht="16.5" hidden="1" outlineLevel="1" thickBot="1" x14ac:dyDescent="0.3">
      <c r="A18" s="144"/>
      <c r="B18" s="131"/>
      <c r="C18" s="146" t="str">
        <f>$C$11</f>
        <v>Projected Monthly Cash Balance</v>
      </c>
      <c r="D18" s="147" t="e">
        <f>'Cash Flow $s Yr2'!D$169</f>
        <v>#REF!</v>
      </c>
      <c r="E18" s="147" t="e">
        <f>'Cash Flow $s Yr2'!E$169</f>
        <v>#REF!</v>
      </c>
      <c r="F18" s="147" t="e">
        <f>'Cash Flow $s Yr2'!F$169</f>
        <v>#REF!</v>
      </c>
      <c r="G18" s="147" t="e">
        <f>'Cash Flow $s Yr2'!G$169</f>
        <v>#REF!</v>
      </c>
      <c r="H18" s="147" t="e">
        <f>'Cash Flow $s Yr2'!H$169</f>
        <v>#REF!</v>
      </c>
      <c r="I18" s="147" t="e">
        <f>'Cash Flow $s Yr2'!I$169</f>
        <v>#REF!</v>
      </c>
      <c r="J18" s="147" t="e">
        <f>'Cash Flow $s Yr2'!J$169</f>
        <v>#REF!</v>
      </c>
      <c r="K18" s="147" t="e">
        <f>'Cash Flow $s Yr2'!K$169</f>
        <v>#REF!</v>
      </c>
      <c r="L18" s="147" t="e">
        <f>'Cash Flow $s Yr2'!L$169</f>
        <v>#REF!</v>
      </c>
      <c r="M18" s="147" t="e">
        <f>'Cash Flow $s Yr2'!M$169</f>
        <v>#REF!</v>
      </c>
      <c r="N18" s="147" t="e">
        <f>'Cash Flow $s Yr2'!N$169</f>
        <v>#REF!</v>
      </c>
      <c r="O18" s="148" t="e">
        <f>'Cash Flow $s Yr2'!O$169</f>
        <v>#REF!</v>
      </c>
    </row>
    <row r="19" spans="1:15" hidden="1" outlineLevel="1" x14ac:dyDescent="0.25"/>
    <row r="20" spans="1:15" ht="18.75" hidden="1" outlineLevel="1" x14ac:dyDescent="0.3">
      <c r="A20" s="21" t="str">
        <f>'Student Info'!F7</f>
        <v>2019-20</v>
      </c>
      <c r="B20" s="1"/>
      <c r="D20" s="31"/>
      <c r="F20" s="97"/>
      <c r="G20" s="97"/>
      <c r="H20" s="97"/>
      <c r="I20" s="31"/>
      <c r="J20" s="31"/>
      <c r="K20" s="97"/>
      <c r="L20" s="97"/>
      <c r="M20" s="97"/>
      <c r="N20" s="97"/>
      <c r="O20" s="97"/>
    </row>
    <row r="21" spans="1:15" ht="159" hidden="1" customHeight="1" outlineLevel="1" x14ac:dyDescent="0.3">
      <c r="A21" s="47"/>
      <c r="B21" s="47"/>
      <c r="C21" s="47"/>
      <c r="D21" s="47"/>
      <c r="E21" s="47"/>
      <c r="F21" s="47"/>
      <c r="G21" s="47"/>
      <c r="H21" s="47"/>
      <c r="I21" s="47"/>
      <c r="J21" s="47"/>
      <c r="K21" s="47"/>
      <c r="L21" s="47"/>
      <c r="M21" s="47"/>
      <c r="N21" s="47"/>
      <c r="O21" s="47"/>
    </row>
    <row r="22" spans="1:15" ht="159" hidden="1" customHeight="1" outlineLevel="1" x14ac:dyDescent="0.3">
      <c r="A22" s="47"/>
      <c r="B22" s="47"/>
      <c r="C22" s="47"/>
      <c r="D22" s="47"/>
      <c r="E22" s="47"/>
      <c r="F22" s="47"/>
      <c r="G22" s="47"/>
      <c r="H22" s="47"/>
      <c r="I22" s="47"/>
      <c r="J22" s="47"/>
      <c r="K22" s="47"/>
      <c r="L22" s="47"/>
      <c r="M22" s="47"/>
      <c r="N22" s="47"/>
      <c r="O22" s="47"/>
    </row>
    <row r="23" spans="1:15" ht="159" hidden="1" customHeight="1" outlineLevel="1" x14ac:dyDescent="0.3">
      <c r="A23" s="47"/>
      <c r="B23" s="47"/>
      <c r="C23" s="47"/>
      <c r="D23" s="47"/>
      <c r="E23" s="47"/>
      <c r="F23" s="47"/>
      <c r="G23" s="47"/>
      <c r="H23" s="47"/>
      <c r="I23" s="47"/>
      <c r="J23" s="47"/>
      <c r="K23" s="47"/>
      <c r="L23" s="47"/>
      <c r="M23" s="47"/>
      <c r="N23" s="47"/>
      <c r="O23" s="47"/>
    </row>
    <row r="24" spans="1:15" ht="16.5" hidden="1" outlineLevel="1" thickBot="1" x14ac:dyDescent="0.3">
      <c r="A24" s="3"/>
      <c r="D24" s="145" t="s">
        <v>818</v>
      </c>
      <c r="E24" s="145" t="s">
        <v>819</v>
      </c>
      <c r="F24" s="145" t="s">
        <v>820</v>
      </c>
      <c r="G24" s="145" t="s">
        <v>821</v>
      </c>
      <c r="H24" s="145" t="s">
        <v>822</v>
      </c>
      <c r="I24" s="145" t="s">
        <v>823</v>
      </c>
      <c r="J24" s="145" t="s">
        <v>824</v>
      </c>
      <c r="K24" s="145" t="s">
        <v>825</v>
      </c>
      <c r="L24" s="145" t="s">
        <v>826</v>
      </c>
      <c r="M24" s="145" t="s">
        <v>827</v>
      </c>
      <c r="N24" s="145" t="s">
        <v>828</v>
      </c>
      <c r="O24" s="145" t="s">
        <v>829</v>
      </c>
    </row>
    <row r="25" spans="1:15" ht="16.5" hidden="1" outlineLevel="1" thickBot="1" x14ac:dyDescent="0.3">
      <c r="A25" s="144"/>
      <c r="B25" s="131"/>
      <c r="C25" s="146" t="str">
        <f>$C$11</f>
        <v>Projected Monthly Cash Balance</v>
      </c>
      <c r="D25" s="155" t="e">
        <f>'Cash Flow $s Yr3'!D$168</f>
        <v>#REF!</v>
      </c>
      <c r="E25" s="147" t="e">
        <f>'Cash Flow $s Yr3'!E$168</f>
        <v>#REF!</v>
      </c>
      <c r="F25" s="147" t="e">
        <f>'Cash Flow $s Yr3'!F$168</f>
        <v>#REF!</v>
      </c>
      <c r="G25" s="147" t="e">
        <f>'Cash Flow $s Yr3'!G$168</f>
        <v>#REF!</v>
      </c>
      <c r="H25" s="147" t="e">
        <f>'Cash Flow $s Yr3'!H$168</f>
        <v>#REF!</v>
      </c>
      <c r="I25" s="147" t="e">
        <f>'Cash Flow $s Yr3'!I$168</f>
        <v>#REF!</v>
      </c>
      <c r="J25" s="147" t="e">
        <f>'Cash Flow $s Yr3'!J$168</f>
        <v>#REF!</v>
      </c>
      <c r="K25" s="147" t="e">
        <f>'Cash Flow $s Yr3'!K$168</f>
        <v>#REF!</v>
      </c>
      <c r="L25" s="147" t="e">
        <f>'Cash Flow $s Yr3'!L$168</f>
        <v>#REF!</v>
      </c>
      <c r="M25" s="147" t="e">
        <f>'Cash Flow $s Yr3'!M$168</f>
        <v>#REF!</v>
      </c>
      <c r="N25" s="147" t="e">
        <f>'Cash Flow $s Yr3'!N$168</f>
        <v>#REF!</v>
      </c>
      <c r="O25" s="148" t="e">
        <f>'Cash Flow $s Yr3'!O$168</f>
        <v>#REF!</v>
      </c>
    </row>
    <row r="26" spans="1:15" hidden="1" outlineLevel="1" x14ac:dyDescent="0.25"/>
    <row r="27" spans="1:15" ht="18.75" hidden="1" outlineLevel="1" x14ac:dyDescent="0.3">
      <c r="A27" s="21" t="str">
        <f>'Student Info'!G7</f>
        <v>2020-21</v>
      </c>
      <c r="B27" s="1"/>
      <c r="D27" s="31"/>
      <c r="F27" s="97"/>
      <c r="G27" s="97"/>
      <c r="H27" s="97"/>
      <c r="I27" s="31"/>
      <c r="J27" s="31"/>
      <c r="K27" s="97"/>
      <c r="L27" s="97"/>
      <c r="M27" s="97"/>
      <c r="N27" s="97"/>
      <c r="O27" s="97"/>
    </row>
    <row r="28" spans="1:15" ht="159" hidden="1" customHeight="1" outlineLevel="1" x14ac:dyDescent="0.3">
      <c r="A28" s="47"/>
      <c r="B28" s="47"/>
      <c r="C28" s="47"/>
      <c r="D28" s="47"/>
      <c r="E28" s="47"/>
      <c r="F28" s="47"/>
      <c r="G28" s="47"/>
      <c r="H28" s="47"/>
      <c r="I28" s="47"/>
      <c r="J28" s="47"/>
      <c r="K28" s="47"/>
      <c r="L28" s="47"/>
      <c r="M28" s="47"/>
      <c r="N28" s="47"/>
      <c r="O28" s="47"/>
    </row>
    <row r="29" spans="1:15" ht="159" hidden="1" customHeight="1" outlineLevel="1" x14ac:dyDescent="0.3">
      <c r="A29" s="47"/>
      <c r="B29" s="47"/>
      <c r="C29" s="47"/>
      <c r="D29" s="47"/>
      <c r="E29" s="47"/>
      <c r="F29" s="47"/>
      <c r="G29" s="47"/>
      <c r="H29" s="47"/>
      <c r="I29" s="47"/>
      <c r="J29" s="47"/>
      <c r="K29" s="47"/>
      <c r="L29" s="47"/>
      <c r="M29" s="47"/>
      <c r="N29" s="47"/>
      <c r="O29" s="47"/>
    </row>
    <row r="30" spans="1:15" ht="159" hidden="1" customHeight="1" outlineLevel="1" x14ac:dyDescent="0.3">
      <c r="A30" s="47"/>
      <c r="B30" s="47"/>
      <c r="C30" s="47"/>
      <c r="D30" s="47"/>
      <c r="E30" s="47"/>
      <c r="F30" s="47"/>
      <c r="G30" s="47"/>
      <c r="H30" s="47"/>
      <c r="I30" s="47"/>
      <c r="J30" s="47"/>
      <c r="K30" s="47"/>
      <c r="L30" s="47"/>
      <c r="M30" s="47"/>
      <c r="N30" s="47"/>
      <c r="O30" s="47"/>
    </row>
    <row r="31" spans="1:15" ht="16.5" hidden="1" outlineLevel="1" thickBot="1" x14ac:dyDescent="0.3">
      <c r="A31" s="3"/>
      <c r="D31" s="145" t="s">
        <v>818</v>
      </c>
      <c r="E31" s="145" t="s">
        <v>819</v>
      </c>
      <c r="F31" s="145" t="s">
        <v>820</v>
      </c>
      <c r="G31" s="145" t="s">
        <v>821</v>
      </c>
      <c r="H31" s="145" t="s">
        <v>822</v>
      </c>
      <c r="I31" s="145" t="s">
        <v>823</v>
      </c>
      <c r="J31" s="145" t="s">
        <v>824</v>
      </c>
      <c r="K31" s="145" t="s">
        <v>825</v>
      </c>
      <c r="L31" s="145" t="s">
        <v>826</v>
      </c>
      <c r="M31" s="145" t="s">
        <v>827</v>
      </c>
      <c r="N31" s="145" t="s">
        <v>828</v>
      </c>
      <c r="O31" s="145" t="s">
        <v>829</v>
      </c>
    </row>
    <row r="32" spans="1:15" ht="16.5" hidden="1" outlineLevel="1" thickBot="1" x14ac:dyDescent="0.3">
      <c r="A32" s="144"/>
      <c r="B32" s="131"/>
      <c r="C32" s="146" t="str">
        <f>$C$11</f>
        <v>Projected Monthly Cash Balance</v>
      </c>
      <c r="D32" s="155" t="e">
        <f>'Cash Flow $s Yr4'!D$169</f>
        <v>#REF!</v>
      </c>
      <c r="E32" s="147" t="e">
        <f>'Cash Flow $s Yr4'!E$169</f>
        <v>#REF!</v>
      </c>
      <c r="F32" s="147" t="e">
        <f>'Cash Flow $s Yr4'!F$169</f>
        <v>#REF!</v>
      </c>
      <c r="G32" s="147" t="e">
        <f>'Cash Flow $s Yr4'!G$169</f>
        <v>#REF!</v>
      </c>
      <c r="H32" s="147" t="e">
        <f>'Cash Flow $s Yr4'!H$169</f>
        <v>#REF!</v>
      </c>
      <c r="I32" s="147" t="e">
        <f>'Cash Flow $s Yr4'!I$169</f>
        <v>#REF!</v>
      </c>
      <c r="J32" s="147" t="e">
        <f>'Cash Flow $s Yr4'!J$169</f>
        <v>#REF!</v>
      </c>
      <c r="K32" s="147" t="e">
        <f>'Cash Flow $s Yr4'!K$169</f>
        <v>#REF!</v>
      </c>
      <c r="L32" s="147" t="e">
        <f>'Cash Flow $s Yr4'!L$169</f>
        <v>#REF!</v>
      </c>
      <c r="M32" s="147" t="e">
        <f>'Cash Flow $s Yr4'!M$169</f>
        <v>#REF!</v>
      </c>
      <c r="N32" s="147" t="e">
        <f>'Cash Flow $s Yr4'!N$169</f>
        <v>#REF!</v>
      </c>
      <c r="O32" s="148" t="e">
        <f>'Cash Flow $s Yr4'!O$169</f>
        <v>#REF!</v>
      </c>
    </row>
    <row r="33" spans="1:17" hidden="1" outlineLevel="1" x14ac:dyDescent="0.25"/>
    <row r="34" spans="1:17" ht="18.75" hidden="1" outlineLevel="1" x14ac:dyDescent="0.3">
      <c r="A34" s="21" t="str">
        <f>'Student Info'!H7</f>
        <v>2021-22</v>
      </c>
      <c r="B34" s="1"/>
      <c r="D34" s="31"/>
      <c r="F34" s="97"/>
      <c r="G34" s="97"/>
      <c r="H34" s="97"/>
      <c r="I34" s="31"/>
      <c r="J34" s="31"/>
      <c r="K34" s="97"/>
      <c r="L34" s="97"/>
      <c r="M34" s="97"/>
      <c r="N34" s="97"/>
      <c r="O34" s="97"/>
    </row>
    <row r="35" spans="1:17" ht="159.75" hidden="1" customHeight="1" outlineLevel="1" x14ac:dyDescent="0.3">
      <c r="A35" s="47"/>
      <c r="B35" s="47"/>
      <c r="C35" s="47"/>
      <c r="D35" s="47"/>
      <c r="E35" s="47"/>
      <c r="F35" s="47"/>
      <c r="G35" s="47"/>
      <c r="H35" s="47"/>
      <c r="I35" s="47"/>
      <c r="J35" s="47"/>
      <c r="K35" s="47"/>
      <c r="L35" s="47"/>
      <c r="M35" s="47"/>
      <c r="N35" s="47"/>
      <c r="O35" s="47"/>
    </row>
    <row r="36" spans="1:17" ht="159.75" hidden="1" customHeight="1" outlineLevel="1" x14ac:dyDescent="0.3">
      <c r="A36" s="47"/>
      <c r="B36" s="47"/>
      <c r="C36" s="47"/>
      <c r="D36" s="47"/>
      <c r="E36" s="47"/>
      <c r="F36" s="47"/>
      <c r="G36" s="47"/>
      <c r="H36" s="47"/>
      <c r="I36" s="47"/>
      <c r="J36" s="47"/>
      <c r="K36" s="47"/>
      <c r="L36" s="47"/>
      <c r="M36" s="47"/>
      <c r="N36" s="47"/>
      <c r="O36" s="47"/>
    </row>
    <row r="37" spans="1:17" ht="159.75" hidden="1" customHeight="1" outlineLevel="1" x14ac:dyDescent="0.3">
      <c r="A37" s="47"/>
      <c r="B37" s="47"/>
      <c r="C37" s="47"/>
      <c r="D37" s="47"/>
      <c r="E37" s="47"/>
      <c r="F37" s="47"/>
      <c r="G37" s="47"/>
      <c r="H37" s="47"/>
      <c r="I37" s="47"/>
      <c r="J37" s="47"/>
      <c r="K37" s="47"/>
      <c r="L37" s="47"/>
      <c r="M37" s="47"/>
      <c r="N37" s="47"/>
      <c r="O37" s="47"/>
    </row>
    <row r="38" spans="1:17" ht="16.5" hidden="1" outlineLevel="1" thickBot="1" x14ac:dyDescent="0.3">
      <c r="A38" s="3"/>
      <c r="D38" s="145" t="s">
        <v>818</v>
      </c>
      <c r="E38" s="145" t="s">
        <v>819</v>
      </c>
      <c r="F38" s="145" t="s">
        <v>820</v>
      </c>
      <c r="G38" s="145" t="s">
        <v>821</v>
      </c>
      <c r="H38" s="145" t="s">
        <v>822</v>
      </c>
      <c r="I38" s="145" t="s">
        <v>823</v>
      </c>
      <c r="J38" s="145" t="s">
        <v>824</v>
      </c>
      <c r="K38" s="145" t="s">
        <v>825</v>
      </c>
      <c r="L38" s="145" t="s">
        <v>826</v>
      </c>
      <c r="M38" s="145" t="s">
        <v>827</v>
      </c>
      <c r="N38" s="145" t="s">
        <v>828</v>
      </c>
      <c r="O38" s="145" t="s">
        <v>829</v>
      </c>
    </row>
    <row r="39" spans="1:17" ht="16.5" hidden="1" outlineLevel="1" thickBot="1" x14ac:dyDescent="0.3">
      <c r="A39" s="144"/>
      <c r="B39" s="131"/>
      <c r="C39" s="146" t="str">
        <f>$C$11</f>
        <v>Projected Monthly Cash Balance</v>
      </c>
      <c r="D39" s="155" t="e">
        <f>'Cash Flow $s Yr5'!D$169</f>
        <v>#REF!</v>
      </c>
      <c r="E39" s="147" t="e">
        <f>'Cash Flow $s Yr5'!E$169</f>
        <v>#REF!</v>
      </c>
      <c r="F39" s="147" t="e">
        <f>'Cash Flow $s Yr5'!F$169</f>
        <v>#REF!</v>
      </c>
      <c r="G39" s="147" t="e">
        <f>'Cash Flow $s Yr5'!G$169</f>
        <v>#REF!</v>
      </c>
      <c r="H39" s="147" t="e">
        <f>'Cash Flow $s Yr5'!H$169</f>
        <v>#REF!</v>
      </c>
      <c r="I39" s="147" t="e">
        <f>'Cash Flow $s Yr5'!I$169</f>
        <v>#REF!</v>
      </c>
      <c r="J39" s="147" t="e">
        <f>'Cash Flow $s Yr5'!J$169</f>
        <v>#REF!</v>
      </c>
      <c r="K39" s="147" t="e">
        <f>'Cash Flow $s Yr5'!K$169</f>
        <v>#REF!</v>
      </c>
      <c r="L39" s="147" t="e">
        <f>'Cash Flow $s Yr5'!L$169</f>
        <v>#REF!</v>
      </c>
      <c r="M39" s="147" t="e">
        <f>'Cash Flow $s Yr5'!M$169</f>
        <v>#REF!</v>
      </c>
      <c r="N39" s="147" t="e">
        <f>'Cash Flow $s Yr5'!N$169</f>
        <v>#REF!</v>
      </c>
      <c r="O39" s="148" t="e">
        <f>'Cash Flow $s Yr5'!O$169</f>
        <v>#REF!</v>
      </c>
    </row>
    <row r="40" spans="1:17" hidden="1" outlineLevel="1" x14ac:dyDescent="0.25"/>
    <row r="41" spans="1:17" ht="18.75" hidden="1" outlineLevel="1" x14ac:dyDescent="0.3">
      <c r="A41" s="21" t="s">
        <v>696</v>
      </c>
      <c r="B41" s="1"/>
      <c r="D41" s="31"/>
      <c r="F41" s="97"/>
      <c r="G41" s="97"/>
      <c r="H41" s="97"/>
      <c r="I41" s="31"/>
      <c r="J41" s="31"/>
      <c r="K41" s="97"/>
      <c r="L41" s="97"/>
      <c r="M41" s="97"/>
      <c r="N41" s="97"/>
      <c r="O41" s="97"/>
    </row>
    <row r="42" spans="1:17" ht="159.75" hidden="1" customHeight="1" outlineLevel="1" x14ac:dyDescent="0.3">
      <c r="A42" s="47"/>
      <c r="B42" s="47"/>
      <c r="C42" s="47"/>
      <c r="D42" s="47"/>
      <c r="E42" s="47"/>
      <c r="F42" s="47"/>
      <c r="G42" s="47"/>
      <c r="H42" s="47"/>
      <c r="I42" s="47"/>
      <c r="J42" s="47"/>
      <c r="K42" s="47"/>
      <c r="L42" s="47"/>
      <c r="M42" s="47"/>
      <c r="N42" s="47"/>
      <c r="O42" s="47"/>
      <c r="P42" s="47"/>
      <c r="Q42" s="47"/>
    </row>
    <row r="43" spans="1:17" ht="159.75" hidden="1" customHeight="1" outlineLevel="1" x14ac:dyDescent="0.3">
      <c r="A43" s="47"/>
      <c r="B43" s="47"/>
      <c r="C43" s="47"/>
      <c r="D43" s="47"/>
      <c r="E43" s="47"/>
      <c r="F43" s="47"/>
      <c r="G43" s="47"/>
      <c r="H43" s="47"/>
      <c r="I43" s="47"/>
      <c r="J43" s="47"/>
      <c r="K43" s="47"/>
      <c r="L43" s="47"/>
      <c r="M43" s="47"/>
      <c r="N43" s="47"/>
      <c r="O43" s="47"/>
      <c r="P43" s="47"/>
      <c r="Q43" s="47"/>
    </row>
    <row r="44" spans="1:17" ht="159.75" hidden="1" customHeight="1" outlineLevel="1" x14ac:dyDescent="0.3">
      <c r="A44" s="47"/>
      <c r="B44" s="47"/>
      <c r="C44" s="47"/>
      <c r="D44" s="47"/>
      <c r="E44" s="47"/>
      <c r="F44" s="47"/>
      <c r="G44" s="47"/>
      <c r="H44" s="47"/>
      <c r="I44" s="47"/>
      <c r="J44" s="47"/>
      <c r="K44" s="47"/>
      <c r="L44" s="47"/>
      <c r="M44" s="47"/>
      <c r="N44" s="47"/>
      <c r="O44" s="47"/>
      <c r="P44" s="47"/>
      <c r="Q44" s="47"/>
    </row>
    <row r="45" spans="1:17" s="40" customFormat="1" ht="16.5" hidden="1" outlineLevel="1" thickBot="1" x14ac:dyDescent="0.3">
      <c r="A45" s="3"/>
      <c r="C45" s="1"/>
      <c r="D45" s="145" t="s">
        <v>818</v>
      </c>
      <c r="E45" s="145" t="s">
        <v>819</v>
      </c>
      <c r="F45" s="145" t="s">
        <v>820</v>
      </c>
      <c r="G45" s="145" t="s">
        <v>821</v>
      </c>
      <c r="H45" s="145" t="s">
        <v>822</v>
      </c>
      <c r="I45" s="145" t="s">
        <v>823</v>
      </c>
      <c r="J45" s="145" t="s">
        <v>824</v>
      </c>
      <c r="K45" s="145" t="s">
        <v>825</v>
      </c>
      <c r="L45" s="145" t="s">
        <v>826</v>
      </c>
      <c r="M45" s="145" t="s">
        <v>827</v>
      </c>
      <c r="N45" s="145" t="s">
        <v>828</v>
      </c>
      <c r="O45" s="145" t="s">
        <v>829</v>
      </c>
    </row>
    <row r="46" spans="1:17" s="40" customFormat="1" ht="16.5" hidden="1" outlineLevel="1" thickBot="1" x14ac:dyDescent="0.3">
      <c r="A46" s="144"/>
      <c r="B46" s="131"/>
      <c r="C46" s="146" t="str">
        <f>$C$11</f>
        <v>Projected Monthly Cash Balance</v>
      </c>
      <c r="D46" s="147" t="e">
        <f>SUM(D39,D32,D25,D18,D11)</f>
        <v>#REF!</v>
      </c>
      <c r="E46" s="147" t="e">
        <f t="shared" ref="E46:O46" si="0">SUM(E39,E32,E25,E18,E11)</f>
        <v>#REF!</v>
      </c>
      <c r="F46" s="147" t="e">
        <f t="shared" si="0"/>
        <v>#REF!</v>
      </c>
      <c r="G46" s="147" t="e">
        <f t="shared" si="0"/>
        <v>#REF!</v>
      </c>
      <c r="H46" s="147" t="e">
        <f t="shared" si="0"/>
        <v>#REF!</v>
      </c>
      <c r="I46" s="147" t="e">
        <f t="shared" si="0"/>
        <v>#REF!</v>
      </c>
      <c r="J46" s="147" t="e">
        <f t="shared" si="0"/>
        <v>#REF!</v>
      </c>
      <c r="K46" s="147" t="e">
        <f t="shared" si="0"/>
        <v>#REF!</v>
      </c>
      <c r="L46" s="147" t="e">
        <f t="shared" si="0"/>
        <v>#REF!</v>
      </c>
      <c r="M46" s="147" t="e">
        <f t="shared" si="0"/>
        <v>#REF!</v>
      </c>
      <c r="N46" s="147" t="e">
        <f t="shared" si="0"/>
        <v>#REF!</v>
      </c>
      <c r="O46" s="148" t="e">
        <f t="shared" si="0"/>
        <v>#REF!</v>
      </c>
    </row>
    <row r="47" spans="1:17" hidden="1" outlineLevel="1" x14ac:dyDescent="0.25"/>
    <row r="48" spans="1:17" hidden="1" outlineLevel="1" x14ac:dyDescent="0.25"/>
    <row r="49" hidden="1" outlineLevel="1" x14ac:dyDescent="0.25"/>
    <row r="50" hidden="1" outlineLevel="1" x14ac:dyDescent="0.25"/>
    <row r="51" hidden="1" outlineLevel="1" x14ac:dyDescent="0.25"/>
    <row r="52" hidden="1" outlineLevel="1" x14ac:dyDescent="0.25"/>
    <row r="53" hidden="1" outlineLevel="1" x14ac:dyDescent="0.25"/>
    <row r="54" hidden="1" outlineLevel="1" x14ac:dyDescent="0.25"/>
    <row r="55" hidden="1" outlineLevel="1" x14ac:dyDescent="0.25"/>
    <row r="56" hidden="1" outlineLevel="1" x14ac:dyDescent="0.25"/>
    <row r="57" collapsed="1" x14ac:dyDescent="0.25"/>
  </sheetData>
  <customSheetViews>
    <customSheetView guid="{4EB13151-49F2-48E5-8912-358F31E4FF0D}" showPageBreaks="1" hiddenRows="1" state="hidden">
      <pane xSplit="3" ySplit="5" topLeftCell="D6" activePane="bottomRight" state="frozenSplit"/>
      <selection pane="bottomRight" activeCell="L1" sqref="L1"/>
      <rowBreaks count="5" manualBreakCount="5">
        <brk id="11" max="16383" man="1"/>
        <brk id="18" max="16383" man="1"/>
        <brk id="25" max="16383" man="1"/>
        <brk id="32" max="16383" man="1"/>
        <brk id="39" max="16383" man="1"/>
      </rowBreaks>
      <pageMargins left="0.25" right="0.25" top="0.5" bottom="0.5" header="0.25" footer="0.25"/>
      <pageSetup orientation="portrait" r:id="rId1"/>
      <headerFooter alignWithMargins="0">
        <oddHeader>&amp;A</oddHeader>
        <oddFooter>Page &amp;P</oddFooter>
      </headerFooter>
    </customSheetView>
    <customSheetView guid="{9376E736-6BC6-F744-8C65-D2B2C92BC104}" showPageBreaks="1" hiddenRows="1" state="hidden">
      <pane xSplit="3" ySplit="5" topLeftCell="D6" activePane="bottomRight" state="frozenSplit"/>
      <selection pane="bottomRight" activeCell="L1" sqref="L1"/>
      <rowBreaks count="5" manualBreakCount="5">
        <brk id="11" max="16383" man="1"/>
        <brk id="18" max="16383" man="1"/>
        <brk id="25" max="16383" man="1"/>
        <brk id="32" max="16383" man="1"/>
        <brk id="39" max="16383" man="1"/>
      </rowBreaks>
      <pageMargins left="0.25" right="0.25" top="0.5" bottom="0.5" header="0.25" footer="0.25"/>
      <pageSetup orientation="portrait" r:id="rId2"/>
      <headerFooter alignWithMargins="0">
        <oddHeader>&amp;A</oddHeader>
        <oddFooter>Page &amp;P</oddFooter>
      </headerFooter>
    </customSheetView>
  </customSheetViews>
  <phoneticPr fontId="53" type="noConversion"/>
  <pageMargins left="0.25" right="0.25" top="0.5" bottom="0.5" header="0.25" footer="0.25"/>
  <pageSetup orientation="portrait" r:id="rId3"/>
  <headerFooter alignWithMargins="0">
    <oddHeader>&amp;A</oddHeader>
    <oddFooter>Page &amp;P</oddFooter>
  </headerFooter>
  <rowBreaks count="5" manualBreakCount="5">
    <brk id="11" max="16383" man="1"/>
    <brk id="18" max="16383" man="1"/>
    <brk id="25" max="16383" man="1"/>
    <brk id="32" max="16383" man="1"/>
    <brk id="39" max="16383"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
  <sheetViews>
    <sheetView topLeftCell="A31" workbookViewId="0">
      <selection activeCell="C47" sqref="C47"/>
    </sheetView>
  </sheetViews>
  <sheetFormatPr defaultColWidth="37" defaultRowHeight="15" x14ac:dyDescent="0.25"/>
  <cols>
    <col min="1" max="1" width="7.42578125" bestFit="1" customWidth="1"/>
    <col min="2" max="2" width="56.42578125" bestFit="1" customWidth="1"/>
    <col min="3" max="3" width="74.42578125" customWidth="1"/>
    <col min="4" max="4" width="20.140625" customWidth="1"/>
    <col min="5" max="5" width="11.42578125" bestFit="1" customWidth="1"/>
  </cols>
  <sheetData>
    <row r="1" spans="1:6" x14ac:dyDescent="0.2">
      <c r="A1" s="197" t="s">
        <v>575</v>
      </c>
      <c r="B1" s="197" t="s">
        <v>576</v>
      </c>
    </row>
    <row r="2" spans="1:6" x14ac:dyDescent="0.2">
      <c r="A2" s="197" t="s">
        <v>14</v>
      </c>
      <c r="B2" s="197" t="s">
        <v>577</v>
      </c>
      <c r="C2" s="198"/>
    </row>
    <row r="3" spans="1:6" x14ac:dyDescent="0.2">
      <c r="A3" s="197" t="s">
        <v>731</v>
      </c>
      <c r="B3" s="197" t="s">
        <v>578</v>
      </c>
    </row>
    <row r="4" spans="1:6" x14ac:dyDescent="0.2">
      <c r="A4" s="197" t="s">
        <v>564</v>
      </c>
      <c r="B4" s="197" t="s">
        <v>579</v>
      </c>
      <c r="D4" s="198" t="s">
        <v>964</v>
      </c>
    </row>
    <row r="5" spans="1:6" x14ac:dyDescent="0.2">
      <c r="A5" s="197" t="s">
        <v>16</v>
      </c>
      <c r="B5" s="197" t="s">
        <v>580</v>
      </c>
    </row>
    <row r="6" spans="1:6" x14ac:dyDescent="0.2">
      <c r="A6" s="197" t="s">
        <v>18</v>
      </c>
      <c r="B6" s="197" t="s">
        <v>581</v>
      </c>
      <c r="D6" s="199" t="s">
        <v>965</v>
      </c>
      <c r="E6" s="198"/>
    </row>
    <row r="7" spans="1:6" x14ac:dyDescent="0.2">
      <c r="A7" s="197" t="s">
        <v>732</v>
      </c>
      <c r="B7" s="197" t="s">
        <v>582</v>
      </c>
      <c r="D7" s="199" t="s">
        <v>966</v>
      </c>
      <c r="E7" s="198"/>
    </row>
    <row r="8" spans="1:6" x14ac:dyDescent="0.2">
      <c r="A8" s="197" t="s">
        <v>20</v>
      </c>
      <c r="B8" s="197" t="s">
        <v>583</v>
      </c>
      <c r="D8" s="199" t="s">
        <v>967</v>
      </c>
      <c r="E8" s="198"/>
    </row>
    <row r="9" spans="1:6" x14ac:dyDescent="0.2">
      <c r="A9" s="197" t="s">
        <v>733</v>
      </c>
      <c r="B9" s="197" t="s">
        <v>584</v>
      </c>
      <c r="D9" s="199" t="s">
        <v>968</v>
      </c>
      <c r="E9" s="198"/>
    </row>
    <row r="10" spans="1:6" x14ac:dyDescent="0.2">
      <c r="A10" s="197" t="s">
        <v>22</v>
      </c>
      <c r="B10" s="197" t="s">
        <v>585</v>
      </c>
      <c r="D10" s="199" t="s">
        <v>969</v>
      </c>
      <c r="E10" s="198"/>
    </row>
    <row r="11" spans="1:6" x14ac:dyDescent="0.2">
      <c r="A11" s="197" t="s">
        <v>565</v>
      </c>
      <c r="B11" s="197" t="s">
        <v>586</v>
      </c>
      <c r="D11" s="199" t="s">
        <v>970</v>
      </c>
      <c r="E11" s="198"/>
      <c r="F11" s="198"/>
    </row>
    <row r="12" spans="1:6" x14ac:dyDescent="0.2">
      <c r="A12" s="197" t="s">
        <v>24</v>
      </c>
      <c r="B12" s="197" t="s">
        <v>587</v>
      </c>
      <c r="D12" s="199" t="s">
        <v>971</v>
      </c>
      <c r="E12" s="198"/>
    </row>
    <row r="13" spans="1:6" x14ac:dyDescent="0.2">
      <c r="A13" s="197" t="s">
        <v>734</v>
      </c>
      <c r="B13" s="197" t="s">
        <v>588</v>
      </c>
    </row>
    <row r="14" spans="1:6" x14ac:dyDescent="0.2">
      <c r="A14" s="197" t="s">
        <v>26</v>
      </c>
      <c r="B14" s="197" t="s">
        <v>589</v>
      </c>
    </row>
    <row r="15" spans="1:6" x14ac:dyDescent="0.2">
      <c r="A15" s="197" t="s">
        <v>28</v>
      </c>
      <c r="B15" s="197" t="s">
        <v>590</v>
      </c>
    </row>
    <row r="16" spans="1:6" x14ac:dyDescent="0.2">
      <c r="A16" s="197" t="s">
        <v>557</v>
      </c>
      <c r="B16" s="197" t="s">
        <v>591</v>
      </c>
    </row>
    <row r="17" spans="1:10" x14ac:dyDescent="0.2">
      <c r="A17" s="197" t="s">
        <v>30</v>
      </c>
      <c r="B17" s="197" t="s">
        <v>592</v>
      </c>
    </row>
    <row r="18" spans="1:10" x14ac:dyDescent="0.2">
      <c r="A18" s="197" t="s">
        <v>735</v>
      </c>
      <c r="B18" s="197" t="s">
        <v>593</v>
      </c>
    </row>
    <row r="19" spans="1:10" x14ac:dyDescent="0.2">
      <c r="A19" s="197" t="s">
        <v>736</v>
      </c>
      <c r="B19" s="197" t="s">
        <v>594</v>
      </c>
    </row>
    <row r="20" spans="1:10" x14ac:dyDescent="0.2">
      <c r="A20" s="197" t="s">
        <v>34</v>
      </c>
      <c r="B20" s="197" t="s">
        <v>595</v>
      </c>
    </row>
    <row r="21" spans="1:10" x14ac:dyDescent="0.2">
      <c r="A21" s="197" t="s">
        <v>42</v>
      </c>
      <c r="B21" s="197" t="s">
        <v>496</v>
      </c>
    </row>
    <row r="22" spans="1:10" x14ac:dyDescent="0.2">
      <c r="A22" s="200" t="s">
        <v>934</v>
      </c>
      <c r="B22" s="201" t="s">
        <v>935</v>
      </c>
      <c r="C22" s="202" t="s">
        <v>972</v>
      </c>
      <c r="D22" s="202"/>
      <c r="E22" s="202"/>
      <c r="F22" s="202"/>
      <c r="G22" s="203"/>
      <c r="H22" s="202"/>
      <c r="I22" s="203"/>
      <c r="J22" s="203"/>
    </row>
    <row r="23" spans="1:10" x14ac:dyDescent="0.2">
      <c r="A23" s="200" t="s">
        <v>936</v>
      </c>
      <c r="B23" s="201" t="s">
        <v>937</v>
      </c>
      <c r="C23" s="202" t="s">
        <v>973</v>
      </c>
      <c r="D23" s="204"/>
      <c r="E23" s="202"/>
      <c r="F23" s="205"/>
      <c r="G23" s="203"/>
      <c r="H23" s="203"/>
      <c r="I23" s="203"/>
      <c r="J23" s="203"/>
    </row>
    <row r="24" spans="1:10" ht="21.75" customHeight="1" x14ac:dyDescent="0.2">
      <c r="A24" s="197" t="s">
        <v>737</v>
      </c>
      <c r="B24" s="197" t="s">
        <v>497</v>
      </c>
      <c r="C24" s="202" t="s">
        <v>974</v>
      </c>
      <c r="D24" s="203"/>
      <c r="E24" s="203"/>
      <c r="F24" s="203"/>
      <c r="G24" s="203"/>
      <c r="H24" s="203"/>
      <c r="I24" s="203"/>
      <c r="J24" s="203"/>
    </row>
    <row r="25" spans="1:10" ht="30" customHeight="1" x14ac:dyDescent="0.2">
      <c r="A25" s="197" t="s">
        <v>738</v>
      </c>
      <c r="B25" s="197" t="s">
        <v>498</v>
      </c>
      <c r="C25" s="202" t="s">
        <v>975</v>
      </c>
      <c r="D25" s="203"/>
      <c r="E25" s="203"/>
      <c r="F25" s="203"/>
      <c r="G25" s="203"/>
      <c r="H25" s="203"/>
      <c r="I25" s="203"/>
      <c r="J25" s="203"/>
    </row>
    <row r="26" spans="1:10" x14ac:dyDescent="0.2">
      <c r="A26" s="197" t="s">
        <v>739</v>
      </c>
      <c r="B26" s="197" t="s">
        <v>499</v>
      </c>
      <c r="C26" s="202" t="s">
        <v>976</v>
      </c>
      <c r="D26" s="203"/>
      <c r="E26" s="203"/>
      <c r="F26" s="203"/>
      <c r="G26" s="203"/>
      <c r="H26" s="203"/>
      <c r="I26" s="203"/>
      <c r="J26" s="203"/>
    </row>
    <row r="27" spans="1:10" x14ac:dyDescent="0.2">
      <c r="A27" s="197" t="s">
        <v>943</v>
      </c>
      <c r="B27" s="197" t="s">
        <v>944</v>
      </c>
      <c r="C27" s="202"/>
      <c r="D27" s="203"/>
      <c r="E27" s="203"/>
      <c r="F27" s="203"/>
      <c r="G27" s="203"/>
      <c r="H27" s="203"/>
      <c r="I27" s="203"/>
      <c r="J27" s="203"/>
    </row>
    <row r="28" spans="1:10" x14ac:dyDescent="0.2">
      <c r="A28" s="197" t="s">
        <v>942</v>
      </c>
      <c r="B28" s="197" t="s">
        <v>977</v>
      </c>
      <c r="C28" s="202" t="s">
        <v>978</v>
      </c>
      <c r="D28" s="203"/>
      <c r="E28" s="203"/>
      <c r="F28" s="203"/>
      <c r="G28" s="203"/>
      <c r="H28" s="203"/>
      <c r="I28" s="203"/>
      <c r="J28" s="203"/>
    </row>
    <row r="29" spans="1:10" x14ac:dyDescent="0.2">
      <c r="A29" s="197" t="s">
        <v>90</v>
      </c>
      <c r="B29" s="197" t="s">
        <v>609</v>
      </c>
      <c r="C29" s="203"/>
      <c r="D29" s="203"/>
      <c r="E29" s="203"/>
      <c r="F29" s="203"/>
      <c r="G29" s="203"/>
      <c r="H29" s="203"/>
      <c r="I29" s="203"/>
      <c r="J29" s="203"/>
    </row>
    <row r="30" spans="1:10" x14ac:dyDescent="0.2">
      <c r="A30" s="197" t="s">
        <v>3</v>
      </c>
      <c r="B30" s="197" t="s">
        <v>610</v>
      </c>
      <c r="C30" s="203"/>
      <c r="D30" s="203"/>
      <c r="E30" s="203"/>
      <c r="F30" s="203"/>
      <c r="G30" s="203"/>
      <c r="H30" s="203"/>
      <c r="I30" s="203"/>
      <c r="J30" s="203"/>
    </row>
    <row r="31" spans="1:10" x14ac:dyDescent="0.2">
      <c r="A31" s="197" t="s">
        <v>847</v>
      </c>
      <c r="B31" s="197" t="s">
        <v>611</v>
      </c>
      <c r="C31" s="202" t="s">
        <v>979</v>
      </c>
      <c r="D31" s="203"/>
      <c r="E31" s="203"/>
      <c r="G31" s="203"/>
      <c r="H31" s="203"/>
      <c r="I31" s="203"/>
      <c r="J31" s="203"/>
    </row>
    <row r="32" spans="1:10" ht="27" x14ac:dyDescent="0.2">
      <c r="A32" s="197" t="s">
        <v>94</v>
      </c>
      <c r="B32" s="197" t="s">
        <v>612</v>
      </c>
      <c r="C32" s="202" t="s">
        <v>980</v>
      </c>
      <c r="D32" s="202"/>
      <c r="E32" s="203"/>
      <c r="G32" s="203"/>
      <c r="H32" s="203"/>
      <c r="I32" s="203"/>
      <c r="J32" s="203"/>
    </row>
    <row r="33" spans="1:10" x14ac:dyDescent="0.2">
      <c r="A33" s="197" t="s">
        <v>96</v>
      </c>
      <c r="B33" s="197" t="s">
        <v>613</v>
      </c>
      <c r="C33" s="202" t="s">
        <v>981</v>
      </c>
      <c r="D33" s="203"/>
      <c r="E33" s="203"/>
      <c r="F33" s="203"/>
      <c r="G33" s="203"/>
      <c r="H33" s="203"/>
      <c r="I33" s="203"/>
      <c r="J33" s="203"/>
    </row>
    <row r="34" spans="1:10" ht="31.5" customHeight="1" x14ac:dyDescent="0.2">
      <c r="A34" s="197" t="s">
        <v>698</v>
      </c>
      <c r="B34" s="200" t="s">
        <v>836</v>
      </c>
      <c r="C34" s="202" t="s">
        <v>837</v>
      </c>
      <c r="D34" s="203"/>
      <c r="E34" s="203"/>
      <c r="F34" s="203"/>
      <c r="G34" s="203"/>
      <c r="H34" s="203"/>
      <c r="I34" s="203"/>
      <c r="J34" s="203"/>
    </row>
    <row r="35" spans="1:10" x14ac:dyDescent="0.2">
      <c r="A35" s="197" t="s">
        <v>98</v>
      </c>
      <c r="B35" s="200" t="s">
        <v>948</v>
      </c>
      <c r="C35" s="202" t="s">
        <v>985</v>
      </c>
      <c r="D35" s="203"/>
      <c r="E35" s="203"/>
      <c r="F35" s="203"/>
      <c r="G35" s="203"/>
      <c r="H35" s="203"/>
      <c r="I35" s="203"/>
      <c r="J35" s="203"/>
    </row>
    <row r="36" spans="1:10" x14ac:dyDescent="0.2">
      <c r="A36" s="197" t="s">
        <v>102</v>
      </c>
      <c r="B36" s="197" t="s">
        <v>614</v>
      </c>
      <c r="C36" s="202" t="s">
        <v>986</v>
      </c>
      <c r="D36" s="203"/>
      <c r="E36" s="203"/>
      <c r="F36" s="203"/>
      <c r="G36" s="203"/>
      <c r="H36" s="203"/>
      <c r="I36" s="203"/>
      <c r="J36" s="203"/>
    </row>
    <row r="37" spans="1:10" x14ac:dyDescent="0.2">
      <c r="A37" s="197" t="s">
        <v>558</v>
      </c>
      <c r="B37" s="197" t="s">
        <v>615</v>
      </c>
      <c r="C37" s="203"/>
      <c r="D37" s="203"/>
      <c r="E37" s="203"/>
      <c r="F37" s="203"/>
      <c r="G37" s="203"/>
      <c r="H37" s="203"/>
      <c r="I37" s="203"/>
      <c r="J37" s="203"/>
    </row>
    <row r="38" spans="1:10" x14ac:dyDescent="0.2">
      <c r="A38" s="197" t="s">
        <v>104</v>
      </c>
      <c r="B38" s="197" t="s">
        <v>616</v>
      </c>
      <c r="C38" s="202" t="s">
        <v>987</v>
      </c>
      <c r="D38" s="203"/>
      <c r="E38" s="203"/>
      <c r="F38" s="203"/>
      <c r="G38" s="203"/>
      <c r="H38" s="203"/>
      <c r="I38" s="203"/>
      <c r="J38" s="203"/>
    </row>
    <row r="39" spans="1:10" x14ac:dyDescent="0.2">
      <c r="A39" s="197" t="s">
        <v>106</v>
      </c>
      <c r="B39" s="197" t="s">
        <v>617</v>
      </c>
      <c r="C39" s="202" t="s">
        <v>988</v>
      </c>
      <c r="D39" s="203"/>
      <c r="E39" s="203"/>
      <c r="F39" s="203"/>
      <c r="G39" s="203"/>
      <c r="H39" s="203"/>
      <c r="I39" s="203"/>
      <c r="J39" s="203"/>
    </row>
    <row r="40" spans="1:10" x14ac:dyDescent="0.2">
      <c r="A40" s="197" t="s">
        <v>112</v>
      </c>
      <c r="B40" s="197" t="s">
        <v>989</v>
      </c>
      <c r="C40" s="202" t="s">
        <v>990</v>
      </c>
      <c r="D40" s="203"/>
      <c r="E40" s="203"/>
      <c r="F40" s="203"/>
      <c r="G40" s="203"/>
      <c r="H40" s="203"/>
      <c r="I40" s="203"/>
      <c r="J40" s="203"/>
    </row>
    <row r="41" spans="1:10" x14ac:dyDescent="0.2">
      <c r="A41" s="197" t="s">
        <v>699</v>
      </c>
      <c r="B41" s="197" t="s">
        <v>619</v>
      </c>
      <c r="C41" s="202" t="s">
        <v>991</v>
      </c>
      <c r="D41" s="203"/>
      <c r="E41" s="203"/>
      <c r="F41" s="203"/>
      <c r="G41" s="203"/>
      <c r="H41" s="203"/>
      <c r="I41" s="203"/>
      <c r="J41" s="203"/>
    </row>
    <row r="42" spans="1:10" x14ac:dyDescent="0.2">
      <c r="A42" s="197" t="s">
        <v>700</v>
      </c>
      <c r="B42" s="197" t="s">
        <v>992</v>
      </c>
      <c r="C42" s="202" t="s">
        <v>993</v>
      </c>
      <c r="D42" s="203"/>
      <c r="E42" s="203"/>
      <c r="F42" s="203"/>
      <c r="G42" s="203"/>
      <c r="H42" s="203"/>
      <c r="I42" s="203"/>
      <c r="J42" s="203"/>
    </row>
    <row r="43" spans="1:10" x14ac:dyDescent="0.2">
      <c r="A43" s="197" t="s">
        <v>114</v>
      </c>
      <c r="B43" s="197" t="s">
        <v>620</v>
      </c>
      <c r="C43" s="203" t="s">
        <v>994</v>
      </c>
      <c r="D43" s="203"/>
      <c r="E43" s="203"/>
      <c r="F43" s="203"/>
      <c r="G43" s="203"/>
      <c r="H43" s="203"/>
      <c r="I43" s="203"/>
      <c r="J43" s="203"/>
    </row>
    <row r="44" spans="1:10" x14ac:dyDescent="0.25">
      <c r="A44" s="197" t="s">
        <v>701</v>
      </c>
      <c r="B44" s="197" t="s">
        <v>621</v>
      </c>
      <c r="C44" s="203" t="s">
        <v>995</v>
      </c>
      <c r="D44" s="203"/>
      <c r="E44" s="203"/>
      <c r="F44" s="203"/>
      <c r="G44" s="203"/>
      <c r="H44" s="203"/>
      <c r="I44" s="203"/>
      <c r="J44" s="203"/>
    </row>
    <row r="45" spans="1:10" x14ac:dyDescent="0.2">
      <c r="A45" s="197" t="s">
        <v>950</v>
      </c>
      <c r="B45" s="197" t="s">
        <v>951</v>
      </c>
      <c r="C45" s="203" t="s">
        <v>996</v>
      </c>
      <c r="D45" s="203"/>
      <c r="E45" s="203"/>
      <c r="F45" s="203"/>
      <c r="G45" s="203"/>
      <c r="H45" s="203"/>
      <c r="I45" s="203"/>
      <c r="J45" s="203"/>
    </row>
    <row r="46" spans="1:10" x14ac:dyDescent="0.2">
      <c r="A46" s="197" t="s">
        <v>559</v>
      </c>
      <c r="B46" s="197" t="s">
        <v>622</v>
      </c>
      <c r="C46" s="203"/>
      <c r="D46" s="203"/>
      <c r="E46" s="203"/>
      <c r="F46" s="203"/>
      <c r="G46" s="203"/>
      <c r="H46" s="203"/>
      <c r="I46" s="203"/>
      <c r="J46" s="203"/>
    </row>
    <row r="47" spans="1:10" x14ac:dyDescent="0.2">
      <c r="A47" s="197" t="s">
        <v>560</v>
      </c>
      <c r="B47" s="197" t="s">
        <v>623</v>
      </c>
      <c r="C47" s="203" t="s">
        <v>997</v>
      </c>
      <c r="D47" s="203"/>
      <c r="E47" s="203"/>
      <c r="F47" s="203"/>
      <c r="G47" s="203"/>
      <c r="H47" s="203"/>
      <c r="I47" s="203"/>
      <c r="J47" s="203"/>
    </row>
    <row r="48" spans="1:10" ht="27" x14ac:dyDescent="0.2">
      <c r="A48" s="197" t="s">
        <v>120</v>
      </c>
      <c r="B48" s="197" t="s">
        <v>624</v>
      </c>
      <c r="C48" s="202" t="s">
        <v>998</v>
      </c>
      <c r="D48" s="203"/>
      <c r="E48" s="203"/>
      <c r="F48" s="203"/>
      <c r="G48" s="203"/>
      <c r="H48" s="203"/>
      <c r="I48" s="203"/>
      <c r="J48" s="203"/>
    </row>
    <row r="49" spans="1:10" x14ac:dyDescent="0.2">
      <c r="A49" s="197" t="s">
        <v>702</v>
      </c>
      <c r="B49" s="197" t="s">
        <v>625</v>
      </c>
      <c r="C49" s="203"/>
      <c r="D49" s="203"/>
      <c r="E49" s="203"/>
      <c r="F49" s="203"/>
      <c r="G49" s="203"/>
      <c r="H49" s="203"/>
      <c r="I49" s="203"/>
      <c r="J49" s="203"/>
    </row>
    <row r="50" spans="1:10" x14ac:dyDescent="0.2">
      <c r="A50" s="197" t="s">
        <v>703</v>
      </c>
      <c r="B50" s="200" t="s">
        <v>952</v>
      </c>
      <c r="C50" s="203"/>
      <c r="D50" s="203"/>
      <c r="E50" s="203"/>
      <c r="F50" s="203"/>
      <c r="G50" s="203"/>
      <c r="H50" s="203"/>
      <c r="I50" s="203"/>
      <c r="J50" s="203"/>
    </row>
    <row r="51" spans="1:10" x14ac:dyDescent="0.2">
      <c r="A51" s="197" t="s">
        <v>561</v>
      </c>
      <c r="B51" s="197" t="s">
        <v>626</v>
      </c>
      <c r="C51" s="203"/>
      <c r="D51" s="203"/>
      <c r="E51" s="203"/>
      <c r="F51" s="203"/>
      <c r="G51" s="203"/>
      <c r="H51" s="203"/>
      <c r="I51" s="203"/>
      <c r="J51" s="203"/>
    </row>
    <row r="52" spans="1:10" x14ac:dyDescent="0.2">
      <c r="A52" s="201" t="s">
        <v>849</v>
      </c>
      <c r="B52" s="201" t="s">
        <v>999</v>
      </c>
      <c r="C52" s="202" t="s">
        <v>1000</v>
      </c>
      <c r="D52" s="203"/>
      <c r="E52" s="203"/>
      <c r="F52" s="203"/>
      <c r="G52" s="203"/>
      <c r="H52" s="203"/>
      <c r="I52" s="203"/>
      <c r="J52" s="203"/>
    </row>
    <row r="53" spans="1:10" x14ac:dyDescent="0.2">
      <c r="A53" s="201" t="s">
        <v>851</v>
      </c>
      <c r="B53" s="201" t="s">
        <v>631</v>
      </c>
      <c r="C53" s="202" t="s">
        <v>1001</v>
      </c>
      <c r="D53" s="203"/>
      <c r="E53" s="203"/>
      <c r="F53" s="203"/>
      <c r="G53" s="203"/>
      <c r="H53" s="203"/>
      <c r="I53" s="203"/>
      <c r="J53" s="203"/>
    </row>
    <row r="54" spans="1:10" x14ac:dyDescent="0.2">
      <c r="A54" s="200" t="s">
        <v>852</v>
      </c>
      <c r="B54" s="200" t="s">
        <v>1002</v>
      </c>
      <c r="C54" s="202" t="s">
        <v>1003</v>
      </c>
      <c r="D54" s="203"/>
      <c r="E54" s="203"/>
      <c r="F54" s="203"/>
      <c r="G54" s="203"/>
      <c r="H54" s="203"/>
      <c r="I54" s="203"/>
      <c r="J54" s="203"/>
    </row>
    <row r="55" spans="1:10" ht="31.5" customHeight="1" x14ac:dyDescent="0.25">
      <c r="A55" s="200" t="s">
        <v>854</v>
      </c>
      <c r="B55" s="200" t="s">
        <v>855</v>
      </c>
      <c r="C55" s="202" t="s">
        <v>1004</v>
      </c>
      <c r="D55" s="203"/>
      <c r="E55" s="203"/>
      <c r="F55" s="203"/>
      <c r="G55" s="203"/>
      <c r="H55" s="203"/>
      <c r="I55" s="203"/>
      <c r="J55" s="203"/>
    </row>
    <row r="56" spans="1:10" x14ac:dyDescent="0.2">
      <c r="A56" s="200" t="s">
        <v>856</v>
      </c>
      <c r="B56" s="200" t="s">
        <v>1005</v>
      </c>
      <c r="C56" s="202" t="s">
        <v>1006</v>
      </c>
      <c r="D56" s="203"/>
      <c r="E56" s="203"/>
      <c r="F56" s="203"/>
      <c r="G56" s="203"/>
      <c r="H56" s="203"/>
      <c r="I56" s="203"/>
      <c r="J56" s="203"/>
    </row>
    <row r="57" spans="1:10" ht="21" customHeight="1" x14ac:dyDescent="0.25">
      <c r="A57" s="197" t="s">
        <v>122</v>
      </c>
      <c r="B57" s="197" t="s">
        <v>627</v>
      </c>
      <c r="C57" s="202" t="s">
        <v>1007</v>
      </c>
      <c r="D57" s="203"/>
      <c r="E57" s="203"/>
      <c r="F57" s="203"/>
      <c r="G57" s="203"/>
      <c r="H57" s="203"/>
      <c r="I57" s="203"/>
      <c r="J57" s="203"/>
    </row>
    <row r="58" spans="1:10" ht="21" customHeight="1" x14ac:dyDescent="0.25">
      <c r="A58" s="200" t="s">
        <v>953</v>
      </c>
      <c r="B58" s="201" t="s">
        <v>954</v>
      </c>
      <c r="C58" s="202" t="s">
        <v>1008</v>
      </c>
      <c r="D58" s="203"/>
      <c r="E58" s="203"/>
      <c r="F58" s="203"/>
      <c r="G58" s="203"/>
      <c r="H58" s="203"/>
      <c r="I58" s="203"/>
      <c r="J58" s="203"/>
    </row>
    <row r="59" spans="1:10" x14ac:dyDescent="0.25">
      <c r="A59" s="197" t="s">
        <v>136</v>
      </c>
      <c r="B59" s="197" t="s">
        <v>628</v>
      </c>
      <c r="C59" s="203"/>
      <c r="D59" s="203"/>
      <c r="E59" s="203"/>
      <c r="F59" s="203"/>
      <c r="G59" s="203"/>
      <c r="H59" s="203"/>
      <c r="I59" s="203"/>
      <c r="J59" s="203"/>
    </row>
    <row r="60" spans="1:10" x14ac:dyDescent="0.25">
      <c r="A60" s="197" t="s">
        <v>704</v>
      </c>
      <c r="B60" s="197" t="s">
        <v>629</v>
      </c>
      <c r="C60" s="203"/>
      <c r="D60" s="203"/>
      <c r="E60" s="203"/>
      <c r="F60" s="203"/>
      <c r="G60" s="203"/>
      <c r="H60" s="203"/>
      <c r="I60" s="203"/>
      <c r="J60" s="203"/>
    </row>
    <row r="61" spans="1:10" x14ac:dyDescent="0.25">
      <c r="A61" s="197" t="s">
        <v>562</v>
      </c>
      <c r="B61" s="200" t="s">
        <v>630</v>
      </c>
      <c r="C61" s="203"/>
      <c r="D61" s="203"/>
      <c r="E61" s="203"/>
      <c r="F61" s="203"/>
      <c r="G61" s="203"/>
      <c r="H61" s="203"/>
      <c r="I61" s="203"/>
      <c r="J61" s="203"/>
    </row>
    <row r="62" spans="1:10" x14ac:dyDescent="0.25">
      <c r="A62" s="197" t="s">
        <v>188</v>
      </c>
      <c r="B62" s="197" t="s">
        <v>632</v>
      </c>
      <c r="C62" s="202" t="s">
        <v>1009</v>
      </c>
      <c r="D62" s="203"/>
      <c r="E62" s="203"/>
      <c r="F62" s="203"/>
      <c r="G62" s="203"/>
      <c r="H62" s="203"/>
      <c r="I62" s="203"/>
      <c r="J62" s="203"/>
    </row>
    <row r="63" spans="1:10" x14ac:dyDescent="0.25">
      <c r="A63" s="197" t="s">
        <v>569</v>
      </c>
      <c r="B63" s="197" t="s">
        <v>633</v>
      </c>
      <c r="C63" s="203"/>
      <c r="D63" s="203"/>
      <c r="E63" s="203"/>
      <c r="F63" s="203"/>
      <c r="G63" s="203"/>
      <c r="H63" s="203"/>
      <c r="I63" s="203"/>
      <c r="J63" s="203"/>
    </row>
    <row r="64" spans="1:10" x14ac:dyDescent="0.25">
      <c r="A64" s="197" t="s">
        <v>230</v>
      </c>
      <c r="B64" s="197" t="s">
        <v>634</v>
      </c>
      <c r="C64" s="203"/>
      <c r="D64" s="203"/>
      <c r="E64" s="203"/>
      <c r="F64" s="203"/>
      <c r="G64" s="203"/>
      <c r="H64" s="203"/>
      <c r="I64" s="203"/>
      <c r="J64" s="203"/>
    </row>
    <row r="65" spans="1:10" x14ac:dyDescent="0.25">
      <c r="A65" s="197" t="s">
        <v>232</v>
      </c>
      <c r="B65" s="197" t="s">
        <v>1010</v>
      </c>
      <c r="C65" s="202" t="s">
        <v>1011</v>
      </c>
      <c r="D65" s="203"/>
      <c r="E65" s="203"/>
      <c r="F65" s="203"/>
      <c r="G65" s="203"/>
      <c r="H65" s="203"/>
      <c r="I65" s="203"/>
      <c r="J65" s="203"/>
    </row>
    <row r="66" spans="1:10" x14ac:dyDescent="0.25">
      <c r="A66" s="197" t="s">
        <v>278</v>
      </c>
      <c r="B66" s="197" t="s">
        <v>635</v>
      </c>
      <c r="C66" s="203"/>
      <c r="D66" s="203"/>
      <c r="E66" s="203"/>
      <c r="F66" s="203"/>
      <c r="G66" s="203"/>
      <c r="H66" s="203"/>
      <c r="I66" s="203"/>
      <c r="J66" s="203"/>
    </row>
    <row r="67" spans="1:10" x14ac:dyDescent="0.25">
      <c r="A67" s="197" t="s">
        <v>282</v>
      </c>
      <c r="B67" s="197" t="s">
        <v>636</v>
      </c>
      <c r="C67" s="203"/>
      <c r="D67" s="203"/>
      <c r="E67" s="203"/>
      <c r="F67" s="203"/>
      <c r="G67" s="203"/>
      <c r="H67" s="203"/>
      <c r="I67" s="203"/>
      <c r="J67" s="203"/>
    </row>
    <row r="68" spans="1:10" ht="26.25" x14ac:dyDescent="0.25">
      <c r="A68" s="197" t="s">
        <v>296</v>
      </c>
      <c r="B68" s="197" t="s">
        <v>637</v>
      </c>
      <c r="C68" s="202" t="s">
        <v>1012</v>
      </c>
      <c r="D68" s="203"/>
      <c r="E68" s="203"/>
      <c r="F68" s="203"/>
      <c r="G68" s="203"/>
      <c r="H68" s="203"/>
      <c r="I68" s="203"/>
      <c r="J68" s="203"/>
    </row>
    <row r="69" spans="1:10" x14ac:dyDescent="0.25">
      <c r="A69" s="201" t="s">
        <v>705</v>
      </c>
      <c r="B69" s="201" t="s">
        <v>800</v>
      </c>
      <c r="C69" s="202" t="s">
        <v>1013</v>
      </c>
      <c r="D69" s="203"/>
      <c r="E69" s="203"/>
      <c r="F69" s="203"/>
      <c r="G69" s="203"/>
      <c r="H69" s="203"/>
      <c r="I69" s="203"/>
      <c r="J69" s="203"/>
    </row>
    <row r="70" spans="1:10" x14ac:dyDescent="0.25">
      <c r="A70" s="201" t="s">
        <v>706</v>
      </c>
      <c r="B70" s="201" t="s">
        <v>801</v>
      </c>
      <c r="C70" s="202" t="s">
        <v>1014</v>
      </c>
      <c r="D70" s="203"/>
      <c r="E70" s="203"/>
      <c r="F70" s="203"/>
      <c r="G70" s="203"/>
      <c r="H70" s="203"/>
      <c r="I70" s="203"/>
      <c r="J70" s="203"/>
    </row>
    <row r="71" spans="1:10" x14ac:dyDescent="0.25">
      <c r="A71" s="201" t="s">
        <v>707</v>
      </c>
      <c r="B71" s="201" t="s">
        <v>802</v>
      </c>
      <c r="C71" s="202" t="s">
        <v>1015</v>
      </c>
      <c r="D71" s="203"/>
      <c r="E71" s="203"/>
      <c r="F71" s="203"/>
      <c r="G71" s="203"/>
      <c r="H71" s="203"/>
      <c r="I71" s="203"/>
      <c r="J71" s="203"/>
    </row>
    <row r="72" spans="1:10" x14ac:dyDescent="0.25">
      <c r="A72" s="201" t="s">
        <v>708</v>
      </c>
      <c r="B72" s="201" t="s">
        <v>803</v>
      </c>
      <c r="C72" s="202" t="s">
        <v>1016</v>
      </c>
      <c r="D72" s="203"/>
      <c r="E72" s="203"/>
      <c r="F72" s="203"/>
      <c r="G72" s="203"/>
      <c r="H72" s="203"/>
      <c r="I72" s="203"/>
      <c r="J72" s="203"/>
    </row>
    <row r="73" spans="1:10" x14ac:dyDescent="0.25">
      <c r="A73" s="201" t="s">
        <v>709</v>
      </c>
      <c r="B73" s="201" t="s">
        <v>804</v>
      </c>
      <c r="C73" s="202" t="s">
        <v>1017</v>
      </c>
      <c r="D73" s="203"/>
      <c r="E73" s="203"/>
      <c r="F73" s="203"/>
      <c r="G73" s="203"/>
      <c r="H73" s="203"/>
      <c r="I73" s="203"/>
      <c r="J73" s="203"/>
    </row>
    <row r="74" spans="1:10" x14ac:dyDescent="0.25">
      <c r="A74" s="201" t="s">
        <v>955</v>
      </c>
      <c r="B74" s="201" t="s">
        <v>956</v>
      </c>
      <c r="C74" s="202" t="s">
        <v>1018</v>
      </c>
      <c r="D74" s="203"/>
      <c r="E74" s="203"/>
      <c r="F74" s="203"/>
      <c r="G74" s="203"/>
      <c r="H74" s="203"/>
      <c r="I74" s="203"/>
      <c r="J74" s="203"/>
    </row>
    <row r="75" spans="1:10" ht="29.25" customHeight="1" x14ac:dyDescent="0.25">
      <c r="A75" s="197" t="s">
        <v>298</v>
      </c>
      <c r="B75" s="200" t="s">
        <v>957</v>
      </c>
      <c r="C75" s="202" t="s">
        <v>925</v>
      </c>
      <c r="D75" s="203"/>
      <c r="E75" s="203"/>
      <c r="F75" s="203"/>
      <c r="G75" s="203"/>
      <c r="H75" s="203"/>
      <c r="I75" s="203"/>
      <c r="J75" s="203"/>
    </row>
    <row r="76" spans="1:10" x14ac:dyDescent="0.25">
      <c r="A76" s="197" t="s">
        <v>304</v>
      </c>
      <c r="B76" s="197" t="s">
        <v>926</v>
      </c>
      <c r="C76" s="203"/>
      <c r="D76" s="203"/>
      <c r="E76" s="203"/>
      <c r="F76" s="203"/>
      <c r="G76" s="203"/>
      <c r="H76" s="203"/>
      <c r="I76" s="203"/>
      <c r="J76" s="203"/>
    </row>
    <row r="77" spans="1:10" x14ac:dyDescent="0.25">
      <c r="A77" s="197" t="s">
        <v>308</v>
      </c>
      <c r="B77" s="197" t="s">
        <v>638</v>
      </c>
      <c r="C77" s="203"/>
      <c r="D77" s="203"/>
      <c r="E77" s="203"/>
      <c r="F77" s="203"/>
      <c r="G77" s="203"/>
      <c r="H77" s="203"/>
      <c r="I77" s="203"/>
      <c r="J77" s="203"/>
    </row>
    <row r="78" spans="1:10" x14ac:dyDescent="0.25">
      <c r="A78" s="197" t="s">
        <v>310</v>
      </c>
      <c r="B78" s="197" t="s">
        <v>639</v>
      </c>
      <c r="C78" s="203"/>
      <c r="D78" s="203"/>
      <c r="E78" s="203"/>
      <c r="F78" s="203"/>
      <c r="G78" s="203"/>
      <c r="H78" s="203"/>
      <c r="I78" s="203"/>
      <c r="J78" s="203"/>
    </row>
    <row r="79" spans="1:10" x14ac:dyDescent="0.25">
      <c r="A79" s="197" t="s">
        <v>320</v>
      </c>
      <c r="B79" s="197" t="s">
        <v>640</v>
      </c>
      <c r="C79" s="203"/>
      <c r="D79" s="203"/>
      <c r="E79" s="203"/>
      <c r="F79" s="203"/>
      <c r="G79" s="203"/>
      <c r="H79" s="203"/>
      <c r="I79" s="203"/>
      <c r="J79" s="203"/>
    </row>
    <row r="80" spans="1:10" x14ac:dyDescent="0.25">
      <c r="A80" s="197" t="s">
        <v>252</v>
      </c>
      <c r="B80" s="197" t="s">
        <v>641</v>
      </c>
      <c r="C80" s="203" t="s">
        <v>927</v>
      </c>
      <c r="D80" s="203"/>
      <c r="E80" s="203"/>
      <c r="F80" s="203"/>
      <c r="G80" s="203"/>
      <c r="H80" s="203"/>
      <c r="I80" s="203"/>
      <c r="J80" s="203"/>
    </row>
    <row r="81" spans="1:10" ht="26.25" x14ac:dyDescent="0.25">
      <c r="A81" s="201" t="s">
        <v>842</v>
      </c>
      <c r="B81" s="200" t="s">
        <v>928</v>
      </c>
      <c r="C81" s="202" t="s">
        <v>1024</v>
      </c>
      <c r="D81" s="203"/>
      <c r="E81" s="203"/>
      <c r="F81" s="203"/>
      <c r="G81" s="203"/>
      <c r="H81" s="203"/>
      <c r="I81" s="203"/>
      <c r="J81" s="203"/>
    </row>
    <row r="82" spans="1:10" x14ac:dyDescent="0.25">
      <c r="A82" s="200" t="s">
        <v>845</v>
      </c>
      <c r="B82" s="200" t="s">
        <v>1025</v>
      </c>
      <c r="C82" s="202" t="s">
        <v>1026</v>
      </c>
      <c r="D82" s="203"/>
      <c r="E82" s="203"/>
      <c r="F82" s="203"/>
      <c r="G82" s="203"/>
      <c r="H82" s="203"/>
      <c r="I82" s="203"/>
      <c r="J82" s="203"/>
    </row>
    <row r="83" spans="1:10" x14ac:dyDescent="0.25">
      <c r="A83" s="200" t="s">
        <v>958</v>
      </c>
      <c r="B83" s="200" t="s">
        <v>959</v>
      </c>
      <c r="C83" s="202" t="s">
        <v>1027</v>
      </c>
      <c r="D83" s="203"/>
      <c r="E83" s="203"/>
      <c r="F83" s="203"/>
      <c r="G83" s="203"/>
      <c r="H83" s="203"/>
      <c r="I83" s="203"/>
      <c r="J83" s="203"/>
    </row>
    <row r="84" spans="1:10" x14ac:dyDescent="0.25">
      <c r="A84" s="197" t="s">
        <v>368</v>
      </c>
      <c r="B84" s="197" t="s">
        <v>642</v>
      </c>
      <c r="C84" s="203"/>
      <c r="D84" s="203"/>
      <c r="E84" s="203"/>
      <c r="F84" s="203"/>
      <c r="G84" s="203"/>
      <c r="H84" s="203"/>
      <c r="I84" s="203"/>
      <c r="J84" s="203"/>
    </row>
    <row r="85" spans="1:10" x14ac:dyDescent="0.25">
      <c r="A85" s="197" t="s">
        <v>270</v>
      </c>
      <c r="B85" s="197" t="s">
        <v>643</v>
      </c>
      <c r="C85" s="203"/>
      <c r="D85" s="203"/>
      <c r="E85" s="203"/>
      <c r="F85" s="203"/>
      <c r="G85" s="203"/>
      <c r="H85" s="203"/>
      <c r="I85" s="203"/>
      <c r="J85" s="203"/>
    </row>
    <row r="86" spans="1:10" x14ac:dyDescent="0.25">
      <c r="A86" s="206">
        <v>8782</v>
      </c>
      <c r="B86" s="197" t="s">
        <v>644</v>
      </c>
      <c r="C86" s="202" t="s">
        <v>1028</v>
      </c>
      <c r="D86" s="203"/>
      <c r="E86" s="203"/>
      <c r="F86" s="203"/>
      <c r="G86" s="203"/>
      <c r="H86" s="203"/>
      <c r="I86" s="203"/>
      <c r="J86" s="203"/>
    </row>
    <row r="87" spans="1:10" x14ac:dyDescent="0.25">
      <c r="A87" s="197" t="s">
        <v>710</v>
      </c>
      <c r="B87" s="197" t="s">
        <v>645</v>
      </c>
      <c r="C87" s="202" t="s">
        <v>1028</v>
      </c>
      <c r="D87" s="203"/>
      <c r="E87" s="203"/>
      <c r="F87" s="203"/>
      <c r="G87" s="203"/>
      <c r="H87" s="203"/>
      <c r="I87" s="203"/>
      <c r="J87" s="203"/>
    </row>
    <row r="88" spans="1:10" x14ac:dyDescent="0.25">
      <c r="A88" s="197" t="s">
        <v>406</v>
      </c>
      <c r="B88" s="197" t="s">
        <v>1029</v>
      </c>
      <c r="C88" s="202" t="s">
        <v>1030</v>
      </c>
      <c r="D88" s="203"/>
      <c r="E88" s="203"/>
      <c r="F88" s="203"/>
      <c r="G88" s="203"/>
      <c r="H88" s="203"/>
      <c r="I88" s="203"/>
      <c r="J88" s="203"/>
    </row>
    <row r="89" spans="1:10" x14ac:dyDescent="0.25">
      <c r="A89" s="201" t="s">
        <v>857</v>
      </c>
      <c r="B89" s="201" t="s">
        <v>1005</v>
      </c>
      <c r="C89" s="202" t="s">
        <v>1031</v>
      </c>
      <c r="E89" s="203"/>
      <c r="F89" s="203"/>
      <c r="G89" s="203"/>
      <c r="H89" s="203"/>
      <c r="I89" s="203"/>
      <c r="J89" s="203"/>
    </row>
    <row r="90" spans="1:10" x14ac:dyDescent="0.25">
      <c r="A90" s="197" t="s">
        <v>444</v>
      </c>
      <c r="B90" s="197" t="s">
        <v>646</v>
      </c>
      <c r="C90" s="203"/>
      <c r="D90" s="203"/>
      <c r="E90" s="203"/>
      <c r="F90" s="203"/>
      <c r="G90" s="203"/>
      <c r="H90" s="203"/>
      <c r="I90" s="203"/>
      <c r="J90" s="203"/>
    </row>
    <row r="91" spans="1:10" x14ac:dyDescent="0.25">
      <c r="A91" s="197" t="s">
        <v>711</v>
      </c>
      <c r="B91" s="197" t="s">
        <v>1032</v>
      </c>
      <c r="C91" s="203"/>
      <c r="D91" s="203"/>
      <c r="E91" s="203"/>
      <c r="F91" s="203"/>
      <c r="G91" s="203"/>
      <c r="H91" s="203"/>
      <c r="I91" s="203"/>
      <c r="J91" s="203"/>
    </row>
    <row r="92" spans="1:10" ht="30" x14ac:dyDescent="0.25">
      <c r="A92" s="197" t="s">
        <v>712</v>
      </c>
      <c r="B92" s="197" t="s">
        <v>1033</v>
      </c>
      <c r="C92" s="203" t="s">
        <v>1034</v>
      </c>
      <c r="D92" s="203"/>
      <c r="E92" s="203"/>
      <c r="F92" s="203"/>
      <c r="G92" s="203"/>
      <c r="H92" s="203"/>
      <c r="I92" s="203"/>
      <c r="J92" s="203"/>
    </row>
    <row r="93" spans="1:10" x14ac:dyDescent="0.25">
      <c r="A93" s="197" t="s">
        <v>713</v>
      </c>
      <c r="B93" s="197" t="s">
        <v>648</v>
      </c>
      <c r="C93" s="203"/>
      <c r="D93" s="203"/>
      <c r="E93" s="203"/>
      <c r="F93" s="203"/>
      <c r="G93" s="203"/>
      <c r="H93" s="203"/>
      <c r="I93" s="203"/>
      <c r="J93" s="203"/>
    </row>
    <row r="94" spans="1:10" x14ac:dyDescent="0.25">
      <c r="A94" s="197" t="s">
        <v>714</v>
      </c>
      <c r="B94" s="197" t="s">
        <v>649</v>
      </c>
      <c r="C94" s="202" t="s">
        <v>1035</v>
      </c>
      <c r="D94" s="203"/>
      <c r="E94" s="203"/>
      <c r="F94" s="203"/>
      <c r="G94" s="203"/>
      <c r="H94" s="203"/>
      <c r="I94" s="203"/>
      <c r="J94" s="203"/>
    </row>
    <row r="95" spans="1:10" x14ac:dyDescent="0.25">
      <c r="A95" s="197" t="s">
        <v>715</v>
      </c>
      <c r="B95" s="197" t="s">
        <v>650</v>
      </c>
      <c r="C95" s="202" t="s">
        <v>1036</v>
      </c>
      <c r="D95" s="203"/>
      <c r="E95" s="203"/>
      <c r="F95" s="203"/>
      <c r="G95" s="203"/>
      <c r="H95" s="203"/>
      <c r="I95" s="203"/>
      <c r="J95" s="203"/>
    </row>
    <row r="96" spans="1:10" x14ac:dyDescent="0.25">
      <c r="A96" s="197" t="s">
        <v>961</v>
      </c>
      <c r="B96" s="197" t="s">
        <v>1037</v>
      </c>
      <c r="C96" s="202"/>
      <c r="D96" s="203"/>
      <c r="E96" s="203"/>
      <c r="F96" s="203"/>
      <c r="G96" s="203"/>
      <c r="H96" s="203"/>
      <c r="I96" s="203"/>
      <c r="J96" s="203"/>
    </row>
    <row r="97" spans="1:10" x14ac:dyDescent="0.25">
      <c r="A97" s="201" t="s">
        <v>962</v>
      </c>
      <c r="B97" s="201" t="s">
        <v>963</v>
      </c>
      <c r="C97" s="202" t="s">
        <v>1038</v>
      </c>
      <c r="D97" s="203"/>
      <c r="E97" s="203"/>
      <c r="F97" s="203"/>
      <c r="G97" s="203"/>
      <c r="H97" s="203"/>
      <c r="I97" s="203"/>
      <c r="J97" s="203"/>
    </row>
    <row r="98" spans="1:10" ht="26.25" x14ac:dyDescent="0.25">
      <c r="A98" s="197" t="s">
        <v>458</v>
      </c>
      <c r="B98" s="197" t="s">
        <v>651</v>
      </c>
      <c r="C98" s="202" t="s">
        <v>1039</v>
      </c>
      <c r="D98" s="203"/>
      <c r="E98" s="203"/>
      <c r="F98" s="203"/>
      <c r="G98" s="203"/>
      <c r="H98" s="203"/>
      <c r="I98" s="203"/>
      <c r="J98" s="203"/>
    </row>
    <row r="99" spans="1:10" x14ac:dyDescent="0.25">
      <c r="A99" s="201" t="s">
        <v>716</v>
      </c>
      <c r="B99" s="201" t="s">
        <v>1040</v>
      </c>
      <c r="C99" s="202"/>
      <c r="D99" s="203"/>
      <c r="E99" s="203"/>
      <c r="F99" s="203"/>
      <c r="G99" s="203"/>
      <c r="H99" s="203"/>
      <c r="I99" s="203"/>
      <c r="J99" s="203"/>
    </row>
    <row r="100" spans="1:10" x14ac:dyDescent="0.25">
      <c r="A100" s="197" t="s">
        <v>466</v>
      </c>
      <c r="B100" s="197" t="s">
        <v>652</v>
      </c>
      <c r="C100" s="203"/>
      <c r="D100" s="203"/>
      <c r="E100" s="203"/>
      <c r="F100" s="203"/>
      <c r="G100" s="203"/>
      <c r="H100" s="203"/>
      <c r="I100" s="203"/>
      <c r="J100" s="203"/>
    </row>
    <row r="101" spans="1:10" x14ac:dyDescent="0.25">
      <c r="A101" s="197" t="s">
        <v>468</v>
      </c>
      <c r="B101" s="197" t="s">
        <v>653</v>
      </c>
      <c r="C101" s="203"/>
      <c r="D101" s="203"/>
      <c r="E101" s="203"/>
      <c r="F101" s="203"/>
      <c r="G101" s="203"/>
      <c r="H101" s="203"/>
      <c r="I101" s="203"/>
      <c r="J101" s="203"/>
    </row>
    <row r="102" spans="1:10" x14ac:dyDescent="0.25">
      <c r="A102" s="197" t="s">
        <v>717</v>
      </c>
      <c r="B102" s="197" t="s">
        <v>654</v>
      </c>
      <c r="C102" s="203"/>
      <c r="D102" s="203"/>
      <c r="E102" s="203"/>
      <c r="F102" s="203"/>
      <c r="G102" s="203"/>
      <c r="H102" s="203"/>
      <c r="I102" s="203"/>
      <c r="J102" s="203"/>
    </row>
    <row r="103" spans="1:10" x14ac:dyDescent="0.25">
      <c r="A103" s="197" t="s">
        <v>476</v>
      </c>
      <c r="B103" s="197" t="s">
        <v>655</v>
      </c>
      <c r="C103" s="203"/>
      <c r="D103" s="203"/>
      <c r="E103" s="203"/>
      <c r="F103" s="203"/>
      <c r="G103" s="203"/>
      <c r="H103" s="203"/>
      <c r="I103" s="203"/>
      <c r="J103" s="203"/>
    </row>
    <row r="104" spans="1:10" x14ac:dyDescent="0.25">
      <c r="A104" s="197" t="s">
        <v>718</v>
      </c>
      <c r="B104" s="197" t="s">
        <v>656</v>
      </c>
      <c r="C104" s="202" t="s">
        <v>1041</v>
      </c>
      <c r="D104" s="203"/>
      <c r="E104" s="203"/>
      <c r="F104" s="203"/>
      <c r="G104" s="203"/>
      <c r="H104" s="203"/>
      <c r="I104" s="203"/>
      <c r="J104" s="203"/>
    </row>
    <row r="105" spans="1:10" x14ac:dyDescent="0.25">
      <c r="A105" s="197" t="s">
        <v>478</v>
      </c>
      <c r="B105" s="197" t="s">
        <v>657</v>
      </c>
      <c r="C105" s="203"/>
      <c r="D105" s="203"/>
      <c r="E105" s="203"/>
      <c r="F105" s="203"/>
      <c r="G105" s="203"/>
      <c r="H105" s="203"/>
      <c r="I105" s="203"/>
      <c r="J105" s="203"/>
    </row>
    <row r="106" spans="1:10" x14ac:dyDescent="0.25">
      <c r="A106" s="197" t="s">
        <v>719</v>
      </c>
      <c r="B106" s="197" t="s">
        <v>658</v>
      </c>
      <c r="C106" s="203"/>
      <c r="D106" s="203"/>
      <c r="E106" s="203"/>
      <c r="F106" s="203"/>
      <c r="G106" s="203"/>
      <c r="H106" s="203"/>
      <c r="I106" s="203"/>
      <c r="J106" s="203"/>
    </row>
    <row r="107" spans="1:10" x14ac:dyDescent="0.25">
      <c r="A107" s="197" t="s">
        <v>480</v>
      </c>
      <c r="B107" s="197" t="s">
        <v>659</v>
      </c>
      <c r="C107" s="203"/>
      <c r="D107" s="203"/>
      <c r="E107" s="203"/>
      <c r="F107" s="203"/>
      <c r="G107" s="203"/>
      <c r="H107" s="203"/>
      <c r="I107" s="203"/>
      <c r="J107" s="203"/>
    </row>
    <row r="108" spans="1:10" x14ac:dyDescent="0.25">
      <c r="A108" s="197" t="s">
        <v>1042</v>
      </c>
      <c r="B108" s="197" t="s">
        <v>1043</v>
      </c>
      <c r="C108" s="203"/>
      <c r="D108" s="203"/>
      <c r="E108" s="203"/>
      <c r="F108" s="203"/>
      <c r="G108" s="203"/>
      <c r="H108" s="203"/>
      <c r="I108" s="203"/>
      <c r="J108" s="203"/>
    </row>
    <row r="109" spans="1:10" x14ac:dyDescent="0.25">
      <c r="A109" s="197" t="s">
        <v>481</v>
      </c>
      <c r="B109" s="197" t="s">
        <v>660</v>
      </c>
      <c r="C109" s="203"/>
      <c r="D109" s="203"/>
      <c r="E109" s="203"/>
      <c r="F109" s="203"/>
      <c r="G109" s="203"/>
      <c r="H109" s="203"/>
      <c r="I109" s="203"/>
      <c r="J109" s="203"/>
    </row>
    <row r="110" spans="1:10" x14ac:dyDescent="0.25">
      <c r="A110" s="197" t="s">
        <v>482</v>
      </c>
      <c r="B110" s="197" t="s">
        <v>661</v>
      </c>
      <c r="C110" s="203"/>
      <c r="D110" s="203"/>
      <c r="E110" s="203"/>
      <c r="F110" s="203"/>
      <c r="G110" s="203"/>
      <c r="H110" s="203"/>
      <c r="I110" s="203"/>
      <c r="J110" s="203"/>
    </row>
    <row r="111" spans="1:10" x14ac:dyDescent="0.25">
      <c r="A111" s="197" t="s">
        <v>484</v>
      </c>
      <c r="B111" s="197" t="s">
        <v>662</v>
      </c>
      <c r="C111" s="203"/>
      <c r="D111" s="203"/>
      <c r="E111" s="203"/>
      <c r="F111" s="203"/>
      <c r="G111" s="203"/>
      <c r="H111" s="203"/>
      <c r="I111" s="203"/>
      <c r="J111" s="203"/>
    </row>
    <row r="112" spans="1:10" x14ac:dyDescent="0.25">
      <c r="A112" s="197" t="s">
        <v>486</v>
      </c>
      <c r="B112" s="197" t="s">
        <v>663</v>
      </c>
      <c r="C112" s="203"/>
      <c r="D112" s="203"/>
      <c r="E112" s="203"/>
      <c r="F112" s="203"/>
      <c r="G112" s="203"/>
      <c r="H112" s="203"/>
      <c r="I112" s="203"/>
      <c r="J112" s="203"/>
    </row>
    <row r="113" spans="1:10" x14ac:dyDescent="0.25">
      <c r="A113" s="197" t="s">
        <v>488</v>
      </c>
      <c r="B113" s="197" t="s">
        <v>664</v>
      </c>
      <c r="C113" s="203"/>
      <c r="D113" s="203"/>
      <c r="E113" s="203"/>
      <c r="F113" s="203"/>
      <c r="G113" s="203"/>
      <c r="H113" s="203"/>
      <c r="I113" s="203"/>
      <c r="J113" s="203"/>
    </row>
    <row r="114" spans="1:10" x14ac:dyDescent="0.25">
      <c r="A114" s="197" t="s">
        <v>720</v>
      </c>
      <c r="B114" s="197" t="s">
        <v>538</v>
      </c>
      <c r="C114" s="203"/>
      <c r="D114" s="203"/>
      <c r="E114" s="203"/>
      <c r="F114" s="203"/>
      <c r="G114" s="203"/>
      <c r="H114" s="203"/>
      <c r="I114" s="203"/>
      <c r="J114" s="203"/>
    </row>
    <row r="115" spans="1:10" x14ac:dyDescent="0.25">
      <c r="A115" s="197" t="s">
        <v>721</v>
      </c>
      <c r="B115" s="197" t="s">
        <v>539</v>
      </c>
      <c r="C115" s="203"/>
      <c r="D115" s="203"/>
      <c r="E115" s="203"/>
      <c r="F115" s="203"/>
      <c r="G115" s="203"/>
      <c r="H115" s="203"/>
      <c r="I115" s="203"/>
      <c r="J115" s="203"/>
    </row>
    <row r="116" spans="1:10" x14ac:dyDescent="0.25">
      <c r="A116" s="197" t="s">
        <v>489</v>
      </c>
      <c r="B116" s="197" t="s">
        <v>540</v>
      </c>
      <c r="C116" s="203"/>
      <c r="D116" s="203"/>
      <c r="E116" s="203"/>
      <c r="F116" s="203"/>
      <c r="G116" s="203"/>
      <c r="H116" s="203"/>
      <c r="I116" s="203"/>
      <c r="J116" s="203"/>
    </row>
    <row r="117" spans="1:10" x14ac:dyDescent="0.25">
      <c r="A117" s="197" t="s">
        <v>722</v>
      </c>
      <c r="B117" s="197" t="s">
        <v>541</v>
      </c>
      <c r="C117" s="203"/>
      <c r="D117" s="203"/>
      <c r="E117" s="203"/>
      <c r="F117" s="203"/>
      <c r="G117" s="203"/>
      <c r="H117" s="203"/>
      <c r="I117" s="203"/>
      <c r="J117" s="203"/>
    </row>
    <row r="118" spans="1:10" x14ac:dyDescent="0.25">
      <c r="A118" s="197" t="s">
        <v>723</v>
      </c>
      <c r="B118" s="197" t="s">
        <v>671</v>
      </c>
      <c r="C118" s="203"/>
      <c r="D118" s="203"/>
      <c r="E118" s="203"/>
      <c r="F118" s="203"/>
      <c r="G118" s="203"/>
      <c r="H118" s="203"/>
      <c r="I118" s="203"/>
      <c r="J118" s="203"/>
    </row>
    <row r="119" spans="1:10" x14ac:dyDescent="0.25">
      <c r="A119" s="197" t="s">
        <v>491</v>
      </c>
      <c r="B119" s="197" t="s">
        <v>672</v>
      </c>
      <c r="C119" s="203"/>
      <c r="D119" s="203"/>
      <c r="E119" s="203"/>
      <c r="F119" s="203"/>
      <c r="G119" s="203"/>
      <c r="H119" s="203"/>
      <c r="I119" s="203"/>
      <c r="J119" s="203"/>
    </row>
    <row r="120" spans="1:10" x14ac:dyDescent="0.25">
      <c r="A120" s="197" t="s">
        <v>493</v>
      </c>
      <c r="B120" s="197" t="s">
        <v>673</v>
      </c>
      <c r="C120" s="203"/>
      <c r="D120" s="203"/>
      <c r="E120" s="203"/>
      <c r="F120" s="203"/>
      <c r="G120" s="203"/>
      <c r="H120" s="203"/>
      <c r="I120" s="203"/>
      <c r="J120" s="203"/>
    </row>
    <row r="121" spans="1:10" x14ac:dyDescent="0.25">
      <c r="A121" s="197" t="s">
        <v>724</v>
      </c>
      <c r="B121" s="197" t="s">
        <v>674</v>
      </c>
      <c r="C121" s="203"/>
      <c r="D121" s="203"/>
      <c r="E121" s="203"/>
      <c r="F121" s="203"/>
      <c r="G121" s="203"/>
      <c r="H121" s="203"/>
      <c r="I121" s="203"/>
      <c r="J121" s="203"/>
    </row>
    <row r="122" spans="1:10" x14ac:dyDescent="0.25">
      <c r="A122" s="197" t="s">
        <v>725</v>
      </c>
      <c r="B122" s="197" t="s">
        <v>675</v>
      </c>
      <c r="C122" s="203"/>
      <c r="D122" s="203"/>
      <c r="E122" s="203"/>
      <c r="F122" s="203"/>
      <c r="G122" s="203"/>
      <c r="H122" s="203"/>
      <c r="I122" s="203"/>
      <c r="J122" s="203"/>
    </row>
    <row r="123" spans="1:10" x14ac:dyDescent="0.25">
      <c r="A123" s="197" t="s">
        <v>726</v>
      </c>
      <c r="B123" s="197" t="s">
        <v>676</v>
      </c>
      <c r="C123" s="203"/>
      <c r="D123" s="203"/>
      <c r="E123" s="203"/>
      <c r="F123" s="203"/>
      <c r="G123" s="203"/>
      <c r="H123" s="203"/>
      <c r="I123" s="203"/>
      <c r="J123" s="203"/>
    </row>
    <row r="124" spans="1:10" x14ac:dyDescent="0.25">
      <c r="A124" s="197" t="s">
        <v>727</v>
      </c>
      <c r="B124" s="197" t="s">
        <v>677</v>
      </c>
      <c r="C124" s="203"/>
      <c r="D124" s="203"/>
      <c r="E124" s="203"/>
      <c r="F124" s="203"/>
      <c r="G124" s="203"/>
      <c r="H124" s="203"/>
      <c r="I124" s="203"/>
      <c r="J124" s="203"/>
    </row>
    <row r="125" spans="1:10" x14ac:dyDescent="0.25">
      <c r="A125" s="197" t="s">
        <v>728</v>
      </c>
      <c r="B125" s="197" t="s">
        <v>678</v>
      </c>
      <c r="C125" s="203"/>
      <c r="D125" s="203"/>
      <c r="E125" s="203"/>
      <c r="F125" s="203"/>
      <c r="G125" s="203"/>
      <c r="H125" s="203"/>
      <c r="I125" s="203"/>
      <c r="J125" s="203"/>
    </row>
    <row r="126" spans="1:10" x14ac:dyDescent="0.25">
      <c r="A126" s="201" t="s">
        <v>1044</v>
      </c>
      <c r="B126" s="201" t="s">
        <v>1045</v>
      </c>
      <c r="C126" s="202" t="s">
        <v>1046</v>
      </c>
      <c r="D126" s="203"/>
      <c r="E126" s="203"/>
      <c r="F126" s="203"/>
      <c r="G126" s="203"/>
      <c r="H126" s="203"/>
      <c r="I126" s="203"/>
      <c r="J126" s="203"/>
    </row>
    <row r="127" spans="1:10" x14ac:dyDescent="0.25">
      <c r="A127" s="197" t="s">
        <v>503</v>
      </c>
      <c r="B127" s="197" t="s">
        <v>679</v>
      </c>
      <c r="C127" s="202" t="s">
        <v>1047</v>
      </c>
      <c r="D127" s="203"/>
      <c r="E127" s="203"/>
      <c r="F127" s="203"/>
      <c r="G127" s="203"/>
      <c r="H127" s="203"/>
      <c r="I127" s="203"/>
      <c r="J127" s="203"/>
    </row>
    <row r="128" spans="1:10" x14ac:dyDescent="0.25">
      <c r="A128" s="197" t="s">
        <v>505</v>
      </c>
      <c r="B128" s="197" t="s">
        <v>680</v>
      </c>
      <c r="C128" s="203"/>
      <c r="D128" s="203"/>
      <c r="E128" s="203"/>
      <c r="F128" s="203"/>
      <c r="G128" s="203"/>
      <c r="H128" s="203"/>
      <c r="I128" s="203"/>
      <c r="J128" s="203"/>
    </row>
    <row r="129" spans="1:10" x14ac:dyDescent="0.25">
      <c r="A129" s="197" t="s">
        <v>729</v>
      </c>
      <c r="B129" s="197" t="s">
        <v>681</v>
      </c>
      <c r="C129" s="203"/>
      <c r="D129" s="203"/>
      <c r="E129" s="203"/>
      <c r="F129" s="203"/>
      <c r="G129" s="203"/>
      <c r="H129" s="203"/>
      <c r="I129" s="203"/>
      <c r="J129" s="203"/>
    </row>
    <row r="130" spans="1:10" x14ac:dyDescent="0.25">
      <c r="A130" s="197" t="s">
        <v>730</v>
      </c>
      <c r="B130" s="197" t="s">
        <v>682</v>
      </c>
      <c r="C130" s="203"/>
      <c r="D130" s="203"/>
      <c r="E130" s="203"/>
      <c r="F130" s="203"/>
      <c r="G130" s="203"/>
      <c r="H130" s="203"/>
      <c r="I130" s="203"/>
      <c r="J130" s="203"/>
    </row>
    <row r="131" spans="1:10" x14ac:dyDescent="0.25">
      <c r="A131" s="197" t="s">
        <v>511</v>
      </c>
      <c r="B131" s="197" t="s">
        <v>683</v>
      </c>
      <c r="C131" s="203"/>
      <c r="D131" s="203"/>
      <c r="E131" s="203"/>
      <c r="F131" s="203"/>
      <c r="G131" s="203"/>
      <c r="H131" s="203"/>
      <c r="I131" s="203"/>
      <c r="J131" s="203"/>
    </row>
    <row r="132" spans="1:10" x14ac:dyDescent="0.25">
      <c r="A132" s="197" t="s">
        <v>513</v>
      </c>
      <c r="B132" s="197" t="s">
        <v>684</v>
      </c>
      <c r="C132" s="203"/>
      <c r="D132" s="203"/>
      <c r="E132" s="203"/>
      <c r="F132" s="203"/>
      <c r="G132" s="203"/>
      <c r="H132" s="203"/>
      <c r="I132" s="203"/>
      <c r="J132" s="203"/>
    </row>
    <row r="133" spans="1:10" x14ac:dyDescent="0.25">
      <c r="A133" s="197" t="s">
        <v>517</v>
      </c>
      <c r="B133" s="197" t="s">
        <v>685</v>
      </c>
      <c r="C133" s="203"/>
      <c r="D133" s="203"/>
      <c r="E133" s="203"/>
      <c r="F133" s="203"/>
      <c r="G133" s="203"/>
      <c r="H133" s="203"/>
      <c r="I133" s="203"/>
      <c r="J133" s="203"/>
    </row>
    <row r="134" spans="1:10" x14ac:dyDescent="0.25">
      <c r="A134" s="197" t="s">
        <v>521</v>
      </c>
      <c r="B134" s="197" t="s">
        <v>686</v>
      </c>
      <c r="C134" s="203"/>
      <c r="D134" s="203"/>
      <c r="E134" s="203"/>
      <c r="F134" s="203"/>
      <c r="G134" s="203"/>
      <c r="H134" s="203"/>
      <c r="I134" s="203"/>
      <c r="J134" s="203"/>
    </row>
    <row r="135" spans="1:10" x14ac:dyDescent="0.25">
      <c r="A135" s="197" t="s">
        <v>535</v>
      </c>
      <c r="B135" s="197" t="s">
        <v>687</v>
      </c>
      <c r="C135" s="203"/>
      <c r="D135" s="203"/>
      <c r="E135" s="203"/>
      <c r="F135" s="203"/>
      <c r="G135" s="203"/>
      <c r="H135" s="203"/>
      <c r="I135" s="203"/>
      <c r="J135" s="203"/>
    </row>
    <row r="136" spans="1:10" x14ac:dyDescent="0.25">
      <c r="A136" s="197" t="s">
        <v>543</v>
      </c>
      <c r="B136" s="197" t="s">
        <v>688</v>
      </c>
      <c r="C136" s="203"/>
      <c r="D136" s="203"/>
      <c r="E136" s="203"/>
      <c r="F136" s="203"/>
      <c r="G136" s="203"/>
      <c r="H136" s="203"/>
      <c r="I136" s="203"/>
      <c r="J136" s="203"/>
    </row>
    <row r="139" spans="1:10" x14ac:dyDescent="0.25">
      <c r="B139" s="198" t="s">
        <v>1048</v>
      </c>
    </row>
    <row r="140" spans="1:10" x14ac:dyDescent="0.25">
      <c r="B140" s="198" t="s">
        <v>1049</v>
      </c>
    </row>
    <row r="150" spans="2:2" x14ac:dyDescent="0.25">
      <c r="B150" s="198"/>
    </row>
  </sheetData>
  <customSheetViews>
    <customSheetView guid="{4EB13151-49F2-48E5-8912-358F31E4FF0D}" state="hidden" topLeftCell="A31">
      <selection activeCell="C47" sqref="C47"/>
      <pageMargins left="0.7" right="0.7" top="0.75" bottom="0.75" header="0.3" footer="0.3"/>
      <pageSetup orientation="portrait" r:id="rId1"/>
    </customSheetView>
    <customSheetView guid="{9376E736-6BC6-F744-8C65-D2B2C92BC104}" state="hidden" topLeftCell="A31">
      <selection activeCell="C47" sqref="C47"/>
      <pageMargins left="0.7" right="0.7" top="0.75" bottom="0.75" header="0.3" footer="0.3"/>
      <pageSetup orientation="portrait" r:id="rId2"/>
    </customSheetView>
  </customSheetViews>
  <phoneticPr fontId="53" type="noConversion"/>
  <conditionalFormatting sqref="A2:B137">
    <cfRule type="expression" dxfId="0" priority="1" stopIfTrue="1">
      <formula>MOD(ROW(),2)=1</formula>
    </cfRule>
  </conditionalFormatting>
  <pageMargins left="0.7" right="0.7" top="0.75" bottom="0.75" header="0.3" footer="0.3"/>
  <pageSetup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topLeftCell="A28" workbookViewId="0">
      <selection activeCell="B33" sqref="B33"/>
    </sheetView>
  </sheetViews>
  <sheetFormatPr defaultColWidth="8.85546875" defaultRowHeight="15" x14ac:dyDescent="0.25"/>
  <cols>
    <col min="1" max="1" width="4.42578125" bestFit="1" customWidth="1"/>
    <col min="2" max="2" width="52.140625" customWidth="1"/>
  </cols>
  <sheetData>
    <row r="1" spans="1:2" x14ac:dyDescent="0.2">
      <c r="A1" s="207" t="s">
        <v>1050</v>
      </c>
      <c r="B1" s="208"/>
    </row>
    <row r="2" spans="1:2" x14ac:dyDescent="0.2">
      <c r="A2" s="207"/>
      <c r="B2" s="208"/>
    </row>
    <row r="3" spans="1:2" x14ac:dyDescent="0.2">
      <c r="A3" s="209" t="s">
        <v>1051</v>
      </c>
      <c r="B3" s="209" t="s">
        <v>1052</v>
      </c>
    </row>
    <row r="4" spans="1:2" x14ac:dyDescent="0.2">
      <c r="A4" s="210">
        <v>1100</v>
      </c>
      <c r="B4" t="s">
        <v>1053</v>
      </c>
    </row>
    <row r="5" spans="1:2" x14ac:dyDescent="0.2">
      <c r="A5" s="210"/>
      <c r="B5" t="s">
        <v>1054</v>
      </c>
    </row>
    <row r="6" spans="1:2" x14ac:dyDescent="0.2">
      <c r="A6" s="210"/>
      <c r="B6" t="s">
        <v>1055</v>
      </c>
    </row>
    <row r="7" spans="1:2" x14ac:dyDescent="0.2">
      <c r="A7" s="210"/>
      <c r="B7" t="s">
        <v>1056</v>
      </c>
    </row>
    <row r="8" spans="1:2" x14ac:dyDescent="0.2">
      <c r="A8" s="210"/>
      <c r="B8" t="s">
        <v>1057</v>
      </c>
    </row>
    <row r="9" spans="1:2" x14ac:dyDescent="0.2">
      <c r="A9" s="210"/>
    </row>
    <row r="10" spans="1:2" x14ac:dyDescent="0.2">
      <c r="A10" s="210">
        <v>1200</v>
      </c>
      <c r="B10" t="s">
        <v>1058</v>
      </c>
    </row>
    <row r="11" spans="1:2" x14ac:dyDescent="0.2">
      <c r="A11" s="210"/>
      <c r="B11" t="s">
        <v>1059</v>
      </c>
    </row>
    <row r="12" spans="1:2" x14ac:dyDescent="0.2">
      <c r="A12" s="210"/>
      <c r="B12" t="s">
        <v>1060</v>
      </c>
    </row>
    <row r="13" spans="1:2" x14ac:dyDescent="0.2">
      <c r="A13" s="210"/>
      <c r="B13" t="s">
        <v>1061</v>
      </c>
    </row>
    <row r="14" spans="1:2" x14ac:dyDescent="0.2">
      <c r="A14" s="210"/>
      <c r="B14" t="s">
        <v>1062</v>
      </c>
    </row>
    <row r="15" spans="1:2" x14ac:dyDescent="0.2">
      <c r="A15" s="210"/>
      <c r="B15" t="s">
        <v>1063</v>
      </c>
    </row>
    <row r="16" spans="1:2" x14ac:dyDescent="0.2">
      <c r="A16" s="210"/>
    </row>
    <row r="17" spans="1:2" x14ac:dyDescent="0.2">
      <c r="A17" s="210">
        <v>1300</v>
      </c>
      <c r="B17" t="s">
        <v>1064</v>
      </c>
    </row>
    <row r="18" spans="1:2" x14ac:dyDescent="0.2">
      <c r="A18" s="210"/>
      <c r="B18" t="s">
        <v>1065</v>
      </c>
    </row>
    <row r="19" spans="1:2" x14ac:dyDescent="0.2">
      <c r="A19" s="210"/>
      <c r="B19" t="s">
        <v>1066</v>
      </c>
    </row>
    <row r="20" spans="1:2" x14ac:dyDescent="0.2">
      <c r="A20" s="210"/>
      <c r="B20" t="s">
        <v>1067</v>
      </c>
    </row>
    <row r="21" spans="1:2" x14ac:dyDescent="0.2">
      <c r="A21" s="210"/>
      <c r="B21" t="s">
        <v>1068</v>
      </c>
    </row>
    <row r="22" spans="1:2" x14ac:dyDescent="0.2">
      <c r="A22" s="210"/>
      <c r="B22" t="s">
        <v>982</v>
      </c>
    </row>
    <row r="23" spans="1:2" x14ac:dyDescent="0.2">
      <c r="A23" s="210"/>
      <c r="B23" t="s">
        <v>983</v>
      </c>
    </row>
    <row r="24" spans="1:2" x14ac:dyDescent="0.2">
      <c r="A24" s="210"/>
    </row>
    <row r="25" spans="1:2" x14ac:dyDescent="0.2">
      <c r="A25" s="210">
        <v>1900</v>
      </c>
      <c r="B25" t="s">
        <v>984</v>
      </c>
    </row>
    <row r="26" spans="1:2" x14ac:dyDescent="0.2">
      <c r="A26" s="210"/>
      <c r="B26" t="s">
        <v>1073</v>
      </c>
    </row>
    <row r="27" spans="1:2" x14ac:dyDescent="0.2">
      <c r="A27" s="210"/>
      <c r="B27" t="s">
        <v>1074</v>
      </c>
    </row>
    <row r="28" spans="1:2" x14ac:dyDescent="0.2">
      <c r="A28" s="210"/>
      <c r="B28" t="s">
        <v>1075</v>
      </c>
    </row>
    <row r="29" spans="1:2" x14ac:dyDescent="0.2">
      <c r="A29" s="210"/>
      <c r="B29" s="211" t="s">
        <v>1076</v>
      </c>
    </row>
    <row r="30" spans="1:2" x14ac:dyDescent="0.2">
      <c r="A30" s="210"/>
    </row>
    <row r="31" spans="1:2" x14ac:dyDescent="0.2">
      <c r="A31" s="210">
        <v>2100</v>
      </c>
      <c r="B31" t="s">
        <v>1077</v>
      </c>
    </row>
    <row r="32" spans="1:2" x14ac:dyDescent="0.2">
      <c r="A32" s="210"/>
      <c r="B32" t="s">
        <v>1078</v>
      </c>
    </row>
    <row r="33" spans="1:2" x14ac:dyDescent="0.2">
      <c r="A33" s="210"/>
      <c r="B33" t="s">
        <v>1079</v>
      </c>
    </row>
    <row r="34" spans="1:2" x14ac:dyDescent="0.2">
      <c r="A34" s="210"/>
      <c r="B34" t="s">
        <v>1080</v>
      </c>
    </row>
    <row r="35" spans="1:2" x14ac:dyDescent="0.2">
      <c r="A35" s="210"/>
      <c r="B35" t="s">
        <v>1081</v>
      </c>
    </row>
    <row r="36" spans="1:2" x14ac:dyDescent="0.2">
      <c r="A36" s="210"/>
      <c r="B36" t="s">
        <v>1082</v>
      </c>
    </row>
    <row r="37" spans="1:2" x14ac:dyDescent="0.2">
      <c r="A37" s="210"/>
    </row>
    <row r="38" spans="1:2" x14ac:dyDescent="0.2">
      <c r="A38" s="210">
        <v>2200</v>
      </c>
      <c r="B38" t="s">
        <v>1083</v>
      </c>
    </row>
    <row r="39" spans="1:2" x14ac:dyDescent="0.2">
      <c r="A39" s="210"/>
      <c r="B39" t="s">
        <v>1084</v>
      </c>
    </row>
    <row r="40" spans="1:2" x14ac:dyDescent="0.2">
      <c r="A40" s="210"/>
      <c r="B40" t="s">
        <v>1085</v>
      </c>
    </row>
    <row r="41" spans="1:2" x14ac:dyDescent="0.2">
      <c r="A41" s="210"/>
      <c r="B41" t="s">
        <v>1086</v>
      </c>
    </row>
    <row r="42" spans="1:2" x14ac:dyDescent="0.2">
      <c r="A42" s="210"/>
      <c r="B42" t="s">
        <v>1087</v>
      </c>
    </row>
    <row r="43" spans="1:2" x14ac:dyDescent="0.2">
      <c r="A43" s="210"/>
      <c r="B43" t="s">
        <v>1088</v>
      </c>
    </row>
    <row r="44" spans="1:2" x14ac:dyDescent="0.2">
      <c r="A44" s="210"/>
    </row>
    <row r="45" spans="1:2" x14ac:dyDescent="0.2">
      <c r="A45" s="210">
        <v>2300</v>
      </c>
      <c r="B45" t="s">
        <v>1089</v>
      </c>
    </row>
    <row r="46" spans="1:2" x14ac:dyDescent="0.2">
      <c r="A46" s="210"/>
      <c r="B46" t="s">
        <v>1090</v>
      </c>
    </row>
    <row r="47" spans="1:2" x14ac:dyDescent="0.2">
      <c r="A47" s="210"/>
      <c r="B47" t="s">
        <v>1068</v>
      </c>
    </row>
    <row r="48" spans="1:2" x14ac:dyDescent="0.2">
      <c r="A48" s="210"/>
      <c r="B48" t="s">
        <v>1091</v>
      </c>
    </row>
    <row r="49" spans="1:2" x14ac:dyDescent="0.2">
      <c r="A49" s="210"/>
      <c r="B49" t="s">
        <v>1092</v>
      </c>
    </row>
    <row r="50" spans="1:2" x14ac:dyDescent="0.2">
      <c r="A50" s="210"/>
      <c r="B50" t="s">
        <v>1093</v>
      </c>
    </row>
    <row r="51" spans="1:2" x14ac:dyDescent="0.2">
      <c r="A51" s="210"/>
    </row>
    <row r="52" spans="1:2" x14ac:dyDescent="0.2">
      <c r="A52" s="210">
        <v>2400</v>
      </c>
      <c r="B52" t="s">
        <v>1094</v>
      </c>
    </row>
    <row r="53" spans="1:2" x14ac:dyDescent="0.2">
      <c r="A53" s="210"/>
      <c r="B53" t="s">
        <v>1095</v>
      </c>
    </row>
    <row r="54" spans="1:2" x14ac:dyDescent="0.2">
      <c r="A54" s="210"/>
      <c r="B54" t="s">
        <v>1096</v>
      </c>
    </row>
    <row r="55" spans="1:2" x14ac:dyDescent="0.2">
      <c r="A55" s="210"/>
      <c r="B55" t="s">
        <v>1097</v>
      </c>
    </row>
    <row r="56" spans="1:2" x14ac:dyDescent="0.2">
      <c r="A56" s="210"/>
      <c r="B56" t="s">
        <v>1098</v>
      </c>
    </row>
    <row r="57" spans="1:2" x14ac:dyDescent="0.2">
      <c r="A57" s="210"/>
      <c r="B57" t="s">
        <v>1099</v>
      </c>
    </row>
    <row r="58" spans="1:2" x14ac:dyDescent="0.25">
      <c r="A58" s="210"/>
      <c r="B58" t="s">
        <v>1100</v>
      </c>
    </row>
    <row r="59" spans="1:2" x14ac:dyDescent="0.25">
      <c r="A59" s="210"/>
      <c r="B59" t="s">
        <v>1101</v>
      </c>
    </row>
    <row r="60" spans="1:2" x14ac:dyDescent="0.25">
      <c r="A60" s="210"/>
    </row>
    <row r="61" spans="1:2" x14ac:dyDescent="0.25">
      <c r="A61" s="210">
        <v>2900</v>
      </c>
      <c r="B61" t="s">
        <v>1102</v>
      </c>
    </row>
    <row r="62" spans="1:2" x14ac:dyDescent="0.25">
      <c r="B62" t="s">
        <v>1103</v>
      </c>
    </row>
    <row r="63" spans="1:2" x14ac:dyDescent="0.25">
      <c r="B63" t="s">
        <v>1104</v>
      </c>
    </row>
    <row r="64" spans="1:2" x14ac:dyDescent="0.25">
      <c r="B64" t="s">
        <v>1105</v>
      </c>
    </row>
  </sheetData>
  <customSheetViews>
    <customSheetView guid="{4EB13151-49F2-48E5-8912-358F31E4FF0D}" state="hidden" topLeftCell="A28">
      <selection activeCell="B33" sqref="B33"/>
      <pageMargins left="0.7" right="0.7" top="0.75" bottom="0.75" header="0.3" footer="0.3"/>
      <pageSetup orientation="portrait" r:id="rId1"/>
    </customSheetView>
    <customSheetView guid="{9376E736-6BC6-F744-8C65-D2B2C92BC104}" state="hidden" topLeftCell="A28">
      <selection activeCell="B33" sqref="B33"/>
      <pageMargins left="0.7" right="0.7" top="0.75" bottom="0.75" header="0.3" footer="0.3"/>
      <pageSetup orientation="portrait" r:id="rId2"/>
    </customSheetView>
  </customSheetViews>
  <pageMargins left="0.7" right="0.7" top="0.75" bottom="0.75" header="0.3" footer="0.3"/>
  <pageSetup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4"/>
  <sheetViews>
    <sheetView topLeftCell="A34" workbookViewId="0"/>
  </sheetViews>
  <sheetFormatPr defaultColWidth="9.140625" defaultRowHeight="15.75" x14ac:dyDescent="0.25"/>
  <cols>
    <col min="1" max="9" width="9.140625" style="6"/>
    <col min="10" max="13" width="9.140625" style="6" hidden="1" customWidth="1"/>
    <col min="14" max="16384" width="9.140625" style="6"/>
  </cols>
  <sheetData>
    <row r="1" spans="1:11" ht="15.95" x14ac:dyDescent="0.2">
      <c r="A1" s="6" t="s">
        <v>12</v>
      </c>
      <c r="J1" s="6" t="s">
        <v>13</v>
      </c>
    </row>
    <row r="2" spans="1:11" ht="15.95" x14ac:dyDescent="0.2">
      <c r="K2" s="6">
        <v>80</v>
      </c>
    </row>
    <row r="3" spans="1:11" ht="15.95" x14ac:dyDescent="0.2">
      <c r="A3" s="6" t="s">
        <v>14</v>
      </c>
      <c r="B3" s="6" t="s">
        <v>15</v>
      </c>
      <c r="J3" s="6" t="str">
        <f>LEFT('[1]Raw Objects'!A5,4)</f>
        <v>1100</v>
      </c>
      <c r="K3" s="6" t="str">
        <f>MID('[1]Raw Objects'!A5,5,$K$2)</f>
        <v xml:space="preserve">Certificated Teachers' Salaries                                                 </v>
      </c>
    </row>
    <row r="4" spans="1:11" ht="15.95" x14ac:dyDescent="0.2">
      <c r="A4" s="6" t="s">
        <v>16</v>
      </c>
      <c r="B4" s="6" t="s">
        <v>17</v>
      </c>
      <c r="J4" s="6" t="str">
        <f>LEFT('[1]Raw Objects'!A6,4)</f>
        <v>1200</v>
      </c>
      <c r="K4" s="6" t="str">
        <f>MID('[1]Raw Objects'!A6,5,$K$2)</f>
        <v xml:space="preserve">Certificated Pupil Support Salaries                                             </v>
      </c>
    </row>
    <row r="5" spans="1:11" ht="15.95" x14ac:dyDescent="0.2">
      <c r="A5" s="6" t="s">
        <v>18</v>
      </c>
      <c r="B5" s="6" t="s">
        <v>19</v>
      </c>
      <c r="J5" s="6" t="str">
        <f>LEFT('[1]Raw Objects'!A7,4)</f>
        <v>1300</v>
      </c>
      <c r="K5" s="6" t="str">
        <f>MID('[1]Raw Objects'!A7,5,$K$2)</f>
        <v xml:space="preserve">Certificated Supervisors' and Administrators' Salaries                          </v>
      </c>
    </row>
    <row r="6" spans="1:11" ht="15.95" x14ac:dyDescent="0.2">
      <c r="A6" s="6" t="s">
        <v>20</v>
      </c>
      <c r="B6" s="6" t="s">
        <v>21</v>
      </c>
      <c r="J6" s="6" t="str">
        <f>LEFT('[1]Raw Objects'!A8,4)</f>
        <v>1900</v>
      </c>
      <c r="K6" s="6" t="str">
        <f>MID('[1]Raw Objects'!A8,5,$K$2)</f>
        <v xml:space="preserve">Other Certificated Salaries                                                     </v>
      </c>
    </row>
    <row r="7" spans="1:11" ht="15.95" x14ac:dyDescent="0.2">
      <c r="A7" s="6" t="s">
        <v>22</v>
      </c>
      <c r="B7" s="6" t="s">
        <v>23</v>
      </c>
      <c r="J7" s="6" t="str">
        <f>LEFT('[1]Raw Objects'!A9,4)</f>
        <v>2100</v>
      </c>
      <c r="K7" s="6" t="str">
        <f>MID('[1]Raw Objects'!A9,5,$K$2)</f>
        <v xml:space="preserve">Classified Instructional Salaries                                               </v>
      </c>
    </row>
    <row r="8" spans="1:11" ht="15.95" x14ac:dyDescent="0.2">
      <c r="A8" s="6" t="s">
        <v>24</v>
      </c>
      <c r="B8" s="6" t="s">
        <v>25</v>
      </c>
      <c r="J8" s="6" t="str">
        <f>LEFT('[1]Raw Objects'!A10,4)</f>
        <v>2200</v>
      </c>
      <c r="K8" s="6" t="str">
        <f>MID('[1]Raw Objects'!A10,5,$K$2)</f>
        <v xml:space="preserve">Classified Support Salaries                                                     </v>
      </c>
    </row>
    <row r="9" spans="1:11" ht="15.95" x14ac:dyDescent="0.2">
      <c r="A9" s="6" t="s">
        <v>26</v>
      </c>
      <c r="B9" s="6" t="s">
        <v>27</v>
      </c>
      <c r="J9" s="6" t="str">
        <f>LEFT('[1]Raw Objects'!A11,4)</f>
        <v>2300</v>
      </c>
      <c r="K9" s="6" t="str">
        <f>MID('[1]Raw Objects'!A11,5,$K$2)</f>
        <v xml:space="preserve">Classified Supervisors' and Administrators' Salaries                            </v>
      </c>
    </row>
    <row r="10" spans="1:11" ht="15.95" x14ac:dyDescent="0.2">
      <c r="A10" s="6" t="s">
        <v>28</v>
      </c>
      <c r="B10" s="6" t="s">
        <v>29</v>
      </c>
      <c r="J10" s="6" t="str">
        <f>LEFT('[1]Raw Objects'!A12,4)</f>
        <v>2400</v>
      </c>
      <c r="K10" s="6" t="str">
        <f>MID('[1]Raw Objects'!A12,5,$K$2)</f>
        <v xml:space="preserve">Clerical, Technical, and Office Staff Salaries                                  </v>
      </c>
    </row>
    <row r="11" spans="1:11" ht="15.95" x14ac:dyDescent="0.2">
      <c r="A11" s="6" t="s">
        <v>30</v>
      </c>
      <c r="B11" s="6" t="s">
        <v>31</v>
      </c>
      <c r="J11" s="6" t="str">
        <f>LEFT('[1]Raw Objects'!A13,4)</f>
        <v>2900</v>
      </c>
      <c r="K11" s="6" t="str">
        <f>MID('[1]Raw Objects'!A13,5,$K$2)</f>
        <v xml:space="preserve">Other Classified Salaries                                                       </v>
      </c>
    </row>
    <row r="12" spans="1:11" ht="15.95" x14ac:dyDescent="0.2">
      <c r="A12" s="6" t="s">
        <v>32</v>
      </c>
      <c r="B12" s="6" t="s">
        <v>33</v>
      </c>
      <c r="J12" s="6" t="str">
        <f>LEFT('[1]Raw Objects'!A14,4)</f>
        <v>3100</v>
      </c>
      <c r="K12" s="6" t="str">
        <f>MID('[1]Raw Objects'!A14,5,$K$2)</f>
        <v xml:space="preserve">(Obsolete) State Teachers' Retirement System                                    </v>
      </c>
    </row>
    <row r="13" spans="1:11" ht="15.95" x14ac:dyDescent="0.2">
      <c r="A13" s="6" t="s">
        <v>34</v>
      </c>
      <c r="B13" s="6" t="s">
        <v>35</v>
      </c>
      <c r="J13" s="6" t="str">
        <f>LEFT('[1]Raw Objects'!A15,4)</f>
        <v>3101</v>
      </c>
      <c r="K13" s="6" t="str">
        <f>MID('[1]Raw Objects'!A15,5,$K$2)</f>
        <v xml:space="preserve">State Teachers' Retirement System, certificated positions                       </v>
      </c>
    </row>
    <row r="14" spans="1:11" ht="15.95" x14ac:dyDescent="0.2">
      <c r="A14" s="6" t="s">
        <v>36</v>
      </c>
      <c r="B14" s="6" t="s">
        <v>37</v>
      </c>
      <c r="J14" s="6" t="str">
        <f>LEFT('[1]Raw Objects'!A16,4)</f>
        <v>3102</v>
      </c>
      <c r="K14" s="6" t="str">
        <f>MID('[1]Raw Objects'!A16,5,$K$2)</f>
        <v xml:space="preserve">State Teachers' Retirement System, classified positions                         </v>
      </c>
    </row>
    <row r="15" spans="1:11" ht="15.95" x14ac:dyDescent="0.2">
      <c r="A15" s="6" t="s">
        <v>38</v>
      </c>
      <c r="B15" s="6" t="s">
        <v>39</v>
      </c>
      <c r="J15" s="6" t="str">
        <f>LEFT('[1]Raw Objects'!A17,4)</f>
        <v>3200</v>
      </c>
      <c r="K15" s="6" t="str">
        <f>MID('[1]Raw Objects'!A17,5,$K$2)</f>
        <v xml:space="preserve">(Obsolete) Public Employees' Retirement System                                  </v>
      </c>
    </row>
    <row r="16" spans="1:11" ht="15.95" x14ac:dyDescent="0.2">
      <c r="A16" s="6" t="s">
        <v>40</v>
      </c>
      <c r="B16" s="6" t="s">
        <v>41</v>
      </c>
      <c r="J16" s="6" t="str">
        <f>LEFT('[1]Raw Objects'!A18,4)</f>
        <v>3201</v>
      </c>
      <c r="K16" s="6" t="str">
        <f>MID('[1]Raw Objects'!A18,5,$K$2)</f>
        <v xml:space="preserve">Public Employees' Retirement System, certificated positions                     </v>
      </c>
    </row>
    <row r="17" spans="1:11" ht="15.95" x14ac:dyDescent="0.2">
      <c r="A17" s="6" t="s">
        <v>42</v>
      </c>
      <c r="B17" s="6" t="s">
        <v>43</v>
      </c>
      <c r="J17" s="6" t="str">
        <f>LEFT('[1]Raw Objects'!A19,4)</f>
        <v>3202</v>
      </c>
      <c r="K17" s="6" t="str">
        <f>MID('[1]Raw Objects'!A19,5,$K$2)</f>
        <v xml:space="preserve">Public Employees' Retirement System, classified positions                       </v>
      </c>
    </row>
    <row r="18" spans="1:11" ht="15.95" x14ac:dyDescent="0.2">
      <c r="A18" s="6" t="s">
        <v>44</v>
      </c>
      <c r="B18" s="6" t="s">
        <v>45</v>
      </c>
      <c r="J18" s="6" t="str">
        <f>LEFT('[1]Raw Objects'!A20,4)</f>
        <v>3300</v>
      </c>
      <c r="K18" s="6" t="str">
        <f>MID('[1]Raw Objects'!A20,5,$K$2)</f>
        <v xml:space="preserve">(Obsolete) Social Security/Medicare/Alternative                                 </v>
      </c>
    </row>
    <row r="19" spans="1:11" ht="15.95" x14ac:dyDescent="0.2">
      <c r="A19" s="6" t="s">
        <v>46</v>
      </c>
      <c r="B19" s="6" t="s">
        <v>47</v>
      </c>
      <c r="J19" s="6" t="str">
        <f>LEFT('[1]Raw Objects'!A21,4)</f>
        <v>3301</v>
      </c>
      <c r="K19" s="6" t="str">
        <f>MID('[1]Raw Objects'!A21,5,$K$2)</f>
        <v xml:space="preserve">OASDI/Medicare/Alternative, certificated positions                              </v>
      </c>
    </row>
    <row r="20" spans="1:11" ht="15.95" x14ac:dyDescent="0.2">
      <c r="A20" s="6" t="s">
        <v>48</v>
      </c>
      <c r="B20" s="6" t="s">
        <v>49</v>
      </c>
      <c r="J20" s="6" t="str">
        <f>LEFT('[1]Raw Objects'!A22,4)</f>
        <v>3302</v>
      </c>
      <c r="K20" s="6" t="str">
        <f>MID('[1]Raw Objects'!A22,5,$K$2)</f>
        <v xml:space="preserve">OASDI/Medicare/Alternative, classified positions                                </v>
      </c>
    </row>
    <row r="21" spans="1:11" ht="15.95" x14ac:dyDescent="0.2">
      <c r="A21" s="6" t="s">
        <v>0</v>
      </c>
      <c r="B21" s="6" t="s">
        <v>1</v>
      </c>
      <c r="J21" s="6" t="str">
        <f>LEFT('[1]Raw Objects'!A23,4)</f>
        <v>3400</v>
      </c>
      <c r="K21" s="6" t="str">
        <f>MID('[1]Raw Objects'!A23,5,$K$2)</f>
        <v xml:space="preserve">(Obsolete) Health &amp; Welfare Benefits                                            </v>
      </c>
    </row>
    <row r="22" spans="1:11" ht="15.95" x14ac:dyDescent="0.2">
      <c r="A22" s="6" t="s">
        <v>52</v>
      </c>
      <c r="B22" s="6" t="s">
        <v>53</v>
      </c>
      <c r="J22" s="6" t="str">
        <f>LEFT('[1]Raw Objects'!A24,4)</f>
        <v>3401</v>
      </c>
      <c r="K22" s="6" t="str">
        <f>MID('[1]Raw Objects'!A24,5,$K$2)</f>
        <v xml:space="preserve">Health &amp; Welfare Benefits, certificated positions                               </v>
      </c>
    </row>
    <row r="23" spans="1:11" ht="15.95" x14ac:dyDescent="0.2">
      <c r="A23" s="6" t="s">
        <v>54</v>
      </c>
      <c r="B23" s="6" t="s">
        <v>55</v>
      </c>
      <c r="J23" s="6" t="str">
        <f>LEFT('[1]Raw Objects'!A25,4)</f>
        <v>3402</v>
      </c>
      <c r="K23" s="6" t="str">
        <f>MID('[1]Raw Objects'!A25,5,$K$2)</f>
        <v xml:space="preserve">Health &amp; Welfare Benefits, classified positions                                 </v>
      </c>
    </row>
    <row r="24" spans="1:11" ht="15.95" x14ac:dyDescent="0.2">
      <c r="A24" s="6" t="s">
        <v>56</v>
      </c>
      <c r="B24" s="6" t="s">
        <v>57</v>
      </c>
      <c r="J24" s="6" t="str">
        <f>LEFT('[1]Raw Objects'!A26,4)</f>
        <v>3500</v>
      </c>
      <c r="K24" s="6" t="str">
        <f>MID('[1]Raw Objects'!A26,5,$K$2)</f>
        <v xml:space="preserve">(Obsolete) State Unemployment Insurance                                         </v>
      </c>
    </row>
    <row r="25" spans="1:11" ht="15.95" x14ac:dyDescent="0.2">
      <c r="A25" s="6" t="s">
        <v>58</v>
      </c>
      <c r="B25" s="6" t="s">
        <v>59</v>
      </c>
      <c r="J25" s="6" t="str">
        <f>LEFT('[1]Raw Objects'!A27,4)</f>
        <v>3501</v>
      </c>
      <c r="K25" s="6" t="str">
        <f>MID('[1]Raw Objects'!A27,5,$K$2)</f>
        <v xml:space="preserve">State Unemployment Insurance, certificated positions                            </v>
      </c>
    </row>
    <row r="26" spans="1:11" ht="15.95" x14ac:dyDescent="0.2">
      <c r="A26" s="6" t="s">
        <v>60</v>
      </c>
      <c r="B26" s="6" t="s">
        <v>61</v>
      </c>
      <c r="J26" s="6" t="str">
        <f>LEFT('[1]Raw Objects'!A28,4)</f>
        <v>3502</v>
      </c>
      <c r="K26" s="6" t="str">
        <f>MID('[1]Raw Objects'!A28,5,$K$2)</f>
        <v xml:space="preserve">State Unemployment Insurance, classified positions                              </v>
      </c>
    </row>
    <row r="27" spans="1:11" ht="15.95" x14ac:dyDescent="0.2">
      <c r="A27" s="6" t="s">
        <v>62</v>
      </c>
      <c r="B27" s="6" t="s">
        <v>63</v>
      </c>
      <c r="J27" s="6" t="str">
        <f>LEFT('[1]Raw Objects'!A29,4)</f>
        <v>3600</v>
      </c>
      <c r="K27" s="6" t="str">
        <f>MID('[1]Raw Objects'!A29,5,$K$2)</f>
        <v xml:space="preserve">(Obsolete) Worker's Compensation Insurance                                      </v>
      </c>
    </row>
    <row r="28" spans="1:11" ht="15.95" x14ac:dyDescent="0.2">
      <c r="A28" s="6" t="s">
        <v>64</v>
      </c>
      <c r="B28" s="6" t="s">
        <v>65</v>
      </c>
      <c r="J28" s="6" t="str">
        <f>LEFT('[1]Raw Objects'!A30,4)</f>
        <v>3601</v>
      </c>
      <c r="K28" s="6" t="str">
        <f>MID('[1]Raw Objects'!A30,5,$K$2)</f>
        <v xml:space="preserve">Workers' Compensation Insurance, certificated positions                         </v>
      </c>
    </row>
    <row r="29" spans="1:11" ht="15.95" x14ac:dyDescent="0.2">
      <c r="A29" s="6" t="s">
        <v>66</v>
      </c>
      <c r="B29" s="6" t="s">
        <v>67</v>
      </c>
      <c r="J29" s="6" t="str">
        <f>LEFT('[1]Raw Objects'!A31,4)</f>
        <v>3602</v>
      </c>
      <c r="K29" s="6" t="str">
        <f>MID('[1]Raw Objects'!A31,5,$K$2)</f>
        <v xml:space="preserve">Workers' Compensation Insurance, classified positions                           </v>
      </c>
    </row>
    <row r="30" spans="1:11" ht="15.95" x14ac:dyDescent="0.2">
      <c r="A30" s="6" t="s">
        <v>68</v>
      </c>
      <c r="B30" s="6" t="s">
        <v>69</v>
      </c>
      <c r="J30" s="6" t="str">
        <f>LEFT('[1]Raw Objects'!A32,4)</f>
        <v>3700</v>
      </c>
      <c r="K30" s="6" t="str">
        <f>MID('[1]Raw Objects'!A32,5,$K$2)</f>
        <v xml:space="preserve">(Obsolete) Retiree Benefits                                                     </v>
      </c>
    </row>
    <row r="31" spans="1:11" ht="15.95" x14ac:dyDescent="0.2">
      <c r="A31" s="6" t="s">
        <v>70</v>
      </c>
      <c r="B31" s="6" t="s">
        <v>71</v>
      </c>
      <c r="J31" s="6" t="str">
        <f>LEFT('[1]Raw Objects'!A33,4)</f>
        <v>3701</v>
      </c>
      <c r="K31" s="6" t="str">
        <f>MID('[1]Raw Objects'!A33,5,$K$2)</f>
        <v xml:space="preserve">OPEB, Allocated, certificated positions                                         </v>
      </c>
    </row>
    <row r="32" spans="1:11" ht="15.95" x14ac:dyDescent="0.2">
      <c r="A32" s="6" t="s">
        <v>72</v>
      </c>
      <c r="B32" s="6" t="s">
        <v>73</v>
      </c>
      <c r="J32" s="6" t="str">
        <f>LEFT('[1]Raw Objects'!A34,4)</f>
        <v>3702</v>
      </c>
      <c r="K32" s="6" t="str">
        <f>MID('[1]Raw Objects'!A34,5,$K$2)</f>
        <v xml:space="preserve">OPEB, Allocated, classified positions                                           </v>
      </c>
    </row>
    <row r="33" spans="1:11" ht="15.95" x14ac:dyDescent="0.2">
      <c r="A33" s="6" t="s">
        <v>74</v>
      </c>
      <c r="B33" s="6" t="s">
        <v>75</v>
      </c>
      <c r="J33" s="6" t="str">
        <f>LEFT('[1]Raw Objects'!A35,4)</f>
        <v>3751</v>
      </c>
      <c r="K33" s="6" t="str">
        <f>MID('[1]Raw Objects'!A35,5,$K$2)</f>
        <v xml:space="preserve">OPEB, Active Employees, certificated positions                                  </v>
      </c>
    </row>
    <row r="34" spans="1:11" ht="15.95" x14ac:dyDescent="0.2">
      <c r="A34" s="6" t="s">
        <v>76</v>
      </c>
      <c r="B34" s="6" t="s">
        <v>77</v>
      </c>
      <c r="J34" s="6" t="str">
        <f>LEFT('[1]Raw Objects'!A36,4)</f>
        <v>3752</v>
      </c>
      <c r="K34" s="6" t="str">
        <f>MID('[1]Raw Objects'!A36,5,$K$2)</f>
        <v xml:space="preserve">OPEB, Active Employees, classified positions                                    </v>
      </c>
    </row>
    <row r="35" spans="1:11" ht="15.95" x14ac:dyDescent="0.2">
      <c r="A35" s="6" t="s">
        <v>78</v>
      </c>
      <c r="B35" s="6" t="s">
        <v>79</v>
      </c>
      <c r="J35" s="6" t="str">
        <f>LEFT('[1]Raw Objects'!A37,4)</f>
        <v>3800</v>
      </c>
      <c r="K35" s="6" t="str">
        <f>MID('[1]Raw Objects'!A37,5,$K$2)</f>
        <v xml:space="preserve">(Obsolete) PERS Reduction                                                       </v>
      </c>
    </row>
    <row r="36" spans="1:11" ht="15.95" x14ac:dyDescent="0.2">
      <c r="A36" s="6" t="s">
        <v>80</v>
      </c>
      <c r="B36" s="6" t="s">
        <v>81</v>
      </c>
      <c r="J36" s="6" t="str">
        <f>LEFT('[1]Raw Objects'!A38,4)</f>
        <v>3801</v>
      </c>
      <c r="K36" s="6" t="str">
        <f>MID('[1]Raw Objects'!A38,5,$K$2)</f>
        <v xml:space="preserve">PERS Reduction, certificated positions                                          </v>
      </c>
    </row>
    <row r="37" spans="1:11" ht="15.95" x14ac:dyDescent="0.2">
      <c r="A37" s="6" t="s">
        <v>82</v>
      </c>
      <c r="B37" s="6" t="s">
        <v>83</v>
      </c>
      <c r="J37" s="6" t="str">
        <f>LEFT('[1]Raw Objects'!A39,4)</f>
        <v>3802</v>
      </c>
      <c r="K37" s="6" t="str">
        <f>MID('[1]Raw Objects'!A39,5,$K$2)</f>
        <v xml:space="preserve">PERS Reduction, classified positions                                            </v>
      </c>
    </row>
    <row r="38" spans="1:11" ht="15.95" x14ac:dyDescent="0.2">
      <c r="A38" s="6" t="s">
        <v>84</v>
      </c>
      <c r="B38" s="6" t="s">
        <v>85</v>
      </c>
      <c r="J38" s="6" t="str">
        <f>LEFT('[1]Raw Objects'!A40,4)</f>
        <v>3900</v>
      </c>
      <c r="K38" s="6" t="str">
        <f>MID('[1]Raw Objects'!A40,5,$K$2)</f>
        <v xml:space="preserve">(Obsolete) Other Benefits                                                       </v>
      </c>
    </row>
    <row r="39" spans="1:11" ht="15.95" x14ac:dyDescent="0.2">
      <c r="A39" s="6" t="s">
        <v>86</v>
      </c>
      <c r="B39" s="6" t="s">
        <v>87</v>
      </c>
      <c r="J39" s="6" t="str">
        <f>LEFT('[1]Raw Objects'!A41,4)</f>
        <v>3901</v>
      </c>
      <c r="K39" s="6" t="str">
        <f>MID('[1]Raw Objects'!A41,5,$K$2)</f>
        <v xml:space="preserve">Other Benefits, certificated positions                                          </v>
      </c>
    </row>
    <row r="40" spans="1:11" ht="15.95" x14ac:dyDescent="0.2">
      <c r="A40" s="6" t="s">
        <v>88</v>
      </c>
      <c r="B40" s="6" t="s">
        <v>89</v>
      </c>
      <c r="J40" s="6" t="str">
        <f>LEFT('[1]Raw Objects'!A42,4)</f>
        <v>3902</v>
      </c>
      <c r="K40" s="6" t="str">
        <f>MID('[1]Raw Objects'!A42,5,$K$2)</f>
        <v xml:space="preserve">Other Benefits, classified positions                                            </v>
      </c>
    </row>
    <row r="41" spans="1:11" ht="15.95" x14ac:dyDescent="0.2">
      <c r="A41" s="6" t="s">
        <v>90</v>
      </c>
      <c r="B41" s="6" t="s">
        <v>2</v>
      </c>
      <c r="J41" s="6" t="str">
        <f>LEFT('[1]Raw Objects'!A43,4)</f>
        <v>4100</v>
      </c>
      <c r="K41" s="6" t="str">
        <f>MID('[1]Raw Objects'!A43,5,$K$2)</f>
        <v xml:space="preserve">Approved Textbooks and Core Curricula Materials                                 </v>
      </c>
    </row>
    <row r="42" spans="1:11" ht="15.95" x14ac:dyDescent="0.2">
      <c r="A42" s="6" t="s">
        <v>3</v>
      </c>
      <c r="B42" s="6" t="s">
        <v>93</v>
      </c>
      <c r="J42" s="6" t="str">
        <f>LEFT('[1]Raw Objects'!A44,4)</f>
        <v>4200</v>
      </c>
      <c r="K42" s="6" t="str">
        <f>MID('[1]Raw Objects'!A44,5,$K$2)</f>
        <v xml:space="preserve">Books and Other Reference Materials                                             </v>
      </c>
    </row>
    <row r="43" spans="1:11" ht="15.95" x14ac:dyDescent="0.2">
      <c r="A43" s="6" t="s">
        <v>94</v>
      </c>
      <c r="B43" s="6" t="s">
        <v>95</v>
      </c>
      <c r="J43" s="6" t="str">
        <f>LEFT('[1]Raw Objects'!A45,4)</f>
        <v>4300</v>
      </c>
      <c r="K43" s="6" t="str">
        <f>MID('[1]Raw Objects'!A45,5,$K$2)</f>
        <v xml:space="preserve">Materials and Supplies                                                          </v>
      </c>
    </row>
    <row r="44" spans="1:11" ht="15.95" x14ac:dyDescent="0.2">
      <c r="A44" s="6" t="s">
        <v>96</v>
      </c>
      <c r="B44" s="6" t="s">
        <v>97</v>
      </c>
      <c r="J44" s="6" t="str">
        <f>LEFT('[1]Raw Objects'!A46,4)</f>
        <v>4400</v>
      </c>
      <c r="K44" s="6" t="str">
        <f>MID('[1]Raw Objects'!A46,5,$K$2)</f>
        <v xml:space="preserve">Noncapitalized Equipment                                                        </v>
      </c>
    </row>
    <row r="45" spans="1:11" ht="15.95" x14ac:dyDescent="0.2">
      <c r="A45" s="6" t="s">
        <v>98</v>
      </c>
      <c r="B45" s="6" t="s">
        <v>99</v>
      </c>
      <c r="J45" s="6" t="str">
        <f>LEFT('[1]Raw Objects'!A47,4)</f>
        <v>4700</v>
      </c>
      <c r="K45" s="6" t="str">
        <f>MID('[1]Raw Objects'!A47,5,$K$2)</f>
        <v xml:space="preserve">Food                                                                            </v>
      </c>
    </row>
    <row r="46" spans="1:11" ht="15.95" x14ac:dyDescent="0.2">
      <c r="A46" s="6" t="s">
        <v>100</v>
      </c>
      <c r="B46" s="6" t="s">
        <v>101</v>
      </c>
      <c r="J46" s="6" t="str">
        <f>LEFT('[1]Raw Objects'!A48,4)</f>
        <v>5100</v>
      </c>
      <c r="K46" s="6" t="str">
        <f>MID('[1]Raw Objects'!A48,5,$K$2)</f>
        <v xml:space="preserve">Subagreements for Services                                                      </v>
      </c>
    </row>
    <row r="47" spans="1:11" ht="15.95" x14ac:dyDescent="0.2">
      <c r="A47" s="6" t="s">
        <v>102</v>
      </c>
      <c r="B47" s="6" t="s">
        <v>103</v>
      </c>
      <c r="J47" s="6" t="str">
        <f>LEFT('[1]Raw Objects'!A49,4)</f>
        <v>5200</v>
      </c>
      <c r="K47" s="6" t="str">
        <f>MID('[1]Raw Objects'!A49,5,$K$2)</f>
        <v xml:space="preserve">Travel and Conferences                                                          </v>
      </c>
    </row>
    <row r="48" spans="1:11" ht="15.95" x14ac:dyDescent="0.2">
      <c r="A48" s="6" t="s">
        <v>104</v>
      </c>
      <c r="B48" s="6" t="s">
        <v>105</v>
      </c>
      <c r="J48" s="6" t="str">
        <f>LEFT('[1]Raw Objects'!A50,4)</f>
        <v>5300</v>
      </c>
      <c r="K48" s="6" t="str">
        <f>MID('[1]Raw Objects'!A50,5,$K$2)</f>
        <v xml:space="preserve">Dues and Memberships                                                            </v>
      </c>
    </row>
    <row r="49" spans="1:11" ht="15.95" x14ac:dyDescent="0.2">
      <c r="A49" s="6" t="s">
        <v>106</v>
      </c>
      <c r="B49" s="6" t="s">
        <v>107</v>
      </c>
      <c r="J49" s="6" t="str">
        <f>LEFT('[1]Raw Objects'!A51,4)</f>
        <v>5400</v>
      </c>
      <c r="K49" s="6" t="str">
        <f>MID('[1]Raw Objects'!A51,5,$K$2)</f>
        <v xml:space="preserve">Insurance                                                                       </v>
      </c>
    </row>
    <row r="50" spans="1:11" ht="15.95" x14ac:dyDescent="0.2">
      <c r="A50" s="6" t="s">
        <v>108</v>
      </c>
      <c r="B50" s="6" t="s">
        <v>109</v>
      </c>
      <c r="J50" s="6" t="str">
        <f>LEFT('[1]Raw Objects'!A52,4)</f>
        <v>5440</v>
      </c>
      <c r="K50" s="6" t="str">
        <f>MID('[1]Raw Objects'!A52,5,$K$2)</f>
        <v xml:space="preserve">Pupil Insurance                                                                 </v>
      </c>
    </row>
    <row r="51" spans="1:11" ht="15.95" x14ac:dyDescent="0.2">
      <c r="A51" s="6" t="s">
        <v>110</v>
      </c>
      <c r="B51" s="6" t="s">
        <v>111</v>
      </c>
      <c r="J51" s="6" t="str">
        <f>LEFT('[1]Raw Objects'!A53,4)</f>
        <v>5450</v>
      </c>
      <c r="K51" s="6" t="str">
        <f>MID('[1]Raw Objects'!A53,5,$K$2)</f>
        <v xml:space="preserve">Other Insurance                                                                 </v>
      </c>
    </row>
    <row r="52" spans="1:11" ht="15.95" x14ac:dyDescent="0.2">
      <c r="A52" s="6" t="s">
        <v>112</v>
      </c>
      <c r="B52" s="6" t="s">
        <v>113</v>
      </c>
      <c r="J52" s="6" t="str">
        <f>LEFT('[1]Raw Objects'!A54,4)</f>
        <v>5500</v>
      </c>
      <c r="K52" s="6" t="str">
        <f>MID('[1]Raw Objects'!A54,5,$K$2)</f>
        <v xml:space="preserve">Operations and Housekeeping Services                                            </v>
      </c>
    </row>
    <row r="53" spans="1:11" ht="15.95" x14ac:dyDescent="0.2">
      <c r="A53" s="6" t="s">
        <v>114</v>
      </c>
      <c r="B53" s="6" t="s">
        <v>115</v>
      </c>
      <c r="J53" s="6" t="str">
        <f>LEFT('[1]Raw Objects'!A55,4)</f>
        <v>5600</v>
      </c>
      <c r="K53" s="6" t="str">
        <f>MID('[1]Raw Objects'!A55,5,$K$2)</f>
        <v xml:space="preserve">Rentals, Leases, Repairs, and Noncapitalized Improvements                       </v>
      </c>
    </row>
    <row r="54" spans="1:11" ht="15.95" x14ac:dyDescent="0.2">
      <c r="A54" s="6" t="s">
        <v>116</v>
      </c>
      <c r="B54" s="6" t="s">
        <v>117</v>
      </c>
      <c r="J54" s="6" t="str">
        <f>LEFT('[1]Raw Objects'!A56,4)</f>
        <v>5710</v>
      </c>
      <c r="K54" s="6" t="str">
        <f>MID('[1]Raw Objects'!A56,5,$K$2)</f>
        <v xml:space="preserve">Transfers of Direct Costs                                                       </v>
      </c>
    </row>
    <row r="55" spans="1:11" ht="15.95" x14ac:dyDescent="0.2">
      <c r="A55" s="6" t="s">
        <v>118</v>
      </c>
      <c r="B55" s="6" t="s">
        <v>119</v>
      </c>
      <c r="J55" s="6" t="str">
        <f>LEFT('[1]Raw Objects'!A57,4)</f>
        <v>5750</v>
      </c>
      <c r="K55" s="6" t="str">
        <f>MID('[1]Raw Objects'!A57,5,$K$2)</f>
        <v xml:space="preserve">Transfers of Direct Costs - Interfund                                           </v>
      </c>
    </row>
    <row r="56" spans="1:11" ht="15.95" x14ac:dyDescent="0.2">
      <c r="A56" s="6" t="s">
        <v>120</v>
      </c>
      <c r="B56" s="6" t="s">
        <v>121</v>
      </c>
      <c r="J56" s="6" t="str">
        <f>LEFT('[1]Raw Objects'!A58,4)</f>
        <v>5800</v>
      </c>
      <c r="K56" s="6" t="str">
        <f>MID('[1]Raw Objects'!A58,5,$K$2)</f>
        <v xml:space="preserve">Professional/Consulting Services and Operating Expenditures                     </v>
      </c>
    </row>
    <row r="57" spans="1:11" ht="15.95" x14ac:dyDescent="0.2">
      <c r="A57" s="6" t="s">
        <v>122</v>
      </c>
      <c r="B57" s="6" t="s">
        <v>123</v>
      </c>
      <c r="J57" s="6" t="str">
        <f>LEFT('[1]Raw Objects'!A59,4)</f>
        <v>5900</v>
      </c>
      <c r="K57" s="6" t="str">
        <f>MID('[1]Raw Objects'!A59,5,$K$2)</f>
        <v xml:space="preserve">Communications                                                                  </v>
      </c>
    </row>
    <row r="58" spans="1:11" ht="15.95" x14ac:dyDescent="0.2">
      <c r="A58" s="6" t="s">
        <v>124</v>
      </c>
      <c r="B58" s="6" t="s">
        <v>125</v>
      </c>
      <c r="J58" s="6" t="str">
        <f>LEFT('[1]Raw Objects'!A60,4)</f>
        <v>6100</v>
      </c>
      <c r="K58" s="6" t="str">
        <f>MID('[1]Raw Objects'!A60,5,$K$2)</f>
        <v xml:space="preserve">Land                                                                            </v>
      </c>
    </row>
    <row r="59" spans="1:11" ht="15.95" x14ac:dyDescent="0.2">
      <c r="A59" s="6" t="s">
        <v>126</v>
      </c>
      <c r="B59" s="6" t="s">
        <v>127</v>
      </c>
      <c r="J59" s="6" t="str">
        <f>LEFT('[1]Raw Objects'!A61,4)</f>
        <v>6170</v>
      </c>
      <c r="K59" s="6" t="str">
        <f>MID('[1]Raw Objects'!A61,5,$K$2)</f>
        <v xml:space="preserve">Land Improvements                                                               </v>
      </c>
    </row>
    <row r="60" spans="1:11" ht="15.95" x14ac:dyDescent="0.2">
      <c r="A60" s="6" t="s">
        <v>128</v>
      </c>
      <c r="B60" s="6" t="s">
        <v>129</v>
      </c>
      <c r="J60" s="6" t="str">
        <f>LEFT('[1]Raw Objects'!A62,4)</f>
        <v>6200</v>
      </c>
      <c r="K60" s="6" t="str">
        <f>MID('[1]Raw Objects'!A62,5,$K$2)</f>
        <v xml:space="preserve">Buildings and Improvements of Buildings                                         </v>
      </c>
    </row>
    <row r="61" spans="1:11" ht="15.95" x14ac:dyDescent="0.2">
      <c r="A61" s="6" t="s">
        <v>130</v>
      </c>
      <c r="B61" s="6" t="s">
        <v>50</v>
      </c>
      <c r="J61" s="6" t="str">
        <f>LEFT('[1]Raw Objects'!A63,4)</f>
        <v>6300</v>
      </c>
      <c r="K61" s="6" t="str">
        <f>MID('[1]Raw Objects'!A63,5,$K$2)</f>
        <v xml:space="preserve">Books and Media for New School Libraries or Major Expansion of School Libraries </v>
      </c>
    </row>
    <row r="62" spans="1:11" ht="15.95" x14ac:dyDescent="0.2">
      <c r="A62" s="6" t="s">
        <v>51</v>
      </c>
      <c r="B62" s="6" t="s">
        <v>133</v>
      </c>
      <c r="J62" s="6" t="str">
        <f>LEFT('[1]Raw Objects'!A64,4)</f>
        <v>6400</v>
      </c>
      <c r="K62" s="6" t="str">
        <f>MID('[1]Raw Objects'!A64,5,$K$2)</f>
        <v xml:space="preserve">Equipment                                                                       </v>
      </c>
    </row>
    <row r="63" spans="1:11" x14ac:dyDescent="0.25">
      <c r="A63" s="6" t="s">
        <v>134</v>
      </c>
      <c r="B63" s="6" t="s">
        <v>135</v>
      </c>
      <c r="J63" s="6" t="str">
        <f>LEFT('[1]Raw Objects'!A65,4)</f>
        <v>6500</v>
      </c>
      <c r="K63" s="6" t="str">
        <f>MID('[1]Raw Objects'!A65,5,$K$2)</f>
        <v xml:space="preserve">Equipment Replacement                                                           </v>
      </c>
    </row>
    <row r="64" spans="1:11" x14ac:dyDescent="0.25">
      <c r="A64" s="6" t="s">
        <v>136</v>
      </c>
      <c r="B64" s="6" t="s">
        <v>137</v>
      </c>
      <c r="J64" s="6" t="str">
        <f>LEFT('[1]Raw Objects'!A66,4)</f>
        <v>6900</v>
      </c>
      <c r="K64" s="6" t="str">
        <f>MID('[1]Raw Objects'!A66,5,$K$2)</f>
        <v xml:space="preserve">Depreciation Expense                                                            </v>
      </c>
    </row>
    <row r="65" spans="1:11" x14ac:dyDescent="0.25">
      <c r="A65" s="6" t="s">
        <v>138</v>
      </c>
      <c r="B65" s="6" t="s">
        <v>139</v>
      </c>
      <c r="J65" s="6" t="str">
        <f>LEFT('[1]Raw Objects'!A67,4)</f>
        <v>7110</v>
      </c>
      <c r="K65" s="6" t="str">
        <f>MID('[1]Raw Objects'!A67,5,$K$2)</f>
        <v xml:space="preserve">Tuition for Instruction Under Interdistrict Attendance Agreements               </v>
      </c>
    </row>
    <row r="66" spans="1:11" x14ac:dyDescent="0.25">
      <c r="A66" s="6" t="s">
        <v>140</v>
      </c>
      <c r="B66" s="6" t="s">
        <v>141</v>
      </c>
      <c r="J66" s="6" t="str">
        <f>LEFT('[1]Raw Objects'!A68,4)</f>
        <v>7130</v>
      </c>
      <c r="K66" s="6" t="str">
        <f>MID('[1]Raw Objects'!A68,5,$K$2)</f>
        <v xml:space="preserve">State Special Schools                                                           </v>
      </c>
    </row>
    <row r="67" spans="1:11" x14ac:dyDescent="0.25">
      <c r="A67" s="6" t="s">
        <v>142</v>
      </c>
      <c r="B67" s="6" t="s">
        <v>143</v>
      </c>
      <c r="J67" s="6" t="str">
        <f>LEFT('[1]Raw Objects'!A69,4)</f>
        <v>7141</v>
      </c>
      <c r="K67" s="6" t="str">
        <f>MID('[1]Raw Objects'!A69,5,$K$2)</f>
        <v>Other Tuition, Excess Costs, and/or Deficit Payments to Districts or Charter Sch</v>
      </c>
    </row>
    <row r="68" spans="1:11" x14ac:dyDescent="0.25">
      <c r="A68" s="6" t="s">
        <v>144</v>
      </c>
      <c r="B68" s="6" t="s">
        <v>145</v>
      </c>
      <c r="J68" s="6" t="str">
        <f>LEFT('[1]Raw Objects'!A70,4)</f>
        <v>7142</v>
      </c>
      <c r="K68" s="6" t="str">
        <f>MID('[1]Raw Objects'!A70,5,$K$2)</f>
        <v xml:space="preserve">Other Tuition, Excess Costs, and/or Deficit Payments to County Offices          </v>
      </c>
    </row>
    <row r="69" spans="1:11" x14ac:dyDescent="0.25">
      <c r="A69" s="6" t="s">
        <v>146</v>
      </c>
      <c r="B69" s="6" t="s">
        <v>147</v>
      </c>
      <c r="J69" s="6" t="str">
        <f>LEFT('[1]Raw Objects'!A71,4)</f>
        <v>7143</v>
      </c>
      <c r="K69" s="6" t="str">
        <f>MID('[1]Raw Objects'!A71,5,$K$2)</f>
        <v xml:space="preserve">Other Tuition, Excess Costs, and/or Deficit Payments to JPAs                    </v>
      </c>
    </row>
    <row r="70" spans="1:11" x14ac:dyDescent="0.25">
      <c r="A70" s="6" t="s">
        <v>148</v>
      </c>
      <c r="B70" s="6" t="s">
        <v>149</v>
      </c>
      <c r="J70" s="6" t="str">
        <f>LEFT('[1]Raw Objects'!A72,4)</f>
        <v>7211</v>
      </c>
      <c r="K70" s="6" t="str">
        <f>MID('[1]Raw Objects'!A72,5,$K$2)</f>
        <v xml:space="preserve">Transfers of Pass-Through Revenues to Districts or Charter Schools              </v>
      </c>
    </row>
    <row r="71" spans="1:11" x14ac:dyDescent="0.25">
      <c r="A71" s="6" t="s">
        <v>150</v>
      </c>
      <c r="B71" s="6" t="s">
        <v>151</v>
      </c>
      <c r="J71" s="6" t="str">
        <f>LEFT('[1]Raw Objects'!A73,4)</f>
        <v>7212</v>
      </c>
      <c r="K71" s="6" t="str">
        <f>MID('[1]Raw Objects'!A73,5,$K$2)</f>
        <v xml:space="preserve">Transfers of Pass-Through Revenues to County Offices                            </v>
      </c>
    </row>
    <row r="72" spans="1:11" x14ac:dyDescent="0.25">
      <c r="A72" s="6" t="s">
        <v>152</v>
      </c>
      <c r="B72" s="6" t="s">
        <v>153</v>
      </c>
      <c r="J72" s="6" t="str">
        <f>LEFT('[1]Raw Objects'!A74,4)</f>
        <v>7213</v>
      </c>
      <c r="K72" s="6" t="str">
        <f>MID('[1]Raw Objects'!A74,5,$K$2)</f>
        <v xml:space="preserve">Transfers of Pass-Through Revenues to JPAs                                      </v>
      </c>
    </row>
    <row r="73" spans="1:11" x14ac:dyDescent="0.25">
      <c r="A73" s="6" t="s">
        <v>154</v>
      </c>
      <c r="B73" s="6" t="s">
        <v>155</v>
      </c>
      <c r="J73" s="6" t="str">
        <f>LEFT('[1]Raw Objects'!A75,4)</f>
        <v>7221</v>
      </c>
      <c r="K73" s="6" t="str">
        <f>MID('[1]Raw Objects'!A75,5,$K$2)</f>
        <v xml:space="preserve">Transfers of Apportionments to Districts or Charter Schools                     </v>
      </c>
    </row>
    <row r="74" spans="1:11" x14ac:dyDescent="0.25">
      <c r="A74" s="6" t="s">
        <v>156</v>
      </c>
      <c r="B74" s="6" t="s">
        <v>157</v>
      </c>
      <c r="J74" s="6" t="str">
        <f>LEFT('[1]Raw Objects'!A76,4)</f>
        <v>7222</v>
      </c>
      <c r="K74" s="6" t="str">
        <f>MID('[1]Raw Objects'!A76,5,$K$2)</f>
        <v xml:space="preserve">Transfers of Apportionments to County Offices                                   </v>
      </c>
    </row>
    <row r="75" spans="1:11" x14ac:dyDescent="0.25">
      <c r="A75" s="6" t="s">
        <v>158</v>
      </c>
      <c r="B75" s="6" t="s">
        <v>159</v>
      </c>
      <c r="J75" s="6" t="str">
        <f>LEFT('[1]Raw Objects'!A77,4)</f>
        <v>7223</v>
      </c>
      <c r="K75" s="6" t="str">
        <f>MID('[1]Raw Objects'!A77,5,$K$2)</f>
        <v xml:space="preserve">Transfers of Apportionments to JPAs                                             </v>
      </c>
    </row>
    <row r="76" spans="1:11" x14ac:dyDescent="0.25">
      <c r="A76" s="6" t="s">
        <v>160</v>
      </c>
      <c r="B76" s="6" t="s">
        <v>161</v>
      </c>
      <c r="J76" s="6" t="str">
        <f>LEFT('[1]Raw Objects'!A78,4)</f>
        <v>7280</v>
      </c>
      <c r="K76" s="6" t="str">
        <f>MID('[1]Raw Objects'!A78,5,$K$2)</f>
        <v xml:space="preserve">(Obsolete) Transfers to Charter Schools in Lieu of Property Taxes               </v>
      </c>
    </row>
    <row r="77" spans="1:11" x14ac:dyDescent="0.25">
      <c r="A77" s="6" t="s">
        <v>162</v>
      </c>
      <c r="B77" s="6" t="s">
        <v>163</v>
      </c>
      <c r="J77" s="6" t="str">
        <f>LEFT('[1]Raw Objects'!A79,4)</f>
        <v>7281</v>
      </c>
      <c r="K77" s="6" t="str">
        <f>MID('[1]Raw Objects'!A79,5,$K$2)</f>
        <v xml:space="preserve">All Other Transfers to Districts or Charter Schools                             </v>
      </c>
    </row>
    <row r="78" spans="1:11" x14ac:dyDescent="0.25">
      <c r="A78" s="6" t="s">
        <v>164</v>
      </c>
      <c r="B78" s="6" t="s">
        <v>165</v>
      </c>
      <c r="J78" s="6" t="str">
        <f>LEFT('[1]Raw Objects'!A80,4)</f>
        <v>7282</v>
      </c>
      <c r="K78" s="6" t="str">
        <f>MID('[1]Raw Objects'!A80,5,$K$2)</f>
        <v xml:space="preserve">All Other Transfers to County Offices                                           </v>
      </c>
    </row>
    <row r="79" spans="1:11" x14ac:dyDescent="0.25">
      <c r="A79" s="6" t="s">
        <v>166</v>
      </c>
      <c r="B79" s="6" t="s">
        <v>167</v>
      </c>
      <c r="J79" s="6" t="str">
        <f>LEFT('[1]Raw Objects'!A81,4)</f>
        <v>7283</v>
      </c>
      <c r="K79" s="6" t="str">
        <f>MID('[1]Raw Objects'!A81,5,$K$2)</f>
        <v xml:space="preserve">All Other Transfers to JPAs                                                     </v>
      </c>
    </row>
    <row r="80" spans="1:11" x14ac:dyDescent="0.25">
      <c r="A80" s="6" t="s">
        <v>168</v>
      </c>
      <c r="B80" s="6" t="s">
        <v>169</v>
      </c>
      <c r="J80" s="6" t="str">
        <f>LEFT('[1]Raw Objects'!A82,4)</f>
        <v>7299</v>
      </c>
      <c r="K80" s="6" t="str">
        <f>MID('[1]Raw Objects'!A82,5,$K$2)</f>
        <v xml:space="preserve">All Other Transfers Out to All Others                                           </v>
      </c>
    </row>
    <row r="81" spans="1:11" x14ac:dyDescent="0.25">
      <c r="A81" s="6" t="s">
        <v>170</v>
      </c>
      <c r="B81" s="6" t="s">
        <v>91</v>
      </c>
      <c r="J81" s="6" t="str">
        <f>LEFT('[1]Raw Objects'!A83,4)</f>
        <v>7310</v>
      </c>
      <c r="K81" s="6" t="str">
        <f>MID('[1]Raw Objects'!A83,5,$K$2)</f>
        <v xml:space="preserve">Transfers of Indirect Costs                                                     </v>
      </c>
    </row>
    <row r="82" spans="1:11" x14ac:dyDescent="0.25">
      <c r="A82" s="6" t="s">
        <v>92</v>
      </c>
      <c r="B82" s="6" t="s">
        <v>173</v>
      </c>
      <c r="J82" s="6" t="str">
        <f>LEFT('[1]Raw Objects'!A84,4)</f>
        <v>7350</v>
      </c>
      <c r="K82" s="6" t="str">
        <f>MID('[1]Raw Objects'!A84,5,$K$2)</f>
        <v xml:space="preserve">Transfers of Indirect Costs - Interfund                                         </v>
      </c>
    </row>
    <row r="83" spans="1:11" x14ac:dyDescent="0.25">
      <c r="A83" s="6" t="s">
        <v>174</v>
      </c>
      <c r="B83" s="6" t="s">
        <v>175</v>
      </c>
      <c r="J83" s="6" t="str">
        <f>LEFT('[1]Raw Objects'!A85,4)</f>
        <v>7370</v>
      </c>
      <c r="K83" s="6" t="str">
        <f>MID('[1]Raw Objects'!A85,5,$K$2)</f>
        <v xml:space="preserve">Transfers of Direct Support Costs                                               </v>
      </c>
    </row>
    <row r="84" spans="1:11" x14ac:dyDescent="0.25">
      <c r="A84" s="6" t="s">
        <v>176</v>
      </c>
      <c r="B84" s="6" t="s">
        <v>177</v>
      </c>
      <c r="J84" s="6" t="str">
        <f>LEFT('[1]Raw Objects'!A86,4)</f>
        <v>7380</v>
      </c>
      <c r="K84" s="6" t="str">
        <f>MID('[1]Raw Objects'!A86,5,$K$2)</f>
        <v xml:space="preserve">Transfers of Direct Support Costs - Interfund                                   </v>
      </c>
    </row>
    <row r="85" spans="1:11" x14ac:dyDescent="0.25">
      <c r="A85" s="6" t="s">
        <v>178</v>
      </c>
      <c r="B85" s="6" t="s">
        <v>179</v>
      </c>
      <c r="J85" s="6" t="str">
        <f>LEFT('[1]Raw Objects'!A87,4)</f>
        <v>7432</v>
      </c>
      <c r="K85" s="6" t="str">
        <f>MID('[1]Raw Objects'!A87,5,$K$2)</f>
        <v xml:space="preserve">State School Building Repayments                                                </v>
      </c>
    </row>
    <row r="86" spans="1:11" x14ac:dyDescent="0.25">
      <c r="A86" s="6" t="s">
        <v>180</v>
      </c>
      <c r="B86" s="6" t="s">
        <v>181</v>
      </c>
      <c r="J86" s="6" t="str">
        <f>LEFT('[1]Raw Objects'!A88,4)</f>
        <v>7433</v>
      </c>
      <c r="K86" s="6" t="str">
        <f>MID('[1]Raw Objects'!A88,5,$K$2)</f>
        <v xml:space="preserve">Bond Redemptions                                                                </v>
      </c>
    </row>
    <row r="87" spans="1:11" x14ac:dyDescent="0.25">
      <c r="A87" s="6" t="s">
        <v>182</v>
      </c>
      <c r="B87" s="6" t="s">
        <v>183</v>
      </c>
      <c r="J87" s="6" t="str">
        <f>LEFT('[1]Raw Objects'!A89,4)</f>
        <v>7434</v>
      </c>
      <c r="K87" s="6" t="str">
        <f>MID('[1]Raw Objects'!A89,5,$K$2)</f>
        <v xml:space="preserve">Bond Interest and Other Service Charges                                         </v>
      </c>
    </row>
    <row r="88" spans="1:11" x14ac:dyDescent="0.25">
      <c r="A88" s="6" t="s">
        <v>184</v>
      </c>
      <c r="B88" s="6" t="s">
        <v>185</v>
      </c>
      <c r="J88" s="6" t="str">
        <f>LEFT('[1]Raw Objects'!A90,4)</f>
        <v>7435</v>
      </c>
      <c r="K88" s="6" t="str">
        <f>MID('[1]Raw Objects'!A90,5,$K$2)</f>
        <v xml:space="preserve">Repayment of State School Building Fund Aid - Proceeds from Bonds               </v>
      </c>
    </row>
    <row r="89" spans="1:11" x14ac:dyDescent="0.25">
      <c r="A89" s="6" t="s">
        <v>186</v>
      </c>
      <c r="B89" s="6" t="s">
        <v>187</v>
      </c>
      <c r="J89" s="6" t="str">
        <f>LEFT('[1]Raw Objects'!A91,4)</f>
        <v>7436</v>
      </c>
      <c r="K89" s="6" t="str">
        <f>MID('[1]Raw Objects'!A91,5,$K$2)</f>
        <v xml:space="preserve">Payments to Original District for Acquisition of Property                       </v>
      </c>
    </row>
    <row r="90" spans="1:11" x14ac:dyDescent="0.25">
      <c r="A90" s="6" t="s">
        <v>188</v>
      </c>
      <c r="B90" s="6" t="s">
        <v>189</v>
      </c>
      <c r="J90" s="6" t="str">
        <f>LEFT('[1]Raw Objects'!A92,4)</f>
        <v>7438</v>
      </c>
      <c r="K90" s="6" t="str">
        <f>MID('[1]Raw Objects'!A92,5,$K$2)</f>
        <v xml:space="preserve">Debt Service - Interest                                                         </v>
      </c>
    </row>
    <row r="91" spans="1:11" x14ac:dyDescent="0.25">
      <c r="A91" s="6" t="s">
        <v>190</v>
      </c>
      <c r="B91" s="6" t="s">
        <v>191</v>
      </c>
      <c r="J91" s="6" t="str">
        <f>LEFT('[1]Raw Objects'!A93,4)</f>
        <v>7439</v>
      </c>
      <c r="K91" s="6" t="str">
        <f>MID('[1]Raw Objects'!A93,5,$K$2)</f>
        <v xml:space="preserve">Other Debt Service - Principal                                                  </v>
      </c>
    </row>
    <row r="92" spans="1:11" x14ac:dyDescent="0.25">
      <c r="A92" s="6" t="s">
        <v>192</v>
      </c>
      <c r="B92" s="6" t="s">
        <v>193</v>
      </c>
      <c r="J92" s="6" t="str">
        <f>LEFT('[1]Raw Objects'!A94,4)</f>
        <v>7611</v>
      </c>
      <c r="K92" s="6" t="str">
        <f>MID('[1]Raw Objects'!A94,5,$K$2)</f>
        <v xml:space="preserve">From General Fund to Child Development Fund                                     </v>
      </c>
    </row>
    <row r="93" spans="1:11" x14ac:dyDescent="0.25">
      <c r="A93" s="6" t="s">
        <v>194</v>
      </c>
      <c r="B93" s="6" t="s">
        <v>195</v>
      </c>
      <c r="J93" s="6" t="str">
        <f>LEFT('[1]Raw Objects'!A95,4)</f>
        <v>7612</v>
      </c>
      <c r="K93" s="6" t="str">
        <f>MID('[1]Raw Objects'!A95,5,$K$2)</f>
        <v xml:space="preserve">Between General Fund and Special Reserve Fund                                   </v>
      </c>
    </row>
    <row r="94" spans="1:11" x14ac:dyDescent="0.25">
      <c r="A94" s="6" t="s">
        <v>196</v>
      </c>
      <c r="B94" s="6" t="s">
        <v>197</v>
      </c>
      <c r="J94" s="6" t="str">
        <f>LEFT('[1]Raw Objects'!A96,4)</f>
        <v>7613</v>
      </c>
      <c r="K94" s="6" t="str">
        <f>MID('[1]Raw Objects'!A96,5,$K$2)</f>
        <v>To State School Building Fund/County School Facilities Fund from All Other Funds</v>
      </c>
    </row>
    <row r="95" spans="1:11" x14ac:dyDescent="0.25">
      <c r="A95" s="6" t="s">
        <v>198</v>
      </c>
      <c r="B95" s="6" t="s">
        <v>199</v>
      </c>
      <c r="J95" s="6" t="str">
        <f>LEFT('[1]Raw Objects'!A97,4)</f>
        <v>7614</v>
      </c>
      <c r="K95" s="6" t="str">
        <f>MID('[1]Raw Objects'!A97,5,$K$2)</f>
        <v xml:space="preserve">From Bond Interest and Redemption Fund to General Fund                          </v>
      </c>
    </row>
    <row r="96" spans="1:11" x14ac:dyDescent="0.25">
      <c r="A96" s="6" t="s">
        <v>200</v>
      </c>
      <c r="B96" s="6" t="s">
        <v>201</v>
      </c>
      <c r="J96" s="6" t="str">
        <f>LEFT('[1]Raw Objects'!A98,4)</f>
        <v>7615</v>
      </c>
      <c r="K96" s="6" t="str">
        <f>MID('[1]Raw Objects'!A98,5,$K$2)</f>
        <v xml:space="preserve">From General, Special Reserve, and Building Funds to Deferred Maintenance Fund  </v>
      </c>
    </row>
    <row r="97" spans="1:11" x14ac:dyDescent="0.25">
      <c r="A97" s="6" t="s">
        <v>202</v>
      </c>
      <c r="B97" s="6" t="s">
        <v>203</v>
      </c>
      <c r="J97" s="6" t="str">
        <f>LEFT('[1]Raw Objects'!A99,4)</f>
        <v>7616</v>
      </c>
      <c r="K97" s="6" t="str">
        <f>MID('[1]Raw Objects'!A99,5,$K$2)</f>
        <v xml:space="preserve">From General Fund to Cafeteria Fund                                             </v>
      </c>
    </row>
    <row r="98" spans="1:11" x14ac:dyDescent="0.25">
      <c r="A98" s="6" t="s">
        <v>204</v>
      </c>
      <c r="B98" s="6" t="s">
        <v>205</v>
      </c>
      <c r="J98" s="6" t="str">
        <f>LEFT('[1]Raw Objects'!A100,4)</f>
        <v>7619</v>
      </c>
      <c r="K98" s="6" t="str">
        <f>MID('[1]Raw Objects'!A100,5,$K$2)</f>
        <v xml:space="preserve">Other Authorized Interfund Transfers Out                                        </v>
      </c>
    </row>
    <row r="99" spans="1:11" x14ac:dyDescent="0.25">
      <c r="A99" s="6" t="s">
        <v>206</v>
      </c>
      <c r="B99" s="6" t="s">
        <v>207</v>
      </c>
      <c r="J99" s="6" t="str">
        <f>LEFT('[1]Raw Objects'!A101,4)</f>
        <v>7632</v>
      </c>
      <c r="K99" s="6" t="str">
        <f>MID('[1]Raw Objects'!A101,5,$K$2)</f>
        <v xml:space="preserve">(Obsolete) State School Building Repayment                                      </v>
      </c>
    </row>
    <row r="100" spans="1:11" x14ac:dyDescent="0.25">
      <c r="A100" s="6" t="s">
        <v>208</v>
      </c>
      <c r="B100" s="6" t="s">
        <v>209</v>
      </c>
      <c r="J100" s="6" t="str">
        <f>LEFT('[1]Raw Objects'!A102,4)</f>
        <v>7633</v>
      </c>
      <c r="K100" s="6" t="str">
        <f>MID('[1]Raw Objects'!A102,5,$K$2)</f>
        <v xml:space="preserve">(Obsolete) Bond Redemptions                                                     </v>
      </c>
    </row>
    <row r="101" spans="1:11" x14ac:dyDescent="0.25">
      <c r="A101" s="6" t="s">
        <v>210</v>
      </c>
      <c r="B101" s="6" t="s">
        <v>131</v>
      </c>
      <c r="J101" s="6" t="str">
        <f>LEFT('[1]Raw Objects'!A103,4)</f>
        <v>7634</v>
      </c>
      <c r="K101" s="6" t="str">
        <f>MID('[1]Raw Objects'!A103,5,$K$2)</f>
        <v xml:space="preserve">(Obsolete) Bond Interest and Other Service Charges                              </v>
      </c>
    </row>
    <row r="102" spans="1:11" x14ac:dyDescent="0.25">
      <c r="A102" s="6" t="s">
        <v>132</v>
      </c>
      <c r="B102" s="6" t="s">
        <v>213</v>
      </c>
      <c r="J102" s="6" t="str">
        <f>LEFT('[1]Raw Objects'!A104,4)</f>
        <v>7635</v>
      </c>
      <c r="K102" s="6" t="str">
        <f>MID('[1]Raw Objects'!A104,5,$K$2)</f>
        <v xml:space="preserve">(Obsolete) Repayment of State School Building Fund Aid - Proceeds from Bonds    </v>
      </c>
    </row>
    <row r="103" spans="1:11" x14ac:dyDescent="0.25">
      <c r="A103" s="6" t="s">
        <v>214</v>
      </c>
      <c r="B103" s="6" t="s">
        <v>215</v>
      </c>
      <c r="J103" s="6" t="str">
        <f>LEFT('[1]Raw Objects'!A105,4)</f>
        <v>7636</v>
      </c>
      <c r="K103" s="6" t="str">
        <f>MID('[1]Raw Objects'!A105,5,$K$2)</f>
        <v xml:space="preserve">(Obsolete) Payments to Original District for Acquisition of Property            </v>
      </c>
    </row>
    <row r="104" spans="1:11" x14ac:dyDescent="0.25">
      <c r="A104" s="6" t="s">
        <v>216</v>
      </c>
      <c r="B104" s="6" t="s">
        <v>217</v>
      </c>
      <c r="J104" s="6" t="str">
        <f>LEFT('[1]Raw Objects'!A106,4)</f>
        <v>7638</v>
      </c>
      <c r="K104" s="6" t="str">
        <f>MID('[1]Raw Objects'!A106,5,$K$2)</f>
        <v xml:space="preserve">(Obsolete) Debt Service - Interest                                              </v>
      </c>
    </row>
    <row r="105" spans="1:11" x14ac:dyDescent="0.25">
      <c r="A105" s="6" t="s">
        <v>218</v>
      </c>
      <c r="B105" s="6" t="s">
        <v>219</v>
      </c>
      <c r="J105" s="6" t="str">
        <f>LEFT('[1]Raw Objects'!A107,4)</f>
        <v>7639</v>
      </c>
      <c r="K105" s="6" t="str">
        <f>MID('[1]Raw Objects'!A107,5,$K$2)</f>
        <v xml:space="preserve">(Obsolete) Other Debt Service - Principal                                       </v>
      </c>
    </row>
    <row r="106" spans="1:11" x14ac:dyDescent="0.25">
      <c r="A106" s="6" t="s">
        <v>220</v>
      </c>
      <c r="B106" s="6" t="s">
        <v>221</v>
      </c>
      <c r="J106" s="6" t="str">
        <f>LEFT('[1]Raw Objects'!A108,4)</f>
        <v>7641</v>
      </c>
      <c r="K106" s="6" t="str">
        <f>MID('[1]Raw Objects'!A108,5,$K$2)</f>
        <v xml:space="preserve">(Obsolete) Long-Term Loan Repayments                                            </v>
      </c>
    </row>
    <row r="107" spans="1:11" x14ac:dyDescent="0.25">
      <c r="A107" s="6" t="s">
        <v>222</v>
      </c>
      <c r="B107" s="6" t="s">
        <v>223</v>
      </c>
      <c r="J107" s="6" t="str">
        <f>LEFT('[1]Raw Objects'!A109,4)</f>
        <v>7649</v>
      </c>
      <c r="K107" s="6" t="str">
        <f>MID('[1]Raw Objects'!A109,5,$K$2)</f>
        <v xml:space="preserve">(Obsolete) Other Loan Repayments                                                </v>
      </c>
    </row>
    <row r="108" spans="1:11" x14ac:dyDescent="0.25">
      <c r="A108" s="6" t="s">
        <v>224</v>
      </c>
      <c r="B108" s="6" t="s">
        <v>225</v>
      </c>
      <c r="J108" s="6" t="str">
        <f>LEFT('[1]Raw Objects'!A110,4)</f>
        <v>7651</v>
      </c>
      <c r="K108" s="6" t="str">
        <f>MID('[1]Raw Objects'!A110,5,$K$2)</f>
        <v xml:space="preserve">Transfers of Funds from Lapsed/Reorganized LEAs                                 </v>
      </c>
    </row>
    <row r="109" spans="1:11" x14ac:dyDescent="0.25">
      <c r="A109" s="6" t="s">
        <v>226</v>
      </c>
      <c r="B109" s="6" t="s">
        <v>227</v>
      </c>
      <c r="J109" s="6" t="str">
        <f>LEFT('[1]Raw Objects'!A111,4)</f>
        <v>7699</v>
      </c>
      <c r="K109" s="6" t="str">
        <f>MID('[1]Raw Objects'!A111,5,$K$2)</f>
        <v xml:space="preserve">All Other Financing Uses                                                        </v>
      </c>
    </row>
    <row r="110" spans="1:11" x14ac:dyDescent="0.25">
      <c r="A110" s="6" t="s">
        <v>228</v>
      </c>
      <c r="B110" s="6" t="s">
        <v>229</v>
      </c>
      <c r="J110" s="6" t="str">
        <f>LEFT('[1]Raw Objects'!A112,4)</f>
        <v>8011</v>
      </c>
      <c r="K110" s="6" t="str">
        <f>MID('[1]Raw Objects'!A112,5,$K$2)</f>
        <v xml:space="preserve">Revenue Limit State Aid - Current Year                                          </v>
      </c>
    </row>
    <row r="111" spans="1:11" x14ac:dyDescent="0.25">
      <c r="A111" s="6" t="s">
        <v>230</v>
      </c>
      <c r="B111" s="6" t="s">
        <v>231</v>
      </c>
      <c r="J111" s="6" t="str">
        <f>LEFT('[1]Raw Objects'!A113,4)</f>
        <v>8015</v>
      </c>
      <c r="K111" s="6" t="str">
        <f>MID('[1]Raw Objects'!A113,5,$K$2)</f>
        <v xml:space="preserve">Charter Schools General Purpose Entitlement - State Aid                         </v>
      </c>
    </row>
    <row r="112" spans="1:11" x14ac:dyDescent="0.25">
      <c r="A112" s="6" t="s">
        <v>232</v>
      </c>
      <c r="B112" s="6" t="s">
        <v>233</v>
      </c>
      <c r="J112" s="6" t="str">
        <f>LEFT('[1]Raw Objects'!A114,4)</f>
        <v>8019</v>
      </c>
      <c r="K112" s="6" t="str">
        <f>MID('[1]Raw Objects'!A114,5,$K$2)</f>
        <v xml:space="preserve">Revenue Limit State Aid - Prior Years                                           </v>
      </c>
    </row>
    <row r="113" spans="1:11" x14ac:dyDescent="0.25">
      <c r="A113" s="6" t="s">
        <v>234</v>
      </c>
      <c r="B113" s="6" t="s">
        <v>235</v>
      </c>
      <c r="J113" s="6" t="str">
        <f>LEFT('[1]Raw Objects'!A115,4)</f>
        <v>8021</v>
      </c>
      <c r="K113" s="6" t="str">
        <f>MID('[1]Raw Objects'!A115,5,$K$2)</f>
        <v xml:space="preserve">Homeowners' Exemptions                                                          </v>
      </c>
    </row>
    <row r="114" spans="1:11" x14ac:dyDescent="0.25">
      <c r="A114" s="6" t="s">
        <v>236</v>
      </c>
      <c r="B114" s="6" t="s">
        <v>237</v>
      </c>
      <c r="J114" s="6" t="str">
        <f>LEFT('[1]Raw Objects'!A116,4)</f>
        <v>8022</v>
      </c>
      <c r="K114" s="6" t="str">
        <f>MID('[1]Raw Objects'!A116,5,$K$2)</f>
        <v xml:space="preserve">Timber Yield Tax                                                                </v>
      </c>
    </row>
    <row r="115" spans="1:11" x14ac:dyDescent="0.25">
      <c r="A115" s="6" t="s">
        <v>238</v>
      </c>
      <c r="B115" s="6" t="s">
        <v>239</v>
      </c>
      <c r="J115" s="6" t="str">
        <f>LEFT('[1]Raw Objects'!A117,4)</f>
        <v>8029</v>
      </c>
      <c r="K115" s="6" t="str">
        <f>MID('[1]Raw Objects'!A117,5,$K$2)</f>
        <v xml:space="preserve">Other Subventions/In-Lieu Taxes                                                 </v>
      </c>
    </row>
    <row r="116" spans="1:11" x14ac:dyDescent="0.25">
      <c r="A116" s="6" t="s">
        <v>240</v>
      </c>
      <c r="B116" s="6" t="s">
        <v>241</v>
      </c>
      <c r="J116" s="6" t="str">
        <f>LEFT('[1]Raw Objects'!A118,4)</f>
        <v>8030</v>
      </c>
      <c r="K116" s="6" t="str">
        <f>MID('[1]Raw Objects'!A118,5,$K$2)</f>
        <v xml:space="preserve">(Obsolete) Trailer Coach Fees                                                   </v>
      </c>
    </row>
    <row r="117" spans="1:11" x14ac:dyDescent="0.25">
      <c r="A117" s="6" t="s">
        <v>242</v>
      </c>
      <c r="B117" s="6" t="s">
        <v>243</v>
      </c>
      <c r="J117" s="6" t="str">
        <f>LEFT('[1]Raw Objects'!A119,4)</f>
        <v>8041</v>
      </c>
      <c r="K117" s="6" t="str">
        <f>MID('[1]Raw Objects'!A119,5,$K$2)</f>
        <v xml:space="preserve">Secured Roll Taxes                                                              </v>
      </c>
    </row>
    <row r="118" spans="1:11" x14ac:dyDescent="0.25">
      <c r="A118" s="6" t="s">
        <v>244</v>
      </c>
      <c r="B118" s="6" t="s">
        <v>245</v>
      </c>
      <c r="J118" s="6" t="str">
        <f>LEFT('[1]Raw Objects'!A120,4)</f>
        <v>8042</v>
      </c>
      <c r="K118" s="6" t="str">
        <f>MID('[1]Raw Objects'!A120,5,$K$2)</f>
        <v xml:space="preserve">Unsecured Roll Taxes                                                            </v>
      </c>
    </row>
    <row r="119" spans="1:11" x14ac:dyDescent="0.25">
      <c r="A119" s="6" t="s">
        <v>246</v>
      </c>
      <c r="B119" s="6" t="s">
        <v>247</v>
      </c>
      <c r="J119" s="6" t="str">
        <f>LEFT('[1]Raw Objects'!A121,4)</f>
        <v>8043</v>
      </c>
      <c r="K119" s="6" t="str">
        <f>MID('[1]Raw Objects'!A121,5,$K$2)</f>
        <v xml:space="preserve">Prior Years' Taxes                                                              </v>
      </c>
    </row>
    <row r="120" spans="1:11" x14ac:dyDescent="0.25">
      <c r="A120" s="6" t="s">
        <v>248</v>
      </c>
      <c r="B120" s="6" t="s">
        <v>249</v>
      </c>
      <c r="J120" s="6" t="str">
        <f>LEFT('[1]Raw Objects'!A122,4)</f>
        <v>8044</v>
      </c>
      <c r="K120" s="6" t="str">
        <f>MID('[1]Raw Objects'!A122,5,$K$2)</f>
        <v xml:space="preserve">Supplemental Taxes                                                              </v>
      </c>
    </row>
    <row r="121" spans="1:11" x14ac:dyDescent="0.25">
      <c r="A121" s="6" t="s">
        <v>250</v>
      </c>
      <c r="B121" s="6" t="s">
        <v>171</v>
      </c>
      <c r="J121" s="6" t="str">
        <f>LEFT('[1]Raw Objects'!A123,4)</f>
        <v>8045</v>
      </c>
      <c r="K121" s="6" t="str">
        <f>MID('[1]Raw Objects'!A123,5,$K$2)</f>
        <v xml:space="preserve">Education Revenue Augmentation Fund (ERAF)                                      </v>
      </c>
    </row>
    <row r="122" spans="1:11" x14ac:dyDescent="0.25">
      <c r="A122" s="6" t="s">
        <v>172</v>
      </c>
      <c r="B122" s="6" t="s">
        <v>253</v>
      </c>
      <c r="J122" s="6" t="str">
        <f>LEFT('[1]Raw Objects'!A124,4)</f>
        <v>8046</v>
      </c>
      <c r="K122" s="6" t="str">
        <f>MID('[1]Raw Objects'!A124,5,$K$2)</f>
        <v xml:space="preserve">Supplemental Educational Revenue Augmentation Fund (SERAF)                      </v>
      </c>
    </row>
    <row r="123" spans="1:11" x14ac:dyDescent="0.25">
      <c r="A123" s="6" t="s">
        <v>254</v>
      </c>
      <c r="B123" s="6" t="s">
        <v>255</v>
      </c>
      <c r="J123" s="6" t="str">
        <f>LEFT('[1]Raw Objects'!A125,4)</f>
        <v>8047</v>
      </c>
      <c r="K123" s="6" t="str">
        <f>MID('[1]Raw Objects'!A125,5,$K$2)</f>
        <v xml:space="preserve">Community Redevelopment Funds                                                   </v>
      </c>
    </row>
    <row r="124" spans="1:11" x14ac:dyDescent="0.25">
      <c r="A124" s="6" t="s">
        <v>256</v>
      </c>
      <c r="B124" s="6" t="s">
        <v>257</v>
      </c>
      <c r="J124" s="6" t="str">
        <f>LEFT('[1]Raw Objects'!A126,4)</f>
        <v>8048</v>
      </c>
      <c r="K124" s="6" t="str">
        <f>MID('[1]Raw Objects'!A126,5,$K$2)</f>
        <v xml:space="preserve">Penalties and Interest from Delinquent Taxes                                    </v>
      </c>
    </row>
    <row r="125" spans="1:11" x14ac:dyDescent="0.25">
      <c r="A125" s="6" t="s">
        <v>258</v>
      </c>
      <c r="B125" s="6" t="s">
        <v>259</v>
      </c>
      <c r="J125" s="6" t="str">
        <f>LEFT('[1]Raw Objects'!A127,4)</f>
        <v>8070</v>
      </c>
      <c r="K125" s="6" t="str">
        <f>MID('[1]Raw Objects'!A127,5,$K$2)</f>
        <v xml:space="preserve">Receipts from County Board of Supervisors                                       </v>
      </c>
    </row>
    <row r="126" spans="1:11" x14ac:dyDescent="0.25">
      <c r="A126" s="6" t="s">
        <v>260</v>
      </c>
      <c r="B126" s="6" t="s">
        <v>261</v>
      </c>
      <c r="J126" s="6" t="str">
        <f>LEFT('[1]Raw Objects'!A128,4)</f>
        <v>8081</v>
      </c>
      <c r="K126" s="6" t="str">
        <f>MID('[1]Raw Objects'!A128,5,$K$2)</f>
        <v xml:space="preserve">Royalties and Bonuses                                                           </v>
      </c>
    </row>
    <row r="127" spans="1:11" x14ac:dyDescent="0.25">
      <c r="A127" s="6" t="s">
        <v>262</v>
      </c>
      <c r="B127" s="6" t="s">
        <v>263</v>
      </c>
      <c r="J127" s="6" t="str">
        <f>LEFT('[1]Raw Objects'!A129,4)</f>
        <v>8082</v>
      </c>
      <c r="K127" s="6" t="str">
        <f>MID('[1]Raw Objects'!A129,5,$K$2)</f>
        <v xml:space="preserve">Other In-Lieu Taxes                                                             </v>
      </c>
    </row>
    <row r="128" spans="1:11" x14ac:dyDescent="0.25">
      <c r="A128" s="6" t="s">
        <v>264</v>
      </c>
      <c r="B128" s="6" t="s">
        <v>265</v>
      </c>
      <c r="J128" s="6" t="str">
        <f>LEFT('[1]Raw Objects'!A130,4)</f>
        <v>8089</v>
      </c>
      <c r="K128" s="6" t="str">
        <f>MID('[1]Raw Objects'!A130,5,$K$2)</f>
        <v xml:space="preserve">Less: Non-Revenue Limit (50 Percent) Adjustment                                 </v>
      </c>
    </row>
    <row r="129" spans="1:11" x14ac:dyDescent="0.25">
      <c r="A129" s="6" t="s">
        <v>266</v>
      </c>
      <c r="B129" s="6" t="s">
        <v>267</v>
      </c>
      <c r="J129" s="6" t="str">
        <f>LEFT('[1]Raw Objects'!A131,4)</f>
        <v>8091</v>
      </c>
      <c r="K129" s="6" t="str">
        <f>MID('[1]Raw Objects'!A131,5,$K$2)</f>
        <v xml:space="preserve">Revenue Limit Transfers - Current Year                                          </v>
      </c>
    </row>
    <row r="130" spans="1:11" x14ac:dyDescent="0.25">
      <c r="A130" s="6" t="s">
        <v>268</v>
      </c>
      <c r="B130" s="6" t="s">
        <v>269</v>
      </c>
      <c r="J130" s="6" t="str">
        <f>LEFT('[1]Raw Objects'!A132,4)</f>
        <v>8092</v>
      </c>
      <c r="K130" s="6" t="str">
        <f>MID('[1]Raw Objects'!A132,5,$K$2)</f>
        <v xml:space="preserve">PERS Reduction Transfer                                                         </v>
      </c>
    </row>
    <row r="131" spans="1:11" x14ac:dyDescent="0.25">
      <c r="A131" s="6" t="s">
        <v>270</v>
      </c>
      <c r="B131" s="6" t="s">
        <v>271</v>
      </c>
      <c r="J131" s="6" t="str">
        <f>LEFT('[1]Raw Objects'!A133,4)</f>
        <v>8096</v>
      </c>
      <c r="K131" s="6" t="str">
        <f>MID('[1]Raw Objects'!A133,5,$K$2)</f>
        <v xml:space="preserve">Transfers to Charter Schools in Lieu of Property Taxes                          </v>
      </c>
    </row>
    <row r="132" spans="1:11" x14ac:dyDescent="0.25">
      <c r="A132" s="6" t="s">
        <v>272</v>
      </c>
      <c r="B132" s="6" t="s">
        <v>273</v>
      </c>
      <c r="J132" s="6" t="str">
        <f>LEFT('[1]Raw Objects'!A134,4)</f>
        <v>8097</v>
      </c>
      <c r="K132" s="6" t="str">
        <f>MID('[1]Raw Objects'!A134,5,$K$2)</f>
        <v xml:space="preserve">Property Taxes Transfers                                                        </v>
      </c>
    </row>
    <row r="133" spans="1:11" x14ac:dyDescent="0.25">
      <c r="A133" s="6" t="s">
        <v>274</v>
      </c>
      <c r="B133" s="6" t="s">
        <v>275</v>
      </c>
      <c r="J133" s="6" t="str">
        <f>LEFT('[1]Raw Objects'!A135,4)</f>
        <v>8099</v>
      </c>
      <c r="K133" s="6" t="str">
        <f>MID('[1]Raw Objects'!A135,5,$K$2)</f>
        <v xml:space="preserve">Revenue Limit Transfers - Prior Years                                           </v>
      </c>
    </row>
    <row r="134" spans="1:11" x14ac:dyDescent="0.25">
      <c r="A134" s="6" t="s">
        <v>276</v>
      </c>
      <c r="B134" s="6" t="s">
        <v>277</v>
      </c>
      <c r="J134" s="6" t="str">
        <f>LEFT('[1]Raw Objects'!A136,4)</f>
        <v>8110</v>
      </c>
      <c r="K134" s="6" t="str">
        <f>MID('[1]Raw Objects'!A136,5,$K$2)</f>
        <v xml:space="preserve">Maintenance and Operations (Public Law 81-874)                                  </v>
      </c>
    </row>
    <row r="135" spans="1:11" x14ac:dyDescent="0.25">
      <c r="A135" s="6" t="s">
        <v>278</v>
      </c>
      <c r="B135" s="6" t="s">
        <v>279</v>
      </c>
      <c r="J135" s="6" t="str">
        <f>LEFT('[1]Raw Objects'!A137,4)</f>
        <v>8181</v>
      </c>
      <c r="K135" s="6" t="str">
        <f>MID('[1]Raw Objects'!A137,5,$K$2)</f>
        <v xml:space="preserve">Special Education - Entitlement                                                 </v>
      </c>
    </row>
    <row r="136" spans="1:11" x14ac:dyDescent="0.25">
      <c r="A136" s="6" t="s">
        <v>280</v>
      </c>
      <c r="B136" s="6" t="s">
        <v>281</v>
      </c>
      <c r="J136" s="6" t="str">
        <f>LEFT('[1]Raw Objects'!A138,4)</f>
        <v>8182</v>
      </c>
      <c r="K136" s="6" t="str">
        <f>MID('[1]Raw Objects'!A138,5,$K$2)</f>
        <v xml:space="preserve">Special Education - Discretionary Grants                                        </v>
      </c>
    </row>
    <row r="137" spans="1:11" x14ac:dyDescent="0.25">
      <c r="A137" s="6" t="s">
        <v>282</v>
      </c>
      <c r="B137" s="6" t="s">
        <v>283</v>
      </c>
      <c r="J137" s="6" t="str">
        <f>LEFT('[1]Raw Objects'!A139,4)</f>
        <v>8220</v>
      </c>
      <c r="K137" s="6" t="str">
        <f>MID('[1]Raw Objects'!A139,5,$K$2)</f>
        <v xml:space="preserve">Child Nutrition Programs                                                        </v>
      </c>
    </row>
    <row r="138" spans="1:11" x14ac:dyDescent="0.25">
      <c r="A138" s="6" t="s">
        <v>284</v>
      </c>
      <c r="B138" s="6" t="s">
        <v>285</v>
      </c>
      <c r="J138" s="6" t="str">
        <f>LEFT('[1]Raw Objects'!A140,4)</f>
        <v>8260</v>
      </c>
      <c r="K138" s="6" t="str">
        <f>MID('[1]Raw Objects'!A140,5,$K$2)</f>
        <v xml:space="preserve">Forest Reserve Funds                                                            </v>
      </c>
    </row>
    <row r="139" spans="1:11" x14ac:dyDescent="0.25">
      <c r="A139" s="6" t="s">
        <v>286</v>
      </c>
      <c r="B139" s="6" t="s">
        <v>287</v>
      </c>
      <c r="J139" s="6" t="str">
        <f>LEFT('[1]Raw Objects'!A141,4)</f>
        <v>8270</v>
      </c>
      <c r="K139" s="6" t="str">
        <f>MID('[1]Raw Objects'!A141,5,$K$2)</f>
        <v xml:space="preserve">Flood Control Funds                                                             </v>
      </c>
    </row>
    <row r="140" spans="1:11" x14ac:dyDescent="0.25">
      <c r="A140" s="6" t="s">
        <v>288</v>
      </c>
      <c r="B140" s="6" t="s">
        <v>289</v>
      </c>
      <c r="J140" s="6" t="str">
        <f>LEFT('[1]Raw Objects'!A142,4)</f>
        <v>8280</v>
      </c>
      <c r="K140" s="6" t="str">
        <f>MID('[1]Raw Objects'!A142,5,$K$2)</f>
        <v xml:space="preserve">U.S. Wildlife Reserve Funds                                                     </v>
      </c>
    </row>
    <row r="141" spans="1:11" x14ac:dyDescent="0.25">
      <c r="A141" s="6" t="s">
        <v>290</v>
      </c>
      <c r="B141" s="6" t="s">
        <v>211</v>
      </c>
      <c r="J141" s="6" t="str">
        <f>LEFT('[1]Raw Objects'!A143,4)</f>
        <v>8281</v>
      </c>
      <c r="K141" s="6" t="str">
        <f>MID('[1]Raw Objects'!A143,5,$K$2)</f>
        <v xml:space="preserve">FEMA                                                                            </v>
      </c>
    </row>
    <row r="142" spans="1:11" x14ac:dyDescent="0.25">
      <c r="A142" s="6" t="s">
        <v>212</v>
      </c>
      <c r="B142" s="6" t="s">
        <v>293</v>
      </c>
      <c r="J142" s="6" t="str">
        <f>LEFT('[1]Raw Objects'!A144,4)</f>
        <v>8285</v>
      </c>
      <c r="K142" s="6" t="str">
        <f>MID('[1]Raw Objects'!A144,5,$K$2)</f>
        <v xml:space="preserve">Interagency Contracts Between LEAs                                              </v>
      </c>
    </row>
    <row r="143" spans="1:11" x14ac:dyDescent="0.25">
      <c r="A143" s="6" t="s">
        <v>294</v>
      </c>
      <c r="B143" s="6" t="s">
        <v>295</v>
      </c>
      <c r="J143" s="6" t="str">
        <f>LEFT('[1]Raw Objects'!A145,4)</f>
        <v>8287</v>
      </c>
      <c r="K143" s="6" t="str">
        <f>MID('[1]Raw Objects'!A145,5,$K$2)</f>
        <v xml:space="preserve">Pass-Through Revenues from Federal Sources                                      </v>
      </c>
    </row>
    <row r="144" spans="1:11" x14ac:dyDescent="0.25">
      <c r="A144" s="6" t="s">
        <v>296</v>
      </c>
      <c r="B144" s="6" t="s">
        <v>297</v>
      </c>
      <c r="J144" s="6" t="str">
        <f>LEFT('[1]Raw Objects'!A146,4)</f>
        <v>8290</v>
      </c>
      <c r="K144" s="6" t="str">
        <f>MID('[1]Raw Objects'!A146,5,$K$2)</f>
        <v xml:space="preserve">All Other Federal Revenue                                                       </v>
      </c>
    </row>
    <row r="145" spans="1:11" x14ac:dyDescent="0.25">
      <c r="A145" s="6" t="s">
        <v>298</v>
      </c>
      <c r="B145" s="6" t="s">
        <v>299</v>
      </c>
      <c r="J145" s="6" t="str">
        <f>LEFT('[1]Raw Objects'!A147,4)</f>
        <v>8311</v>
      </c>
      <c r="K145" s="6" t="str">
        <f>MID('[1]Raw Objects'!A147,5,$K$2)</f>
        <v xml:space="preserve">Other State Apportionments - Current Year                                       </v>
      </c>
    </row>
    <row r="146" spans="1:11" x14ac:dyDescent="0.25">
      <c r="A146" s="6" t="s">
        <v>300</v>
      </c>
      <c r="B146" s="6" t="s">
        <v>301</v>
      </c>
      <c r="J146" s="6" t="str">
        <f>LEFT('[1]Raw Objects'!A148,4)</f>
        <v>8319</v>
      </c>
      <c r="K146" s="6" t="str">
        <f>MID('[1]Raw Objects'!A148,5,$K$2)</f>
        <v xml:space="preserve">Other State Apportionments - Prior Years                                        </v>
      </c>
    </row>
    <row r="147" spans="1:11" x14ac:dyDescent="0.25">
      <c r="A147" s="6" t="s">
        <v>302</v>
      </c>
      <c r="B147" s="6" t="s">
        <v>303</v>
      </c>
      <c r="J147" s="6" t="str">
        <f>LEFT('[1]Raw Objects'!A149,4)</f>
        <v>8425</v>
      </c>
      <c r="K147" s="6" t="str">
        <f>MID('[1]Raw Objects'!A149,5,$K$2)</f>
        <v xml:space="preserve">Year-Round School Incentive                                                     </v>
      </c>
    </row>
    <row r="148" spans="1:11" x14ac:dyDescent="0.25">
      <c r="A148" s="6" t="s">
        <v>304</v>
      </c>
      <c r="B148" s="6" t="s">
        <v>305</v>
      </c>
      <c r="J148" s="6" t="str">
        <f>LEFT('[1]Raw Objects'!A150,4)</f>
        <v>8434</v>
      </c>
      <c r="K148" s="6" t="str">
        <f>MID('[1]Raw Objects'!A150,5,$K$2)</f>
        <v xml:space="preserve">Class Size Reduction, Grades K-3                                                </v>
      </c>
    </row>
    <row r="149" spans="1:11" x14ac:dyDescent="0.25">
      <c r="A149" s="6" t="s">
        <v>306</v>
      </c>
      <c r="B149" s="6" t="s">
        <v>307</v>
      </c>
      <c r="J149" s="6" t="str">
        <f>LEFT('[1]Raw Objects'!A151,4)</f>
        <v>8435</v>
      </c>
      <c r="K149" s="6" t="str">
        <f>MID('[1]Raw Objects'!A151,5,$K$2)</f>
        <v xml:space="preserve">Class Size Reduction, Grade Nine                                                </v>
      </c>
    </row>
    <row r="150" spans="1:11" x14ac:dyDescent="0.25">
      <c r="A150" s="6" t="s">
        <v>308</v>
      </c>
      <c r="B150" s="6" t="s">
        <v>309</v>
      </c>
      <c r="J150" s="6" t="str">
        <f>LEFT('[1]Raw Objects'!A152,4)</f>
        <v>8480</v>
      </c>
      <c r="K150" s="6" t="str">
        <f>MID('[1]Raw Objects'!A152,5,$K$2)</f>
        <v xml:space="preserve">Charter Schools Categorical Block Grant                                         </v>
      </c>
    </row>
    <row r="151" spans="1:11" x14ac:dyDescent="0.25">
      <c r="A151" s="6" t="s">
        <v>310</v>
      </c>
      <c r="B151" s="6" t="s">
        <v>311</v>
      </c>
      <c r="J151" s="6" t="str">
        <f>LEFT('[1]Raw Objects'!A153,4)</f>
        <v>8520</v>
      </c>
      <c r="K151" s="6" t="str">
        <f>MID('[1]Raw Objects'!A153,5,$K$2)</f>
        <v xml:space="preserve">Child Nutrition                                                                 </v>
      </c>
    </row>
    <row r="152" spans="1:11" x14ac:dyDescent="0.25">
      <c r="A152" s="6" t="s">
        <v>312</v>
      </c>
      <c r="B152" s="6" t="s">
        <v>313</v>
      </c>
      <c r="J152" s="6" t="str">
        <f>LEFT('[1]Raw Objects'!A154,4)</f>
        <v>8530</v>
      </c>
      <c r="K152" s="6" t="str">
        <f>MID('[1]Raw Objects'!A154,5,$K$2)</f>
        <v xml:space="preserve">Child Development Apportionments                                                </v>
      </c>
    </row>
    <row r="153" spans="1:11" x14ac:dyDescent="0.25">
      <c r="A153" s="6" t="s">
        <v>314</v>
      </c>
      <c r="B153" s="6" t="s">
        <v>315</v>
      </c>
      <c r="J153" s="6" t="str">
        <f>LEFT('[1]Raw Objects'!A155,4)</f>
        <v>8540</v>
      </c>
      <c r="K153" s="6" t="str">
        <f>MID('[1]Raw Objects'!A155,5,$K$2)</f>
        <v xml:space="preserve">Deferred Maintenance Allowance                                                  </v>
      </c>
    </row>
    <row r="154" spans="1:11" x14ac:dyDescent="0.25">
      <c r="A154" s="6" t="s">
        <v>316</v>
      </c>
      <c r="B154" s="6" t="s">
        <v>317</v>
      </c>
      <c r="J154" s="6" t="str">
        <f>LEFT('[1]Raw Objects'!A156,4)</f>
        <v>8545</v>
      </c>
      <c r="K154" s="6" t="str">
        <f>MID('[1]Raw Objects'!A156,5,$K$2)</f>
        <v xml:space="preserve">School Facilities Apportionments                                                </v>
      </c>
    </row>
    <row r="155" spans="1:11" x14ac:dyDescent="0.25">
      <c r="A155" s="6" t="s">
        <v>318</v>
      </c>
      <c r="B155" s="6" t="s">
        <v>319</v>
      </c>
      <c r="J155" s="6" t="str">
        <f>LEFT('[1]Raw Objects'!A157,4)</f>
        <v>8550</v>
      </c>
      <c r="K155" s="6" t="str">
        <f>MID('[1]Raw Objects'!A157,5,$K$2)</f>
        <v xml:space="preserve">Mandated Cost Reimbursements                                                    </v>
      </c>
    </row>
    <row r="156" spans="1:11" x14ac:dyDescent="0.25">
      <c r="A156" s="6" t="s">
        <v>320</v>
      </c>
      <c r="B156" s="6" t="s">
        <v>321</v>
      </c>
      <c r="J156" s="6" t="str">
        <f>LEFT('[1]Raw Objects'!A158,4)</f>
        <v>8560</v>
      </c>
      <c r="K156" s="6" t="str">
        <f>MID('[1]Raw Objects'!A158,5,$K$2)</f>
        <v xml:space="preserve">State Lottery Revenue                                                           </v>
      </c>
    </row>
    <row r="157" spans="1:11" x14ac:dyDescent="0.25">
      <c r="A157" s="6" t="s">
        <v>322</v>
      </c>
      <c r="B157" s="6" t="s">
        <v>323</v>
      </c>
      <c r="J157" s="6" t="str">
        <f>LEFT('[1]Raw Objects'!A159,4)</f>
        <v>8571</v>
      </c>
      <c r="K157" s="6" t="str">
        <f>MID('[1]Raw Objects'!A159,5,$K$2)</f>
        <v xml:space="preserve">Voted Indebtedness Levies, Homeowners' Exemptions                               </v>
      </c>
    </row>
    <row r="158" spans="1:11" x14ac:dyDescent="0.25">
      <c r="A158" s="6" t="s">
        <v>324</v>
      </c>
      <c r="B158" s="6" t="s">
        <v>325</v>
      </c>
      <c r="J158" s="6" t="str">
        <f>LEFT('[1]Raw Objects'!A160,4)</f>
        <v>8572</v>
      </c>
      <c r="K158" s="6" t="str">
        <f>MID('[1]Raw Objects'!A160,5,$K$2)</f>
        <v xml:space="preserve">Voted Indebtedness Levies, Other Subventions/In-Lieu Taxes                      </v>
      </c>
    </row>
    <row r="159" spans="1:11" x14ac:dyDescent="0.25">
      <c r="A159" s="6" t="s">
        <v>326</v>
      </c>
      <c r="B159" s="6" t="s">
        <v>327</v>
      </c>
      <c r="J159" s="6" t="str">
        <f>LEFT('[1]Raw Objects'!A161,4)</f>
        <v>8575</v>
      </c>
      <c r="K159" s="6" t="str">
        <f>MID('[1]Raw Objects'!A161,5,$K$2)</f>
        <v xml:space="preserve">Other Restricted Levies, Homeowners' Exemptions                                 </v>
      </c>
    </row>
    <row r="160" spans="1:11" x14ac:dyDescent="0.25">
      <c r="A160" s="6" t="s">
        <v>328</v>
      </c>
      <c r="B160" s="6" t="s">
        <v>329</v>
      </c>
      <c r="J160" s="6" t="str">
        <f>LEFT('[1]Raw Objects'!A162,4)</f>
        <v>8576</v>
      </c>
      <c r="K160" s="6" t="str">
        <f>MID('[1]Raw Objects'!A162,5,$K$2)</f>
        <v xml:space="preserve">Other Restricted Levies, Other Subventions/In-Lieu Taxes                        </v>
      </c>
    </row>
    <row r="161" spans="1:11" x14ac:dyDescent="0.25">
      <c r="A161" s="6" t="s">
        <v>330</v>
      </c>
      <c r="B161" s="6" t="s">
        <v>251</v>
      </c>
      <c r="J161" s="6" t="str">
        <f>LEFT('[1]Raw Objects'!A163,4)</f>
        <v>8587</v>
      </c>
      <c r="K161" s="6" t="str">
        <f>MID('[1]Raw Objects'!A163,5,$K$2)</f>
        <v xml:space="preserve">Pass-Through Revenues from State Sources                                        </v>
      </c>
    </row>
    <row r="162" spans="1:11" x14ac:dyDescent="0.25">
      <c r="A162" s="6" t="s">
        <v>252</v>
      </c>
      <c r="B162" s="6" t="s">
        <v>333</v>
      </c>
      <c r="J162" s="6" t="str">
        <f>LEFT('[1]Raw Objects'!A164,4)</f>
        <v>8590</v>
      </c>
      <c r="K162" s="6" t="str">
        <f>MID('[1]Raw Objects'!A164,5,$K$2)</f>
        <v xml:space="preserve">All Other State Revenue                                                         </v>
      </c>
    </row>
    <row r="163" spans="1:11" x14ac:dyDescent="0.25">
      <c r="A163" s="6" t="s">
        <v>334</v>
      </c>
      <c r="B163" s="6" t="s">
        <v>335</v>
      </c>
      <c r="J163" s="6" t="str">
        <f>LEFT('[1]Raw Objects'!A165,4)</f>
        <v>8611</v>
      </c>
      <c r="K163" s="6" t="str">
        <f>MID('[1]Raw Objects'!A165,5,$K$2)</f>
        <v xml:space="preserve">Voted Indebtedness Levies, Secured Roll                                         </v>
      </c>
    </row>
    <row r="164" spans="1:11" x14ac:dyDescent="0.25">
      <c r="A164" s="6" t="s">
        <v>336</v>
      </c>
      <c r="B164" s="6" t="s">
        <v>337</v>
      </c>
      <c r="J164" s="6" t="str">
        <f>LEFT('[1]Raw Objects'!A166,4)</f>
        <v>8612</v>
      </c>
      <c r="K164" s="6" t="str">
        <f>MID('[1]Raw Objects'!A166,5,$K$2)</f>
        <v xml:space="preserve">Voted Indebtedness Levies, Unsecured Roll                                       </v>
      </c>
    </row>
    <row r="165" spans="1:11" x14ac:dyDescent="0.25">
      <c r="A165" s="6" t="s">
        <v>338</v>
      </c>
      <c r="B165" s="6" t="s">
        <v>339</v>
      </c>
      <c r="J165" s="6" t="str">
        <f>LEFT('[1]Raw Objects'!A167,4)</f>
        <v>8613</v>
      </c>
      <c r="K165" s="6" t="str">
        <f>MID('[1]Raw Objects'!A167,5,$K$2)</f>
        <v xml:space="preserve">Voted Indebtedness Levies, Prior Years' Taxes                                   </v>
      </c>
    </row>
    <row r="166" spans="1:11" x14ac:dyDescent="0.25">
      <c r="A166" s="6" t="s">
        <v>340</v>
      </c>
      <c r="B166" s="6" t="s">
        <v>341</v>
      </c>
      <c r="J166" s="6" t="str">
        <f>LEFT('[1]Raw Objects'!A168,4)</f>
        <v>8614</v>
      </c>
      <c r="K166" s="6" t="str">
        <f>MID('[1]Raw Objects'!A168,5,$K$2)</f>
        <v xml:space="preserve">Voted Indebtedness Levies, Supplemental Taxes                                   </v>
      </c>
    </row>
    <row r="167" spans="1:11" x14ac:dyDescent="0.25">
      <c r="A167" s="6" t="s">
        <v>342</v>
      </c>
      <c r="B167" s="6" t="s">
        <v>343</v>
      </c>
      <c r="J167" s="6" t="str">
        <f>LEFT('[1]Raw Objects'!A169,4)</f>
        <v>8615</v>
      </c>
      <c r="K167" s="6" t="str">
        <f>MID('[1]Raw Objects'!A169,5,$K$2)</f>
        <v xml:space="preserve">Other Restricted Levies, Secured Roll                                           </v>
      </c>
    </row>
    <row r="168" spans="1:11" x14ac:dyDescent="0.25">
      <c r="A168" s="6" t="s">
        <v>344</v>
      </c>
      <c r="B168" s="6" t="s">
        <v>345</v>
      </c>
      <c r="J168" s="6" t="str">
        <f>LEFT('[1]Raw Objects'!A170,4)</f>
        <v>8616</v>
      </c>
      <c r="K168" s="6" t="str">
        <f>MID('[1]Raw Objects'!A170,5,$K$2)</f>
        <v xml:space="preserve">Other Restricted Levies, Unsecured Roll                                         </v>
      </c>
    </row>
    <row r="169" spans="1:11" x14ac:dyDescent="0.25">
      <c r="A169" s="6" t="s">
        <v>346</v>
      </c>
      <c r="B169" s="6" t="s">
        <v>347</v>
      </c>
      <c r="J169" s="6" t="str">
        <f>LEFT('[1]Raw Objects'!A171,4)</f>
        <v>8617</v>
      </c>
      <c r="K169" s="6" t="str">
        <f>MID('[1]Raw Objects'!A171,5,$K$2)</f>
        <v xml:space="preserve">Other Restricted Levies, Prior Years' Taxes                                     </v>
      </c>
    </row>
    <row r="170" spans="1:11" x14ac:dyDescent="0.25">
      <c r="A170" s="6" t="s">
        <v>348</v>
      </c>
      <c r="B170" s="6" t="s">
        <v>349</v>
      </c>
      <c r="J170" s="6" t="str">
        <f>LEFT('[1]Raw Objects'!A172,4)</f>
        <v>8618</v>
      </c>
      <c r="K170" s="6" t="str">
        <f>MID('[1]Raw Objects'!A172,5,$K$2)</f>
        <v xml:space="preserve">Other Restricted Levies, Supplemental Taxes                                     </v>
      </c>
    </row>
    <row r="171" spans="1:11" x14ac:dyDescent="0.25">
      <c r="A171" s="6" t="s">
        <v>350</v>
      </c>
      <c r="B171" s="6" t="s">
        <v>351</v>
      </c>
      <c r="J171" s="6" t="str">
        <f>LEFT('[1]Raw Objects'!A173,4)</f>
        <v>8621</v>
      </c>
      <c r="K171" s="6" t="str">
        <f>MID('[1]Raw Objects'!A173,5,$K$2)</f>
        <v xml:space="preserve">Parcel Taxes                                                                    </v>
      </c>
    </row>
    <row r="172" spans="1:11" x14ac:dyDescent="0.25">
      <c r="A172" s="6" t="s">
        <v>352</v>
      </c>
      <c r="B172" s="6" t="s">
        <v>353</v>
      </c>
      <c r="J172" s="6" t="str">
        <f>LEFT('[1]Raw Objects'!A174,4)</f>
        <v>8622</v>
      </c>
      <c r="K172" s="6" t="str">
        <f>MID('[1]Raw Objects'!A174,5,$K$2)</f>
        <v xml:space="preserve">Other Non-Ad Valorem Taxes                                                      </v>
      </c>
    </row>
    <row r="173" spans="1:11" x14ac:dyDescent="0.25">
      <c r="A173" s="6" t="s">
        <v>354</v>
      </c>
      <c r="B173" s="6" t="s">
        <v>355</v>
      </c>
      <c r="J173" s="6" t="str">
        <f>LEFT('[1]Raw Objects'!A175,4)</f>
        <v>8625</v>
      </c>
      <c r="K173" s="6" t="str">
        <f>MID('[1]Raw Objects'!A175,5,$K$2)</f>
        <v xml:space="preserve">Community Redevelopment Funds Not Subject to Revenue Limit Deduction            </v>
      </c>
    </row>
    <row r="174" spans="1:11" x14ac:dyDescent="0.25">
      <c r="A174" s="6" t="s">
        <v>356</v>
      </c>
      <c r="B174" s="6" t="s">
        <v>357</v>
      </c>
      <c r="J174" s="6" t="str">
        <f>LEFT('[1]Raw Objects'!A176,4)</f>
        <v>8629</v>
      </c>
      <c r="K174" s="6" t="str">
        <f>MID('[1]Raw Objects'!A176,5,$K$2)</f>
        <v xml:space="preserve">Penalties and Interest from Delinquent Non-Revenue Limit Taxes                  </v>
      </c>
    </row>
    <row r="175" spans="1:11" x14ac:dyDescent="0.25">
      <c r="A175" s="6" t="s">
        <v>358</v>
      </c>
      <c r="B175" s="6" t="s">
        <v>359</v>
      </c>
      <c r="J175" s="6" t="str">
        <f>LEFT('[1]Raw Objects'!A177,4)</f>
        <v>8631</v>
      </c>
      <c r="K175" s="6" t="str">
        <f>MID('[1]Raw Objects'!A177,5,$K$2)</f>
        <v xml:space="preserve">Sale of Equipment and Supplies                                                  </v>
      </c>
    </row>
    <row r="176" spans="1:11" x14ac:dyDescent="0.25">
      <c r="A176" s="6" t="s">
        <v>360</v>
      </c>
      <c r="B176" s="6" t="s">
        <v>361</v>
      </c>
      <c r="J176" s="6" t="str">
        <f>LEFT('[1]Raw Objects'!A178,4)</f>
        <v>8632</v>
      </c>
      <c r="K176" s="6" t="str">
        <f>MID('[1]Raw Objects'!A178,5,$K$2)</f>
        <v xml:space="preserve">Sale of Publications                                                            </v>
      </c>
    </row>
    <row r="177" spans="1:11" x14ac:dyDescent="0.25">
      <c r="A177" s="6" t="s">
        <v>362</v>
      </c>
      <c r="B177" s="6" t="s">
        <v>363</v>
      </c>
      <c r="J177" s="6" t="str">
        <f>LEFT('[1]Raw Objects'!A179,4)</f>
        <v>8634</v>
      </c>
      <c r="K177" s="6" t="str">
        <f>MID('[1]Raw Objects'!A179,5,$K$2)</f>
        <v xml:space="preserve">Food Service Sales                                                              </v>
      </c>
    </row>
    <row r="178" spans="1:11" x14ac:dyDescent="0.25">
      <c r="A178" s="6" t="s">
        <v>364</v>
      </c>
      <c r="B178" s="6" t="s">
        <v>365</v>
      </c>
      <c r="J178" s="6" t="str">
        <f>LEFT('[1]Raw Objects'!A180,4)</f>
        <v>8639</v>
      </c>
      <c r="K178" s="6" t="str">
        <f>MID('[1]Raw Objects'!A180,5,$K$2)</f>
        <v xml:space="preserve">All Other Sales                                                                 </v>
      </c>
    </row>
    <row r="179" spans="1:11" x14ac:dyDescent="0.25">
      <c r="A179" s="6" t="s">
        <v>366</v>
      </c>
      <c r="B179" s="6" t="s">
        <v>367</v>
      </c>
      <c r="J179" s="6" t="str">
        <f>LEFT('[1]Raw Objects'!A181,4)</f>
        <v>8650</v>
      </c>
      <c r="K179" s="6" t="str">
        <f>MID('[1]Raw Objects'!A181,5,$K$2)</f>
        <v xml:space="preserve">Leases and Rentals                                                              </v>
      </c>
    </row>
    <row r="180" spans="1:11" x14ac:dyDescent="0.25">
      <c r="A180" s="6" t="s">
        <v>368</v>
      </c>
      <c r="B180" s="6" t="s">
        <v>369</v>
      </c>
      <c r="J180" s="6" t="str">
        <f>LEFT('[1]Raw Objects'!A182,4)</f>
        <v>8660</v>
      </c>
      <c r="K180" s="6" t="str">
        <f>MID('[1]Raw Objects'!A182,5,$K$2)</f>
        <v xml:space="preserve">Interest                                                                        </v>
      </c>
    </row>
    <row r="181" spans="1:11" x14ac:dyDescent="0.25">
      <c r="A181" s="6" t="s">
        <v>370</v>
      </c>
      <c r="B181" s="6" t="s">
        <v>291</v>
      </c>
      <c r="J181" s="6" t="str">
        <f>LEFT('[1]Raw Objects'!A183,4)</f>
        <v>8662</v>
      </c>
      <c r="K181" s="6" t="str">
        <f>MID('[1]Raw Objects'!A183,5,$K$2)</f>
        <v xml:space="preserve">Net Increase (Decrease) in the Fair Value of Investments                        </v>
      </c>
    </row>
    <row r="182" spans="1:11" x14ac:dyDescent="0.25">
      <c r="A182" s="6" t="s">
        <v>292</v>
      </c>
      <c r="B182" s="6" t="s">
        <v>373</v>
      </c>
      <c r="J182" s="6" t="str">
        <f>LEFT('[1]Raw Objects'!A184,4)</f>
        <v>8671</v>
      </c>
      <c r="K182" s="6" t="str">
        <f>MID('[1]Raw Objects'!A184,5,$K$2)</f>
        <v xml:space="preserve">Adult Education Fees                                                            </v>
      </c>
    </row>
    <row r="183" spans="1:11" x14ac:dyDescent="0.25">
      <c r="A183" s="6" t="s">
        <v>374</v>
      </c>
      <c r="B183" s="6" t="s">
        <v>375</v>
      </c>
      <c r="J183" s="6" t="str">
        <f>LEFT('[1]Raw Objects'!A185,4)</f>
        <v>8672</v>
      </c>
      <c r="K183" s="6" t="str">
        <f>MID('[1]Raw Objects'!A185,5,$K$2)</f>
        <v xml:space="preserve">Nonresident Student Fees                                                        </v>
      </c>
    </row>
    <row r="184" spans="1:11" x14ac:dyDescent="0.25">
      <c r="A184" s="6" t="s">
        <v>376</v>
      </c>
      <c r="B184" s="6" t="s">
        <v>377</v>
      </c>
      <c r="J184" s="6" t="str">
        <f>LEFT('[1]Raw Objects'!A186,4)</f>
        <v>8673</v>
      </c>
      <c r="K184" s="6" t="str">
        <f>MID('[1]Raw Objects'!A186,5,$K$2)</f>
        <v xml:space="preserve">Child Development Parent Fees                                                   </v>
      </c>
    </row>
    <row r="185" spans="1:11" x14ac:dyDescent="0.25">
      <c r="A185" s="6" t="s">
        <v>378</v>
      </c>
      <c r="B185" s="6" t="s">
        <v>379</v>
      </c>
      <c r="J185" s="6" t="str">
        <f>LEFT('[1]Raw Objects'!A187,4)</f>
        <v>8674</v>
      </c>
      <c r="K185" s="6" t="str">
        <f>MID('[1]Raw Objects'!A187,5,$K$2)</f>
        <v xml:space="preserve">In-District Premiums/Contributions                                              </v>
      </c>
    </row>
    <row r="186" spans="1:11" x14ac:dyDescent="0.25">
      <c r="A186" s="6" t="s">
        <v>380</v>
      </c>
      <c r="B186" s="6" t="s">
        <v>381</v>
      </c>
      <c r="J186" s="6" t="str">
        <f>LEFT('[1]Raw Objects'!A188,4)</f>
        <v>8675</v>
      </c>
      <c r="K186" s="6" t="str">
        <f>MID('[1]Raw Objects'!A188,5,$K$2)</f>
        <v xml:space="preserve">Transportation Fees from Individuals                                            </v>
      </c>
    </row>
    <row r="187" spans="1:11" x14ac:dyDescent="0.25">
      <c r="A187" s="6" t="s">
        <v>382</v>
      </c>
      <c r="B187" s="6" t="s">
        <v>383</v>
      </c>
      <c r="J187" s="6" t="str">
        <f>LEFT('[1]Raw Objects'!A189,4)</f>
        <v>8677</v>
      </c>
      <c r="K187" s="6" t="str">
        <f>MID('[1]Raw Objects'!A189,5,$K$2)</f>
        <v xml:space="preserve">Interagency Services Between LEAs                                               </v>
      </c>
    </row>
    <row r="188" spans="1:11" x14ac:dyDescent="0.25">
      <c r="A188" s="6" t="s">
        <v>384</v>
      </c>
      <c r="B188" s="6" t="s">
        <v>385</v>
      </c>
      <c r="J188" s="6" t="str">
        <f>LEFT('[1]Raw Objects'!A190,4)</f>
        <v>8681</v>
      </c>
      <c r="K188" s="6" t="str">
        <f>MID('[1]Raw Objects'!A190,5,$K$2)</f>
        <v xml:space="preserve">Mitigation/Developer Fees                                                       </v>
      </c>
    </row>
    <row r="189" spans="1:11" x14ac:dyDescent="0.25">
      <c r="A189" s="6" t="s">
        <v>386</v>
      </c>
      <c r="B189" s="6" t="s">
        <v>387</v>
      </c>
      <c r="J189" s="6" t="str">
        <f>LEFT('[1]Raw Objects'!A191,4)</f>
        <v>8689</v>
      </c>
      <c r="K189" s="6" t="str">
        <f>MID('[1]Raw Objects'!A191,5,$K$2)</f>
        <v xml:space="preserve">All Other Fees and Contracts                                                    </v>
      </c>
    </row>
    <row r="190" spans="1:11" x14ac:dyDescent="0.25">
      <c r="A190" s="6" t="s">
        <v>388</v>
      </c>
      <c r="B190" s="6" t="s">
        <v>389</v>
      </c>
      <c r="J190" s="6" t="str">
        <f>LEFT('[1]Raw Objects'!A192,4)</f>
        <v>8691</v>
      </c>
      <c r="K190" s="6" t="str">
        <f>MID('[1]Raw Objects'!A192,5,$K$2)</f>
        <v xml:space="preserve">Plus: Miscellaneous Funds Non-Revenue Limit (50 Percent) Adjustment             </v>
      </c>
    </row>
    <row r="191" spans="1:11" x14ac:dyDescent="0.25">
      <c r="A191" s="6" t="s">
        <v>390</v>
      </c>
      <c r="B191" s="6" t="s">
        <v>391</v>
      </c>
      <c r="J191" s="6" t="str">
        <f>LEFT('[1]Raw Objects'!A193,4)</f>
        <v>8697</v>
      </c>
      <c r="K191" s="6" t="str">
        <f>MID('[1]Raw Objects'!A193,5,$K$2)</f>
        <v xml:space="preserve">Pass-Through Revenue from Local Sources                                         </v>
      </c>
    </row>
    <row r="192" spans="1:11" x14ac:dyDescent="0.25">
      <c r="A192" s="6" t="s">
        <v>392</v>
      </c>
      <c r="B192" s="6" t="s">
        <v>393</v>
      </c>
      <c r="J192" s="6" t="str">
        <f>LEFT('[1]Raw Objects'!A194,4)</f>
        <v>8699</v>
      </c>
      <c r="K192" s="6" t="str">
        <f>MID('[1]Raw Objects'!A194,5,$K$2)</f>
        <v xml:space="preserve">All Other Local Revenue                                                         </v>
      </c>
    </row>
    <row r="193" spans="1:11" x14ac:dyDescent="0.25">
      <c r="A193" s="6" t="s">
        <v>394</v>
      </c>
      <c r="B193" s="6" t="s">
        <v>395</v>
      </c>
      <c r="J193" s="6" t="str">
        <f>LEFT('[1]Raw Objects'!A195,4)</f>
        <v>8710</v>
      </c>
      <c r="K193" s="6" t="str">
        <f>MID('[1]Raw Objects'!A195,5,$K$2)</f>
        <v xml:space="preserve">Tuition                                                                         </v>
      </c>
    </row>
    <row r="194" spans="1:11" x14ac:dyDescent="0.25">
      <c r="A194" s="6" t="s">
        <v>396</v>
      </c>
      <c r="B194" s="6" t="s">
        <v>397</v>
      </c>
      <c r="J194" s="6" t="str">
        <f>LEFT('[1]Raw Objects'!A196,4)</f>
        <v>8780</v>
      </c>
      <c r="K194" s="6" t="str">
        <f>MID('[1]Raw Objects'!A196,5,$K$2)</f>
        <v>(Obsolete) Transfers from Sponsoring LEAs to Charter Schools in Lieu of Property</v>
      </c>
    </row>
    <row r="195" spans="1:11" x14ac:dyDescent="0.25">
      <c r="A195" s="6" t="s">
        <v>398</v>
      </c>
      <c r="B195" s="6" t="s">
        <v>399</v>
      </c>
      <c r="J195" s="6" t="str">
        <f>LEFT('[1]Raw Objects'!A197,4)</f>
        <v>8781</v>
      </c>
      <c r="K195" s="6" t="str">
        <f>MID('[1]Raw Objects'!A197,5,$K$2)</f>
        <v xml:space="preserve">All Other Transfers from Districts or Charter Schools                           </v>
      </c>
    </row>
    <row r="196" spans="1:11" x14ac:dyDescent="0.25">
      <c r="A196" s="6" t="s">
        <v>400</v>
      </c>
      <c r="B196" s="6" t="s">
        <v>401</v>
      </c>
      <c r="J196" s="6" t="str">
        <f>LEFT('[1]Raw Objects'!A198,4)</f>
        <v>8782</v>
      </c>
      <c r="K196" s="6" t="str">
        <f>MID('[1]Raw Objects'!A198,5,$K$2)</f>
        <v xml:space="preserve">All Other Transfers from County Offices                                         </v>
      </c>
    </row>
    <row r="197" spans="1:11" x14ac:dyDescent="0.25">
      <c r="A197" s="6" t="s">
        <v>402</v>
      </c>
      <c r="B197" s="6" t="s">
        <v>403</v>
      </c>
      <c r="J197" s="6" t="str">
        <f>LEFT('[1]Raw Objects'!A199,4)</f>
        <v>8783</v>
      </c>
      <c r="K197" s="6" t="str">
        <f>MID('[1]Raw Objects'!A199,5,$K$2)</f>
        <v xml:space="preserve">All Other Transfers from JPAs                                                   </v>
      </c>
    </row>
    <row r="198" spans="1:11" x14ac:dyDescent="0.25">
      <c r="A198" s="6" t="s">
        <v>404</v>
      </c>
      <c r="B198" s="6" t="s">
        <v>405</v>
      </c>
      <c r="J198" s="6" t="str">
        <f>LEFT('[1]Raw Objects'!A200,4)</f>
        <v>8791</v>
      </c>
      <c r="K198" s="6" t="str">
        <f>MID('[1]Raw Objects'!A200,5,$K$2)</f>
        <v xml:space="preserve">Transfers of Apportionments from Districts or Charter Schools                   </v>
      </c>
    </row>
    <row r="199" spans="1:11" x14ac:dyDescent="0.25">
      <c r="A199" s="6" t="s">
        <v>406</v>
      </c>
      <c r="B199" s="6" t="s">
        <v>407</v>
      </c>
      <c r="J199" s="6" t="str">
        <f>LEFT('[1]Raw Objects'!A201,4)</f>
        <v>8792</v>
      </c>
      <c r="K199" s="6" t="str">
        <f>MID('[1]Raw Objects'!A201,5,$K$2)</f>
        <v xml:space="preserve">Transfers of Apportionments from County Offices                                 </v>
      </c>
    </row>
    <row r="200" spans="1:11" x14ac:dyDescent="0.25">
      <c r="A200" s="6" t="s">
        <v>408</v>
      </c>
      <c r="B200" s="6" t="s">
        <v>409</v>
      </c>
      <c r="J200" s="6" t="str">
        <f>LEFT('[1]Raw Objects'!A202,4)</f>
        <v>8793</v>
      </c>
      <c r="K200" s="6" t="str">
        <f>MID('[1]Raw Objects'!A202,5,$K$2)</f>
        <v xml:space="preserve">Transfers of Apportionments from JPAs                                           </v>
      </c>
    </row>
    <row r="201" spans="1:11" x14ac:dyDescent="0.25">
      <c r="A201" s="6" t="s">
        <v>410</v>
      </c>
      <c r="B201" s="6" t="s">
        <v>331</v>
      </c>
      <c r="J201" s="6" t="str">
        <f>LEFT('[1]Raw Objects'!A203,4)</f>
        <v>8799</v>
      </c>
      <c r="K201" s="6" t="str">
        <f>MID('[1]Raw Objects'!A203,5,$K$2)</f>
        <v xml:space="preserve">Other Transfers In from All Others                                              </v>
      </c>
    </row>
    <row r="202" spans="1:11" x14ac:dyDescent="0.25">
      <c r="A202" s="6" t="s">
        <v>332</v>
      </c>
      <c r="B202" s="6" t="s">
        <v>413</v>
      </c>
      <c r="J202" s="6" t="str">
        <f>LEFT('[1]Raw Objects'!A204,4)</f>
        <v>8911</v>
      </c>
      <c r="K202" s="6" t="str">
        <f>MID('[1]Raw Objects'!A204,5,$K$2)</f>
        <v xml:space="preserve">To Child Development Fund from General Fund                                     </v>
      </c>
    </row>
    <row r="203" spans="1:11" x14ac:dyDescent="0.25">
      <c r="A203" s="6" t="s">
        <v>414</v>
      </c>
      <c r="B203" s="6" t="s">
        <v>195</v>
      </c>
      <c r="J203" s="6" t="str">
        <f>LEFT('[1]Raw Objects'!A205,4)</f>
        <v>8912</v>
      </c>
      <c r="K203" s="6" t="str">
        <f>MID('[1]Raw Objects'!A205,5,$K$2)</f>
        <v xml:space="preserve">Between General Fund and Special Reserve Fund                                   </v>
      </c>
    </row>
    <row r="204" spans="1:11" x14ac:dyDescent="0.25">
      <c r="A204" s="6" t="s">
        <v>415</v>
      </c>
      <c r="B204" s="6" t="s">
        <v>197</v>
      </c>
      <c r="J204" s="6" t="str">
        <f>LEFT('[1]Raw Objects'!A206,4)</f>
        <v>8913</v>
      </c>
      <c r="K204" s="6" t="str">
        <f>MID('[1]Raw Objects'!A206,5,$K$2)</f>
        <v>To State School Building Fund/County School Facilities Fund from All Other Funds</v>
      </c>
    </row>
    <row r="205" spans="1:11" x14ac:dyDescent="0.25">
      <c r="A205" s="6" t="s">
        <v>416</v>
      </c>
      <c r="B205" s="6" t="s">
        <v>417</v>
      </c>
      <c r="J205" s="6" t="str">
        <f>LEFT('[1]Raw Objects'!A207,4)</f>
        <v>8914</v>
      </c>
      <c r="K205" s="6" t="str">
        <f>MID('[1]Raw Objects'!A207,5,$K$2)</f>
        <v xml:space="preserve">To General Fund from Bond Interest and Redemption Fund                          </v>
      </c>
    </row>
    <row r="206" spans="1:11" x14ac:dyDescent="0.25">
      <c r="A206" s="6" t="s">
        <v>418</v>
      </c>
      <c r="B206" s="6" t="s">
        <v>419</v>
      </c>
      <c r="J206" s="6" t="str">
        <f>LEFT('[1]Raw Objects'!A208,4)</f>
        <v>8915</v>
      </c>
      <c r="K206" s="6" t="str">
        <f>MID('[1]Raw Objects'!A208,5,$K$2)</f>
        <v xml:space="preserve">To Deferred Maintenance Fund from General, Special Reserve and Building Funds   </v>
      </c>
    </row>
    <row r="207" spans="1:11" x14ac:dyDescent="0.25">
      <c r="A207" s="6" t="s">
        <v>420</v>
      </c>
      <c r="B207" s="6" t="s">
        <v>421</v>
      </c>
      <c r="J207" s="6" t="str">
        <f>LEFT('[1]Raw Objects'!A209,4)</f>
        <v>8916</v>
      </c>
      <c r="K207" s="6" t="str">
        <f>MID('[1]Raw Objects'!A209,5,$K$2)</f>
        <v xml:space="preserve">To Cafeteria Fund from General Fund                                             </v>
      </c>
    </row>
    <row r="208" spans="1:11" x14ac:dyDescent="0.25">
      <c r="A208" s="6" t="s">
        <v>422</v>
      </c>
      <c r="B208" s="6" t="s">
        <v>423</v>
      </c>
      <c r="J208" s="6" t="str">
        <f>LEFT('[1]Raw Objects'!A210,4)</f>
        <v>8919</v>
      </c>
      <c r="K208" s="6" t="str">
        <f>MID('[1]Raw Objects'!A210,5,$K$2)</f>
        <v xml:space="preserve">Other Authorized Interfund Transfers In                                         </v>
      </c>
    </row>
    <row r="209" spans="1:11" x14ac:dyDescent="0.25">
      <c r="A209" s="6" t="s">
        <v>424</v>
      </c>
      <c r="B209" s="6" t="s">
        <v>425</v>
      </c>
      <c r="J209" s="6" t="str">
        <f>LEFT('[1]Raw Objects'!A211,4)</f>
        <v>8931</v>
      </c>
      <c r="K209" s="6" t="str">
        <f>MID('[1]Raw Objects'!A211,5,$K$2)</f>
        <v xml:space="preserve">Emergency Apportionments                                                        </v>
      </c>
    </row>
    <row r="210" spans="1:11" x14ac:dyDescent="0.25">
      <c r="A210" s="6" t="s">
        <v>426</v>
      </c>
      <c r="B210" s="6" t="s">
        <v>427</v>
      </c>
      <c r="J210" s="6" t="str">
        <f>LEFT('[1]Raw Objects'!A212,4)</f>
        <v>8935</v>
      </c>
      <c r="K210" s="6" t="str">
        <f>MID('[1]Raw Objects'!A212,5,$K$2)</f>
        <v xml:space="preserve">(Obsolete) School Facilities Apportionments                                     </v>
      </c>
    </row>
    <row r="211" spans="1:11" x14ac:dyDescent="0.25">
      <c r="A211" s="6" t="s">
        <v>428</v>
      </c>
      <c r="B211" s="6" t="s">
        <v>429</v>
      </c>
      <c r="J211" s="6" t="str">
        <f>LEFT('[1]Raw Objects'!A213,4)</f>
        <v>8951</v>
      </c>
      <c r="K211" s="6" t="str">
        <f>MID('[1]Raw Objects'!A213,5,$K$2)</f>
        <v xml:space="preserve">Proceeds from Sale of Bonds                                                     </v>
      </c>
    </row>
    <row r="212" spans="1:11" x14ac:dyDescent="0.25">
      <c r="A212" s="6" t="s">
        <v>430</v>
      </c>
      <c r="B212" s="6" t="s">
        <v>431</v>
      </c>
      <c r="J212" s="6" t="str">
        <f>LEFT('[1]Raw Objects'!A214,4)</f>
        <v>8953</v>
      </c>
      <c r="K212" s="6" t="str">
        <f>MID('[1]Raw Objects'!A214,5,$K$2)</f>
        <v xml:space="preserve">Proceeds from Sale/Lease Purchase of Land and Buildings                         </v>
      </c>
    </row>
    <row r="213" spans="1:11" x14ac:dyDescent="0.25">
      <c r="A213" s="6" t="s">
        <v>432</v>
      </c>
      <c r="B213" s="6" t="s">
        <v>433</v>
      </c>
      <c r="J213" s="6" t="str">
        <f>LEFT('[1]Raw Objects'!A215,4)</f>
        <v>8961</v>
      </c>
      <c r="K213" s="6" t="str">
        <f>MID('[1]Raw Objects'!A215,5,$K$2)</f>
        <v xml:space="preserve">County School Building Aid                                                      </v>
      </c>
    </row>
    <row r="214" spans="1:11" x14ac:dyDescent="0.25">
      <c r="A214" s="6" t="s">
        <v>434</v>
      </c>
      <c r="B214" s="6" t="s">
        <v>435</v>
      </c>
      <c r="J214" s="6" t="str">
        <f>LEFT('[1]Raw Objects'!A216,4)</f>
        <v>8965</v>
      </c>
      <c r="K214" s="6" t="str">
        <f>MID('[1]Raw Objects'!A216,5,$K$2)</f>
        <v xml:space="preserve">Transfers from Funds of Lapsed/Reorganized LEAs                                 </v>
      </c>
    </row>
    <row r="215" spans="1:11" x14ac:dyDescent="0.25">
      <c r="A215" s="6" t="s">
        <v>436</v>
      </c>
      <c r="B215" s="6" t="s">
        <v>437</v>
      </c>
      <c r="J215" s="6" t="str">
        <f>LEFT('[1]Raw Objects'!A217,4)</f>
        <v>8971</v>
      </c>
      <c r="K215" s="6" t="str">
        <f>MID('[1]Raw Objects'!A217,5,$K$2)</f>
        <v xml:space="preserve">Proceeds from Certificates of Participation                                     </v>
      </c>
    </row>
    <row r="216" spans="1:11" x14ac:dyDescent="0.25">
      <c r="A216" s="6" t="s">
        <v>438</v>
      </c>
      <c r="B216" s="6" t="s">
        <v>439</v>
      </c>
      <c r="J216" s="6" t="str">
        <f>LEFT('[1]Raw Objects'!A218,4)</f>
        <v>8972</v>
      </c>
      <c r="K216" s="6" t="str">
        <f>MID('[1]Raw Objects'!A218,5,$K$2)</f>
        <v xml:space="preserve">Proceeds from Capital Leases                                                    </v>
      </c>
    </row>
    <row r="217" spans="1:11" x14ac:dyDescent="0.25">
      <c r="A217" s="6" t="s">
        <v>440</v>
      </c>
      <c r="B217" s="6" t="s">
        <v>441</v>
      </c>
      <c r="J217" s="6" t="str">
        <f>LEFT('[1]Raw Objects'!A219,4)</f>
        <v>8973</v>
      </c>
      <c r="K217" s="6" t="str">
        <f>MID('[1]Raw Objects'!A219,5,$K$2)</f>
        <v xml:space="preserve">Proceeds from Lease Revenue Bonds                                               </v>
      </c>
    </row>
    <row r="218" spans="1:11" x14ac:dyDescent="0.25">
      <c r="A218" s="6" t="s">
        <v>442</v>
      </c>
      <c r="B218" s="6" t="s">
        <v>443</v>
      </c>
      <c r="J218" s="6" t="str">
        <f>LEFT('[1]Raw Objects'!A220,4)</f>
        <v>8979</v>
      </c>
      <c r="K218" s="6" t="str">
        <f>MID('[1]Raw Objects'!A220,5,$K$2)</f>
        <v xml:space="preserve">All Other Financing Sources                                                     </v>
      </c>
    </row>
    <row r="219" spans="1:11" x14ac:dyDescent="0.25">
      <c r="A219" s="6" t="s">
        <v>444</v>
      </c>
      <c r="B219" s="6" t="s">
        <v>445</v>
      </c>
      <c r="J219" s="6" t="str">
        <f>LEFT('[1]Raw Objects'!A221,4)</f>
        <v>8980</v>
      </c>
      <c r="K219" s="6" t="str">
        <f>MID('[1]Raw Objects'!A221,5,$K$2)</f>
        <v xml:space="preserve">Contributions from Unrestricted Revenues                                        </v>
      </c>
    </row>
    <row r="220" spans="1:11" x14ac:dyDescent="0.25">
      <c r="A220" s="6" t="s">
        <v>446</v>
      </c>
      <c r="B220" s="6" t="s">
        <v>447</v>
      </c>
      <c r="J220" s="6" t="str">
        <f>LEFT('[1]Raw Objects'!A222,4)</f>
        <v>8990</v>
      </c>
      <c r="K220" s="6" t="str">
        <f>MID('[1]Raw Objects'!A222,5,$K$2)</f>
        <v xml:space="preserve">Contributions from Restricted Revenues                                          </v>
      </c>
    </row>
    <row r="221" spans="1:11" x14ac:dyDescent="0.25">
      <c r="A221" s="6" t="s">
        <v>448</v>
      </c>
      <c r="B221" s="6" t="s">
        <v>449</v>
      </c>
      <c r="J221" s="6" t="str">
        <f>LEFT('[1]Raw Objects'!A223,4)</f>
        <v>8995</v>
      </c>
      <c r="K221" s="6" t="str">
        <f>MID('[1]Raw Objects'!A223,5,$K$2)</f>
        <v xml:space="preserve">Categorical Education Block Grant Transfers                                     </v>
      </c>
    </row>
    <row r="222" spans="1:11" x14ac:dyDescent="0.25">
      <c r="A222" s="6" t="s">
        <v>450</v>
      </c>
      <c r="B222" s="6" t="s">
        <v>451</v>
      </c>
      <c r="J222" s="6" t="str">
        <f>LEFT('[1]Raw Objects'!A224,4)</f>
        <v>8997</v>
      </c>
      <c r="K222" s="6" t="str">
        <f>MID('[1]Raw Objects'!A224,5,$K$2)</f>
        <v xml:space="preserve">Transfers of Restricted Balances                                                </v>
      </c>
    </row>
    <row r="223" spans="1:11" x14ac:dyDescent="0.25">
      <c r="A223" s="6" t="s">
        <v>452</v>
      </c>
      <c r="B223" s="6" t="s">
        <v>371</v>
      </c>
      <c r="J223" s="6" t="str">
        <f>LEFT('[1]Raw Objects'!A225,4)</f>
        <v>8998</v>
      </c>
      <c r="K223" s="6" t="str">
        <f>MID('[1]Raw Objects'!A225,5,$K$2)</f>
        <v xml:space="preserve">Categorical Flexibility Transfers                                               </v>
      </c>
    </row>
    <row r="224" spans="1:11" x14ac:dyDescent="0.25">
      <c r="A224" s="6" t="s">
        <v>372</v>
      </c>
      <c r="B224" s="6" t="s">
        <v>455</v>
      </c>
      <c r="J224" s="6" t="str">
        <f>LEFT('[1]Raw Objects'!A226,4)</f>
        <v>9110</v>
      </c>
      <c r="K224" s="6" t="str">
        <f>MID('[1]Raw Objects'!A226,5,$K$2)</f>
        <v xml:space="preserve">Cash in County Treasury                                                         </v>
      </c>
    </row>
    <row r="225" spans="1:11" x14ac:dyDescent="0.25">
      <c r="A225" s="6" t="s">
        <v>456</v>
      </c>
      <c r="B225" s="6" t="s">
        <v>457</v>
      </c>
      <c r="J225" s="6" t="str">
        <f>LEFT('[1]Raw Objects'!A227,4)</f>
        <v>9111</v>
      </c>
      <c r="K225" s="6" t="str">
        <f>MID('[1]Raw Objects'!A227,5,$K$2)</f>
        <v xml:space="preserve">Fair Value Adjustment to Cash in County Treasury                                </v>
      </c>
    </row>
    <row r="226" spans="1:11" x14ac:dyDescent="0.25">
      <c r="A226" s="6" t="s">
        <v>458</v>
      </c>
      <c r="B226" s="6" t="s">
        <v>459</v>
      </c>
      <c r="J226" s="6" t="str">
        <f>LEFT('[1]Raw Objects'!A228,4)</f>
        <v>9120</v>
      </c>
      <c r="K226" s="6" t="str">
        <f>MID('[1]Raw Objects'!A228,5,$K$2)</f>
        <v xml:space="preserve">Cash in Bank(s)                                                                 </v>
      </c>
    </row>
    <row r="227" spans="1:11" x14ac:dyDescent="0.25">
      <c r="A227" s="6" t="s">
        <v>460</v>
      </c>
      <c r="B227" s="6" t="s">
        <v>461</v>
      </c>
      <c r="J227" s="6" t="str">
        <f>LEFT('[1]Raw Objects'!A229,4)</f>
        <v>9130</v>
      </c>
      <c r="K227" s="6" t="str">
        <f>MID('[1]Raw Objects'!A229,5,$K$2)</f>
        <v xml:space="preserve">Revolving Cash Account                                                          </v>
      </c>
    </row>
    <row r="228" spans="1:11" x14ac:dyDescent="0.25">
      <c r="A228" s="6" t="s">
        <v>462</v>
      </c>
      <c r="B228" s="6" t="s">
        <v>463</v>
      </c>
      <c r="J228" s="6" t="str">
        <f>LEFT('[1]Raw Objects'!A230,4)</f>
        <v>9135</v>
      </c>
      <c r="K228" s="6" t="str">
        <f>MID('[1]Raw Objects'!A230,5,$K$2)</f>
        <v xml:space="preserve">Cash with a Fiscal Agent/Trustee                                                </v>
      </c>
    </row>
    <row r="229" spans="1:11" x14ac:dyDescent="0.25">
      <c r="A229" s="6" t="s">
        <v>464</v>
      </c>
      <c r="B229" s="6" t="s">
        <v>465</v>
      </c>
      <c r="J229" s="6" t="str">
        <f>LEFT('[1]Raw Objects'!A231,4)</f>
        <v>9140</v>
      </c>
      <c r="K229" s="6" t="str">
        <f>MID('[1]Raw Objects'!A231,5,$K$2)</f>
        <v xml:space="preserve">Cash Collections Awaiting Deposit                                               </v>
      </c>
    </row>
    <row r="230" spans="1:11" x14ac:dyDescent="0.25">
      <c r="A230" s="6" t="s">
        <v>466</v>
      </c>
      <c r="B230" s="6" t="s">
        <v>467</v>
      </c>
      <c r="J230" s="6" t="str">
        <f>LEFT('[1]Raw Objects'!A232,4)</f>
        <v>9150</v>
      </c>
      <c r="K230" s="6" t="str">
        <f>MID('[1]Raw Objects'!A232,5,$K$2)</f>
        <v xml:space="preserve">Investments                                                                     </v>
      </c>
    </row>
    <row r="231" spans="1:11" x14ac:dyDescent="0.25">
      <c r="A231" s="6" t="s">
        <v>468</v>
      </c>
      <c r="B231" s="6" t="s">
        <v>469</v>
      </c>
      <c r="J231" s="6" t="str">
        <f>LEFT('[1]Raw Objects'!A233,4)</f>
        <v>9200</v>
      </c>
      <c r="K231" s="6" t="str">
        <f>MID('[1]Raw Objects'!A233,5,$K$2)</f>
        <v xml:space="preserve">Accounts Receivable                                                             </v>
      </c>
    </row>
    <row r="232" spans="1:11" x14ac:dyDescent="0.25">
      <c r="A232" s="6" t="s">
        <v>470</v>
      </c>
      <c r="B232" s="6" t="s">
        <v>471</v>
      </c>
      <c r="J232" s="6" t="str">
        <f>LEFT('[1]Raw Objects'!A234,4)</f>
        <v>9290</v>
      </c>
      <c r="K232" s="6" t="str">
        <f>MID('[1]Raw Objects'!A234,5,$K$2)</f>
        <v xml:space="preserve">Due from Grantor Governments                                                    </v>
      </c>
    </row>
    <row r="233" spans="1:11" x14ac:dyDescent="0.25">
      <c r="A233" s="6" t="s">
        <v>472</v>
      </c>
      <c r="B233" s="6" t="s">
        <v>473</v>
      </c>
      <c r="J233" s="6" t="str">
        <f>LEFT('[1]Raw Objects'!A235,4)</f>
        <v>9310</v>
      </c>
      <c r="K233" s="6" t="str">
        <f>MID('[1]Raw Objects'!A235,5,$K$2)</f>
        <v xml:space="preserve">Due from Other Funds                                                            </v>
      </c>
    </row>
    <row r="234" spans="1:11" x14ac:dyDescent="0.25">
      <c r="A234" s="6" t="s">
        <v>474</v>
      </c>
      <c r="B234" s="6" t="s">
        <v>475</v>
      </c>
      <c r="J234" s="6" t="str">
        <f>LEFT('[1]Raw Objects'!A236,4)</f>
        <v>9320</v>
      </c>
      <c r="K234" s="6" t="str">
        <f>MID('[1]Raw Objects'!A236,5,$K$2)</f>
        <v xml:space="preserve">Stores                                                                          </v>
      </c>
    </row>
    <row r="235" spans="1:11" x14ac:dyDescent="0.25">
      <c r="A235" s="6" t="s">
        <v>476</v>
      </c>
      <c r="B235" s="6" t="s">
        <v>477</v>
      </c>
      <c r="J235" s="6" t="str">
        <f>LEFT('[1]Raw Objects'!A237,4)</f>
        <v>9330</v>
      </c>
      <c r="K235" s="6" t="str">
        <f>MID('[1]Raw Objects'!A237,5,$K$2)</f>
        <v xml:space="preserve">Prepaid Expenditures (Expenses)                                                 </v>
      </c>
    </row>
    <row r="236" spans="1:11" x14ac:dyDescent="0.25">
      <c r="A236" s="6" t="s">
        <v>478</v>
      </c>
      <c r="B236" s="6" t="s">
        <v>479</v>
      </c>
      <c r="J236" s="6" t="str">
        <f>LEFT('[1]Raw Objects'!A238,4)</f>
        <v>9340</v>
      </c>
      <c r="K236" s="6" t="str">
        <f>MID('[1]Raw Objects'!A238,5,$K$2)</f>
        <v xml:space="preserve">Other Current Assets                                                            </v>
      </c>
    </row>
    <row r="237" spans="1:11" x14ac:dyDescent="0.25">
      <c r="A237" s="6" t="s">
        <v>480</v>
      </c>
      <c r="B237" s="6" t="s">
        <v>125</v>
      </c>
      <c r="J237" s="6" t="str">
        <f>LEFT('[1]Raw Objects'!A239,4)</f>
        <v>9410</v>
      </c>
      <c r="K237" s="6" t="str">
        <f>MID('[1]Raw Objects'!A239,5,$K$2)</f>
        <v xml:space="preserve">Land                                                                            </v>
      </c>
    </row>
    <row r="238" spans="1:11" x14ac:dyDescent="0.25">
      <c r="A238" s="6" t="s">
        <v>481</v>
      </c>
      <c r="B238" s="6" t="s">
        <v>127</v>
      </c>
      <c r="J238" s="6" t="str">
        <f>LEFT('[1]Raw Objects'!A240,4)</f>
        <v>9420</v>
      </c>
      <c r="K238" s="6" t="str">
        <f>MID('[1]Raw Objects'!A240,5,$K$2)</f>
        <v xml:space="preserve">Land Improvements                                                               </v>
      </c>
    </row>
    <row r="239" spans="1:11" x14ac:dyDescent="0.25">
      <c r="A239" s="6" t="s">
        <v>482</v>
      </c>
      <c r="B239" s="6" t="s">
        <v>483</v>
      </c>
      <c r="J239" s="6" t="str">
        <f>LEFT('[1]Raw Objects'!A241,4)</f>
        <v>9425</v>
      </c>
      <c r="K239" s="6" t="str">
        <f>MID('[1]Raw Objects'!A241,5,$K$2)</f>
        <v xml:space="preserve">Accumulated Depreciation - Land Improvements                                    </v>
      </c>
    </row>
    <row r="240" spans="1:11" x14ac:dyDescent="0.25">
      <c r="A240" s="6" t="s">
        <v>484</v>
      </c>
      <c r="B240" s="6" t="s">
        <v>485</v>
      </c>
      <c r="J240" s="6" t="str">
        <f>LEFT('[1]Raw Objects'!A242,4)</f>
        <v>9430</v>
      </c>
      <c r="K240" s="6" t="str">
        <f>MID('[1]Raw Objects'!A242,5,$K$2)</f>
        <v xml:space="preserve">Buildings                                                                       </v>
      </c>
    </row>
    <row r="241" spans="1:11" x14ac:dyDescent="0.25">
      <c r="A241" s="6" t="s">
        <v>486</v>
      </c>
      <c r="B241" s="6" t="s">
        <v>487</v>
      </c>
      <c r="J241" s="6" t="str">
        <f>LEFT('[1]Raw Objects'!A243,4)</f>
        <v>9435</v>
      </c>
      <c r="K241" s="6" t="str">
        <f>MID('[1]Raw Objects'!A243,5,$K$2)</f>
        <v xml:space="preserve">Accumulated Depreciation - Buildings                                            </v>
      </c>
    </row>
    <row r="242" spans="1:11" x14ac:dyDescent="0.25">
      <c r="A242" s="6" t="s">
        <v>488</v>
      </c>
      <c r="B242" s="6" t="s">
        <v>133</v>
      </c>
      <c r="J242" s="6" t="str">
        <f>LEFT('[1]Raw Objects'!A244,4)</f>
        <v>9440</v>
      </c>
      <c r="K242" s="6" t="str">
        <f>MID('[1]Raw Objects'!A244,5,$K$2)</f>
        <v xml:space="preserve">Equipment                                                                       </v>
      </c>
    </row>
    <row r="243" spans="1:11" x14ac:dyDescent="0.25">
      <c r="A243" s="6" t="s">
        <v>489</v>
      </c>
      <c r="B243" s="6" t="s">
        <v>490</v>
      </c>
      <c r="J243" s="6" t="str">
        <f>LEFT('[1]Raw Objects'!A245,4)</f>
        <v>9445</v>
      </c>
      <c r="K243" s="6" t="str">
        <f>MID('[1]Raw Objects'!A245,5,$K$2)</f>
        <v xml:space="preserve">Accumulated Depreciation - Equipment                                            </v>
      </c>
    </row>
    <row r="244" spans="1:11" x14ac:dyDescent="0.25">
      <c r="A244" s="6" t="s">
        <v>491</v>
      </c>
      <c r="B244" s="6" t="s">
        <v>492</v>
      </c>
      <c r="J244" s="6" t="str">
        <f>LEFT('[1]Raw Objects'!A246,4)</f>
        <v>9450</v>
      </c>
      <c r="K244" s="6" t="str">
        <f>MID('[1]Raw Objects'!A246,5,$K$2)</f>
        <v xml:space="preserve">Work in Progress                                                                </v>
      </c>
    </row>
    <row r="245" spans="1:11" x14ac:dyDescent="0.25">
      <c r="A245" s="6" t="s">
        <v>493</v>
      </c>
      <c r="B245" s="6" t="s">
        <v>494</v>
      </c>
      <c r="J245" s="6" t="str">
        <f>LEFT('[1]Raw Objects'!A247,4)</f>
        <v>9500</v>
      </c>
      <c r="K245" s="6" t="str">
        <f>MID('[1]Raw Objects'!A247,5,$K$2)</f>
        <v xml:space="preserve">Accounts Payable (Current Liabilities)                                          </v>
      </c>
    </row>
    <row r="246" spans="1:11" x14ac:dyDescent="0.25">
      <c r="A246" s="6" t="s">
        <v>495</v>
      </c>
      <c r="B246" s="6" t="s">
        <v>411</v>
      </c>
      <c r="J246" s="6" t="str">
        <f>LEFT('[1]Raw Objects'!A248,4)</f>
        <v>9590</v>
      </c>
      <c r="K246" s="6" t="str">
        <f>MID('[1]Raw Objects'!A248,5,$K$2)</f>
        <v xml:space="preserve">Due to Grantor Governments                                                      </v>
      </c>
    </row>
    <row r="247" spans="1:11" x14ac:dyDescent="0.25">
      <c r="A247" s="6" t="s">
        <v>412</v>
      </c>
      <c r="B247" s="6" t="s">
        <v>500</v>
      </c>
      <c r="J247" s="6" t="str">
        <f>LEFT('[1]Raw Objects'!A249,4)</f>
        <v>9610</v>
      </c>
      <c r="K247" s="6" t="str">
        <f>MID('[1]Raw Objects'!A249,5,$K$2)</f>
        <v xml:space="preserve">Due to Other Funds                                                              </v>
      </c>
    </row>
    <row r="248" spans="1:11" x14ac:dyDescent="0.25">
      <c r="A248" s="6" t="s">
        <v>501</v>
      </c>
      <c r="B248" s="6" t="s">
        <v>502</v>
      </c>
      <c r="J248" s="6" t="str">
        <f>LEFT('[1]Raw Objects'!A250,4)</f>
        <v>9620</v>
      </c>
      <c r="K248" s="6" t="str">
        <f>MID('[1]Raw Objects'!A250,5,$K$2)</f>
        <v xml:space="preserve">Due to Student Groups/Other Agencies                                            </v>
      </c>
    </row>
    <row r="249" spans="1:11" x14ac:dyDescent="0.25">
      <c r="A249" s="6" t="s">
        <v>503</v>
      </c>
      <c r="B249" s="6" t="s">
        <v>504</v>
      </c>
      <c r="J249" s="6" t="str">
        <f>LEFT('[1]Raw Objects'!A251,4)</f>
        <v>9640</v>
      </c>
      <c r="K249" s="6" t="str">
        <f>MID('[1]Raw Objects'!A251,5,$K$2)</f>
        <v xml:space="preserve">Current Loans                                                                   </v>
      </c>
    </row>
    <row r="250" spans="1:11" x14ac:dyDescent="0.25">
      <c r="A250" s="6" t="s">
        <v>505</v>
      </c>
      <c r="B250" s="6" t="s">
        <v>506</v>
      </c>
      <c r="J250" s="6" t="str">
        <f>LEFT('[1]Raw Objects'!A252,4)</f>
        <v>9650</v>
      </c>
      <c r="K250" s="6" t="str">
        <f>MID('[1]Raw Objects'!A252,5,$K$2)</f>
        <v xml:space="preserve">Deferred Revenue                                                                </v>
      </c>
    </row>
    <row r="251" spans="1:11" x14ac:dyDescent="0.25">
      <c r="A251" s="6" t="s">
        <v>507</v>
      </c>
      <c r="B251" s="6" t="s">
        <v>508</v>
      </c>
      <c r="J251" s="6" t="str">
        <f>LEFT('[1]Raw Objects'!A253,4)</f>
        <v>9661</v>
      </c>
      <c r="K251" s="6" t="str">
        <f>MID('[1]Raw Objects'!A253,5,$K$2)</f>
        <v xml:space="preserve">General Obligation Bond Payable                                                 </v>
      </c>
    </row>
    <row r="252" spans="1:11" x14ac:dyDescent="0.25">
      <c r="A252" s="6" t="s">
        <v>509</v>
      </c>
      <c r="B252" s="6" t="s">
        <v>510</v>
      </c>
      <c r="J252" s="6" t="str">
        <f>LEFT('[1]Raw Objects'!A254,4)</f>
        <v>9662</v>
      </c>
      <c r="K252" s="6" t="str">
        <f>MID('[1]Raw Objects'!A254,5,$K$2)</f>
        <v xml:space="preserve">State School Building Loans Payable                                             </v>
      </c>
    </row>
    <row r="253" spans="1:11" x14ac:dyDescent="0.25">
      <c r="A253" s="6" t="s">
        <v>511</v>
      </c>
      <c r="B253" s="6" t="s">
        <v>512</v>
      </c>
      <c r="J253" s="6" t="str">
        <f>LEFT('[1]Raw Objects'!A255,4)</f>
        <v>9664</v>
      </c>
      <c r="K253" s="6" t="str">
        <f>MID('[1]Raw Objects'!A255,5,$K$2)</f>
        <v xml:space="preserve">Net OPEB Obligation                                                             </v>
      </c>
    </row>
    <row r="254" spans="1:11" x14ac:dyDescent="0.25">
      <c r="A254" s="6" t="s">
        <v>513</v>
      </c>
      <c r="B254" s="6" t="s">
        <v>514</v>
      </c>
      <c r="J254" s="6" t="str">
        <f>LEFT('[1]Raw Objects'!A256,4)</f>
        <v>9665</v>
      </c>
      <c r="K254" s="6" t="str">
        <f>MID('[1]Raw Objects'!A256,5,$K$2)</f>
        <v xml:space="preserve">Compensated Absences Payable                                                    </v>
      </c>
    </row>
    <row r="255" spans="1:11" x14ac:dyDescent="0.25">
      <c r="A255" s="6" t="s">
        <v>515</v>
      </c>
      <c r="B255" s="6" t="s">
        <v>516</v>
      </c>
      <c r="J255" s="6" t="str">
        <f>LEFT('[1]Raw Objects'!A257,4)</f>
        <v>9666</v>
      </c>
      <c r="K255" s="6" t="str">
        <f>MID('[1]Raw Objects'!A257,5,$K$2)</f>
        <v xml:space="preserve">Certificates of Participation (COPs) Payable                                    </v>
      </c>
    </row>
    <row r="256" spans="1:11" x14ac:dyDescent="0.25">
      <c r="A256" s="6" t="s">
        <v>517</v>
      </c>
      <c r="B256" s="6" t="s">
        <v>518</v>
      </c>
      <c r="J256" s="6" t="str">
        <f>LEFT('[1]Raw Objects'!A258,4)</f>
        <v>9667</v>
      </c>
      <c r="K256" s="6" t="str">
        <f>MID('[1]Raw Objects'!A258,5,$K$2)</f>
        <v xml:space="preserve">Capital Leases Payable                                                          </v>
      </c>
    </row>
    <row r="257" spans="1:11" x14ac:dyDescent="0.25">
      <c r="A257" s="6" t="s">
        <v>519</v>
      </c>
      <c r="B257" s="6" t="s">
        <v>520</v>
      </c>
      <c r="J257" s="6" t="str">
        <f>LEFT('[1]Raw Objects'!A259,4)</f>
        <v>9668</v>
      </c>
      <c r="K257" s="6" t="str">
        <f>MID('[1]Raw Objects'!A259,5,$K$2)</f>
        <v xml:space="preserve">Lease Revenue Bonds Payable                                                     </v>
      </c>
    </row>
    <row r="258" spans="1:11" x14ac:dyDescent="0.25">
      <c r="A258" s="6" t="s">
        <v>521</v>
      </c>
      <c r="B258" s="6" t="s">
        <v>522</v>
      </c>
      <c r="J258" s="6" t="str">
        <f>LEFT('[1]Raw Objects'!A260,4)</f>
        <v>9669</v>
      </c>
      <c r="K258" s="6" t="str">
        <f>MID('[1]Raw Objects'!A260,5,$K$2)</f>
        <v xml:space="preserve">Other General Long-Term Debt                                                    </v>
      </c>
    </row>
    <row r="259" spans="1:11" x14ac:dyDescent="0.25">
      <c r="A259" s="6" t="s">
        <v>523</v>
      </c>
      <c r="B259" s="6" t="s">
        <v>524</v>
      </c>
      <c r="J259" s="6" t="str">
        <f>LEFT('[1]Raw Objects'!A261,4)</f>
        <v>9711</v>
      </c>
      <c r="K259" s="6" t="str">
        <f>MID('[1]Raw Objects'!A261,5,$K$2)</f>
        <v xml:space="preserve">Reserve for Revolving Cash                                                      </v>
      </c>
    </row>
    <row r="260" spans="1:11" x14ac:dyDescent="0.25">
      <c r="A260" s="6" t="s">
        <v>525</v>
      </c>
      <c r="B260" s="6" t="s">
        <v>526</v>
      </c>
      <c r="J260" s="6" t="str">
        <f>LEFT('[1]Raw Objects'!A262,4)</f>
        <v>9712</v>
      </c>
      <c r="K260" s="6" t="str">
        <f>MID('[1]Raw Objects'!A262,5,$K$2)</f>
        <v xml:space="preserve">Reserve for Stores                                                              </v>
      </c>
    </row>
    <row r="261" spans="1:11" x14ac:dyDescent="0.25">
      <c r="A261" s="6" t="s">
        <v>527</v>
      </c>
      <c r="B261" s="6" t="s">
        <v>528</v>
      </c>
      <c r="J261" s="6" t="str">
        <f>LEFT('[1]Raw Objects'!A263,4)</f>
        <v>9713</v>
      </c>
      <c r="K261" s="6" t="str">
        <f>MID('[1]Raw Objects'!A263,5,$K$2)</f>
        <v xml:space="preserve">Reserve for Prepaid Expenditures (Expenses)                                     </v>
      </c>
    </row>
    <row r="262" spans="1:11" x14ac:dyDescent="0.25">
      <c r="A262" s="6" t="s">
        <v>529</v>
      </c>
      <c r="B262" s="6" t="s">
        <v>530</v>
      </c>
      <c r="J262" s="6" t="str">
        <f>LEFT('[1]Raw Objects'!A264,4)</f>
        <v>9719</v>
      </c>
      <c r="K262" s="6" t="str">
        <f>MID('[1]Raw Objects'!A264,5,$K$2)</f>
        <v xml:space="preserve">Reserve for All Others                                                          </v>
      </c>
    </row>
    <row r="263" spans="1:11" x14ac:dyDescent="0.25">
      <c r="A263" s="6" t="s">
        <v>531</v>
      </c>
      <c r="B263" s="6" t="s">
        <v>532</v>
      </c>
      <c r="J263" s="6" t="str">
        <f>LEFT('[1]Raw Objects'!A265,4)</f>
        <v>9730</v>
      </c>
      <c r="K263" s="6" t="str">
        <f>MID('[1]Raw Objects'!A265,5,$K$2)</f>
        <v xml:space="preserve">General Reserve                                                                 </v>
      </c>
    </row>
    <row r="264" spans="1:11" x14ac:dyDescent="0.25">
      <c r="A264" s="6" t="s">
        <v>533</v>
      </c>
      <c r="B264" s="6" t="s">
        <v>534</v>
      </c>
      <c r="J264" s="6" t="str">
        <f>LEFT('[1]Raw Objects'!A266,4)</f>
        <v>9740</v>
      </c>
      <c r="K264" s="6" t="str">
        <f>MID('[1]Raw Objects'!A266,5,$K$2)</f>
        <v xml:space="preserve">Legally Restricted Balance                                                      </v>
      </c>
    </row>
    <row r="265" spans="1:11" x14ac:dyDescent="0.25">
      <c r="A265" s="6" t="s">
        <v>535</v>
      </c>
      <c r="B265" s="6" t="s">
        <v>536</v>
      </c>
      <c r="J265" s="6" t="str">
        <f>LEFT('[1]Raw Objects'!A267,4)</f>
        <v>9770</v>
      </c>
      <c r="K265" s="6" t="str">
        <f>MID('[1]Raw Objects'!A267,5,$K$2)</f>
        <v xml:space="preserve">Designated for Economic Uncertainties                                           </v>
      </c>
    </row>
    <row r="266" spans="1:11" x14ac:dyDescent="0.25">
      <c r="A266" s="6" t="s">
        <v>537</v>
      </c>
      <c r="B266" s="6" t="s">
        <v>453</v>
      </c>
      <c r="J266" s="6" t="str">
        <f>LEFT('[1]Raw Objects'!A268,4)</f>
        <v>9775</v>
      </c>
      <c r="K266" s="6" t="str">
        <f>MID('[1]Raw Objects'!A268,5,$K$2)</f>
        <v xml:space="preserve">Designated for the Unrealized Gains of Investments and Cash in County Treasury  </v>
      </c>
    </row>
    <row r="267" spans="1:11" x14ac:dyDescent="0.25">
      <c r="A267" s="6" t="s">
        <v>454</v>
      </c>
      <c r="B267" s="6" t="s">
        <v>542</v>
      </c>
      <c r="J267" s="6" t="str">
        <f>LEFT('[1]Raw Objects'!A269,4)</f>
        <v>9780</v>
      </c>
      <c r="K267" s="6" t="str">
        <f>MID('[1]Raw Objects'!A269,5,$K$2)</f>
        <v xml:space="preserve">Other Designations                                                              </v>
      </c>
    </row>
    <row r="268" spans="1:11" x14ac:dyDescent="0.25">
      <c r="A268" s="6" t="s">
        <v>543</v>
      </c>
      <c r="B268" s="6" t="s">
        <v>544</v>
      </c>
      <c r="J268" s="6" t="str">
        <f>LEFT('[1]Raw Objects'!A270,4)</f>
        <v>9790</v>
      </c>
      <c r="K268" s="6" t="str">
        <f>MID('[1]Raw Objects'!A270,5,$K$2)</f>
        <v xml:space="preserve">Undesignated/Unappropriated                                                     </v>
      </c>
    </row>
    <row r="269" spans="1:11" x14ac:dyDescent="0.25">
      <c r="A269" s="6" t="s">
        <v>545</v>
      </c>
      <c r="B269" s="6" t="s">
        <v>546</v>
      </c>
      <c r="J269" s="6" t="str">
        <f>LEFT('[1]Raw Objects'!A271,4)</f>
        <v>9791</v>
      </c>
      <c r="K269" s="6" t="str">
        <f>MID('[1]Raw Objects'!A271,5,$K$2)</f>
        <v xml:space="preserve">Beginning Fund Balance                                                          </v>
      </c>
    </row>
    <row r="270" spans="1:11" x14ac:dyDescent="0.25">
      <c r="A270" s="6" t="s">
        <v>547</v>
      </c>
      <c r="B270" s="6" t="s">
        <v>548</v>
      </c>
      <c r="J270" s="6" t="str">
        <f>LEFT('[1]Raw Objects'!A272,4)</f>
        <v>9793</v>
      </c>
      <c r="K270" s="6" t="str">
        <f>MID('[1]Raw Objects'!A272,5,$K$2)</f>
        <v xml:space="preserve">Audit Adjustments                                                               </v>
      </c>
    </row>
    <row r="271" spans="1:11" x14ac:dyDescent="0.25">
      <c r="A271" s="6" t="s">
        <v>549</v>
      </c>
      <c r="B271" s="6" t="s">
        <v>550</v>
      </c>
      <c r="J271" s="6" t="str">
        <f>LEFT('[1]Raw Objects'!A273,4)</f>
        <v>9795</v>
      </c>
      <c r="K271" s="6" t="str">
        <f>MID('[1]Raw Objects'!A273,5,$K$2)</f>
        <v xml:space="preserve">Other Restatements                                                              </v>
      </c>
    </row>
    <row r="272" spans="1:11" x14ac:dyDescent="0.25">
      <c r="A272" s="6" t="s">
        <v>551</v>
      </c>
      <c r="B272" s="6" t="s">
        <v>552</v>
      </c>
      <c r="J272" s="6" t="str">
        <f>LEFT('[1]Raw Objects'!A274,4)</f>
        <v>9980</v>
      </c>
      <c r="K272" s="6" t="str">
        <f>MID('[1]Raw Objects'!A274,5,$K$2)</f>
        <v xml:space="preserve">Amount Available                                                                </v>
      </c>
    </row>
    <row r="273" spans="1:11" x14ac:dyDescent="0.25">
      <c r="A273" s="6" t="s">
        <v>553</v>
      </c>
      <c r="B273" s="6" t="s">
        <v>554</v>
      </c>
      <c r="J273" s="6" t="str">
        <f>LEFT('[1]Raw Objects'!A275,4)</f>
        <v>9989</v>
      </c>
      <c r="K273" s="6" t="str">
        <f>MID('[1]Raw Objects'!A275,5,$K$2)</f>
        <v xml:space="preserve">Amount to be Provided                                                           </v>
      </c>
    </row>
    <row r="274" spans="1:11" x14ac:dyDescent="0.25">
      <c r="A274" s="6" t="s">
        <v>555</v>
      </c>
      <c r="B274" s="6" t="s">
        <v>556</v>
      </c>
      <c r="J274" s="6" t="str">
        <f>LEFT('[1]Raw Objects'!A276,4)</f>
        <v>9990</v>
      </c>
      <c r="K274" s="6" t="str">
        <f>MID('[1]Raw Objects'!A276,5,$K$2)</f>
        <v xml:space="preserve">Investment in General Fixed Assets                                              </v>
      </c>
    </row>
  </sheetData>
  <customSheetViews>
    <customSheetView guid="{4EB13151-49F2-48E5-8912-358F31E4FF0D}" hiddenColumns="1" state="hidden" topLeftCell="A34">
      <pageMargins left="0.7" right="0.7" top="0.75" bottom="0.75" header="0.3" footer="0.3"/>
      <pageSetup orientation="portrait" r:id="rId1"/>
    </customSheetView>
    <customSheetView guid="{9376E736-6BC6-F744-8C65-D2B2C92BC104}" hiddenColumns="1" state="hidden" topLeftCell="A34">
      <pageMargins left="0.7" right="0.7" top="0.75" bottom="0.75" header="0.3" footer="0.3"/>
      <pageSetup orientation="portrait" r:id="rId2"/>
    </customSheetView>
  </customSheetViews>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election activeCell="H11" sqref="H11"/>
    </sheetView>
  </sheetViews>
  <sheetFormatPr defaultColWidth="9.140625" defaultRowHeight="15.75" x14ac:dyDescent="0.25"/>
  <cols>
    <col min="1" max="1" width="11.85546875" style="6" customWidth="1"/>
    <col min="2" max="2" width="17.85546875" style="6" customWidth="1"/>
    <col min="3" max="3" width="17.42578125" style="6" bestFit="1" customWidth="1"/>
    <col min="4" max="4" width="12.140625" style="6" customWidth="1"/>
    <col min="5" max="5" width="9.140625" style="6"/>
    <col min="6" max="6" width="12.140625" style="6" bestFit="1" customWidth="1"/>
    <col min="7" max="16384" width="9.140625" style="6"/>
  </cols>
  <sheetData>
    <row r="1" spans="1:16" x14ac:dyDescent="0.2">
      <c r="C1" s="327"/>
    </row>
    <row r="2" spans="1:16" x14ac:dyDescent="0.2">
      <c r="A2" s="18" t="s">
        <v>1294</v>
      </c>
      <c r="B2" s="18" t="s">
        <v>1300</v>
      </c>
      <c r="C2" s="18"/>
      <c r="D2" s="18" t="s">
        <v>807</v>
      </c>
      <c r="E2" s="18"/>
      <c r="F2" s="18" t="s">
        <v>1295</v>
      </c>
      <c r="G2" s="18"/>
      <c r="H2" s="18" t="s">
        <v>1296</v>
      </c>
      <c r="I2" s="18"/>
      <c r="J2" s="18" t="s">
        <v>1052</v>
      </c>
      <c r="K2" s="18"/>
      <c r="L2" s="18"/>
      <c r="M2" s="18"/>
      <c r="N2" s="18"/>
      <c r="O2" s="18" t="s">
        <v>1298</v>
      </c>
      <c r="P2" s="18"/>
    </row>
    <row r="3" spans="1:16" x14ac:dyDescent="0.2">
      <c r="A3" s="421"/>
    </row>
    <row r="4" spans="1:16" x14ac:dyDescent="0.2">
      <c r="A4" s="423">
        <v>43076</v>
      </c>
      <c r="H4" s="422">
        <v>1500</v>
      </c>
      <c r="J4" s="6" t="s">
        <v>1297</v>
      </c>
      <c r="O4" s="6" t="s">
        <v>1299</v>
      </c>
    </row>
    <row r="5" spans="1:16" x14ac:dyDescent="0.2">
      <c r="A5" s="423"/>
    </row>
    <row r="6" spans="1:16" x14ac:dyDescent="0.2">
      <c r="A6" s="423"/>
    </row>
    <row r="7" spans="1:16" x14ac:dyDescent="0.2">
      <c r="A7" s="423">
        <v>43129</v>
      </c>
    </row>
    <row r="8" spans="1:16" x14ac:dyDescent="0.2">
      <c r="A8" s="423"/>
      <c r="B8" s="6">
        <v>1100</v>
      </c>
      <c r="C8" s="6" t="s">
        <v>752</v>
      </c>
      <c r="F8" s="427">
        <v>-17740</v>
      </c>
    </row>
    <row r="9" spans="1:16" x14ac:dyDescent="0.2">
      <c r="A9" s="423"/>
      <c r="B9" s="6">
        <v>1120</v>
      </c>
      <c r="C9" s="6" t="s">
        <v>579</v>
      </c>
      <c r="F9" s="428">
        <v>2000</v>
      </c>
    </row>
    <row r="10" spans="1:16" x14ac:dyDescent="0.2">
      <c r="A10" s="423"/>
      <c r="B10" s="6">
        <v>2200</v>
      </c>
      <c r="C10" s="6" t="s">
        <v>1309</v>
      </c>
      <c r="F10" s="427">
        <v>-8569</v>
      </c>
    </row>
    <row r="11" spans="1:16" x14ac:dyDescent="0.2">
      <c r="A11" s="423"/>
      <c r="B11" s="6">
        <v>2400</v>
      </c>
      <c r="C11" s="6" t="s">
        <v>1310</v>
      </c>
      <c r="F11" s="427">
        <v>-3680</v>
      </c>
    </row>
    <row r="12" spans="1:16" x14ac:dyDescent="0.2">
      <c r="A12" s="423"/>
      <c r="B12" s="6">
        <v>4100</v>
      </c>
      <c r="C12" s="6" t="s">
        <v>1301</v>
      </c>
      <c r="F12" s="427">
        <v>-500</v>
      </c>
    </row>
    <row r="13" spans="1:16" x14ac:dyDescent="0.2">
      <c r="A13" s="423"/>
      <c r="B13" s="6">
        <v>4200</v>
      </c>
      <c r="C13" s="6" t="s">
        <v>1302</v>
      </c>
      <c r="F13" s="427">
        <v>-500</v>
      </c>
    </row>
    <row r="14" spans="1:16" x14ac:dyDescent="0.2">
      <c r="A14" s="423"/>
      <c r="B14" s="6">
        <v>4300</v>
      </c>
      <c r="C14" s="6" t="s">
        <v>1303</v>
      </c>
      <c r="F14" s="427">
        <v>-2000</v>
      </c>
    </row>
    <row r="15" spans="1:16" x14ac:dyDescent="0.2">
      <c r="A15" s="423"/>
      <c r="B15" s="6">
        <v>4315</v>
      </c>
      <c r="C15" s="6" t="s">
        <v>1305</v>
      </c>
      <c r="F15" s="427">
        <v>-4000</v>
      </c>
    </row>
    <row r="16" spans="1:16" x14ac:dyDescent="0.2">
      <c r="A16" s="423"/>
      <c r="B16" s="6">
        <v>4381</v>
      </c>
      <c r="C16" s="6" t="s">
        <v>1304</v>
      </c>
      <c r="F16" s="427">
        <v>-2000</v>
      </c>
    </row>
    <row r="17" spans="1:6" x14ac:dyDescent="0.2">
      <c r="A17" s="423"/>
      <c r="B17" s="6">
        <v>4400</v>
      </c>
      <c r="C17" s="6" t="s">
        <v>613</v>
      </c>
      <c r="F17" s="427">
        <v>-6000</v>
      </c>
    </row>
    <row r="18" spans="1:6" x14ac:dyDescent="0.2">
      <c r="A18" s="423"/>
      <c r="B18" s="6">
        <v>5210</v>
      </c>
      <c r="C18" s="6" t="s">
        <v>1315</v>
      </c>
      <c r="F18" s="427">
        <v>-5000</v>
      </c>
    </row>
    <row r="19" spans="1:6" x14ac:dyDescent="0.2">
      <c r="A19" s="423"/>
      <c r="B19" s="6">
        <v>5601</v>
      </c>
      <c r="C19" s="6" t="s">
        <v>621</v>
      </c>
      <c r="F19" s="427">
        <v>-9500</v>
      </c>
    </row>
    <row r="20" spans="1:6" x14ac:dyDescent="0.2">
      <c r="A20" s="423"/>
      <c r="B20" s="6">
        <v>5605</v>
      </c>
      <c r="C20" s="6" t="s">
        <v>1306</v>
      </c>
      <c r="F20" s="427">
        <v>-1500</v>
      </c>
    </row>
    <row r="21" spans="1:6" x14ac:dyDescent="0.2">
      <c r="A21" s="423"/>
      <c r="B21" s="6">
        <v>5800</v>
      </c>
      <c r="C21" s="6" t="s">
        <v>1307</v>
      </c>
      <c r="F21" s="427">
        <v>-10000</v>
      </c>
    </row>
    <row r="22" spans="1:6" x14ac:dyDescent="0.2">
      <c r="A22" s="423"/>
      <c r="B22" s="6">
        <v>2803</v>
      </c>
      <c r="C22" s="6" t="s">
        <v>1316</v>
      </c>
      <c r="F22" s="427">
        <v>-1000</v>
      </c>
    </row>
    <row r="23" spans="1:6" x14ac:dyDescent="0.2">
      <c r="A23" s="423"/>
      <c r="B23" s="6">
        <v>5810</v>
      </c>
      <c r="C23" s="6" t="s">
        <v>626</v>
      </c>
      <c r="F23" s="427">
        <v>-2350</v>
      </c>
    </row>
    <row r="24" spans="1:6" x14ac:dyDescent="0.2">
      <c r="A24" s="423"/>
      <c r="B24" s="6">
        <v>5811</v>
      </c>
      <c r="C24" s="6" t="s">
        <v>1317</v>
      </c>
      <c r="F24" s="427">
        <v>-1000</v>
      </c>
    </row>
    <row r="25" spans="1:6" x14ac:dyDescent="0.2">
      <c r="A25" s="423"/>
      <c r="B25" s="6">
        <v>5815</v>
      </c>
      <c r="C25" s="6" t="s">
        <v>1308</v>
      </c>
      <c r="F25" s="427">
        <v>-1000</v>
      </c>
    </row>
    <row r="26" spans="1:6" x14ac:dyDescent="0.2">
      <c r="A26" s="423"/>
      <c r="B26" s="6">
        <v>5874</v>
      </c>
      <c r="C26" s="6" t="s">
        <v>1287</v>
      </c>
      <c r="F26" s="427">
        <v>-500</v>
      </c>
    </row>
    <row r="27" spans="1:6" x14ac:dyDescent="0.2">
      <c r="A27" s="423"/>
      <c r="B27" s="6">
        <v>5875</v>
      </c>
      <c r="C27" s="6" t="s">
        <v>1313</v>
      </c>
      <c r="F27" s="427">
        <v>-712</v>
      </c>
    </row>
    <row r="28" spans="1:6" x14ac:dyDescent="0.2">
      <c r="A28" s="423"/>
      <c r="B28" s="6">
        <v>5877</v>
      </c>
      <c r="C28" s="6" t="s">
        <v>1312</v>
      </c>
      <c r="F28" s="427">
        <v>-2000</v>
      </c>
    </row>
    <row r="29" spans="1:6" x14ac:dyDescent="0.2">
      <c r="A29" s="423"/>
      <c r="B29" s="6">
        <v>5877</v>
      </c>
      <c r="C29" s="6" t="s">
        <v>1262</v>
      </c>
      <c r="F29" s="427">
        <v>-2000</v>
      </c>
    </row>
    <row r="30" spans="1:6" x14ac:dyDescent="0.25">
      <c r="A30" s="423"/>
      <c r="B30" s="6">
        <v>5891</v>
      </c>
      <c r="C30" s="6" t="s">
        <v>1314</v>
      </c>
      <c r="F30" s="428">
        <v>9089</v>
      </c>
    </row>
    <row r="31" spans="1:6" x14ac:dyDescent="0.25">
      <c r="A31" s="423"/>
      <c r="B31" s="6">
        <v>5900</v>
      </c>
      <c r="C31" s="6" t="s">
        <v>627</v>
      </c>
      <c r="F31" s="427">
        <v>-1000</v>
      </c>
    </row>
    <row r="32" spans="1:6" x14ac:dyDescent="0.25">
      <c r="A32" s="423"/>
      <c r="F32" s="425"/>
    </row>
    <row r="33" spans="1:6" x14ac:dyDescent="0.25">
      <c r="A33" s="423"/>
      <c r="F33" s="425">
        <f>SUM(F8:F32)</f>
        <v>-71462</v>
      </c>
    </row>
    <row r="34" spans="1:6" x14ac:dyDescent="0.25">
      <c r="A34" s="423"/>
    </row>
    <row r="35" spans="1:6" x14ac:dyDescent="0.25">
      <c r="A35" s="423"/>
    </row>
    <row r="36" spans="1:6" x14ac:dyDescent="0.25">
      <c r="A36" s="423"/>
    </row>
    <row r="37" spans="1:6" x14ac:dyDescent="0.25">
      <c r="A37" s="423"/>
    </row>
    <row r="38" spans="1:6" x14ac:dyDescent="0.25">
      <c r="A38" s="423"/>
    </row>
    <row r="39" spans="1:6" x14ac:dyDescent="0.25">
      <c r="A39" s="423"/>
    </row>
    <row r="40" spans="1:6" x14ac:dyDescent="0.25">
      <c r="A40" s="423"/>
    </row>
    <row r="41" spans="1:6" x14ac:dyDescent="0.25">
      <c r="A41" s="424"/>
    </row>
  </sheetData>
  <customSheetViews>
    <customSheetView guid="{4EB13151-49F2-48E5-8912-358F31E4FF0D}" showPageBreaks="1" state="hidden">
      <selection activeCell="H11" sqref="H11"/>
      <pageMargins left="0.7" right="0.7" top="0.75" bottom="0.75" header="0.3" footer="0.3"/>
      <pageSetup orientation="portrait" r:id="rId1"/>
    </customSheetView>
    <customSheetView guid="{9376E736-6BC6-F744-8C65-D2B2C92BC104}" state="hidden">
      <selection activeCell="H11" sqref="H11"/>
      <pageMargins left="0.7" right="0.7" top="0.75" bottom="0.75" header="0.3" footer="0.3"/>
      <pageSetup orientation="portrait" r:id="rId2"/>
    </customSheetView>
  </customSheetViews>
  <pageMargins left="0.7" right="0.7" top="0.75" bottom="0.75" header="0.3" footer="0.3"/>
  <pageSetup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H37" sqref="H37"/>
    </sheetView>
  </sheetViews>
  <sheetFormatPr defaultColWidth="8.85546875" defaultRowHeight="15" x14ac:dyDescent="0.25"/>
  <cols>
    <col min="1" max="1" width="15.28515625" customWidth="1"/>
    <col min="2" max="2" width="5.28515625" customWidth="1"/>
    <col min="6" max="6" width="20.140625" customWidth="1"/>
    <col min="7" max="8" width="15.42578125" customWidth="1"/>
    <col min="9" max="9" width="12.140625" customWidth="1"/>
  </cols>
  <sheetData>
    <row r="1" spans="1:10" ht="18.95" x14ac:dyDescent="0.25">
      <c r="A1" s="438" t="s">
        <v>1284</v>
      </c>
      <c r="B1" s="438"/>
      <c r="C1" s="438"/>
      <c r="E1" s="438"/>
      <c r="F1" s="439">
        <v>43129</v>
      </c>
      <c r="G1" s="438"/>
      <c r="H1" s="438"/>
    </row>
    <row r="3" spans="1:10" ht="21" x14ac:dyDescent="0.25">
      <c r="A3" s="429" t="s">
        <v>1300</v>
      </c>
      <c r="B3" s="430"/>
      <c r="C3" s="430"/>
      <c r="E3" s="430"/>
      <c r="F3" s="430" t="s">
        <v>1318</v>
      </c>
      <c r="G3" s="430" t="s">
        <v>1319</v>
      </c>
      <c r="H3" s="431"/>
      <c r="I3" s="431" t="s">
        <v>1320</v>
      </c>
      <c r="J3" s="432"/>
    </row>
    <row r="4" spans="1:10" ht="15.95" x14ac:dyDescent="0.2">
      <c r="A4" s="433"/>
      <c r="B4" s="433"/>
      <c r="C4" s="433"/>
      <c r="E4" s="433"/>
      <c r="F4" s="433"/>
      <c r="G4" s="433"/>
      <c r="H4" s="432"/>
      <c r="I4" s="432"/>
      <c r="J4" s="432"/>
    </row>
    <row r="5" spans="1:10" ht="15.95" x14ac:dyDescent="0.2">
      <c r="A5" s="433">
        <v>1100</v>
      </c>
      <c r="B5" s="433"/>
      <c r="C5" s="433" t="s">
        <v>752</v>
      </c>
      <c r="E5" s="433"/>
      <c r="F5" s="434">
        <v>1125209</v>
      </c>
      <c r="G5" s="435">
        <v>-17740</v>
      </c>
      <c r="H5" s="432"/>
      <c r="I5" s="436">
        <v>1107469</v>
      </c>
      <c r="J5" s="432"/>
    </row>
    <row r="6" spans="1:10" ht="15.95" x14ac:dyDescent="0.2">
      <c r="A6" s="433">
        <v>1120</v>
      </c>
      <c r="B6" s="433"/>
      <c r="C6" s="433" t="s">
        <v>579</v>
      </c>
      <c r="E6" s="433"/>
      <c r="F6" s="434">
        <v>30000</v>
      </c>
      <c r="G6" s="437">
        <v>2000</v>
      </c>
      <c r="H6" s="432"/>
      <c r="I6" s="436">
        <v>32000</v>
      </c>
      <c r="J6" s="432"/>
    </row>
    <row r="7" spans="1:10" ht="15.95" x14ac:dyDescent="0.2">
      <c r="A7" s="433">
        <v>2200</v>
      </c>
      <c r="B7" s="433"/>
      <c r="C7" s="433" t="s">
        <v>1321</v>
      </c>
      <c r="E7" s="433"/>
      <c r="F7" s="434">
        <v>82029</v>
      </c>
      <c r="G7" s="435">
        <v>-8569</v>
      </c>
      <c r="H7" s="432"/>
      <c r="I7" s="436">
        <v>73460</v>
      </c>
      <c r="J7" s="432"/>
    </row>
    <row r="8" spans="1:10" ht="15.95" x14ac:dyDescent="0.2">
      <c r="A8" s="433">
        <v>2400</v>
      </c>
      <c r="B8" s="433"/>
      <c r="C8" s="433" t="s">
        <v>1310</v>
      </c>
      <c r="E8" s="433"/>
      <c r="F8" s="434">
        <v>96830</v>
      </c>
      <c r="G8" s="435">
        <v>-3680</v>
      </c>
      <c r="H8" s="432"/>
      <c r="I8" s="436">
        <v>93150</v>
      </c>
      <c r="J8" s="432"/>
    </row>
    <row r="9" spans="1:10" ht="15.95" x14ac:dyDescent="0.2">
      <c r="A9" s="433">
        <v>4100</v>
      </c>
      <c r="B9" s="433"/>
      <c r="C9" s="433" t="s">
        <v>1301</v>
      </c>
      <c r="E9" s="433"/>
      <c r="F9" s="434">
        <v>16000</v>
      </c>
      <c r="G9" s="435">
        <v>-500</v>
      </c>
      <c r="H9" s="432"/>
      <c r="I9" s="436">
        <v>15500</v>
      </c>
      <c r="J9" s="432"/>
    </row>
    <row r="10" spans="1:10" ht="15.95" x14ac:dyDescent="0.2">
      <c r="A10" s="433">
        <v>4200</v>
      </c>
      <c r="B10" s="433"/>
      <c r="C10" s="433" t="s">
        <v>1302</v>
      </c>
      <c r="E10" s="433"/>
      <c r="F10" s="434">
        <v>1250</v>
      </c>
      <c r="G10" s="435">
        <v>-500</v>
      </c>
      <c r="H10" s="432"/>
      <c r="I10" s="436">
        <v>750</v>
      </c>
      <c r="J10" s="432"/>
    </row>
    <row r="11" spans="1:10" ht="15.95" x14ac:dyDescent="0.2">
      <c r="A11" s="433">
        <v>4300</v>
      </c>
      <c r="B11" s="433"/>
      <c r="C11" s="433" t="s">
        <v>1303</v>
      </c>
      <c r="E11" s="433"/>
      <c r="F11" s="434">
        <v>15000</v>
      </c>
      <c r="G11" s="435">
        <v>-2000</v>
      </c>
      <c r="H11" s="432"/>
      <c r="I11" s="436">
        <v>13000</v>
      </c>
      <c r="J11" s="432"/>
    </row>
    <row r="12" spans="1:10" ht="15.95" x14ac:dyDescent="0.2">
      <c r="A12" s="433">
        <v>4315</v>
      </c>
      <c r="B12" s="433"/>
      <c r="C12" s="433" t="s">
        <v>1305</v>
      </c>
      <c r="E12" s="433"/>
      <c r="F12" s="434">
        <v>35000</v>
      </c>
      <c r="G12" s="435">
        <v>-4000</v>
      </c>
      <c r="H12" s="432"/>
      <c r="I12" s="436">
        <v>31000</v>
      </c>
      <c r="J12" s="432"/>
    </row>
    <row r="13" spans="1:10" ht="15.95" x14ac:dyDescent="0.2">
      <c r="A13" s="433">
        <v>4381</v>
      </c>
      <c r="B13" s="433"/>
      <c r="C13" s="433" t="s">
        <v>1304</v>
      </c>
      <c r="E13" s="433"/>
      <c r="F13" s="434">
        <v>6000</v>
      </c>
      <c r="G13" s="435">
        <v>-2000</v>
      </c>
      <c r="H13" s="432"/>
      <c r="I13" s="436">
        <v>4000</v>
      </c>
      <c r="J13" s="432"/>
    </row>
    <row r="14" spans="1:10" ht="15.95" x14ac:dyDescent="0.2">
      <c r="A14" s="433">
        <v>4400</v>
      </c>
      <c r="B14" s="433"/>
      <c r="C14" s="433" t="s">
        <v>613</v>
      </c>
      <c r="E14" s="433"/>
      <c r="F14" s="434">
        <v>8000</v>
      </c>
      <c r="G14" s="435">
        <v>-6000</v>
      </c>
      <c r="H14" s="432"/>
      <c r="I14" s="436">
        <v>2000</v>
      </c>
      <c r="J14" s="432"/>
    </row>
    <row r="15" spans="1:10" ht="15.95" x14ac:dyDescent="0.2">
      <c r="A15" s="433">
        <v>5210</v>
      </c>
      <c r="B15" s="433"/>
      <c r="C15" s="433" t="s">
        <v>1315</v>
      </c>
      <c r="E15" s="433"/>
      <c r="F15" s="434">
        <v>26000</v>
      </c>
      <c r="G15" s="435">
        <v>-5000</v>
      </c>
      <c r="H15" s="432"/>
      <c r="I15" s="436">
        <v>21000</v>
      </c>
      <c r="J15" s="432"/>
    </row>
    <row r="16" spans="1:10" ht="15.95" x14ac:dyDescent="0.2">
      <c r="A16" s="433">
        <v>5601</v>
      </c>
      <c r="B16" s="433"/>
      <c r="C16" s="433" t="s">
        <v>621</v>
      </c>
      <c r="E16" s="433"/>
      <c r="F16" s="434">
        <v>18000</v>
      </c>
      <c r="G16" s="435">
        <v>-9500</v>
      </c>
      <c r="H16" s="432"/>
      <c r="I16" s="436">
        <v>8500</v>
      </c>
      <c r="J16" s="432"/>
    </row>
    <row r="17" spans="1:10" ht="15.95" x14ac:dyDescent="0.2">
      <c r="A17" s="433">
        <v>5605</v>
      </c>
      <c r="B17" s="433"/>
      <c r="C17" s="433" t="s">
        <v>1306</v>
      </c>
      <c r="E17" s="433"/>
      <c r="F17" s="434">
        <v>17400</v>
      </c>
      <c r="G17" s="435">
        <v>-1500</v>
      </c>
      <c r="H17" s="432"/>
      <c r="I17" s="436">
        <v>15900</v>
      </c>
      <c r="J17" s="432"/>
    </row>
    <row r="18" spans="1:10" ht="15.95" x14ac:dyDescent="0.2">
      <c r="A18" s="433">
        <v>5800</v>
      </c>
      <c r="B18" s="433"/>
      <c r="C18" s="433" t="s">
        <v>1307</v>
      </c>
      <c r="E18" s="433"/>
      <c r="F18" s="434">
        <v>47200</v>
      </c>
      <c r="G18" s="435">
        <v>-10000</v>
      </c>
      <c r="H18" s="432"/>
      <c r="I18" s="436">
        <v>37200</v>
      </c>
      <c r="J18" s="432"/>
    </row>
    <row r="19" spans="1:10" ht="15.95" x14ac:dyDescent="0.2">
      <c r="A19" s="433">
        <v>2803</v>
      </c>
      <c r="B19" s="433"/>
      <c r="C19" s="433" t="s">
        <v>1316</v>
      </c>
      <c r="E19" s="433"/>
      <c r="F19" s="434">
        <v>11600</v>
      </c>
      <c r="G19" s="435">
        <v>-1000</v>
      </c>
      <c r="H19" s="432"/>
      <c r="I19" s="436">
        <v>10600</v>
      </c>
      <c r="J19" s="432"/>
    </row>
    <row r="20" spans="1:10" ht="15.95" x14ac:dyDescent="0.2">
      <c r="A20" s="433">
        <v>5810</v>
      </c>
      <c r="B20" s="433"/>
      <c r="C20" s="433" t="s">
        <v>626</v>
      </c>
      <c r="E20" s="433"/>
      <c r="F20" s="434">
        <v>2500</v>
      </c>
      <c r="G20" s="435">
        <v>-2350</v>
      </c>
      <c r="H20" s="432"/>
      <c r="I20" s="436">
        <v>150</v>
      </c>
      <c r="J20" s="432"/>
    </row>
    <row r="21" spans="1:10" ht="15.95" x14ac:dyDescent="0.2">
      <c r="A21" s="433">
        <v>5811</v>
      </c>
      <c r="B21" s="433"/>
      <c r="C21" s="433" t="s">
        <v>1317</v>
      </c>
      <c r="E21" s="433"/>
      <c r="F21" s="434">
        <v>47500</v>
      </c>
      <c r="G21" s="435">
        <v>-1000</v>
      </c>
      <c r="H21" s="432"/>
      <c r="I21" s="436">
        <v>46500</v>
      </c>
      <c r="J21" s="432"/>
    </row>
    <row r="22" spans="1:10" ht="15.95" x14ac:dyDescent="0.2">
      <c r="A22" s="433">
        <v>5815</v>
      </c>
      <c r="B22" s="433"/>
      <c r="C22" s="433" t="s">
        <v>1308</v>
      </c>
      <c r="E22" s="433"/>
      <c r="F22" s="434">
        <v>2500</v>
      </c>
      <c r="G22" s="435">
        <v>-1000</v>
      </c>
      <c r="H22" s="432"/>
      <c r="I22" s="436">
        <v>1500</v>
      </c>
      <c r="J22" s="432"/>
    </row>
    <row r="23" spans="1:10" ht="15.95" x14ac:dyDescent="0.2">
      <c r="A23" s="433">
        <v>5874</v>
      </c>
      <c r="B23" s="433"/>
      <c r="C23" s="433" t="s">
        <v>1287</v>
      </c>
      <c r="E23" s="433"/>
      <c r="F23" s="434">
        <v>1800</v>
      </c>
      <c r="G23" s="435">
        <v>-500</v>
      </c>
      <c r="H23" s="432"/>
      <c r="I23" s="436">
        <v>1300</v>
      </c>
      <c r="J23" s="432"/>
    </row>
    <row r="24" spans="1:10" ht="15.95" x14ac:dyDescent="0.2">
      <c r="A24" s="433">
        <v>5875</v>
      </c>
      <c r="B24" s="433"/>
      <c r="C24" s="433" t="s">
        <v>1313</v>
      </c>
      <c r="E24" s="433"/>
      <c r="F24" s="434">
        <v>29986</v>
      </c>
      <c r="G24" s="435">
        <v>-712</v>
      </c>
      <c r="H24" s="432"/>
      <c r="I24" s="436">
        <v>29274</v>
      </c>
      <c r="J24" s="432"/>
    </row>
    <row r="25" spans="1:10" ht="15.95" x14ac:dyDescent="0.2">
      <c r="A25" s="433">
        <v>5877</v>
      </c>
      <c r="B25" s="433"/>
      <c r="C25" s="433" t="s">
        <v>1312</v>
      </c>
      <c r="E25" s="433"/>
      <c r="F25" s="434">
        <v>66000</v>
      </c>
      <c r="G25" s="435">
        <v>-2000</v>
      </c>
      <c r="H25" s="432"/>
      <c r="I25" s="436">
        <v>64000</v>
      </c>
      <c r="J25" s="432"/>
    </row>
    <row r="26" spans="1:10" ht="15.95" x14ac:dyDescent="0.2">
      <c r="A26" s="433">
        <v>5877</v>
      </c>
      <c r="B26" s="433"/>
      <c r="C26" s="433" t="s">
        <v>1262</v>
      </c>
      <c r="E26" s="433"/>
      <c r="F26" s="434">
        <v>15000</v>
      </c>
      <c r="G26" s="435">
        <v>-2000</v>
      </c>
      <c r="H26" s="432"/>
      <c r="I26" s="436">
        <v>13000</v>
      </c>
      <c r="J26" s="432"/>
    </row>
    <row r="27" spans="1:10" ht="15.95" x14ac:dyDescent="0.2">
      <c r="A27" s="433">
        <v>5891</v>
      </c>
      <c r="B27" s="433"/>
      <c r="C27" s="433" t="s">
        <v>1314</v>
      </c>
      <c r="E27" s="433"/>
      <c r="F27" s="434">
        <v>23375</v>
      </c>
      <c r="G27" s="437">
        <v>9089</v>
      </c>
      <c r="H27" s="432"/>
      <c r="I27" s="436">
        <v>32464</v>
      </c>
      <c r="J27" s="432"/>
    </row>
    <row r="28" spans="1:10" ht="15.95" x14ac:dyDescent="0.2">
      <c r="A28" s="433">
        <v>5900</v>
      </c>
      <c r="B28" s="433"/>
      <c r="C28" s="433" t="s">
        <v>627</v>
      </c>
      <c r="E28" s="433"/>
      <c r="F28" s="434">
        <v>12000</v>
      </c>
      <c r="G28" s="435">
        <v>-1000</v>
      </c>
      <c r="H28" s="432"/>
      <c r="I28" s="436">
        <v>11000</v>
      </c>
      <c r="J28" s="432"/>
    </row>
    <row r="29" spans="1:10" ht="15.75" x14ac:dyDescent="0.25">
      <c r="A29" s="433"/>
      <c r="B29" s="433"/>
      <c r="C29" s="433"/>
      <c r="E29" s="433"/>
      <c r="F29" s="433"/>
      <c r="G29" s="434"/>
      <c r="H29" s="432"/>
      <c r="I29" s="432"/>
      <c r="J29" s="432"/>
    </row>
    <row r="30" spans="1:10" ht="15.75" x14ac:dyDescent="0.25">
      <c r="A30" s="433"/>
      <c r="B30" s="433"/>
      <c r="C30" s="433"/>
      <c r="E30" s="433"/>
      <c r="F30" s="434">
        <f>SUM(F5:F29)</f>
        <v>1736179</v>
      </c>
      <c r="G30" s="434">
        <f>SUM(G5:G29)</f>
        <v>-71462</v>
      </c>
      <c r="H30" s="432"/>
      <c r="I30" s="436">
        <f>SUM(I5:I29)</f>
        <v>1664717</v>
      </c>
      <c r="J30" s="432"/>
    </row>
    <row r="31" spans="1:10" x14ac:dyDescent="0.25">
      <c r="A31" s="432"/>
      <c r="B31" s="432"/>
      <c r="C31" s="432"/>
      <c r="E31" s="432"/>
      <c r="F31" s="432"/>
      <c r="G31" s="432"/>
      <c r="H31" s="432"/>
      <c r="I31" s="432"/>
      <c r="J31" s="432"/>
    </row>
    <row r="32" spans="1:10" x14ac:dyDescent="0.25">
      <c r="A32" s="432"/>
      <c r="B32" s="432"/>
      <c r="C32" s="432"/>
      <c r="E32" s="432"/>
      <c r="F32" s="432"/>
      <c r="G32" s="432"/>
      <c r="H32" s="432"/>
      <c r="I32" s="432"/>
      <c r="J32" s="432"/>
    </row>
  </sheetData>
  <customSheetViews>
    <customSheetView guid="{4EB13151-49F2-48E5-8912-358F31E4FF0D}" showPageBreaks="1" state="hidden">
      <selection activeCell="H37" sqref="H37"/>
      <pageMargins left="0.7" right="0.7" top="0.75" bottom="0.75" header="0.3" footer="0.3"/>
      <pageSetup orientation="landscape" r:id="rId1"/>
    </customSheetView>
    <customSheetView guid="{9376E736-6BC6-F744-8C65-D2B2C92BC104}">
      <selection activeCell="K29" sqref="K29"/>
      <pageMargins left="0.7" right="0.7" top="0.75" bottom="0.75" header="0.3" footer="0.3"/>
      <pageSetup orientation="landscape" r:id="rId2"/>
    </customSheetView>
  </customSheetViews>
  <pageMargins left="0.7" right="0.7" top="0.75" bottom="0.75" header="0.3" footer="0.3"/>
  <pageSetup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N158"/>
  <sheetViews>
    <sheetView workbookViewId="0">
      <selection activeCell="J9" sqref="J9:J17"/>
    </sheetView>
  </sheetViews>
  <sheetFormatPr defaultColWidth="8.85546875" defaultRowHeight="15.75" outlineLevelCol="1" x14ac:dyDescent="0.25"/>
  <cols>
    <col min="1" max="1" width="5.42578125" style="35" customWidth="1"/>
    <col min="2" max="2" width="5.140625" style="1" customWidth="1"/>
    <col min="3" max="3" width="42.42578125" style="1" customWidth="1"/>
    <col min="4" max="4" width="20.42578125" style="31" bestFit="1" customWidth="1"/>
    <col min="5" max="8" width="20.42578125" style="31" customWidth="1" outlineLevel="1"/>
    <col min="9" max="11" width="8.85546875" style="31"/>
    <col min="12" max="257" width="8.85546875" style="1"/>
    <col min="258" max="258" width="22.85546875" style="1" customWidth="1"/>
    <col min="259" max="513" width="8.85546875" style="1"/>
    <col min="514" max="514" width="22.85546875" style="1" customWidth="1"/>
    <col min="515" max="769" width="8.85546875" style="1"/>
    <col min="770" max="770" width="22.85546875" style="1" customWidth="1"/>
    <col min="771" max="1025" width="8.85546875" style="1"/>
    <col min="1026" max="1026" width="22.85546875" style="1" customWidth="1"/>
    <col min="1027" max="1281" width="8.85546875" style="1"/>
    <col min="1282" max="1282" width="22.85546875" style="1" customWidth="1"/>
    <col min="1283" max="1537" width="8.85546875" style="1"/>
    <col min="1538" max="1538" width="22.85546875" style="1" customWidth="1"/>
    <col min="1539" max="1793" width="8.85546875" style="1"/>
    <col min="1794" max="1794" width="22.85546875" style="1" customWidth="1"/>
    <col min="1795" max="2049" width="8.85546875" style="1"/>
    <col min="2050" max="2050" width="22.85546875" style="1" customWidth="1"/>
    <col min="2051" max="2305" width="8.85546875" style="1"/>
    <col min="2306" max="2306" width="22.85546875" style="1" customWidth="1"/>
    <col min="2307" max="2561" width="8.85546875" style="1"/>
    <col min="2562" max="2562" width="22.85546875" style="1" customWidth="1"/>
    <col min="2563" max="2817" width="8.85546875" style="1"/>
    <col min="2818" max="2818" width="22.85546875" style="1" customWidth="1"/>
    <col min="2819" max="3073" width="8.85546875" style="1"/>
    <col min="3074" max="3074" width="22.85546875" style="1" customWidth="1"/>
    <col min="3075" max="3329" width="8.85546875" style="1"/>
    <col min="3330" max="3330" width="22.85546875" style="1" customWidth="1"/>
    <col min="3331" max="3585" width="8.85546875" style="1"/>
    <col min="3586" max="3586" width="22.85546875" style="1" customWidth="1"/>
    <col min="3587" max="3841" width="8.85546875" style="1"/>
    <col min="3842" max="3842" width="22.85546875" style="1" customWidth="1"/>
    <col min="3843" max="4097" width="8.85546875" style="1"/>
    <col min="4098" max="4098" width="22.85546875" style="1" customWidth="1"/>
    <col min="4099" max="4353" width="8.85546875" style="1"/>
    <col min="4354" max="4354" width="22.85546875" style="1" customWidth="1"/>
    <col min="4355" max="4609" width="8.85546875" style="1"/>
    <col min="4610" max="4610" width="22.85546875" style="1" customWidth="1"/>
    <col min="4611" max="4865" width="8.85546875" style="1"/>
    <col min="4866" max="4866" width="22.85546875" style="1" customWidth="1"/>
    <col min="4867" max="5121" width="8.85546875" style="1"/>
    <col min="5122" max="5122" width="22.85546875" style="1" customWidth="1"/>
    <col min="5123" max="5377" width="8.85546875" style="1"/>
    <col min="5378" max="5378" width="22.85546875" style="1" customWidth="1"/>
    <col min="5379" max="5633" width="8.85546875" style="1"/>
    <col min="5634" max="5634" width="22.85546875" style="1" customWidth="1"/>
    <col min="5635" max="5889" width="8.85546875" style="1"/>
    <col min="5890" max="5890" width="22.85546875" style="1" customWidth="1"/>
    <col min="5891" max="6145" width="8.85546875" style="1"/>
    <col min="6146" max="6146" width="22.85546875" style="1" customWidth="1"/>
    <col min="6147" max="6401" width="8.85546875" style="1"/>
    <col min="6402" max="6402" width="22.85546875" style="1" customWidth="1"/>
    <col min="6403" max="6657" width="8.85546875" style="1"/>
    <col min="6658" max="6658" width="22.85546875" style="1" customWidth="1"/>
    <col min="6659" max="6913" width="8.85546875" style="1"/>
    <col min="6914" max="6914" width="22.85546875" style="1" customWidth="1"/>
    <col min="6915" max="7169" width="8.85546875" style="1"/>
    <col min="7170" max="7170" width="22.85546875" style="1" customWidth="1"/>
    <col min="7171" max="7425" width="8.85546875" style="1"/>
    <col min="7426" max="7426" width="22.85546875" style="1" customWidth="1"/>
    <col min="7427" max="7681" width="8.85546875" style="1"/>
    <col min="7682" max="7682" width="22.85546875" style="1" customWidth="1"/>
    <col min="7683" max="7937" width="8.85546875" style="1"/>
    <col min="7938" max="7938" width="22.85546875" style="1" customWidth="1"/>
    <col min="7939" max="8193" width="8.85546875" style="1"/>
    <col min="8194" max="8194" width="22.85546875" style="1" customWidth="1"/>
    <col min="8195" max="8449" width="8.85546875" style="1"/>
    <col min="8450" max="8450" width="22.85546875" style="1" customWidth="1"/>
    <col min="8451" max="8705" width="8.85546875" style="1"/>
    <col min="8706" max="8706" width="22.85546875" style="1" customWidth="1"/>
    <col min="8707" max="8961" width="8.85546875" style="1"/>
    <col min="8962" max="8962" width="22.85546875" style="1" customWidth="1"/>
    <col min="8963" max="9217" width="8.85546875" style="1"/>
    <col min="9218" max="9218" width="22.85546875" style="1" customWidth="1"/>
    <col min="9219" max="9473" width="8.85546875" style="1"/>
    <col min="9474" max="9474" width="22.85546875" style="1" customWidth="1"/>
    <col min="9475" max="9729" width="8.85546875" style="1"/>
    <col min="9730" max="9730" width="22.85546875" style="1" customWidth="1"/>
    <col min="9731" max="9985" width="8.85546875" style="1"/>
    <col min="9986" max="9986" width="22.85546875" style="1" customWidth="1"/>
    <col min="9987" max="10241" width="8.85546875" style="1"/>
    <col min="10242" max="10242" width="22.85546875" style="1" customWidth="1"/>
    <col min="10243" max="10497" width="8.85546875" style="1"/>
    <col min="10498" max="10498" width="22.85546875" style="1" customWidth="1"/>
    <col min="10499" max="10753" width="8.85546875" style="1"/>
    <col min="10754" max="10754" width="22.85546875" style="1" customWidth="1"/>
    <col min="10755" max="11009" width="8.85546875" style="1"/>
    <col min="11010" max="11010" width="22.85546875" style="1" customWidth="1"/>
    <col min="11011" max="11265" width="8.85546875" style="1"/>
    <col min="11266" max="11266" width="22.85546875" style="1" customWidth="1"/>
    <col min="11267" max="11521" width="8.85546875" style="1"/>
    <col min="11522" max="11522" width="22.85546875" style="1" customWidth="1"/>
    <col min="11523" max="11777" width="8.85546875" style="1"/>
    <col min="11778" max="11778" width="22.85546875" style="1" customWidth="1"/>
    <col min="11779" max="12033" width="8.85546875" style="1"/>
    <col min="12034" max="12034" width="22.85546875" style="1" customWidth="1"/>
    <col min="12035" max="12289" width="8.85546875" style="1"/>
    <col min="12290" max="12290" width="22.85546875" style="1" customWidth="1"/>
    <col min="12291" max="12545" width="8.85546875" style="1"/>
    <col min="12546" max="12546" width="22.85546875" style="1" customWidth="1"/>
    <col min="12547" max="12801" width="8.85546875" style="1"/>
    <col min="12802" max="12802" width="22.85546875" style="1" customWidth="1"/>
    <col min="12803" max="13057" width="8.85546875" style="1"/>
    <col min="13058" max="13058" width="22.85546875" style="1" customWidth="1"/>
    <col min="13059" max="13313" width="8.85546875" style="1"/>
    <col min="13314" max="13314" width="22.85546875" style="1" customWidth="1"/>
    <col min="13315" max="13569" width="8.85546875" style="1"/>
    <col min="13570" max="13570" width="22.85546875" style="1" customWidth="1"/>
    <col min="13571" max="13825" width="8.85546875" style="1"/>
    <col min="13826" max="13826" width="22.85546875" style="1" customWidth="1"/>
    <col min="13827" max="14081" width="8.85546875" style="1"/>
    <col min="14082" max="14082" width="22.85546875" style="1" customWidth="1"/>
    <col min="14083" max="14337" width="8.85546875" style="1"/>
    <col min="14338" max="14338" width="22.85546875" style="1" customWidth="1"/>
    <col min="14339" max="14593" width="8.85546875" style="1"/>
    <col min="14594" max="14594" width="22.85546875" style="1" customWidth="1"/>
    <col min="14595" max="14849" width="8.85546875" style="1"/>
    <col min="14850" max="14850" width="22.85546875" style="1" customWidth="1"/>
    <col min="14851" max="15105" width="8.85546875" style="1"/>
    <col min="15106" max="15106" width="22.85546875" style="1" customWidth="1"/>
    <col min="15107" max="15361" width="8.85546875" style="1"/>
    <col min="15362" max="15362" width="22.85546875" style="1" customWidth="1"/>
    <col min="15363" max="15617" width="8.85546875" style="1"/>
    <col min="15618" max="15618" width="22.85546875" style="1" customWidth="1"/>
    <col min="15619" max="15873" width="8.85546875" style="1"/>
    <col min="15874" max="15874" width="22.85546875" style="1" customWidth="1"/>
    <col min="15875" max="16129" width="8.85546875" style="1"/>
    <col min="16130" max="16130" width="22.85546875" style="1" customWidth="1"/>
    <col min="16131" max="16384" width="8.85546875" style="1"/>
  </cols>
  <sheetData>
    <row r="1" spans="1:14" ht="20.100000000000001" x14ac:dyDescent="0.2">
      <c r="A1" s="20" t="s">
        <v>1284</v>
      </c>
    </row>
    <row r="2" spans="1:14" ht="18" x14ac:dyDescent="0.2">
      <c r="A2" s="21" t="s">
        <v>791</v>
      </c>
    </row>
    <row r="3" spans="1:14" ht="18" x14ac:dyDescent="0.2">
      <c r="B3" s="156" t="s">
        <v>1270</v>
      </c>
    </row>
    <row r="4" spans="1:14" ht="29.25" customHeight="1" x14ac:dyDescent="0.2"/>
    <row r="5" spans="1:14" ht="17.25" customHeight="1" x14ac:dyDescent="0.2"/>
    <row r="6" spans="1:14" ht="18" x14ac:dyDescent="0.2">
      <c r="A6" s="29"/>
      <c r="B6" s="29"/>
      <c r="C6" s="29"/>
      <c r="D6" s="399"/>
      <c r="E6" s="399"/>
      <c r="F6" s="399"/>
      <c r="G6" s="399"/>
      <c r="H6" s="399"/>
    </row>
    <row r="7" spans="1:14" s="31" customFormat="1" ht="18.95" thickBot="1" x14ac:dyDescent="0.25">
      <c r="A7" s="30"/>
      <c r="B7" s="30"/>
      <c r="C7" s="30"/>
      <c r="D7" s="69" t="s">
        <v>1107</v>
      </c>
      <c r="E7" s="397" t="s">
        <v>1207</v>
      </c>
      <c r="F7" s="69" t="s">
        <v>1221</v>
      </c>
      <c r="G7" s="69" t="s">
        <v>1243</v>
      </c>
      <c r="H7" s="69" t="s">
        <v>1272</v>
      </c>
      <c r="L7" s="1"/>
      <c r="M7" s="1"/>
      <c r="N7" s="446"/>
    </row>
    <row r="8" spans="1:14" s="31" customFormat="1" ht="15.95" x14ac:dyDescent="0.2">
      <c r="A8" s="49" t="s">
        <v>596</v>
      </c>
      <c r="B8" s="50"/>
      <c r="C8" s="49"/>
      <c r="D8" s="352"/>
      <c r="E8" s="370"/>
      <c r="F8" s="353"/>
      <c r="G8" s="353"/>
      <c r="H8" s="354"/>
      <c r="L8" s="1"/>
      <c r="M8" s="1"/>
      <c r="N8" s="447"/>
    </row>
    <row r="9" spans="1:14" s="31" customFormat="1" ht="15.95" x14ac:dyDescent="0.2">
      <c r="A9" s="50"/>
      <c r="B9" s="54" t="s">
        <v>597</v>
      </c>
      <c r="C9" s="55"/>
      <c r="D9" s="374">
        <v>66</v>
      </c>
      <c r="E9" s="374">
        <v>50</v>
      </c>
      <c r="F9" s="374">
        <v>66</v>
      </c>
      <c r="G9" s="374">
        <v>66</v>
      </c>
      <c r="H9" s="374">
        <v>66</v>
      </c>
      <c r="J9" s="374">
        <v>66</v>
      </c>
      <c r="L9" s="1"/>
      <c r="M9" s="1"/>
      <c r="N9" s="447"/>
    </row>
    <row r="10" spans="1:14" s="31" customFormat="1" ht="15.95" x14ac:dyDescent="0.2">
      <c r="A10" s="50"/>
      <c r="B10" s="54" t="s">
        <v>598</v>
      </c>
      <c r="C10" s="55"/>
      <c r="D10" s="374">
        <v>35</v>
      </c>
      <c r="E10" s="374">
        <v>43</v>
      </c>
      <c r="F10" s="374">
        <v>35</v>
      </c>
      <c r="G10" s="374">
        <v>35</v>
      </c>
      <c r="H10" s="374">
        <v>35</v>
      </c>
      <c r="J10" s="374">
        <v>40</v>
      </c>
      <c r="L10" s="1"/>
      <c r="M10" s="1"/>
      <c r="N10" s="447"/>
    </row>
    <row r="11" spans="1:14" s="31" customFormat="1" ht="15.95" x14ac:dyDescent="0.2">
      <c r="A11" s="50"/>
      <c r="B11" s="54" t="s">
        <v>599</v>
      </c>
      <c r="C11" s="55"/>
      <c r="D11" s="374">
        <v>41</v>
      </c>
      <c r="E11" s="374">
        <v>39</v>
      </c>
      <c r="F11" s="374">
        <v>41</v>
      </c>
      <c r="G11" s="374">
        <v>41</v>
      </c>
      <c r="H11" s="374">
        <v>41</v>
      </c>
      <c r="J11" s="374">
        <v>40</v>
      </c>
      <c r="L11" s="1"/>
      <c r="M11" s="1"/>
      <c r="N11" s="447"/>
    </row>
    <row r="12" spans="1:14" s="31" customFormat="1" ht="15.95" x14ac:dyDescent="0.2">
      <c r="A12" s="50"/>
      <c r="B12" s="54" t="s">
        <v>600</v>
      </c>
      <c r="C12" s="55"/>
      <c r="D12" s="374">
        <v>56</v>
      </c>
      <c r="E12" s="374">
        <v>35</v>
      </c>
      <c r="F12" s="374">
        <v>56</v>
      </c>
      <c r="G12" s="374">
        <v>56</v>
      </c>
      <c r="H12" s="374">
        <v>56</v>
      </c>
      <c r="J12" s="374">
        <v>58</v>
      </c>
      <c r="L12" s="1"/>
      <c r="M12" s="1"/>
      <c r="N12" s="447"/>
    </row>
    <row r="13" spans="1:14" s="31" customFormat="1" ht="15.95" x14ac:dyDescent="0.2">
      <c r="A13" s="50"/>
      <c r="B13" s="54" t="s">
        <v>601</v>
      </c>
      <c r="C13" s="55"/>
      <c r="D13" s="374">
        <v>27</v>
      </c>
      <c r="E13" s="374">
        <v>56</v>
      </c>
      <c r="F13" s="374">
        <v>27</v>
      </c>
      <c r="G13" s="374">
        <v>27</v>
      </c>
      <c r="H13" s="374">
        <v>27</v>
      </c>
      <c r="J13" s="374">
        <v>26</v>
      </c>
      <c r="L13" s="1"/>
      <c r="M13" s="1"/>
      <c r="N13" s="447"/>
    </row>
    <row r="14" spans="1:14" s="31" customFormat="1" ht="15.95" x14ac:dyDescent="0.2">
      <c r="A14" s="50"/>
      <c r="B14" s="54" t="s">
        <v>602</v>
      </c>
      <c r="C14" s="55"/>
      <c r="D14" s="374">
        <v>51</v>
      </c>
      <c r="E14" s="374">
        <v>26</v>
      </c>
      <c r="F14" s="374">
        <v>58</v>
      </c>
      <c r="G14" s="374">
        <v>58</v>
      </c>
      <c r="H14" s="374">
        <v>58</v>
      </c>
      <c r="J14" s="374">
        <v>52</v>
      </c>
      <c r="L14" s="1"/>
      <c r="M14" s="1"/>
      <c r="N14" s="447"/>
    </row>
    <row r="15" spans="1:14" s="31" customFormat="1" ht="15.95" x14ac:dyDescent="0.2">
      <c r="A15" s="50"/>
      <c r="B15" s="54" t="s">
        <v>603</v>
      </c>
      <c r="C15" s="55"/>
      <c r="D15" s="374">
        <v>48</v>
      </c>
      <c r="E15" s="374">
        <v>45</v>
      </c>
      <c r="F15" s="374">
        <v>49</v>
      </c>
      <c r="G15" s="374">
        <v>49</v>
      </c>
      <c r="H15" s="374">
        <v>49</v>
      </c>
      <c r="J15" s="374">
        <v>45</v>
      </c>
      <c r="L15" s="1"/>
      <c r="M15" s="1"/>
      <c r="N15" s="447"/>
    </row>
    <row r="16" spans="1:14" s="31" customFormat="1" ht="15.95" x14ac:dyDescent="0.2">
      <c r="A16" s="50"/>
      <c r="B16" s="54" t="s">
        <v>604</v>
      </c>
      <c r="C16" s="55"/>
      <c r="D16" s="374">
        <v>28</v>
      </c>
      <c r="E16" s="374">
        <v>36</v>
      </c>
      <c r="F16" s="374">
        <v>40</v>
      </c>
      <c r="G16" s="374">
        <v>40</v>
      </c>
      <c r="H16" s="374">
        <v>40</v>
      </c>
      <c r="J16" s="374">
        <v>25</v>
      </c>
      <c r="L16" s="1"/>
      <c r="M16" s="1"/>
      <c r="N16" s="447"/>
    </row>
    <row r="17" spans="1:14" s="31" customFormat="1" ht="15.95" x14ac:dyDescent="0.2">
      <c r="A17" s="50"/>
      <c r="B17" s="54" t="s">
        <v>605</v>
      </c>
      <c r="C17" s="55"/>
      <c r="D17" s="374">
        <v>26</v>
      </c>
      <c r="E17" s="374">
        <v>22</v>
      </c>
      <c r="F17" s="374">
        <v>28</v>
      </c>
      <c r="G17" s="374">
        <v>28</v>
      </c>
      <c r="H17" s="374">
        <v>28</v>
      </c>
      <c r="J17" s="374">
        <v>23</v>
      </c>
      <c r="L17" s="1"/>
      <c r="M17" s="1"/>
      <c r="N17" s="446"/>
    </row>
    <row r="18" spans="1:14" s="31" customFormat="1" x14ac:dyDescent="0.25">
      <c r="A18" s="50"/>
      <c r="B18" s="54" t="s">
        <v>606</v>
      </c>
      <c r="C18" s="55"/>
      <c r="D18" s="56"/>
      <c r="E18" s="375"/>
      <c r="F18" s="56"/>
      <c r="G18" s="56"/>
      <c r="H18" s="56"/>
      <c r="J18" s="375"/>
      <c r="L18" s="1"/>
      <c r="M18" s="1"/>
      <c r="N18" s="1"/>
    </row>
    <row r="19" spans="1:14" s="31" customFormat="1" ht="15.95" x14ac:dyDescent="0.2">
      <c r="A19" s="50"/>
      <c r="B19" s="54" t="s">
        <v>607</v>
      </c>
      <c r="C19" s="55"/>
      <c r="D19" s="56"/>
      <c r="E19" s="375"/>
      <c r="F19" s="56"/>
      <c r="G19" s="56"/>
      <c r="H19" s="56"/>
      <c r="L19" s="1"/>
      <c r="M19" s="1"/>
      <c r="N19" s="1"/>
    </row>
    <row r="20" spans="1:14" s="31" customFormat="1" ht="15.95" x14ac:dyDescent="0.2">
      <c r="A20" s="50"/>
      <c r="B20" s="54" t="s">
        <v>608</v>
      </c>
      <c r="C20" s="55"/>
      <c r="D20" s="56"/>
      <c r="E20" s="375"/>
      <c r="F20" s="56"/>
      <c r="G20" s="56"/>
      <c r="H20" s="56"/>
      <c r="L20" s="1"/>
      <c r="M20" s="1"/>
      <c r="N20" s="1"/>
    </row>
    <row r="21" spans="1:14" s="31" customFormat="1" ht="15.95" x14ac:dyDescent="0.2">
      <c r="A21" s="50"/>
      <c r="B21" s="54" t="s">
        <v>771</v>
      </c>
      <c r="C21" s="55"/>
      <c r="D21" s="56"/>
      <c r="E21" s="375"/>
      <c r="F21" s="56"/>
      <c r="G21" s="56"/>
      <c r="H21" s="56"/>
      <c r="L21" s="1"/>
      <c r="M21" s="1"/>
      <c r="N21" s="1"/>
    </row>
    <row r="22" spans="1:14" s="31" customFormat="1" ht="15.95" x14ac:dyDescent="0.2">
      <c r="A22" s="50"/>
      <c r="B22" s="377" t="s">
        <v>1259</v>
      </c>
      <c r="C22" s="54"/>
      <c r="D22" s="212">
        <v>6.89</v>
      </c>
      <c r="E22" s="56">
        <v>0</v>
      </c>
      <c r="F22" s="56">
        <v>0</v>
      </c>
      <c r="G22" s="56"/>
      <c r="H22" s="56"/>
      <c r="L22" s="1"/>
      <c r="M22" s="1"/>
      <c r="N22" s="1"/>
    </row>
    <row r="23" spans="1:14" s="31" customFormat="1" ht="15.95" x14ac:dyDescent="0.2">
      <c r="A23" s="50"/>
      <c r="B23" s="55" t="s">
        <v>773</v>
      </c>
      <c r="C23" s="54"/>
      <c r="D23" s="60">
        <f>IF(SUM(D9:D22)&gt;0,SUM(D9:D22),"")</f>
        <v>384.89</v>
      </c>
      <c r="E23" s="60">
        <f>SUM(E9:E22)</f>
        <v>352</v>
      </c>
      <c r="F23" s="60">
        <f>IF(SUM(F9:F22)&gt;0,SUM(F9:F22),"")</f>
        <v>400</v>
      </c>
      <c r="G23" s="60">
        <f>IF(SUM(G9:G22)&gt;0,SUM(G9:G22),"")</f>
        <v>400</v>
      </c>
      <c r="H23" s="60">
        <f>IF(SUM(H9:H22)&gt;0,SUM(H9:H22),"")</f>
        <v>400</v>
      </c>
      <c r="L23" s="1"/>
      <c r="M23" s="1"/>
      <c r="N23" s="1"/>
    </row>
    <row r="24" spans="1:14" s="31" customFormat="1" ht="18" x14ac:dyDescent="0.2">
      <c r="A24" s="47"/>
      <c r="B24" s="47"/>
      <c r="C24" s="47"/>
      <c r="D24" s="48"/>
      <c r="E24" s="48"/>
      <c r="F24" s="48"/>
      <c r="G24" s="48"/>
      <c r="H24" s="48"/>
      <c r="L24" s="1"/>
      <c r="M24" s="1"/>
      <c r="N24" s="1"/>
    </row>
    <row r="25" spans="1:14" s="31" customFormat="1" ht="15.95" x14ac:dyDescent="0.2">
      <c r="A25" s="49" t="s">
        <v>774</v>
      </c>
      <c r="B25" s="50"/>
      <c r="C25" s="49"/>
      <c r="D25" s="51"/>
      <c r="E25" s="52"/>
      <c r="F25" s="52"/>
      <c r="G25" s="52"/>
      <c r="H25" s="53"/>
      <c r="L25" s="1"/>
      <c r="M25" s="1"/>
      <c r="N25" s="1"/>
    </row>
    <row r="26" spans="1:14" s="31" customFormat="1" x14ac:dyDescent="0.25">
      <c r="A26" s="50"/>
      <c r="B26" s="54" t="s">
        <v>597</v>
      </c>
      <c r="C26" s="55"/>
      <c r="D26" s="59">
        <v>0.94499999999999995</v>
      </c>
      <c r="E26" s="59">
        <v>0.93500000000000005</v>
      </c>
      <c r="F26" s="59">
        <v>0.94499999999999995</v>
      </c>
      <c r="G26" s="59">
        <v>0.94499999999999995</v>
      </c>
      <c r="H26" s="59">
        <v>0.94499999999999995</v>
      </c>
      <c r="L26" s="1"/>
      <c r="M26" s="1"/>
      <c r="N26" s="1"/>
    </row>
    <row r="27" spans="1:14" s="31" customFormat="1" ht="18.75" x14ac:dyDescent="0.3">
      <c r="A27" s="47"/>
      <c r="B27" s="54" t="s">
        <v>598</v>
      </c>
      <c r="C27" s="55"/>
      <c r="D27" s="59">
        <v>0.94499999999999995</v>
      </c>
      <c r="E27" s="59">
        <v>0.93500000000000005</v>
      </c>
      <c r="F27" s="59">
        <v>0.94499999999999995</v>
      </c>
      <c r="G27" s="59">
        <v>0.94499999999999995</v>
      </c>
      <c r="H27" s="59">
        <v>0.94499999999999995</v>
      </c>
      <c r="L27" s="1"/>
      <c r="M27" s="1"/>
      <c r="N27" s="1"/>
    </row>
    <row r="28" spans="1:14" s="31" customFormat="1" ht="18.75" x14ac:dyDescent="0.3">
      <c r="A28" s="47"/>
      <c r="B28" s="54" t="s">
        <v>599</v>
      </c>
      <c r="C28" s="55"/>
      <c r="D28" s="59">
        <v>0.94499999999999995</v>
      </c>
      <c r="E28" s="59">
        <v>0.93500000000000005</v>
      </c>
      <c r="F28" s="59">
        <v>0.94499999999999995</v>
      </c>
      <c r="G28" s="59">
        <v>0.94499999999999995</v>
      </c>
      <c r="H28" s="59">
        <v>0.94499999999999995</v>
      </c>
      <c r="L28" s="1"/>
      <c r="M28" s="1"/>
      <c r="N28" s="1"/>
    </row>
    <row r="29" spans="1:14" s="31" customFormat="1" ht="18.75" x14ac:dyDescent="0.3">
      <c r="A29" s="47"/>
      <c r="B29" s="54" t="s">
        <v>600</v>
      </c>
      <c r="C29" s="55"/>
      <c r="D29" s="59">
        <v>0.94499999999999995</v>
      </c>
      <c r="E29" s="59">
        <v>0.93500000000000005</v>
      </c>
      <c r="F29" s="59">
        <v>0.94499999999999995</v>
      </c>
      <c r="G29" s="59">
        <v>0.94499999999999995</v>
      </c>
      <c r="H29" s="59">
        <v>0.94499999999999995</v>
      </c>
      <c r="L29" s="1"/>
      <c r="M29" s="1"/>
      <c r="N29" s="1"/>
    </row>
    <row r="30" spans="1:14" s="31" customFormat="1" ht="18.75" x14ac:dyDescent="0.3">
      <c r="A30" s="47"/>
      <c r="B30" s="54" t="s">
        <v>601</v>
      </c>
      <c r="C30" s="55"/>
      <c r="D30" s="59">
        <v>0.94499999999999995</v>
      </c>
      <c r="E30" s="59">
        <v>0.93500000000000005</v>
      </c>
      <c r="F30" s="59">
        <v>0.94499999999999995</v>
      </c>
      <c r="G30" s="59">
        <v>0.94499999999999995</v>
      </c>
      <c r="H30" s="59">
        <v>0.94499999999999995</v>
      </c>
      <c r="L30" s="1"/>
      <c r="M30" s="1"/>
      <c r="N30" s="1"/>
    </row>
    <row r="31" spans="1:14" s="31" customFormat="1" ht="18.75" x14ac:dyDescent="0.3">
      <c r="A31" s="47"/>
      <c r="B31" s="54" t="s">
        <v>602</v>
      </c>
      <c r="C31" s="55"/>
      <c r="D31" s="59">
        <v>0.94499999999999995</v>
      </c>
      <c r="E31" s="59">
        <v>0.93500000000000005</v>
      </c>
      <c r="F31" s="59">
        <v>0.94499999999999995</v>
      </c>
      <c r="G31" s="59">
        <v>0.94499999999999995</v>
      </c>
      <c r="H31" s="59">
        <v>0.94499999999999995</v>
      </c>
      <c r="L31" s="1"/>
      <c r="M31" s="1"/>
      <c r="N31" s="1"/>
    </row>
    <row r="32" spans="1:14" s="31" customFormat="1" ht="18.75" x14ac:dyDescent="0.3">
      <c r="A32" s="47"/>
      <c r="B32" s="54" t="s">
        <v>603</v>
      </c>
      <c r="C32" s="55"/>
      <c r="D32" s="59">
        <v>0.94499999999999995</v>
      </c>
      <c r="E32" s="59">
        <v>0.93500000000000005</v>
      </c>
      <c r="F32" s="59">
        <v>0.94499999999999995</v>
      </c>
      <c r="G32" s="59">
        <v>0.94499999999999995</v>
      </c>
      <c r="H32" s="59">
        <v>0.94499999999999995</v>
      </c>
      <c r="L32" s="1"/>
      <c r="M32" s="1"/>
      <c r="N32" s="1"/>
    </row>
    <row r="33" spans="1:14" s="31" customFormat="1" ht="18.75" x14ac:dyDescent="0.3">
      <c r="A33" s="47"/>
      <c r="B33" s="54" t="s">
        <v>604</v>
      </c>
      <c r="C33" s="55"/>
      <c r="D33" s="59">
        <v>0.94499999999999995</v>
      </c>
      <c r="E33" s="59">
        <v>0.93500000000000005</v>
      </c>
      <c r="F33" s="59">
        <v>0.94499999999999995</v>
      </c>
      <c r="G33" s="59">
        <v>0.94499999999999995</v>
      </c>
      <c r="H33" s="59">
        <v>0.94499999999999995</v>
      </c>
      <c r="L33" s="1"/>
      <c r="M33" s="1"/>
      <c r="N33" s="1"/>
    </row>
    <row r="34" spans="1:14" s="31" customFormat="1" ht="18.75" x14ac:dyDescent="0.3">
      <c r="A34" s="47"/>
      <c r="B34" s="54" t="s">
        <v>605</v>
      </c>
      <c r="C34" s="55"/>
      <c r="D34" s="59">
        <v>0.94499999999999995</v>
      </c>
      <c r="E34" s="59">
        <v>0.93500000000000005</v>
      </c>
      <c r="F34" s="59">
        <v>0.94499999999999995</v>
      </c>
      <c r="G34" s="59">
        <v>0.94499999999999995</v>
      </c>
      <c r="H34" s="59">
        <v>0.94499999999999995</v>
      </c>
      <c r="L34" s="1"/>
      <c r="M34" s="1"/>
      <c r="N34" s="1"/>
    </row>
    <row r="35" spans="1:14" s="31" customFormat="1" ht="18.75" x14ac:dyDescent="0.3">
      <c r="A35" s="47"/>
      <c r="B35" s="54" t="s">
        <v>606</v>
      </c>
      <c r="C35" s="55"/>
      <c r="D35" s="59">
        <v>0.94499999999999995</v>
      </c>
      <c r="E35" s="59">
        <v>0.93500000000000005</v>
      </c>
      <c r="F35" s="59">
        <v>0.94499999999999995</v>
      </c>
      <c r="G35" s="59">
        <v>0.94499999999999995</v>
      </c>
      <c r="H35" s="59">
        <v>0.94499999999999995</v>
      </c>
      <c r="L35" s="1"/>
      <c r="M35" s="1"/>
      <c r="N35" s="1"/>
    </row>
    <row r="36" spans="1:14" s="31" customFormat="1" ht="18.75" x14ac:dyDescent="0.3">
      <c r="A36" s="47"/>
      <c r="B36" s="54" t="s">
        <v>607</v>
      </c>
      <c r="C36" s="55"/>
      <c r="D36" s="59">
        <v>0.94499999999999995</v>
      </c>
      <c r="E36" s="59">
        <v>0.93500000000000005</v>
      </c>
      <c r="F36" s="59">
        <v>0.94499999999999995</v>
      </c>
      <c r="G36" s="59">
        <v>0.94499999999999995</v>
      </c>
      <c r="H36" s="59">
        <v>0.94499999999999995</v>
      </c>
      <c r="L36" s="1"/>
      <c r="M36" s="1"/>
      <c r="N36" s="1"/>
    </row>
    <row r="37" spans="1:14" s="31" customFormat="1" ht="18.75" x14ac:dyDescent="0.3">
      <c r="A37" s="47"/>
      <c r="B37" s="54" t="s">
        <v>608</v>
      </c>
      <c r="C37" s="55"/>
      <c r="D37" s="59">
        <v>0.94499999999999995</v>
      </c>
      <c r="E37" s="59">
        <v>0.93500000000000005</v>
      </c>
      <c r="F37" s="59">
        <v>0.94499999999999995</v>
      </c>
      <c r="G37" s="59">
        <v>0.94499999999999995</v>
      </c>
      <c r="H37" s="59">
        <v>0.94499999999999995</v>
      </c>
      <c r="L37" s="1"/>
      <c r="M37" s="1"/>
      <c r="N37" s="1"/>
    </row>
    <row r="38" spans="1:14" s="31" customFormat="1" ht="18.75" x14ac:dyDescent="0.3">
      <c r="A38" s="47"/>
      <c r="B38" s="54" t="s">
        <v>771</v>
      </c>
      <c r="C38" s="55"/>
      <c r="D38" s="59">
        <v>0.94499999999999995</v>
      </c>
      <c r="E38" s="59">
        <v>0.93500000000000005</v>
      </c>
      <c r="F38" s="59">
        <v>0.94499999999999995</v>
      </c>
      <c r="G38" s="59">
        <v>0.94499999999999995</v>
      </c>
      <c r="H38" s="59">
        <v>0.94499999999999995</v>
      </c>
      <c r="L38" s="1"/>
      <c r="M38" s="1"/>
      <c r="N38" s="1"/>
    </row>
    <row r="39" spans="1:14" s="31" customFormat="1" ht="18.75" x14ac:dyDescent="0.3">
      <c r="A39" s="47"/>
      <c r="B39" s="54" t="s">
        <v>772</v>
      </c>
      <c r="C39" s="54"/>
      <c r="D39" s="59">
        <v>0.94499999999999995</v>
      </c>
      <c r="E39" s="59">
        <v>0.93500000000000005</v>
      </c>
      <c r="F39" s="59">
        <v>0.94499999999999995</v>
      </c>
      <c r="G39" s="59">
        <v>0.94499999999999995</v>
      </c>
      <c r="H39" s="59">
        <v>0.94499999999999995</v>
      </c>
      <c r="L39" s="1"/>
      <c r="M39" s="1"/>
      <c r="N39" s="1"/>
    </row>
    <row r="40" spans="1:14" s="31" customFormat="1" ht="18.75" x14ac:dyDescent="0.3">
      <c r="A40" s="47"/>
      <c r="B40" s="55" t="s">
        <v>778</v>
      </c>
      <c r="C40" s="54"/>
      <c r="D40" s="61">
        <f>IF(AVERAGE(D26:D39)&gt;0,AVERAGE(D26:D39),"")</f>
        <v>0.94500000000000017</v>
      </c>
      <c r="E40" s="61">
        <f>IF(AVERAGE(E26:E39)&gt;0,AVERAGE(E26:E39),"")</f>
        <v>0.93500000000000039</v>
      </c>
      <c r="F40" s="61">
        <f>IF(AVERAGE(F26:F39)&gt;0,AVERAGE(F26:F39),"")</f>
        <v>0.94500000000000017</v>
      </c>
      <c r="G40" s="61">
        <f>IF(AVERAGE(G26:G39)&gt;0,AVERAGE(G26:G39),"")</f>
        <v>0.94500000000000017</v>
      </c>
      <c r="H40" s="61">
        <f>IF(AVERAGE(H26:H39)&gt;0,AVERAGE(H26:H39),"")</f>
        <v>0.94500000000000017</v>
      </c>
      <c r="L40" s="1"/>
      <c r="M40" s="1"/>
      <c r="N40" s="1"/>
    </row>
    <row r="41" spans="1:14" s="31" customFormat="1" ht="18.75" x14ac:dyDescent="0.3">
      <c r="A41" s="47"/>
      <c r="B41" s="49"/>
      <c r="C41" s="50"/>
      <c r="D41" s="57"/>
      <c r="E41" s="57"/>
      <c r="F41" s="57"/>
      <c r="G41" s="57"/>
      <c r="H41" s="57"/>
      <c r="L41" s="1"/>
      <c r="M41" s="1"/>
      <c r="N41" s="1"/>
    </row>
    <row r="42" spans="1:14" s="31" customFormat="1" x14ac:dyDescent="0.25">
      <c r="A42" s="49" t="s">
        <v>779</v>
      </c>
      <c r="B42" s="50"/>
      <c r="C42" s="49"/>
      <c r="D42" s="51"/>
      <c r="E42" s="52"/>
      <c r="F42" s="52"/>
      <c r="G42" s="52"/>
      <c r="H42" s="53"/>
      <c r="L42" s="1"/>
      <c r="M42" s="1"/>
      <c r="N42" s="1"/>
    </row>
    <row r="43" spans="1:14" s="31" customFormat="1" x14ac:dyDescent="0.25">
      <c r="A43" s="50"/>
      <c r="B43" s="54" t="s">
        <v>597</v>
      </c>
      <c r="C43" s="55"/>
      <c r="D43" s="58">
        <f t="shared" ref="D43:F51" si="0">IF(D9&gt;0,D9*D26,"")</f>
        <v>62.37</v>
      </c>
      <c r="E43" s="58">
        <f t="shared" si="0"/>
        <v>46.75</v>
      </c>
      <c r="F43" s="58">
        <f t="shared" si="0"/>
        <v>62.37</v>
      </c>
      <c r="G43" s="58">
        <f t="shared" ref="D43:H56" si="1">IF(G9&gt;0,G9*G26,"")</f>
        <v>62.37</v>
      </c>
      <c r="H43" s="58">
        <f t="shared" si="1"/>
        <v>62.37</v>
      </c>
      <c r="L43" s="1"/>
      <c r="M43" s="1"/>
      <c r="N43" s="1"/>
    </row>
    <row r="44" spans="1:14" s="31" customFormat="1" ht="18.75" x14ac:dyDescent="0.3">
      <c r="A44" s="47"/>
      <c r="B44" s="54" t="s">
        <v>598</v>
      </c>
      <c r="C44" s="55"/>
      <c r="D44" s="58">
        <f t="shared" si="0"/>
        <v>33.074999999999996</v>
      </c>
      <c r="E44" s="58">
        <f t="shared" si="0"/>
        <v>40.205000000000005</v>
      </c>
      <c r="F44" s="58">
        <f t="shared" si="0"/>
        <v>33.074999999999996</v>
      </c>
      <c r="G44" s="58">
        <f t="shared" si="1"/>
        <v>33.074999999999996</v>
      </c>
      <c r="H44" s="58">
        <f t="shared" si="1"/>
        <v>33.074999999999996</v>
      </c>
      <c r="L44" s="1"/>
      <c r="M44" s="1"/>
      <c r="N44" s="1"/>
    </row>
    <row r="45" spans="1:14" s="31" customFormat="1" ht="18.75" x14ac:dyDescent="0.3">
      <c r="A45" s="47"/>
      <c r="B45" s="54" t="s">
        <v>599</v>
      </c>
      <c r="C45" s="55"/>
      <c r="D45" s="58">
        <f t="shared" si="0"/>
        <v>38.744999999999997</v>
      </c>
      <c r="E45" s="58">
        <f t="shared" si="0"/>
        <v>36.465000000000003</v>
      </c>
      <c r="F45" s="58">
        <f t="shared" si="0"/>
        <v>38.744999999999997</v>
      </c>
      <c r="G45" s="58">
        <f t="shared" si="1"/>
        <v>38.744999999999997</v>
      </c>
      <c r="H45" s="58">
        <f t="shared" si="1"/>
        <v>38.744999999999997</v>
      </c>
      <c r="L45" s="1"/>
      <c r="M45" s="1"/>
      <c r="N45" s="1"/>
    </row>
    <row r="46" spans="1:14" s="31" customFormat="1" ht="18.75" x14ac:dyDescent="0.3">
      <c r="A46" s="47"/>
      <c r="B46" s="54" t="s">
        <v>600</v>
      </c>
      <c r="C46" s="55"/>
      <c r="D46" s="58">
        <f t="shared" si="0"/>
        <v>52.919999999999995</v>
      </c>
      <c r="E46" s="58">
        <f t="shared" si="0"/>
        <v>32.725000000000001</v>
      </c>
      <c r="F46" s="58">
        <f t="shared" si="0"/>
        <v>52.919999999999995</v>
      </c>
      <c r="G46" s="58">
        <f t="shared" si="1"/>
        <v>52.919999999999995</v>
      </c>
      <c r="H46" s="58">
        <f t="shared" si="1"/>
        <v>52.919999999999995</v>
      </c>
      <c r="L46" s="1"/>
      <c r="M46" s="1"/>
      <c r="N46" s="1"/>
    </row>
    <row r="47" spans="1:14" s="31" customFormat="1" ht="18.75" x14ac:dyDescent="0.3">
      <c r="A47" s="47"/>
      <c r="B47" s="54" t="s">
        <v>601</v>
      </c>
      <c r="C47" s="55"/>
      <c r="D47" s="58">
        <f t="shared" si="0"/>
        <v>25.514999999999997</v>
      </c>
      <c r="E47" s="58">
        <f t="shared" si="0"/>
        <v>52.36</v>
      </c>
      <c r="F47" s="58">
        <f t="shared" si="0"/>
        <v>25.514999999999997</v>
      </c>
      <c r="G47" s="58">
        <f t="shared" si="1"/>
        <v>25.514999999999997</v>
      </c>
      <c r="H47" s="58">
        <f t="shared" si="1"/>
        <v>25.514999999999997</v>
      </c>
      <c r="L47" s="1"/>
      <c r="M47" s="1"/>
      <c r="N47" s="1"/>
    </row>
    <row r="48" spans="1:14" s="31" customFormat="1" ht="18.75" x14ac:dyDescent="0.3">
      <c r="A48" s="47"/>
      <c r="B48" s="54" t="s">
        <v>602</v>
      </c>
      <c r="C48" s="55"/>
      <c r="D48" s="58">
        <f t="shared" si="0"/>
        <v>48.195</v>
      </c>
      <c r="E48" s="58">
        <f t="shared" si="0"/>
        <v>24.310000000000002</v>
      </c>
      <c r="F48" s="58">
        <f t="shared" si="0"/>
        <v>54.809999999999995</v>
      </c>
      <c r="G48" s="58">
        <f t="shared" si="1"/>
        <v>54.809999999999995</v>
      </c>
      <c r="H48" s="58">
        <f t="shared" si="1"/>
        <v>54.809999999999995</v>
      </c>
      <c r="L48" s="1"/>
      <c r="M48" s="1"/>
      <c r="N48" s="1"/>
    </row>
    <row r="49" spans="1:14" s="31" customFormat="1" ht="18.75" x14ac:dyDescent="0.3">
      <c r="A49" s="47"/>
      <c r="B49" s="54" t="s">
        <v>603</v>
      </c>
      <c r="C49" s="55"/>
      <c r="D49" s="58">
        <f t="shared" si="0"/>
        <v>45.36</v>
      </c>
      <c r="E49" s="58">
        <f t="shared" si="0"/>
        <v>42.075000000000003</v>
      </c>
      <c r="F49" s="58">
        <f t="shared" si="0"/>
        <v>46.305</v>
      </c>
      <c r="G49" s="58">
        <f t="shared" si="1"/>
        <v>46.305</v>
      </c>
      <c r="H49" s="58">
        <f t="shared" si="1"/>
        <v>46.305</v>
      </c>
      <c r="L49" s="1"/>
      <c r="M49" s="1"/>
      <c r="N49" s="1"/>
    </row>
    <row r="50" spans="1:14" s="31" customFormat="1" ht="18.75" x14ac:dyDescent="0.3">
      <c r="A50" s="47"/>
      <c r="B50" s="54" t="s">
        <v>604</v>
      </c>
      <c r="C50" s="55"/>
      <c r="D50" s="58">
        <f t="shared" si="0"/>
        <v>26.459999999999997</v>
      </c>
      <c r="E50" s="58">
        <f t="shared" si="0"/>
        <v>33.660000000000004</v>
      </c>
      <c r="F50" s="58">
        <f t="shared" si="0"/>
        <v>37.799999999999997</v>
      </c>
      <c r="G50" s="58">
        <f t="shared" si="1"/>
        <v>37.799999999999997</v>
      </c>
      <c r="H50" s="58">
        <f t="shared" si="1"/>
        <v>37.799999999999997</v>
      </c>
      <c r="L50" s="1"/>
      <c r="M50" s="1"/>
      <c r="N50" s="1"/>
    </row>
    <row r="51" spans="1:14" s="31" customFormat="1" ht="18.75" x14ac:dyDescent="0.3">
      <c r="A51" s="47"/>
      <c r="B51" s="54" t="s">
        <v>605</v>
      </c>
      <c r="C51" s="55"/>
      <c r="D51" s="58">
        <f t="shared" si="0"/>
        <v>24.57</v>
      </c>
      <c r="E51" s="58">
        <f t="shared" si="0"/>
        <v>20.57</v>
      </c>
      <c r="F51" s="58">
        <f t="shared" si="0"/>
        <v>26.459999999999997</v>
      </c>
      <c r="G51" s="58">
        <f t="shared" si="1"/>
        <v>26.459999999999997</v>
      </c>
      <c r="H51" s="58">
        <f t="shared" si="1"/>
        <v>26.459999999999997</v>
      </c>
      <c r="L51" s="1"/>
      <c r="M51" s="1"/>
      <c r="N51" s="1"/>
    </row>
    <row r="52" spans="1:14" s="31" customFormat="1" ht="18.75" x14ac:dyDescent="0.3">
      <c r="A52" s="47"/>
      <c r="B52" s="54" t="s">
        <v>606</v>
      </c>
      <c r="C52" s="55"/>
      <c r="D52" s="58" t="str">
        <f t="shared" si="1"/>
        <v/>
      </c>
      <c r="E52" s="58" t="str">
        <f t="shared" ref="E52:F55" si="2">IF(E18&gt;0,E18*E35,"")</f>
        <v/>
      </c>
      <c r="F52" s="58" t="str">
        <f t="shared" si="2"/>
        <v/>
      </c>
      <c r="G52" s="58" t="str">
        <f t="shared" si="1"/>
        <v/>
      </c>
      <c r="H52" s="58" t="str">
        <f t="shared" si="1"/>
        <v/>
      </c>
      <c r="L52" s="1"/>
      <c r="M52" s="1"/>
      <c r="N52" s="1"/>
    </row>
    <row r="53" spans="1:14" s="31" customFormat="1" ht="18.75" x14ac:dyDescent="0.3">
      <c r="A53" s="47"/>
      <c r="B53" s="54" t="s">
        <v>607</v>
      </c>
      <c r="C53" s="55"/>
      <c r="D53" s="58" t="str">
        <f t="shared" si="1"/>
        <v/>
      </c>
      <c r="E53" s="58" t="str">
        <f t="shared" si="2"/>
        <v/>
      </c>
      <c r="F53" s="58" t="str">
        <f t="shared" si="2"/>
        <v/>
      </c>
      <c r="G53" s="58" t="str">
        <f t="shared" si="1"/>
        <v/>
      </c>
      <c r="H53" s="58" t="str">
        <f t="shared" si="1"/>
        <v/>
      </c>
      <c r="L53" s="1"/>
      <c r="M53" s="1"/>
      <c r="N53" s="1"/>
    </row>
    <row r="54" spans="1:14" s="31" customFormat="1" ht="18.75" x14ac:dyDescent="0.3">
      <c r="A54" s="47"/>
      <c r="B54" s="54" t="s">
        <v>608</v>
      </c>
      <c r="C54" s="55"/>
      <c r="D54" s="58" t="str">
        <f t="shared" si="1"/>
        <v/>
      </c>
      <c r="E54" s="58" t="str">
        <f t="shared" si="2"/>
        <v/>
      </c>
      <c r="F54" s="58" t="str">
        <f t="shared" si="2"/>
        <v/>
      </c>
      <c r="G54" s="58" t="str">
        <f t="shared" si="1"/>
        <v/>
      </c>
      <c r="H54" s="58" t="str">
        <f t="shared" si="1"/>
        <v/>
      </c>
      <c r="L54" s="1"/>
      <c r="M54" s="1"/>
      <c r="N54" s="1"/>
    </row>
    <row r="55" spans="1:14" s="31" customFormat="1" ht="18.75" x14ac:dyDescent="0.3">
      <c r="A55" s="47"/>
      <c r="B55" s="54" t="s">
        <v>771</v>
      </c>
      <c r="C55" s="55"/>
      <c r="D55" s="58" t="str">
        <f t="shared" si="1"/>
        <v/>
      </c>
      <c r="E55" s="58" t="str">
        <f t="shared" si="2"/>
        <v/>
      </c>
      <c r="F55" s="58" t="str">
        <f t="shared" si="2"/>
        <v/>
      </c>
      <c r="G55" s="58" t="str">
        <f t="shared" si="1"/>
        <v/>
      </c>
      <c r="H55" s="58" t="str">
        <f t="shared" si="1"/>
        <v/>
      </c>
      <c r="L55" s="1"/>
      <c r="M55" s="1"/>
      <c r="N55" s="1"/>
    </row>
    <row r="56" spans="1:14" s="31" customFormat="1" ht="18.75" x14ac:dyDescent="0.3">
      <c r="A56" s="47"/>
      <c r="B56" s="377" t="s">
        <v>1264</v>
      </c>
      <c r="C56" s="54"/>
      <c r="D56" s="58">
        <f t="shared" si="1"/>
        <v>6.5110499999999991</v>
      </c>
      <c r="E56" s="58" t="str">
        <f t="shared" si="1"/>
        <v/>
      </c>
      <c r="F56" s="58" t="str">
        <f t="shared" si="1"/>
        <v/>
      </c>
      <c r="G56" s="58" t="str">
        <f t="shared" si="1"/>
        <v/>
      </c>
      <c r="H56" s="58" t="str">
        <f t="shared" si="1"/>
        <v/>
      </c>
      <c r="L56" s="1"/>
      <c r="M56" s="1"/>
      <c r="N56" s="1"/>
    </row>
    <row r="57" spans="1:14" s="31" customFormat="1" ht="18.75" x14ac:dyDescent="0.3">
      <c r="A57" s="47"/>
      <c r="B57" s="55" t="s">
        <v>780</v>
      </c>
      <c r="C57" s="54"/>
      <c r="D57" s="280">
        <f>IF(SUM(D43:D56)&gt;0,SUM(D43:D56),"")</f>
        <v>363.72104999999999</v>
      </c>
      <c r="E57" s="280">
        <f>IF(SUM(E43:E56)&gt;0,SUM(E43:E56),"")</f>
        <v>329.12</v>
      </c>
      <c r="F57" s="280">
        <f>IF(SUM(F43:F56)&gt;0,SUM(F43:F56),"")</f>
        <v>377.99999999999994</v>
      </c>
      <c r="G57" s="280">
        <f>IF(SUM(G43:G56)&gt;0,SUM(G43:G56),"")</f>
        <v>377.99999999999994</v>
      </c>
      <c r="H57" s="280">
        <f>IF(SUM(H43:H56)&gt;0,SUM(H43:H56),"")</f>
        <v>377.99999999999994</v>
      </c>
      <c r="L57" s="1"/>
      <c r="M57" s="1"/>
      <c r="N57" s="1"/>
    </row>
    <row r="58" spans="1:14" s="31" customFormat="1" ht="18.75" x14ac:dyDescent="0.3">
      <c r="A58" s="47"/>
      <c r="B58" s="47"/>
      <c r="C58" s="47"/>
      <c r="D58" s="48"/>
      <c r="E58" s="48"/>
      <c r="F58" s="48"/>
      <c r="G58" s="48"/>
      <c r="H58" s="48"/>
      <c r="L58" s="1"/>
      <c r="M58" s="1"/>
      <c r="N58" s="1"/>
    </row>
    <row r="59" spans="1:14" s="31" customFormat="1" x14ac:dyDescent="0.25">
      <c r="A59" s="49" t="s">
        <v>781</v>
      </c>
      <c r="B59" s="50"/>
      <c r="C59" s="49"/>
      <c r="D59" s="51"/>
      <c r="E59" s="52"/>
      <c r="F59" s="52"/>
      <c r="G59" s="52"/>
      <c r="H59" s="53"/>
      <c r="L59" s="1"/>
      <c r="M59" s="1"/>
      <c r="N59" s="1"/>
    </row>
    <row r="60" spans="1:14" s="31" customFormat="1" ht="18.75" x14ac:dyDescent="0.3">
      <c r="A60" s="47"/>
      <c r="B60" s="54" t="s">
        <v>775</v>
      </c>
      <c r="C60" s="55"/>
      <c r="D60" s="282">
        <f>IF(SUM(D43:D46)&gt;0,SUM(D43:D46),"")</f>
        <v>187.10999999999999</v>
      </c>
      <c r="E60" s="282">
        <f>IF(SUM(E43:E46)&gt;0,SUM(E43:E46),"")</f>
        <v>156.14500000000001</v>
      </c>
      <c r="F60" s="282">
        <f>IF(SUM(F43:F46)&gt;0,SUM(F43:F46),"")</f>
        <v>187.10999999999999</v>
      </c>
      <c r="G60" s="282">
        <f>IF(SUM(G43:G46)&gt;0,SUM(G43:G46),"")</f>
        <v>187.10999999999999</v>
      </c>
      <c r="H60" s="282">
        <f>IF(SUM(H43:H46)&gt;0,SUM(H43:H46),"")</f>
        <v>187.10999999999999</v>
      </c>
      <c r="L60" s="1"/>
      <c r="M60" s="1"/>
      <c r="N60" s="1"/>
    </row>
    <row r="61" spans="1:14" s="31" customFormat="1" ht="18.75" x14ac:dyDescent="0.3">
      <c r="A61" s="47"/>
      <c r="B61" s="54" t="s">
        <v>776</v>
      </c>
      <c r="C61" s="55"/>
      <c r="D61" s="282">
        <f>IF(SUM(D47:D49)&gt;0,SUM(D47:D49),"")</f>
        <v>119.07</v>
      </c>
      <c r="E61" s="282">
        <f>IF(SUM(E47:E49)&gt;0,SUM(E47:E49),"")</f>
        <v>118.745</v>
      </c>
      <c r="F61" s="282">
        <f>IF(SUM(F47:F49)&gt;0,SUM(F47:F49),"")</f>
        <v>126.63</v>
      </c>
      <c r="G61" s="282">
        <f>IF(SUM(G47:G49)&gt;0,SUM(G47:G49),"")</f>
        <v>126.63</v>
      </c>
      <c r="H61" s="282">
        <f>IF(SUM(H47:H49)&gt;0,SUM(H47:H49),"")</f>
        <v>126.63</v>
      </c>
      <c r="L61" s="1"/>
      <c r="M61" s="1"/>
      <c r="N61" s="1"/>
    </row>
    <row r="62" spans="1:14" s="31" customFormat="1" ht="18.75" x14ac:dyDescent="0.3">
      <c r="A62" s="47"/>
      <c r="B62" s="54" t="s">
        <v>777</v>
      </c>
      <c r="C62" s="55"/>
      <c r="D62" s="282">
        <f>IF(SUM(D50:D51)&gt;0,SUM(D50:D51),"")</f>
        <v>51.03</v>
      </c>
      <c r="E62" s="282">
        <f>IF(SUM(E50:E51)&gt;0,SUM(E50:E51),"")</f>
        <v>54.230000000000004</v>
      </c>
      <c r="F62" s="282">
        <f>IF(SUM(F50:F51)&gt;0,SUM(F50:F51),"")</f>
        <v>64.259999999999991</v>
      </c>
      <c r="G62" s="282">
        <f>IF(SUM(G50:G51)&gt;0,SUM(G50:G51),"")</f>
        <v>64.259999999999991</v>
      </c>
      <c r="H62" s="282">
        <f>IF(SUM(H50:H51)&gt;0,SUM(H50:H51),"")</f>
        <v>64.259999999999991</v>
      </c>
      <c r="L62" s="1"/>
      <c r="M62" s="1"/>
      <c r="N62" s="1"/>
    </row>
    <row r="63" spans="1:14" s="31" customFormat="1" ht="18.75" x14ac:dyDescent="0.3">
      <c r="A63" s="47"/>
      <c r="B63" s="377" t="s">
        <v>1265</v>
      </c>
      <c r="C63" s="55"/>
      <c r="D63" s="282">
        <f>IF(SUM(D52:D56)&gt;0,SUM(D52:D56),"")</f>
        <v>6.5110499999999991</v>
      </c>
      <c r="E63" s="282" t="str">
        <f>IF(SUM(E52:E56)&gt;0,SUM(E52:E56),"")</f>
        <v/>
      </c>
      <c r="F63" s="282" t="str">
        <f>IF(SUM(F52:F56)&gt;0,SUM(F52:F56),"")</f>
        <v/>
      </c>
      <c r="G63" s="282" t="str">
        <f>IF(SUM(G52:G56)&gt;0,SUM(G52:G56),"")</f>
        <v/>
      </c>
      <c r="H63" s="282" t="str">
        <f>IF(SUM(H52:H56)&gt;0,SUM(H52:H56),"")</f>
        <v/>
      </c>
      <c r="L63" s="1"/>
      <c r="M63" s="1"/>
      <c r="N63" s="1"/>
    </row>
    <row r="64" spans="1:14" s="31" customFormat="1" ht="18.75" x14ac:dyDescent="0.3">
      <c r="A64" s="47"/>
      <c r="B64" s="55" t="s">
        <v>780</v>
      </c>
      <c r="C64" s="55"/>
      <c r="D64" s="281">
        <f>IF(SUM(D60:D63)&gt;0,SUM(D60:D63),"")</f>
        <v>363.72104999999993</v>
      </c>
      <c r="E64" s="281">
        <f>IF(SUM(E60:E63)&gt;0,SUM(E60:E63),"")</f>
        <v>329.12</v>
      </c>
      <c r="F64" s="281">
        <f>IF(SUM(F60:F63)&gt;0,SUM(F60:F63),"")</f>
        <v>378</v>
      </c>
      <c r="G64" s="281">
        <f>IF(SUM(G60:G63)&gt;0,SUM(G60:G63),"")</f>
        <v>378</v>
      </c>
      <c r="H64" s="281">
        <f>IF(SUM(H60:H63)&gt;0,SUM(H60:H63),"")</f>
        <v>378</v>
      </c>
      <c r="L64" s="1"/>
      <c r="M64" s="1"/>
      <c r="N64" s="1"/>
    </row>
    <row r="65" spans="1:14" s="31" customFormat="1" ht="18.75" x14ac:dyDescent="0.3">
      <c r="A65" s="47"/>
      <c r="B65" s="47"/>
      <c r="C65" s="47"/>
      <c r="D65" s="48"/>
      <c r="E65" s="48"/>
      <c r="F65" s="48"/>
      <c r="G65" s="48"/>
      <c r="H65" s="48"/>
      <c r="L65" s="1"/>
      <c r="M65" s="1"/>
      <c r="N65" s="1"/>
    </row>
    <row r="66" spans="1:14" s="31" customFormat="1" x14ac:dyDescent="0.25">
      <c r="A66" s="49" t="s">
        <v>789</v>
      </c>
      <c r="B66" s="50"/>
      <c r="C66" s="49"/>
      <c r="D66" s="51"/>
      <c r="E66" s="52"/>
      <c r="F66" s="52"/>
      <c r="G66" s="52"/>
      <c r="H66" s="53"/>
      <c r="L66" s="1"/>
      <c r="M66" s="1"/>
      <c r="N66" s="1"/>
    </row>
    <row r="67" spans="1:14" s="31" customFormat="1" x14ac:dyDescent="0.25">
      <c r="A67" s="49"/>
      <c r="B67" s="365" t="s">
        <v>785</v>
      </c>
      <c r="C67" s="366"/>
      <c r="D67" s="59">
        <v>0.44</v>
      </c>
      <c r="E67" s="59">
        <f>$D67</f>
        <v>0.44</v>
      </c>
      <c r="F67" s="59">
        <f>$D67</f>
        <v>0.44</v>
      </c>
      <c r="G67" s="59">
        <f>$D67</f>
        <v>0.44</v>
      </c>
      <c r="H67" s="59">
        <f>$D67</f>
        <v>0.44</v>
      </c>
      <c r="L67" s="1"/>
      <c r="M67" s="1"/>
      <c r="N67" s="1"/>
    </row>
    <row r="68" spans="1:14" s="31" customFormat="1" x14ac:dyDescent="0.25">
      <c r="A68" s="49"/>
      <c r="B68" s="365" t="s">
        <v>788</v>
      </c>
      <c r="C68" s="366"/>
      <c r="D68" s="64">
        <v>173</v>
      </c>
      <c r="E68" s="64">
        <v>167</v>
      </c>
      <c r="F68" s="64">
        <v>173</v>
      </c>
      <c r="G68" s="64">
        <v>173</v>
      </c>
      <c r="H68" s="64">
        <v>173</v>
      </c>
      <c r="L68" s="1"/>
      <c r="M68" s="1"/>
      <c r="N68" s="1"/>
    </row>
    <row r="69" spans="1:14" s="31" customFormat="1" ht="18.75" x14ac:dyDescent="0.3">
      <c r="A69" s="47"/>
      <c r="B69" s="54" t="s">
        <v>786</v>
      </c>
      <c r="C69" s="55"/>
      <c r="D69" s="59">
        <v>0</v>
      </c>
      <c r="E69" s="59">
        <v>0</v>
      </c>
      <c r="F69" s="59">
        <f t="shared" ref="F69:H70" si="3">$D69</f>
        <v>0</v>
      </c>
      <c r="G69" s="59">
        <f t="shared" si="3"/>
        <v>0</v>
      </c>
      <c r="H69" s="59">
        <f t="shared" si="3"/>
        <v>0</v>
      </c>
      <c r="L69" s="1"/>
      <c r="M69" s="1"/>
      <c r="N69" s="1"/>
    </row>
    <row r="70" spans="1:14" s="31" customFormat="1" ht="18.75" x14ac:dyDescent="0.3">
      <c r="A70" s="47"/>
      <c r="B70" s="54" t="s">
        <v>787</v>
      </c>
      <c r="C70" s="55"/>
      <c r="D70" s="59">
        <v>0</v>
      </c>
      <c r="E70" s="59">
        <v>0</v>
      </c>
      <c r="F70" s="59">
        <f t="shared" si="3"/>
        <v>0</v>
      </c>
      <c r="G70" s="59">
        <f t="shared" si="3"/>
        <v>0</v>
      </c>
      <c r="H70" s="59">
        <f t="shared" si="3"/>
        <v>0</v>
      </c>
      <c r="L70" s="1"/>
      <c r="M70" s="1"/>
      <c r="N70" s="1"/>
    </row>
    <row r="71" spans="1:14" s="31" customFormat="1" ht="18.75" x14ac:dyDescent="0.3">
      <c r="A71" s="47"/>
      <c r="B71" s="54" t="s">
        <v>790</v>
      </c>
      <c r="C71" s="55"/>
      <c r="D71" s="282">
        <v>0</v>
      </c>
      <c r="E71" s="282">
        <v>0</v>
      </c>
      <c r="F71" s="282">
        <v>0</v>
      </c>
      <c r="G71" s="282">
        <v>0</v>
      </c>
      <c r="H71" s="282">
        <v>0</v>
      </c>
      <c r="L71" s="1"/>
      <c r="M71" s="1"/>
      <c r="N71" s="1"/>
    </row>
    <row r="72" spans="1:14" s="31" customFormat="1" ht="18.75" x14ac:dyDescent="0.3">
      <c r="A72" s="47"/>
      <c r="B72" s="47"/>
      <c r="C72" s="47"/>
      <c r="D72" s="48"/>
      <c r="E72" s="48"/>
      <c r="F72" s="48"/>
      <c r="G72" s="48"/>
      <c r="H72" s="48"/>
      <c r="L72" s="1"/>
      <c r="M72" s="1"/>
      <c r="N72" s="1"/>
    </row>
    <row r="73" spans="1:14" s="31" customFormat="1" x14ac:dyDescent="0.25">
      <c r="A73" s="49" t="s">
        <v>783</v>
      </c>
      <c r="B73" s="50"/>
      <c r="C73" s="49"/>
      <c r="D73" s="51"/>
      <c r="E73" s="52"/>
      <c r="F73" s="52"/>
      <c r="G73" s="52"/>
      <c r="H73" s="53"/>
      <c r="L73" s="1"/>
      <c r="M73" s="1"/>
      <c r="N73" s="1"/>
    </row>
    <row r="74" spans="1:14" s="31" customFormat="1" ht="18.75" x14ac:dyDescent="0.3">
      <c r="A74" s="47"/>
      <c r="B74" s="62" t="s">
        <v>784</v>
      </c>
      <c r="C74" s="63"/>
      <c r="D74" s="59">
        <v>0</v>
      </c>
      <c r="E74" s="59">
        <f>$D74</f>
        <v>0</v>
      </c>
      <c r="F74" s="59">
        <f>$D74</f>
        <v>0</v>
      </c>
      <c r="G74" s="59">
        <f>$D74</f>
        <v>0</v>
      </c>
      <c r="H74" s="59">
        <f>$D74</f>
        <v>0</v>
      </c>
      <c r="L74" s="1"/>
      <c r="M74" s="1"/>
      <c r="N74" s="1"/>
    </row>
    <row r="75" spans="1:14" s="31" customFormat="1" ht="18.75" x14ac:dyDescent="0.3">
      <c r="A75" s="47"/>
      <c r="B75" s="372" t="s">
        <v>782</v>
      </c>
      <c r="C75" s="371"/>
      <c r="D75" s="282" t="str">
        <f>IF(D74&gt;0,ROUNDUP(D74*D$23,),"")</f>
        <v/>
      </c>
      <c r="E75" s="282" t="str">
        <f>IF(E74&gt;0,ROUNDUP(E74*E$23,),"")</f>
        <v/>
      </c>
      <c r="F75" s="282" t="str">
        <f>IF(F74&gt;0,ROUNDUP(F74*F$23,),"")</f>
        <v/>
      </c>
      <c r="G75" s="282" t="str">
        <f>IF(G74&gt;0,ROUNDUP(G74*G$23,),"")</f>
        <v/>
      </c>
      <c r="H75" s="282" t="str">
        <f>IF(H74&gt;0,ROUNDUP(H74*H$23,),"")</f>
        <v/>
      </c>
      <c r="L75" s="1"/>
      <c r="M75" s="1"/>
      <c r="N75" s="1"/>
    </row>
    <row r="76" spans="1:14" s="31" customFormat="1" ht="18.75" x14ac:dyDescent="0.3">
      <c r="A76" s="47"/>
      <c r="B76" s="47"/>
      <c r="C76" s="47"/>
      <c r="D76" s="48"/>
      <c r="E76" s="48"/>
      <c r="F76" s="48"/>
      <c r="G76" s="48"/>
      <c r="H76" s="48"/>
      <c r="L76" s="1"/>
      <c r="M76" s="1"/>
      <c r="N76" s="1"/>
    </row>
    <row r="77" spans="1:14" x14ac:dyDescent="0.25">
      <c r="A77" s="36"/>
    </row>
    <row r="78" spans="1:14" x14ac:dyDescent="0.25">
      <c r="A78" s="36"/>
    </row>
    <row r="79" spans="1:14" x14ac:dyDescent="0.25">
      <c r="A79" s="36"/>
    </row>
    <row r="80" spans="1:14"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sheetData>
  <customSheetViews>
    <customSheetView guid="{4EB13151-49F2-48E5-8912-358F31E4FF0D}" showPageBreaks="1" fitToPage="1" topLeftCell="A41">
      <selection activeCell="E18" sqref="E18"/>
      <pageMargins left="0.25" right="0.25" top="0.5" bottom="0.5" header="0.3" footer="0.3"/>
      <pageSetup scale="78" fitToHeight="0" orientation="landscape" horizontalDpi="1200" verticalDpi="1200" r:id="rId1"/>
      <headerFooter alignWithMargins="0">
        <oddHeader>&amp;A</oddHeader>
        <oddFooter>Page &amp;P</oddFooter>
      </headerFooter>
    </customSheetView>
    <customSheetView guid="{9376E736-6BC6-F744-8C65-D2B2C92BC104}" fitToPage="1" topLeftCell="A48">
      <selection activeCell="E23" sqref="E23"/>
      <pageMargins left="0.25" right="0.25" top="0.5" bottom="0.5" header="0.3" footer="0.3"/>
      <pageSetup scale="59" fitToHeight="0" orientation="landscape" horizontalDpi="1200" verticalDpi="1200" r:id="rId2"/>
      <headerFooter alignWithMargins="0">
        <oddHeader>&amp;A</oddHeader>
        <oddFooter>Page &amp;P</oddFooter>
      </headerFooter>
    </customSheetView>
  </customSheetViews>
  <phoneticPr fontId="53" type="noConversion"/>
  <pageMargins left="0.25" right="0.25" top="0.5" bottom="0.5" header="0.3" footer="0.3"/>
  <pageSetup scale="78" fitToHeight="0" orientation="landscape" horizontalDpi="1200" verticalDpi="1200" r:id="rId3"/>
  <headerFooter alignWithMargins="0">
    <oddHeader>&amp;A</oddHeader>
    <oddFooter>Page &amp;P</oddFooter>
  </headerFooter>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A19" sqref="A19"/>
    </sheetView>
  </sheetViews>
  <sheetFormatPr defaultColWidth="8.85546875" defaultRowHeight="15" x14ac:dyDescent="0.25"/>
  <cols>
    <col min="1" max="1" width="43.42578125" customWidth="1"/>
    <col min="2" max="2" width="54.85546875" customWidth="1"/>
  </cols>
  <sheetData>
    <row r="2" spans="1:2" ht="21" x14ac:dyDescent="0.2">
      <c r="A2" s="448" t="s">
        <v>1323</v>
      </c>
      <c r="B2" t="s">
        <v>1337</v>
      </c>
    </row>
    <row r="3" spans="1:2" ht="17.100000000000001" thickBot="1" x14ac:dyDescent="0.25">
      <c r="A3" s="449"/>
    </row>
    <row r="4" spans="1:2" ht="17.100000000000001" thickBot="1" x14ac:dyDescent="0.25">
      <c r="A4" s="450" t="s">
        <v>1324</v>
      </c>
      <c r="B4" s="451" t="s">
        <v>1325</v>
      </c>
    </row>
    <row r="5" spans="1:2" ht="17.100000000000001" thickBot="1" x14ac:dyDescent="0.25">
      <c r="A5" s="452" t="s">
        <v>1326</v>
      </c>
      <c r="B5" s="453" t="s">
        <v>1327</v>
      </c>
    </row>
    <row r="6" spans="1:2" ht="17.100000000000001" thickBot="1" x14ac:dyDescent="0.25">
      <c r="A6" s="452" t="s">
        <v>1328</v>
      </c>
      <c r="B6" s="453" t="s">
        <v>1329</v>
      </c>
    </row>
    <row r="7" spans="1:2" ht="17.100000000000001" thickBot="1" x14ac:dyDescent="0.25">
      <c r="A7" s="452" t="s">
        <v>1330</v>
      </c>
      <c r="B7" s="454">
        <v>200</v>
      </c>
    </row>
    <row r="8" spans="1:2" ht="17.100000000000001" thickBot="1" x14ac:dyDescent="0.25">
      <c r="A8" s="452" t="s">
        <v>1331</v>
      </c>
      <c r="B8" s="454">
        <v>100</v>
      </c>
    </row>
    <row r="9" spans="1:2" ht="17.100000000000001" thickBot="1" x14ac:dyDescent="0.25">
      <c r="A9" s="452" t="s">
        <v>1332</v>
      </c>
      <c r="B9" s="454">
        <v>150</v>
      </c>
    </row>
    <row r="10" spans="1:2" ht="17.100000000000001" thickBot="1" x14ac:dyDescent="0.25">
      <c r="A10" s="455" t="s">
        <v>696</v>
      </c>
      <c r="B10" s="456">
        <v>1245</v>
      </c>
    </row>
    <row r="11" spans="1:2" ht="15.95" x14ac:dyDescent="0.2">
      <c r="A11" s="449"/>
    </row>
    <row r="12" spans="1:2" ht="15.95" x14ac:dyDescent="0.2">
      <c r="A12" s="457" t="s">
        <v>1333</v>
      </c>
    </row>
    <row r="13" spans="1:2" ht="15.95" x14ac:dyDescent="0.2">
      <c r="A13" s="449" t="s">
        <v>1334</v>
      </c>
    </row>
    <row r="14" spans="1:2" ht="15.95" x14ac:dyDescent="0.2">
      <c r="A14" s="449" t="s">
        <v>1335</v>
      </c>
    </row>
    <row r="15" spans="1:2" ht="15.95" x14ac:dyDescent="0.2">
      <c r="A15" s="449" t="s">
        <v>1336</v>
      </c>
    </row>
  </sheetData>
  <customSheetViews>
    <customSheetView guid="{4EB13151-49F2-48E5-8912-358F31E4FF0D}">
      <selection activeCell="A19" sqref="A19"/>
      <pageMargins left="0.7" right="0.7" top="0.75" bottom="0.75" header="0.3" footer="0.3"/>
    </customSheetView>
    <customSheetView guid="{9376E736-6BC6-F744-8C65-D2B2C92BC104}">
      <selection activeCell="B7" sqref="B7"/>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3"/>
  <sheetViews>
    <sheetView workbookViewId="0">
      <selection activeCell="E34" sqref="E34"/>
    </sheetView>
  </sheetViews>
  <sheetFormatPr defaultColWidth="8.85546875" defaultRowHeight="15" x14ac:dyDescent="0.25"/>
  <cols>
    <col min="1" max="1" width="25.42578125" customWidth="1"/>
    <col min="2" max="2" width="26.28515625" customWidth="1"/>
    <col min="3" max="3" width="21.140625" customWidth="1"/>
    <col min="4" max="4" width="23.42578125" customWidth="1"/>
    <col min="5" max="5" width="74.42578125" customWidth="1"/>
    <col min="6" max="6" width="15.42578125" customWidth="1"/>
  </cols>
  <sheetData>
    <row r="1" spans="1:6" ht="21" x14ac:dyDescent="0.35">
      <c r="A1" s="431" t="s">
        <v>1300</v>
      </c>
      <c r="B1" s="431" t="s">
        <v>1294</v>
      </c>
      <c r="C1" s="431" t="s">
        <v>807</v>
      </c>
      <c r="D1" s="431" t="s">
        <v>1295</v>
      </c>
      <c r="E1" s="431" t="s">
        <v>1338</v>
      </c>
    </row>
    <row r="2" spans="1:6" x14ac:dyDescent="0.25">
      <c r="F2" t="s">
        <v>1343</v>
      </c>
    </row>
    <row r="3" spans="1:6" x14ac:dyDescent="0.25">
      <c r="A3" s="466">
        <v>8590</v>
      </c>
      <c r="B3" s="465">
        <v>43339</v>
      </c>
      <c r="C3" s="467">
        <v>55390</v>
      </c>
      <c r="D3" s="467"/>
      <c r="E3" t="s">
        <v>1339</v>
      </c>
      <c r="F3" t="s">
        <v>1344</v>
      </c>
    </row>
    <row r="4" spans="1:6" x14ac:dyDescent="0.25">
      <c r="A4" s="466">
        <v>5873</v>
      </c>
      <c r="B4" s="465">
        <v>43339</v>
      </c>
      <c r="C4" s="467"/>
      <c r="D4" s="467">
        <v>61581</v>
      </c>
      <c r="E4" t="s">
        <v>1340</v>
      </c>
      <c r="F4" t="s">
        <v>1345</v>
      </c>
    </row>
    <row r="5" spans="1:6" x14ac:dyDescent="0.25">
      <c r="A5" s="468">
        <v>5877</v>
      </c>
      <c r="B5" s="465">
        <v>43339</v>
      </c>
      <c r="C5" s="467"/>
      <c r="D5" s="467">
        <v>4547</v>
      </c>
      <c r="E5" t="s">
        <v>1341</v>
      </c>
      <c r="F5" t="s">
        <v>1346</v>
      </c>
    </row>
    <row r="6" spans="1:6" x14ac:dyDescent="0.25">
      <c r="A6" s="466">
        <v>5600</v>
      </c>
      <c r="B6" s="465">
        <v>43339</v>
      </c>
      <c r="C6" s="467"/>
      <c r="D6" s="467">
        <v>565882</v>
      </c>
      <c r="E6" t="s">
        <v>1342</v>
      </c>
    </row>
    <row r="7" spans="1:6" x14ac:dyDescent="0.25">
      <c r="A7" s="466">
        <v>8982</v>
      </c>
      <c r="B7" s="465">
        <v>43349</v>
      </c>
      <c r="C7" s="467">
        <v>25000</v>
      </c>
      <c r="D7" s="467"/>
      <c r="E7" t="s">
        <v>1349</v>
      </c>
    </row>
    <row r="8" spans="1:6" x14ac:dyDescent="0.25">
      <c r="A8" s="466"/>
      <c r="B8" s="466"/>
      <c r="C8" s="467"/>
      <c r="D8" s="467"/>
    </row>
    <row r="9" spans="1:6" x14ac:dyDescent="0.25">
      <c r="A9" s="466"/>
      <c r="B9" s="466"/>
      <c r="C9" s="467"/>
      <c r="D9" s="467"/>
    </row>
    <row r="10" spans="1:6" x14ac:dyDescent="0.25">
      <c r="A10" s="466"/>
      <c r="B10" s="466"/>
      <c r="C10" s="467"/>
      <c r="D10" s="467"/>
    </row>
    <row r="11" spans="1:6" x14ac:dyDescent="0.25">
      <c r="A11" s="466"/>
      <c r="B11" s="466"/>
      <c r="C11" s="467"/>
      <c r="D11" s="467"/>
    </row>
    <row r="12" spans="1:6" x14ac:dyDescent="0.25">
      <c r="A12" s="466"/>
      <c r="B12" s="466"/>
      <c r="C12" s="467"/>
      <c r="D12" s="467"/>
    </row>
    <row r="13" spans="1:6" x14ac:dyDescent="0.25">
      <c r="A13" s="466"/>
      <c r="B13" s="466"/>
      <c r="C13" s="467"/>
      <c r="D13" s="467"/>
    </row>
    <row r="14" spans="1:6" x14ac:dyDescent="0.25">
      <c r="A14" s="466"/>
      <c r="B14" s="466"/>
      <c r="C14" s="467"/>
      <c r="D14" s="467"/>
    </row>
    <row r="15" spans="1:6" x14ac:dyDescent="0.25">
      <c r="A15" s="466"/>
      <c r="B15" s="466"/>
      <c r="C15" s="467"/>
      <c r="D15" s="467"/>
    </row>
    <row r="16" spans="1:6" x14ac:dyDescent="0.25">
      <c r="A16" s="466"/>
      <c r="B16" s="466"/>
      <c r="C16" s="467"/>
      <c r="D16" s="467"/>
    </row>
    <row r="17" spans="1:4" x14ac:dyDescent="0.25">
      <c r="A17" s="466"/>
      <c r="B17" s="466"/>
      <c r="C17" s="467"/>
      <c r="D17" s="467"/>
    </row>
    <row r="18" spans="1:4" x14ac:dyDescent="0.25">
      <c r="A18" s="466"/>
      <c r="B18" s="466"/>
      <c r="C18" s="467"/>
      <c r="D18" s="467"/>
    </row>
    <row r="19" spans="1:4" x14ac:dyDescent="0.25">
      <c r="A19" s="466"/>
      <c r="B19" s="466"/>
      <c r="C19" s="467"/>
      <c r="D19" s="467"/>
    </row>
    <row r="20" spans="1:4" x14ac:dyDescent="0.25">
      <c r="A20" s="466"/>
      <c r="B20" s="466"/>
      <c r="C20" s="467"/>
      <c r="D20" s="467"/>
    </row>
    <row r="21" spans="1:4" x14ac:dyDescent="0.25">
      <c r="A21" s="466"/>
      <c r="B21" s="466"/>
      <c r="C21" s="467"/>
      <c r="D21" s="467"/>
    </row>
    <row r="22" spans="1:4" x14ac:dyDescent="0.25">
      <c r="A22" s="466"/>
      <c r="B22" s="466"/>
      <c r="C22" s="467"/>
      <c r="D22" s="467"/>
    </row>
    <row r="23" spans="1:4" x14ac:dyDescent="0.25">
      <c r="A23" s="466"/>
      <c r="B23" s="466"/>
      <c r="C23" s="467"/>
      <c r="D23" s="467"/>
    </row>
    <row r="24" spans="1:4" x14ac:dyDescent="0.25">
      <c r="A24" s="466"/>
      <c r="B24" s="466"/>
      <c r="C24" s="467"/>
      <c r="D24" s="467"/>
    </row>
    <row r="25" spans="1:4" x14ac:dyDescent="0.25">
      <c r="A25" s="466"/>
      <c r="B25" s="466"/>
      <c r="C25" s="467"/>
      <c r="D25" s="467"/>
    </row>
    <row r="26" spans="1:4" x14ac:dyDescent="0.25">
      <c r="A26" s="466"/>
      <c r="B26" s="466"/>
      <c r="C26" s="467"/>
      <c r="D26" s="467"/>
    </row>
    <row r="27" spans="1:4" x14ac:dyDescent="0.25">
      <c r="A27" s="466"/>
      <c r="B27" s="466"/>
      <c r="C27" s="467"/>
      <c r="D27" s="467"/>
    </row>
    <row r="28" spans="1:4" x14ac:dyDescent="0.25">
      <c r="A28" s="466"/>
      <c r="B28" s="466"/>
      <c r="C28" s="467"/>
      <c r="D28" s="467"/>
    </row>
    <row r="29" spans="1:4" x14ac:dyDescent="0.25">
      <c r="A29" s="466"/>
      <c r="B29" s="466"/>
      <c r="C29" s="467"/>
      <c r="D29" s="467"/>
    </row>
    <row r="30" spans="1:4" x14ac:dyDescent="0.25">
      <c r="A30" s="466"/>
      <c r="B30" s="466"/>
      <c r="C30" s="467"/>
      <c r="D30" s="467"/>
    </row>
    <row r="31" spans="1:4" x14ac:dyDescent="0.25">
      <c r="A31" s="466"/>
      <c r="B31" s="466"/>
      <c r="C31" s="467"/>
      <c r="D31" s="467"/>
    </row>
    <row r="32" spans="1:4" x14ac:dyDescent="0.25">
      <c r="A32" s="466"/>
      <c r="B32" s="466"/>
      <c r="C32" s="467"/>
      <c r="D32" s="467"/>
    </row>
    <row r="33" spans="1:4" x14ac:dyDescent="0.25">
      <c r="A33" s="466"/>
      <c r="B33" s="466"/>
      <c r="C33" s="467"/>
      <c r="D33" s="467"/>
    </row>
    <row r="34" spans="1:4" x14ac:dyDescent="0.25">
      <c r="A34" s="466"/>
      <c r="B34" s="466"/>
      <c r="C34" s="467"/>
      <c r="D34" s="467"/>
    </row>
    <row r="35" spans="1:4" x14ac:dyDescent="0.25">
      <c r="A35" s="466"/>
      <c r="B35" s="466"/>
      <c r="C35" s="467"/>
      <c r="D35" s="467"/>
    </row>
    <row r="36" spans="1:4" x14ac:dyDescent="0.25">
      <c r="A36" s="466"/>
      <c r="B36" s="466"/>
      <c r="C36" s="467"/>
      <c r="D36" s="467"/>
    </row>
    <row r="37" spans="1:4" x14ac:dyDescent="0.25">
      <c r="A37" s="466"/>
      <c r="B37" s="466"/>
      <c r="C37" s="467"/>
      <c r="D37" s="467"/>
    </row>
    <row r="38" spans="1:4" x14ac:dyDescent="0.25">
      <c r="A38" s="466"/>
      <c r="B38" s="466"/>
      <c r="C38" s="467"/>
      <c r="D38" s="467"/>
    </row>
    <row r="39" spans="1:4" x14ac:dyDescent="0.25">
      <c r="A39" s="466"/>
      <c r="B39" s="466"/>
      <c r="C39" s="467"/>
      <c r="D39" s="467"/>
    </row>
    <row r="40" spans="1:4" x14ac:dyDescent="0.25">
      <c r="A40" s="466"/>
      <c r="B40" s="466"/>
      <c r="C40" s="467"/>
      <c r="D40" s="467"/>
    </row>
    <row r="41" spans="1:4" x14ac:dyDescent="0.25">
      <c r="A41" s="466"/>
      <c r="B41" s="466"/>
      <c r="C41" s="467"/>
      <c r="D41" s="467"/>
    </row>
    <row r="42" spans="1:4" x14ac:dyDescent="0.25">
      <c r="A42" s="466"/>
      <c r="B42" s="466"/>
      <c r="C42" s="466"/>
      <c r="D42" s="466"/>
    </row>
    <row r="43" spans="1:4" x14ac:dyDescent="0.25">
      <c r="A43" s="466"/>
      <c r="B43" s="466"/>
      <c r="C43" s="466"/>
      <c r="D43" s="466"/>
    </row>
  </sheetData>
  <customSheetViews>
    <customSheetView guid="{4EB13151-49F2-48E5-8912-358F31E4FF0D}">
      <selection activeCell="D6" sqref="D6"/>
      <pageMargins left="0.7" right="0.7" top="0.75" bottom="0.75" header="0.3" footer="0.3"/>
    </customSheetView>
    <customSheetView guid="{9376E736-6BC6-F744-8C65-D2B2C92BC104}">
      <pageMargins left="0.7" right="0.7" top="0.75" bottom="0.75" header="0.3" footer="0.3"/>
    </customSheetView>
  </customSheetViews>
  <pageMargins left="0.7" right="0.7" top="0.75" bottom="0.75" header="0.3" footer="0.3"/>
  <pageSetup scale="6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pageSetUpPr fitToPage="1"/>
  </sheetPr>
  <dimension ref="A1:W120"/>
  <sheetViews>
    <sheetView workbookViewId="0">
      <pane xSplit="3" ySplit="6" topLeftCell="D27" activePane="bottomRight" state="frozenSplit"/>
      <selection pane="topRight" activeCell="D1" sqref="D1"/>
      <selection pane="bottomLeft" activeCell="A7" sqref="A7"/>
      <selection pane="bottomRight" activeCell="K49" sqref="K49"/>
    </sheetView>
  </sheetViews>
  <sheetFormatPr defaultColWidth="8.85546875" defaultRowHeight="15.75" outlineLevelCol="2" x14ac:dyDescent="0.25"/>
  <cols>
    <col min="1" max="1" width="5.42578125" style="35" customWidth="1"/>
    <col min="2" max="2" width="6.85546875" style="1" customWidth="1"/>
    <col min="3" max="3" width="42.42578125" style="1" customWidth="1"/>
    <col min="4" max="4" width="16" style="31" bestFit="1" customWidth="1"/>
    <col min="5" max="5" width="18.42578125" style="31" customWidth="1" outlineLevel="1"/>
    <col min="6" max="8" width="16" style="31" customWidth="1" outlineLevel="1"/>
    <col min="9" max="9" width="3.42578125" style="71" customWidth="1"/>
    <col min="10" max="10" width="13.140625" style="31" customWidth="1" outlineLevel="1"/>
    <col min="11" max="11" width="11.140625" style="31" customWidth="1" outlineLevel="1"/>
    <col min="12" max="14" width="10.42578125" style="31" customWidth="1" outlineLevel="1"/>
    <col min="15" max="15" width="64" style="31" hidden="1" customWidth="1" outlineLevel="2"/>
    <col min="16" max="16" width="4.42578125" style="31" customWidth="1" outlineLevel="1" collapsed="1"/>
    <col min="17" max="17" width="30" style="31" customWidth="1" outlineLevel="1"/>
    <col min="18" max="18" width="11.42578125" style="1" customWidth="1" outlineLevel="1"/>
    <col min="19" max="22" width="9.140625" style="1" customWidth="1" outlineLevel="1"/>
    <col min="23" max="23" width="9.85546875" style="1" customWidth="1" outlineLevel="1"/>
    <col min="24" max="263" width="8.85546875" style="1"/>
    <col min="264" max="264" width="22.85546875" style="1" customWidth="1"/>
    <col min="265" max="519" width="8.85546875" style="1"/>
    <col min="520" max="520" width="22.85546875" style="1" customWidth="1"/>
    <col min="521" max="775" width="8.85546875" style="1"/>
    <col min="776" max="776" width="22.85546875" style="1" customWidth="1"/>
    <col min="777" max="1031" width="8.85546875" style="1"/>
    <col min="1032" max="1032" width="22.85546875" style="1" customWidth="1"/>
    <col min="1033" max="1287" width="8.85546875" style="1"/>
    <col min="1288" max="1288" width="22.85546875" style="1" customWidth="1"/>
    <col min="1289" max="1543" width="8.85546875" style="1"/>
    <col min="1544" max="1544" width="22.85546875" style="1" customWidth="1"/>
    <col min="1545" max="1799" width="8.85546875" style="1"/>
    <col min="1800" max="1800" width="22.85546875" style="1" customWidth="1"/>
    <col min="1801" max="2055" width="8.85546875" style="1"/>
    <col min="2056" max="2056" width="22.85546875" style="1" customWidth="1"/>
    <col min="2057" max="2311" width="8.85546875" style="1"/>
    <col min="2312" max="2312" width="22.85546875" style="1" customWidth="1"/>
    <col min="2313" max="2567" width="8.85546875" style="1"/>
    <col min="2568" max="2568" width="22.85546875" style="1" customWidth="1"/>
    <col min="2569" max="2823" width="8.85546875" style="1"/>
    <col min="2824" max="2824" width="22.85546875" style="1" customWidth="1"/>
    <col min="2825" max="3079" width="8.85546875" style="1"/>
    <col min="3080" max="3080" width="22.85546875" style="1" customWidth="1"/>
    <col min="3081" max="3335" width="8.85546875" style="1"/>
    <col min="3336" max="3336" width="22.85546875" style="1" customWidth="1"/>
    <col min="3337" max="3591" width="8.85546875" style="1"/>
    <col min="3592" max="3592" width="22.85546875" style="1" customWidth="1"/>
    <col min="3593" max="3847" width="8.85546875" style="1"/>
    <col min="3848" max="3848" width="22.85546875" style="1" customWidth="1"/>
    <col min="3849" max="4103" width="8.85546875" style="1"/>
    <col min="4104" max="4104" width="22.85546875" style="1" customWidth="1"/>
    <col min="4105" max="4359" width="8.85546875" style="1"/>
    <col min="4360" max="4360" width="22.85546875" style="1" customWidth="1"/>
    <col min="4361" max="4615" width="8.85546875" style="1"/>
    <col min="4616" max="4616" width="22.85546875" style="1" customWidth="1"/>
    <col min="4617" max="4871" width="8.85546875" style="1"/>
    <col min="4872" max="4872" width="22.85546875" style="1" customWidth="1"/>
    <col min="4873" max="5127" width="8.85546875" style="1"/>
    <col min="5128" max="5128" width="22.85546875" style="1" customWidth="1"/>
    <col min="5129" max="5383" width="8.85546875" style="1"/>
    <col min="5384" max="5384" width="22.85546875" style="1" customWidth="1"/>
    <col min="5385" max="5639" width="8.85546875" style="1"/>
    <col min="5640" max="5640" width="22.85546875" style="1" customWidth="1"/>
    <col min="5641" max="5895" width="8.85546875" style="1"/>
    <col min="5896" max="5896" width="22.85546875" style="1" customWidth="1"/>
    <col min="5897" max="6151" width="8.85546875" style="1"/>
    <col min="6152" max="6152" width="22.85546875" style="1" customWidth="1"/>
    <col min="6153" max="6407" width="8.85546875" style="1"/>
    <col min="6408" max="6408" width="22.85546875" style="1" customWidth="1"/>
    <col min="6409" max="6663" width="8.85546875" style="1"/>
    <col min="6664" max="6664" width="22.85546875" style="1" customWidth="1"/>
    <col min="6665" max="6919" width="8.85546875" style="1"/>
    <col min="6920" max="6920" width="22.85546875" style="1" customWidth="1"/>
    <col min="6921" max="7175" width="8.85546875" style="1"/>
    <col min="7176" max="7176" width="22.85546875" style="1" customWidth="1"/>
    <col min="7177" max="7431" width="8.85546875" style="1"/>
    <col min="7432" max="7432" width="22.85546875" style="1" customWidth="1"/>
    <col min="7433" max="7687" width="8.85546875" style="1"/>
    <col min="7688" max="7688" width="22.85546875" style="1" customWidth="1"/>
    <col min="7689" max="7943" width="8.85546875" style="1"/>
    <col min="7944" max="7944" width="22.85546875" style="1" customWidth="1"/>
    <col min="7945" max="8199" width="8.85546875" style="1"/>
    <col min="8200" max="8200" width="22.85546875" style="1" customWidth="1"/>
    <col min="8201" max="8455" width="8.85546875" style="1"/>
    <col min="8456" max="8456" width="22.85546875" style="1" customWidth="1"/>
    <col min="8457" max="8711" width="8.85546875" style="1"/>
    <col min="8712" max="8712" width="22.85546875" style="1" customWidth="1"/>
    <col min="8713" max="8967" width="8.85546875" style="1"/>
    <col min="8968" max="8968" width="22.85546875" style="1" customWidth="1"/>
    <col min="8969" max="9223" width="8.85546875" style="1"/>
    <col min="9224" max="9224" width="22.85546875" style="1" customWidth="1"/>
    <col min="9225" max="9479" width="8.85546875" style="1"/>
    <col min="9480" max="9480" width="22.85546875" style="1" customWidth="1"/>
    <col min="9481" max="9735" width="8.85546875" style="1"/>
    <col min="9736" max="9736" width="22.85546875" style="1" customWidth="1"/>
    <col min="9737" max="9991" width="8.85546875" style="1"/>
    <col min="9992" max="9992" width="22.85546875" style="1" customWidth="1"/>
    <col min="9993" max="10247" width="8.85546875" style="1"/>
    <col min="10248" max="10248" width="22.85546875" style="1" customWidth="1"/>
    <col min="10249" max="10503" width="8.85546875" style="1"/>
    <col min="10504" max="10504" width="22.85546875" style="1" customWidth="1"/>
    <col min="10505" max="10759" width="8.85546875" style="1"/>
    <col min="10760" max="10760" width="22.85546875" style="1" customWidth="1"/>
    <col min="10761" max="11015" width="8.85546875" style="1"/>
    <col min="11016" max="11016" width="22.85546875" style="1" customWidth="1"/>
    <col min="11017" max="11271" width="8.85546875" style="1"/>
    <col min="11272" max="11272" width="22.85546875" style="1" customWidth="1"/>
    <col min="11273" max="11527" width="8.85546875" style="1"/>
    <col min="11528" max="11528" width="22.85546875" style="1" customWidth="1"/>
    <col min="11529" max="11783" width="8.85546875" style="1"/>
    <col min="11784" max="11784" width="22.85546875" style="1" customWidth="1"/>
    <col min="11785" max="12039" width="8.85546875" style="1"/>
    <col min="12040" max="12040" width="22.85546875" style="1" customWidth="1"/>
    <col min="12041" max="12295" width="8.85546875" style="1"/>
    <col min="12296" max="12296" width="22.85546875" style="1" customWidth="1"/>
    <col min="12297" max="12551" width="8.85546875" style="1"/>
    <col min="12552" max="12552" width="22.85546875" style="1" customWidth="1"/>
    <col min="12553" max="12807" width="8.85546875" style="1"/>
    <col min="12808" max="12808" width="22.85546875" style="1" customWidth="1"/>
    <col min="12809" max="13063" width="8.85546875" style="1"/>
    <col min="13064" max="13064" width="22.85546875" style="1" customWidth="1"/>
    <col min="13065" max="13319" width="8.85546875" style="1"/>
    <col min="13320" max="13320" width="22.85546875" style="1" customWidth="1"/>
    <col min="13321" max="13575" width="8.85546875" style="1"/>
    <col min="13576" max="13576" width="22.85546875" style="1" customWidth="1"/>
    <col min="13577" max="13831" width="8.85546875" style="1"/>
    <col min="13832" max="13832" width="22.85546875" style="1" customWidth="1"/>
    <col min="13833" max="14087" width="8.85546875" style="1"/>
    <col min="14088" max="14088" width="22.85546875" style="1" customWidth="1"/>
    <col min="14089" max="14343" width="8.85546875" style="1"/>
    <col min="14344" max="14344" width="22.85546875" style="1" customWidth="1"/>
    <col min="14345" max="14599" width="8.85546875" style="1"/>
    <col min="14600" max="14600" width="22.85546875" style="1" customWidth="1"/>
    <col min="14601" max="14855" width="8.85546875" style="1"/>
    <col min="14856" max="14856" width="22.85546875" style="1" customWidth="1"/>
    <col min="14857" max="15111" width="8.85546875" style="1"/>
    <col min="15112" max="15112" width="22.85546875" style="1" customWidth="1"/>
    <col min="15113" max="15367" width="8.85546875" style="1"/>
    <col min="15368" max="15368" width="22.85546875" style="1" customWidth="1"/>
    <col min="15369" max="15623" width="8.85546875" style="1"/>
    <col min="15624" max="15624" width="22.85546875" style="1" customWidth="1"/>
    <col min="15625" max="15879" width="8.85546875" style="1"/>
    <col min="15880" max="15880" width="22.85546875" style="1" customWidth="1"/>
    <col min="15881" max="16135" width="8.85546875" style="1"/>
    <col min="16136" max="16136" width="22.85546875" style="1" customWidth="1"/>
    <col min="16137" max="16384" width="8.85546875" style="1"/>
  </cols>
  <sheetData>
    <row r="1" spans="1:23" ht="20.25" x14ac:dyDescent="0.3">
      <c r="A1" s="22" t="str">
        <f>'Student Info'!$A$1</f>
        <v>Blue Oak Charter School</v>
      </c>
      <c r="L1" s="31" t="s">
        <v>1289</v>
      </c>
    </row>
    <row r="2" spans="1:23" ht="18.75" x14ac:dyDescent="0.3">
      <c r="A2" s="21" t="s">
        <v>807</v>
      </c>
      <c r="K2" s="171" t="s">
        <v>767</v>
      </c>
      <c r="L2" s="172"/>
      <c r="M2" s="172"/>
      <c r="N2" s="172"/>
    </row>
    <row r="3" spans="1:23" ht="18.75" x14ac:dyDescent="0.3">
      <c r="A3" s="21" t="str">
        <f>'Student Info'!$B$3</f>
        <v>Five Year Budget, 2017-18 to 2021-22</v>
      </c>
      <c r="D3" s="31" t="s">
        <v>1322</v>
      </c>
      <c r="K3" s="170">
        <v>1.5599999999999999E-2</v>
      </c>
      <c r="L3" s="170">
        <v>2.1499999999999998E-2</v>
      </c>
      <c r="M3" s="170">
        <v>2.35E-2</v>
      </c>
      <c r="N3" s="170">
        <v>5.57E-2</v>
      </c>
    </row>
    <row r="4" spans="1:23" ht="9.75" customHeight="1" x14ac:dyDescent="0.25">
      <c r="D4" s="426"/>
      <c r="Q4" s="79"/>
    </row>
    <row r="5" spans="1:23" ht="18.75" x14ac:dyDescent="0.3">
      <c r="A5" s="29"/>
      <c r="B5" s="29"/>
      <c r="C5" s="418" t="s">
        <v>1290</v>
      </c>
      <c r="D5" s="420">
        <v>350.57</v>
      </c>
      <c r="E5" s="420">
        <f>SUM('Student Info'!E64)</f>
        <v>329.12</v>
      </c>
      <c r="F5" s="420">
        <f>SUM('Student Info'!F64)</f>
        <v>378</v>
      </c>
      <c r="G5" s="420">
        <f>SUM('Student Info'!G64)</f>
        <v>378</v>
      </c>
      <c r="H5" s="420">
        <f>SUM('Student Info'!H64)</f>
        <v>378</v>
      </c>
      <c r="I5" s="48"/>
      <c r="J5" s="175" t="s">
        <v>769</v>
      </c>
      <c r="K5" s="172"/>
      <c r="L5" s="172"/>
      <c r="M5" s="172"/>
      <c r="N5" s="172"/>
    </row>
    <row r="6" spans="1:23" s="31" customFormat="1" ht="19.5" thickBot="1" x14ac:dyDescent="0.35">
      <c r="A6" s="30"/>
      <c r="B6" s="30" t="s">
        <v>4</v>
      </c>
      <c r="C6" s="30"/>
      <c r="D6" s="32" t="str">
        <f>'Student Info'!D$7</f>
        <v>2017-18</v>
      </c>
      <c r="E6" s="32" t="str">
        <f>'Student Info'!E$7</f>
        <v>2018-19</v>
      </c>
      <c r="F6" s="32" t="str">
        <f>'Student Info'!F$7</f>
        <v>2019-20</v>
      </c>
      <c r="G6" s="32" t="str">
        <f>'Student Info'!G$7</f>
        <v>2020-21</v>
      </c>
      <c r="H6" s="32" t="str">
        <f>'Student Info'!H$7</f>
        <v>2021-22</v>
      </c>
      <c r="I6" s="48"/>
      <c r="J6" s="32" t="str">
        <f>D6</f>
        <v>2017-18</v>
      </c>
      <c r="K6" s="32" t="str">
        <f>E6</f>
        <v>2018-19</v>
      </c>
      <c r="L6" s="32" t="str">
        <f>F6</f>
        <v>2019-20</v>
      </c>
      <c r="M6" s="32" t="str">
        <f>G6</f>
        <v>2020-21</v>
      </c>
      <c r="N6" s="32" t="str">
        <f>H6</f>
        <v>2021-22</v>
      </c>
      <c r="R6" s="1"/>
      <c r="S6" s="1"/>
      <c r="T6" s="1"/>
    </row>
    <row r="7" spans="1:23" s="31" customFormat="1" ht="18.75" x14ac:dyDescent="0.3">
      <c r="A7" s="70" t="s">
        <v>792</v>
      </c>
      <c r="B7" s="50"/>
      <c r="C7" s="157"/>
      <c r="D7" s="51"/>
      <c r="E7" s="51"/>
      <c r="F7" s="51"/>
      <c r="G7" s="51"/>
      <c r="H7" s="51"/>
      <c r="I7" s="51"/>
      <c r="K7" s="157"/>
      <c r="L7" s="157"/>
      <c r="M7" s="157"/>
      <c r="N7" s="157"/>
      <c r="O7" s="217"/>
      <c r="R7" s="1"/>
      <c r="S7" s="1"/>
      <c r="T7" s="1"/>
    </row>
    <row r="8" spans="1:23" s="31" customFormat="1" x14ac:dyDescent="0.25">
      <c r="A8" s="50"/>
      <c r="B8" s="133" t="s">
        <v>228</v>
      </c>
      <c r="C8" s="134" t="s">
        <v>1072</v>
      </c>
      <c r="D8" s="416">
        <v>1663678</v>
      </c>
      <c r="E8" s="373">
        <v>1572494</v>
      </c>
      <c r="F8" s="64">
        <v>1988785</v>
      </c>
      <c r="G8" s="64">
        <v>2173817</v>
      </c>
      <c r="H8" s="364">
        <v>2283094</v>
      </c>
      <c r="I8" s="85"/>
      <c r="J8" s="459" t="s">
        <v>1208</v>
      </c>
      <c r="K8" s="460"/>
      <c r="L8" s="460"/>
      <c r="M8" s="460"/>
      <c r="N8" s="461"/>
      <c r="O8" s="54" t="s">
        <v>1195</v>
      </c>
      <c r="Q8" s="442"/>
      <c r="R8" s="1"/>
      <c r="S8" s="1"/>
      <c r="T8" s="1"/>
      <c r="U8" s="1"/>
      <c r="V8" s="1"/>
      <c r="W8" s="81"/>
    </row>
    <row r="9" spans="1:23" s="31" customFormat="1" x14ac:dyDescent="0.25">
      <c r="A9" s="50"/>
      <c r="B9" s="133" t="s">
        <v>1200</v>
      </c>
      <c r="C9" s="378" t="s">
        <v>1194</v>
      </c>
      <c r="D9" s="416">
        <v>430866</v>
      </c>
      <c r="E9" s="373">
        <v>440254</v>
      </c>
      <c r="F9" s="194">
        <v>439418</v>
      </c>
      <c r="G9" s="194">
        <v>439418</v>
      </c>
      <c r="H9" s="373">
        <v>439418</v>
      </c>
      <c r="I9" s="85"/>
      <c r="J9" s="462"/>
      <c r="K9" s="463"/>
      <c r="L9" s="463"/>
      <c r="M9" s="463"/>
      <c r="N9" s="464"/>
      <c r="O9" s="54" t="s">
        <v>1196</v>
      </c>
      <c r="P9" s="213"/>
      <c r="Q9" s="442"/>
      <c r="R9" s="1"/>
      <c r="S9" s="1"/>
      <c r="T9" s="1"/>
    </row>
    <row r="10" spans="1:23" s="31" customFormat="1" x14ac:dyDescent="0.25">
      <c r="A10" s="50"/>
      <c r="B10" s="135" t="s">
        <v>270</v>
      </c>
      <c r="C10" s="136" t="s">
        <v>1199</v>
      </c>
      <c r="D10" s="416">
        <v>832879</v>
      </c>
      <c r="E10" s="373">
        <v>875414</v>
      </c>
      <c r="F10" s="194">
        <v>877166</v>
      </c>
      <c r="G10" s="194">
        <v>887166</v>
      </c>
      <c r="H10" s="194">
        <v>887166</v>
      </c>
      <c r="I10" s="85"/>
      <c r="J10" s="367">
        <v>2656</v>
      </c>
      <c r="K10" s="274">
        <f>$J$10</f>
        <v>2656</v>
      </c>
      <c r="L10" s="274">
        <f>$J$10</f>
        <v>2656</v>
      </c>
      <c r="M10" s="274">
        <f>$J$10</f>
        <v>2656</v>
      </c>
      <c r="N10" s="274">
        <f>$J$10</f>
        <v>2656</v>
      </c>
      <c r="O10" s="54" t="s">
        <v>812</v>
      </c>
      <c r="Q10" s="442"/>
      <c r="R10" s="1"/>
      <c r="S10" s="1"/>
      <c r="T10" s="1"/>
    </row>
    <row r="11" spans="1:23" s="31" customFormat="1" x14ac:dyDescent="0.25">
      <c r="A11" s="50"/>
      <c r="B11" s="133" t="s">
        <v>232</v>
      </c>
      <c r="C11" s="134" t="s">
        <v>1293</v>
      </c>
      <c r="D11" s="64">
        <v>1997</v>
      </c>
      <c r="E11" s="64"/>
      <c r="F11" s="64"/>
      <c r="G11" s="64"/>
      <c r="H11" s="64"/>
      <c r="I11" s="85"/>
      <c r="J11" s="56"/>
      <c r="K11" s="56"/>
      <c r="L11" s="56"/>
      <c r="M11" s="56"/>
      <c r="N11" s="56"/>
      <c r="O11" s="54"/>
      <c r="Q11" s="85"/>
      <c r="R11" s="1"/>
      <c r="S11" s="1"/>
      <c r="T11" s="1"/>
      <c r="U11" s="1"/>
      <c r="V11" s="1"/>
    </row>
    <row r="12" spans="1:23" s="31" customFormat="1" x14ac:dyDescent="0.25">
      <c r="A12" s="50"/>
      <c r="B12" s="133" t="s">
        <v>278</v>
      </c>
      <c r="C12" s="134" t="s">
        <v>806</v>
      </c>
      <c r="D12" s="364"/>
      <c r="E12" s="64">
        <f>SUM(K12*352)-2813</f>
        <v>41187</v>
      </c>
      <c r="F12" s="64">
        <f>SUM(L12*375)-2813</f>
        <v>44062</v>
      </c>
      <c r="G12" s="64">
        <f>SUM(M12*375)-2813</f>
        <v>44062</v>
      </c>
      <c r="H12" s="64">
        <f>SUM(N12*375)-2813</f>
        <v>44062</v>
      </c>
      <c r="I12" s="85"/>
      <c r="J12" s="212">
        <v>125</v>
      </c>
      <c r="K12" s="212">
        <v>125</v>
      </c>
      <c r="L12" s="212">
        <v>125</v>
      </c>
      <c r="M12" s="212">
        <v>125</v>
      </c>
      <c r="N12" s="212">
        <v>125</v>
      </c>
      <c r="O12" s="54" t="s">
        <v>1202</v>
      </c>
      <c r="R12" s="1"/>
      <c r="S12" s="1"/>
      <c r="T12" s="1"/>
    </row>
    <row r="13" spans="1:23" s="31" customFormat="1" x14ac:dyDescent="0.25">
      <c r="A13" s="50"/>
      <c r="B13" s="133" t="s">
        <v>320</v>
      </c>
      <c r="C13" s="133" t="s">
        <v>793</v>
      </c>
      <c r="D13" s="64">
        <f>J13*'Student Info'!D64</f>
        <v>70561.883699999991</v>
      </c>
      <c r="E13" s="64">
        <f>K13*'Student Info'!E64</f>
        <v>63849.279999999999</v>
      </c>
      <c r="F13" s="64">
        <f>L13*'Student Info'!F64</f>
        <v>73332</v>
      </c>
      <c r="G13" s="64">
        <f>M13*'Student Info'!G64</f>
        <v>73332</v>
      </c>
      <c r="H13" s="64">
        <f>N13*'Student Info'!H64</f>
        <v>73332</v>
      </c>
      <c r="I13" s="85"/>
      <c r="J13" s="212">
        <v>194</v>
      </c>
      <c r="K13" s="212">
        <f>J13</f>
        <v>194</v>
      </c>
      <c r="L13" s="212">
        <f>K13</f>
        <v>194</v>
      </c>
      <c r="M13" s="212">
        <f>L13</f>
        <v>194</v>
      </c>
      <c r="N13" s="212">
        <f>M13</f>
        <v>194</v>
      </c>
      <c r="O13" s="54" t="s">
        <v>924</v>
      </c>
      <c r="Q13" s="71"/>
      <c r="R13" s="1"/>
      <c r="S13" s="1"/>
      <c r="T13" s="1"/>
    </row>
    <row r="14" spans="1:23" s="31" customFormat="1" x14ac:dyDescent="0.25">
      <c r="A14" s="49"/>
      <c r="B14" s="158" t="s">
        <v>310</v>
      </c>
      <c r="C14" s="134" t="s">
        <v>844</v>
      </c>
      <c r="D14" s="64"/>
      <c r="E14" s="64"/>
      <c r="F14" s="64"/>
      <c r="G14" s="64"/>
      <c r="H14" s="64"/>
      <c r="I14" s="85"/>
      <c r="J14" s="212">
        <v>48.4</v>
      </c>
      <c r="K14" s="212">
        <f>J14*(1+K3)</f>
        <v>49.15504</v>
      </c>
      <c r="L14" s="212">
        <f>K14*(1+L3)</f>
        <v>50.211873360000006</v>
      </c>
      <c r="M14" s="212">
        <f>L14*(1+M3)</f>
        <v>51.391852383960007</v>
      </c>
      <c r="N14" s="212">
        <f>M14*(1+N3)</f>
        <v>54.254378561746584</v>
      </c>
      <c r="O14" s="54"/>
      <c r="Q14" s="444"/>
      <c r="R14" s="82"/>
      <c r="S14" s="82"/>
      <c r="T14" s="82"/>
      <c r="U14" s="82"/>
      <c r="V14" s="82"/>
      <c r="W14" s="83"/>
    </row>
    <row r="15" spans="1:23" s="31" customFormat="1" x14ac:dyDescent="0.25">
      <c r="A15" s="50"/>
      <c r="B15" s="133" t="s">
        <v>842</v>
      </c>
      <c r="C15" s="378" t="s">
        <v>797</v>
      </c>
      <c r="D15" s="64">
        <v>314964</v>
      </c>
      <c r="E15" s="64">
        <f>E5*K15</f>
        <v>377500.64</v>
      </c>
      <c r="F15" s="64">
        <f>E5*L15</f>
        <v>367627.04</v>
      </c>
      <c r="G15" s="64">
        <f>F5*M15</f>
        <v>422226</v>
      </c>
      <c r="H15" s="64">
        <f>G5*N15</f>
        <v>422226</v>
      </c>
      <c r="I15" s="85"/>
      <c r="J15" s="56">
        <v>838</v>
      </c>
      <c r="K15" s="441">
        <v>1147</v>
      </c>
      <c r="L15" s="56">
        <v>1117</v>
      </c>
      <c r="M15" s="56">
        <v>1117</v>
      </c>
      <c r="N15" s="56">
        <v>1117</v>
      </c>
      <c r="O15" s="54" t="s">
        <v>799</v>
      </c>
      <c r="Q15" s="445"/>
      <c r="R15" s="1"/>
      <c r="S15" s="1"/>
      <c r="T15" s="1"/>
      <c r="W15" s="78"/>
    </row>
    <row r="16" spans="1:23" s="31" customFormat="1" ht="18.75" x14ac:dyDescent="0.3">
      <c r="A16" s="47"/>
      <c r="B16" s="133" t="s">
        <v>1274</v>
      </c>
      <c r="C16" s="134" t="s">
        <v>1275</v>
      </c>
      <c r="D16" s="294">
        <v>52847</v>
      </c>
      <c r="E16" s="64"/>
      <c r="F16" s="64"/>
      <c r="G16" s="64"/>
      <c r="H16" s="64"/>
      <c r="I16" s="85"/>
      <c r="J16" s="212"/>
      <c r="K16" s="283"/>
      <c r="L16" s="283"/>
      <c r="M16" s="283"/>
      <c r="N16" s="283"/>
      <c r="O16" s="54" t="s">
        <v>768</v>
      </c>
      <c r="Q16" s="443"/>
      <c r="R16" s="1"/>
      <c r="S16" s="1"/>
      <c r="T16" s="1"/>
    </row>
    <row r="17" spans="1:20" s="31" customFormat="1" ht="18.75" x14ac:dyDescent="0.3">
      <c r="A17" s="47"/>
      <c r="B17" s="133" t="s">
        <v>318</v>
      </c>
      <c r="C17" s="134" t="s">
        <v>1210</v>
      </c>
      <c r="D17" s="64">
        <f>+J17*'Student Info'!D64</f>
        <v>5092.0946999999987</v>
      </c>
      <c r="E17" s="364">
        <f>+K17*'Student Info'!E64</f>
        <v>5364.6559999999999</v>
      </c>
      <c r="F17" s="64">
        <f>+L17*'Student Info'!F64</f>
        <v>5292</v>
      </c>
      <c r="G17" s="64">
        <f>+M17*'Student Info'!G64</f>
        <v>5292</v>
      </c>
      <c r="H17" s="64">
        <f>+N17*'Student Info'!H64</f>
        <v>5292</v>
      </c>
      <c r="I17" s="85"/>
      <c r="J17" s="212">
        <v>14</v>
      </c>
      <c r="K17" s="440">
        <v>16.3</v>
      </c>
      <c r="L17" s="212">
        <v>14</v>
      </c>
      <c r="M17" s="212">
        <v>14</v>
      </c>
      <c r="N17" s="212">
        <v>14</v>
      </c>
      <c r="O17" s="54"/>
      <c r="Q17" s="443"/>
      <c r="R17" s="1"/>
      <c r="S17" s="1"/>
      <c r="T17" s="1"/>
    </row>
    <row r="18" spans="1:20" s="31" customFormat="1" ht="18.75" x14ac:dyDescent="0.3">
      <c r="A18" s="47"/>
      <c r="B18" s="133" t="s">
        <v>252</v>
      </c>
      <c r="C18" s="337" t="s">
        <v>1238</v>
      </c>
      <c r="D18" s="64">
        <f>+J18*404.28</f>
        <v>58620.6</v>
      </c>
      <c r="E18" s="364">
        <f>+K18*350.57</f>
        <v>55390.06</v>
      </c>
      <c r="F18" s="64">
        <f>+L18*'Student Info'!F64</f>
        <v>0</v>
      </c>
      <c r="G18" s="64">
        <f>+M18*'Student Info'!G64</f>
        <v>0</v>
      </c>
      <c r="H18" s="64">
        <f>+N18*'Student Info'!H64</f>
        <v>0</v>
      </c>
      <c r="I18" s="85"/>
      <c r="J18" s="56">
        <v>145</v>
      </c>
      <c r="K18" s="441">
        <v>158</v>
      </c>
      <c r="L18" s="56"/>
      <c r="M18" s="56"/>
      <c r="N18" s="56"/>
      <c r="O18" s="54"/>
      <c r="R18" s="1"/>
      <c r="S18" s="1"/>
      <c r="T18" s="1"/>
    </row>
    <row r="19" spans="1:20" s="31" customFormat="1" ht="18.75" x14ac:dyDescent="0.3">
      <c r="A19" s="47"/>
      <c r="B19" s="73" t="s">
        <v>809</v>
      </c>
      <c r="C19" s="34"/>
      <c r="D19" s="173">
        <f>SUM(D8:D18)</f>
        <v>3431505.5784</v>
      </c>
      <c r="E19" s="173">
        <f>SUM(E8:E18)</f>
        <v>3431453.6359999999</v>
      </c>
      <c r="F19" s="173">
        <f>SUM(F8:F18)</f>
        <v>3795682.04</v>
      </c>
      <c r="G19" s="173">
        <f>SUM(G8:G18)</f>
        <v>4045313</v>
      </c>
      <c r="H19" s="173">
        <f>SUM(H8:H18)</f>
        <v>4154590</v>
      </c>
      <c r="I19" s="86"/>
      <c r="J19" s="46"/>
      <c r="K19" s="46"/>
      <c r="L19" s="46"/>
      <c r="M19" s="46"/>
      <c r="N19" s="46"/>
      <c r="O19" s="50"/>
      <c r="R19" s="1"/>
      <c r="S19" s="1"/>
      <c r="T19" s="1"/>
    </row>
    <row r="20" spans="1:20" s="31" customFormat="1" ht="6.75" customHeight="1" x14ac:dyDescent="0.3">
      <c r="A20" s="47"/>
      <c r="B20" s="72"/>
      <c r="C20" s="50"/>
      <c r="D20" s="290"/>
      <c r="E20" s="290"/>
      <c r="F20" s="290"/>
      <c r="G20" s="290"/>
      <c r="H20" s="290"/>
      <c r="I20" s="68"/>
      <c r="J20" s="68"/>
      <c r="K20" s="68"/>
      <c r="L20" s="68"/>
      <c r="M20" s="68"/>
      <c r="N20" s="68"/>
      <c r="O20" s="50"/>
      <c r="P20" s="71"/>
      <c r="R20" s="1"/>
      <c r="S20" s="1"/>
      <c r="T20" s="1"/>
    </row>
    <row r="21" spans="1:20" s="31" customFormat="1" ht="18.75" x14ac:dyDescent="0.3">
      <c r="A21" s="47" t="s">
        <v>798</v>
      </c>
      <c r="B21" s="50"/>
      <c r="C21" s="50"/>
      <c r="D21" s="290"/>
      <c r="E21" s="290"/>
      <c r="F21" s="290"/>
      <c r="G21" s="290"/>
      <c r="H21" s="290"/>
      <c r="I21" s="68"/>
      <c r="J21" s="68"/>
      <c r="K21" s="68"/>
      <c r="L21" s="68"/>
      <c r="M21" s="68"/>
      <c r="N21" s="68"/>
      <c r="O21" s="71"/>
      <c r="P21" s="71"/>
      <c r="Q21" s="71"/>
      <c r="R21" s="85"/>
      <c r="S21" s="1"/>
      <c r="T21" s="1"/>
    </row>
    <row r="22" spans="1:20" s="31" customFormat="1" ht="18.75" x14ac:dyDescent="0.3">
      <c r="A22" s="47"/>
      <c r="B22" s="135" t="s">
        <v>282</v>
      </c>
      <c r="C22" s="136" t="s">
        <v>636</v>
      </c>
      <c r="D22" s="64"/>
      <c r="E22" s="64"/>
      <c r="F22" s="64"/>
      <c r="G22" s="64"/>
      <c r="H22" s="64"/>
      <c r="I22" s="85"/>
      <c r="J22" s="212">
        <v>572.41999999999996</v>
      </c>
      <c r="K22" s="56">
        <v>533.77</v>
      </c>
      <c r="L22" s="56">
        <v>533.77</v>
      </c>
      <c r="M22" s="56">
        <v>533.77</v>
      </c>
      <c r="N22" s="56">
        <v>533.77</v>
      </c>
      <c r="O22" s="54" t="s">
        <v>931</v>
      </c>
      <c r="Q22" s="71"/>
      <c r="R22" s="85"/>
      <c r="S22" s="1"/>
      <c r="T22" s="1"/>
    </row>
    <row r="23" spans="1:20" s="31" customFormat="1" ht="18.75" x14ac:dyDescent="0.3">
      <c r="A23" s="47"/>
      <c r="B23" s="135" t="s">
        <v>296</v>
      </c>
      <c r="C23" s="136" t="s">
        <v>843</v>
      </c>
      <c r="D23" s="64"/>
      <c r="E23" s="64"/>
      <c r="F23" s="64"/>
      <c r="G23" s="64"/>
      <c r="H23" s="64"/>
      <c r="I23" s="85"/>
      <c r="J23" s="291"/>
      <c r="K23" s="59"/>
      <c r="L23" s="59"/>
      <c r="M23" s="59"/>
      <c r="N23" s="59"/>
      <c r="O23" s="54" t="s">
        <v>796</v>
      </c>
      <c r="R23" s="1"/>
      <c r="S23" s="1"/>
      <c r="T23" s="1"/>
    </row>
    <row r="24" spans="1:20" s="31" customFormat="1" ht="18.75" x14ac:dyDescent="0.3">
      <c r="A24" s="47"/>
      <c r="B24" s="133" t="s">
        <v>705</v>
      </c>
      <c r="C24" s="134" t="s">
        <v>800</v>
      </c>
      <c r="D24" s="64">
        <v>85338</v>
      </c>
      <c r="E24" s="64">
        <v>84316</v>
      </c>
      <c r="F24" s="64">
        <v>85338</v>
      </c>
      <c r="G24" s="64">
        <v>85338</v>
      </c>
      <c r="H24" s="64">
        <v>85338</v>
      </c>
      <c r="I24" s="85"/>
      <c r="J24" s="212">
        <v>127.407</v>
      </c>
      <c r="K24" s="283">
        <f t="shared" ref="K24:N25" si="0">J24*(1+K$3)</f>
        <v>129.3945492</v>
      </c>
      <c r="L24" s="283">
        <f t="shared" si="0"/>
        <v>132.17653200780001</v>
      </c>
      <c r="M24" s="283">
        <f t="shared" si="0"/>
        <v>135.28268050998332</v>
      </c>
      <c r="N24" s="283">
        <f t="shared" si="0"/>
        <v>142.81792581438941</v>
      </c>
      <c r="O24" s="54" t="s">
        <v>932</v>
      </c>
      <c r="R24" s="1"/>
      <c r="S24" s="1"/>
      <c r="T24" s="1"/>
    </row>
    <row r="25" spans="1:20" s="31" customFormat="1" ht="18.75" x14ac:dyDescent="0.3">
      <c r="A25" s="47"/>
      <c r="B25" s="133" t="s">
        <v>706</v>
      </c>
      <c r="C25" s="134" t="s">
        <v>801</v>
      </c>
      <c r="D25" s="64">
        <v>10544</v>
      </c>
      <c r="E25" s="64">
        <v>10519</v>
      </c>
      <c r="F25" s="64">
        <v>10544</v>
      </c>
      <c r="G25" s="64">
        <v>10544</v>
      </c>
      <c r="H25" s="64">
        <v>10544</v>
      </c>
      <c r="I25" s="85"/>
      <c r="J25" s="212">
        <v>2.7867000000000002</v>
      </c>
      <c r="K25" s="283">
        <f t="shared" si="0"/>
        <v>2.8301725200000005</v>
      </c>
      <c r="L25" s="283">
        <f t="shared" si="0"/>
        <v>2.8910212291800006</v>
      </c>
      <c r="M25" s="283">
        <f t="shared" si="0"/>
        <v>2.958960228065731</v>
      </c>
      <c r="N25" s="283">
        <f t="shared" si="0"/>
        <v>3.1237743127689925</v>
      </c>
      <c r="O25" s="54" t="s">
        <v>794</v>
      </c>
      <c r="R25" s="1"/>
      <c r="S25" s="1"/>
      <c r="T25" s="1"/>
    </row>
    <row r="26" spans="1:20" s="31" customFormat="1" ht="18.75" x14ac:dyDescent="0.3">
      <c r="A26" s="47"/>
      <c r="B26" s="133" t="s">
        <v>707</v>
      </c>
      <c r="C26" s="134" t="s">
        <v>802</v>
      </c>
      <c r="D26" s="64"/>
      <c r="E26" s="64"/>
      <c r="F26" s="64"/>
      <c r="G26" s="64"/>
      <c r="H26" s="64"/>
      <c r="I26" s="85"/>
      <c r="J26" s="212">
        <v>27.07</v>
      </c>
      <c r="K26" s="283">
        <f>J26*(1+K$3)</f>
        <v>27.492292000000003</v>
      </c>
      <c r="L26" s="283">
        <f>K26*(1+L$3)</f>
        <v>28.083376278000006</v>
      </c>
      <c r="M26" s="283">
        <f>L26*(1+M$3)</f>
        <v>28.74333562053301</v>
      </c>
      <c r="N26" s="283">
        <f>M26*(1+N$3)</f>
        <v>30.3443394145967</v>
      </c>
      <c r="O26" s="54" t="s">
        <v>794</v>
      </c>
      <c r="R26" s="1"/>
      <c r="S26" s="1"/>
      <c r="T26" s="1"/>
    </row>
    <row r="27" spans="1:20" s="31" customFormat="1" ht="18.75" x14ac:dyDescent="0.3">
      <c r="A27" s="47"/>
      <c r="B27" s="133" t="s">
        <v>708</v>
      </c>
      <c r="C27" s="134" t="s">
        <v>803</v>
      </c>
      <c r="D27" s="64"/>
      <c r="E27" s="64"/>
      <c r="F27" s="64"/>
      <c r="G27" s="64"/>
      <c r="H27" s="64"/>
      <c r="I27" s="85"/>
      <c r="J27" s="56"/>
      <c r="K27" s="56"/>
      <c r="L27" s="56"/>
      <c r="M27" s="56"/>
      <c r="N27" s="56"/>
      <c r="O27" s="54" t="s">
        <v>794</v>
      </c>
      <c r="R27" s="1"/>
      <c r="S27" s="1"/>
      <c r="T27" s="1"/>
    </row>
    <row r="28" spans="1:20" s="31" customFormat="1" ht="18.75" x14ac:dyDescent="0.3">
      <c r="A28" s="47"/>
      <c r="B28" s="133" t="s">
        <v>709</v>
      </c>
      <c r="C28" s="134" t="s">
        <v>804</v>
      </c>
      <c r="D28" s="64">
        <v>0</v>
      </c>
      <c r="E28" s="64"/>
      <c r="F28" s="64"/>
      <c r="G28" s="64"/>
      <c r="H28" s="64"/>
      <c r="I28" s="85"/>
      <c r="J28" s="59"/>
      <c r="K28" s="59"/>
      <c r="L28" s="59"/>
      <c r="M28" s="59"/>
      <c r="N28" s="59"/>
      <c r="O28" s="54" t="s">
        <v>794</v>
      </c>
      <c r="R28" s="1"/>
      <c r="S28" s="1"/>
      <c r="T28" s="1"/>
    </row>
    <row r="29" spans="1:20" s="31" customFormat="1" ht="18.75" x14ac:dyDescent="0.3">
      <c r="A29" s="47"/>
      <c r="B29" s="133" t="s">
        <v>955</v>
      </c>
      <c r="C29" s="134" t="s">
        <v>956</v>
      </c>
      <c r="D29" s="64"/>
      <c r="E29" s="64"/>
      <c r="F29" s="64"/>
      <c r="G29" s="64"/>
      <c r="H29" s="64"/>
      <c r="I29" s="85"/>
      <c r="J29" s="59"/>
      <c r="K29" s="59"/>
      <c r="L29" s="59"/>
      <c r="M29" s="59"/>
      <c r="N29" s="59"/>
      <c r="O29" s="54" t="s">
        <v>805</v>
      </c>
      <c r="R29" s="1"/>
      <c r="S29" s="1"/>
      <c r="T29" s="1"/>
    </row>
    <row r="30" spans="1:20" s="31" customFormat="1" ht="18.75" x14ac:dyDescent="0.3">
      <c r="A30" s="47"/>
      <c r="B30" s="73" t="s">
        <v>810</v>
      </c>
      <c r="C30" s="34"/>
      <c r="D30" s="173">
        <f>SUM(D22:D29)</f>
        <v>95882</v>
      </c>
      <c r="E30" s="173">
        <f>SUM(E22:E29)</f>
        <v>94835</v>
      </c>
      <c r="F30" s="173">
        <f>SUM(F22:F29)</f>
        <v>95882</v>
      </c>
      <c r="G30" s="173">
        <f>SUM(G22:G29)</f>
        <v>95882</v>
      </c>
      <c r="H30" s="173">
        <f>SUM(H22:H29)</f>
        <v>95882</v>
      </c>
      <c r="I30" s="86"/>
      <c r="J30" s="68"/>
      <c r="K30" s="68"/>
      <c r="L30" s="68"/>
      <c r="M30" s="68"/>
      <c r="N30" s="68"/>
      <c r="O30" s="50"/>
      <c r="R30" s="1"/>
      <c r="S30" s="1"/>
      <c r="T30" s="1"/>
    </row>
    <row r="31" spans="1:20" s="31" customFormat="1" ht="5.25" customHeight="1" x14ac:dyDescent="0.3">
      <c r="A31" s="47"/>
      <c r="B31" s="72"/>
      <c r="C31" s="50"/>
      <c r="D31" s="290"/>
      <c r="E31" s="290"/>
      <c r="F31" s="290"/>
      <c r="G31" s="290"/>
      <c r="H31" s="290"/>
      <c r="I31" s="68"/>
      <c r="J31" s="68"/>
      <c r="K31" s="68"/>
      <c r="L31" s="68"/>
      <c r="M31" s="68"/>
      <c r="N31" s="68"/>
      <c r="O31" s="50"/>
      <c r="P31" s="71"/>
      <c r="R31" s="1"/>
      <c r="S31" s="1"/>
      <c r="T31" s="1"/>
    </row>
    <row r="32" spans="1:20" s="31" customFormat="1" ht="18.75" x14ac:dyDescent="0.3">
      <c r="A32" s="47" t="s">
        <v>808</v>
      </c>
      <c r="B32" s="68"/>
      <c r="C32" s="68"/>
      <c r="D32" s="290"/>
      <c r="E32" s="290"/>
      <c r="F32" s="290"/>
      <c r="G32" s="290"/>
      <c r="H32" s="290"/>
      <c r="I32" s="68"/>
      <c r="J32" s="68"/>
      <c r="K32" s="68"/>
      <c r="L32" s="68"/>
      <c r="M32" s="68"/>
      <c r="N32" s="68"/>
      <c r="O32" s="71"/>
      <c r="P32" s="71"/>
      <c r="R32" s="1"/>
      <c r="S32" s="1"/>
      <c r="T32" s="1"/>
    </row>
    <row r="33" spans="1:20" s="31" customFormat="1" ht="18.75" x14ac:dyDescent="0.3">
      <c r="A33" s="47"/>
      <c r="B33" s="135" t="s">
        <v>368</v>
      </c>
      <c r="C33" s="136" t="s">
        <v>642</v>
      </c>
      <c r="D33" s="394"/>
      <c r="E33" s="394"/>
      <c r="F33" s="394"/>
      <c r="G33" s="394"/>
      <c r="H33" s="394"/>
      <c r="I33" s="85"/>
      <c r="J33" s="56"/>
      <c r="K33" s="56"/>
      <c r="L33" s="56"/>
      <c r="M33" s="56"/>
      <c r="N33" s="56"/>
      <c r="O33" s="54" t="s">
        <v>794</v>
      </c>
      <c r="R33" s="1"/>
      <c r="S33" s="1"/>
      <c r="T33" s="1"/>
    </row>
    <row r="34" spans="1:20" s="31" customFormat="1" ht="18.75" x14ac:dyDescent="0.3">
      <c r="A34" s="47"/>
      <c r="B34" s="133" t="s">
        <v>400</v>
      </c>
      <c r="C34" s="134" t="s">
        <v>644</v>
      </c>
      <c r="D34" s="394"/>
      <c r="E34" s="394"/>
      <c r="F34" s="394"/>
      <c r="G34" s="394"/>
      <c r="H34" s="394"/>
      <c r="I34" s="85"/>
      <c r="J34" s="56"/>
      <c r="K34" s="56"/>
      <c r="L34" s="56"/>
      <c r="M34" s="56"/>
      <c r="N34" s="56"/>
      <c r="O34" s="54" t="s">
        <v>794</v>
      </c>
      <c r="R34" s="1"/>
      <c r="S34" s="1"/>
      <c r="T34" s="1"/>
    </row>
    <row r="35" spans="1:20" s="31" customFormat="1" ht="18.75" x14ac:dyDescent="0.3">
      <c r="A35" s="47"/>
      <c r="B35" s="133" t="s">
        <v>710</v>
      </c>
      <c r="C35" s="134" t="s">
        <v>645</v>
      </c>
      <c r="D35" s="394"/>
      <c r="E35" s="394"/>
      <c r="F35" s="394"/>
      <c r="G35" s="394"/>
      <c r="H35" s="394"/>
      <c r="I35" s="85"/>
      <c r="J35" s="56"/>
      <c r="K35" s="56"/>
      <c r="L35" s="56"/>
      <c r="M35" s="56"/>
      <c r="N35" s="56"/>
      <c r="O35" s="54" t="s">
        <v>794</v>
      </c>
      <c r="R35" s="1"/>
      <c r="S35" s="1"/>
      <c r="T35" s="1"/>
    </row>
    <row r="36" spans="1:20" s="31" customFormat="1" x14ac:dyDescent="0.25">
      <c r="A36" s="49"/>
      <c r="B36" s="158" t="s">
        <v>857</v>
      </c>
      <c r="C36" s="134" t="s">
        <v>846</v>
      </c>
      <c r="D36" s="394"/>
      <c r="E36" s="394"/>
      <c r="F36" s="394"/>
      <c r="G36" s="394"/>
      <c r="H36" s="394"/>
      <c r="I36" s="85"/>
      <c r="J36" s="56"/>
      <c r="K36" s="56"/>
      <c r="L36" s="56"/>
      <c r="M36" s="56"/>
      <c r="N36" s="56"/>
      <c r="O36" s="54" t="s">
        <v>794</v>
      </c>
      <c r="R36" s="1"/>
      <c r="S36" s="1"/>
      <c r="T36" s="1"/>
    </row>
    <row r="37" spans="1:20" s="31" customFormat="1" x14ac:dyDescent="0.25">
      <c r="A37" s="50"/>
      <c r="B37" s="133" t="s">
        <v>406</v>
      </c>
      <c r="C37" s="134" t="s">
        <v>1209</v>
      </c>
      <c r="D37" s="394">
        <v>0</v>
      </c>
      <c r="E37" s="394">
        <f>K37*352-12902-6213</f>
        <v>161813</v>
      </c>
      <c r="F37" s="394">
        <f>L37*360-12902</f>
        <v>172138</v>
      </c>
      <c r="G37" s="394">
        <f>M37*360-12902</f>
        <v>172138</v>
      </c>
      <c r="H37" s="394">
        <f>N37*360-12902</f>
        <v>172138</v>
      </c>
      <c r="I37" s="85"/>
      <c r="J37" s="395">
        <v>514.91</v>
      </c>
      <c r="K37" s="395">
        <v>514</v>
      </c>
      <c r="L37" s="395">
        <v>514</v>
      </c>
      <c r="M37" s="395">
        <v>514</v>
      </c>
      <c r="N37" s="395">
        <v>514</v>
      </c>
      <c r="O37" s="54" t="s">
        <v>794</v>
      </c>
      <c r="R37" s="1"/>
      <c r="S37" s="1"/>
      <c r="T37" s="1"/>
    </row>
    <row r="38" spans="1:20" s="31" customFormat="1" ht="18.75" x14ac:dyDescent="0.3">
      <c r="A38" s="47"/>
      <c r="B38" s="133" t="s">
        <v>444</v>
      </c>
      <c r="C38" s="134" t="s">
        <v>646</v>
      </c>
      <c r="D38" s="394"/>
      <c r="E38" s="394"/>
      <c r="F38" s="394"/>
      <c r="G38" s="394"/>
      <c r="H38" s="394"/>
      <c r="I38" s="85"/>
      <c r="J38" s="212"/>
      <c r="K38" s="212"/>
      <c r="L38" s="212"/>
      <c r="M38" s="212"/>
      <c r="N38" s="212"/>
      <c r="O38" s="54" t="s">
        <v>794</v>
      </c>
      <c r="R38" s="1"/>
      <c r="S38" s="1"/>
      <c r="T38" s="1"/>
    </row>
    <row r="39" spans="1:20" s="31" customFormat="1" ht="18.75" x14ac:dyDescent="0.3">
      <c r="A39" s="47"/>
      <c r="B39" s="133" t="s">
        <v>711</v>
      </c>
      <c r="C39" s="134" t="s">
        <v>647</v>
      </c>
      <c r="D39" s="394">
        <v>27700</v>
      </c>
      <c r="E39" s="394">
        <v>25000</v>
      </c>
      <c r="F39" s="394">
        <v>0</v>
      </c>
      <c r="G39" s="394">
        <v>0</v>
      </c>
      <c r="H39" s="394">
        <v>0</v>
      </c>
      <c r="I39" s="85"/>
      <c r="J39" s="212"/>
      <c r="K39" s="212"/>
      <c r="L39" s="212"/>
      <c r="M39" s="212"/>
      <c r="N39" s="212"/>
      <c r="O39" s="54" t="s">
        <v>794</v>
      </c>
      <c r="R39" s="1"/>
      <c r="S39" s="1"/>
      <c r="T39" s="1"/>
    </row>
    <row r="40" spans="1:20" s="31" customFormat="1" ht="18.75" x14ac:dyDescent="0.3">
      <c r="A40" s="47"/>
      <c r="B40" s="133" t="s">
        <v>712</v>
      </c>
      <c r="C40" s="134" t="s">
        <v>960</v>
      </c>
      <c r="D40" s="394">
        <v>75000</v>
      </c>
      <c r="E40" s="394">
        <v>76500</v>
      </c>
      <c r="F40" s="394">
        <v>78030</v>
      </c>
      <c r="G40" s="394">
        <v>78560</v>
      </c>
      <c r="H40" s="394">
        <v>89130</v>
      </c>
      <c r="I40" s="85"/>
      <c r="J40" s="395">
        <v>298</v>
      </c>
      <c r="K40" s="395">
        <v>298</v>
      </c>
      <c r="L40" s="395">
        <v>298</v>
      </c>
      <c r="M40" s="395">
        <v>298</v>
      </c>
      <c r="N40" s="395">
        <v>298</v>
      </c>
      <c r="O40" s="212">
        <v>298</v>
      </c>
      <c r="R40" s="1"/>
      <c r="S40" s="1"/>
      <c r="T40" s="1"/>
    </row>
    <row r="41" spans="1:20" s="31" customFormat="1" ht="18.75" x14ac:dyDescent="0.3">
      <c r="A41" s="47"/>
      <c r="B41" s="133" t="s">
        <v>713</v>
      </c>
      <c r="C41" s="134" t="s">
        <v>1242</v>
      </c>
      <c r="D41" s="394"/>
      <c r="E41" s="394">
        <f>+K41*'Student Info'!E24</f>
        <v>0</v>
      </c>
      <c r="F41" s="394">
        <f>+L41*'Student Info'!F24</f>
        <v>0</v>
      </c>
      <c r="G41" s="394">
        <f>+M41*'Student Info'!G24</f>
        <v>0</v>
      </c>
      <c r="H41" s="394">
        <f>+N41*'Student Info'!H24</f>
        <v>0</v>
      </c>
      <c r="I41" s="85"/>
      <c r="J41" s="212">
        <v>0</v>
      </c>
      <c r="K41" s="212">
        <v>0</v>
      </c>
      <c r="L41" s="212">
        <v>0</v>
      </c>
      <c r="M41" s="212">
        <v>0</v>
      </c>
      <c r="N41" s="212">
        <v>0</v>
      </c>
      <c r="O41" s="54" t="s">
        <v>794</v>
      </c>
      <c r="R41" s="1"/>
      <c r="S41" s="1"/>
      <c r="T41" s="1"/>
    </row>
    <row r="42" spans="1:20" s="31" customFormat="1" ht="18.75" x14ac:dyDescent="0.3">
      <c r="A42" s="47"/>
      <c r="B42" s="133" t="s">
        <v>714</v>
      </c>
      <c r="C42" s="134" t="s">
        <v>649</v>
      </c>
      <c r="D42" s="394">
        <v>0</v>
      </c>
      <c r="E42" s="394">
        <v>0</v>
      </c>
      <c r="F42" s="394">
        <v>0</v>
      </c>
      <c r="G42" s="394">
        <v>0</v>
      </c>
      <c r="H42" s="394">
        <v>0</v>
      </c>
      <c r="I42" s="85"/>
      <c r="J42" s="395">
        <v>750</v>
      </c>
      <c r="K42" s="395">
        <v>750</v>
      </c>
      <c r="L42" s="395">
        <v>750</v>
      </c>
      <c r="M42" s="395">
        <v>750</v>
      </c>
      <c r="N42" s="395">
        <v>750</v>
      </c>
      <c r="O42" s="54"/>
      <c r="R42" s="1"/>
      <c r="S42" s="1"/>
      <c r="T42" s="1"/>
    </row>
    <row r="43" spans="1:20" s="31" customFormat="1" ht="18.75" x14ac:dyDescent="0.3">
      <c r="A43" s="47"/>
      <c r="B43" s="133" t="s">
        <v>715</v>
      </c>
      <c r="C43" s="134" t="s">
        <v>650</v>
      </c>
      <c r="D43" s="394"/>
      <c r="E43" s="394"/>
      <c r="F43" s="394"/>
      <c r="G43" s="394"/>
      <c r="H43" s="394"/>
      <c r="I43" s="85"/>
      <c r="J43" s="59"/>
      <c r="K43" s="59"/>
      <c r="L43" s="59"/>
      <c r="M43" s="59"/>
      <c r="N43" s="59"/>
      <c r="O43" s="54"/>
      <c r="R43" s="1"/>
      <c r="S43" s="1"/>
      <c r="T43" s="1"/>
    </row>
    <row r="44" spans="1:20" s="31" customFormat="1" ht="18.75" x14ac:dyDescent="0.3">
      <c r="A44" s="47"/>
      <c r="B44" s="133" t="s">
        <v>961</v>
      </c>
      <c r="C44" s="134" t="s">
        <v>1203</v>
      </c>
      <c r="D44" s="394"/>
      <c r="E44" s="394"/>
      <c r="F44" s="394"/>
      <c r="G44" s="394"/>
      <c r="H44" s="394"/>
      <c r="I44" s="85"/>
      <c r="J44" s="59"/>
      <c r="K44" s="59"/>
      <c r="L44" s="59"/>
      <c r="M44" s="59"/>
      <c r="N44" s="59"/>
      <c r="O44" s="54"/>
      <c r="R44" s="1"/>
      <c r="S44" s="1"/>
      <c r="T44" s="1"/>
    </row>
    <row r="45" spans="1:20" s="31" customFormat="1" ht="18.75" x14ac:dyDescent="0.3">
      <c r="A45" s="47"/>
      <c r="B45" s="133" t="s">
        <v>962</v>
      </c>
      <c r="C45" s="134" t="s">
        <v>963</v>
      </c>
      <c r="D45" s="394"/>
      <c r="E45" s="394"/>
      <c r="F45" s="394"/>
      <c r="G45" s="394"/>
      <c r="H45" s="394"/>
      <c r="I45" s="85"/>
      <c r="J45" s="59"/>
      <c r="K45" s="59"/>
      <c r="L45" s="59"/>
      <c r="M45" s="59"/>
      <c r="N45" s="59"/>
      <c r="O45" s="54" t="s">
        <v>794</v>
      </c>
      <c r="R45" s="1"/>
      <c r="S45" s="1"/>
      <c r="T45" s="1"/>
    </row>
    <row r="46" spans="1:20" s="31" customFormat="1" ht="18.75" x14ac:dyDescent="0.3">
      <c r="A46" s="47"/>
      <c r="B46" s="73" t="s">
        <v>811</v>
      </c>
      <c r="C46" s="34"/>
      <c r="D46" s="173">
        <f>SUM(D33:D45)</f>
        <v>102700</v>
      </c>
      <c r="E46" s="173">
        <f>SUM(E33:E45)</f>
        <v>263313</v>
      </c>
      <c r="F46" s="173">
        <f>SUM(F33:F45)</f>
        <v>250168</v>
      </c>
      <c r="G46" s="173">
        <f>SUM(G33:G45)</f>
        <v>250698</v>
      </c>
      <c r="H46" s="173">
        <f>SUM(H33:H45)</f>
        <v>261268</v>
      </c>
      <c r="I46" s="86"/>
      <c r="J46" s="46"/>
      <c r="K46" s="46"/>
      <c r="L46" s="46"/>
      <c r="M46" s="46"/>
      <c r="N46" s="46"/>
      <c r="O46" s="50"/>
      <c r="R46" s="1"/>
      <c r="S46" s="1"/>
      <c r="T46" s="1"/>
    </row>
    <row r="47" spans="1:20" s="31" customFormat="1" ht="9" customHeight="1" thickBot="1" x14ac:dyDescent="0.35">
      <c r="A47" s="47"/>
      <c r="B47" s="72"/>
      <c r="C47" s="50"/>
      <c r="D47" s="290"/>
      <c r="E47" s="290"/>
      <c r="F47" s="290"/>
      <c r="G47" s="290"/>
      <c r="H47" s="290"/>
      <c r="I47" s="68"/>
      <c r="J47" s="68"/>
      <c r="K47" s="68"/>
      <c r="L47" s="68"/>
      <c r="M47" s="68"/>
      <c r="N47" s="68"/>
      <c r="O47" s="50"/>
      <c r="R47" s="1"/>
      <c r="S47" s="1"/>
      <c r="T47" s="1"/>
    </row>
    <row r="48" spans="1:20" ht="19.5" thickBot="1" x14ac:dyDescent="0.35">
      <c r="A48" s="76" t="s">
        <v>813</v>
      </c>
      <c r="B48" s="77"/>
      <c r="C48" s="77"/>
      <c r="D48" s="273">
        <f>SUM(D19,D30,D46)</f>
        <v>3630087.5784</v>
      </c>
      <c r="E48" s="273">
        <f>SUM(E19,E30,E46)</f>
        <v>3789601.6359999999</v>
      </c>
      <c r="F48" s="273">
        <f>SUM(F19,F30,F46)</f>
        <v>4141732.04</v>
      </c>
      <c r="G48" s="273">
        <f>SUM(G19,G30,G46)</f>
        <v>4391893</v>
      </c>
      <c r="H48" s="174">
        <f>SUM(H19,H30,H46)</f>
        <v>4511740</v>
      </c>
      <c r="I48" s="84"/>
    </row>
    <row r="49" spans="1:1" x14ac:dyDescent="0.25">
      <c r="A49" s="36"/>
    </row>
    <row r="50" spans="1:1" x14ac:dyDescent="0.25">
      <c r="A50" s="36"/>
    </row>
    <row r="51" spans="1:1" ht="18.75" x14ac:dyDescent="0.3">
      <c r="A51" s="47"/>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36"/>
    </row>
    <row r="71" spans="1:1" x14ac:dyDescent="0.25">
      <c r="A71" s="36"/>
    </row>
    <row r="72" spans="1:1" x14ac:dyDescent="0.25">
      <c r="A72" s="36"/>
    </row>
    <row r="73" spans="1:1" x14ac:dyDescent="0.25">
      <c r="A73" s="36"/>
    </row>
    <row r="74" spans="1:1" x14ac:dyDescent="0.25">
      <c r="A74" s="36"/>
    </row>
    <row r="75" spans="1:1" x14ac:dyDescent="0.25">
      <c r="A75" s="36"/>
    </row>
    <row r="76" spans="1:1" x14ac:dyDescent="0.25">
      <c r="A76" s="36"/>
    </row>
    <row r="77" spans="1:1" x14ac:dyDescent="0.25">
      <c r="A77" s="36"/>
    </row>
    <row r="78" spans="1:1" x14ac:dyDescent="0.25">
      <c r="A78" s="36"/>
    </row>
    <row r="79" spans="1:1" x14ac:dyDescent="0.25">
      <c r="A79" s="36"/>
    </row>
    <row r="80" spans="1:1" x14ac:dyDescent="0.25">
      <c r="A80" s="36"/>
    </row>
    <row r="81" spans="1:1" x14ac:dyDescent="0.25">
      <c r="A81" s="36"/>
    </row>
    <row r="82" spans="1:1" x14ac:dyDescent="0.25">
      <c r="A82" s="36"/>
    </row>
    <row r="83" spans="1:1" x14ac:dyDescent="0.25">
      <c r="A83" s="36"/>
    </row>
    <row r="84" spans="1:1" x14ac:dyDescent="0.25">
      <c r="A84" s="36"/>
    </row>
    <row r="85" spans="1:1" x14ac:dyDescent="0.25">
      <c r="A85" s="36"/>
    </row>
    <row r="86" spans="1:1" x14ac:dyDescent="0.25">
      <c r="A86" s="36"/>
    </row>
    <row r="87" spans="1:1" x14ac:dyDescent="0.25">
      <c r="A87" s="36"/>
    </row>
    <row r="88" spans="1:1" x14ac:dyDescent="0.25">
      <c r="A88" s="36"/>
    </row>
    <row r="89" spans="1:1" x14ac:dyDescent="0.25">
      <c r="A89" s="36"/>
    </row>
    <row r="90" spans="1:1" x14ac:dyDescent="0.25">
      <c r="A90" s="36"/>
    </row>
    <row r="91" spans="1:1" x14ac:dyDescent="0.25">
      <c r="A91" s="36"/>
    </row>
    <row r="92" spans="1:1" x14ac:dyDescent="0.25">
      <c r="A92" s="36"/>
    </row>
    <row r="93" spans="1:1" x14ac:dyDescent="0.25">
      <c r="A93" s="36"/>
    </row>
    <row r="94" spans="1:1" x14ac:dyDescent="0.25">
      <c r="A94" s="36"/>
    </row>
    <row r="95" spans="1:1" x14ac:dyDescent="0.25">
      <c r="A95" s="36"/>
    </row>
    <row r="96" spans="1:1" x14ac:dyDescent="0.25">
      <c r="A96" s="36"/>
    </row>
    <row r="97" spans="1:1" x14ac:dyDescent="0.25">
      <c r="A97" s="36"/>
    </row>
    <row r="98" spans="1:1" x14ac:dyDescent="0.25">
      <c r="A98" s="36"/>
    </row>
    <row r="99" spans="1:1" x14ac:dyDescent="0.25">
      <c r="A99" s="36"/>
    </row>
    <row r="100" spans="1:1" x14ac:dyDescent="0.25">
      <c r="A100" s="36"/>
    </row>
    <row r="101" spans="1:1" x14ac:dyDescent="0.25">
      <c r="A101" s="36"/>
    </row>
    <row r="102" spans="1:1" x14ac:dyDescent="0.25">
      <c r="A102" s="36"/>
    </row>
    <row r="103" spans="1:1" x14ac:dyDescent="0.25">
      <c r="A103" s="36"/>
    </row>
    <row r="104" spans="1:1" x14ac:dyDescent="0.25">
      <c r="A104" s="36"/>
    </row>
    <row r="105" spans="1:1" x14ac:dyDescent="0.25">
      <c r="A105" s="36"/>
    </row>
    <row r="106" spans="1:1" x14ac:dyDescent="0.25">
      <c r="A106" s="36"/>
    </row>
    <row r="107" spans="1:1" x14ac:dyDescent="0.25">
      <c r="A107" s="36"/>
    </row>
    <row r="108" spans="1:1" x14ac:dyDescent="0.25">
      <c r="A108" s="36"/>
    </row>
    <row r="109" spans="1:1" x14ac:dyDescent="0.25">
      <c r="A109" s="36"/>
    </row>
    <row r="110" spans="1:1" x14ac:dyDescent="0.25">
      <c r="A110" s="36"/>
    </row>
    <row r="111" spans="1:1" x14ac:dyDescent="0.25">
      <c r="A111" s="36"/>
    </row>
    <row r="112" spans="1:1" x14ac:dyDescent="0.25">
      <c r="A112" s="36"/>
    </row>
    <row r="113" spans="1:1" x14ac:dyDescent="0.25">
      <c r="A113" s="36"/>
    </row>
    <row r="114" spans="1:1" x14ac:dyDescent="0.25">
      <c r="A114" s="36"/>
    </row>
    <row r="115" spans="1:1" x14ac:dyDescent="0.25">
      <c r="A115" s="36"/>
    </row>
    <row r="116" spans="1:1" x14ac:dyDescent="0.25">
      <c r="A116" s="36"/>
    </row>
    <row r="117" spans="1:1" x14ac:dyDescent="0.25">
      <c r="A117" s="36"/>
    </row>
    <row r="118" spans="1:1" x14ac:dyDescent="0.25">
      <c r="A118" s="36"/>
    </row>
    <row r="119" spans="1:1" x14ac:dyDescent="0.25">
      <c r="A119" s="36"/>
    </row>
    <row r="120" spans="1:1" x14ac:dyDescent="0.25">
      <c r="A120" s="36"/>
    </row>
  </sheetData>
  <sortState ref="B12:E19">
    <sortCondition ref="B12:B19"/>
  </sortState>
  <customSheetViews>
    <customSheetView guid="{4EB13151-49F2-48E5-8912-358F31E4FF0D}" showPageBreaks="1" fitToPage="1" printArea="1" hiddenColumns="1">
      <pane xSplit="3" ySplit="6" topLeftCell="D7" activePane="bottomRight" state="frozenSplit"/>
      <selection pane="bottomRight" activeCell="E24" sqref="E24"/>
      <pageMargins left="0.25" right="0.25" top="0.5" bottom="0.25" header="0.3" footer="0.3"/>
      <pageSetup scale="64" orientation="landscape" r:id="rId1"/>
      <headerFooter alignWithMargins="0">
        <oddHeader>&amp;A</oddHeader>
        <oddFooter>Page &amp;P</oddFooter>
      </headerFooter>
    </customSheetView>
    <customSheetView guid="{9376E736-6BC6-F744-8C65-D2B2C92BC104}" showPageBreaks="1" fitToPage="1" printArea="1" hiddenColumns="1">
      <pane xSplit="3" ySplit="6" topLeftCell="D7" activePane="bottomRight" state="frozenSplit"/>
      <selection pane="bottomRight" activeCell="E6" sqref="E6"/>
      <pageMargins left="0.25" right="0.25" top="0.5" bottom="0.25" header="0.3" footer="0.3"/>
      <pageSetup scale="60" orientation="landscape" r:id="rId2"/>
      <headerFooter alignWithMargins="0">
        <oddHeader>&amp;A</oddHeader>
        <oddFooter>Page &amp;P</oddFooter>
      </headerFooter>
    </customSheetView>
  </customSheetViews>
  <mergeCells count="1">
    <mergeCell ref="J8:N9"/>
  </mergeCells>
  <phoneticPr fontId="53" type="noConversion"/>
  <pageMargins left="0.25" right="0.25" top="0.5" bottom="0.25" header="0.3" footer="0.3"/>
  <pageSetup scale="64" orientation="landscape" r:id="rId3"/>
  <headerFooter alignWithMargins="0">
    <oddHeader>&amp;A</oddHeader>
    <oddFooter>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pageSetUpPr fitToPage="1"/>
  </sheetPr>
  <dimension ref="A1:I168"/>
  <sheetViews>
    <sheetView workbookViewId="0">
      <pane xSplit="3" ySplit="7" topLeftCell="D35" activePane="bottomRight" state="frozenSplit"/>
      <selection pane="topRight" activeCell="D1" sqref="D1"/>
      <selection pane="bottomLeft" activeCell="A8" sqref="A8"/>
      <selection pane="bottomRight" activeCell="E46" sqref="E46"/>
    </sheetView>
  </sheetViews>
  <sheetFormatPr defaultColWidth="8.85546875" defaultRowHeight="15.75" outlineLevelRow="1" outlineLevelCol="1" x14ac:dyDescent="0.25"/>
  <cols>
    <col min="1" max="1" width="5.42578125" style="35" customWidth="1"/>
    <col min="2" max="2" width="9.42578125" style="1" customWidth="1"/>
    <col min="3" max="3" width="42.42578125" style="1" customWidth="1"/>
    <col min="4" max="4" width="20.42578125" style="31" bestFit="1" customWidth="1"/>
    <col min="5" max="8" width="20.42578125" style="31" customWidth="1" outlineLevel="1"/>
    <col min="9" max="9" width="12.42578125" style="31" customWidth="1"/>
    <col min="10" max="257" width="8.85546875" style="1"/>
    <col min="258" max="258" width="22.85546875" style="1" customWidth="1"/>
    <col min="259" max="513" width="8.85546875" style="1"/>
    <col min="514" max="514" width="22.85546875" style="1" customWidth="1"/>
    <col min="515" max="769" width="8.85546875" style="1"/>
    <col min="770" max="770" width="22.85546875" style="1" customWidth="1"/>
    <col min="771" max="1025" width="8.85546875" style="1"/>
    <col min="1026" max="1026" width="22.85546875" style="1" customWidth="1"/>
    <col min="1027" max="1281" width="8.85546875" style="1"/>
    <col min="1282" max="1282" width="22.85546875" style="1" customWidth="1"/>
    <col min="1283" max="1537" width="8.85546875" style="1"/>
    <col min="1538" max="1538" width="22.85546875" style="1" customWidth="1"/>
    <col min="1539" max="1793" width="8.85546875" style="1"/>
    <col min="1794" max="1794" width="22.85546875" style="1" customWidth="1"/>
    <col min="1795" max="2049" width="8.85546875" style="1"/>
    <col min="2050" max="2050" width="22.85546875" style="1" customWidth="1"/>
    <col min="2051" max="2305" width="8.85546875" style="1"/>
    <col min="2306" max="2306" width="22.85546875" style="1" customWidth="1"/>
    <col min="2307" max="2561" width="8.85546875" style="1"/>
    <col min="2562" max="2562" width="22.85546875" style="1" customWidth="1"/>
    <col min="2563" max="2817" width="8.85546875" style="1"/>
    <col min="2818" max="2818" width="22.85546875" style="1" customWidth="1"/>
    <col min="2819" max="3073" width="8.85546875" style="1"/>
    <col min="3074" max="3074" width="22.85546875" style="1" customWidth="1"/>
    <col min="3075" max="3329" width="8.85546875" style="1"/>
    <col min="3330" max="3330" width="22.85546875" style="1" customWidth="1"/>
    <col min="3331" max="3585" width="8.85546875" style="1"/>
    <col min="3586" max="3586" width="22.85546875" style="1" customWidth="1"/>
    <col min="3587" max="3841" width="8.85546875" style="1"/>
    <col min="3842" max="3842" width="22.85546875" style="1" customWidth="1"/>
    <col min="3843" max="4097" width="8.85546875" style="1"/>
    <col min="4098" max="4098" width="22.85546875" style="1" customWidth="1"/>
    <col min="4099" max="4353" width="8.85546875" style="1"/>
    <col min="4354" max="4354" width="22.85546875" style="1" customWidth="1"/>
    <col min="4355" max="4609" width="8.85546875" style="1"/>
    <col min="4610" max="4610" width="22.85546875" style="1" customWidth="1"/>
    <col min="4611" max="4865" width="8.85546875" style="1"/>
    <col min="4866" max="4866" width="22.85546875" style="1" customWidth="1"/>
    <col min="4867" max="5121" width="8.85546875" style="1"/>
    <col min="5122" max="5122" width="22.85546875" style="1" customWidth="1"/>
    <col min="5123" max="5377" width="8.85546875" style="1"/>
    <col min="5378" max="5378" width="22.85546875" style="1" customWidth="1"/>
    <col min="5379" max="5633" width="8.85546875" style="1"/>
    <col min="5634" max="5634" width="22.85546875" style="1" customWidth="1"/>
    <col min="5635" max="5889" width="8.85546875" style="1"/>
    <col min="5890" max="5890" width="22.85546875" style="1" customWidth="1"/>
    <col min="5891" max="6145" width="8.85546875" style="1"/>
    <col min="6146" max="6146" width="22.85546875" style="1" customWidth="1"/>
    <col min="6147" max="6401" width="8.85546875" style="1"/>
    <col min="6402" max="6402" width="22.85546875" style="1" customWidth="1"/>
    <col min="6403" max="6657" width="8.85546875" style="1"/>
    <col min="6658" max="6658" width="22.85546875" style="1" customWidth="1"/>
    <col min="6659" max="6913" width="8.85546875" style="1"/>
    <col min="6914" max="6914" width="22.85546875" style="1" customWidth="1"/>
    <col min="6915" max="7169" width="8.85546875" style="1"/>
    <col min="7170" max="7170" width="22.85546875" style="1" customWidth="1"/>
    <col min="7171" max="7425" width="8.85546875" style="1"/>
    <col min="7426" max="7426" width="22.85546875" style="1" customWidth="1"/>
    <col min="7427" max="7681" width="8.85546875" style="1"/>
    <col min="7682" max="7682" width="22.85546875" style="1" customWidth="1"/>
    <col min="7683" max="7937" width="8.85546875" style="1"/>
    <col min="7938" max="7938" width="22.85546875" style="1" customWidth="1"/>
    <col min="7939" max="8193" width="8.85546875" style="1"/>
    <col min="8194" max="8194" width="22.85546875" style="1" customWidth="1"/>
    <col min="8195" max="8449" width="8.85546875" style="1"/>
    <col min="8450" max="8450" width="22.85546875" style="1" customWidth="1"/>
    <col min="8451" max="8705" width="8.85546875" style="1"/>
    <col min="8706" max="8706" width="22.85546875" style="1" customWidth="1"/>
    <col min="8707" max="8961" width="8.85546875" style="1"/>
    <col min="8962" max="8962" width="22.85546875" style="1" customWidth="1"/>
    <col min="8963" max="9217" width="8.85546875" style="1"/>
    <col min="9218" max="9218" width="22.85546875" style="1" customWidth="1"/>
    <col min="9219" max="9473" width="8.85546875" style="1"/>
    <col min="9474" max="9474" width="22.85546875" style="1" customWidth="1"/>
    <col min="9475" max="9729" width="8.85546875" style="1"/>
    <col min="9730" max="9730" width="22.85546875" style="1" customWidth="1"/>
    <col min="9731" max="9985" width="8.85546875" style="1"/>
    <col min="9986" max="9986" width="22.85546875" style="1" customWidth="1"/>
    <col min="9987" max="10241" width="8.85546875" style="1"/>
    <col min="10242" max="10242" width="22.85546875" style="1" customWidth="1"/>
    <col min="10243" max="10497" width="8.85546875" style="1"/>
    <col min="10498" max="10498" width="22.85546875" style="1" customWidth="1"/>
    <col min="10499" max="10753" width="8.85546875" style="1"/>
    <col min="10754" max="10754" width="22.85546875" style="1" customWidth="1"/>
    <col min="10755" max="11009" width="8.85546875" style="1"/>
    <col min="11010" max="11010" width="22.85546875" style="1" customWidth="1"/>
    <col min="11011" max="11265" width="8.85546875" style="1"/>
    <col min="11266" max="11266" width="22.85546875" style="1" customWidth="1"/>
    <col min="11267" max="11521" width="8.85546875" style="1"/>
    <col min="11522" max="11522" width="22.85546875" style="1" customWidth="1"/>
    <col min="11523" max="11777" width="8.85546875" style="1"/>
    <col min="11778" max="11778" width="22.85546875" style="1" customWidth="1"/>
    <col min="11779" max="12033" width="8.85546875" style="1"/>
    <col min="12034" max="12034" width="22.85546875" style="1" customWidth="1"/>
    <col min="12035" max="12289" width="8.85546875" style="1"/>
    <col min="12290" max="12290" width="22.85546875" style="1" customWidth="1"/>
    <col min="12291" max="12545" width="8.85546875" style="1"/>
    <col min="12546" max="12546" width="22.85546875" style="1" customWidth="1"/>
    <col min="12547" max="12801" width="8.85546875" style="1"/>
    <col min="12802" max="12802" width="22.85546875" style="1" customWidth="1"/>
    <col min="12803" max="13057" width="8.85546875" style="1"/>
    <col min="13058" max="13058" width="22.85546875" style="1" customWidth="1"/>
    <col min="13059" max="13313" width="8.85546875" style="1"/>
    <col min="13314" max="13314" width="22.85546875" style="1" customWidth="1"/>
    <col min="13315" max="13569" width="8.85546875" style="1"/>
    <col min="13570" max="13570" width="22.85546875" style="1" customWidth="1"/>
    <col min="13571" max="13825" width="8.85546875" style="1"/>
    <col min="13826" max="13826" width="22.85546875" style="1" customWidth="1"/>
    <col min="13827" max="14081" width="8.85546875" style="1"/>
    <col min="14082" max="14082" width="22.85546875" style="1" customWidth="1"/>
    <col min="14083" max="14337" width="8.85546875" style="1"/>
    <col min="14338" max="14338" width="22.85546875" style="1" customWidth="1"/>
    <col min="14339" max="14593" width="8.85546875" style="1"/>
    <col min="14594" max="14594" width="22.85546875" style="1" customWidth="1"/>
    <col min="14595" max="14849" width="8.85546875" style="1"/>
    <col min="14850" max="14850" width="22.85546875" style="1" customWidth="1"/>
    <col min="14851" max="15105" width="8.85546875" style="1"/>
    <col min="15106" max="15106" width="22.85546875" style="1" customWidth="1"/>
    <col min="15107" max="15361" width="8.85546875" style="1"/>
    <col min="15362" max="15362" width="22.85546875" style="1" customWidth="1"/>
    <col min="15363" max="15617" width="8.85546875" style="1"/>
    <col min="15618" max="15618" width="22.85546875" style="1" customWidth="1"/>
    <col min="15619" max="15873" width="8.85546875" style="1"/>
    <col min="15874" max="15874" width="22.85546875" style="1" customWidth="1"/>
    <col min="15875" max="16129" width="8.85546875" style="1"/>
    <col min="16130" max="16130" width="22.85546875" style="1" customWidth="1"/>
    <col min="16131" max="16384" width="8.85546875" style="1"/>
  </cols>
  <sheetData>
    <row r="1" spans="1:8" ht="20.25" x14ac:dyDescent="0.3">
      <c r="A1" s="22" t="str">
        <f>'Student Info'!$A$1</f>
        <v>Blue Oak Charter School</v>
      </c>
    </row>
    <row r="2" spans="1:8" ht="18.75" x14ac:dyDescent="0.3">
      <c r="A2" s="21" t="s">
        <v>766</v>
      </c>
      <c r="E2" s="177" t="s">
        <v>1271</v>
      </c>
      <c r="F2" s="172"/>
      <c r="G2" s="172"/>
      <c r="H2" s="172"/>
    </row>
    <row r="3" spans="1:8" ht="18.75" x14ac:dyDescent="0.3">
      <c r="A3" s="21" t="str">
        <f>'Student Info'!$B$3</f>
        <v>Five Year Budget, 2017-18 to 2021-22</v>
      </c>
      <c r="E3" s="170">
        <v>3.1899999999999998E-2</v>
      </c>
      <c r="F3" s="170">
        <v>2.35E-2</v>
      </c>
      <c r="G3" s="170">
        <v>2.5700000000000001E-2</v>
      </c>
      <c r="H3" s="170">
        <v>2.7E-2</v>
      </c>
    </row>
    <row r="4" spans="1:8" ht="29.25" customHeight="1" x14ac:dyDescent="0.25"/>
    <row r="5" spans="1:8" ht="23.25" customHeight="1" x14ac:dyDescent="0.25"/>
    <row r="6" spans="1:8" ht="18.75" x14ac:dyDescent="0.3">
      <c r="A6" s="29"/>
      <c r="B6" s="29"/>
      <c r="C6" s="29"/>
    </row>
    <row r="7" spans="1:8" ht="19.5" thickBot="1" x14ac:dyDescent="0.35">
      <c r="A7" s="30" t="s">
        <v>746</v>
      </c>
      <c r="B7" s="30" t="s">
        <v>747</v>
      </c>
      <c r="C7" s="30" t="s">
        <v>748</v>
      </c>
      <c r="D7" s="32" t="str">
        <f>'Student Info'!D$7</f>
        <v>2017-18</v>
      </c>
      <c r="E7" s="32" t="str">
        <f>'Student Info'!E$7</f>
        <v>2018-19</v>
      </c>
      <c r="F7" s="32" t="str">
        <f>'Student Info'!F$7</f>
        <v>2019-20</v>
      </c>
      <c r="G7" s="32" t="str">
        <f>'Student Info'!G$7</f>
        <v>2020-21</v>
      </c>
      <c r="H7" s="32" t="str">
        <f>'Student Info'!H$7</f>
        <v>2021-22</v>
      </c>
    </row>
    <row r="8" spans="1:8" x14ac:dyDescent="0.25">
      <c r="A8" s="34" t="s">
        <v>697</v>
      </c>
      <c r="B8" s="2"/>
      <c r="C8" s="3"/>
    </row>
    <row r="9" spans="1:8" x14ac:dyDescent="0.25">
      <c r="A9" s="36"/>
      <c r="B9" s="135" t="s">
        <v>90</v>
      </c>
      <c r="C9" s="385" t="s">
        <v>609</v>
      </c>
      <c r="D9" s="394">
        <v>15500</v>
      </c>
      <c r="E9" s="394">
        <f>IF(D9="","",D9*(1+E$3))+25000</f>
        <v>40994.449999999997</v>
      </c>
      <c r="F9" s="394">
        <f>IF(E9="","",E9*(1+F$3))</f>
        <v>41957.819575000001</v>
      </c>
      <c r="G9" s="394">
        <f>IF(F9="","",F9*(1+G$3))</f>
        <v>43036.135538077506</v>
      </c>
      <c r="H9" s="394">
        <f>IF(G9="","",G9*(1+H$3))</f>
        <v>44198.111197605598</v>
      </c>
    </row>
    <row r="10" spans="1:8" x14ac:dyDescent="0.25">
      <c r="A10" s="36"/>
      <c r="B10" s="135" t="s">
        <v>3</v>
      </c>
      <c r="C10" s="385" t="s">
        <v>610</v>
      </c>
      <c r="D10" s="394">
        <v>750</v>
      </c>
      <c r="E10" s="394">
        <f t="shared" ref="E10:H25" si="0">IF(D10="","",D10*(1+E$3))</f>
        <v>773.92500000000007</v>
      </c>
      <c r="F10" s="394">
        <f t="shared" si="0"/>
        <v>792.11223750000011</v>
      </c>
      <c r="G10" s="394">
        <f t="shared" si="0"/>
        <v>812.46952200375017</v>
      </c>
      <c r="H10" s="394">
        <f t="shared" si="0"/>
        <v>834.4061990978513</v>
      </c>
    </row>
    <row r="11" spans="1:8" x14ac:dyDescent="0.25">
      <c r="A11" s="36"/>
      <c r="B11" s="135" t="s">
        <v>94</v>
      </c>
      <c r="C11" s="385" t="s">
        <v>612</v>
      </c>
      <c r="D11" s="394">
        <v>13000</v>
      </c>
      <c r="E11" s="394">
        <f t="shared" si="0"/>
        <v>13414.7</v>
      </c>
      <c r="F11" s="394">
        <f t="shared" si="0"/>
        <v>13729.945450000001</v>
      </c>
      <c r="G11" s="394">
        <f t="shared" si="0"/>
        <v>14082.805048065002</v>
      </c>
      <c r="H11" s="394">
        <f t="shared" si="0"/>
        <v>14463.040784362756</v>
      </c>
    </row>
    <row r="12" spans="1:8" x14ac:dyDescent="0.25">
      <c r="A12" s="36"/>
      <c r="B12" s="159" t="s">
        <v>847</v>
      </c>
      <c r="C12" s="385" t="s">
        <v>611</v>
      </c>
      <c r="D12" s="394">
        <v>31000</v>
      </c>
      <c r="E12" s="394">
        <f t="shared" si="0"/>
        <v>31988.9</v>
      </c>
      <c r="F12" s="394">
        <f t="shared" si="0"/>
        <v>32740.639150000003</v>
      </c>
      <c r="G12" s="394">
        <f t="shared" si="0"/>
        <v>33582.073576155002</v>
      </c>
      <c r="H12" s="394">
        <f t="shared" si="0"/>
        <v>34488.789562711187</v>
      </c>
    </row>
    <row r="13" spans="1:8" x14ac:dyDescent="0.25">
      <c r="A13" s="36"/>
      <c r="B13" s="135" t="s">
        <v>96</v>
      </c>
      <c r="C13" s="385" t="s">
        <v>613</v>
      </c>
      <c r="D13" s="394">
        <v>2000</v>
      </c>
      <c r="E13" s="394">
        <f t="shared" si="0"/>
        <v>2063.8000000000002</v>
      </c>
      <c r="F13" s="394">
        <f t="shared" si="0"/>
        <v>2112.2993000000001</v>
      </c>
      <c r="G13" s="394">
        <f t="shared" si="0"/>
        <v>2166.5853920100003</v>
      </c>
      <c r="H13" s="394">
        <f t="shared" si="0"/>
        <v>2225.0831975942701</v>
      </c>
    </row>
    <row r="14" spans="1:8" x14ac:dyDescent="0.25">
      <c r="A14" s="36"/>
      <c r="B14" s="135" t="s">
        <v>698</v>
      </c>
      <c r="C14" s="385" t="s">
        <v>848</v>
      </c>
      <c r="D14" s="394">
        <v>0</v>
      </c>
      <c r="E14" s="394">
        <f t="shared" si="0"/>
        <v>0</v>
      </c>
      <c r="F14" s="394">
        <f t="shared" si="0"/>
        <v>0</v>
      </c>
      <c r="G14" s="394">
        <f t="shared" si="0"/>
        <v>0</v>
      </c>
      <c r="H14" s="394">
        <f t="shared" si="0"/>
        <v>0</v>
      </c>
    </row>
    <row r="15" spans="1:8" ht="14.25" customHeight="1" outlineLevel="1" x14ac:dyDescent="0.25">
      <c r="A15" s="36"/>
      <c r="B15" s="379">
        <v>4381</v>
      </c>
      <c r="C15" s="385" t="s">
        <v>1260</v>
      </c>
      <c r="D15" s="394">
        <v>4000</v>
      </c>
      <c r="E15" s="394">
        <f t="shared" si="0"/>
        <v>4127.6000000000004</v>
      </c>
      <c r="F15" s="394">
        <f t="shared" si="0"/>
        <v>4224.5986000000003</v>
      </c>
      <c r="G15" s="394">
        <f t="shared" si="0"/>
        <v>4333.1707840200006</v>
      </c>
      <c r="H15" s="394">
        <f t="shared" si="0"/>
        <v>4450.1663951885403</v>
      </c>
    </row>
    <row r="16" spans="1:8" hidden="1" outlineLevel="1" x14ac:dyDescent="0.25">
      <c r="A16" s="36"/>
      <c r="B16" s="135"/>
      <c r="C16" s="385"/>
      <c r="D16" s="394" t="s">
        <v>1222</v>
      </c>
      <c r="E16" s="394" t="str">
        <f t="shared" si="0"/>
        <v/>
      </c>
      <c r="F16" s="394" t="str">
        <f t="shared" si="0"/>
        <v/>
      </c>
      <c r="G16" s="394" t="str">
        <f t="shared" si="0"/>
        <v/>
      </c>
      <c r="H16" s="394" t="str">
        <f t="shared" si="0"/>
        <v/>
      </c>
    </row>
    <row r="17" spans="1:9" hidden="1" outlineLevel="1" x14ac:dyDescent="0.25">
      <c r="A17" s="36"/>
      <c r="B17" s="135"/>
      <c r="C17" s="385"/>
      <c r="D17" s="394" t="s">
        <v>1222</v>
      </c>
      <c r="E17" s="394" t="str">
        <f t="shared" si="0"/>
        <v/>
      </c>
      <c r="F17" s="394" t="str">
        <f t="shared" si="0"/>
        <v/>
      </c>
      <c r="G17" s="394" t="str">
        <f t="shared" si="0"/>
        <v/>
      </c>
      <c r="H17" s="394" t="str">
        <f t="shared" si="0"/>
        <v/>
      </c>
    </row>
    <row r="18" spans="1:9" hidden="1" outlineLevel="1" x14ac:dyDescent="0.25">
      <c r="A18" s="36"/>
      <c r="B18" s="135"/>
      <c r="C18" s="385"/>
      <c r="D18" s="394" t="s">
        <v>1222</v>
      </c>
      <c r="E18" s="394" t="str">
        <f t="shared" si="0"/>
        <v/>
      </c>
      <c r="F18" s="394" t="str">
        <f t="shared" si="0"/>
        <v/>
      </c>
      <c r="G18" s="394" t="str">
        <f t="shared" si="0"/>
        <v/>
      </c>
      <c r="H18" s="394" t="str">
        <f t="shared" si="0"/>
        <v/>
      </c>
    </row>
    <row r="19" spans="1:9" hidden="1" outlineLevel="1" x14ac:dyDescent="0.25">
      <c r="A19" s="36"/>
      <c r="B19" s="135"/>
      <c r="C19" s="385"/>
      <c r="D19" s="394" t="s">
        <v>1222</v>
      </c>
      <c r="E19" s="394" t="str">
        <f t="shared" si="0"/>
        <v/>
      </c>
      <c r="F19" s="394" t="str">
        <f t="shared" si="0"/>
        <v/>
      </c>
      <c r="G19" s="394" t="str">
        <f t="shared" si="0"/>
        <v/>
      </c>
      <c r="H19" s="394" t="str">
        <f t="shared" si="0"/>
        <v/>
      </c>
    </row>
    <row r="20" spans="1:9" hidden="1" outlineLevel="1" x14ac:dyDescent="0.25">
      <c r="A20" s="36"/>
      <c r="B20" s="135"/>
      <c r="C20" s="385"/>
      <c r="D20" s="394" t="s">
        <v>1222</v>
      </c>
      <c r="E20" s="394" t="str">
        <f t="shared" si="0"/>
        <v/>
      </c>
      <c r="F20" s="394" t="str">
        <f t="shared" si="0"/>
        <v/>
      </c>
      <c r="G20" s="394" t="str">
        <f t="shared" si="0"/>
        <v/>
      </c>
      <c r="H20" s="394" t="str">
        <f t="shared" si="0"/>
        <v/>
      </c>
    </row>
    <row r="21" spans="1:9" hidden="1" outlineLevel="1" x14ac:dyDescent="0.25">
      <c r="A21" s="36"/>
      <c r="B21" s="135"/>
      <c r="C21" s="385"/>
      <c r="D21" s="394" t="s">
        <v>1222</v>
      </c>
      <c r="E21" s="394" t="str">
        <f t="shared" si="0"/>
        <v/>
      </c>
      <c r="F21" s="394" t="str">
        <f t="shared" si="0"/>
        <v/>
      </c>
      <c r="G21" s="394" t="str">
        <f t="shared" si="0"/>
        <v/>
      </c>
      <c r="H21" s="394" t="str">
        <f t="shared" si="0"/>
        <v/>
      </c>
    </row>
    <row r="22" spans="1:9" hidden="1" outlineLevel="1" x14ac:dyDescent="0.25">
      <c r="A22" s="36"/>
      <c r="B22" s="135"/>
      <c r="C22" s="385"/>
      <c r="D22" s="394" t="s">
        <v>1222</v>
      </c>
      <c r="E22" s="394" t="str">
        <f t="shared" si="0"/>
        <v/>
      </c>
      <c r="F22" s="394" t="str">
        <f t="shared" si="0"/>
        <v/>
      </c>
      <c r="G22" s="394" t="str">
        <f t="shared" si="0"/>
        <v/>
      </c>
      <c r="H22" s="394" t="str">
        <f t="shared" si="0"/>
        <v/>
      </c>
    </row>
    <row r="23" spans="1:9" hidden="1" outlineLevel="1" x14ac:dyDescent="0.25">
      <c r="A23" s="36"/>
      <c r="B23" s="135"/>
      <c r="C23" s="385"/>
      <c r="D23" s="394" t="s">
        <v>1222</v>
      </c>
      <c r="E23" s="394" t="str">
        <f t="shared" si="0"/>
        <v/>
      </c>
      <c r="F23" s="394" t="str">
        <f t="shared" si="0"/>
        <v/>
      </c>
      <c r="G23" s="394" t="str">
        <f t="shared" si="0"/>
        <v/>
      </c>
      <c r="H23" s="394" t="str">
        <f t="shared" si="0"/>
        <v/>
      </c>
    </row>
    <row r="24" spans="1:9" hidden="1" outlineLevel="1" x14ac:dyDescent="0.25">
      <c r="A24" s="36"/>
      <c r="B24" s="135"/>
      <c r="C24" s="385"/>
      <c r="D24" s="394" t="s">
        <v>1222</v>
      </c>
      <c r="E24" s="394" t="str">
        <f t="shared" si="0"/>
        <v/>
      </c>
      <c r="F24" s="394" t="str">
        <f t="shared" si="0"/>
        <v/>
      </c>
      <c r="G24" s="394" t="str">
        <f t="shared" si="0"/>
        <v/>
      </c>
      <c r="H24" s="394" t="str">
        <f t="shared" si="0"/>
        <v/>
      </c>
    </row>
    <row r="25" spans="1:9" collapsed="1" x14ac:dyDescent="0.25">
      <c r="A25" s="36"/>
      <c r="B25" s="135" t="s">
        <v>98</v>
      </c>
      <c r="C25" s="376" t="s">
        <v>948</v>
      </c>
      <c r="D25" s="394">
        <v>386</v>
      </c>
      <c r="E25" s="394"/>
      <c r="F25" s="394" t="str">
        <f t="shared" si="0"/>
        <v/>
      </c>
      <c r="G25" s="394" t="str">
        <f t="shared" si="0"/>
        <v/>
      </c>
      <c r="H25" s="394" t="str">
        <f t="shared" si="0"/>
        <v/>
      </c>
    </row>
    <row r="26" spans="1:9" x14ac:dyDescent="0.25">
      <c r="A26" s="36"/>
      <c r="B26" s="33" t="s">
        <v>566</v>
      </c>
      <c r="C26" s="386" t="s">
        <v>740</v>
      </c>
      <c r="D26" s="387">
        <f>IF(SUM(D8:D25)&gt;0,SUM(D8:D25),"")</f>
        <v>66636</v>
      </c>
      <c r="E26" s="387">
        <f>IF(SUM(E8:E25)&gt;0,SUM(E8:E25),"")</f>
        <v>93363.375000000015</v>
      </c>
      <c r="F26" s="387">
        <f>IF(SUM(F8:F25)&gt;0,SUM(F8:F25),"")</f>
        <v>95557.414312499997</v>
      </c>
      <c r="G26" s="387">
        <f>IF(SUM(G8:G25)&gt;0,SUM(G8:G25),"")</f>
        <v>98013.239860331261</v>
      </c>
      <c r="H26" s="387">
        <f>IF(SUM(H8:H25)&gt;0,SUM(H8:H25),"")</f>
        <v>100659.5973365602</v>
      </c>
    </row>
    <row r="27" spans="1:9" x14ac:dyDescent="0.25">
      <c r="A27" s="36"/>
      <c r="B27" s="4"/>
      <c r="C27" s="388"/>
      <c r="D27" s="389"/>
      <c r="E27" s="389"/>
      <c r="F27" s="389"/>
      <c r="G27" s="389"/>
      <c r="H27" s="389"/>
    </row>
    <row r="28" spans="1:9" x14ac:dyDescent="0.25">
      <c r="A28" s="5" t="s">
        <v>741</v>
      </c>
      <c r="B28" s="4"/>
      <c r="C28" s="388"/>
      <c r="D28" s="389"/>
      <c r="E28" s="389"/>
      <c r="F28" s="389"/>
      <c r="G28" s="389"/>
      <c r="H28" s="389"/>
    </row>
    <row r="29" spans="1:9" x14ac:dyDescent="0.25">
      <c r="A29" s="36"/>
      <c r="B29" s="135" t="s">
        <v>102</v>
      </c>
      <c r="C29" s="385" t="s">
        <v>614</v>
      </c>
      <c r="D29" s="394"/>
      <c r="E29" s="394" t="str">
        <f>IF(D29="","",D29*(1+E$3))</f>
        <v/>
      </c>
      <c r="F29" s="394" t="str">
        <f>IF(E29="","",E29*(1+F$3))</f>
        <v/>
      </c>
      <c r="G29" s="394" t="str">
        <f>IF(F29="","",F29*(1+G$3))</f>
        <v/>
      </c>
      <c r="H29" s="394" t="str">
        <f>IF(G29="","",G29*(1+H$3))</f>
        <v/>
      </c>
    </row>
    <row r="30" spans="1:9" x14ac:dyDescent="0.25">
      <c r="A30" s="36"/>
      <c r="B30" s="135" t="s">
        <v>558</v>
      </c>
      <c r="C30" s="385" t="s">
        <v>615</v>
      </c>
      <c r="D30" s="394">
        <v>21000</v>
      </c>
      <c r="E30" s="394">
        <v>38670</v>
      </c>
      <c r="F30" s="394">
        <v>22179</v>
      </c>
      <c r="G30" s="394">
        <f t="shared" ref="G30:G65" si="1">IF(F30="","",F30*(1+G$3))</f>
        <v>22749.0003</v>
      </c>
      <c r="H30" s="394">
        <f t="shared" ref="H30:H65" si="2">IF(G30="","",G30*(1+H$3))</f>
        <v>23363.223308099998</v>
      </c>
    </row>
    <row r="31" spans="1:9" x14ac:dyDescent="0.25">
      <c r="A31" s="36"/>
      <c r="B31" s="135" t="s">
        <v>104</v>
      </c>
      <c r="C31" s="385" t="s">
        <v>616</v>
      </c>
      <c r="D31" s="394">
        <v>5000</v>
      </c>
      <c r="E31" s="394">
        <v>3500</v>
      </c>
      <c r="F31" s="394">
        <f t="shared" ref="F31:F65" si="3">IF(E31="","",E31*(1+F$3))</f>
        <v>3582.2500000000005</v>
      </c>
      <c r="G31" s="394">
        <f t="shared" si="1"/>
        <v>3674.3138250000006</v>
      </c>
      <c r="H31" s="394">
        <f t="shared" si="2"/>
        <v>3773.5202982750002</v>
      </c>
    </row>
    <row r="32" spans="1:9" x14ac:dyDescent="0.25">
      <c r="A32" s="36"/>
      <c r="B32" s="135" t="s">
        <v>106</v>
      </c>
      <c r="C32" s="385" t="s">
        <v>617</v>
      </c>
      <c r="D32" s="394">
        <v>29236</v>
      </c>
      <c r="E32" s="394">
        <f t="shared" ref="E32:E65" si="4">IF(D32="","",D32*(1+E$3))</f>
        <v>30168.628400000001</v>
      </c>
      <c r="F32" s="394">
        <f t="shared" si="3"/>
        <v>30877.591167400005</v>
      </c>
      <c r="G32" s="394">
        <f t="shared" si="1"/>
        <v>31671.145260402187</v>
      </c>
      <c r="H32" s="394">
        <f t="shared" si="2"/>
        <v>32526.266182433043</v>
      </c>
      <c r="I32" s="80"/>
    </row>
    <row r="33" spans="1:9" hidden="1" x14ac:dyDescent="0.25">
      <c r="A33" s="36"/>
      <c r="B33" s="159" t="s">
        <v>110</v>
      </c>
      <c r="C33" s="385" t="s">
        <v>1219</v>
      </c>
      <c r="D33" s="394"/>
      <c r="E33" s="394" t="str">
        <f t="shared" si="4"/>
        <v/>
      </c>
      <c r="F33" s="394" t="str">
        <f t="shared" si="3"/>
        <v/>
      </c>
      <c r="G33" s="394" t="str">
        <f t="shared" si="1"/>
        <v/>
      </c>
      <c r="H33" s="394" t="str">
        <f t="shared" si="2"/>
        <v/>
      </c>
    </row>
    <row r="34" spans="1:9" x14ac:dyDescent="0.25">
      <c r="A34" s="36"/>
      <c r="B34" s="135" t="s">
        <v>112</v>
      </c>
      <c r="C34" s="385" t="s">
        <v>618</v>
      </c>
      <c r="D34" s="394">
        <v>7500</v>
      </c>
      <c r="E34" s="394">
        <f t="shared" si="4"/>
        <v>7739.25</v>
      </c>
      <c r="F34" s="394">
        <f t="shared" si="3"/>
        <v>7921.1223750000008</v>
      </c>
      <c r="G34" s="394">
        <f t="shared" si="1"/>
        <v>8124.6952200375017</v>
      </c>
      <c r="H34" s="394">
        <f t="shared" si="2"/>
        <v>8344.0619909785128</v>
      </c>
      <c r="I34" s="80"/>
    </row>
    <row r="35" spans="1:9" x14ac:dyDescent="0.25">
      <c r="A35" s="36"/>
      <c r="B35" s="135" t="s">
        <v>699</v>
      </c>
      <c r="C35" s="385" t="s">
        <v>619</v>
      </c>
      <c r="D35" s="394">
        <v>95000</v>
      </c>
      <c r="E35" s="394">
        <v>95000</v>
      </c>
      <c r="F35" s="394">
        <f t="shared" si="3"/>
        <v>97232.5</v>
      </c>
      <c r="G35" s="394">
        <f t="shared" si="1"/>
        <v>99731.375250000012</v>
      </c>
      <c r="H35" s="394">
        <f t="shared" si="2"/>
        <v>102424.12238175</v>
      </c>
      <c r="I35" s="80"/>
    </row>
    <row r="36" spans="1:9" x14ac:dyDescent="0.25">
      <c r="A36" s="36"/>
      <c r="B36" s="385" t="s">
        <v>1266</v>
      </c>
      <c r="C36" s="385" t="s">
        <v>949</v>
      </c>
      <c r="D36" s="394">
        <v>46500</v>
      </c>
      <c r="E36" s="394">
        <v>35000</v>
      </c>
      <c r="F36" s="394">
        <f t="shared" si="3"/>
        <v>35822.5</v>
      </c>
      <c r="G36" s="394">
        <f t="shared" si="1"/>
        <v>36743.138250000004</v>
      </c>
      <c r="H36" s="394">
        <f t="shared" si="2"/>
        <v>37735.202982750001</v>
      </c>
    </row>
    <row r="37" spans="1:9" x14ac:dyDescent="0.25">
      <c r="A37" s="36"/>
      <c r="B37" s="135" t="s">
        <v>114</v>
      </c>
      <c r="C37" s="385" t="s">
        <v>620</v>
      </c>
      <c r="D37" s="394">
        <v>544018</v>
      </c>
      <c r="E37" s="394">
        <v>565882</v>
      </c>
      <c r="F37" s="394">
        <v>568549</v>
      </c>
      <c r="G37" s="394">
        <v>568549</v>
      </c>
      <c r="H37" s="394">
        <v>568549</v>
      </c>
    </row>
    <row r="38" spans="1:9" x14ac:dyDescent="0.25">
      <c r="A38" s="36"/>
      <c r="B38" s="135" t="s">
        <v>701</v>
      </c>
      <c r="C38" s="385" t="s">
        <v>621</v>
      </c>
      <c r="D38" s="394">
        <v>8500</v>
      </c>
      <c r="E38" s="394">
        <f t="shared" si="4"/>
        <v>8771.15</v>
      </c>
      <c r="F38" s="394">
        <f t="shared" si="3"/>
        <v>8977.2720250000002</v>
      </c>
      <c r="G38" s="394">
        <f t="shared" si="1"/>
        <v>9207.9879160425007</v>
      </c>
      <c r="H38" s="394">
        <f t="shared" si="2"/>
        <v>9456.6035897756483</v>
      </c>
    </row>
    <row r="39" spans="1:9" x14ac:dyDescent="0.25">
      <c r="A39" s="36"/>
      <c r="B39" s="159" t="s">
        <v>950</v>
      </c>
      <c r="C39" s="376" t="s">
        <v>951</v>
      </c>
      <c r="D39" s="394">
        <v>200</v>
      </c>
      <c r="E39" s="394">
        <v>200</v>
      </c>
      <c r="F39" s="394">
        <f t="shared" si="3"/>
        <v>204.70000000000002</v>
      </c>
      <c r="G39" s="394">
        <f t="shared" si="1"/>
        <v>209.96079000000003</v>
      </c>
      <c r="H39" s="394">
        <f t="shared" si="2"/>
        <v>215.62973133000003</v>
      </c>
    </row>
    <row r="40" spans="1:9" x14ac:dyDescent="0.25">
      <c r="A40" s="36"/>
      <c r="B40" s="135" t="s">
        <v>559</v>
      </c>
      <c r="C40" s="385" t="s">
        <v>622</v>
      </c>
      <c r="D40" s="394">
        <v>15900</v>
      </c>
      <c r="E40" s="394">
        <v>15900</v>
      </c>
      <c r="F40" s="394">
        <f t="shared" si="3"/>
        <v>16273.650000000001</v>
      </c>
      <c r="G40" s="394">
        <f t="shared" si="1"/>
        <v>16691.882805000001</v>
      </c>
      <c r="H40" s="394">
        <f t="shared" si="2"/>
        <v>17142.563640734999</v>
      </c>
    </row>
    <row r="41" spans="1:9" x14ac:dyDescent="0.25">
      <c r="A41" s="36"/>
      <c r="B41" s="159" t="s">
        <v>560</v>
      </c>
      <c r="C41" s="376" t="s">
        <v>623</v>
      </c>
      <c r="D41" s="394">
        <v>0</v>
      </c>
      <c r="E41" s="394">
        <f t="shared" si="4"/>
        <v>0</v>
      </c>
      <c r="F41" s="394">
        <f t="shared" si="3"/>
        <v>0</v>
      </c>
      <c r="G41" s="394">
        <f t="shared" si="1"/>
        <v>0</v>
      </c>
      <c r="H41" s="394">
        <f t="shared" si="2"/>
        <v>0</v>
      </c>
    </row>
    <row r="42" spans="1:9" x14ac:dyDescent="0.25">
      <c r="A42" s="36"/>
      <c r="B42" s="135" t="s">
        <v>120</v>
      </c>
      <c r="C42" s="385" t="s">
        <v>624</v>
      </c>
      <c r="D42" s="394">
        <v>37200</v>
      </c>
      <c r="E42" s="394">
        <v>10000</v>
      </c>
      <c r="F42" s="394">
        <f t="shared" si="3"/>
        <v>10235</v>
      </c>
      <c r="G42" s="394">
        <f t="shared" si="1"/>
        <v>10498.039500000001</v>
      </c>
      <c r="H42" s="394">
        <f t="shared" si="2"/>
        <v>10781.4865665</v>
      </c>
    </row>
    <row r="43" spans="1:9" x14ac:dyDescent="0.25">
      <c r="A43" s="36"/>
      <c r="B43" s="409" t="s">
        <v>702</v>
      </c>
      <c r="C43" s="385" t="s">
        <v>625</v>
      </c>
      <c r="D43" s="394">
        <v>10600</v>
      </c>
      <c r="E43" s="394">
        <f t="shared" si="4"/>
        <v>10938.140000000001</v>
      </c>
      <c r="F43" s="394">
        <f t="shared" si="3"/>
        <v>11195.186290000001</v>
      </c>
      <c r="G43" s="394">
        <f t="shared" si="1"/>
        <v>11482.902577653002</v>
      </c>
      <c r="H43" s="394">
        <f t="shared" si="2"/>
        <v>11792.940947249632</v>
      </c>
    </row>
    <row r="44" spans="1:9" x14ac:dyDescent="0.25">
      <c r="A44" s="36"/>
      <c r="B44" s="379">
        <v>5805</v>
      </c>
      <c r="C44" s="385" t="s">
        <v>1285</v>
      </c>
      <c r="D44" s="394">
        <v>25000</v>
      </c>
      <c r="E44" s="394">
        <v>12000</v>
      </c>
      <c r="F44" s="394">
        <f t="shared" si="3"/>
        <v>12282.000000000002</v>
      </c>
      <c r="G44" s="394">
        <f t="shared" si="1"/>
        <v>12597.647400000002</v>
      </c>
      <c r="H44" s="394">
        <f t="shared" si="2"/>
        <v>12937.783879800001</v>
      </c>
    </row>
    <row r="45" spans="1:9" x14ac:dyDescent="0.25">
      <c r="A45" s="36"/>
      <c r="B45" s="379">
        <v>5806</v>
      </c>
      <c r="C45" s="385" t="s">
        <v>1286</v>
      </c>
      <c r="D45" s="394">
        <v>12000</v>
      </c>
      <c r="E45" s="394">
        <v>10270</v>
      </c>
      <c r="F45" s="394">
        <f t="shared" si="3"/>
        <v>10511.345000000001</v>
      </c>
      <c r="G45" s="394">
        <f t="shared" si="1"/>
        <v>10781.486566500002</v>
      </c>
      <c r="H45" s="394">
        <f t="shared" si="2"/>
        <v>11072.586703795501</v>
      </c>
    </row>
    <row r="46" spans="1:9" x14ac:dyDescent="0.25">
      <c r="A46" s="36"/>
      <c r="B46" s="135" t="s">
        <v>561</v>
      </c>
      <c r="C46" s="385" t="s">
        <v>626</v>
      </c>
      <c r="D46" s="394">
        <v>9650</v>
      </c>
      <c r="E46" s="394">
        <f>22155+60000</f>
        <v>82155</v>
      </c>
      <c r="F46" s="394">
        <f t="shared" si="3"/>
        <v>84085.642500000002</v>
      </c>
      <c r="G46" s="394">
        <f t="shared" si="1"/>
        <v>86246.643512250012</v>
      </c>
      <c r="H46" s="394">
        <f t="shared" si="2"/>
        <v>88575.302887080761</v>
      </c>
    </row>
    <row r="47" spans="1:9" x14ac:dyDescent="0.25">
      <c r="A47" s="36"/>
      <c r="B47" s="159" t="s">
        <v>849</v>
      </c>
      <c r="C47" s="376" t="s">
        <v>850</v>
      </c>
      <c r="D47" s="394">
        <v>1500</v>
      </c>
      <c r="E47" s="394">
        <f t="shared" si="4"/>
        <v>1547.8500000000001</v>
      </c>
      <c r="F47" s="394">
        <f t="shared" si="3"/>
        <v>1584.2244750000002</v>
      </c>
      <c r="G47" s="394">
        <f t="shared" si="1"/>
        <v>1624.9390440075003</v>
      </c>
      <c r="H47" s="394">
        <f t="shared" si="2"/>
        <v>1668.8123981957026</v>
      </c>
    </row>
    <row r="48" spans="1:9" x14ac:dyDescent="0.25">
      <c r="A48" s="36"/>
      <c r="B48" s="159" t="s">
        <v>851</v>
      </c>
      <c r="C48" s="376" t="s">
        <v>631</v>
      </c>
      <c r="D48" s="394">
        <v>120</v>
      </c>
      <c r="E48" s="394">
        <f t="shared" si="4"/>
        <v>123.828</v>
      </c>
      <c r="F48" s="394">
        <f t="shared" si="3"/>
        <v>126.73795800000001</v>
      </c>
      <c r="G48" s="394">
        <f t="shared" si="1"/>
        <v>129.9951235206</v>
      </c>
      <c r="H48" s="394">
        <f t="shared" si="2"/>
        <v>133.50499185565619</v>
      </c>
    </row>
    <row r="49" spans="1:8" x14ac:dyDescent="0.25">
      <c r="A49" s="36"/>
      <c r="B49" s="159" t="s">
        <v>1211</v>
      </c>
      <c r="C49" s="385" t="s">
        <v>633</v>
      </c>
      <c r="D49" s="394">
        <f>SUM('Revenue Input'!D8:D10)*0.01</f>
        <v>29274.23</v>
      </c>
      <c r="E49" s="394">
        <f>SUM('Revenue Input'!E8:E10)*0.01</f>
        <v>28881.62</v>
      </c>
      <c r="F49" s="394">
        <f t="shared" si="3"/>
        <v>29560.338070000002</v>
      </c>
      <c r="G49" s="394">
        <f t="shared" si="1"/>
        <v>30320.038758399005</v>
      </c>
      <c r="H49" s="394">
        <f t="shared" si="2"/>
        <v>31138.679804875774</v>
      </c>
    </row>
    <row r="50" spans="1:8" x14ac:dyDescent="0.25">
      <c r="A50" s="36"/>
      <c r="B50" s="159" t="s">
        <v>852</v>
      </c>
      <c r="C50" s="376" t="s">
        <v>853</v>
      </c>
      <c r="D50" s="394">
        <v>1200</v>
      </c>
      <c r="E50" s="394">
        <f t="shared" si="4"/>
        <v>1238.28</v>
      </c>
      <c r="F50" s="394">
        <f t="shared" si="3"/>
        <v>1267.37958</v>
      </c>
      <c r="G50" s="394">
        <f t="shared" si="1"/>
        <v>1299.9512352060001</v>
      </c>
      <c r="H50" s="394">
        <f t="shared" si="2"/>
        <v>1335.049918556562</v>
      </c>
    </row>
    <row r="51" spans="1:8" x14ac:dyDescent="0.25">
      <c r="A51" s="36"/>
      <c r="B51" s="159" t="s">
        <v>854</v>
      </c>
      <c r="C51" s="376" t="s">
        <v>855</v>
      </c>
      <c r="D51" s="394">
        <f>11890+11485+9089</f>
        <v>32464</v>
      </c>
      <c r="E51" s="394">
        <v>34310</v>
      </c>
      <c r="F51" s="394"/>
      <c r="G51" s="394" t="str">
        <f t="shared" si="1"/>
        <v/>
      </c>
      <c r="H51" s="394" t="str">
        <f t="shared" si="2"/>
        <v/>
      </c>
    </row>
    <row r="52" spans="1:8" x14ac:dyDescent="0.25">
      <c r="A52" s="36"/>
      <c r="B52" s="159" t="s">
        <v>856</v>
      </c>
      <c r="C52" s="376" t="s">
        <v>1241</v>
      </c>
      <c r="D52" s="394">
        <v>0</v>
      </c>
      <c r="E52" s="394">
        <f t="shared" si="4"/>
        <v>0</v>
      </c>
      <c r="F52" s="394">
        <f t="shared" si="3"/>
        <v>0</v>
      </c>
      <c r="G52" s="394">
        <f t="shared" si="1"/>
        <v>0</v>
      </c>
      <c r="H52" s="394">
        <f t="shared" si="2"/>
        <v>0</v>
      </c>
    </row>
    <row r="53" spans="1:8" x14ac:dyDescent="0.25">
      <c r="A53" s="36"/>
      <c r="B53" s="135" t="s">
        <v>122</v>
      </c>
      <c r="C53" s="385" t="s">
        <v>627</v>
      </c>
      <c r="D53" s="394">
        <v>11000</v>
      </c>
      <c r="E53" s="394">
        <f t="shared" si="4"/>
        <v>11350.9</v>
      </c>
      <c r="F53" s="394">
        <f t="shared" si="3"/>
        <v>11617.64615</v>
      </c>
      <c r="G53" s="394">
        <f t="shared" si="1"/>
        <v>11916.219656055002</v>
      </c>
      <c r="H53" s="394">
        <f t="shared" si="2"/>
        <v>12237.957586768485</v>
      </c>
    </row>
    <row r="54" spans="1:8" outlineLevel="1" x14ac:dyDescent="0.25">
      <c r="A54" s="36"/>
      <c r="B54" s="379">
        <v>5873</v>
      </c>
      <c r="C54" s="385" t="s">
        <v>1261</v>
      </c>
      <c r="D54" s="394">
        <v>64000</v>
      </c>
      <c r="E54" s="394">
        <v>61581</v>
      </c>
      <c r="F54" s="394">
        <v>95453</v>
      </c>
      <c r="G54" s="394">
        <v>115453</v>
      </c>
      <c r="H54" s="394">
        <v>115453</v>
      </c>
    </row>
    <row r="55" spans="1:8" outlineLevel="1" x14ac:dyDescent="0.25">
      <c r="A55" s="36"/>
      <c r="B55" s="379">
        <v>5874</v>
      </c>
      <c r="C55" s="385" t="s">
        <v>1287</v>
      </c>
      <c r="D55" s="394">
        <v>1300</v>
      </c>
      <c r="E55" s="394">
        <f t="shared" si="4"/>
        <v>1341.47</v>
      </c>
      <c r="F55" s="394">
        <f t="shared" si="3"/>
        <v>1372.9945450000002</v>
      </c>
      <c r="G55" s="394">
        <f t="shared" si="1"/>
        <v>1408.2805048065004</v>
      </c>
      <c r="H55" s="394">
        <f t="shared" si="2"/>
        <v>1446.3040784362759</v>
      </c>
    </row>
    <row r="56" spans="1:8" outlineLevel="1" x14ac:dyDescent="0.25">
      <c r="A56" s="36"/>
      <c r="B56" s="379">
        <v>5877</v>
      </c>
      <c r="C56" s="385" t="s">
        <v>1262</v>
      </c>
      <c r="D56" s="394">
        <v>13000</v>
      </c>
      <c r="E56" s="394">
        <v>18060</v>
      </c>
      <c r="F56" s="394">
        <f t="shared" si="3"/>
        <v>18484.41</v>
      </c>
      <c r="G56" s="394">
        <f t="shared" si="1"/>
        <v>18959.459337</v>
      </c>
      <c r="H56" s="394">
        <f t="shared" si="2"/>
        <v>19471.364739098997</v>
      </c>
    </row>
    <row r="57" spans="1:8" hidden="1" outlineLevel="1" x14ac:dyDescent="0.25">
      <c r="A57" s="36"/>
      <c r="B57" s="135"/>
      <c r="C57" s="385"/>
      <c r="D57" s="394" t="s">
        <v>1222</v>
      </c>
      <c r="E57" s="394" t="str">
        <f t="shared" si="4"/>
        <v/>
      </c>
      <c r="F57" s="394" t="str">
        <f t="shared" si="3"/>
        <v/>
      </c>
      <c r="G57" s="394" t="str">
        <f t="shared" si="1"/>
        <v/>
      </c>
      <c r="H57" s="394" t="str">
        <f t="shared" si="2"/>
        <v/>
      </c>
    </row>
    <row r="58" spans="1:8" hidden="1" outlineLevel="1" x14ac:dyDescent="0.25">
      <c r="A58" s="36"/>
      <c r="B58" s="135"/>
      <c r="C58" s="385"/>
      <c r="D58" s="394" t="s">
        <v>1222</v>
      </c>
      <c r="E58" s="394" t="str">
        <f t="shared" si="4"/>
        <v/>
      </c>
      <c r="F58" s="394" t="str">
        <f t="shared" si="3"/>
        <v/>
      </c>
      <c r="G58" s="394" t="str">
        <f t="shared" si="1"/>
        <v/>
      </c>
      <c r="H58" s="394" t="str">
        <f t="shared" si="2"/>
        <v/>
      </c>
    </row>
    <row r="59" spans="1:8" hidden="1" outlineLevel="1" x14ac:dyDescent="0.25">
      <c r="A59" s="36"/>
      <c r="B59" s="135"/>
      <c r="C59" s="385"/>
      <c r="D59" s="394" t="s">
        <v>1222</v>
      </c>
      <c r="E59" s="394" t="str">
        <f t="shared" si="4"/>
        <v/>
      </c>
      <c r="F59" s="394" t="str">
        <f t="shared" si="3"/>
        <v/>
      </c>
      <c r="G59" s="394" t="str">
        <f t="shared" si="1"/>
        <v/>
      </c>
      <c r="H59" s="394" t="str">
        <f t="shared" si="2"/>
        <v/>
      </c>
    </row>
    <row r="60" spans="1:8" hidden="1" outlineLevel="1" x14ac:dyDescent="0.25">
      <c r="A60" s="36"/>
      <c r="B60" s="135"/>
      <c r="C60" s="385"/>
      <c r="D60" s="394" t="s">
        <v>1222</v>
      </c>
      <c r="E60" s="394" t="str">
        <f t="shared" si="4"/>
        <v/>
      </c>
      <c r="F60" s="394" t="str">
        <f t="shared" si="3"/>
        <v/>
      </c>
      <c r="G60" s="394" t="str">
        <f t="shared" si="1"/>
        <v/>
      </c>
      <c r="H60" s="394" t="str">
        <f t="shared" si="2"/>
        <v/>
      </c>
    </row>
    <row r="61" spans="1:8" hidden="1" outlineLevel="1" x14ac:dyDescent="0.25">
      <c r="A61" s="36"/>
      <c r="B61" s="135"/>
      <c r="C61" s="385"/>
      <c r="D61" s="394" t="s">
        <v>1222</v>
      </c>
      <c r="E61" s="394" t="str">
        <f t="shared" si="4"/>
        <v/>
      </c>
      <c r="F61" s="394" t="str">
        <f t="shared" si="3"/>
        <v/>
      </c>
      <c r="G61" s="394" t="str">
        <f t="shared" si="1"/>
        <v/>
      </c>
      <c r="H61" s="394" t="str">
        <f t="shared" si="2"/>
        <v/>
      </c>
    </row>
    <row r="62" spans="1:8" hidden="1" outlineLevel="1" x14ac:dyDescent="0.25">
      <c r="A62" s="36"/>
      <c r="B62" s="135"/>
      <c r="C62" s="385"/>
      <c r="D62" s="394" t="s">
        <v>1222</v>
      </c>
      <c r="E62" s="394" t="str">
        <f t="shared" si="4"/>
        <v/>
      </c>
      <c r="F62" s="394" t="str">
        <f t="shared" si="3"/>
        <v/>
      </c>
      <c r="G62" s="394" t="str">
        <f t="shared" si="1"/>
        <v/>
      </c>
      <c r="H62" s="394" t="str">
        <f t="shared" si="2"/>
        <v/>
      </c>
    </row>
    <row r="63" spans="1:8" hidden="1" outlineLevel="1" x14ac:dyDescent="0.25">
      <c r="A63" s="36"/>
      <c r="B63" s="135"/>
      <c r="C63" s="385"/>
      <c r="D63" s="394" t="s">
        <v>1222</v>
      </c>
      <c r="E63" s="394" t="str">
        <f t="shared" si="4"/>
        <v/>
      </c>
      <c r="F63" s="394" t="str">
        <f t="shared" si="3"/>
        <v/>
      </c>
      <c r="G63" s="394" t="str">
        <f t="shared" si="1"/>
        <v/>
      </c>
      <c r="H63" s="394" t="str">
        <f t="shared" si="2"/>
        <v/>
      </c>
    </row>
    <row r="64" spans="1:8" hidden="1" outlineLevel="1" x14ac:dyDescent="0.25">
      <c r="A64" s="36"/>
      <c r="B64" s="159"/>
      <c r="C64" s="376"/>
      <c r="D64" s="394"/>
      <c r="E64" s="394" t="str">
        <f t="shared" si="4"/>
        <v/>
      </c>
      <c r="F64" s="394" t="str">
        <f t="shared" si="3"/>
        <v/>
      </c>
      <c r="G64" s="394" t="str">
        <f t="shared" si="1"/>
        <v/>
      </c>
      <c r="H64" s="394" t="str">
        <f t="shared" si="2"/>
        <v/>
      </c>
    </row>
    <row r="65" spans="1:8" collapsed="1" x14ac:dyDescent="0.25">
      <c r="A65" s="36"/>
      <c r="B65" s="159" t="s">
        <v>953</v>
      </c>
      <c r="C65" s="376" t="s">
        <v>954</v>
      </c>
      <c r="D65" s="394">
        <v>0</v>
      </c>
      <c r="E65" s="394">
        <f t="shared" si="4"/>
        <v>0</v>
      </c>
      <c r="F65" s="394">
        <f t="shared" si="3"/>
        <v>0</v>
      </c>
      <c r="G65" s="394">
        <f t="shared" si="1"/>
        <v>0</v>
      </c>
      <c r="H65" s="394">
        <f t="shared" si="2"/>
        <v>0</v>
      </c>
    </row>
    <row r="66" spans="1:8" x14ac:dyDescent="0.25">
      <c r="A66" s="36"/>
      <c r="B66" s="33" t="s">
        <v>567</v>
      </c>
      <c r="C66" s="386" t="s">
        <v>740</v>
      </c>
      <c r="D66" s="387">
        <f>IF(SUM(D28:D65)&gt;0,SUM(D28:D65),"")</f>
        <v>1021162.23</v>
      </c>
      <c r="E66" s="387">
        <f>IF(SUM(E28:E65)&gt;0,SUM(E28:E65),"")</f>
        <v>1084629.1163999999</v>
      </c>
      <c r="F66" s="387">
        <f>IF(SUM(F28:F65)&gt;0,SUM(F28:F65),"")</f>
        <v>1079395.4901353999</v>
      </c>
      <c r="G66" s="387">
        <f>IF(SUM(G28:G65)&gt;0,SUM(G28:G65),"")</f>
        <v>1110071.1028318799</v>
      </c>
      <c r="H66" s="387">
        <f>IF(SUM(H28:H65)&gt;0,SUM(H28:H65),"")</f>
        <v>1121574.9686083405</v>
      </c>
    </row>
    <row r="67" spans="1:8" x14ac:dyDescent="0.25">
      <c r="A67" s="36"/>
      <c r="B67" s="4"/>
      <c r="C67" s="388"/>
      <c r="D67" s="389"/>
      <c r="E67" s="389"/>
      <c r="F67" s="389"/>
      <c r="G67" s="389"/>
      <c r="H67" s="389"/>
    </row>
    <row r="68" spans="1:8" x14ac:dyDescent="0.25">
      <c r="A68" s="34" t="s">
        <v>742</v>
      </c>
      <c r="B68" s="4"/>
      <c r="C68" s="388"/>
      <c r="D68" s="389"/>
      <c r="E68" s="389"/>
      <c r="F68" s="389"/>
      <c r="G68" s="389"/>
      <c r="H68" s="389"/>
    </row>
    <row r="69" spans="1:8" x14ac:dyDescent="0.25">
      <c r="A69" s="36"/>
      <c r="B69" s="159" t="s">
        <v>124</v>
      </c>
      <c r="C69" s="385" t="s">
        <v>660</v>
      </c>
      <c r="D69" s="394"/>
      <c r="E69" s="394"/>
      <c r="F69" s="394"/>
      <c r="G69" s="394"/>
      <c r="H69" s="394">
        <v>0</v>
      </c>
    </row>
    <row r="70" spans="1:8" x14ac:dyDescent="0.25">
      <c r="A70" s="36"/>
      <c r="B70" s="33" t="s">
        <v>568</v>
      </c>
      <c r="C70" s="386" t="s">
        <v>740</v>
      </c>
      <c r="D70" s="387" t="str">
        <f>IF(SUM(D68:D69)&gt;0,SUM(D68:D69),"")</f>
        <v/>
      </c>
      <c r="E70" s="387" t="str">
        <f>IF(SUM(E68:E69)&gt;0,SUM(E68:E69),"")</f>
        <v/>
      </c>
      <c r="F70" s="387" t="str">
        <f>IF(SUM(F68:F69)&gt;0,SUM(F68:F69),"")</f>
        <v/>
      </c>
      <c r="G70" s="387" t="str">
        <f>IF(SUM(G68:G69)&gt;0,SUM(G68:G69),"")</f>
        <v/>
      </c>
      <c r="H70" s="387" t="str">
        <f>IF(SUM(H68:H69)&gt;0,SUM(H68:H69),"")</f>
        <v/>
      </c>
    </row>
    <row r="71" spans="1:8" x14ac:dyDescent="0.25">
      <c r="A71" s="36"/>
      <c r="B71" s="4"/>
      <c r="C71" s="388"/>
      <c r="D71" s="389"/>
      <c r="E71" s="390"/>
      <c r="F71" s="390"/>
      <c r="G71" s="389"/>
      <c r="H71" s="389"/>
    </row>
    <row r="72" spans="1:8" x14ac:dyDescent="0.25">
      <c r="A72" s="34" t="s">
        <v>743</v>
      </c>
      <c r="B72" s="4"/>
      <c r="C72" s="388"/>
      <c r="D72" s="389"/>
      <c r="E72" s="390"/>
      <c r="F72" s="390"/>
      <c r="G72" s="389"/>
      <c r="H72" s="389"/>
    </row>
    <row r="73" spans="1:8" x14ac:dyDescent="0.25">
      <c r="A73" s="36"/>
      <c r="B73" s="159" t="s">
        <v>704</v>
      </c>
      <c r="C73" s="385" t="s">
        <v>1245</v>
      </c>
      <c r="D73" s="394"/>
      <c r="E73" s="394">
        <v>0</v>
      </c>
      <c r="F73" s="394">
        <v>0</v>
      </c>
      <c r="G73" s="394">
        <v>0</v>
      </c>
      <c r="H73" s="394">
        <f>IF(G73="","",G73*(1+H$3))</f>
        <v>0</v>
      </c>
    </row>
    <row r="74" spans="1:8" x14ac:dyDescent="0.25">
      <c r="A74" s="36"/>
      <c r="B74" s="135" t="s">
        <v>562</v>
      </c>
      <c r="C74" s="376" t="s">
        <v>630</v>
      </c>
      <c r="D74" s="394">
        <v>378798</v>
      </c>
      <c r="E74" s="415"/>
      <c r="F74" s="415">
        <f>E74+E74*10%</f>
        <v>0</v>
      </c>
      <c r="G74" s="415">
        <f>F74+F74*10%</f>
        <v>0</v>
      </c>
      <c r="H74" s="415">
        <f>G74+G74*10%</f>
        <v>0</v>
      </c>
    </row>
    <row r="75" spans="1:8" x14ac:dyDescent="0.25">
      <c r="A75" s="36"/>
      <c r="B75" s="159" t="s">
        <v>188</v>
      </c>
      <c r="C75" s="376" t="s">
        <v>1204</v>
      </c>
      <c r="D75" s="394"/>
      <c r="E75" s="394"/>
      <c r="F75" s="394"/>
      <c r="G75" s="394"/>
      <c r="H75" s="394"/>
    </row>
    <row r="76" spans="1:8" x14ac:dyDescent="0.25">
      <c r="A76" s="36"/>
      <c r="B76" s="135" t="s">
        <v>569</v>
      </c>
      <c r="C76" s="385" t="s">
        <v>633</v>
      </c>
      <c r="D76" s="394"/>
      <c r="E76" s="394"/>
      <c r="F76" s="394"/>
      <c r="G76" s="394"/>
      <c r="H76" s="394"/>
    </row>
    <row r="77" spans="1:8" x14ac:dyDescent="0.25">
      <c r="A77" s="36"/>
      <c r="B77" s="33" t="s">
        <v>704</v>
      </c>
      <c r="C77" s="386" t="s">
        <v>744</v>
      </c>
      <c r="D77" s="387">
        <f>IF(SUM(D72:D76)&gt;0,SUM(D72:D76),"")</f>
        <v>378798</v>
      </c>
      <c r="E77" s="387" t="str">
        <f>IF(SUM(E72:E76)&gt;0,SUM(E72:E76),"")</f>
        <v/>
      </c>
      <c r="F77" s="387" t="str">
        <f>IF(SUM(F72:F76)&gt;0,SUM(F72:F76),"")</f>
        <v/>
      </c>
      <c r="G77" s="387" t="str">
        <f>IF(SUM(G72:G76)&gt;0,SUM(G72:G76),"")</f>
        <v/>
      </c>
      <c r="H77" s="387" t="str">
        <f>IF(SUM(H72:H76)&gt;0,SUM(H72:H76),"")</f>
        <v/>
      </c>
    </row>
    <row r="78" spans="1:8" ht="16.5" thickBot="1" x14ac:dyDescent="0.3">
      <c r="A78" s="36"/>
      <c r="B78" s="4"/>
      <c r="C78" s="388"/>
      <c r="D78" s="391"/>
      <c r="E78" s="391"/>
      <c r="F78" s="391"/>
      <c r="G78" s="391"/>
      <c r="H78" s="391"/>
    </row>
    <row r="79" spans="1:8" x14ac:dyDescent="0.25">
      <c r="A79" s="34" t="s">
        <v>756</v>
      </c>
      <c r="B79" s="4"/>
      <c r="C79" s="388"/>
      <c r="D79" s="387">
        <f>IF(SUM(D26,D66,D70,D77)&gt;0,SUM(D26,D66,D70,D77),"")</f>
        <v>1466596.23</v>
      </c>
      <c r="E79" s="387">
        <f>IF(SUM(E26,E66,E70,E77)&gt;0,SUM(E26,E66,E70,E77),"")</f>
        <v>1177992.4913999999</v>
      </c>
      <c r="F79" s="387">
        <f>IF(SUM(F26,F66,F70,F77)&gt;0,SUM(F26,F66,F70,F77),"")</f>
        <v>1174952.9044478999</v>
      </c>
      <c r="G79" s="387">
        <f>IF(SUM(G26,G66,G70,G77)&gt;0,SUM(G26,G66,G70,G77),"")</f>
        <v>1208084.342692211</v>
      </c>
      <c r="H79" s="387">
        <f>IF(SUM(H26,H66,H70,H77)&gt;0,SUM(H26,H66,H70,H77),"")</f>
        <v>1222234.5659449007</v>
      </c>
    </row>
    <row r="80" spans="1:8" x14ac:dyDescent="0.25">
      <c r="A80" s="36"/>
      <c r="C80" s="392"/>
      <c r="D80" s="393"/>
      <c r="E80" s="393"/>
      <c r="F80" s="393"/>
      <c r="G80" s="393"/>
      <c r="H80" s="393"/>
    </row>
    <row r="81" spans="1:8" x14ac:dyDescent="0.25">
      <c r="A81" s="36"/>
      <c r="C81" s="392"/>
      <c r="D81" s="393"/>
      <c r="E81" s="393"/>
      <c r="F81" s="393"/>
      <c r="G81" s="393"/>
      <c r="H81" s="393"/>
    </row>
    <row r="82" spans="1:8" x14ac:dyDescent="0.25">
      <c r="A82" s="36"/>
      <c r="C82" s="392"/>
      <c r="D82" s="393"/>
      <c r="E82" s="393"/>
      <c r="F82" s="393"/>
      <c r="G82" s="393"/>
      <c r="H82" s="393"/>
    </row>
    <row r="83" spans="1:8" x14ac:dyDescent="0.25">
      <c r="A83" s="36"/>
      <c r="C83" s="392"/>
      <c r="D83" s="393"/>
      <c r="E83" s="393"/>
      <c r="F83" s="393"/>
      <c r="G83" s="393"/>
      <c r="H83" s="393"/>
    </row>
    <row r="84" spans="1:8" x14ac:dyDescent="0.25">
      <c r="A84" s="36"/>
      <c r="C84" s="392"/>
      <c r="D84" s="393"/>
      <c r="E84" s="393"/>
      <c r="F84" s="393"/>
      <c r="G84" s="393"/>
      <c r="H84" s="393"/>
    </row>
    <row r="85" spans="1:8" x14ac:dyDescent="0.25">
      <c r="A85" s="36"/>
      <c r="C85" s="392"/>
      <c r="D85" s="393"/>
      <c r="E85" s="393"/>
      <c r="F85" s="393"/>
      <c r="G85" s="393"/>
      <c r="H85" s="393"/>
    </row>
    <row r="86" spans="1:8" x14ac:dyDescent="0.25">
      <c r="A86" s="36"/>
      <c r="C86" s="392"/>
      <c r="D86" s="393"/>
      <c r="E86" s="393"/>
      <c r="F86" s="393"/>
      <c r="G86" s="393"/>
      <c r="H86" s="393"/>
    </row>
    <row r="87" spans="1:8" x14ac:dyDescent="0.25">
      <c r="A87" s="36"/>
      <c r="C87" s="392"/>
      <c r="D87" s="393"/>
      <c r="E87" s="393"/>
      <c r="F87" s="393"/>
      <c r="G87" s="393"/>
      <c r="H87" s="393"/>
    </row>
    <row r="88" spans="1:8" x14ac:dyDescent="0.25">
      <c r="A88" s="36"/>
      <c r="C88" s="392"/>
      <c r="D88" s="393"/>
      <c r="E88" s="393"/>
      <c r="F88" s="393"/>
      <c r="G88" s="393"/>
      <c r="H88" s="393"/>
    </row>
    <row r="89" spans="1:8" x14ac:dyDescent="0.25">
      <c r="A89" s="36"/>
      <c r="C89" s="392"/>
      <c r="D89" s="393"/>
      <c r="E89" s="393"/>
      <c r="F89" s="393"/>
      <c r="G89" s="393"/>
      <c r="H89" s="393"/>
    </row>
    <row r="90" spans="1:8" x14ac:dyDescent="0.25">
      <c r="A90" s="36"/>
      <c r="C90" s="392"/>
      <c r="D90" s="393"/>
      <c r="E90" s="393"/>
      <c r="F90" s="393"/>
      <c r="G90" s="393"/>
      <c r="H90" s="393"/>
    </row>
    <row r="91" spans="1:8" x14ac:dyDescent="0.25">
      <c r="A91" s="36"/>
      <c r="C91" s="392"/>
      <c r="D91" s="393"/>
      <c r="E91" s="393"/>
      <c r="F91" s="393"/>
      <c r="G91" s="393"/>
      <c r="H91" s="393"/>
    </row>
    <row r="92" spans="1:8" x14ac:dyDescent="0.25">
      <c r="A92" s="36"/>
      <c r="C92" s="392"/>
      <c r="D92" s="393"/>
      <c r="E92" s="393"/>
      <c r="F92" s="393"/>
      <c r="G92" s="393"/>
      <c r="H92" s="393"/>
    </row>
    <row r="93" spans="1:8" x14ac:dyDescent="0.25">
      <c r="A93" s="36"/>
      <c r="C93" s="392"/>
      <c r="D93" s="393"/>
      <c r="E93" s="393"/>
      <c r="F93" s="393"/>
      <c r="G93" s="393"/>
      <c r="H93" s="393"/>
    </row>
    <row r="94" spans="1:8" x14ac:dyDescent="0.25">
      <c r="A94" s="36"/>
      <c r="C94" s="392"/>
      <c r="D94" s="393"/>
      <c r="E94" s="393"/>
      <c r="F94" s="393"/>
      <c r="G94" s="393"/>
      <c r="H94" s="393"/>
    </row>
    <row r="95" spans="1:8" x14ac:dyDescent="0.25">
      <c r="A95" s="36"/>
      <c r="C95" s="392"/>
      <c r="D95" s="393"/>
      <c r="E95" s="393"/>
      <c r="F95" s="393"/>
      <c r="G95" s="393"/>
      <c r="H95" s="393"/>
    </row>
    <row r="96" spans="1:8" x14ac:dyDescent="0.25">
      <c r="A96" s="36"/>
      <c r="C96" s="392"/>
      <c r="D96" s="393"/>
      <c r="E96" s="393"/>
      <c r="F96" s="393"/>
      <c r="G96" s="393"/>
      <c r="H96" s="393"/>
    </row>
    <row r="97" spans="1:8" x14ac:dyDescent="0.25">
      <c r="A97" s="36"/>
      <c r="C97" s="392"/>
      <c r="D97" s="393"/>
      <c r="E97" s="393"/>
      <c r="F97" s="393"/>
      <c r="G97" s="393"/>
      <c r="H97" s="393"/>
    </row>
    <row r="98" spans="1:8" x14ac:dyDescent="0.25">
      <c r="A98" s="36"/>
      <c r="C98" s="392"/>
      <c r="D98" s="393"/>
      <c r="E98" s="393"/>
      <c r="F98" s="393"/>
      <c r="G98" s="393"/>
      <c r="H98" s="393"/>
    </row>
    <row r="99" spans="1:8" x14ac:dyDescent="0.25">
      <c r="A99" s="36"/>
      <c r="C99" s="392"/>
      <c r="D99" s="393"/>
      <c r="E99" s="393"/>
      <c r="F99" s="393"/>
      <c r="G99" s="393"/>
      <c r="H99" s="393"/>
    </row>
    <row r="100" spans="1:8" x14ac:dyDescent="0.25">
      <c r="A100" s="36"/>
      <c r="C100" s="392"/>
      <c r="D100" s="393"/>
      <c r="E100" s="393"/>
      <c r="F100" s="393"/>
      <c r="G100" s="393"/>
      <c r="H100" s="393"/>
    </row>
    <row r="101" spans="1:8" x14ac:dyDescent="0.25">
      <c r="A101" s="36"/>
      <c r="C101" s="392"/>
      <c r="D101" s="393"/>
      <c r="E101" s="393"/>
      <c r="F101" s="393"/>
      <c r="G101" s="393"/>
      <c r="H101" s="393"/>
    </row>
    <row r="102" spans="1:8" x14ac:dyDescent="0.25">
      <c r="A102" s="36"/>
      <c r="C102" s="392"/>
      <c r="D102" s="393"/>
      <c r="E102" s="393"/>
      <c r="F102" s="393"/>
      <c r="G102" s="393"/>
      <c r="H102" s="393"/>
    </row>
    <row r="103" spans="1:8" x14ac:dyDescent="0.25">
      <c r="A103" s="36"/>
      <c r="C103" s="392"/>
      <c r="D103" s="393"/>
      <c r="E103" s="393"/>
      <c r="F103" s="393"/>
      <c r="G103" s="393"/>
      <c r="H103" s="393"/>
    </row>
    <row r="104" spans="1:8" x14ac:dyDescent="0.25">
      <c r="A104" s="36"/>
      <c r="C104" s="392"/>
      <c r="D104" s="393"/>
      <c r="E104" s="393"/>
      <c r="F104" s="393"/>
      <c r="G104" s="393"/>
      <c r="H104" s="393"/>
    </row>
    <row r="105" spans="1:8" x14ac:dyDescent="0.25">
      <c r="A105" s="36"/>
      <c r="C105" s="392"/>
      <c r="D105" s="393"/>
      <c r="E105" s="393"/>
      <c r="F105" s="393"/>
      <c r="G105" s="393"/>
      <c r="H105" s="393"/>
    </row>
    <row r="106" spans="1:8" x14ac:dyDescent="0.25">
      <c r="A106" s="36"/>
      <c r="C106" s="392"/>
      <c r="D106" s="393"/>
      <c r="E106" s="393"/>
      <c r="F106" s="393"/>
      <c r="G106" s="393"/>
      <c r="H106" s="393"/>
    </row>
    <row r="107" spans="1:8" x14ac:dyDescent="0.25">
      <c r="A107" s="36"/>
      <c r="C107" s="392"/>
      <c r="D107" s="393"/>
      <c r="E107" s="393"/>
      <c r="F107" s="393"/>
      <c r="G107" s="393"/>
      <c r="H107" s="393"/>
    </row>
    <row r="108" spans="1:8" x14ac:dyDescent="0.25">
      <c r="A108" s="36"/>
      <c r="C108" s="392"/>
      <c r="D108" s="393"/>
      <c r="E108" s="393"/>
      <c r="F108" s="393"/>
      <c r="G108" s="393"/>
      <c r="H108" s="393"/>
    </row>
    <row r="109" spans="1:8" x14ac:dyDescent="0.25">
      <c r="A109" s="36"/>
      <c r="C109" s="392"/>
      <c r="D109" s="393"/>
      <c r="E109" s="393"/>
      <c r="F109" s="393"/>
      <c r="G109" s="393"/>
      <c r="H109" s="393"/>
    </row>
    <row r="110" spans="1:8" x14ac:dyDescent="0.25">
      <c r="A110" s="36"/>
      <c r="C110" s="392"/>
      <c r="D110" s="393"/>
      <c r="E110" s="393"/>
      <c r="F110" s="393"/>
      <c r="G110" s="393"/>
      <c r="H110" s="393"/>
    </row>
    <row r="111" spans="1:8" x14ac:dyDescent="0.25">
      <c r="A111" s="36"/>
      <c r="C111" s="392"/>
      <c r="D111" s="393"/>
      <c r="E111" s="393"/>
      <c r="F111" s="393"/>
      <c r="G111" s="393"/>
      <c r="H111" s="393"/>
    </row>
    <row r="112" spans="1:8" x14ac:dyDescent="0.25">
      <c r="A112" s="36"/>
      <c r="C112" s="392"/>
      <c r="D112" s="393"/>
      <c r="E112" s="393"/>
      <c r="F112" s="393"/>
      <c r="G112" s="393"/>
      <c r="H112" s="393"/>
    </row>
    <row r="113" spans="1:8" x14ac:dyDescent="0.25">
      <c r="A113" s="36"/>
      <c r="C113" s="392"/>
      <c r="D113" s="393"/>
      <c r="E113" s="393"/>
      <c r="F113" s="393"/>
      <c r="G113" s="393"/>
      <c r="H113" s="393"/>
    </row>
    <row r="114" spans="1:8" x14ac:dyDescent="0.25">
      <c r="A114" s="36"/>
      <c r="C114" s="392"/>
      <c r="D114" s="393"/>
      <c r="E114" s="393"/>
      <c r="F114" s="393"/>
      <c r="G114" s="393"/>
      <c r="H114" s="393"/>
    </row>
    <row r="115" spans="1:8" x14ac:dyDescent="0.25">
      <c r="A115" s="36"/>
      <c r="C115" s="392"/>
      <c r="D115" s="393"/>
      <c r="E115" s="393"/>
      <c r="F115" s="393"/>
      <c r="G115" s="393"/>
      <c r="H115" s="393"/>
    </row>
    <row r="116" spans="1:8" x14ac:dyDescent="0.25">
      <c r="A116" s="36"/>
      <c r="C116" s="392"/>
      <c r="D116" s="393"/>
      <c r="E116" s="393"/>
      <c r="F116" s="393"/>
      <c r="G116" s="393"/>
      <c r="H116" s="393"/>
    </row>
    <row r="117" spans="1:8" x14ac:dyDescent="0.25">
      <c r="A117" s="36"/>
      <c r="C117" s="392"/>
      <c r="D117" s="393"/>
      <c r="E117" s="393"/>
      <c r="F117" s="393"/>
      <c r="G117" s="393"/>
      <c r="H117" s="393"/>
    </row>
    <row r="118" spans="1:8" x14ac:dyDescent="0.25">
      <c r="A118" s="36"/>
      <c r="C118" s="392"/>
      <c r="D118" s="393"/>
      <c r="E118" s="393"/>
      <c r="F118" s="393"/>
      <c r="G118" s="393"/>
      <c r="H118" s="393"/>
    </row>
    <row r="119" spans="1:8" x14ac:dyDescent="0.25">
      <c r="A119" s="36"/>
      <c r="C119" s="392"/>
      <c r="D119" s="393"/>
      <c r="E119" s="393"/>
      <c r="F119" s="393"/>
      <c r="G119" s="393"/>
      <c r="H119" s="393"/>
    </row>
    <row r="120" spans="1:8" x14ac:dyDescent="0.25">
      <c r="A120" s="36"/>
      <c r="C120" s="392"/>
      <c r="D120" s="393"/>
      <c r="E120" s="393"/>
      <c r="F120" s="393"/>
      <c r="G120" s="393"/>
      <c r="H120" s="393"/>
    </row>
    <row r="121" spans="1:8" x14ac:dyDescent="0.25">
      <c r="A121" s="36"/>
      <c r="C121" s="392"/>
      <c r="D121" s="393"/>
      <c r="E121" s="393"/>
      <c r="F121" s="393"/>
      <c r="G121" s="393"/>
      <c r="H121" s="393"/>
    </row>
    <row r="122" spans="1:8" x14ac:dyDescent="0.25">
      <c r="A122" s="36"/>
      <c r="C122" s="392"/>
      <c r="D122" s="393"/>
      <c r="E122" s="393"/>
      <c r="F122" s="393"/>
      <c r="G122" s="393"/>
      <c r="H122" s="393"/>
    </row>
    <row r="123" spans="1:8" x14ac:dyDescent="0.25">
      <c r="A123" s="36"/>
      <c r="C123" s="392"/>
      <c r="D123" s="393"/>
      <c r="E123" s="393"/>
      <c r="F123" s="393"/>
      <c r="G123" s="393"/>
      <c r="H123" s="393"/>
    </row>
    <row r="124" spans="1:8" x14ac:dyDescent="0.25">
      <c r="A124" s="36"/>
      <c r="C124" s="392"/>
      <c r="D124" s="393"/>
      <c r="E124" s="393"/>
      <c r="F124" s="393"/>
      <c r="G124" s="393"/>
      <c r="H124" s="393"/>
    </row>
    <row r="125" spans="1:8" x14ac:dyDescent="0.25">
      <c r="A125" s="36"/>
    </row>
    <row r="126" spans="1:8" x14ac:dyDescent="0.25">
      <c r="A126" s="36"/>
    </row>
    <row r="127" spans="1:8" x14ac:dyDescent="0.25">
      <c r="A127" s="36"/>
    </row>
    <row r="128" spans="1:8"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36"/>
    </row>
    <row r="143" spans="1:1" x14ac:dyDescent="0.25">
      <c r="A143" s="36"/>
    </row>
    <row r="144" spans="1:1" x14ac:dyDescent="0.25">
      <c r="A144" s="36"/>
    </row>
    <row r="145" spans="1:1" x14ac:dyDescent="0.25">
      <c r="A145" s="36"/>
    </row>
    <row r="146" spans="1:1" x14ac:dyDescent="0.25">
      <c r="A146" s="36"/>
    </row>
    <row r="147" spans="1:1" x14ac:dyDescent="0.25">
      <c r="A147" s="36"/>
    </row>
    <row r="148" spans="1:1" x14ac:dyDescent="0.25">
      <c r="A148" s="36"/>
    </row>
    <row r="149" spans="1:1" x14ac:dyDescent="0.25">
      <c r="A149" s="36"/>
    </row>
    <row r="150" spans="1:1" x14ac:dyDescent="0.25">
      <c r="A150" s="36"/>
    </row>
    <row r="151" spans="1:1" x14ac:dyDescent="0.25">
      <c r="A151" s="36"/>
    </row>
    <row r="152" spans="1:1" x14ac:dyDescent="0.25">
      <c r="A152" s="36"/>
    </row>
    <row r="153" spans="1:1" x14ac:dyDescent="0.25">
      <c r="A153" s="36"/>
    </row>
    <row r="154" spans="1:1" x14ac:dyDescent="0.25">
      <c r="A154" s="36"/>
    </row>
    <row r="155" spans="1:1" x14ac:dyDescent="0.25">
      <c r="A155" s="36"/>
    </row>
    <row r="156" spans="1:1" x14ac:dyDescent="0.25">
      <c r="A156" s="36"/>
    </row>
    <row r="157" spans="1:1" x14ac:dyDescent="0.25">
      <c r="A157" s="36"/>
    </row>
    <row r="158" spans="1:1" x14ac:dyDescent="0.25">
      <c r="A158" s="36"/>
    </row>
    <row r="159" spans="1:1" x14ac:dyDescent="0.25">
      <c r="A159" s="36"/>
    </row>
    <row r="160" spans="1:1" x14ac:dyDescent="0.25">
      <c r="A160" s="36"/>
    </row>
    <row r="161" spans="1:1" x14ac:dyDescent="0.25">
      <c r="A161" s="36"/>
    </row>
    <row r="162" spans="1:1" x14ac:dyDescent="0.25">
      <c r="A162" s="36"/>
    </row>
    <row r="163" spans="1:1" x14ac:dyDescent="0.25">
      <c r="A163" s="36"/>
    </row>
    <row r="164" spans="1:1" x14ac:dyDescent="0.25">
      <c r="A164" s="36"/>
    </row>
    <row r="165" spans="1:1" x14ac:dyDescent="0.25">
      <c r="A165" s="36"/>
    </row>
    <row r="166" spans="1:1" x14ac:dyDescent="0.25">
      <c r="A166" s="36"/>
    </row>
    <row r="167" spans="1:1" x14ac:dyDescent="0.25">
      <c r="A167" s="36"/>
    </row>
    <row r="168" spans="1:1" x14ac:dyDescent="0.25">
      <c r="A168" s="36"/>
    </row>
  </sheetData>
  <customSheetViews>
    <customSheetView guid="{4EB13151-49F2-48E5-8912-358F31E4FF0D}" showPageBreaks="1" fitToPage="1" hiddenRows="1">
      <pane xSplit="3" ySplit="7" topLeftCell="D8" activePane="bottomRight" state="frozenSplit"/>
      <selection pane="bottomRight" activeCell="E37" sqref="E37"/>
      <pageMargins left="0.25" right="0.25" top="0.5" bottom="0.5" header="0.3" footer="0.3"/>
      <pageSetup scale="63" orientation="portrait" r:id="rId1"/>
      <headerFooter alignWithMargins="0">
        <oddHeader>&amp;A</oddHeader>
        <oddFooter>Page &amp;P</oddFooter>
      </headerFooter>
    </customSheetView>
    <customSheetView guid="{9376E736-6BC6-F744-8C65-D2B2C92BC104}" fitToPage="1" hiddenRows="1">
      <pane xSplit="3" ySplit="7" topLeftCell="D8" activePane="bottomRight" state="frozenSplit"/>
      <selection pane="bottomRight" activeCell="E46" sqref="E46"/>
      <pageMargins left="0.25" right="0.25" top="0.5" bottom="0.5" header="0.3" footer="0.3"/>
      <pageSetup scale="63" orientation="portrait" r:id="rId2"/>
      <headerFooter alignWithMargins="0">
        <oddHeader>&amp;A</oddHeader>
        <oddFooter>Page &amp;P</oddFooter>
      </headerFooter>
    </customSheetView>
  </customSheetViews>
  <pageMargins left="0.25" right="0.25" top="0.5" bottom="0.5" header="0.3" footer="0.3"/>
  <pageSetup scale="63" orientation="portrait" r:id="rId3"/>
  <headerFooter alignWithMargins="0">
    <oddHeader>&amp;A</oddHeader>
    <oddFooter>Page &amp;P</oddFoot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pageSetUpPr fitToPage="1"/>
  </sheetPr>
  <dimension ref="A1:P131"/>
  <sheetViews>
    <sheetView workbookViewId="0">
      <pane xSplit="3" ySplit="6" topLeftCell="D7" activePane="bottomRight" state="frozenSplit"/>
      <selection pane="topRight" activeCell="D1" sqref="D1"/>
      <selection pane="bottomLeft" activeCell="A7" sqref="A7"/>
      <selection pane="bottomRight" activeCell="E20" sqref="E20"/>
    </sheetView>
  </sheetViews>
  <sheetFormatPr defaultColWidth="8.85546875" defaultRowHeight="15.75" outlineLevelRow="1" outlineLevelCol="1" x14ac:dyDescent="0.25"/>
  <cols>
    <col min="1" max="1" width="5.42578125" style="35" customWidth="1"/>
    <col min="2" max="2" width="7.42578125" style="40" customWidth="1"/>
    <col min="3" max="3" width="42.42578125" style="1" customWidth="1"/>
    <col min="4" max="4" width="20.42578125" style="31" bestFit="1" customWidth="1"/>
    <col min="5" max="8" width="20.42578125" style="31" customWidth="1" outlineLevel="1"/>
    <col min="9" max="11" width="8.85546875" style="31"/>
    <col min="17" max="257" width="8.85546875" style="1"/>
    <col min="258" max="258" width="22.85546875" style="1" customWidth="1"/>
    <col min="259" max="513" width="8.85546875" style="1"/>
    <col min="514" max="514" width="22.85546875" style="1" customWidth="1"/>
    <col min="515" max="769" width="8.85546875" style="1"/>
    <col min="770" max="770" width="22.85546875" style="1" customWidth="1"/>
    <col min="771" max="1025" width="8.85546875" style="1"/>
    <col min="1026" max="1026" width="22.85546875" style="1" customWidth="1"/>
    <col min="1027" max="1281" width="8.85546875" style="1"/>
    <col min="1282" max="1282" width="22.85546875" style="1" customWidth="1"/>
    <col min="1283" max="1537" width="8.85546875" style="1"/>
    <col min="1538" max="1538" width="22.85546875" style="1" customWidth="1"/>
    <col min="1539" max="1793" width="8.85546875" style="1"/>
    <col min="1794" max="1794" width="22.85546875" style="1" customWidth="1"/>
    <col min="1795" max="2049" width="8.85546875" style="1"/>
    <col min="2050" max="2050" width="22.85546875" style="1" customWidth="1"/>
    <col min="2051" max="2305" width="8.85546875" style="1"/>
    <col min="2306" max="2306" width="22.85546875" style="1" customWidth="1"/>
    <col min="2307" max="2561" width="8.85546875" style="1"/>
    <col min="2562" max="2562" width="22.85546875" style="1" customWidth="1"/>
    <col min="2563" max="2817" width="8.85546875" style="1"/>
    <col min="2818" max="2818" width="22.85546875" style="1" customWidth="1"/>
    <col min="2819" max="3073" width="8.85546875" style="1"/>
    <col min="3074" max="3074" width="22.85546875" style="1" customWidth="1"/>
    <col min="3075" max="3329" width="8.85546875" style="1"/>
    <col min="3330" max="3330" width="22.85546875" style="1" customWidth="1"/>
    <col min="3331" max="3585" width="8.85546875" style="1"/>
    <col min="3586" max="3586" width="22.85546875" style="1" customWidth="1"/>
    <col min="3587" max="3841" width="8.85546875" style="1"/>
    <col min="3842" max="3842" width="22.85546875" style="1" customWidth="1"/>
    <col min="3843" max="4097" width="8.85546875" style="1"/>
    <col min="4098" max="4098" width="22.85546875" style="1" customWidth="1"/>
    <col min="4099" max="4353" width="8.85546875" style="1"/>
    <col min="4354" max="4354" width="22.85546875" style="1" customWidth="1"/>
    <col min="4355" max="4609" width="8.85546875" style="1"/>
    <col min="4610" max="4610" width="22.85546875" style="1" customWidth="1"/>
    <col min="4611" max="4865" width="8.85546875" style="1"/>
    <col min="4866" max="4866" width="22.85546875" style="1" customWidth="1"/>
    <col min="4867" max="5121" width="8.85546875" style="1"/>
    <col min="5122" max="5122" width="22.85546875" style="1" customWidth="1"/>
    <col min="5123" max="5377" width="8.85546875" style="1"/>
    <col min="5378" max="5378" width="22.85546875" style="1" customWidth="1"/>
    <col min="5379" max="5633" width="8.85546875" style="1"/>
    <col min="5634" max="5634" width="22.85546875" style="1" customWidth="1"/>
    <col min="5635" max="5889" width="8.85546875" style="1"/>
    <col min="5890" max="5890" width="22.85546875" style="1" customWidth="1"/>
    <col min="5891" max="6145" width="8.85546875" style="1"/>
    <col min="6146" max="6146" width="22.85546875" style="1" customWidth="1"/>
    <col min="6147" max="6401" width="8.85546875" style="1"/>
    <col min="6402" max="6402" width="22.85546875" style="1" customWidth="1"/>
    <col min="6403" max="6657" width="8.85546875" style="1"/>
    <col min="6658" max="6658" width="22.85546875" style="1" customWidth="1"/>
    <col min="6659" max="6913" width="8.85546875" style="1"/>
    <col min="6914" max="6914" width="22.85546875" style="1" customWidth="1"/>
    <col min="6915" max="7169" width="8.85546875" style="1"/>
    <col min="7170" max="7170" width="22.85546875" style="1" customWidth="1"/>
    <col min="7171" max="7425" width="8.85546875" style="1"/>
    <col min="7426" max="7426" width="22.85546875" style="1" customWidth="1"/>
    <col min="7427" max="7681" width="8.85546875" style="1"/>
    <col min="7682" max="7682" width="22.85546875" style="1" customWidth="1"/>
    <col min="7683" max="7937" width="8.85546875" style="1"/>
    <col min="7938" max="7938" width="22.85546875" style="1" customWidth="1"/>
    <col min="7939" max="8193" width="8.85546875" style="1"/>
    <col min="8194" max="8194" width="22.85546875" style="1" customWidth="1"/>
    <col min="8195" max="8449" width="8.85546875" style="1"/>
    <col min="8450" max="8450" width="22.85546875" style="1" customWidth="1"/>
    <col min="8451" max="8705" width="8.85546875" style="1"/>
    <col min="8706" max="8706" width="22.85546875" style="1" customWidth="1"/>
    <col min="8707" max="8961" width="8.85546875" style="1"/>
    <col min="8962" max="8962" width="22.85546875" style="1" customWidth="1"/>
    <col min="8963" max="9217" width="8.85546875" style="1"/>
    <col min="9218" max="9218" width="22.85546875" style="1" customWidth="1"/>
    <col min="9219" max="9473" width="8.85546875" style="1"/>
    <col min="9474" max="9474" width="22.85546875" style="1" customWidth="1"/>
    <col min="9475" max="9729" width="8.85546875" style="1"/>
    <col min="9730" max="9730" width="22.85546875" style="1" customWidth="1"/>
    <col min="9731" max="9985" width="8.85546875" style="1"/>
    <col min="9986" max="9986" width="22.85546875" style="1" customWidth="1"/>
    <col min="9987" max="10241" width="8.85546875" style="1"/>
    <col min="10242" max="10242" width="22.85546875" style="1" customWidth="1"/>
    <col min="10243" max="10497" width="8.85546875" style="1"/>
    <col min="10498" max="10498" width="22.85546875" style="1" customWidth="1"/>
    <col min="10499" max="10753" width="8.85546875" style="1"/>
    <col min="10754" max="10754" width="22.85546875" style="1" customWidth="1"/>
    <col min="10755" max="11009" width="8.85546875" style="1"/>
    <col min="11010" max="11010" width="22.85546875" style="1" customWidth="1"/>
    <col min="11011" max="11265" width="8.85546875" style="1"/>
    <col min="11266" max="11266" width="22.85546875" style="1" customWidth="1"/>
    <col min="11267" max="11521" width="8.85546875" style="1"/>
    <col min="11522" max="11522" width="22.85546875" style="1" customWidth="1"/>
    <col min="11523" max="11777" width="8.85546875" style="1"/>
    <col min="11778" max="11778" width="22.85546875" style="1" customWidth="1"/>
    <col min="11779" max="12033" width="8.85546875" style="1"/>
    <col min="12034" max="12034" width="22.85546875" style="1" customWidth="1"/>
    <col min="12035" max="12289" width="8.85546875" style="1"/>
    <col min="12290" max="12290" width="22.85546875" style="1" customWidth="1"/>
    <col min="12291" max="12545" width="8.85546875" style="1"/>
    <col min="12546" max="12546" width="22.85546875" style="1" customWidth="1"/>
    <col min="12547" max="12801" width="8.85546875" style="1"/>
    <col min="12802" max="12802" width="22.85546875" style="1" customWidth="1"/>
    <col min="12803" max="13057" width="8.85546875" style="1"/>
    <col min="13058" max="13058" width="22.85546875" style="1" customWidth="1"/>
    <col min="13059" max="13313" width="8.85546875" style="1"/>
    <col min="13314" max="13314" width="22.85546875" style="1" customWidth="1"/>
    <col min="13315" max="13569" width="8.85546875" style="1"/>
    <col min="13570" max="13570" width="22.85546875" style="1" customWidth="1"/>
    <col min="13571" max="13825" width="8.85546875" style="1"/>
    <col min="13826" max="13826" width="22.85546875" style="1" customWidth="1"/>
    <col min="13827" max="14081" width="8.85546875" style="1"/>
    <col min="14082" max="14082" width="22.85546875" style="1" customWidth="1"/>
    <col min="14083" max="14337" width="8.85546875" style="1"/>
    <col min="14338" max="14338" width="22.85546875" style="1" customWidth="1"/>
    <col min="14339" max="14593" width="8.85546875" style="1"/>
    <col min="14594" max="14594" width="22.85546875" style="1" customWidth="1"/>
    <col min="14595" max="14849" width="8.85546875" style="1"/>
    <col min="14850" max="14850" width="22.85546875" style="1" customWidth="1"/>
    <col min="14851" max="15105" width="8.85546875" style="1"/>
    <col min="15106" max="15106" width="22.85546875" style="1" customWidth="1"/>
    <col min="15107" max="15361" width="8.85546875" style="1"/>
    <col min="15362" max="15362" width="22.85546875" style="1" customWidth="1"/>
    <col min="15363" max="15617" width="8.85546875" style="1"/>
    <col min="15618" max="15618" width="22.85546875" style="1" customWidth="1"/>
    <col min="15619" max="15873" width="8.85546875" style="1"/>
    <col min="15874" max="15874" width="22.85546875" style="1" customWidth="1"/>
    <col min="15875" max="16129" width="8.85546875" style="1"/>
    <col min="16130" max="16130" width="22.85546875" style="1" customWidth="1"/>
    <col min="16131" max="16384" width="8.85546875" style="1"/>
  </cols>
  <sheetData>
    <row r="1" spans="1:8" ht="20.25" x14ac:dyDescent="0.3">
      <c r="A1" s="22" t="str">
        <f>'Student Info'!$A$1</f>
        <v>Blue Oak Charter School</v>
      </c>
    </row>
    <row r="2" spans="1:8" ht="18.75" x14ac:dyDescent="0.3">
      <c r="A2" s="21" t="s">
        <v>765</v>
      </c>
      <c r="E2" s="107">
        <v>0.02</v>
      </c>
      <c r="F2" s="107">
        <v>0.02</v>
      </c>
      <c r="G2" s="107">
        <v>0.02</v>
      </c>
      <c r="H2" s="107">
        <v>0.02</v>
      </c>
    </row>
    <row r="3" spans="1:8" ht="18.75" x14ac:dyDescent="0.3">
      <c r="A3" s="21" t="str">
        <f>'Student Info'!$B$3</f>
        <v>Five Year Budget, 2017-18 to 2021-22</v>
      </c>
    </row>
    <row r="4" spans="1:8" ht="29.25" customHeight="1" x14ac:dyDescent="0.25"/>
    <row r="5" spans="1:8" ht="18.75" x14ac:dyDescent="0.3">
      <c r="A5" s="29"/>
      <c r="B5" s="41"/>
      <c r="C5" s="29"/>
    </row>
    <row r="6" spans="1:8" ht="19.5" thickBot="1" x14ac:dyDescent="0.35">
      <c r="A6" s="30" t="s">
        <v>746</v>
      </c>
      <c r="B6" s="42" t="s">
        <v>747</v>
      </c>
      <c r="C6" s="30" t="s">
        <v>748</v>
      </c>
      <c r="D6" s="32" t="str">
        <f>'Student Info'!D$7</f>
        <v>2017-18</v>
      </c>
      <c r="E6" s="32" t="str">
        <f>'Student Info'!E$7</f>
        <v>2018-19</v>
      </c>
      <c r="F6" s="32" t="str">
        <f>'Student Info'!F$7</f>
        <v>2019-20</v>
      </c>
      <c r="G6" s="32" t="str">
        <f>'Student Info'!G$7</f>
        <v>2020-21</v>
      </c>
      <c r="H6" s="32" t="str">
        <f>'Student Info'!H$7</f>
        <v>2021-22</v>
      </c>
    </row>
    <row r="7" spans="1:8" x14ac:dyDescent="0.25">
      <c r="A7" s="34" t="s">
        <v>752</v>
      </c>
      <c r="C7" s="3"/>
    </row>
    <row r="8" spans="1:8" x14ac:dyDescent="0.25">
      <c r="A8" s="36"/>
      <c r="B8" s="138" t="s">
        <v>14</v>
      </c>
      <c r="C8" s="136" t="s">
        <v>577</v>
      </c>
      <c r="D8" s="64">
        <v>1125209</v>
      </c>
      <c r="E8" s="64">
        <v>1130285</v>
      </c>
      <c r="F8" s="64">
        <f t="shared" ref="E8:H16" si="0">IF(E8="","",E8*(1+F$2))</f>
        <v>1152890.7</v>
      </c>
      <c r="G8" s="64">
        <f t="shared" si="0"/>
        <v>1175948.514</v>
      </c>
      <c r="H8" s="64">
        <f t="shared" si="0"/>
        <v>1199467.48428</v>
      </c>
    </row>
    <row r="9" spans="1:8" x14ac:dyDescent="0.25">
      <c r="A9" s="36"/>
      <c r="B9" s="138" t="s">
        <v>731</v>
      </c>
      <c r="C9" s="136" t="s">
        <v>1348</v>
      </c>
      <c r="D9" s="64">
        <v>-17740</v>
      </c>
      <c r="E9" s="64">
        <v>10500</v>
      </c>
      <c r="F9" s="64">
        <f t="shared" si="0"/>
        <v>10710</v>
      </c>
      <c r="G9" s="64">
        <f t="shared" si="0"/>
        <v>10924.2</v>
      </c>
      <c r="H9" s="64">
        <f t="shared" si="0"/>
        <v>11142.684000000001</v>
      </c>
    </row>
    <row r="10" spans="1:8" x14ac:dyDescent="0.25">
      <c r="A10" s="36"/>
      <c r="B10" s="138" t="s">
        <v>564</v>
      </c>
      <c r="C10" s="136" t="s">
        <v>579</v>
      </c>
      <c r="D10" s="64">
        <v>32000</v>
      </c>
      <c r="E10" s="64">
        <v>30600</v>
      </c>
      <c r="F10" s="64">
        <f t="shared" si="0"/>
        <v>31212</v>
      </c>
      <c r="G10" s="64">
        <f t="shared" si="0"/>
        <v>31836.240000000002</v>
      </c>
      <c r="H10" s="64">
        <f t="shared" si="0"/>
        <v>32472.964800000002</v>
      </c>
    </row>
    <row r="11" spans="1:8" x14ac:dyDescent="0.25">
      <c r="A11" s="36"/>
      <c r="B11" s="138" t="s">
        <v>16</v>
      </c>
      <c r="C11" s="136" t="s">
        <v>580</v>
      </c>
      <c r="D11" s="294">
        <v>1650</v>
      </c>
      <c r="E11" s="64"/>
      <c r="F11" s="64" t="str">
        <f t="shared" si="0"/>
        <v/>
      </c>
      <c r="G11" s="64" t="str">
        <f t="shared" si="0"/>
        <v/>
      </c>
      <c r="H11" s="64" t="str">
        <f t="shared" si="0"/>
        <v/>
      </c>
    </row>
    <row r="12" spans="1:8" x14ac:dyDescent="0.25">
      <c r="A12" s="36"/>
      <c r="B12" s="138" t="s">
        <v>1220</v>
      </c>
      <c r="C12" s="136" t="s">
        <v>1292</v>
      </c>
      <c r="D12" s="64">
        <f>SUMIF('Employee Input 17-18'!$B:$B,$B11,'Employee Input 17-18'!$I:$I)+SUMIF('Employee Input 17-18'!$B:$B,$B11,'Employee Input 17-18'!$J:$J)</f>
        <v>0</v>
      </c>
      <c r="E12" s="64">
        <f t="shared" si="0"/>
        <v>0</v>
      </c>
      <c r="F12" s="64">
        <f t="shared" si="0"/>
        <v>0</v>
      </c>
      <c r="G12" s="64">
        <f t="shared" si="0"/>
        <v>0</v>
      </c>
      <c r="H12" s="64">
        <f t="shared" si="0"/>
        <v>0</v>
      </c>
    </row>
    <row r="13" spans="1:8" x14ac:dyDescent="0.25">
      <c r="A13" s="36"/>
      <c r="B13" s="138" t="s">
        <v>18</v>
      </c>
      <c r="C13" s="136" t="s">
        <v>581</v>
      </c>
      <c r="D13" s="64">
        <v>151554</v>
      </c>
      <c r="E13" s="64">
        <v>219424</v>
      </c>
      <c r="F13" s="64">
        <f t="shared" si="0"/>
        <v>223812.48000000001</v>
      </c>
      <c r="G13" s="64">
        <f t="shared" si="0"/>
        <v>228288.72960000002</v>
      </c>
      <c r="H13" s="64">
        <f t="shared" si="0"/>
        <v>232854.50419200002</v>
      </c>
    </row>
    <row r="14" spans="1:8" x14ac:dyDescent="0.25">
      <c r="A14" s="36"/>
      <c r="B14" s="138" t="s">
        <v>732</v>
      </c>
      <c r="C14" s="136" t="s">
        <v>1291</v>
      </c>
      <c r="D14" s="64"/>
      <c r="E14" s="64"/>
      <c r="F14" s="64" t="str">
        <f t="shared" si="0"/>
        <v/>
      </c>
      <c r="G14" s="64" t="str">
        <f t="shared" si="0"/>
        <v/>
      </c>
      <c r="H14" s="64" t="str">
        <f t="shared" si="0"/>
        <v/>
      </c>
    </row>
    <row r="15" spans="1:8" x14ac:dyDescent="0.25">
      <c r="A15" s="36"/>
      <c r="B15" s="138" t="s">
        <v>20</v>
      </c>
      <c r="C15" s="136" t="s">
        <v>583</v>
      </c>
      <c r="D15" s="64">
        <f>SUMIF('Employee Input 17-18'!$B:$B,$B15,'Employee Input 17-18'!$H:$H)</f>
        <v>0</v>
      </c>
      <c r="E15" s="64">
        <f t="shared" si="0"/>
        <v>0</v>
      </c>
      <c r="F15" s="64">
        <f t="shared" si="0"/>
        <v>0</v>
      </c>
      <c r="G15" s="64">
        <f t="shared" si="0"/>
        <v>0</v>
      </c>
      <c r="H15" s="64">
        <f t="shared" si="0"/>
        <v>0</v>
      </c>
    </row>
    <row r="16" spans="1:8" x14ac:dyDescent="0.25">
      <c r="A16" s="36"/>
      <c r="B16" s="138" t="s">
        <v>733</v>
      </c>
      <c r="C16" s="136" t="s">
        <v>584</v>
      </c>
      <c r="D16" s="64">
        <f>SUMIF('Employee Input 17-18'!$B:$B,$B15,'Employee Input 17-18'!$J:$J)</f>
        <v>0</v>
      </c>
      <c r="E16" s="64">
        <f t="shared" si="0"/>
        <v>0</v>
      </c>
      <c r="F16" s="64">
        <f t="shared" si="0"/>
        <v>0</v>
      </c>
      <c r="G16" s="64">
        <f t="shared" si="0"/>
        <v>0</v>
      </c>
      <c r="H16" s="64">
        <f t="shared" si="0"/>
        <v>0</v>
      </c>
    </row>
    <row r="17" spans="1:16" s="31" customFormat="1" x14ac:dyDescent="0.25">
      <c r="A17" s="36"/>
      <c r="B17" s="36" t="s">
        <v>563</v>
      </c>
      <c r="C17" s="34" t="s">
        <v>740</v>
      </c>
      <c r="D17" s="336">
        <f>IF(SUM(D7:D16)&gt;0,SUM(D7:D16),"")</f>
        <v>1292673</v>
      </c>
      <c r="E17" s="173">
        <f>IF(SUM(E7:E16)&gt;0,SUM(E7:E16),"")</f>
        <v>1390809</v>
      </c>
      <c r="F17" s="173">
        <f>IF(SUM(F7:F16)&gt;0,SUM(F7:F16),"")</f>
        <v>1418625.18</v>
      </c>
      <c r="G17" s="173">
        <f>IF(SUM(G7:G16)&gt;0,SUM(G7:G16),"")</f>
        <v>1446997.6835999999</v>
      </c>
      <c r="H17" s="173">
        <f>IF(SUM(H7:H16)&gt;0,SUM(H7:H16),"")</f>
        <v>1475937.6372719998</v>
      </c>
      <c r="L17"/>
      <c r="M17"/>
      <c r="N17"/>
      <c r="O17"/>
      <c r="P17"/>
    </row>
    <row r="18" spans="1:16" s="31" customFormat="1" x14ac:dyDescent="0.25">
      <c r="A18" s="36"/>
      <c r="B18" s="40"/>
      <c r="C18" s="3"/>
      <c r="D18" s="189"/>
      <c r="E18" s="189"/>
      <c r="F18" s="189"/>
      <c r="G18" s="189"/>
      <c r="H18" s="189"/>
      <c r="L18"/>
      <c r="M18"/>
      <c r="N18"/>
      <c r="O18"/>
      <c r="P18"/>
    </row>
    <row r="19" spans="1:16" s="31" customFormat="1" x14ac:dyDescent="0.25">
      <c r="A19" s="5" t="s">
        <v>753</v>
      </c>
      <c r="B19" s="40"/>
      <c r="C19" s="3"/>
      <c r="D19" s="189"/>
      <c r="E19" s="189"/>
      <c r="F19" s="189"/>
      <c r="G19" s="189"/>
      <c r="H19" s="189"/>
      <c r="L19"/>
      <c r="M19"/>
      <c r="N19"/>
      <c r="O19"/>
      <c r="P19"/>
    </row>
    <row r="20" spans="1:16" s="31" customFormat="1" x14ac:dyDescent="0.25">
      <c r="A20" s="36"/>
      <c r="B20" s="138" t="s">
        <v>22</v>
      </c>
      <c r="C20" s="136" t="s">
        <v>585</v>
      </c>
      <c r="D20" s="64">
        <v>80126</v>
      </c>
      <c r="E20" s="64">
        <v>166977</v>
      </c>
      <c r="F20" s="64">
        <f t="shared" ref="E20:H29" si="1">IF(E20="","",E20*(1+F$2))</f>
        <v>170316.54</v>
      </c>
      <c r="G20" s="64">
        <f t="shared" si="1"/>
        <v>173722.8708</v>
      </c>
      <c r="H20" s="64">
        <f t="shared" si="1"/>
        <v>177197.32821599999</v>
      </c>
      <c r="L20"/>
      <c r="M20"/>
      <c r="N20"/>
      <c r="O20"/>
      <c r="P20"/>
    </row>
    <row r="21" spans="1:16" s="31" customFormat="1" x14ac:dyDescent="0.25">
      <c r="A21" s="36"/>
      <c r="B21" s="138" t="s">
        <v>565</v>
      </c>
      <c r="C21" s="136" t="s">
        <v>585</v>
      </c>
      <c r="D21" s="64">
        <f>SUMIF('Employee Input 17-18'!$B:$B,$B20,'Employee Input 17-18'!$I:$I)+SUMIF('Employee Input 17-18'!$B:$B,$B20,'Employee Input 17-18'!$J:$J)</f>
        <v>0</v>
      </c>
      <c r="E21" s="64">
        <f t="shared" si="1"/>
        <v>0</v>
      </c>
      <c r="F21" s="64">
        <f t="shared" si="1"/>
        <v>0</v>
      </c>
      <c r="G21" s="64">
        <f t="shared" si="1"/>
        <v>0</v>
      </c>
      <c r="H21" s="64">
        <f t="shared" si="1"/>
        <v>0</v>
      </c>
      <c r="L21"/>
      <c r="M21"/>
      <c r="N21"/>
      <c r="O21"/>
      <c r="P21"/>
    </row>
    <row r="22" spans="1:16" s="31" customFormat="1" x14ac:dyDescent="0.25">
      <c r="A22" s="36"/>
      <c r="B22" s="138" t="s">
        <v>24</v>
      </c>
      <c r="C22" s="136" t="s">
        <v>587</v>
      </c>
      <c r="D22" s="64">
        <v>82029</v>
      </c>
      <c r="E22" s="64">
        <v>56870</v>
      </c>
      <c r="F22" s="64">
        <f t="shared" si="1"/>
        <v>58007.4</v>
      </c>
      <c r="G22" s="64">
        <f t="shared" si="1"/>
        <v>59167.548000000003</v>
      </c>
      <c r="H22" s="64">
        <f t="shared" si="1"/>
        <v>60350.898960000006</v>
      </c>
      <c r="L22"/>
      <c r="M22"/>
      <c r="N22"/>
      <c r="O22"/>
      <c r="P22"/>
    </row>
    <row r="23" spans="1:16" s="31" customFormat="1" x14ac:dyDescent="0.25">
      <c r="A23" s="36"/>
      <c r="B23" s="138" t="s">
        <v>24</v>
      </c>
      <c r="C23" s="136" t="s">
        <v>587</v>
      </c>
      <c r="D23" s="64">
        <v>-8569</v>
      </c>
      <c r="E23" s="64"/>
      <c r="F23" s="64"/>
      <c r="G23" s="64" t="str">
        <f t="shared" si="1"/>
        <v/>
      </c>
      <c r="H23" s="64" t="str">
        <f t="shared" si="1"/>
        <v/>
      </c>
      <c r="L23"/>
      <c r="M23"/>
      <c r="N23"/>
      <c r="O23"/>
      <c r="P23"/>
    </row>
    <row r="24" spans="1:16" s="31" customFormat="1" x14ac:dyDescent="0.25">
      <c r="A24" s="36"/>
      <c r="B24" s="138" t="s">
        <v>26</v>
      </c>
      <c r="C24" s="136" t="s">
        <v>589</v>
      </c>
      <c r="D24" s="64">
        <f>SUMIF('Employee Input 17-18'!$B:$B,$B24,'Employee Input 17-18'!$H:$H)</f>
        <v>0</v>
      </c>
      <c r="E24" s="64">
        <f t="shared" si="1"/>
        <v>0</v>
      </c>
      <c r="F24" s="64">
        <f t="shared" si="1"/>
        <v>0</v>
      </c>
      <c r="G24" s="64">
        <f t="shared" si="1"/>
        <v>0</v>
      </c>
      <c r="H24" s="64">
        <f t="shared" si="1"/>
        <v>0</v>
      </c>
      <c r="L24"/>
      <c r="M24"/>
      <c r="N24"/>
      <c r="O24"/>
      <c r="P24"/>
    </row>
    <row r="25" spans="1:16" s="31" customFormat="1" x14ac:dyDescent="0.25">
      <c r="A25" s="36"/>
      <c r="B25" s="138" t="s">
        <v>28</v>
      </c>
      <c r="C25" s="136" t="s">
        <v>590</v>
      </c>
      <c r="D25" s="64">
        <v>96830</v>
      </c>
      <c r="E25" s="64">
        <v>108728</v>
      </c>
      <c r="F25" s="64">
        <f t="shared" si="1"/>
        <v>110902.56</v>
      </c>
      <c r="G25" s="64">
        <f t="shared" si="1"/>
        <v>113120.6112</v>
      </c>
      <c r="H25" s="64">
        <f t="shared" si="1"/>
        <v>115383.023424</v>
      </c>
      <c r="L25"/>
      <c r="M25"/>
      <c r="N25"/>
      <c r="O25"/>
      <c r="P25"/>
    </row>
    <row r="26" spans="1:16" s="31" customFormat="1" x14ac:dyDescent="0.25">
      <c r="A26" s="36"/>
      <c r="B26" s="138" t="s">
        <v>28</v>
      </c>
      <c r="C26" s="136" t="s">
        <v>1311</v>
      </c>
      <c r="D26" s="64">
        <v>-3680</v>
      </c>
      <c r="E26" s="64"/>
      <c r="F26" s="64" t="str">
        <f t="shared" si="1"/>
        <v/>
      </c>
      <c r="G26" s="64" t="str">
        <f t="shared" si="1"/>
        <v/>
      </c>
      <c r="H26" s="64" t="str">
        <f t="shared" si="1"/>
        <v/>
      </c>
      <c r="L26"/>
      <c r="M26"/>
      <c r="N26"/>
      <c r="O26"/>
      <c r="P26"/>
    </row>
    <row r="27" spans="1:16" s="31" customFormat="1" x14ac:dyDescent="0.25">
      <c r="A27" s="36"/>
      <c r="B27" s="138" t="s">
        <v>30</v>
      </c>
      <c r="C27" s="136" t="s">
        <v>592</v>
      </c>
      <c r="D27" s="64">
        <v>34460</v>
      </c>
      <c r="E27" s="64">
        <v>92247</v>
      </c>
      <c r="F27" s="64">
        <f t="shared" si="1"/>
        <v>94091.94</v>
      </c>
      <c r="G27" s="64">
        <f t="shared" si="1"/>
        <v>95973.7788</v>
      </c>
      <c r="H27" s="64">
        <f t="shared" si="1"/>
        <v>97893.254375999997</v>
      </c>
      <c r="L27"/>
      <c r="M27"/>
      <c r="N27"/>
      <c r="O27"/>
      <c r="P27"/>
    </row>
    <row r="28" spans="1:16" s="31" customFormat="1" x14ac:dyDescent="0.25">
      <c r="A28" s="36"/>
      <c r="B28" s="138" t="s">
        <v>735</v>
      </c>
      <c r="C28" s="136" t="s">
        <v>593</v>
      </c>
      <c r="D28" s="64">
        <f>SUMIF('Employee Input 17-18'!$B:$B,$B27,'Employee Input 17-18'!$I:$I)+SUMIF('Employee Input 17-18'!$B:$B,$B27,'Employee Input 17-18'!$J:$J)</f>
        <v>0</v>
      </c>
      <c r="E28" s="64">
        <f t="shared" si="1"/>
        <v>0</v>
      </c>
      <c r="F28" s="64">
        <f t="shared" si="1"/>
        <v>0</v>
      </c>
      <c r="G28" s="64">
        <f t="shared" si="1"/>
        <v>0</v>
      </c>
      <c r="H28" s="64">
        <f t="shared" si="1"/>
        <v>0</v>
      </c>
      <c r="L28"/>
      <c r="M28"/>
      <c r="N28"/>
      <c r="O28"/>
      <c r="P28"/>
    </row>
    <row r="29" spans="1:16" s="31" customFormat="1" x14ac:dyDescent="0.25">
      <c r="A29" s="36"/>
      <c r="B29" s="138" t="s">
        <v>736</v>
      </c>
      <c r="C29" s="136" t="s">
        <v>594</v>
      </c>
      <c r="D29" s="64">
        <f>SUMIF('Employee Input 17-18'!$B:$B,$B28,'Employee Input 17-18'!$I:$I)+SUMIF('Employee Input 17-18'!$B:$B,$B28,'Employee Input 17-18'!$J:$J)</f>
        <v>0</v>
      </c>
      <c r="E29" s="64">
        <f t="shared" si="1"/>
        <v>0</v>
      </c>
      <c r="F29" s="64">
        <f t="shared" si="1"/>
        <v>0</v>
      </c>
      <c r="G29" s="64">
        <f t="shared" si="1"/>
        <v>0</v>
      </c>
      <c r="H29" s="64">
        <f t="shared" si="1"/>
        <v>0</v>
      </c>
      <c r="L29"/>
      <c r="M29"/>
      <c r="N29"/>
      <c r="O29"/>
      <c r="P29"/>
    </row>
    <row r="30" spans="1:16" s="31" customFormat="1" x14ac:dyDescent="0.25">
      <c r="A30" s="36"/>
      <c r="B30" s="43" t="s">
        <v>757</v>
      </c>
      <c r="C30" s="34" t="s">
        <v>740</v>
      </c>
      <c r="D30" s="173">
        <f>IF(SUM(D19:D29)&gt;0,SUM(D19:D29),"")</f>
        <v>281196</v>
      </c>
      <c r="E30" s="173">
        <f>IF(SUM(E19:E29)&gt;0,SUM(E19:E29),"")</f>
        <v>424822</v>
      </c>
      <c r="F30" s="173">
        <f>IF(SUM(F19:F29)&gt;0,SUM(F19:F29),"")</f>
        <v>433318.44</v>
      </c>
      <c r="G30" s="173">
        <f>IF(SUM(G19:G29)&gt;0,SUM(G19:G29),"")</f>
        <v>441984.8088</v>
      </c>
      <c r="H30" s="173">
        <f>IF(SUM(H19:H29)&gt;0,SUM(H19:H29),"")</f>
        <v>450824.50497600005</v>
      </c>
      <c r="L30"/>
      <c r="M30"/>
      <c r="N30"/>
      <c r="O30"/>
      <c r="P30"/>
    </row>
    <row r="31" spans="1:16" s="31" customFormat="1" x14ac:dyDescent="0.25">
      <c r="A31" s="36"/>
      <c r="B31" s="40"/>
      <c r="C31" s="3"/>
      <c r="D31" s="189"/>
      <c r="E31" s="189"/>
      <c r="F31" s="189"/>
      <c r="G31" s="189"/>
      <c r="H31" s="189"/>
      <c r="L31"/>
      <c r="M31"/>
      <c r="N31"/>
      <c r="O31"/>
      <c r="P31"/>
    </row>
    <row r="32" spans="1:16" s="31" customFormat="1" x14ac:dyDescent="0.25">
      <c r="A32" s="34" t="s">
        <v>754</v>
      </c>
      <c r="B32" s="40"/>
      <c r="C32" s="3"/>
      <c r="D32" s="189"/>
      <c r="E32" s="410">
        <v>0.1628</v>
      </c>
      <c r="F32" s="410">
        <v>0.18129999999999999</v>
      </c>
      <c r="G32" s="410">
        <v>0.191</v>
      </c>
      <c r="H32" s="410">
        <v>0.191</v>
      </c>
      <c r="L32"/>
      <c r="M32"/>
      <c r="N32"/>
      <c r="O32"/>
      <c r="P32"/>
    </row>
    <row r="33" spans="1:16" s="31" customFormat="1" x14ac:dyDescent="0.25">
      <c r="A33" s="36"/>
      <c r="B33" s="138" t="s">
        <v>34</v>
      </c>
      <c r="C33" s="136" t="s">
        <v>595</v>
      </c>
      <c r="D33" s="64">
        <v>160282</v>
      </c>
      <c r="E33" s="364">
        <v>212526</v>
      </c>
      <c r="F33" s="364">
        <v>246487</v>
      </c>
      <c r="G33" s="364">
        <v>264868</v>
      </c>
      <c r="H33" s="364">
        <f t="shared" ref="H33:H41" si="2">IF(G33="","",G33*(1+H$2))</f>
        <v>270165.36</v>
      </c>
      <c r="L33"/>
      <c r="M33"/>
      <c r="N33"/>
      <c r="O33"/>
      <c r="P33"/>
    </row>
    <row r="34" spans="1:16" s="31" customFormat="1" x14ac:dyDescent="0.25">
      <c r="A34" s="36"/>
      <c r="B34" s="138" t="s">
        <v>42</v>
      </c>
      <c r="C34" s="136" t="s">
        <v>496</v>
      </c>
      <c r="D34" s="64">
        <v>62609</v>
      </c>
      <c r="E34" s="64">
        <v>82873</v>
      </c>
      <c r="F34" s="64">
        <f t="shared" ref="E34:G41" si="3">IF(E34="","",E34*(1+F$2))</f>
        <v>84530.46</v>
      </c>
      <c r="G34" s="64">
        <f t="shared" si="3"/>
        <v>86221.069200000013</v>
      </c>
      <c r="H34" s="64">
        <f t="shared" si="2"/>
        <v>87945.490584000014</v>
      </c>
      <c r="L34"/>
      <c r="M34"/>
      <c r="N34"/>
      <c r="O34"/>
      <c r="P34"/>
    </row>
    <row r="35" spans="1:16" s="31" customFormat="1" x14ac:dyDescent="0.25">
      <c r="A35" s="36"/>
      <c r="B35" s="138" t="s">
        <v>934</v>
      </c>
      <c r="C35" s="136" t="s">
        <v>935</v>
      </c>
      <c r="D35" s="64">
        <v>28265</v>
      </c>
      <c r="E35" s="64">
        <v>30981</v>
      </c>
      <c r="F35" s="64">
        <f t="shared" si="3"/>
        <v>31600.62</v>
      </c>
      <c r="G35" s="64">
        <f t="shared" si="3"/>
        <v>32232.632399999999</v>
      </c>
      <c r="H35" s="64">
        <f t="shared" si="2"/>
        <v>32877.285047999998</v>
      </c>
      <c r="L35"/>
      <c r="M35"/>
      <c r="N35"/>
      <c r="O35"/>
      <c r="P35"/>
    </row>
    <row r="36" spans="1:16" s="31" customFormat="1" x14ac:dyDescent="0.25">
      <c r="A36" s="36"/>
      <c r="B36" s="196" t="s">
        <v>936</v>
      </c>
      <c r="C36" s="137" t="s">
        <v>937</v>
      </c>
      <c r="D36" s="64">
        <v>22716</v>
      </c>
      <c r="E36" s="64">
        <v>26174</v>
      </c>
      <c r="F36" s="64">
        <f t="shared" si="3"/>
        <v>26697.48</v>
      </c>
      <c r="G36" s="64">
        <f t="shared" si="3"/>
        <v>27231.429599999999</v>
      </c>
      <c r="H36" s="64">
        <f t="shared" si="2"/>
        <v>27776.058192</v>
      </c>
      <c r="L36"/>
      <c r="M36"/>
      <c r="N36"/>
      <c r="O36"/>
      <c r="P36"/>
    </row>
    <row r="37" spans="1:16" s="31" customFormat="1" x14ac:dyDescent="0.25">
      <c r="A37" s="36"/>
      <c r="B37" s="196" t="s">
        <v>737</v>
      </c>
      <c r="C37" s="136" t="s">
        <v>497</v>
      </c>
      <c r="D37" s="64">
        <v>180957</v>
      </c>
      <c r="E37" s="64">
        <f>+D37*11.5%+180957</f>
        <v>201767.05499999999</v>
      </c>
      <c r="F37" s="64">
        <f t="shared" si="3"/>
        <v>205802.39609999998</v>
      </c>
      <c r="G37" s="64">
        <f t="shared" si="3"/>
        <v>209918.44402199998</v>
      </c>
      <c r="H37" s="64">
        <f t="shared" si="2"/>
        <v>214116.81290244</v>
      </c>
      <c r="L37"/>
      <c r="M37"/>
      <c r="N37"/>
      <c r="O37"/>
      <c r="P37"/>
    </row>
    <row r="38" spans="1:16" s="31" customFormat="1" x14ac:dyDescent="0.25">
      <c r="A38" s="36"/>
      <c r="B38" s="138" t="s">
        <v>738</v>
      </c>
      <c r="C38" s="136" t="s">
        <v>498</v>
      </c>
      <c r="D38" s="64">
        <v>8500</v>
      </c>
      <c r="E38" s="64">
        <v>8611</v>
      </c>
      <c r="F38" s="64">
        <f t="shared" si="3"/>
        <v>8783.2199999999993</v>
      </c>
      <c r="G38" s="64">
        <f t="shared" si="3"/>
        <v>8958.884399999999</v>
      </c>
      <c r="H38" s="64">
        <f t="shared" si="2"/>
        <v>9138.0620879999988</v>
      </c>
      <c r="L38"/>
      <c r="M38"/>
      <c r="N38"/>
      <c r="O38"/>
      <c r="P38"/>
    </row>
    <row r="39" spans="1:16" s="31" customFormat="1" x14ac:dyDescent="0.25">
      <c r="A39" s="36"/>
      <c r="B39" s="138" t="s">
        <v>739</v>
      </c>
      <c r="C39" s="136" t="s">
        <v>499</v>
      </c>
      <c r="D39" s="364">
        <v>25300</v>
      </c>
      <c r="E39" s="64">
        <v>27077</v>
      </c>
      <c r="F39" s="64">
        <f t="shared" si="3"/>
        <v>27618.54</v>
      </c>
      <c r="G39" s="64">
        <f t="shared" si="3"/>
        <v>28170.910800000001</v>
      </c>
      <c r="H39" s="64">
        <f t="shared" si="2"/>
        <v>28734.329016000003</v>
      </c>
      <c r="L39"/>
      <c r="M39"/>
      <c r="N39"/>
      <c r="O39"/>
      <c r="P39"/>
    </row>
    <row r="40" spans="1:16" s="31" customFormat="1" x14ac:dyDescent="0.25">
      <c r="A40" s="36"/>
      <c r="B40" s="196" t="s">
        <v>943</v>
      </c>
      <c r="C40" s="137" t="s">
        <v>946</v>
      </c>
      <c r="D40" s="64"/>
      <c r="E40" s="64" t="str">
        <f t="shared" si="3"/>
        <v/>
      </c>
      <c r="F40" s="64" t="str">
        <f t="shared" si="3"/>
        <v/>
      </c>
      <c r="G40" s="64" t="str">
        <f t="shared" si="3"/>
        <v/>
      </c>
      <c r="H40" s="64" t="str">
        <f t="shared" si="2"/>
        <v/>
      </c>
      <c r="L40"/>
      <c r="M40"/>
      <c r="N40"/>
      <c r="O40"/>
      <c r="P40"/>
    </row>
    <row r="41" spans="1:16" s="31" customFormat="1" x14ac:dyDescent="0.25">
      <c r="A41" s="36"/>
      <c r="B41" s="133" t="s">
        <v>942</v>
      </c>
      <c r="C41" s="134" t="s">
        <v>947</v>
      </c>
      <c r="D41" s="64"/>
      <c r="E41" s="64"/>
      <c r="F41" s="64" t="str">
        <f t="shared" si="3"/>
        <v/>
      </c>
      <c r="G41" s="64" t="str">
        <f t="shared" si="3"/>
        <v/>
      </c>
      <c r="H41" s="64" t="str">
        <f t="shared" si="2"/>
        <v/>
      </c>
      <c r="L41"/>
      <c r="M41"/>
      <c r="N41"/>
      <c r="O41"/>
      <c r="P41"/>
    </row>
    <row r="42" spans="1:16" s="31" customFormat="1" x14ac:dyDescent="0.25">
      <c r="A42" s="36"/>
      <c r="B42" s="43" t="s">
        <v>758</v>
      </c>
      <c r="C42" s="34" t="s">
        <v>740</v>
      </c>
      <c r="D42" s="173">
        <f>SUM(D33:D41)</f>
        <v>488629</v>
      </c>
      <c r="E42" s="173">
        <f>IF(SUM(E32:E41)&gt;0,SUM(E32:E41),"")</f>
        <v>590009.21779999998</v>
      </c>
      <c r="F42" s="173">
        <f>IF(SUM(F32:F41)&gt;0,SUM(F32:F41),"")</f>
        <v>631519.89740000002</v>
      </c>
      <c r="G42" s="173">
        <f>IF(SUM(G32:G41)&gt;0,SUM(G32:G41),"")</f>
        <v>657601.56142199994</v>
      </c>
      <c r="H42" s="173">
        <f>IF(SUM(H32:H41)&gt;0,SUM(H32:H41),"")</f>
        <v>670753.58883044007</v>
      </c>
      <c r="L42"/>
      <c r="M42"/>
      <c r="N42"/>
      <c r="O42"/>
      <c r="P42"/>
    </row>
    <row r="43" spans="1:16" s="31" customFormat="1" ht="16.5" thickBot="1" x14ac:dyDescent="0.3">
      <c r="A43" s="36"/>
      <c r="B43" s="40"/>
      <c r="C43" s="3"/>
      <c r="D43" s="190"/>
      <c r="E43" s="190"/>
      <c r="F43" s="190"/>
      <c r="G43" s="190"/>
      <c r="H43" s="190"/>
      <c r="L43"/>
      <c r="M43"/>
      <c r="N43"/>
      <c r="O43"/>
      <c r="P43"/>
    </row>
    <row r="44" spans="1:16" s="31" customFormat="1" x14ac:dyDescent="0.25">
      <c r="A44" s="34" t="s">
        <v>755</v>
      </c>
      <c r="B44" s="40"/>
      <c r="C44" s="3"/>
      <c r="D44" s="173">
        <f>IF(SUM(D17,D30,D42)&gt;0,SUM(D17,D30,D42),"")</f>
        <v>2062498</v>
      </c>
      <c r="E44" s="173">
        <f>IF(SUM(E17,E30,E42)&gt;0,SUM(E17,E30,E42),"")</f>
        <v>2405640.2177999998</v>
      </c>
      <c r="F44" s="173">
        <f>IF(SUM(F17,F30,F42)&gt;0,SUM(F17,F30,F42),"")</f>
        <v>2483463.5173999998</v>
      </c>
      <c r="G44" s="173">
        <f>IF(SUM(G17,G30,G42)&gt;0,SUM(G17,G30,G42),"")</f>
        <v>2546584.0538219996</v>
      </c>
      <c r="H44" s="173">
        <f>IF(SUM(H17,H30,H42)&gt;0,SUM(H17,H30,H42),"")</f>
        <v>2597515.7310784403</v>
      </c>
      <c r="L44"/>
      <c r="M44"/>
      <c r="N44"/>
      <c r="O44"/>
      <c r="P44"/>
    </row>
    <row r="45" spans="1:16" s="31" customFormat="1" x14ac:dyDescent="0.25">
      <c r="A45" s="36"/>
      <c r="B45" s="40"/>
      <c r="C45" s="1"/>
      <c r="D45" s="183"/>
      <c r="E45" s="183"/>
      <c r="F45" s="183"/>
      <c r="G45" s="183"/>
      <c r="H45" s="183"/>
      <c r="L45"/>
      <c r="M45"/>
      <c r="N45"/>
      <c r="O45"/>
      <c r="P45"/>
    </row>
    <row r="46" spans="1:16" s="31" customFormat="1" x14ac:dyDescent="0.25">
      <c r="A46" s="34" t="s">
        <v>697</v>
      </c>
      <c r="B46" s="2"/>
      <c r="C46" s="3"/>
      <c r="D46" s="183"/>
      <c r="E46" s="183"/>
      <c r="F46" s="183"/>
      <c r="G46" s="183"/>
      <c r="H46" s="183"/>
      <c r="L46"/>
      <c r="M46"/>
      <c r="N46"/>
      <c r="O46"/>
      <c r="P46"/>
    </row>
    <row r="47" spans="1:16" s="31" customFormat="1" x14ac:dyDescent="0.25">
      <c r="A47" s="36"/>
      <c r="B47" s="66" t="str">
        <f>'Expenses Input'!B9</f>
        <v>4100</v>
      </c>
      <c r="C47" s="66" t="str">
        <f>'Expenses Input'!C9</f>
        <v>Approved Textbooks and Core Curricula Materials</v>
      </c>
      <c r="D47" s="64">
        <f>'Expenses Input'!D9</f>
        <v>15500</v>
      </c>
      <c r="E47" s="64">
        <f>'Expenses Input'!E9</f>
        <v>40994.449999999997</v>
      </c>
      <c r="F47" s="64">
        <f>'Expenses Input'!F9</f>
        <v>41957.819575000001</v>
      </c>
      <c r="G47" s="64">
        <f>'Expenses Input'!G9</f>
        <v>43036.135538077506</v>
      </c>
      <c r="H47" s="64">
        <f>'Expenses Input'!H9</f>
        <v>44198.111197605598</v>
      </c>
      <c r="L47"/>
      <c r="M47"/>
      <c r="N47"/>
      <c r="O47"/>
      <c r="P47"/>
    </row>
    <row r="48" spans="1:16" x14ac:dyDescent="0.25">
      <c r="A48" s="36"/>
      <c r="B48" s="66" t="str">
        <f>'Expenses Input'!B10</f>
        <v>4200</v>
      </c>
      <c r="C48" s="66" t="str">
        <f>'Expenses Input'!C10</f>
        <v>Books and Other Reference Materials</v>
      </c>
      <c r="D48" s="64">
        <f>'Expenses Input'!D10</f>
        <v>750</v>
      </c>
      <c r="E48" s="64">
        <f>'Expenses Input'!E10</f>
        <v>773.92500000000007</v>
      </c>
      <c r="F48" s="64">
        <f>'Expenses Input'!F10</f>
        <v>792.11223750000011</v>
      </c>
      <c r="G48" s="64">
        <f>'Expenses Input'!G10</f>
        <v>812.46952200375017</v>
      </c>
      <c r="H48" s="64">
        <f>'Expenses Input'!H10</f>
        <v>834.4061990978513</v>
      </c>
    </row>
    <row r="49" spans="1:8" x14ac:dyDescent="0.25">
      <c r="A49" s="36"/>
      <c r="B49" s="66" t="str">
        <f>'Expenses Input'!B11</f>
        <v>4300</v>
      </c>
      <c r="C49" s="66" t="str">
        <f>'Expenses Input'!C11</f>
        <v>Materials and Supplies</v>
      </c>
      <c r="D49" s="64">
        <f>'Expenses Input'!D11</f>
        <v>13000</v>
      </c>
      <c r="E49" s="64">
        <f>'Expenses Input'!E11</f>
        <v>13414.7</v>
      </c>
      <c r="F49" s="64">
        <f>'Expenses Input'!F11</f>
        <v>13729.945450000001</v>
      </c>
      <c r="G49" s="64">
        <f>'Expenses Input'!G11</f>
        <v>14082.805048065002</v>
      </c>
      <c r="H49" s="64">
        <f>'Expenses Input'!H11</f>
        <v>14463.040784362756</v>
      </c>
    </row>
    <row r="50" spans="1:8" x14ac:dyDescent="0.25">
      <c r="A50" s="36"/>
      <c r="B50" s="66" t="str">
        <f>'Expenses Input'!B12</f>
        <v>4315</v>
      </c>
      <c r="C50" s="66" t="str">
        <f>'Expenses Input'!C12</f>
        <v>Classroom Materials and Supplies</v>
      </c>
      <c r="D50" s="64">
        <f>'Expenses Input'!D12</f>
        <v>31000</v>
      </c>
      <c r="E50" s="64">
        <f>'Expenses Input'!E12</f>
        <v>31988.9</v>
      </c>
      <c r="F50" s="64">
        <f>'Expenses Input'!F12</f>
        <v>32740.639150000003</v>
      </c>
      <c r="G50" s="64">
        <f>'Expenses Input'!G12</f>
        <v>33582.073576155002</v>
      </c>
      <c r="H50" s="64">
        <f>'Expenses Input'!H12</f>
        <v>34488.789562711187</v>
      </c>
    </row>
    <row r="51" spans="1:8" x14ac:dyDescent="0.25">
      <c r="A51" s="36"/>
      <c r="B51" s="66" t="str">
        <f>'Expenses Input'!B13</f>
        <v>4400</v>
      </c>
      <c r="C51" s="66" t="str">
        <f>'Expenses Input'!C13</f>
        <v>Noncapitalized Equipment</v>
      </c>
      <c r="D51" s="64">
        <f>'Expenses Input'!D13</f>
        <v>2000</v>
      </c>
      <c r="E51" s="64">
        <f>'Expenses Input'!E13</f>
        <v>2063.8000000000002</v>
      </c>
      <c r="F51" s="64">
        <f>'Expenses Input'!F13</f>
        <v>2112.2993000000001</v>
      </c>
      <c r="G51" s="64">
        <f>'Expenses Input'!G13</f>
        <v>2166.5853920100003</v>
      </c>
      <c r="H51" s="64">
        <f>'Expenses Input'!H13</f>
        <v>2225.0831975942701</v>
      </c>
    </row>
    <row r="52" spans="1:8" x14ac:dyDescent="0.25">
      <c r="A52" s="36"/>
      <c r="B52" s="66" t="str">
        <f>'Expenses Input'!B14</f>
        <v>4430</v>
      </c>
      <c r="C52" s="66" t="str">
        <f>'Expenses Input'!C14</f>
        <v>General Student Equipment</v>
      </c>
      <c r="D52" s="64">
        <f>'Expenses Input'!D14</f>
        <v>0</v>
      </c>
      <c r="E52" s="64">
        <f>'Expenses Input'!E14</f>
        <v>0</v>
      </c>
      <c r="F52" s="64">
        <f>'Expenses Input'!F14</f>
        <v>0</v>
      </c>
      <c r="G52" s="64">
        <f>'Expenses Input'!G14</f>
        <v>0</v>
      </c>
      <c r="H52" s="64">
        <f>'Expenses Input'!H14</f>
        <v>0</v>
      </c>
    </row>
    <row r="53" spans="1:8" ht="13.5" customHeight="1" outlineLevel="1" x14ac:dyDescent="0.25">
      <c r="A53" s="36"/>
      <c r="B53" s="380">
        <f>'Expenses Input'!B15</f>
        <v>4381</v>
      </c>
      <c r="C53" s="66" t="str">
        <f>'Expenses Input'!C15</f>
        <v>Materials for Plant Maintenance</v>
      </c>
      <c r="D53" s="64">
        <f>'Expenses Input'!D15</f>
        <v>4000</v>
      </c>
      <c r="E53" s="64">
        <f>'Expenses Input'!E15</f>
        <v>4127.6000000000004</v>
      </c>
      <c r="F53" s="64">
        <f>'Expenses Input'!F15</f>
        <v>4224.5986000000003</v>
      </c>
      <c r="G53" s="64">
        <f>'Expenses Input'!G15</f>
        <v>4333.1707840200006</v>
      </c>
      <c r="H53" s="64">
        <f>'Expenses Input'!H15</f>
        <v>4450.1663951885403</v>
      </c>
    </row>
    <row r="54" spans="1:8" hidden="1" outlineLevel="1" x14ac:dyDescent="0.25">
      <c r="A54" s="36"/>
      <c r="B54" s="94">
        <f>'Expenses Input'!B16</f>
        <v>0</v>
      </c>
      <c r="C54" s="94">
        <f>'Expenses Input'!C16</f>
        <v>0</v>
      </c>
      <c r="D54" s="64" t="str">
        <f>'Expenses Input'!D16</f>
        <v/>
      </c>
      <c r="E54" s="64" t="str">
        <f>'Expenses Input'!E16</f>
        <v/>
      </c>
      <c r="F54" s="64" t="str">
        <f>'Expenses Input'!F16</f>
        <v/>
      </c>
      <c r="G54" s="64" t="str">
        <f>'Expenses Input'!G16</f>
        <v/>
      </c>
      <c r="H54" s="64" t="str">
        <f>'Expenses Input'!H16</f>
        <v/>
      </c>
    </row>
    <row r="55" spans="1:8" hidden="1" outlineLevel="1" x14ac:dyDescent="0.25">
      <c r="A55" s="36"/>
      <c r="B55" s="94">
        <f>'Expenses Input'!B17</f>
        <v>0</v>
      </c>
      <c r="C55" s="94">
        <f>'Expenses Input'!C17</f>
        <v>0</v>
      </c>
      <c r="D55" s="64" t="str">
        <f>'Expenses Input'!D17</f>
        <v/>
      </c>
      <c r="E55" s="64" t="str">
        <f>'Expenses Input'!E17</f>
        <v/>
      </c>
      <c r="F55" s="64" t="str">
        <f>'Expenses Input'!F17</f>
        <v/>
      </c>
      <c r="G55" s="64" t="str">
        <f>'Expenses Input'!G17</f>
        <v/>
      </c>
      <c r="H55" s="64" t="str">
        <f>'Expenses Input'!H17</f>
        <v/>
      </c>
    </row>
    <row r="56" spans="1:8" hidden="1" outlineLevel="1" x14ac:dyDescent="0.25">
      <c r="A56" s="36"/>
      <c r="B56" s="94">
        <f>'Expenses Input'!B18</f>
        <v>0</v>
      </c>
      <c r="C56" s="94">
        <f>'Expenses Input'!C18</f>
        <v>0</v>
      </c>
      <c r="D56" s="64" t="str">
        <f>'Expenses Input'!D18</f>
        <v/>
      </c>
      <c r="E56" s="64" t="str">
        <f>'Expenses Input'!E18</f>
        <v/>
      </c>
      <c r="F56" s="64" t="str">
        <f>'Expenses Input'!F18</f>
        <v/>
      </c>
      <c r="G56" s="64" t="str">
        <f>'Expenses Input'!G18</f>
        <v/>
      </c>
      <c r="H56" s="64" t="str">
        <f>'Expenses Input'!H18</f>
        <v/>
      </c>
    </row>
    <row r="57" spans="1:8" hidden="1" outlineLevel="1" x14ac:dyDescent="0.25">
      <c r="A57" s="36"/>
      <c r="B57" s="94">
        <f>'Expenses Input'!B19</f>
        <v>0</v>
      </c>
      <c r="C57" s="94">
        <f>'Expenses Input'!C19</f>
        <v>0</v>
      </c>
      <c r="D57" s="64" t="str">
        <f>'Expenses Input'!D19</f>
        <v/>
      </c>
      <c r="E57" s="64" t="str">
        <f>'Expenses Input'!E19</f>
        <v/>
      </c>
      <c r="F57" s="64" t="str">
        <f>'Expenses Input'!F19</f>
        <v/>
      </c>
      <c r="G57" s="64" t="str">
        <f>'Expenses Input'!G19</f>
        <v/>
      </c>
      <c r="H57" s="64" t="str">
        <f>'Expenses Input'!H19</f>
        <v/>
      </c>
    </row>
    <row r="58" spans="1:8" hidden="1" outlineLevel="1" x14ac:dyDescent="0.25">
      <c r="A58" s="36"/>
      <c r="B58" s="94">
        <f>'Expenses Input'!B20</f>
        <v>0</v>
      </c>
      <c r="C58" s="94">
        <f>'Expenses Input'!C20</f>
        <v>0</v>
      </c>
      <c r="D58" s="64" t="str">
        <f>'Expenses Input'!D20</f>
        <v/>
      </c>
      <c r="E58" s="64" t="str">
        <f>'Expenses Input'!E20</f>
        <v/>
      </c>
      <c r="F58" s="64" t="str">
        <f>'Expenses Input'!F20</f>
        <v/>
      </c>
      <c r="G58" s="64" t="str">
        <f>'Expenses Input'!G20</f>
        <v/>
      </c>
      <c r="H58" s="64" t="str">
        <f>'Expenses Input'!H20</f>
        <v/>
      </c>
    </row>
    <row r="59" spans="1:8" hidden="1" outlineLevel="1" x14ac:dyDescent="0.25">
      <c r="A59" s="36"/>
      <c r="B59" s="94">
        <f>'Expenses Input'!B21</f>
        <v>0</v>
      </c>
      <c r="C59" s="94">
        <f>'Expenses Input'!C21</f>
        <v>0</v>
      </c>
      <c r="D59" s="64" t="str">
        <f>'Expenses Input'!D21</f>
        <v/>
      </c>
      <c r="E59" s="64" t="str">
        <f>'Expenses Input'!E21</f>
        <v/>
      </c>
      <c r="F59" s="64" t="str">
        <f>'Expenses Input'!F21</f>
        <v/>
      </c>
      <c r="G59" s="64" t="str">
        <f>'Expenses Input'!G21</f>
        <v/>
      </c>
      <c r="H59" s="64" t="str">
        <f>'Expenses Input'!H21</f>
        <v/>
      </c>
    </row>
    <row r="60" spans="1:8" hidden="1" outlineLevel="1" x14ac:dyDescent="0.25">
      <c r="A60" s="36"/>
      <c r="B60" s="94">
        <f>'Expenses Input'!B22</f>
        <v>0</v>
      </c>
      <c r="C60" s="94">
        <f>'Expenses Input'!C22</f>
        <v>0</v>
      </c>
      <c r="D60" s="64" t="str">
        <f>'Expenses Input'!D22</f>
        <v/>
      </c>
      <c r="E60" s="64" t="str">
        <f>'Expenses Input'!E22</f>
        <v/>
      </c>
      <c r="F60" s="64" t="str">
        <f>'Expenses Input'!F22</f>
        <v/>
      </c>
      <c r="G60" s="64" t="str">
        <f>'Expenses Input'!G22</f>
        <v/>
      </c>
      <c r="H60" s="64" t="str">
        <f>'Expenses Input'!H22</f>
        <v/>
      </c>
    </row>
    <row r="61" spans="1:8" hidden="1" outlineLevel="1" x14ac:dyDescent="0.25">
      <c r="A61" s="36"/>
      <c r="B61" s="94">
        <f>'Expenses Input'!B23</f>
        <v>0</v>
      </c>
      <c r="C61" s="94">
        <f>'Expenses Input'!C23</f>
        <v>0</v>
      </c>
      <c r="D61" s="64" t="str">
        <f>'Expenses Input'!D23</f>
        <v/>
      </c>
      <c r="E61" s="64" t="str">
        <f>'Expenses Input'!E23</f>
        <v/>
      </c>
      <c r="F61" s="64" t="str">
        <f>'Expenses Input'!F23</f>
        <v/>
      </c>
      <c r="G61" s="64" t="str">
        <f>'Expenses Input'!G23</f>
        <v/>
      </c>
      <c r="H61" s="64" t="str">
        <f>'Expenses Input'!H23</f>
        <v/>
      </c>
    </row>
    <row r="62" spans="1:8" hidden="1" outlineLevel="1" x14ac:dyDescent="0.25">
      <c r="A62" s="36"/>
      <c r="B62" s="94">
        <f>'Expenses Input'!B24</f>
        <v>0</v>
      </c>
      <c r="C62" s="94">
        <f>'Expenses Input'!C24</f>
        <v>0</v>
      </c>
      <c r="D62" s="64" t="str">
        <f>'Expenses Input'!D24</f>
        <v/>
      </c>
      <c r="E62" s="64" t="str">
        <f>'Expenses Input'!E24</f>
        <v/>
      </c>
      <c r="F62" s="64" t="str">
        <f>'Expenses Input'!F24</f>
        <v/>
      </c>
      <c r="G62" s="64" t="str">
        <f>'Expenses Input'!G24</f>
        <v/>
      </c>
      <c r="H62" s="64" t="str">
        <f>'Expenses Input'!H24</f>
        <v/>
      </c>
    </row>
    <row r="63" spans="1:8" collapsed="1" x14ac:dyDescent="0.25">
      <c r="A63" s="36"/>
      <c r="B63" s="66" t="str">
        <f>'Expenses Input'!B25</f>
        <v>4700</v>
      </c>
      <c r="C63" s="66" t="str">
        <f>'Expenses Input'!C25</f>
        <v>Food and Food Supplies</v>
      </c>
      <c r="D63" s="64">
        <f>'Expenses Input'!D25</f>
        <v>386</v>
      </c>
      <c r="E63" s="64">
        <f>'Expenses Input'!E25</f>
        <v>0</v>
      </c>
      <c r="F63" s="64" t="str">
        <f>'Expenses Input'!F25</f>
        <v/>
      </c>
      <c r="G63" s="64" t="str">
        <f>'Expenses Input'!G25</f>
        <v/>
      </c>
      <c r="H63" s="64" t="str">
        <f>'Expenses Input'!H25</f>
        <v/>
      </c>
    </row>
    <row r="64" spans="1:8" x14ac:dyDescent="0.25">
      <c r="A64" s="36"/>
      <c r="B64" s="33" t="s">
        <v>566</v>
      </c>
      <c r="C64" s="34" t="s">
        <v>740</v>
      </c>
      <c r="D64" s="173">
        <f>IF(SUM(D46:D63)&gt;0,SUM(D46:D63),"")</f>
        <v>66636</v>
      </c>
      <c r="E64" s="173">
        <f>IF(SUM(E46:E63)&gt;0,SUM(E46:E63),"")</f>
        <v>93363.375000000015</v>
      </c>
      <c r="F64" s="173">
        <f>IF(SUM(F46:F63)&gt;0,SUM(F46:F63),"")</f>
        <v>95557.414312499997</v>
      </c>
      <c r="G64" s="173">
        <f>IF(SUM(G46:G63)&gt;0,SUM(G46:G63),"")</f>
        <v>98013.239860331261</v>
      </c>
      <c r="H64" s="173">
        <f>IF(SUM(H46:H63)&gt;0,SUM(H46:H63),"")</f>
        <v>100659.5973365602</v>
      </c>
    </row>
    <row r="65" spans="1:8" x14ac:dyDescent="0.25">
      <c r="A65" s="36"/>
      <c r="B65" s="4"/>
      <c r="C65" s="3"/>
      <c r="D65" s="183"/>
      <c r="E65" s="183"/>
      <c r="F65" s="183"/>
      <c r="G65" s="183"/>
      <c r="H65" s="183"/>
    </row>
    <row r="66" spans="1:8" x14ac:dyDescent="0.25">
      <c r="A66" s="5" t="s">
        <v>741</v>
      </c>
      <c r="B66" s="4"/>
      <c r="C66" s="3"/>
      <c r="D66" s="183"/>
      <c r="E66" s="183"/>
      <c r="F66" s="183"/>
      <c r="G66" s="183"/>
      <c r="H66" s="183"/>
    </row>
    <row r="67" spans="1:8" x14ac:dyDescent="0.25">
      <c r="A67" s="36"/>
      <c r="B67" s="66" t="str">
        <f>'Expenses Input'!B29</f>
        <v>5200</v>
      </c>
      <c r="C67" s="66" t="str">
        <f>'Expenses Input'!C29</f>
        <v>Travel and Conferences</v>
      </c>
      <c r="D67" s="64">
        <f>'Expenses Input'!D29</f>
        <v>0</v>
      </c>
      <c r="E67" s="64" t="str">
        <f>'Expenses Input'!E29</f>
        <v/>
      </c>
      <c r="F67" s="64" t="str">
        <f>'Expenses Input'!F29</f>
        <v/>
      </c>
      <c r="G67" s="64" t="str">
        <f>'Expenses Input'!G29</f>
        <v/>
      </c>
      <c r="H67" s="64" t="str">
        <f>'Expenses Input'!H29</f>
        <v/>
      </c>
    </row>
    <row r="68" spans="1:8" x14ac:dyDescent="0.25">
      <c r="A68" s="36"/>
      <c r="B68" s="66" t="str">
        <f>'Expenses Input'!B30</f>
        <v>5210</v>
      </c>
      <c r="C68" s="66" t="str">
        <f>'Expenses Input'!C30</f>
        <v>Training and Development Expense</v>
      </c>
      <c r="D68" s="64">
        <f>'Expenses Input'!D30</f>
        <v>21000</v>
      </c>
      <c r="E68" s="64">
        <f>'Expenses Input'!E30</f>
        <v>38670</v>
      </c>
      <c r="F68" s="64">
        <f>'Expenses Input'!F30</f>
        <v>22179</v>
      </c>
      <c r="G68" s="64">
        <f>'Expenses Input'!G30</f>
        <v>22749.0003</v>
      </c>
      <c r="H68" s="64">
        <f>'Expenses Input'!H30</f>
        <v>23363.223308099998</v>
      </c>
    </row>
    <row r="69" spans="1:8" x14ac:dyDescent="0.25">
      <c r="A69" s="36"/>
      <c r="B69" s="66" t="str">
        <f>'Expenses Input'!B31</f>
        <v>5300</v>
      </c>
      <c r="C69" s="66" t="str">
        <f>'Expenses Input'!C31</f>
        <v>Dues and Memberships</v>
      </c>
      <c r="D69" s="64">
        <f>'Expenses Input'!D31</f>
        <v>5000</v>
      </c>
      <c r="E69" s="64">
        <f>'Expenses Input'!E31</f>
        <v>3500</v>
      </c>
      <c r="F69" s="64">
        <f>'Expenses Input'!F31</f>
        <v>3582.2500000000005</v>
      </c>
      <c r="G69" s="64">
        <f>'Expenses Input'!G31</f>
        <v>3674.3138250000006</v>
      </c>
      <c r="H69" s="64">
        <f>'Expenses Input'!H31</f>
        <v>3773.5202982750002</v>
      </c>
    </row>
    <row r="70" spans="1:8" x14ac:dyDescent="0.25">
      <c r="A70" s="36"/>
      <c r="B70" s="66" t="str">
        <f>'Expenses Input'!B32</f>
        <v>5400</v>
      </c>
      <c r="C70" s="66" t="str">
        <f>'Expenses Input'!C32</f>
        <v>Insurance</v>
      </c>
      <c r="D70" s="64">
        <f>'Expenses Input'!D32</f>
        <v>29236</v>
      </c>
      <c r="E70" s="64">
        <f>'Expenses Input'!E32</f>
        <v>30168.628400000001</v>
      </c>
      <c r="F70" s="64">
        <f>'Expenses Input'!F32</f>
        <v>30877.591167400005</v>
      </c>
      <c r="G70" s="64">
        <f>'Expenses Input'!G32</f>
        <v>31671.145260402187</v>
      </c>
      <c r="H70" s="64">
        <f>'Expenses Input'!H32</f>
        <v>32526.266182433043</v>
      </c>
    </row>
    <row r="71" spans="1:8" x14ac:dyDescent="0.25">
      <c r="A71" s="36"/>
      <c r="B71" s="66" t="str">
        <f>'Expenses Input'!B33</f>
        <v>5450</v>
      </c>
      <c r="C71" s="66" t="str">
        <f>'Expenses Input'!C33</f>
        <v>Property Tax</v>
      </c>
      <c r="D71" s="64">
        <f>'Expenses Input'!D33</f>
        <v>0</v>
      </c>
      <c r="E71" s="64" t="str">
        <f>'Expenses Input'!E33</f>
        <v/>
      </c>
      <c r="F71" s="64" t="str">
        <f>'Expenses Input'!F33</f>
        <v/>
      </c>
      <c r="G71" s="64" t="str">
        <f>'Expenses Input'!G33</f>
        <v/>
      </c>
      <c r="H71" s="64" t="str">
        <f>'Expenses Input'!H33</f>
        <v/>
      </c>
    </row>
    <row r="72" spans="1:8" x14ac:dyDescent="0.25">
      <c r="A72" s="36"/>
      <c r="B72" s="66" t="str">
        <f>'Expenses Input'!B34</f>
        <v>5500</v>
      </c>
      <c r="C72" s="66" t="str">
        <f>'Expenses Input'!C34</f>
        <v>Operation and Housekeeping Services/Supplies</v>
      </c>
      <c r="D72" s="64">
        <f>'Expenses Input'!D34</f>
        <v>7500</v>
      </c>
      <c r="E72" s="64">
        <f>'Expenses Input'!E34</f>
        <v>7739.25</v>
      </c>
      <c r="F72" s="64">
        <f>'Expenses Input'!F34</f>
        <v>7921.1223750000008</v>
      </c>
      <c r="G72" s="64">
        <f>'Expenses Input'!G34</f>
        <v>8124.6952200375017</v>
      </c>
      <c r="H72" s="64">
        <f>'Expenses Input'!H34</f>
        <v>8344.0619909785128</v>
      </c>
    </row>
    <row r="73" spans="1:8" x14ac:dyDescent="0.25">
      <c r="A73" s="36"/>
      <c r="B73" s="66" t="str">
        <f>'Expenses Input'!B35</f>
        <v>5501</v>
      </c>
      <c r="C73" s="66" t="str">
        <f>'Expenses Input'!C35</f>
        <v>Utilities</v>
      </c>
      <c r="D73" s="64">
        <f>'Expenses Input'!D35</f>
        <v>95000</v>
      </c>
      <c r="E73" s="64">
        <f>'Expenses Input'!E35</f>
        <v>95000</v>
      </c>
      <c r="F73" s="64">
        <f>'Expenses Input'!F35</f>
        <v>97232.5</v>
      </c>
      <c r="G73" s="64">
        <f>'Expenses Input'!G35</f>
        <v>99731.375250000012</v>
      </c>
      <c r="H73" s="64">
        <f>'Expenses Input'!H35</f>
        <v>102424.12238175</v>
      </c>
    </row>
    <row r="74" spans="1:8" x14ac:dyDescent="0.25">
      <c r="A74" s="36"/>
      <c r="B74" s="66" t="str">
        <f>'Expenses Input'!B36</f>
        <v>5811</v>
      </c>
      <c r="C74" s="66" t="str">
        <f>'Expenses Input'!C36</f>
        <v>Student Transportation / Field Trips</v>
      </c>
      <c r="D74" s="64">
        <f>'Expenses Input'!D36</f>
        <v>46500</v>
      </c>
      <c r="E74" s="64">
        <f>'Expenses Input'!E36</f>
        <v>35000</v>
      </c>
      <c r="F74" s="64">
        <f>'Expenses Input'!F36</f>
        <v>35822.5</v>
      </c>
      <c r="G74" s="64">
        <f>'Expenses Input'!G36</f>
        <v>36743.138250000004</v>
      </c>
      <c r="H74" s="64">
        <f>'Expenses Input'!H36</f>
        <v>37735.202982750001</v>
      </c>
    </row>
    <row r="75" spans="1:8" x14ac:dyDescent="0.25">
      <c r="A75" s="36"/>
      <c r="B75" s="66" t="str">
        <f>'Expenses Input'!B37</f>
        <v>5600</v>
      </c>
      <c r="C75" s="66" t="str">
        <f>'Expenses Input'!C37</f>
        <v>Space Rental/Leases Expense</v>
      </c>
      <c r="D75" s="64">
        <f>'Expenses Input'!D37</f>
        <v>544018</v>
      </c>
      <c r="E75" s="64">
        <f>'Expenses Input'!E37</f>
        <v>565882</v>
      </c>
      <c r="F75" s="64">
        <f>'Expenses Input'!F37</f>
        <v>568549</v>
      </c>
      <c r="G75" s="64">
        <f>'Expenses Input'!G37</f>
        <v>568549</v>
      </c>
      <c r="H75" s="64">
        <f>'Expenses Input'!H37</f>
        <v>568549</v>
      </c>
    </row>
    <row r="76" spans="1:8" x14ac:dyDescent="0.25">
      <c r="A76" s="36"/>
      <c r="B76" s="66" t="str">
        <f>'Expenses Input'!B38</f>
        <v>5601</v>
      </c>
      <c r="C76" s="66" t="str">
        <f>'Expenses Input'!C38</f>
        <v>Building Maintenance</v>
      </c>
      <c r="D76" s="64">
        <f>'Expenses Input'!D38</f>
        <v>8500</v>
      </c>
      <c r="E76" s="64">
        <f>'Expenses Input'!E38</f>
        <v>8771.15</v>
      </c>
      <c r="F76" s="64">
        <f>'Expenses Input'!F38</f>
        <v>8977.2720250000002</v>
      </c>
      <c r="G76" s="64">
        <f>'Expenses Input'!G38</f>
        <v>9207.9879160425007</v>
      </c>
      <c r="H76" s="64">
        <f>'Expenses Input'!H38</f>
        <v>9456.6035897756483</v>
      </c>
    </row>
    <row r="77" spans="1:8" x14ac:dyDescent="0.25">
      <c r="A77" s="36"/>
      <c r="B77" s="66" t="str">
        <f>'Expenses Input'!B39</f>
        <v>5602</v>
      </c>
      <c r="C77" s="66" t="str">
        <f>'Expenses Input'!C39</f>
        <v>Other Space Rental</v>
      </c>
      <c r="D77" s="64">
        <f>'Expenses Input'!D39</f>
        <v>200</v>
      </c>
      <c r="E77" s="64">
        <f>'Expenses Input'!E39</f>
        <v>200</v>
      </c>
      <c r="F77" s="64">
        <f>'Expenses Input'!F39</f>
        <v>204.70000000000002</v>
      </c>
      <c r="G77" s="64">
        <f>'Expenses Input'!G39</f>
        <v>209.96079000000003</v>
      </c>
      <c r="H77" s="64">
        <f>'Expenses Input'!H39</f>
        <v>215.62973133000003</v>
      </c>
    </row>
    <row r="78" spans="1:8" x14ac:dyDescent="0.25">
      <c r="A78" s="36"/>
      <c r="B78" s="66" t="str">
        <f>'Expenses Input'!B40</f>
        <v>5605</v>
      </c>
      <c r="C78" s="66" t="str">
        <f>'Expenses Input'!C40</f>
        <v>Equipment Rental/Lease Expense</v>
      </c>
      <c r="D78" s="64">
        <f>'Expenses Input'!D40</f>
        <v>15900</v>
      </c>
      <c r="E78" s="64">
        <f>'Expenses Input'!E40</f>
        <v>15900</v>
      </c>
      <c r="F78" s="64">
        <f>'Expenses Input'!F40</f>
        <v>16273.650000000001</v>
      </c>
      <c r="G78" s="64">
        <f>'Expenses Input'!G40</f>
        <v>16691.882805000001</v>
      </c>
      <c r="H78" s="64">
        <f>'Expenses Input'!H40</f>
        <v>17142.563640734999</v>
      </c>
    </row>
    <row r="79" spans="1:8" x14ac:dyDescent="0.25">
      <c r="A79" s="36"/>
      <c r="B79" s="66" t="str">
        <f>'Expenses Input'!B41</f>
        <v>5610</v>
      </c>
      <c r="C79" s="66" t="str">
        <f>'Expenses Input'!C41</f>
        <v>Equipment Repair</v>
      </c>
      <c r="D79" s="64">
        <f>'Expenses Input'!D41</f>
        <v>0</v>
      </c>
      <c r="E79" s="64">
        <f>'Expenses Input'!E41</f>
        <v>0</v>
      </c>
      <c r="F79" s="64">
        <f>'Expenses Input'!F41</f>
        <v>0</v>
      </c>
      <c r="G79" s="64">
        <f>'Expenses Input'!G41</f>
        <v>0</v>
      </c>
      <c r="H79" s="64">
        <f>'Expenses Input'!H41</f>
        <v>0</v>
      </c>
    </row>
    <row r="80" spans="1:8" x14ac:dyDescent="0.25">
      <c r="A80" s="36"/>
      <c r="B80" s="66" t="str">
        <f>'Expenses Input'!B42</f>
        <v>5800</v>
      </c>
      <c r="C80" s="66" t="str">
        <f>'Expenses Input'!C42</f>
        <v>Professional/Consulting Services and Operating Expenditures</v>
      </c>
      <c r="D80" s="64">
        <f>'Expenses Input'!D42</f>
        <v>37200</v>
      </c>
      <c r="E80" s="64">
        <f>'Expenses Input'!E42</f>
        <v>10000</v>
      </c>
      <c r="F80" s="64">
        <f>'Expenses Input'!F42</f>
        <v>10235</v>
      </c>
      <c r="G80" s="64">
        <f>'Expenses Input'!G42</f>
        <v>10498.039500000001</v>
      </c>
      <c r="H80" s="64">
        <f>'Expenses Input'!H42</f>
        <v>10781.4865665</v>
      </c>
    </row>
    <row r="81" spans="1:8" x14ac:dyDescent="0.25">
      <c r="A81" s="36"/>
      <c r="B81" s="66" t="str">
        <f>'Expenses Input'!B43</f>
        <v>5803</v>
      </c>
      <c r="C81" s="66" t="str">
        <f>'Expenses Input'!C43</f>
        <v>Banking and Payroll Service Fees</v>
      </c>
      <c r="D81" s="64">
        <f>'Expenses Input'!D43</f>
        <v>10600</v>
      </c>
      <c r="E81" s="64">
        <f>'Expenses Input'!E43</f>
        <v>10938.140000000001</v>
      </c>
      <c r="F81" s="64">
        <f>'Expenses Input'!F43</f>
        <v>11195.186290000001</v>
      </c>
      <c r="G81" s="64">
        <f>'Expenses Input'!G43</f>
        <v>11482.902577653002</v>
      </c>
      <c r="H81" s="64">
        <f>'Expenses Input'!H43</f>
        <v>11792.940947249632</v>
      </c>
    </row>
    <row r="82" spans="1:8" x14ac:dyDescent="0.25">
      <c r="A82" s="36"/>
      <c r="B82" s="380">
        <f>'Expenses Input'!B44</f>
        <v>5805</v>
      </c>
      <c r="C82" s="66" t="str">
        <f>'Expenses Input'!C44</f>
        <v>Legal Services</v>
      </c>
      <c r="D82" s="64">
        <f>'Expenses Input'!D44</f>
        <v>25000</v>
      </c>
      <c r="E82" s="64">
        <f>'Expenses Input'!E44</f>
        <v>12000</v>
      </c>
      <c r="F82" s="64">
        <f>'Expenses Input'!F44</f>
        <v>12282.000000000002</v>
      </c>
      <c r="G82" s="64">
        <f>'Expenses Input'!G44</f>
        <v>12597.647400000002</v>
      </c>
      <c r="H82" s="64">
        <f>'Expenses Input'!H44</f>
        <v>12937.783879800001</v>
      </c>
    </row>
    <row r="83" spans="1:8" x14ac:dyDescent="0.25">
      <c r="A83" s="36"/>
      <c r="B83" s="380">
        <f>'Expenses Input'!B45</f>
        <v>5806</v>
      </c>
      <c r="C83" s="66" t="str">
        <f>'Expenses Input'!C45</f>
        <v>Audit</v>
      </c>
      <c r="D83" s="64">
        <f>'Expenses Input'!D45</f>
        <v>12000</v>
      </c>
      <c r="E83" s="64">
        <f>'Expenses Input'!E45</f>
        <v>10270</v>
      </c>
      <c r="F83" s="64">
        <f>'Expenses Input'!F45</f>
        <v>10511.345000000001</v>
      </c>
      <c r="G83" s="64">
        <f>'Expenses Input'!G45</f>
        <v>10781.486566500002</v>
      </c>
      <c r="H83" s="64">
        <f>'Expenses Input'!H45</f>
        <v>11072.586703795501</v>
      </c>
    </row>
    <row r="84" spans="1:8" x14ac:dyDescent="0.25">
      <c r="A84" s="36"/>
      <c r="B84" s="66" t="str">
        <f>'Expenses Input'!B46</f>
        <v>5810</v>
      </c>
      <c r="C84" s="66" t="str">
        <f>'Expenses Input'!C46</f>
        <v>Educational Consultants</v>
      </c>
      <c r="D84" s="64">
        <f>'Expenses Input'!D46</f>
        <v>9650</v>
      </c>
      <c r="E84" s="64">
        <f>'Expenses Input'!E46</f>
        <v>82155</v>
      </c>
      <c r="F84" s="64">
        <f>'Expenses Input'!F46</f>
        <v>84085.642500000002</v>
      </c>
      <c r="G84" s="64">
        <f>'Expenses Input'!G46</f>
        <v>86246.643512250012</v>
      </c>
      <c r="H84" s="64">
        <f>'Expenses Input'!H46</f>
        <v>88575.302887080761</v>
      </c>
    </row>
    <row r="85" spans="1:8" x14ac:dyDescent="0.25">
      <c r="A85" s="36"/>
      <c r="B85" s="66" t="str">
        <f>'Expenses Input'!B47</f>
        <v>5815</v>
      </c>
      <c r="C85" s="66" t="str">
        <f>'Expenses Input'!C47</f>
        <v>Advertising / Recruiting</v>
      </c>
      <c r="D85" s="64">
        <f>'Expenses Input'!D47</f>
        <v>1500</v>
      </c>
      <c r="E85" s="64">
        <f>'Expenses Input'!E47</f>
        <v>1547.8500000000001</v>
      </c>
      <c r="F85" s="64">
        <f>'Expenses Input'!F47</f>
        <v>1584.2244750000002</v>
      </c>
      <c r="G85" s="64">
        <f>'Expenses Input'!G47</f>
        <v>1624.9390440075003</v>
      </c>
      <c r="H85" s="64">
        <f>'Expenses Input'!H47</f>
        <v>1668.8123981957026</v>
      </c>
    </row>
    <row r="86" spans="1:8" x14ac:dyDescent="0.25">
      <c r="A86" s="36"/>
      <c r="B86" s="66" t="str">
        <f>'Expenses Input'!B48</f>
        <v>5820</v>
      </c>
      <c r="C86" s="66" t="str">
        <f>'Expenses Input'!C48</f>
        <v>Fundraising Expense</v>
      </c>
      <c r="D86" s="64">
        <f>'Expenses Input'!D48</f>
        <v>120</v>
      </c>
      <c r="E86" s="64">
        <f>'Expenses Input'!E48</f>
        <v>123.828</v>
      </c>
      <c r="F86" s="64">
        <f>'Expenses Input'!F48</f>
        <v>126.73795800000001</v>
      </c>
      <c r="G86" s="64">
        <f>'Expenses Input'!G48</f>
        <v>129.9951235206</v>
      </c>
      <c r="H86" s="64">
        <f>'Expenses Input'!H48</f>
        <v>133.50499185565619</v>
      </c>
    </row>
    <row r="87" spans="1:8" x14ac:dyDescent="0.25">
      <c r="A87" s="36"/>
      <c r="B87" s="66" t="str">
        <f>'Expenses Input'!B49</f>
        <v>5875</v>
      </c>
      <c r="C87" s="66" t="str">
        <f>'Expenses Input'!C49</f>
        <v>District Oversight Fee</v>
      </c>
      <c r="D87" s="64">
        <f>'Expenses Input'!D49</f>
        <v>29274.23</v>
      </c>
      <c r="E87" s="64">
        <f>'Expenses Input'!E49</f>
        <v>28881.62</v>
      </c>
      <c r="F87" s="64">
        <f>'Expenses Input'!F49</f>
        <v>29560.338070000002</v>
      </c>
      <c r="G87" s="64">
        <f>'Expenses Input'!G49</f>
        <v>30320.038758399005</v>
      </c>
      <c r="H87" s="64">
        <f>'Expenses Input'!H49</f>
        <v>31138.679804875774</v>
      </c>
    </row>
    <row r="88" spans="1:8" x14ac:dyDescent="0.25">
      <c r="A88" s="36"/>
      <c r="B88" s="66" t="str">
        <f>'Expenses Input'!B50</f>
        <v>5890</v>
      </c>
      <c r="C88" s="66" t="str">
        <f>'Expenses Input'!C50</f>
        <v>Interest Expense / Misc. Fees</v>
      </c>
      <c r="D88" s="64">
        <f>'Expenses Input'!D50</f>
        <v>1200</v>
      </c>
      <c r="E88" s="64">
        <f>'Expenses Input'!E50</f>
        <v>1238.28</v>
      </c>
      <c r="F88" s="64">
        <f>'Expenses Input'!F50</f>
        <v>1267.37958</v>
      </c>
      <c r="G88" s="64">
        <f>'Expenses Input'!G50</f>
        <v>1299.9512352060001</v>
      </c>
      <c r="H88" s="64">
        <f>'Expenses Input'!H50</f>
        <v>1335.049918556562</v>
      </c>
    </row>
    <row r="89" spans="1:8" x14ac:dyDescent="0.25">
      <c r="A89" s="36"/>
      <c r="B89" s="66" t="str">
        <f>'Expenses Input'!B51</f>
        <v>5891</v>
      </c>
      <c r="C89" s="66" t="str">
        <f>'Expenses Input'!C51</f>
        <v>Charter School Capital Fees</v>
      </c>
      <c r="D89" s="64">
        <f>'Expenses Input'!D51</f>
        <v>32464</v>
      </c>
      <c r="E89" s="64">
        <f>'Expenses Input'!E51</f>
        <v>34310</v>
      </c>
      <c r="F89" s="64">
        <f>'Expenses Input'!F51</f>
        <v>0</v>
      </c>
      <c r="G89" s="64" t="str">
        <f>'Expenses Input'!G51</f>
        <v/>
      </c>
      <c r="H89" s="64" t="str">
        <f>'Expenses Input'!H51</f>
        <v/>
      </c>
    </row>
    <row r="90" spans="1:8" x14ac:dyDescent="0.25">
      <c r="A90" s="36"/>
      <c r="B90" s="66" t="str">
        <f>'Expenses Input'!B52</f>
        <v>5899</v>
      </c>
      <c r="C90" s="66" t="str">
        <f>'Expenses Input'!C52</f>
        <v>Moving Expenses</v>
      </c>
      <c r="D90" s="64">
        <f>'Expenses Input'!D52</f>
        <v>0</v>
      </c>
      <c r="E90" s="64">
        <f>'Expenses Input'!E52</f>
        <v>0</v>
      </c>
      <c r="F90" s="64">
        <f>'Expenses Input'!F52</f>
        <v>0</v>
      </c>
      <c r="G90" s="64">
        <f>'Expenses Input'!G52</f>
        <v>0</v>
      </c>
      <c r="H90" s="64">
        <f>'Expenses Input'!H52</f>
        <v>0</v>
      </c>
    </row>
    <row r="91" spans="1:8" x14ac:dyDescent="0.25">
      <c r="A91" s="36"/>
      <c r="B91" s="66" t="str">
        <f>'Expenses Input'!B53</f>
        <v>5900</v>
      </c>
      <c r="C91" s="66" t="str">
        <f>'Expenses Input'!C53</f>
        <v>Communications</v>
      </c>
      <c r="D91" s="64">
        <f>'Expenses Input'!D53</f>
        <v>11000</v>
      </c>
      <c r="E91" s="64">
        <f>'Expenses Input'!E53</f>
        <v>11350.9</v>
      </c>
      <c r="F91" s="64">
        <f>'Expenses Input'!F53</f>
        <v>11617.64615</v>
      </c>
      <c r="G91" s="64">
        <f>'Expenses Input'!G53</f>
        <v>11916.219656055002</v>
      </c>
      <c r="H91" s="64">
        <f>'Expenses Input'!H53</f>
        <v>12237.957586768485</v>
      </c>
    </row>
    <row r="92" spans="1:8" outlineLevel="1" x14ac:dyDescent="0.25">
      <c r="A92" s="36"/>
      <c r="B92" s="380">
        <f>'Expenses Input'!B54</f>
        <v>5873</v>
      </c>
      <c r="C92" s="66" t="str">
        <f>'Expenses Input'!C54</f>
        <v>Financial Services - CSMC</v>
      </c>
      <c r="D92" s="382">
        <f>'Expenses Input'!D54</f>
        <v>64000</v>
      </c>
      <c r="E92" s="382">
        <f>'Expenses Input'!E54</f>
        <v>61581</v>
      </c>
      <c r="F92" s="382">
        <f>'Expenses Input'!F54</f>
        <v>95453</v>
      </c>
      <c r="G92" s="382">
        <f>'Expenses Input'!G54</f>
        <v>115453</v>
      </c>
      <c r="H92" s="382">
        <f>'Expenses Input'!H54</f>
        <v>115453</v>
      </c>
    </row>
    <row r="93" spans="1:8" outlineLevel="1" x14ac:dyDescent="0.25">
      <c r="A93" s="36"/>
      <c r="B93" s="380">
        <f>'Expenses Input'!B55</f>
        <v>5874</v>
      </c>
      <c r="C93" s="66" t="str">
        <f>'Expenses Input'!C55</f>
        <v>Personnel Services</v>
      </c>
      <c r="D93" s="382">
        <f>'Expenses Input'!D55</f>
        <v>1300</v>
      </c>
      <c r="E93" s="382">
        <f>'Expenses Input'!E55</f>
        <v>1341.47</v>
      </c>
      <c r="F93" s="382">
        <f>'Expenses Input'!F55</f>
        <v>1372.9945450000002</v>
      </c>
      <c r="G93" s="382">
        <f>'Expenses Input'!G55</f>
        <v>1408.2805048065004</v>
      </c>
      <c r="H93" s="382">
        <f>'Expenses Input'!H55</f>
        <v>1446.3040784362759</v>
      </c>
    </row>
    <row r="94" spans="1:8" ht="14.25" customHeight="1" outlineLevel="1" x14ac:dyDescent="0.25">
      <c r="A94" s="36"/>
      <c r="B94" s="380">
        <f>'Expenses Input'!B56</f>
        <v>5877</v>
      </c>
      <c r="C94" s="66" t="str">
        <f>'Expenses Input'!C56</f>
        <v>IT Services</v>
      </c>
      <c r="D94" s="382">
        <f>'Expenses Input'!D56</f>
        <v>13000</v>
      </c>
      <c r="E94" s="382">
        <f>'Expenses Input'!E56</f>
        <v>18060</v>
      </c>
      <c r="F94" s="382">
        <f>'Expenses Input'!F56</f>
        <v>18484.41</v>
      </c>
      <c r="G94" s="382">
        <f>'Expenses Input'!G56</f>
        <v>18959.459337</v>
      </c>
      <c r="H94" s="382">
        <f>'Expenses Input'!H56</f>
        <v>19471.364739098997</v>
      </c>
    </row>
    <row r="95" spans="1:8" hidden="1" outlineLevel="1" x14ac:dyDescent="0.25">
      <c r="A95" s="36"/>
      <c r="B95" s="94">
        <f>'Expenses Input'!B59</f>
        <v>0</v>
      </c>
      <c r="C95" s="66">
        <f>'Expenses Input'!C59</f>
        <v>0</v>
      </c>
      <c r="D95" s="64" t="str">
        <f>'Expenses Input'!D59</f>
        <v/>
      </c>
      <c r="E95" s="64" t="str">
        <f>'Expenses Input'!E59</f>
        <v/>
      </c>
      <c r="F95" s="64" t="str">
        <f>'Expenses Input'!F59</f>
        <v/>
      </c>
      <c r="G95" s="64" t="str">
        <f>'Expenses Input'!G59</f>
        <v/>
      </c>
      <c r="H95" s="64" t="str">
        <f>'Expenses Input'!H59</f>
        <v/>
      </c>
    </row>
    <row r="96" spans="1:8" hidden="1" outlineLevel="1" x14ac:dyDescent="0.25">
      <c r="A96" s="36"/>
      <c r="B96" s="94">
        <f>'Expenses Input'!B60</f>
        <v>0</v>
      </c>
      <c r="C96" s="66">
        <f>'Expenses Input'!C60</f>
        <v>0</v>
      </c>
      <c r="D96" s="64" t="str">
        <f>'Expenses Input'!D60</f>
        <v/>
      </c>
      <c r="E96" s="64" t="str">
        <f>'Expenses Input'!E60</f>
        <v/>
      </c>
      <c r="F96" s="64" t="str">
        <f>'Expenses Input'!F60</f>
        <v/>
      </c>
      <c r="G96" s="64" t="str">
        <f>'Expenses Input'!G60</f>
        <v/>
      </c>
      <c r="H96" s="64" t="str">
        <f>'Expenses Input'!H60</f>
        <v/>
      </c>
    </row>
    <row r="97" spans="1:8" hidden="1" outlineLevel="1" x14ac:dyDescent="0.25">
      <c r="A97" s="36"/>
      <c r="B97" s="94">
        <f>'Expenses Input'!B61</f>
        <v>0</v>
      </c>
      <c r="C97" s="66">
        <f>'Expenses Input'!C61</f>
        <v>0</v>
      </c>
      <c r="D97" s="64" t="str">
        <f>'Expenses Input'!D61</f>
        <v/>
      </c>
      <c r="E97" s="64" t="str">
        <f>'Expenses Input'!E61</f>
        <v/>
      </c>
      <c r="F97" s="64" t="str">
        <f>'Expenses Input'!F61</f>
        <v/>
      </c>
      <c r="G97" s="64" t="str">
        <f>'Expenses Input'!G61</f>
        <v/>
      </c>
      <c r="H97" s="64" t="str">
        <f>'Expenses Input'!H61</f>
        <v/>
      </c>
    </row>
    <row r="98" spans="1:8" hidden="1" outlineLevel="1" x14ac:dyDescent="0.25">
      <c r="A98" s="36"/>
      <c r="B98" s="94">
        <f>'Expenses Input'!B62</f>
        <v>0</v>
      </c>
      <c r="C98" s="66">
        <f>'Expenses Input'!C62</f>
        <v>0</v>
      </c>
      <c r="D98" s="64" t="str">
        <f>'Expenses Input'!D62</f>
        <v/>
      </c>
      <c r="E98" s="64" t="str">
        <f>'Expenses Input'!E62</f>
        <v/>
      </c>
      <c r="F98" s="64" t="str">
        <f>'Expenses Input'!F62</f>
        <v/>
      </c>
      <c r="G98" s="64" t="str">
        <f>'Expenses Input'!G62</f>
        <v/>
      </c>
      <c r="H98" s="64" t="str">
        <f>'Expenses Input'!H62</f>
        <v/>
      </c>
    </row>
    <row r="99" spans="1:8" hidden="1" outlineLevel="1" x14ac:dyDescent="0.25">
      <c r="A99" s="36"/>
      <c r="B99" s="94">
        <f>'Expenses Input'!B63</f>
        <v>0</v>
      </c>
      <c r="C99" s="66">
        <f>'Expenses Input'!C63</f>
        <v>0</v>
      </c>
      <c r="D99" s="64" t="str">
        <f>'Expenses Input'!D63</f>
        <v/>
      </c>
      <c r="E99" s="64" t="str">
        <f>'Expenses Input'!E63</f>
        <v/>
      </c>
      <c r="F99" s="64" t="str">
        <f>'Expenses Input'!F63</f>
        <v/>
      </c>
      <c r="G99" s="64" t="str">
        <f>'Expenses Input'!G63</f>
        <v/>
      </c>
      <c r="H99" s="64" t="str">
        <f>'Expenses Input'!H63</f>
        <v/>
      </c>
    </row>
    <row r="100" spans="1:8" hidden="1" outlineLevel="1" x14ac:dyDescent="0.25">
      <c r="A100" s="36"/>
      <c r="B100" s="94">
        <f>'Expenses Input'!B64</f>
        <v>0</v>
      </c>
      <c r="C100" s="66">
        <f>'Expenses Input'!C64</f>
        <v>0</v>
      </c>
      <c r="D100" s="64">
        <f>'Expenses Input'!D64</f>
        <v>0</v>
      </c>
      <c r="E100" s="64" t="str">
        <f>'Expenses Input'!E64</f>
        <v/>
      </c>
      <c r="F100" s="64" t="str">
        <f>'Expenses Input'!F64</f>
        <v/>
      </c>
      <c r="G100" s="64" t="str">
        <f>'Expenses Input'!G64</f>
        <v/>
      </c>
      <c r="H100" s="64" t="str">
        <f>'Expenses Input'!H64</f>
        <v/>
      </c>
    </row>
    <row r="101" spans="1:8" collapsed="1" x14ac:dyDescent="0.25">
      <c r="A101" s="36"/>
      <c r="B101" s="66" t="str">
        <f>'Expenses Input'!B65</f>
        <v>5999</v>
      </c>
      <c r="C101" s="66" t="str">
        <f>'Expenses Input'!C65</f>
        <v>Expense Suspense</v>
      </c>
      <c r="D101" s="64">
        <f>'Expenses Input'!D65</f>
        <v>0</v>
      </c>
      <c r="E101" s="64">
        <f>'Expenses Input'!E65</f>
        <v>0</v>
      </c>
      <c r="F101" s="64">
        <f>'Expenses Input'!F65</f>
        <v>0</v>
      </c>
      <c r="G101" s="64">
        <f>'Expenses Input'!G65</f>
        <v>0</v>
      </c>
      <c r="H101" s="64">
        <f>'Expenses Input'!H65</f>
        <v>0</v>
      </c>
    </row>
    <row r="102" spans="1:8" x14ac:dyDescent="0.25">
      <c r="A102" s="36"/>
      <c r="B102" s="33" t="s">
        <v>567</v>
      </c>
      <c r="C102" s="34" t="s">
        <v>740</v>
      </c>
      <c r="D102" s="173">
        <f>IF(SUM(D66:D101)&gt;0,SUM(D66:D101),"")</f>
        <v>1021162.23</v>
      </c>
      <c r="E102" s="173">
        <f>IF(SUM(E66:E101)&gt;0,SUM(E66:E101),"")</f>
        <v>1084629.1163999999</v>
      </c>
      <c r="F102" s="173">
        <f>IF(SUM(F66:F101)&gt;0,SUM(F66:F101),"")</f>
        <v>1079395.4901353999</v>
      </c>
      <c r="G102" s="173">
        <f>IF(SUM(G66:G101)&gt;0,SUM(G66:G101),"")</f>
        <v>1110071.1028318799</v>
      </c>
      <c r="H102" s="173">
        <f>IF(SUM(H66:H101)&gt;0,SUM(H66:H101),"")</f>
        <v>1121574.9686083405</v>
      </c>
    </row>
    <row r="103" spans="1:8" x14ac:dyDescent="0.25">
      <c r="A103" s="36"/>
      <c r="B103" s="4"/>
      <c r="C103" s="3"/>
      <c r="D103" s="183"/>
      <c r="E103" s="183"/>
      <c r="F103" s="183"/>
      <c r="G103" s="183"/>
      <c r="H103" s="183"/>
    </row>
    <row r="104" spans="1:8" x14ac:dyDescent="0.25">
      <c r="A104" s="34" t="s">
        <v>742</v>
      </c>
      <c r="B104" s="4"/>
      <c r="C104" s="3"/>
      <c r="D104" s="183"/>
      <c r="E104" s="183"/>
      <c r="F104" s="183"/>
      <c r="G104" s="183"/>
      <c r="H104" s="183"/>
    </row>
    <row r="105" spans="1:8" x14ac:dyDescent="0.25">
      <c r="A105" s="36"/>
      <c r="B105" s="66" t="str">
        <f>'Expenses Input'!B69</f>
        <v>6100</v>
      </c>
      <c r="C105" s="66" t="str">
        <f>'Expenses Input'!C69</f>
        <v>Building Improvements</v>
      </c>
      <c r="D105" s="64">
        <f>'Expenses Input'!D69</f>
        <v>0</v>
      </c>
      <c r="E105" s="64">
        <f>'Expenses Input'!E69</f>
        <v>0</v>
      </c>
      <c r="F105" s="64">
        <f>'Expenses Input'!F69</f>
        <v>0</v>
      </c>
      <c r="G105" s="64">
        <f>'Expenses Input'!G69</f>
        <v>0</v>
      </c>
      <c r="H105" s="64">
        <f>'Expenses Input'!H69</f>
        <v>0</v>
      </c>
    </row>
    <row r="106" spans="1:8" x14ac:dyDescent="0.25">
      <c r="A106" s="36"/>
      <c r="B106" s="33" t="s">
        <v>568</v>
      </c>
      <c r="C106" s="34" t="s">
        <v>740</v>
      </c>
      <c r="D106" s="173" t="str">
        <f>IF(SUM(D104:D105)&gt;0,SUM(D104:D105),"")</f>
        <v/>
      </c>
      <c r="E106" s="173" t="str">
        <f>IF(SUM(E104:E105)&gt;0,SUM(E104:E105),"")</f>
        <v/>
      </c>
      <c r="F106" s="173" t="str">
        <f>IF(SUM(F104:F105)&gt;0,SUM(F104:F105),"")</f>
        <v/>
      </c>
      <c r="G106" s="173" t="str">
        <f>IF(SUM(G104:G105)&gt;0,SUM(G104:G105),"")</f>
        <v/>
      </c>
      <c r="H106" s="173" t="str">
        <f>IF(SUM(H104:H105)&gt;0,SUM(H104:H105),"")</f>
        <v/>
      </c>
    </row>
    <row r="107" spans="1:8" x14ac:dyDescent="0.25">
      <c r="A107" s="36"/>
      <c r="B107" s="4"/>
      <c r="C107" s="3"/>
      <c r="D107" s="183"/>
      <c r="E107" s="191"/>
      <c r="F107" s="191"/>
      <c r="G107" s="183"/>
      <c r="H107" s="183"/>
    </row>
    <row r="108" spans="1:8" x14ac:dyDescent="0.25">
      <c r="A108" s="34" t="s">
        <v>743</v>
      </c>
      <c r="B108" s="4"/>
      <c r="C108" s="3"/>
      <c r="D108" s="183"/>
      <c r="E108" s="191"/>
      <c r="F108" s="191"/>
      <c r="G108" s="183"/>
      <c r="H108" s="183"/>
    </row>
    <row r="109" spans="1:8" x14ac:dyDescent="0.25">
      <c r="A109" s="36"/>
      <c r="B109" s="66" t="str">
        <f>'Expenses Input'!B73</f>
        <v>7000</v>
      </c>
      <c r="C109" s="66" t="str">
        <f>'Expenses Input'!C73</f>
        <v xml:space="preserve">Miscellaneous Expense </v>
      </c>
      <c r="D109" s="64">
        <f>'Expenses Input'!D73</f>
        <v>0</v>
      </c>
      <c r="E109" s="64">
        <f>'Expenses Input'!E73</f>
        <v>0</v>
      </c>
      <c r="F109" s="64">
        <f>'Expenses Input'!F73</f>
        <v>0</v>
      </c>
      <c r="G109" s="64">
        <f>'Expenses Input'!G73</f>
        <v>0</v>
      </c>
      <c r="H109" s="64">
        <f>'Expenses Input'!H73</f>
        <v>0</v>
      </c>
    </row>
    <row r="110" spans="1:8" x14ac:dyDescent="0.25">
      <c r="A110" s="36"/>
      <c r="B110" s="66" t="str">
        <f>'Expenses Input'!B74</f>
        <v>7010</v>
      </c>
      <c r="C110" s="66" t="str">
        <f>'Expenses Input'!C74</f>
        <v>Special Education Encroachment</v>
      </c>
      <c r="D110" s="64">
        <f>'Expenses Input'!D74</f>
        <v>378798</v>
      </c>
      <c r="E110" s="64">
        <f>'Expenses Input'!E74</f>
        <v>0</v>
      </c>
      <c r="F110" s="64">
        <f>'Expenses Input'!F74</f>
        <v>0</v>
      </c>
      <c r="G110" s="64">
        <f>'Expenses Input'!G74</f>
        <v>0</v>
      </c>
      <c r="H110" s="64">
        <f>'Expenses Input'!H74</f>
        <v>0</v>
      </c>
    </row>
    <row r="111" spans="1:8" x14ac:dyDescent="0.25">
      <c r="A111" s="36"/>
      <c r="B111" s="66" t="str">
        <f>'Expenses Input'!B76</f>
        <v>7500</v>
      </c>
      <c r="C111" s="66" t="str">
        <f>'Expenses Input'!C76</f>
        <v>District Oversight Fee</v>
      </c>
      <c r="D111" s="64">
        <f>'Expenses Input'!D76</f>
        <v>0</v>
      </c>
      <c r="E111" s="64">
        <f>'Expenses Input'!E76</f>
        <v>0</v>
      </c>
      <c r="F111" s="64">
        <f>'Expenses Input'!F76</f>
        <v>0</v>
      </c>
      <c r="G111" s="64">
        <f>'Expenses Input'!G76</f>
        <v>0</v>
      </c>
      <c r="H111" s="64">
        <f>'Expenses Input'!H76</f>
        <v>0</v>
      </c>
    </row>
    <row r="112" spans="1:8" x14ac:dyDescent="0.25">
      <c r="A112" s="36"/>
      <c r="B112" s="33" t="s">
        <v>704</v>
      </c>
      <c r="C112" s="34" t="s">
        <v>744</v>
      </c>
      <c r="D112" s="173">
        <f>IF(SUM(D108:D111)&gt;0,SUM(D108:D111),"")</f>
        <v>378798</v>
      </c>
      <c r="E112" s="173" t="str">
        <f>IF(SUM(E108:E111)&gt;0,SUM(E108:E111),"")</f>
        <v/>
      </c>
      <c r="F112" s="173" t="str">
        <f>IF(SUM(F108:F111)&gt;0,SUM(F108:F111),"")</f>
        <v/>
      </c>
      <c r="G112" s="173" t="str">
        <f>IF(SUM(G108:G111)&gt;0,SUM(G108:G111),"")</f>
        <v/>
      </c>
      <c r="H112" s="173" t="str">
        <f>IF(SUM(H108:H111)&gt;0,SUM(H108:H111),"")</f>
        <v/>
      </c>
    </row>
    <row r="113" spans="1:8" ht="16.5" thickBot="1" x14ac:dyDescent="0.3">
      <c r="A113" s="36"/>
      <c r="B113" s="4"/>
      <c r="C113" s="3"/>
      <c r="D113" s="192"/>
      <c r="E113" s="192"/>
      <c r="F113" s="192"/>
      <c r="G113" s="192"/>
      <c r="H113" s="192"/>
    </row>
    <row r="114" spans="1:8" x14ac:dyDescent="0.25">
      <c r="A114" s="34" t="s">
        <v>756</v>
      </c>
      <c r="B114" s="4"/>
      <c r="C114" s="3"/>
      <c r="D114" s="173">
        <f>IF(SUM(D64,D102,D106,D112)&gt;0,SUM(D64,D102,D106,D112),"")</f>
        <v>1466596.23</v>
      </c>
      <c r="E114" s="173">
        <f>IF(SUM(E64,E102,E106,E112)&gt;0,SUM(E64,E102,E106,E112),"")</f>
        <v>1177992.4913999999</v>
      </c>
      <c r="F114" s="173">
        <f>IF(SUM(F64,F102,F106,F112)&gt;0,SUM(F64,F102,F106,F112),"")</f>
        <v>1174952.9044478999</v>
      </c>
      <c r="G114" s="173">
        <f>IF(SUM(G64,G102,G106,G112)&gt;0,SUM(G64,G102,G106,G112),"")</f>
        <v>1208084.342692211</v>
      </c>
      <c r="H114" s="173">
        <f>IF(SUM(H64,H102,H106,H112)&gt;0,SUM(H64,H102,H106,H112),"")</f>
        <v>1222234.5659449007</v>
      </c>
    </row>
    <row r="115" spans="1:8" x14ac:dyDescent="0.25">
      <c r="A115" s="36"/>
      <c r="D115" s="193"/>
      <c r="E115" s="193"/>
      <c r="F115" s="193"/>
      <c r="G115" s="193"/>
      <c r="H115" s="193"/>
    </row>
    <row r="116" spans="1:8" ht="16.5" thickBot="1" x14ac:dyDescent="0.3">
      <c r="A116" s="36"/>
      <c r="B116" s="4"/>
      <c r="C116" s="3"/>
      <c r="D116" s="182"/>
      <c r="E116" s="182"/>
      <c r="F116" s="182"/>
      <c r="G116" s="182"/>
      <c r="H116" s="182"/>
    </row>
    <row r="117" spans="1:8" x14ac:dyDescent="0.25">
      <c r="A117" s="34" t="s">
        <v>751</v>
      </c>
      <c r="B117" s="4"/>
      <c r="C117" s="3"/>
      <c r="D117" s="173">
        <f>IF(SUM(D114,D44)&gt;0,SUM(D114,D44),"")</f>
        <v>3529094.23</v>
      </c>
      <c r="E117" s="173">
        <f>IF(SUM(E114,E44)&gt;0,SUM(E114,E44),"")</f>
        <v>3583632.7091999995</v>
      </c>
      <c r="F117" s="173">
        <f>IF(SUM(F114,F44)&gt;0,SUM(F114,F44),"")</f>
        <v>3658416.4218478994</v>
      </c>
      <c r="G117" s="173">
        <f>IF(SUM(G114,G44)&gt;0,SUM(G114,G44),"")</f>
        <v>3754668.3965142109</v>
      </c>
      <c r="H117" s="173">
        <f>IF(SUM(H114,H44)&gt;0,SUM(H114,H44),"")</f>
        <v>3819750.2970233411</v>
      </c>
    </row>
    <row r="118" spans="1:8" x14ac:dyDescent="0.25">
      <c r="A118" s="36"/>
      <c r="D118" s="183"/>
      <c r="E118" s="183"/>
      <c r="F118" s="183"/>
      <c r="G118" s="183"/>
      <c r="H118" s="183"/>
    </row>
    <row r="119" spans="1:8" x14ac:dyDescent="0.25">
      <c r="A119" s="36"/>
      <c r="D119" s="183"/>
      <c r="E119" s="183"/>
      <c r="F119" s="183"/>
      <c r="G119" s="183"/>
      <c r="H119" s="183"/>
    </row>
    <row r="120" spans="1:8" x14ac:dyDescent="0.25">
      <c r="A120" s="36"/>
      <c r="D120" s="183"/>
      <c r="E120" s="183"/>
      <c r="F120" s="183"/>
      <c r="G120" s="183"/>
      <c r="H120" s="183"/>
    </row>
    <row r="121" spans="1:8" x14ac:dyDescent="0.25">
      <c r="A121" s="36"/>
      <c r="D121" s="183"/>
      <c r="E121" s="183"/>
      <c r="F121" s="183"/>
      <c r="G121" s="183"/>
      <c r="H121" s="183"/>
    </row>
    <row r="122" spans="1:8" x14ac:dyDescent="0.25">
      <c r="A122" s="36"/>
      <c r="D122" s="183"/>
      <c r="E122" s="183"/>
      <c r="F122" s="183"/>
      <c r="G122" s="183"/>
      <c r="H122" s="183"/>
    </row>
    <row r="123" spans="1:8" x14ac:dyDescent="0.25">
      <c r="A123" s="36"/>
    </row>
    <row r="124" spans="1:8" x14ac:dyDescent="0.25">
      <c r="A124" s="36"/>
    </row>
    <row r="125" spans="1:8" x14ac:dyDescent="0.25">
      <c r="A125" s="36"/>
    </row>
    <row r="126" spans="1:8" x14ac:dyDescent="0.25">
      <c r="A126" s="36"/>
    </row>
    <row r="127" spans="1:8" x14ac:dyDescent="0.25">
      <c r="A127" s="36"/>
    </row>
    <row r="128" spans="1:8" x14ac:dyDescent="0.25">
      <c r="A128" s="36"/>
    </row>
    <row r="129" spans="1:1" x14ac:dyDescent="0.25">
      <c r="A129" s="36"/>
    </row>
    <row r="130" spans="1:1" x14ac:dyDescent="0.25">
      <c r="A130" s="36"/>
    </row>
    <row r="131" spans="1:1" x14ac:dyDescent="0.25">
      <c r="A131" s="36"/>
    </row>
  </sheetData>
  <customSheetViews>
    <customSheetView guid="{4EB13151-49F2-48E5-8912-358F31E4FF0D}" showPageBreaks="1" fitToPage="1" hiddenRows="1">
      <pane xSplit="3" ySplit="6" topLeftCell="D52" activePane="bottomRight" state="frozenSplit"/>
      <selection pane="bottomRight" activeCell="E75" sqref="E75"/>
      <pageMargins left="0.25" right="0.25" top="0.5" bottom="0.5" header="0.25" footer="0.25"/>
      <pageSetup scale="85" fitToHeight="0" orientation="landscape" r:id="rId1"/>
      <headerFooter alignWithMargins="0">
        <oddHeader>&amp;A</oddHeader>
        <oddFooter>Page &amp;P</oddFooter>
      </headerFooter>
    </customSheetView>
    <customSheetView guid="{9376E736-6BC6-F744-8C65-D2B2C92BC104}" fitToPage="1" hiddenRows="1">
      <pane xSplit="3" ySplit="6" topLeftCell="D65" activePane="bottomRight" state="frozenSplit"/>
      <selection pane="bottomRight" activeCell="E84" sqref="E84"/>
      <pageMargins left="0.25" right="0.25" top="0.5" bottom="0.5" header="0.25" footer="0.25"/>
      <pageSetup scale="85" fitToHeight="0" orientation="landscape" r:id="rId2"/>
      <headerFooter alignWithMargins="0">
        <oddHeader>&amp;A</oddHeader>
        <oddFooter>Page &amp;P</oddFooter>
      </headerFooter>
    </customSheetView>
  </customSheetViews>
  <phoneticPr fontId="55" type="noConversion"/>
  <pageMargins left="0.25" right="0.25" top="0.5" bottom="0.5" header="0.25" footer="0.25"/>
  <pageSetup scale="85" fitToHeight="0" orientation="landscape" r:id="rId3"/>
  <headerFooter alignWithMargins="0">
    <oddHeader>&amp;A</oddHeader>
    <oddFooter>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sheetPr>
  <dimension ref="A1:X94"/>
  <sheetViews>
    <sheetView zoomScale="75" zoomScaleNormal="75" zoomScalePageLayoutView="75" workbookViewId="0">
      <pane xSplit="3" ySplit="6" topLeftCell="D7" activePane="bottomRight" state="frozenSplit"/>
      <selection pane="topRight" activeCell="D1" sqref="D1"/>
      <selection pane="bottomLeft" activeCell="A7" sqref="A7"/>
      <selection pane="bottomRight" activeCell="H21" sqref="H21"/>
    </sheetView>
  </sheetViews>
  <sheetFormatPr defaultColWidth="9.140625" defaultRowHeight="15.75" outlineLevelRow="1" x14ac:dyDescent="0.25"/>
  <cols>
    <col min="1" max="1" width="8" style="6" customWidth="1"/>
    <col min="2" max="2" width="6.42578125" style="7" bestFit="1" customWidth="1"/>
    <col min="3" max="3" width="21.42578125" style="7" customWidth="1"/>
    <col min="4" max="4" width="16.7109375" style="7" customWidth="1"/>
    <col min="5" max="5" width="11.42578125" style="7" customWidth="1"/>
    <col min="6" max="6" width="12.42578125" style="7" customWidth="1"/>
    <col min="7" max="7" width="18.42578125" style="7" bestFit="1" customWidth="1"/>
    <col min="8" max="8" width="14.42578125" style="7" bestFit="1" customWidth="1"/>
    <col min="9" max="9" width="11.42578125" style="7" bestFit="1" customWidth="1"/>
    <col min="10" max="10" width="11.42578125" style="7" customWidth="1"/>
    <col min="11" max="11" width="14.42578125" style="6" bestFit="1" customWidth="1"/>
    <col min="12" max="12" width="17.42578125" style="7" bestFit="1" customWidth="1"/>
    <col min="13" max="13" width="17" style="6" bestFit="1" customWidth="1"/>
    <col min="14" max="16" width="12.140625" style="6" customWidth="1"/>
    <col min="17" max="17" width="12.140625" style="7" customWidth="1"/>
    <col min="18" max="19" width="15.42578125" style="6" customWidth="1"/>
    <col min="20" max="20" width="19.42578125" style="6" customWidth="1"/>
    <col min="21" max="21" width="18.42578125" style="6" customWidth="1"/>
    <col min="22" max="22" width="19.42578125" style="6" customWidth="1"/>
    <col min="23" max="24" width="15.42578125" style="6" customWidth="1"/>
    <col min="25" max="25" width="9.140625" style="6"/>
    <col min="26" max="26" width="11" style="6" bestFit="1" customWidth="1"/>
    <col min="27" max="16384" width="9.140625" style="6"/>
  </cols>
  <sheetData>
    <row r="1" spans="1:24" ht="20.25" x14ac:dyDescent="0.3">
      <c r="A1" s="22" t="str">
        <f>'Student Info'!$A$1</f>
        <v>Blue Oak Charter School</v>
      </c>
      <c r="U1" s="6">
        <v>0</v>
      </c>
    </row>
    <row r="2" spans="1:24" ht="18.75" x14ac:dyDescent="0.3">
      <c r="A2" s="21" t="s">
        <v>745</v>
      </c>
      <c r="D2" s="369">
        <v>0</v>
      </c>
      <c r="L2" s="185">
        <v>0.03</v>
      </c>
      <c r="M2" s="8">
        <v>0.14430000000000001</v>
      </c>
      <c r="N2" s="338">
        <v>0.13880000000000001</v>
      </c>
      <c r="O2" s="355">
        <v>6.25E-2</v>
      </c>
      <c r="P2" s="8">
        <v>1.4500000000000001E-2</v>
      </c>
      <c r="Q2" s="339">
        <v>1000</v>
      </c>
      <c r="R2" s="297"/>
      <c r="S2" s="355">
        <v>6.2E-2</v>
      </c>
      <c r="T2" s="8">
        <v>2.7E-2</v>
      </c>
      <c r="V2" s="12">
        <f>(0.08*$K2/1000)+(0.025*$K2/1000)+(0.14%*$K2)+(0.05*$K2/10)</f>
        <v>0</v>
      </c>
    </row>
    <row r="3" spans="1:24" ht="18.75" x14ac:dyDescent="0.3">
      <c r="A3" s="21" t="str">
        <f>+'Student Info'!D7</f>
        <v>2017-18</v>
      </c>
      <c r="M3" s="9" t="s">
        <v>570</v>
      </c>
      <c r="N3" s="9" t="s">
        <v>571</v>
      </c>
      <c r="O3" s="9" t="s">
        <v>938</v>
      </c>
      <c r="P3" s="9" t="s">
        <v>691</v>
      </c>
      <c r="Q3" s="9" t="s">
        <v>574</v>
      </c>
      <c r="R3" s="9"/>
      <c r="S3" s="9" t="s">
        <v>689</v>
      </c>
      <c r="T3" s="9" t="s">
        <v>690</v>
      </c>
      <c r="U3" s="9"/>
      <c r="V3" s="9" t="s">
        <v>945</v>
      </c>
    </row>
    <row r="4" spans="1:24" ht="27" customHeight="1" x14ac:dyDescent="0.25"/>
    <row r="5" spans="1:24" x14ac:dyDescent="0.25">
      <c r="B5" s="13" t="s">
        <v>4</v>
      </c>
      <c r="H5" s="17" t="s">
        <v>696</v>
      </c>
      <c r="I5" s="13" t="s">
        <v>762</v>
      </c>
      <c r="J5" s="13" t="s">
        <v>1218</v>
      </c>
      <c r="K5" s="17" t="s">
        <v>694</v>
      </c>
      <c r="L5" s="13" t="s">
        <v>749</v>
      </c>
      <c r="M5" s="44" t="s">
        <v>34</v>
      </c>
      <c r="N5" s="44" t="s">
        <v>42</v>
      </c>
      <c r="O5" s="44" t="s">
        <v>934</v>
      </c>
      <c r="P5" s="44" t="s">
        <v>936</v>
      </c>
      <c r="Q5" s="45" t="s">
        <v>572</v>
      </c>
      <c r="R5" s="44" t="s">
        <v>737</v>
      </c>
      <c r="S5" s="44" t="s">
        <v>738</v>
      </c>
      <c r="T5" s="44" t="s">
        <v>739</v>
      </c>
      <c r="U5" s="44" t="s">
        <v>943</v>
      </c>
      <c r="V5" s="44" t="s">
        <v>942</v>
      </c>
      <c r="W5" s="19" t="s">
        <v>692</v>
      </c>
      <c r="X5" s="17" t="s">
        <v>696</v>
      </c>
    </row>
    <row r="6" spans="1:24" ht="16.5" thickBot="1" x14ac:dyDescent="0.3">
      <c r="A6" s="23"/>
      <c r="B6" s="24"/>
      <c r="C6" s="25" t="s">
        <v>5</v>
      </c>
      <c r="D6" s="25" t="s">
        <v>6</v>
      </c>
      <c r="E6" s="25" t="s">
        <v>8</v>
      </c>
      <c r="F6" s="24" t="s">
        <v>7</v>
      </c>
      <c r="G6" s="24" t="s">
        <v>9</v>
      </c>
      <c r="H6" s="26" t="s">
        <v>759</v>
      </c>
      <c r="I6" s="24" t="s">
        <v>763</v>
      </c>
      <c r="J6" s="24" t="s">
        <v>1217</v>
      </c>
      <c r="K6" s="26" t="s">
        <v>695</v>
      </c>
      <c r="L6" s="24" t="s">
        <v>750</v>
      </c>
      <c r="M6" s="27" t="s">
        <v>10</v>
      </c>
      <c r="N6" s="27" t="s">
        <v>11</v>
      </c>
      <c r="O6" s="195" t="s">
        <v>935</v>
      </c>
      <c r="P6" s="195" t="s">
        <v>937</v>
      </c>
      <c r="Q6" s="25" t="s">
        <v>573</v>
      </c>
      <c r="R6" s="27" t="s">
        <v>939</v>
      </c>
      <c r="S6" s="195" t="s">
        <v>940</v>
      </c>
      <c r="T6" s="195" t="s">
        <v>941</v>
      </c>
      <c r="U6" s="27" t="s">
        <v>944</v>
      </c>
      <c r="V6" s="195" t="s">
        <v>947</v>
      </c>
      <c r="W6" s="28" t="s">
        <v>693</v>
      </c>
      <c r="X6" s="26" t="s">
        <v>695</v>
      </c>
    </row>
    <row r="7" spans="1:24" x14ac:dyDescent="0.25">
      <c r="B7" s="322">
        <v>1100</v>
      </c>
      <c r="C7" s="15" t="s">
        <v>1134</v>
      </c>
      <c r="D7" s="358" t="s">
        <v>1248</v>
      </c>
      <c r="E7" s="15" t="s">
        <v>1205</v>
      </c>
      <c r="F7" s="14">
        <v>1</v>
      </c>
      <c r="G7" s="292">
        <v>63000</v>
      </c>
      <c r="H7" s="10">
        <f>+F7*G7</f>
        <v>63000</v>
      </c>
      <c r="I7" s="11">
        <v>0</v>
      </c>
      <c r="J7" s="11" t="s">
        <v>1222</v>
      </c>
      <c r="K7" s="10">
        <f>SUM(H7:J7)</f>
        <v>63000</v>
      </c>
      <c r="L7" s="16" t="s">
        <v>1246</v>
      </c>
      <c r="M7" s="10">
        <f>IF($L7="STRS",$M$2*$K7,"")</f>
        <v>9090.9000000000015</v>
      </c>
      <c r="N7" s="10" t="str">
        <f>IF($L7="PERS",$N$2*$K7,"")</f>
        <v/>
      </c>
      <c r="O7" s="10" t="str">
        <f>IF($L7="STRS","",$O$2*$K7)</f>
        <v/>
      </c>
      <c r="P7" s="10">
        <f>$P$2*K7</f>
        <v>913.5</v>
      </c>
      <c r="Q7" s="339">
        <f>+$Q$2</f>
        <v>1000</v>
      </c>
      <c r="R7" s="12">
        <v>12000</v>
      </c>
      <c r="S7" s="12">
        <f>$S$2*7000</f>
        <v>434</v>
      </c>
      <c r="T7" s="12">
        <f>$T$2*$K7</f>
        <v>1701</v>
      </c>
      <c r="U7" s="12">
        <f>H7*U1</f>
        <v>0</v>
      </c>
      <c r="V7" s="12"/>
      <c r="W7" s="12">
        <f>SUM(R7:V7,M7:P7)</f>
        <v>24139.4</v>
      </c>
      <c r="X7" s="12">
        <f>W7+K7</f>
        <v>87139.4</v>
      </c>
    </row>
    <row r="8" spans="1:24" x14ac:dyDescent="0.25">
      <c r="B8" s="322">
        <v>1100</v>
      </c>
      <c r="C8" s="15" t="s">
        <v>1137</v>
      </c>
      <c r="D8" s="358" t="s">
        <v>1247</v>
      </c>
      <c r="E8" s="15" t="s">
        <v>1205</v>
      </c>
      <c r="F8" s="14">
        <v>1</v>
      </c>
      <c r="G8" s="292">
        <v>58000</v>
      </c>
      <c r="H8" s="10">
        <f t="shared" ref="H8:H16" si="0">+F8*G8</f>
        <v>58000</v>
      </c>
      <c r="I8" s="321">
        <v>0</v>
      </c>
      <c r="J8" s="11" t="s">
        <v>1222</v>
      </c>
      <c r="K8" s="10">
        <f t="shared" ref="K8:K17" si="1">SUM(H8:J8)</f>
        <v>58000</v>
      </c>
      <c r="L8" s="16" t="s">
        <v>1246</v>
      </c>
      <c r="M8" s="10">
        <f>IF($L8="STRS",$M$2*$K8,"")</f>
        <v>8369.4000000000015</v>
      </c>
      <c r="N8" s="10" t="str">
        <f t="shared" ref="N8:N17" si="2">IF($L8="PERS",$N$2*$K8,"")</f>
        <v/>
      </c>
      <c r="O8" s="10" t="str">
        <f t="shared" ref="O8:O17" si="3">IF($L8="STRS","",$O$2*$K8)</f>
        <v/>
      </c>
      <c r="P8" s="10">
        <f t="shared" ref="P8:P17" si="4">$P$2*K8</f>
        <v>841</v>
      </c>
      <c r="Q8" s="339">
        <f t="shared" ref="Q8:Q17" si="5">+$Q$2</f>
        <v>1000</v>
      </c>
      <c r="R8" s="12">
        <f>+Q8*12</f>
        <v>12000</v>
      </c>
      <c r="S8" s="12">
        <f t="shared" ref="S8:S25" si="6">$S$2*7000</f>
        <v>434</v>
      </c>
      <c r="T8" s="12">
        <f t="shared" ref="T8:T17" si="7">$T$2*$K8</f>
        <v>1566</v>
      </c>
      <c r="U8" s="12">
        <f>H8*U1</f>
        <v>0</v>
      </c>
      <c r="V8" s="12"/>
      <c r="W8" s="12">
        <f t="shared" ref="W8:W17" si="8">SUM(R8:V8,M8:P8)</f>
        <v>23210.400000000001</v>
      </c>
      <c r="X8" s="12">
        <f t="shared" ref="X8:X17" si="9">W8+K8</f>
        <v>81210.399999999994</v>
      </c>
    </row>
    <row r="9" spans="1:24" x14ac:dyDescent="0.25">
      <c r="B9" s="322">
        <v>1100</v>
      </c>
      <c r="C9" s="15" t="s">
        <v>1280</v>
      </c>
      <c r="D9" s="358" t="s">
        <v>1192</v>
      </c>
      <c r="E9" s="15" t="s">
        <v>1205</v>
      </c>
      <c r="F9" s="14">
        <v>1</v>
      </c>
      <c r="G9" s="292">
        <v>60500</v>
      </c>
      <c r="H9" s="10">
        <f t="shared" si="0"/>
        <v>60500</v>
      </c>
      <c r="I9" s="11"/>
      <c r="J9" s="321"/>
      <c r="K9" s="10">
        <f t="shared" si="1"/>
        <v>60500</v>
      </c>
      <c r="L9" s="16" t="s">
        <v>1246</v>
      </c>
      <c r="M9" s="10">
        <f t="shared" ref="M9:M17" si="10">IF($L9="STRS",$M$2*$K9,"")</f>
        <v>8730.1500000000015</v>
      </c>
      <c r="N9" s="10" t="str">
        <f t="shared" si="2"/>
        <v/>
      </c>
      <c r="O9" s="10" t="str">
        <f t="shared" si="3"/>
        <v/>
      </c>
      <c r="P9" s="10">
        <f t="shared" si="4"/>
        <v>877.25</v>
      </c>
      <c r="Q9" s="339">
        <f t="shared" si="5"/>
        <v>1000</v>
      </c>
      <c r="R9" s="12">
        <v>12000</v>
      </c>
      <c r="S9" s="12">
        <f t="shared" si="6"/>
        <v>434</v>
      </c>
      <c r="T9" s="12">
        <f t="shared" si="7"/>
        <v>1633.5</v>
      </c>
      <c r="U9" s="12">
        <f>H9*U1</f>
        <v>0</v>
      </c>
      <c r="V9" s="12"/>
      <c r="W9" s="12">
        <f t="shared" si="8"/>
        <v>23674.9</v>
      </c>
      <c r="X9" s="12">
        <f t="shared" si="9"/>
        <v>84174.9</v>
      </c>
    </row>
    <row r="10" spans="1:24" x14ac:dyDescent="0.25">
      <c r="B10" s="322">
        <v>1100</v>
      </c>
      <c r="C10" s="15" t="s">
        <v>1135</v>
      </c>
      <c r="D10" s="358" t="s">
        <v>1248</v>
      </c>
      <c r="E10" s="15" t="s">
        <v>1205</v>
      </c>
      <c r="F10" s="14">
        <v>1</v>
      </c>
      <c r="G10" s="321">
        <v>58000</v>
      </c>
      <c r="H10" s="10">
        <f t="shared" si="0"/>
        <v>58000</v>
      </c>
      <c r="I10" s="11">
        <v>0</v>
      </c>
      <c r="J10" s="11" t="s">
        <v>1222</v>
      </c>
      <c r="K10" s="10">
        <f t="shared" si="1"/>
        <v>58000</v>
      </c>
      <c r="L10" s="16" t="s">
        <v>1246</v>
      </c>
      <c r="M10" s="10">
        <f t="shared" si="10"/>
        <v>8369.4000000000015</v>
      </c>
      <c r="N10" s="10" t="str">
        <f t="shared" si="2"/>
        <v/>
      </c>
      <c r="O10" s="10" t="str">
        <f t="shared" si="3"/>
        <v/>
      </c>
      <c r="P10" s="10">
        <f t="shared" si="4"/>
        <v>841</v>
      </c>
      <c r="Q10" s="339">
        <f t="shared" si="5"/>
        <v>1000</v>
      </c>
      <c r="R10" s="12">
        <f>+Q10*12</f>
        <v>12000</v>
      </c>
      <c r="S10" s="12">
        <f t="shared" si="6"/>
        <v>434</v>
      </c>
      <c r="T10" s="12">
        <f t="shared" si="7"/>
        <v>1566</v>
      </c>
      <c r="U10" s="12">
        <f>H10*U1</f>
        <v>0</v>
      </c>
      <c r="V10" s="12"/>
      <c r="W10" s="12">
        <f t="shared" si="8"/>
        <v>23210.400000000001</v>
      </c>
      <c r="X10" s="12">
        <f t="shared" si="9"/>
        <v>81210.399999999994</v>
      </c>
    </row>
    <row r="11" spans="1:24" x14ac:dyDescent="0.25">
      <c r="B11" s="322">
        <v>1100</v>
      </c>
      <c r="C11" s="15" t="s">
        <v>1136</v>
      </c>
      <c r="D11" s="358" t="s">
        <v>1193</v>
      </c>
      <c r="E11" s="15" t="s">
        <v>1205</v>
      </c>
      <c r="F11" s="14">
        <v>1</v>
      </c>
      <c r="G11" s="292">
        <v>51000</v>
      </c>
      <c r="H11" s="10">
        <f t="shared" si="0"/>
        <v>51000</v>
      </c>
      <c r="I11" s="11">
        <v>0</v>
      </c>
      <c r="J11" s="11" t="s">
        <v>1222</v>
      </c>
      <c r="K11" s="10">
        <f t="shared" si="1"/>
        <v>51000</v>
      </c>
      <c r="L11" s="16" t="s">
        <v>1246</v>
      </c>
      <c r="M11" s="10">
        <f t="shared" si="10"/>
        <v>7359.3</v>
      </c>
      <c r="N11" s="10" t="str">
        <f t="shared" si="2"/>
        <v/>
      </c>
      <c r="O11" s="10" t="str">
        <f t="shared" si="3"/>
        <v/>
      </c>
      <c r="P11" s="10">
        <f t="shared" si="4"/>
        <v>739.5</v>
      </c>
      <c r="Q11" s="339">
        <v>1000</v>
      </c>
      <c r="R11" s="326">
        <f>+Q11*12</f>
        <v>12000</v>
      </c>
      <c r="S11" s="12">
        <f t="shared" si="6"/>
        <v>434</v>
      </c>
      <c r="T11" s="12">
        <f t="shared" si="7"/>
        <v>1377</v>
      </c>
      <c r="U11" s="12">
        <f>H11*U1</f>
        <v>0</v>
      </c>
      <c r="V11" s="12"/>
      <c r="W11" s="12">
        <f t="shared" si="8"/>
        <v>21909.8</v>
      </c>
      <c r="X11" s="12">
        <f t="shared" si="9"/>
        <v>72909.8</v>
      </c>
    </row>
    <row r="12" spans="1:24" x14ac:dyDescent="0.25">
      <c r="B12" s="322">
        <v>1100</v>
      </c>
      <c r="C12" s="15" t="s">
        <v>1249</v>
      </c>
      <c r="D12" s="356" t="s">
        <v>1250</v>
      </c>
      <c r="E12" s="15" t="s">
        <v>1205</v>
      </c>
      <c r="F12" s="14">
        <v>1</v>
      </c>
      <c r="G12" s="292">
        <v>5000</v>
      </c>
      <c r="H12" s="10">
        <f t="shared" si="0"/>
        <v>5000</v>
      </c>
      <c r="I12" s="11">
        <v>0</v>
      </c>
      <c r="J12" s="11" t="s">
        <v>1222</v>
      </c>
      <c r="K12" s="10">
        <f t="shared" si="1"/>
        <v>5000</v>
      </c>
      <c r="L12" s="16" t="s">
        <v>1246</v>
      </c>
      <c r="M12" s="10">
        <f t="shared" si="10"/>
        <v>721.50000000000011</v>
      </c>
      <c r="N12" s="10" t="str">
        <f t="shared" si="2"/>
        <v/>
      </c>
      <c r="O12" s="10" t="str">
        <f t="shared" si="3"/>
        <v/>
      </c>
      <c r="P12" s="10">
        <f t="shared" si="4"/>
        <v>72.5</v>
      </c>
      <c r="Q12" s="339">
        <f t="shared" si="5"/>
        <v>1000</v>
      </c>
      <c r="R12" s="12">
        <f>+Q12*0</f>
        <v>0</v>
      </c>
      <c r="S12" s="12">
        <f t="shared" si="6"/>
        <v>434</v>
      </c>
      <c r="T12" s="12">
        <f t="shared" si="7"/>
        <v>135</v>
      </c>
      <c r="U12" s="12">
        <f>H12*U1</f>
        <v>0</v>
      </c>
      <c r="V12" s="12"/>
      <c r="W12" s="12">
        <f t="shared" si="8"/>
        <v>1363</v>
      </c>
      <c r="X12" s="12">
        <f t="shared" si="9"/>
        <v>6363</v>
      </c>
    </row>
    <row r="13" spans="1:24" x14ac:dyDescent="0.25">
      <c r="B13" s="322">
        <v>1200</v>
      </c>
      <c r="C13" s="15" t="s">
        <v>1251</v>
      </c>
      <c r="D13" s="356" t="s">
        <v>1251</v>
      </c>
      <c r="E13" s="15" t="s">
        <v>1205</v>
      </c>
      <c r="F13" s="14">
        <v>1</v>
      </c>
      <c r="G13" s="292">
        <v>512.5</v>
      </c>
      <c r="H13" s="10">
        <f t="shared" si="0"/>
        <v>512.5</v>
      </c>
      <c r="I13" s="11">
        <v>0</v>
      </c>
      <c r="J13" s="11" t="s">
        <v>1222</v>
      </c>
      <c r="K13" s="10">
        <f t="shared" si="1"/>
        <v>512.5</v>
      </c>
      <c r="L13" s="16">
        <v>0</v>
      </c>
      <c r="M13" s="10" t="str">
        <f t="shared" si="10"/>
        <v/>
      </c>
      <c r="N13" s="10" t="str">
        <f t="shared" si="2"/>
        <v/>
      </c>
      <c r="O13" s="10">
        <f t="shared" si="3"/>
        <v>32.03125</v>
      </c>
      <c r="P13" s="10">
        <f t="shared" si="4"/>
        <v>7.4312500000000004</v>
      </c>
      <c r="Q13" s="339">
        <f t="shared" si="5"/>
        <v>1000</v>
      </c>
      <c r="R13" s="12">
        <f>+Q13*0</f>
        <v>0</v>
      </c>
      <c r="S13" s="12">
        <f t="shared" si="6"/>
        <v>434</v>
      </c>
      <c r="T13" s="12">
        <f t="shared" si="7"/>
        <v>13.8375</v>
      </c>
      <c r="U13" s="12">
        <f>H13*U1</f>
        <v>0</v>
      </c>
      <c r="V13" s="12"/>
      <c r="W13" s="12">
        <f t="shared" si="8"/>
        <v>487.29999999999995</v>
      </c>
      <c r="X13" s="12">
        <f t="shared" si="9"/>
        <v>999.8</v>
      </c>
    </row>
    <row r="14" spans="1:24" x14ac:dyDescent="0.25">
      <c r="B14" s="322">
        <v>1300</v>
      </c>
      <c r="C14" s="15" t="s">
        <v>1191</v>
      </c>
      <c r="D14" s="356" t="s">
        <v>1239</v>
      </c>
      <c r="E14" s="15" t="s">
        <v>1223</v>
      </c>
      <c r="F14" s="14">
        <v>1</v>
      </c>
      <c r="G14" s="321">
        <v>102500</v>
      </c>
      <c r="H14" s="10">
        <f t="shared" si="0"/>
        <v>102500</v>
      </c>
      <c r="I14" s="11"/>
      <c r="J14" s="11" t="s">
        <v>1222</v>
      </c>
      <c r="K14" s="10">
        <f t="shared" si="1"/>
        <v>102500</v>
      </c>
      <c r="L14" s="16" t="s">
        <v>1246</v>
      </c>
      <c r="M14" s="10">
        <f t="shared" si="10"/>
        <v>14790.750000000002</v>
      </c>
      <c r="N14" s="10" t="str">
        <f t="shared" si="2"/>
        <v/>
      </c>
      <c r="O14" s="10" t="str">
        <f t="shared" si="3"/>
        <v/>
      </c>
      <c r="P14" s="10">
        <f t="shared" si="4"/>
        <v>1486.25</v>
      </c>
      <c r="Q14" s="339">
        <f t="shared" si="5"/>
        <v>1000</v>
      </c>
      <c r="R14" s="12">
        <v>12000</v>
      </c>
      <c r="S14" s="12">
        <f t="shared" si="6"/>
        <v>434</v>
      </c>
      <c r="T14" s="12">
        <f t="shared" si="7"/>
        <v>2767.5</v>
      </c>
      <c r="U14" s="12"/>
      <c r="V14" s="12"/>
      <c r="W14" s="12">
        <f t="shared" si="8"/>
        <v>31478.5</v>
      </c>
      <c r="X14" s="12">
        <f t="shared" si="9"/>
        <v>133978.5</v>
      </c>
    </row>
    <row r="15" spans="1:24" x14ac:dyDescent="0.25">
      <c r="B15" s="322">
        <v>2400</v>
      </c>
      <c r="C15" s="15" t="s">
        <v>1252</v>
      </c>
      <c r="D15" s="356" t="s">
        <v>1240</v>
      </c>
      <c r="E15" s="15" t="s">
        <v>1223</v>
      </c>
      <c r="F15" s="14">
        <v>1</v>
      </c>
      <c r="G15" s="292">
        <v>48790</v>
      </c>
      <c r="H15" s="10">
        <f t="shared" si="0"/>
        <v>48790</v>
      </c>
      <c r="I15" s="11"/>
      <c r="J15" s="11" t="s">
        <v>1222</v>
      </c>
      <c r="K15" s="10">
        <f t="shared" si="1"/>
        <v>48790</v>
      </c>
      <c r="L15" s="16"/>
      <c r="M15" s="10" t="str">
        <f t="shared" si="10"/>
        <v/>
      </c>
      <c r="N15" s="10" t="str">
        <f t="shared" si="2"/>
        <v/>
      </c>
      <c r="O15" s="10">
        <f t="shared" si="3"/>
        <v>3049.375</v>
      </c>
      <c r="P15" s="10">
        <f t="shared" si="4"/>
        <v>707.45500000000004</v>
      </c>
      <c r="Q15" s="339">
        <f t="shared" si="5"/>
        <v>1000</v>
      </c>
      <c r="R15" s="326">
        <f>+Q15*12</f>
        <v>12000</v>
      </c>
      <c r="S15" s="12">
        <f t="shared" si="6"/>
        <v>434</v>
      </c>
      <c r="T15" s="12">
        <f t="shared" si="7"/>
        <v>1317.33</v>
      </c>
      <c r="U15" s="12"/>
      <c r="V15" s="12"/>
      <c r="W15" s="12">
        <f t="shared" si="8"/>
        <v>17508.160000000003</v>
      </c>
      <c r="X15" s="12">
        <f t="shared" si="9"/>
        <v>66298.16</v>
      </c>
    </row>
    <row r="16" spans="1:24" x14ac:dyDescent="0.25">
      <c r="B16" s="322">
        <v>2100</v>
      </c>
      <c r="C16" s="15" t="s">
        <v>1253</v>
      </c>
      <c r="D16" s="356" t="s">
        <v>1254</v>
      </c>
      <c r="E16" s="15" t="s">
        <v>1205</v>
      </c>
      <c r="F16" s="14">
        <v>1</v>
      </c>
      <c r="G16" s="292">
        <v>1076.25</v>
      </c>
      <c r="H16" s="10">
        <f t="shared" si="0"/>
        <v>1076.25</v>
      </c>
      <c r="I16" s="11"/>
      <c r="J16" s="11" t="s">
        <v>1222</v>
      </c>
      <c r="K16" s="10">
        <f t="shared" si="1"/>
        <v>1076.25</v>
      </c>
      <c r="L16" s="16"/>
      <c r="M16" s="10" t="str">
        <f t="shared" si="10"/>
        <v/>
      </c>
      <c r="N16" s="10" t="str">
        <f t="shared" si="2"/>
        <v/>
      </c>
      <c r="O16" s="10">
        <f t="shared" si="3"/>
        <v>67.265625</v>
      </c>
      <c r="P16" s="10">
        <f t="shared" si="4"/>
        <v>15.605625000000002</v>
      </c>
      <c r="Q16" s="339">
        <f t="shared" si="5"/>
        <v>1000</v>
      </c>
      <c r="R16" s="12">
        <f>+Q16*0</f>
        <v>0</v>
      </c>
      <c r="S16" s="12">
        <f t="shared" si="6"/>
        <v>434</v>
      </c>
      <c r="T16" s="12">
        <f t="shared" si="7"/>
        <v>29.05875</v>
      </c>
      <c r="U16" s="12"/>
      <c r="V16" s="12"/>
      <c r="W16" s="12">
        <f t="shared" si="8"/>
        <v>545.92999999999995</v>
      </c>
      <c r="X16" s="12">
        <f t="shared" si="9"/>
        <v>1622.1799999999998</v>
      </c>
    </row>
    <row r="17" spans="1:24" x14ac:dyDescent="0.25">
      <c r="B17" s="322">
        <v>1100</v>
      </c>
      <c r="C17" s="15" t="s">
        <v>1255</v>
      </c>
      <c r="D17" s="356" t="s">
        <v>1263</v>
      </c>
      <c r="E17" s="15" t="s">
        <v>1205</v>
      </c>
      <c r="F17" s="14">
        <v>1</v>
      </c>
      <c r="G17" s="292">
        <v>42000</v>
      </c>
      <c r="H17" s="10">
        <f>+F17*G17</f>
        <v>42000</v>
      </c>
      <c r="I17" s="11"/>
      <c r="J17" s="11" t="s">
        <v>1222</v>
      </c>
      <c r="K17" s="10">
        <f t="shared" si="1"/>
        <v>42000</v>
      </c>
      <c r="L17" s="16" t="s">
        <v>1246</v>
      </c>
      <c r="M17" s="10">
        <f t="shared" si="10"/>
        <v>6060.6</v>
      </c>
      <c r="N17" s="10" t="str">
        <f t="shared" si="2"/>
        <v/>
      </c>
      <c r="O17" s="10" t="str">
        <f t="shared" si="3"/>
        <v/>
      </c>
      <c r="P17" s="10">
        <f t="shared" si="4"/>
        <v>609</v>
      </c>
      <c r="Q17" s="339">
        <f t="shared" si="5"/>
        <v>1000</v>
      </c>
      <c r="R17" s="12"/>
      <c r="S17" s="12">
        <f>$S$2*7000</f>
        <v>434</v>
      </c>
      <c r="T17" s="12">
        <f t="shared" si="7"/>
        <v>1134</v>
      </c>
      <c r="U17" s="12">
        <f>H17*U1</f>
        <v>0</v>
      </c>
      <c r="V17" s="12"/>
      <c r="W17" s="12">
        <f t="shared" si="8"/>
        <v>8237.6</v>
      </c>
      <c r="X17" s="12">
        <f t="shared" si="9"/>
        <v>50237.599999999999</v>
      </c>
    </row>
    <row r="18" spans="1:24" outlineLevel="1" x14ac:dyDescent="0.25">
      <c r="A18" s="6">
        <v>36</v>
      </c>
      <c r="B18" s="322">
        <v>2100</v>
      </c>
      <c r="C18" s="15" t="s">
        <v>1256</v>
      </c>
      <c r="D18" s="356" t="s">
        <v>1244</v>
      </c>
      <c r="E18" s="15" t="s">
        <v>1205</v>
      </c>
      <c r="F18" s="14">
        <v>25</v>
      </c>
      <c r="G18" s="292">
        <v>21.53</v>
      </c>
      <c r="H18" s="10">
        <f>G18*F18*A18</f>
        <v>19377</v>
      </c>
      <c r="I18" s="11" t="s">
        <v>1222</v>
      </c>
      <c r="J18" s="11" t="s">
        <v>1222</v>
      </c>
      <c r="K18" s="10">
        <f t="shared" ref="K18:K30" si="11">SUM(H18:J18)</f>
        <v>19377</v>
      </c>
      <c r="L18" s="16" t="s">
        <v>1222</v>
      </c>
      <c r="M18" s="10" t="str">
        <f t="shared" ref="M18:M30" si="12">IF($L18="STRS",$M$2*$K18,"")</f>
        <v/>
      </c>
      <c r="N18" s="10" t="str">
        <f t="shared" ref="N18:N23" si="13">IF($L18="PERS",$N$2*$K18,"")</f>
        <v/>
      </c>
      <c r="O18" s="10">
        <f t="shared" ref="O18:O30" si="14">IF($L18="STRS","",$O$2*$K18)</f>
        <v>1211.0625</v>
      </c>
      <c r="P18" s="10">
        <f t="shared" ref="P18:P30" si="15">$P$2*K18</f>
        <v>280.9665</v>
      </c>
      <c r="Q18" s="339">
        <f>+$Q$2</f>
        <v>1000</v>
      </c>
      <c r="R18" s="12"/>
      <c r="S18" s="12">
        <f t="shared" si="6"/>
        <v>434</v>
      </c>
      <c r="T18" s="12">
        <f t="shared" ref="T18:T30" si="16">$T$2*$K18</f>
        <v>523.17899999999997</v>
      </c>
      <c r="U18" s="12"/>
      <c r="V18" s="12"/>
      <c r="W18" s="12">
        <f t="shared" ref="W18:W30" si="17">SUM(R18:V18,M18:P18)</f>
        <v>2449.2080000000001</v>
      </c>
      <c r="X18" s="12">
        <f t="shared" ref="X18:X30" si="18">W18+K18</f>
        <v>21826.207999999999</v>
      </c>
    </row>
    <row r="19" spans="1:24" outlineLevel="1" x14ac:dyDescent="0.25">
      <c r="A19" s="6">
        <v>36</v>
      </c>
      <c r="B19" s="322">
        <v>2100</v>
      </c>
      <c r="C19" s="15" t="s">
        <v>1268</v>
      </c>
      <c r="D19" s="356" t="s">
        <v>1244</v>
      </c>
      <c r="E19" s="15" t="s">
        <v>1205</v>
      </c>
      <c r="F19" s="14">
        <v>20</v>
      </c>
      <c r="G19" s="292">
        <v>14</v>
      </c>
      <c r="H19" s="10">
        <f>+F19*G19*A19</f>
        <v>10080</v>
      </c>
      <c r="I19" s="11" t="s">
        <v>1222</v>
      </c>
      <c r="J19" s="11" t="s">
        <v>1222</v>
      </c>
      <c r="K19" s="10">
        <f t="shared" si="11"/>
        <v>10080</v>
      </c>
      <c r="L19" s="16"/>
      <c r="M19" s="10" t="str">
        <f t="shared" si="12"/>
        <v/>
      </c>
      <c r="N19" s="10" t="str">
        <f t="shared" si="13"/>
        <v/>
      </c>
      <c r="O19" s="10">
        <f t="shared" si="14"/>
        <v>630</v>
      </c>
      <c r="P19" s="10">
        <f t="shared" si="15"/>
        <v>146.16</v>
      </c>
      <c r="Q19" s="339">
        <v>1000</v>
      </c>
      <c r="R19" s="12">
        <f>+Q19*0</f>
        <v>0</v>
      </c>
      <c r="S19" s="12">
        <f t="shared" si="6"/>
        <v>434</v>
      </c>
      <c r="T19" s="12">
        <f t="shared" si="16"/>
        <v>272.16000000000003</v>
      </c>
      <c r="U19" s="12"/>
      <c r="V19" s="12"/>
      <c r="W19" s="12">
        <f t="shared" si="17"/>
        <v>1482.3200000000002</v>
      </c>
      <c r="X19" s="12">
        <f t="shared" si="18"/>
        <v>11562.32</v>
      </c>
    </row>
    <row r="20" spans="1:24" outlineLevel="1" x14ac:dyDescent="0.25">
      <c r="A20" s="6">
        <v>36</v>
      </c>
      <c r="B20" s="322">
        <v>2200</v>
      </c>
      <c r="C20" s="357" t="s">
        <v>1257</v>
      </c>
      <c r="D20" s="358" t="s">
        <v>1244</v>
      </c>
      <c r="E20" s="357" t="s">
        <v>1205</v>
      </c>
      <c r="F20" s="322">
        <v>25</v>
      </c>
      <c r="G20" s="321">
        <v>26.91</v>
      </c>
      <c r="H20" s="323">
        <f>+F20*G20*A20</f>
        <v>24219</v>
      </c>
      <c r="I20" s="321"/>
      <c r="J20" s="11" t="s">
        <v>1222</v>
      </c>
      <c r="K20" s="10">
        <f t="shared" si="11"/>
        <v>24219</v>
      </c>
      <c r="L20" s="16" t="s">
        <v>1222</v>
      </c>
      <c r="M20" s="10" t="str">
        <f t="shared" si="12"/>
        <v/>
      </c>
      <c r="N20" s="10" t="str">
        <f t="shared" si="13"/>
        <v/>
      </c>
      <c r="O20" s="10">
        <f t="shared" si="14"/>
        <v>1513.6875</v>
      </c>
      <c r="P20" s="10">
        <f t="shared" si="15"/>
        <v>351.1755</v>
      </c>
      <c r="Q20" s="339">
        <f>+$Q$2</f>
        <v>1000</v>
      </c>
      <c r="R20" s="12">
        <f>+Q20*0</f>
        <v>0</v>
      </c>
      <c r="S20" s="12">
        <f t="shared" si="6"/>
        <v>434</v>
      </c>
      <c r="T20" s="12">
        <f t="shared" si="16"/>
        <v>653.91300000000001</v>
      </c>
      <c r="U20" s="12"/>
      <c r="V20" s="12"/>
      <c r="W20" s="12">
        <f t="shared" si="17"/>
        <v>2952.7759999999998</v>
      </c>
      <c r="X20" s="12">
        <f t="shared" si="18"/>
        <v>27171.775999999998</v>
      </c>
    </row>
    <row r="21" spans="1:24" outlineLevel="1" x14ac:dyDescent="0.25">
      <c r="B21" s="322">
        <v>2400</v>
      </c>
      <c r="C21" s="357" t="s">
        <v>1138</v>
      </c>
      <c r="D21" s="358" t="s">
        <v>1244</v>
      </c>
      <c r="E21" s="357" t="s">
        <v>1205</v>
      </c>
      <c r="F21" s="322">
        <v>1</v>
      </c>
      <c r="G21" s="321">
        <v>36000</v>
      </c>
      <c r="H21" s="323">
        <f>+F21*G21</f>
        <v>36000</v>
      </c>
      <c r="I21" s="321"/>
      <c r="J21" s="11">
        <v>0</v>
      </c>
      <c r="K21" s="10">
        <f t="shared" si="11"/>
        <v>36000</v>
      </c>
      <c r="L21" s="16" t="s">
        <v>1222</v>
      </c>
      <c r="M21" s="10" t="str">
        <f t="shared" si="12"/>
        <v/>
      </c>
      <c r="N21" s="10" t="str">
        <f t="shared" si="13"/>
        <v/>
      </c>
      <c r="O21" s="10">
        <f t="shared" si="14"/>
        <v>2250</v>
      </c>
      <c r="P21" s="10">
        <f t="shared" si="15"/>
        <v>522</v>
      </c>
      <c r="Q21" s="339">
        <f>+$Q$2</f>
        <v>1000</v>
      </c>
      <c r="R21" s="12">
        <v>12000</v>
      </c>
      <c r="S21" s="12">
        <f t="shared" si="6"/>
        <v>434</v>
      </c>
      <c r="T21" s="12">
        <f t="shared" si="16"/>
        <v>972</v>
      </c>
      <c r="U21" s="12"/>
      <c r="V21" s="12"/>
      <c r="W21" s="12">
        <f t="shared" si="17"/>
        <v>16178</v>
      </c>
      <c r="X21" s="12">
        <f t="shared" si="18"/>
        <v>52178</v>
      </c>
    </row>
    <row r="22" spans="1:24" outlineLevel="1" x14ac:dyDescent="0.25">
      <c r="A22" s="6">
        <v>36</v>
      </c>
      <c r="B22" s="322">
        <v>2900</v>
      </c>
      <c r="C22" s="357" t="s">
        <v>1273</v>
      </c>
      <c r="D22" s="358" t="s">
        <v>1224</v>
      </c>
      <c r="E22" s="357" t="s">
        <v>1205</v>
      </c>
      <c r="F22" s="322">
        <v>20</v>
      </c>
      <c r="G22" s="321">
        <v>15.38</v>
      </c>
      <c r="H22" s="323">
        <f>+F22*G22*A22</f>
        <v>11073.6</v>
      </c>
      <c r="I22" s="321"/>
      <c r="J22" s="11" t="s">
        <v>1222</v>
      </c>
      <c r="K22" s="10">
        <f t="shared" si="11"/>
        <v>11073.6</v>
      </c>
      <c r="L22" s="16"/>
      <c r="M22" s="10" t="str">
        <f t="shared" si="12"/>
        <v/>
      </c>
      <c r="N22" s="10" t="str">
        <f t="shared" si="13"/>
        <v/>
      </c>
      <c r="O22" s="10">
        <f t="shared" si="14"/>
        <v>692.1</v>
      </c>
      <c r="P22" s="10">
        <f t="shared" si="15"/>
        <v>160.56720000000001</v>
      </c>
      <c r="Q22" s="339">
        <v>1000</v>
      </c>
      <c r="R22" s="12">
        <v>0</v>
      </c>
      <c r="S22" s="12">
        <v>434</v>
      </c>
      <c r="T22" s="12">
        <f t="shared" si="16"/>
        <v>298.98720000000003</v>
      </c>
      <c r="U22" s="12"/>
      <c r="V22" s="12"/>
      <c r="W22" s="12">
        <f t="shared" si="17"/>
        <v>1585.6543999999999</v>
      </c>
      <c r="X22" s="12">
        <f t="shared" si="18"/>
        <v>12659.2544</v>
      </c>
    </row>
    <row r="23" spans="1:24" outlineLevel="1" x14ac:dyDescent="0.25">
      <c r="A23" s="6">
        <v>36</v>
      </c>
      <c r="B23" s="322">
        <v>2900</v>
      </c>
      <c r="C23" s="357" t="s">
        <v>1190</v>
      </c>
      <c r="D23" s="358" t="s">
        <v>1224</v>
      </c>
      <c r="E23" s="357" t="s">
        <v>1205</v>
      </c>
      <c r="F23" s="322">
        <v>20</v>
      </c>
      <c r="G23" s="321">
        <v>16.399999999999999</v>
      </c>
      <c r="H23" s="323">
        <f>+F23*G23*A23</f>
        <v>11808</v>
      </c>
      <c r="I23" s="321"/>
      <c r="J23" s="11" t="s">
        <v>1222</v>
      </c>
      <c r="K23" s="10">
        <f t="shared" si="11"/>
        <v>11808</v>
      </c>
      <c r="L23" s="16"/>
      <c r="M23" s="10" t="str">
        <f t="shared" si="12"/>
        <v/>
      </c>
      <c r="N23" s="10" t="str">
        <f t="shared" si="13"/>
        <v/>
      </c>
      <c r="O23" s="10">
        <f t="shared" si="14"/>
        <v>738</v>
      </c>
      <c r="P23" s="10">
        <f t="shared" si="15"/>
        <v>171.21600000000001</v>
      </c>
      <c r="Q23" s="339">
        <v>1000</v>
      </c>
      <c r="R23" s="12">
        <v>0</v>
      </c>
      <c r="S23" s="12">
        <f t="shared" si="6"/>
        <v>434</v>
      </c>
      <c r="T23" s="12">
        <f t="shared" si="16"/>
        <v>318.81599999999997</v>
      </c>
      <c r="U23" s="12"/>
      <c r="V23" s="12"/>
      <c r="W23" s="12">
        <f t="shared" si="17"/>
        <v>1662.0320000000002</v>
      </c>
      <c r="X23" s="12">
        <f t="shared" si="18"/>
        <v>13470.031999999999</v>
      </c>
    </row>
    <row r="24" spans="1:24" outlineLevel="1" x14ac:dyDescent="0.25">
      <c r="A24" s="6">
        <v>46</v>
      </c>
      <c r="B24" s="14">
        <v>2200</v>
      </c>
      <c r="C24" s="15" t="s">
        <v>1283</v>
      </c>
      <c r="D24" s="358" t="s">
        <v>1282</v>
      </c>
      <c r="E24" s="15" t="s">
        <v>1205</v>
      </c>
      <c r="F24" s="322">
        <v>30</v>
      </c>
      <c r="G24" s="292">
        <v>25</v>
      </c>
      <c r="H24" s="10">
        <f>+F24*G24*A24</f>
        <v>34500</v>
      </c>
      <c r="I24" s="11"/>
      <c r="J24" s="11"/>
      <c r="K24" s="10">
        <f t="shared" si="11"/>
        <v>34500</v>
      </c>
      <c r="L24" s="16"/>
      <c r="M24" s="10" t="str">
        <f t="shared" si="12"/>
        <v/>
      </c>
      <c r="N24" s="10"/>
      <c r="O24" s="10">
        <f t="shared" si="14"/>
        <v>2156.25</v>
      </c>
      <c r="P24" s="10">
        <f t="shared" si="15"/>
        <v>500.25</v>
      </c>
      <c r="Q24" s="339">
        <v>1000</v>
      </c>
      <c r="R24" s="12"/>
      <c r="S24" s="12">
        <f t="shared" si="6"/>
        <v>434</v>
      </c>
      <c r="T24" s="12">
        <f t="shared" si="16"/>
        <v>931.5</v>
      </c>
      <c r="U24" s="12"/>
      <c r="V24" s="12"/>
      <c r="W24" s="12">
        <f t="shared" si="17"/>
        <v>4022</v>
      </c>
      <c r="X24" s="12">
        <f t="shared" si="18"/>
        <v>38522</v>
      </c>
    </row>
    <row r="25" spans="1:24" outlineLevel="1" x14ac:dyDescent="0.25">
      <c r="A25" s="6">
        <v>36</v>
      </c>
      <c r="B25" s="381">
        <v>2100</v>
      </c>
      <c r="C25" s="15" t="s">
        <v>1258</v>
      </c>
      <c r="D25" s="368" t="s">
        <v>1139</v>
      </c>
      <c r="E25" s="15" t="s">
        <v>1205</v>
      </c>
      <c r="F25" s="14">
        <v>20</v>
      </c>
      <c r="G25" s="292">
        <v>25</v>
      </c>
      <c r="H25" s="10">
        <f>+F25*G25*A25</f>
        <v>18000</v>
      </c>
      <c r="I25" s="11"/>
      <c r="J25" s="11"/>
      <c r="K25" s="10">
        <f t="shared" si="11"/>
        <v>18000</v>
      </c>
      <c r="L25" s="16"/>
      <c r="M25" s="10" t="str">
        <f t="shared" si="12"/>
        <v/>
      </c>
      <c r="N25" s="10"/>
      <c r="O25" s="10">
        <f t="shared" si="14"/>
        <v>1125</v>
      </c>
      <c r="P25" s="10">
        <f t="shared" si="15"/>
        <v>261</v>
      </c>
      <c r="Q25" s="339">
        <v>1000</v>
      </c>
      <c r="R25" s="12"/>
      <c r="S25" s="12">
        <f t="shared" si="6"/>
        <v>434</v>
      </c>
      <c r="T25" s="12">
        <f t="shared" si="16"/>
        <v>486</v>
      </c>
      <c r="U25" s="12"/>
      <c r="V25" s="12"/>
      <c r="W25" s="12">
        <f t="shared" si="17"/>
        <v>2306</v>
      </c>
      <c r="X25" s="12">
        <f t="shared" si="18"/>
        <v>20306</v>
      </c>
    </row>
    <row r="26" spans="1:24" outlineLevel="1" x14ac:dyDescent="0.25">
      <c r="B26" s="14">
        <v>1100</v>
      </c>
      <c r="C26" s="15" t="s">
        <v>1277</v>
      </c>
      <c r="D26" s="368" t="s">
        <v>1139</v>
      </c>
      <c r="E26" s="15" t="s">
        <v>1205</v>
      </c>
      <c r="F26" s="14">
        <v>1</v>
      </c>
      <c r="G26" s="292">
        <v>45000</v>
      </c>
      <c r="H26" s="10">
        <f>+F26*G26</f>
        <v>45000</v>
      </c>
      <c r="I26" s="11"/>
      <c r="J26" s="11"/>
      <c r="K26" s="10">
        <f t="shared" si="11"/>
        <v>45000</v>
      </c>
      <c r="L26" s="16" t="s">
        <v>1246</v>
      </c>
      <c r="M26" s="10">
        <f t="shared" si="12"/>
        <v>6493.5000000000009</v>
      </c>
      <c r="N26" s="10"/>
      <c r="O26" s="10" t="str">
        <f t="shared" si="14"/>
        <v/>
      </c>
      <c r="P26" s="10">
        <f t="shared" si="15"/>
        <v>652.5</v>
      </c>
      <c r="Q26" s="339">
        <v>1000</v>
      </c>
      <c r="R26" s="12">
        <v>12000</v>
      </c>
      <c r="S26" s="12">
        <v>434</v>
      </c>
      <c r="T26" s="12">
        <f t="shared" si="16"/>
        <v>1215</v>
      </c>
      <c r="U26" s="12"/>
      <c r="V26" s="12"/>
      <c r="W26" s="12">
        <f t="shared" si="17"/>
        <v>20795</v>
      </c>
      <c r="X26" s="12">
        <f t="shared" si="18"/>
        <v>65795</v>
      </c>
    </row>
    <row r="27" spans="1:24" outlineLevel="1" x14ac:dyDescent="0.25">
      <c r="B27" s="14">
        <v>1100</v>
      </c>
      <c r="C27" s="15" t="s">
        <v>1278</v>
      </c>
      <c r="D27" s="15" t="s">
        <v>1139</v>
      </c>
      <c r="E27" s="15" t="s">
        <v>1205</v>
      </c>
      <c r="F27" s="14">
        <v>1</v>
      </c>
      <c r="G27" s="292">
        <v>45000</v>
      </c>
      <c r="H27" s="10">
        <f>+F27*G27</f>
        <v>45000</v>
      </c>
      <c r="I27" s="11"/>
      <c r="J27" s="11"/>
      <c r="K27" s="10">
        <f t="shared" si="11"/>
        <v>45000</v>
      </c>
      <c r="L27" s="16" t="s">
        <v>1246</v>
      </c>
      <c r="M27" s="10">
        <f t="shared" si="12"/>
        <v>6493.5000000000009</v>
      </c>
      <c r="N27" s="10"/>
      <c r="O27" s="10" t="str">
        <f t="shared" si="14"/>
        <v/>
      </c>
      <c r="P27" s="10">
        <f t="shared" si="15"/>
        <v>652.5</v>
      </c>
      <c r="Q27" s="339">
        <v>1000</v>
      </c>
      <c r="R27" s="12">
        <v>12000</v>
      </c>
      <c r="S27" s="12">
        <v>434</v>
      </c>
      <c r="T27" s="12">
        <f t="shared" si="16"/>
        <v>1215</v>
      </c>
      <c r="U27" s="12"/>
      <c r="V27" s="12"/>
      <c r="W27" s="12">
        <f t="shared" si="17"/>
        <v>20795</v>
      </c>
      <c r="X27" s="12">
        <f t="shared" si="18"/>
        <v>65795</v>
      </c>
    </row>
    <row r="28" spans="1:24" outlineLevel="1" x14ac:dyDescent="0.25">
      <c r="A28" s="6">
        <v>36</v>
      </c>
      <c r="B28" s="381">
        <v>2100</v>
      </c>
      <c r="C28" s="15" t="s">
        <v>1190</v>
      </c>
      <c r="D28" s="15" t="s">
        <v>1276</v>
      </c>
      <c r="E28" s="15" t="s">
        <v>1205</v>
      </c>
      <c r="F28" s="14">
        <v>20</v>
      </c>
      <c r="G28" s="292">
        <v>14</v>
      </c>
      <c r="H28" s="10">
        <f>+F28*G28*A28</f>
        <v>10080</v>
      </c>
      <c r="I28" s="11"/>
      <c r="J28" s="11"/>
      <c r="K28" s="10">
        <f t="shared" si="11"/>
        <v>10080</v>
      </c>
      <c r="L28" s="16"/>
      <c r="M28" s="10" t="str">
        <f t="shared" si="12"/>
        <v/>
      </c>
      <c r="N28" s="10"/>
      <c r="O28" s="10">
        <f t="shared" si="14"/>
        <v>630</v>
      </c>
      <c r="P28" s="10">
        <f t="shared" si="15"/>
        <v>146.16</v>
      </c>
      <c r="Q28" s="339">
        <v>1000</v>
      </c>
      <c r="R28" s="12"/>
      <c r="S28" s="12">
        <v>434</v>
      </c>
      <c r="T28" s="12">
        <f t="shared" si="16"/>
        <v>272.16000000000003</v>
      </c>
      <c r="U28" s="12"/>
      <c r="V28" s="12"/>
      <c r="W28" s="12">
        <f t="shared" si="17"/>
        <v>1482.3200000000002</v>
      </c>
      <c r="X28" s="12">
        <f t="shared" si="18"/>
        <v>11562.32</v>
      </c>
    </row>
    <row r="29" spans="1:24" outlineLevel="1" x14ac:dyDescent="0.25">
      <c r="A29" s="6">
        <v>36</v>
      </c>
      <c r="B29" s="14">
        <v>2100</v>
      </c>
      <c r="C29" s="15" t="s">
        <v>1190</v>
      </c>
      <c r="D29" s="15" t="s">
        <v>1279</v>
      </c>
      <c r="E29" s="15" t="s">
        <v>1205</v>
      </c>
      <c r="F29" s="14">
        <v>20</v>
      </c>
      <c r="G29" s="292">
        <v>25</v>
      </c>
      <c r="H29" s="10">
        <f>+F29*G29*A29</f>
        <v>18000</v>
      </c>
      <c r="I29" s="11"/>
      <c r="J29" s="11"/>
      <c r="K29" s="10">
        <f t="shared" si="11"/>
        <v>18000</v>
      </c>
      <c r="L29" s="16"/>
      <c r="M29" s="10" t="str">
        <f t="shared" si="12"/>
        <v/>
      </c>
      <c r="N29" s="10"/>
      <c r="O29" s="10">
        <f t="shared" si="14"/>
        <v>1125</v>
      </c>
      <c r="P29" s="10">
        <f t="shared" si="15"/>
        <v>261</v>
      </c>
      <c r="Q29" s="295"/>
      <c r="R29" s="12"/>
      <c r="S29" s="12">
        <v>434</v>
      </c>
      <c r="T29" s="12">
        <f t="shared" si="16"/>
        <v>486</v>
      </c>
      <c r="U29" s="12"/>
      <c r="V29" s="12"/>
      <c r="W29" s="12">
        <f t="shared" si="17"/>
        <v>2306</v>
      </c>
      <c r="X29" s="12">
        <f t="shared" si="18"/>
        <v>20306</v>
      </c>
    </row>
    <row r="30" spans="1:24" outlineLevel="1" x14ac:dyDescent="0.25">
      <c r="A30" s="6">
        <v>36</v>
      </c>
      <c r="B30" s="14">
        <v>2400</v>
      </c>
      <c r="C30" s="15" t="s">
        <v>1190</v>
      </c>
      <c r="D30" s="15" t="s">
        <v>1281</v>
      </c>
      <c r="E30" s="15" t="s">
        <v>1205</v>
      </c>
      <c r="F30" s="14">
        <v>30</v>
      </c>
      <c r="G30" s="292">
        <v>16</v>
      </c>
      <c r="H30" s="10">
        <f>+F30*G30*A30</f>
        <v>17280</v>
      </c>
      <c r="I30" s="11"/>
      <c r="J30" s="11"/>
      <c r="K30" s="10">
        <f t="shared" si="11"/>
        <v>17280</v>
      </c>
      <c r="L30" s="16"/>
      <c r="M30" s="10" t="str">
        <f t="shared" si="12"/>
        <v/>
      </c>
      <c r="N30" s="10"/>
      <c r="O30" s="10">
        <f t="shared" si="14"/>
        <v>1080</v>
      </c>
      <c r="P30" s="10">
        <f t="shared" si="15"/>
        <v>250.56</v>
      </c>
      <c r="Q30" s="295"/>
      <c r="R30" s="12"/>
      <c r="S30" s="12">
        <v>434</v>
      </c>
      <c r="T30" s="12">
        <f t="shared" si="16"/>
        <v>466.56</v>
      </c>
      <c r="U30" s="12"/>
      <c r="V30" s="12"/>
      <c r="W30" s="12">
        <f t="shared" si="17"/>
        <v>2231.12</v>
      </c>
      <c r="X30" s="12">
        <f t="shared" si="18"/>
        <v>19511.12</v>
      </c>
    </row>
    <row r="31" spans="1:24" outlineLevel="1" x14ac:dyDescent="0.25">
      <c r="B31" s="14"/>
      <c r="C31" s="15"/>
      <c r="D31" s="15"/>
      <c r="E31" s="15"/>
      <c r="F31" s="14"/>
      <c r="G31" s="292"/>
      <c r="H31" s="10"/>
      <c r="I31" s="11"/>
      <c r="J31" s="11"/>
      <c r="K31" s="10"/>
      <c r="L31" s="16"/>
      <c r="M31" s="10"/>
      <c r="N31" s="10"/>
      <c r="O31" s="10"/>
      <c r="P31" s="10"/>
      <c r="Q31" s="295"/>
      <c r="R31" s="12"/>
      <c r="S31" s="12"/>
      <c r="T31" s="12"/>
      <c r="U31" s="12"/>
      <c r="V31" s="12"/>
      <c r="W31" s="12"/>
      <c r="X31" s="12"/>
    </row>
    <row r="32" spans="1:24" outlineLevel="1" x14ac:dyDescent="0.25">
      <c r="B32" s="14"/>
      <c r="C32" s="15"/>
      <c r="D32" s="15"/>
      <c r="E32" s="15"/>
      <c r="F32" s="14"/>
      <c r="G32" s="292"/>
      <c r="H32" s="10"/>
      <c r="I32" s="11"/>
      <c r="J32" s="11"/>
      <c r="K32" s="10"/>
      <c r="L32" s="16"/>
      <c r="M32" s="10"/>
      <c r="N32" s="10"/>
      <c r="O32" s="10"/>
      <c r="P32" s="10"/>
      <c r="Q32" s="295"/>
      <c r="R32" s="12"/>
      <c r="S32" s="12"/>
      <c r="T32" s="12"/>
      <c r="U32" s="12"/>
      <c r="V32" s="12"/>
      <c r="W32" s="12"/>
      <c r="X32" s="12"/>
    </row>
    <row r="33" spans="2:24" outlineLevel="1" x14ac:dyDescent="0.25">
      <c r="B33" s="14"/>
      <c r="C33" s="15"/>
      <c r="D33" s="15"/>
      <c r="E33" s="15"/>
      <c r="F33" s="14"/>
      <c r="G33" s="292"/>
      <c r="H33" s="10"/>
      <c r="I33" s="11"/>
      <c r="J33" s="11"/>
      <c r="K33" s="10"/>
      <c r="L33" s="16"/>
      <c r="M33" s="10"/>
      <c r="N33" s="10"/>
      <c r="O33" s="10"/>
      <c r="P33" s="10"/>
      <c r="Q33" s="295"/>
      <c r="R33" s="12"/>
      <c r="S33" s="12"/>
      <c r="T33" s="12"/>
      <c r="U33" s="12"/>
      <c r="V33" s="12"/>
      <c r="W33" s="12"/>
      <c r="X33" s="12"/>
    </row>
    <row r="34" spans="2:24" outlineLevel="1" x14ac:dyDescent="0.25">
      <c r="B34" s="14"/>
      <c r="C34" s="15"/>
      <c r="D34" s="15"/>
      <c r="E34" s="15"/>
      <c r="F34" s="14"/>
      <c r="G34" s="292"/>
      <c r="H34" s="10"/>
      <c r="I34" s="11"/>
      <c r="J34" s="11"/>
      <c r="K34" s="10"/>
      <c r="L34" s="16"/>
      <c r="M34" s="10"/>
      <c r="N34" s="10"/>
      <c r="O34" s="10"/>
      <c r="P34" s="10"/>
      <c r="Q34" s="295"/>
      <c r="R34" s="12"/>
      <c r="S34" s="12"/>
      <c r="T34" s="12"/>
      <c r="U34" s="12"/>
      <c r="V34" s="12"/>
      <c r="W34" s="12"/>
      <c r="X34" s="12"/>
    </row>
    <row r="35" spans="2:24" outlineLevel="1" x14ac:dyDescent="0.25">
      <c r="B35" s="14"/>
      <c r="C35" s="15"/>
      <c r="D35" s="15"/>
      <c r="E35" s="15"/>
      <c r="F35" s="14"/>
      <c r="G35" s="292"/>
      <c r="H35" s="10"/>
      <c r="I35" s="11"/>
      <c r="J35" s="11"/>
      <c r="K35" s="10"/>
      <c r="L35" s="16"/>
      <c r="M35" s="10"/>
      <c r="N35" s="10"/>
      <c r="O35" s="10"/>
      <c r="P35" s="10"/>
      <c r="Q35" s="295"/>
      <c r="R35" s="12"/>
      <c r="S35" s="12"/>
      <c r="T35" s="12"/>
      <c r="U35" s="12"/>
      <c r="V35" s="12"/>
      <c r="W35" s="12"/>
      <c r="X35" s="12"/>
    </row>
    <row r="36" spans="2:24" outlineLevel="1" x14ac:dyDescent="0.25">
      <c r="B36" s="14"/>
      <c r="C36" s="15"/>
      <c r="D36" s="15"/>
      <c r="E36" s="15"/>
      <c r="F36" s="14"/>
      <c r="G36" s="292"/>
      <c r="H36" s="10"/>
      <c r="I36" s="11"/>
      <c r="J36" s="11"/>
      <c r="K36" s="10"/>
      <c r="L36" s="16"/>
      <c r="M36" s="10"/>
      <c r="N36" s="10"/>
      <c r="O36" s="10"/>
      <c r="P36" s="10"/>
      <c r="Q36" s="295"/>
      <c r="R36" s="12"/>
      <c r="S36" s="12"/>
      <c r="T36" s="12"/>
      <c r="U36" s="12"/>
      <c r="V36" s="12"/>
      <c r="W36" s="12"/>
      <c r="X36" s="12"/>
    </row>
    <row r="37" spans="2:24" outlineLevel="1" x14ac:dyDescent="0.25">
      <c r="B37" s="14"/>
      <c r="C37" s="15"/>
      <c r="D37" s="15"/>
      <c r="E37" s="15"/>
      <c r="F37" s="14"/>
      <c r="G37" s="292"/>
      <c r="H37" s="10"/>
      <c r="I37" s="11"/>
      <c r="J37" s="11"/>
      <c r="K37" s="10"/>
      <c r="L37" s="16"/>
      <c r="M37" s="10"/>
      <c r="N37" s="10"/>
      <c r="O37" s="10"/>
      <c r="P37" s="10"/>
      <c r="Q37" s="295"/>
      <c r="R37" s="12"/>
      <c r="S37" s="12"/>
      <c r="T37" s="12"/>
      <c r="U37" s="12"/>
      <c r="V37" s="12"/>
      <c r="W37" s="12"/>
      <c r="X37" s="12"/>
    </row>
    <row r="38" spans="2:24" outlineLevel="1" x14ac:dyDescent="0.25">
      <c r="B38" s="14"/>
      <c r="C38" s="15"/>
      <c r="D38" s="15"/>
      <c r="E38" s="15"/>
      <c r="F38" s="14"/>
      <c r="G38" s="292"/>
      <c r="H38" s="10"/>
      <c r="I38" s="11"/>
      <c r="J38" s="11"/>
      <c r="K38" s="10"/>
      <c r="L38" s="16"/>
      <c r="M38" s="10"/>
      <c r="N38" s="10"/>
      <c r="O38" s="10"/>
      <c r="P38" s="10"/>
      <c r="Q38" s="295"/>
      <c r="R38" s="12"/>
      <c r="S38" s="12"/>
      <c r="T38" s="12"/>
      <c r="U38" s="12"/>
      <c r="V38" s="12"/>
      <c r="W38" s="12"/>
      <c r="X38" s="12"/>
    </row>
    <row r="39" spans="2:24" outlineLevel="1" x14ac:dyDescent="0.25">
      <c r="B39" s="14"/>
      <c r="C39" s="15"/>
      <c r="D39" s="15"/>
      <c r="E39" s="15"/>
      <c r="F39" s="14"/>
      <c r="G39" s="292"/>
      <c r="H39" s="10"/>
      <c r="I39" s="11"/>
      <c r="J39" s="11"/>
      <c r="K39" s="10"/>
      <c r="L39" s="16"/>
      <c r="M39" s="10"/>
      <c r="N39" s="10"/>
      <c r="O39" s="10"/>
      <c r="P39" s="10"/>
      <c r="Q39" s="295"/>
      <c r="R39" s="12"/>
      <c r="S39" s="12"/>
      <c r="T39" s="12"/>
      <c r="U39" s="12"/>
      <c r="V39" s="12"/>
      <c r="W39" s="12"/>
      <c r="X39" s="12"/>
    </row>
    <row r="40" spans="2:24" outlineLevel="1" x14ac:dyDescent="0.25">
      <c r="B40" s="14"/>
      <c r="C40" s="15"/>
      <c r="D40" s="15"/>
      <c r="E40" s="15"/>
      <c r="F40" s="14"/>
      <c r="G40" s="292"/>
      <c r="H40" s="10"/>
      <c r="I40" s="11"/>
      <c r="J40" s="11"/>
      <c r="K40" s="10"/>
      <c r="L40" s="16"/>
      <c r="M40" s="10"/>
      <c r="N40" s="10"/>
      <c r="O40" s="10"/>
      <c r="P40" s="10"/>
      <c r="Q40" s="295"/>
      <c r="R40" s="12"/>
      <c r="S40" s="12"/>
      <c r="T40" s="12"/>
      <c r="U40" s="12"/>
      <c r="V40" s="12"/>
      <c r="W40" s="12"/>
      <c r="X40" s="12"/>
    </row>
    <row r="41" spans="2:24" outlineLevel="1" x14ac:dyDescent="0.25">
      <c r="B41" s="14"/>
      <c r="C41" s="15"/>
      <c r="D41" s="15"/>
      <c r="E41" s="15"/>
      <c r="F41" s="14"/>
      <c r="G41" s="292"/>
      <c r="H41" s="10"/>
      <c r="I41" s="11"/>
      <c r="J41" s="11"/>
      <c r="K41" s="10"/>
      <c r="L41" s="16"/>
      <c r="M41" s="10"/>
      <c r="N41" s="10"/>
      <c r="O41" s="10"/>
      <c r="P41" s="10"/>
      <c r="Q41" s="295"/>
      <c r="R41" s="12"/>
      <c r="S41" s="12"/>
      <c r="T41" s="12"/>
      <c r="U41" s="12"/>
      <c r="V41" s="12"/>
      <c r="W41" s="12"/>
      <c r="X41" s="12"/>
    </row>
    <row r="42" spans="2:24" outlineLevel="1" x14ac:dyDescent="0.25">
      <c r="B42" s="14"/>
      <c r="C42" s="15"/>
      <c r="D42" s="15"/>
      <c r="E42" s="15"/>
      <c r="F42" s="14"/>
      <c r="G42" s="292"/>
      <c r="H42" s="10"/>
      <c r="I42" s="11"/>
      <c r="J42" s="11"/>
      <c r="K42" s="10"/>
      <c r="L42" s="16"/>
      <c r="M42" s="10"/>
      <c r="N42" s="10"/>
      <c r="O42" s="10"/>
      <c r="P42" s="10"/>
      <c r="Q42" s="295"/>
      <c r="R42" s="12"/>
      <c r="S42" s="12"/>
      <c r="T42" s="12"/>
      <c r="U42" s="12"/>
      <c r="V42" s="12"/>
      <c r="W42" s="12"/>
      <c r="X42" s="12"/>
    </row>
    <row r="43" spans="2:24" outlineLevel="1" x14ac:dyDescent="0.25">
      <c r="B43" s="14"/>
      <c r="C43" s="15"/>
      <c r="D43" s="15"/>
      <c r="E43" s="15"/>
      <c r="F43" s="14"/>
      <c r="G43" s="292"/>
      <c r="H43" s="10"/>
      <c r="I43" s="11"/>
      <c r="J43" s="11"/>
      <c r="K43" s="10"/>
      <c r="L43" s="16"/>
      <c r="M43" s="10"/>
      <c r="N43" s="10"/>
      <c r="O43" s="10"/>
      <c r="P43" s="10"/>
      <c r="Q43" s="295"/>
      <c r="R43" s="12"/>
      <c r="S43" s="12"/>
      <c r="T43" s="12"/>
      <c r="U43" s="12"/>
      <c r="V43" s="12"/>
      <c r="W43" s="12"/>
      <c r="X43" s="12"/>
    </row>
    <row r="44" spans="2:24" outlineLevel="1" x14ac:dyDescent="0.25">
      <c r="B44" s="14"/>
      <c r="C44" s="15"/>
      <c r="D44" s="15"/>
      <c r="E44" s="15"/>
      <c r="F44" s="14"/>
      <c r="G44" s="292"/>
      <c r="H44" s="10"/>
      <c r="I44" s="11"/>
      <c r="J44" s="11"/>
      <c r="K44" s="10"/>
      <c r="L44" s="16"/>
      <c r="M44" s="10"/>
      <c r="N44" s="10"/>
      <c r="O44" s="10"/>
      <c r="P44" s="10"/>
      <c r="Q44" s="295"/>
      <c r="R44" s="12"/>
      <c r="S44" s="12"/>
      <c r="T44" s="12"/>
      <c r="U44" s="12"/>
      <c r="V44" s="12"/>
      <c r="W44" s="12"/>
      <c r="X44" s="12"/>
    </row>
    <row r="45" spans="2:24" outlineLevel="1" x14ac:dyDescent="0.25">
      <c r="B45" s="14"/>
      <c r="C45" s="15"/>
      <c r="D45" s="15"/>
      <c r="E45" s="15"/>
      <c r="F45" s="14"/>
      <c r="G45" s="292"/>
      <c r="H45" s="10"/>
      <c r="I45" s="11"/>
      <c r="J45" s="11"/>
      <c r="K45" s="10"/>
      <c r="L45" s="16"/>
      <c r="M45" s="10"/>
      <c r="N45" s="10"/>
      <c r="O45" s="10"/>
      <c r="P45" s="10"/>
      <c r="Q45" s="295"/>
      <c r="R45" s="12"/>
      <c r="S45" s="12"/>
      <c r="T45" s="12"/>
      <c r="U45" s="12"/>
      <c r="V45" s="12"/>
      <c r="W45" s="12"/>
      <c r="X45" s="12"/>
    </row>
    <row r="46" spans="2:24" outlineLevel="1" x14ac:dyDescent="0.25">
      <c r="B46" s="14"/>
      <c r="C46" s="15"/>
      <c r="D46" s="15"/>
      <c r="E46" s="15"/>
      <c r="F46" s="14"/>
      <c r="G46" s="292"/>
      <c r="H46" s="10"/>
      <c r="I46" s="11"/>
      <c r="J46" s="11"/>
      <c r="K46" s="10"/>
      <c r="L46" s="16"/>
      <c r="M46" s="10"/>
      <c r="N46" s="10"/>
      <c r="O46" s="10"/>
      <c r="P46" s="10"/>
      <c r="Q46" s="295"/>
      <c r="R46" s="12"/>
      <c r="S46" s="12"/>
      <c r="T46" s="12"/>
      <c r="U46" s="12"/>
      <c r="V46" s="12"/>
      <c r="W46" s="12"/>
      <c r="X46" s="12"/>
    </row>
    <row r="47" spans="2:24" outlineLevel="1" x14ac:dyDescent="0.25">
      <c r="B47" s="14"/>
      <c r="C47" s="15"/>
      <c r="D47" s="15"/>
      <c r="E47" s="15"/>
      <c r="F47" s="14"/>
      <c r="G47" s="292"/>
      <c r="H47" s="10"/>
      <c r="I47" s="11"/>
      <c r="J47" s="11"/>
      <c r="K47" s="10"/>
      <c r="L47" s="16"/>
      <c r="M47" s="10"/>
      <c r="N47" s="10"/>
      <c r="O47" s="10"/>
      <c r="P47" s="10"/>
      <c r="Q47" s="295"/>
      <c r="R47" s="12"/>
      <c r="S47" s="12"/>
      <c r="T47" s="12"/>
      <c r="U47" s="12"/>
      <c r="V47" s="12"/>
      <c r="W47" s="12"/>
      <c r="X47" s="12"/>
    </row>
    <row r="48" spans="2:24" outlineLevel="1" x14ac:dyDescent="0.25">
      <c r="B48" s="14"/>
      <c r="C48" s="15"/>
      <c r="D48" s="15"/>
      <c r="E48" s="15"/>
      <c r="F48" s="14"/>
      <c r="G48" s="292"/>
      <c r="H48" s="10"/>
      <c r="I48" s="11"/>
      <c r="J48" s="11"/>
      <c r="K48" s="10"/>
      <c r="L48" s="16"/>
      <c r="M48" s="10"/>
      <c r="N48" s="10"/>
      <c r="O48" s="10"/>
      <c r="P48" s="10"/>
      <c r="Q48" s="295"/>
      <c r="R48" s="12"/>
      <c r="S48" s="12"/>
      <c r="T48" s="12"/>
      <c r="U48" s="12"/>
      <c r="V48" s="12"/>
      <c r="W48" s="12"/>
      <c r="X48" s="12"/>
    </row>
    <row r="49" spans="2:24" outlineLevel="1" x14ac:dyDescent="0.25">
      <c r="B49" s="14"/>
      <c r="C49" s="15"/>
      <c r="D49" s="15"/>
      <c r="E49" s="15"/>
      <c r="F49" s="14"/>
      <c r="G49" s="292"/>
      <c r="H49" s="10"/>
      <c r="I49" s="11"/>
      <c r="J49" s="11"/>
      <c r="K49" s="10"/>
      <c r="L49" s="16"/>
      <c r="M49" s="10"/>
      <c r="N49" s="10"/>
      <c r="O49" s="10"/>
      <c r="P49" s="10"/>
      <c r="Q49" s="295"/>
      <c r="R49" s="12"/>
      <c r="S49" s="12"/>
      <c r="T49" s="12"/>
      <c r="U49" s="12"/>
      <c r="V49" s="12"/>
      <c r="W49" s="12"/>
      <c r="X49" s="12"/>
    </row>
    <row r="50" spans="2:24" outlineLevel="1" x14ac:dyDescent="0.25">
      <c r="B50" s="14"/>
      <c r="C50" s="15"/>
      <c r="D50" s="15"/>
      <c r="E50" s="15"/>
      <c r="F50" s="14"/>
      <c r="G50" s="292"/>
      <c r="H50" s="10"/>
      <c r="I50" s="11"/>
      <c r="J50" s="11"/>
      <c r="K50" s="10"/>
      <c r="L50" s="16"/>
      <c r="M50" s="10"/>
      <c r="N50" s="10"/>
      <c r="O50" s="10"/>
      <c r="P50" s="10"/>
      <c r="Q50" s="295"/>
      <c r="R50" s="12"/>
      <c r="S50" s="12"/>
      <c r="T50" s="12"/>
      <c r="U50" s="12"/>
      <c r="V50" s="12"/>
      <c r="W50" s="12"/>
      <c r="X50" s="12"/>
    </row>
    <row r="51" spans="2:24" outlineLevel="1" x14ac:dyDescent="0.25">
      <c r="B51" s="14"/>
      <c r="C51" s="15"/>
      <c r="D51" s="15"/>
      <c r="E51" s="15"/>
      <c r="F51" s="14"/>
      <c r="G51" s="292"/>
      <c r="H51" s="10"/>
      <c r="I51" s="11"/>
      <c r="J51" s="11"/>
      <c r="K51" s="10"/>
      <c r="L51" s="16"/>
      <c r="M51" s="10"/>
      <c r="N51" s="10"/>
      <c r="O51" s="10"/>
      <c r="P51" s="10"/>
      <c r="Q51" s="295"/>
      <c r="R51" s="12"/>
      <c r="S51" s="12"/>
      <c r="T51" s="12"/>
      <c r="U51" s="12"/>
      <c r="V51" s="12"/>
      <c r="W51" s="12"/>
      <c r="X51" s="12"/>
    </row>
    <row r="52" spans="2:24" outlineLevel="1" x14ac:dyDescent="0.25">
      <c r="B52" s="14"/>
      <c r="C52" s="15"/>
      <c r="D52" s="15"/>
      <c r="E52" s="15"/>
      <c r="F52" s="14"/>
      <c r="G52" s="292"/>
      <c r="H52" s="10"/>
      <c r="I52" s="11"/>
      <c r="J52" s="11"/>
      <c r="K52" s="10"/>
      <c r="L52" s="16"/>
      <c r="M52" s="10"/>
      <c r="N52" s="10"/>
      <c r="O52" s="10"/>
      <c r="P52" s="10"/>
      <c r="Q52" s="295"/>
      <c r="R52" s="12"/>
      <c r="S52" s="12"/>
      <c r="T52" s="12"/>
      <c r="U52" s="12"/>
      <c r="V52" s="12"/>
      <c r="W52" s="12"/>
      <c r="X52" s="12"/>
    </row>
    <row r="53" spans="2:24" outlineLevel="1" x14ac:dyDescent="0.25">
      <c r="B53" s="14"/>
      <c r="C53" s="15"/>
      <c r="D53" s="15"/>
      <c r="E53" s="15"/>
      <c r="F53" s="14"/>
      <c r="G53" s="292"/>
      <c r="H53" s="10"/>
      <c r="I53" s="11"/>
      <c r="J53" s="11"/>
      <c r="K53" s="10"/>
      <c r="L53" s="16"/>
      <c r="M53" s="10"/>
      <c r="N53" s="10"/>
      <c r="O53" s="10"/>
      <c r="P53" s="10"/>
      <c r="Q53" s="295"/>
      <c r="R53" s="12"/>
      <c r="S53" s="12"/>
      <c r="T53" s="12"/>
      <c r="U53" s="12"/>
      <c r="V53" s="12"/>
      <c r="W53" s="12"/>
      <c r="X53" s="12"/>
    </row>
    <row r="54" spans="2:24" outlineLevel="1" x14ac:dyDescent="0.25">
      <c r="B54" s="14"/>
      <c r="C54" s="15"/>
      <c r="D54" s="15"/>
      <c r="E54" s="15"/>
      <c r="F54" s="14"/>
      <c r="G54" s="292"/>
      <c r="H54" s="10"/>
      <c r="I54" s="11"/>
      <c r="J54" s="11"/>
      <c r="K54" s="10"/>
      <c r="L54" s="16"/>
      <c r="M54" s="10"/>
      <c r="N54" s="10"/>
      <c r="O54" s="10"/>
      <c r="P54" s="10"/>
      <c r="Q54" s="295"/>
      <c r="R54" s="12"/>
      <c r="S54" s="12"/>
      <c r="T54" s="12"/>
      <c r="U54" s="12"/>
      <c r="V54" s="12"/>
      <c r="W54" s="12"/>
      <c r="X54" s="12"/>
    </row>
    <row r="55" spans="2:24" outlineLevel="1" x14ac:dyDescent="0.25">
      <c r="B55" s="14"/>
      <c r="C55" s="15"/>
      <c r="D55" s="15"/>
      <c r="E55" s="15"/>
      <c r="F55" s="14"/>
      <c r="G55" s="292"/>
      <c r="H55" s="10"/>
      <c r="I55" s="11"/>
      <c r="J55" s="11"/>
      <c r="K55" s="10"/>
      <c r="L55" s="16"/>
      <c r="M55" s="10"/>
      <c r="N55" s="10"/>
      <c r="O55" s="10"/>
      <c r="P55" s="10"/>
      <c r="Q55" s="295"/>
      <c r="R55" s="12"/>
      <c r="S55" s="12"/>
      <c r="T55" s="12"/>
      <c r="U55" s="12"/>
      <c r="V55" s="12"/>
      <c r="W55" s="12"/>
      <c r="X55" s="12"/>
    </row>
    <row r="56" spans="2:24" outlineLevel="1" x14ac:dyDescent="0.25">
      <c r="B56" s="14"/>
      <c r="C56" s="15"/>
      <c r="D56" s="15"/>
      <c r="E56" s="15"/>
      <c r="F56" s="14"/>
      <c r="G56" s="292"/>
      <c r="H56" s="10"/>
      <c r="I56" s="11"/>
      <c r="J56" s="11"/>
      <c r="K56" s="10"/>
      <c r="L56" s="16"/>
      <c r="M56" s="10"/>
      <c r="N56" s="10"/>
      <c r="O56" s="10"/>
      <c r="P56" s="10"/>
      <c r="Q56" s="295"/>
      <c r="R56" s="12"/>
      <c r="S56" s="12"/>
      <c r="T56" s="12"/>
      <c r="U56" s="12"/>
      <c r="V56" s="12"/>
      <c r="W56" s="12"/>
      <c r="X56" s="12"/>
    </row>
    <row r="57" spans="2:24" outlineLevel="1" x14ac:dyDescent="0.25">
      <c r="B57" s="14"/>
      <c r="C57" s="15"/>
      <c r="D57" s="15"/>
      <c r="E57" s="15"/>
      <c r="F57" s="14"/>
      <c r="G57" s="292"/>
      <c r="H57" s="10"/>
      <c r="I57" s="11"/>
      <c r="J57" s="11"/>
      <c r="K57" s="10"/>
      <c r="L57" s="16"/>
      <c r="M57" s="10"/>
      <c r="N57" s="10"/>
      <c r="O57" s="10"/>
      <c r="P57" s="10"/>
      <c r="Q57" s="295"/>
      <c r="R57" s="12"/>
      <c r="S57" s="12"/>
      <c r="T57" s="12"/>
      <c r="U57" s="12"/>
      <c r="V57" s="12"/>
      <c r="W57" s="12"/>
      <c r="X57" s="12"/>
    </row>
    <row r="58" spans="2:24" outlineLevel="1" x14ac:dyDescent="0.25">
      <c r="B58" s="14"/>
      <c r="C58" s="15"/>
      <c r="D58" s="15"/>
      <c r="E58" s="15"/>
      <c r="F58" s="14"/>
      <c r="G58" s="292"/>
      <c r="H58" s="10"/>
      <c r="I58" s="11"/>
      <c r="J58" s="11"/>
      <c r="K58" s="10"/>
      <c r="L58" s="16"/>
      <c r="M58" s="10"/>
      <c r="N58" s="10"/>
      <c r="O58" s="10"/>
      <c r="P58" s="10"/>
      <c r="Q58" s="295"/>
      <c r="R58" s="12"/>
      <c r="S58" s="12"/>
      <c r="T58" s="12"/>
      <c r="U58" s="12"/>
      <c r="V58" s="12"/>
      <c r="W58" s="12"/>
      <c r="X58" s="12"/>
    </row>
    <row r="59" spans="2:24" outlineLevel="1" x14ac:dyDescent="0.25">
      <c r="B59" s="14"/>
      <c r="C59" s="15"/>
      <c r="D59" s="15"/>
      <c r="E59" s="15"/>
      <c r="F59" s="14"/>
      <c r="G59" s="292"/>
      <c r="H59" s="10"/>
      <c r="I59" s="11"/>
      <c r="J59" s="11"/>
      <c r="K59" s="10"/>
      <c r="L59" s="16"/>
      <c r="M59" s="10"/>
      <c r="N59" s="10"/>
      <c r="O59" s="10"/>
      <c r="P59" s="10"/>
      <c r="Q59" s="295"/>
      <c r="R59" s="12"/>
      <c r="S59" s="12"/>
      <c r="T59" s="12"/>
      <c r="U59" s="12"/>
      <c r="V59" s="12"/>
      <c r="W59" s="12"/>
      <c r="X59" s="12"/>
    </row>
    <row r="60" spans="2:24" outlineLevel="1" x14ac:dyDescent="0.25">
      <c r="B60" s="14"/>
      <c r="C60" s="15"/>
      <c r="D60" s="15"/>
      <c r="E60" s="15"/>
      <c r="F60" s="14"/>
      <c r="G60" s="292"/>
      <c r="H60" s="10"/>
      <c r="I60" s="11"/>
      <c r="J60" s="11"/>
      <c r="K60" s="10"/>
      <c r="L60" s="16"/>
      <c r="M60" s="10"/>
      <c r="N60" s="10"/>
      <c r="O60" s="10"/>
      <c r="P60" s="10"/>
      <c r="Q60" s="295"/>
      <c r="R60" s="12"/>
      <c r="S60" s="12"/>
      <c r="T60" s="12"/>
      <c r="U60" s="12"/>
      <c r="V60" s="12"/>
      <c r="W60" s="12"/>
      <c r="X60" s="12"/>
    </row>
    <row r="61" spans="2:24" outlineLevel="1" x14ac:dyDescent="0.25">
      <c r="B61" s="14"/>
      <c r="C61" s="15"/>
      <c r="D61" s="15"/>
      <c r="E61" s="15"/>
      <c r="F61" s="14"/>
      <c r="G61" s="292"/>
      <c r="H61" s="10"/>
      <c r="I61" s="11"/>
      <c r="J61" s="11"/>
      <c r="K61" s="10"/>
      <c r="L61" s="16"/>
      <c r="M61" s="10"/>
      <c r="N61" s="10"/>
      <c r="O61" s="10"/>
      <c r="P61" s="10"/>
      <c r="Q61" s="295"/>
      <c r="R61" s="12"/>
      <c r="S61" s="12"/>
      <c r="T61" s="12"/>
      <c r="U61" s="12"/>
      <c r="V61" s="12"/>
      <c r="W61" s="12"/>
      <c r="X61" s="12"/>
    </row>
    <row r="62" spans="2:24" outlineLevel="1" x14ac:dyDescent="0.25">
      <c r="B62" s="14"/>
      <c r="C62" s="15"/>
      <c r="D62" s="15"/>
      <c r="E62" s="15"/>
      <c r="F62" s="14"/>
      <c r="G62" s="292"/>
      <c r="H62" s="10"/>
      <c r="I62" s="11"/>
      <c r="J62" s="11"/>
      <c r="K62" s="10"/>
      <c r="L62" s="16"/>
      <c r="M62" s="10"/>
      <c r="N62" s="10"/>
      <c r="O62" s="10"/>
      <c r="P62" s="10"/>
      <c r="Q62" s="295"/>
      <c r="R62" s="12"/>
      <c r="S62" s="12"/>
      <c r="T62" s="12"/>
      <c r="U62" s="12"/>
      <c r="V62" s="12"/>
      <c r="W62" s="12"/>
      <c r="X62" s="12"/>
    </row>
    <row r="63" spans="2:24" ht="12.75" customHeight="1" outlineLevel="1" x14ac:dyDescent="0.25">
      <c r="B63" s="14"/>
      <c r="C63" s="15"/>
      <c r="D63" s="15"/>
      <c r="E63" s="15"/>
      <c r="F63" s="14"/>
      <c r="G63" s="292"/>
      <c r="H63" s="10"/>
      <c r="I63" s="11"/>
      <c r="J63" s="11"/>
      <c r="K63" s="10"/>
      <c r="L63" s="16"/>
      <c r="M63" s="10"/>
      <c r="N63" s="10"/>
      <c r="O63" s="10"/>
      <c r="P63" s="10"/>
      <c r="Q63" s="295"/>
      <c r="R63" s="12"/>
      <c r="S63" s="12"/>
      <c r="T63" s="12"/>
      <c r="U63" s="12"/>
      <c r="V63" s="12"/>
      <c r="W63" s="12"/>
      <c r="X63" s="12"/>
    </row>
    <row r="64" spans="2:24" hidden="1" outlineLevel="1" x14ac:dyDescent="0.25">
      <c r="B64" s="14"/>
      <c r="C64" s="15"/>
      <c r="D64" s="15"/>
      <c r="E64" s="15"/>
      <c r="F64" s="14"/>
      <c r="G64" s="292"/>
      <c r="H64" s="10"/>
      <c r="I64" s="11"/>
      <c r="J64" s="11"/>
      <c r="K64" s="10"/>
      <c r="L64" s="16"/>
      <c r="M64" s="10"/>
      <c r="N64" s="10"/>
      <c r="O64" s="10"/>
      <c r="P64" s="10"/>
      <c r="Q64" s="295"/>
      <c r="R64" s="12"/>
      <c r="S64" s="12"/>
      <c r="T64" s="12"/>
      <c r="U64" s="12"/>
      <c r="V64" s="12"/>
      <c r="W64" s="12"/>
      <c r="X64" s="12"/>
    </row>
    <row r="65" spans="2:24" hidden="1" outlineLevel="1" x14ac:dyDescent="0.25">
      <c r="B65" s="14"/>
      <c r="C65" s="15"/>
      <c r="D65" s="15"/>
      <c r="E65" s="15"/>
      <c r="F65" s="14"/>
      <c r="G65" s="292"/>
      <c r="H65" s="10"/>
      <c r="I65" s="11"/>
      <c r="J65" s="11"/>
      <c r="K65" s="10"/>
      <c r="L65" s="16"/>
      <c r="M65" s="10"/>
      <c r="N65" s="10"/>
      <c r="O65" s="10"/>
      <c r="P65" s="10"/>
      <c r="Q65" s="295"/>
      <c r="R65" s="12"/>
      <c r="S65" s="12"/>
      <c r="T65" s="12"/>
      <c r="U65" s="12"/>
      <c r="V65" s="12"/>
      <c r="W65" s="12"/>
      <c r="X65" s="12"/>
    </row>
    <row r="66" spans="2:24" hidden="1" outlineLevel="1" x14ac:dyDescent="0.25">
      <c r="B66" s="14"/>
      <c r="C66" s="15"/>
      <c r="D66" s="15"/>
      <c r="E66" s="15"/>
      <c r="F66" s="14"/>
      <c r="G66" s="292"/>
      <c r="H66" s="10"/>
      <c r="I66" s="11"/>
      <c r="J66" s="11"/>
      <c r="K66" s="10"/>
      <c r="L66" s="16"/>
      <c r="M66" s="10"/>
      <c r="N66" s="10"/>
      <c r="O66" s="10"/>
      <c r="P66" s="10"/>
      <c r="Q66" s="295"/>
      <c r="R66" s="12"/>
      <c r="S66" s="12"/>
      <c r="T66" s="12"/>
      <c r="U66" s="12"/>
      <c r="V66" s="12"/>
      <c r="W66" s="12"/>
      <c r="X66" s="12"/>
    </row>
    <row r="67" spans="2:24" hidden="1" outlineLevel="1" x14ac:dyDescent="0.25">
      <c r="B67" s="14"/>
      <c r="C67" s="15"/>
      <c r="D67" s="15"/>
      <c r="E67" s="15"/>
      <c r="F67" s="14"/>
      <c r="G67" s="292"/>
      <c r="H67" s="10"/>
      <c r="I67" s="11"/>
      <c r="J67" s="11"/>
      <c r="K67" s="10"/>
      <c r="L67" s="16"/>
      <c r="M67" s="10"/>
      <c r="N67" s="10"/>
      <c r="O67" s="10"/>
      <c r="P67" s="10"/>
      <c r="Q67" s="295"/>
      <c r="R67" s="12"/>
      <c r="S67" s="12"/>
      <c r="T67" s="12"/>
      <c r="U67" s="12"/>
      <c r="V67" s="12"/>
      <c r="W67" s="12"/>
      <c r="X67" s="12"/>
    </row>
    <row r="68" spans="2:24" hidden="1" outlineLevel="1" x14ac:dyDescent="0.25">
      <c r="B68" s="14"/>
      <c r="C68" s="15"/>
      <c r="D68" s="15"/>
      <c r="E68" s="15"/>
      <c r="F68" s="14"/>
      <c r="G68" s="292"/>
      <c r="H68" s="10"/>
      <c r="I68" s="11"/>
      <c r="J68" s="11"/>
      <c r="K68" s="10"/>
      <c r="L68" s="16"/>
      <c r="M68" s="10"/>
      <c r="N68" s="10"/>
      <c r="O68" s="10"/>
      <c r="P68" s="10"/>
      <c r="Q68" s="295"/>
      <c r="R68" s="12"/>
      <c r="S68" s="12"/>
      <c r="T68" s="12"/>
      <c r="U68" s="12"/>
      <c r="V68" s="12"/>
      <c r="W68" s="12"/>
      <c r="X68" s="12"/>
    </row>
    <row r="69" spans="2:24" hidden="1" outlineLevel="1" x14ac:dyDescent="0.25">
      <c r="B69" s="14"/>
      <c r="C69" s="15"/>
      <c r="D69" s="15"/>
      <c r="E69" s="15"/>
      <c r="F69" s="14"/>
      <c r="G69" s="292"/>
      <c r="H69" s="10"/>
      <c r="I69" s="11"/>
      <c r="J69" s="11"/>
      <c r="K69" s="10"/>
      <c r="L69" s="16"/>
      <c r="M69" s="10"/>
      <c r="N69" s="10"/>
      <c r="O69" s="10"/>
      <c r="P69" s="10"/>
      <c r="Q69" s="295"/>
      <c r="R69" s="12"/>
      <c r="S69" s="12"/>
      <c r="T69" s="12"/>
      <c r="U69" s="12"/>
      <c r="V69" s="12"/>
      <c r="W69" s="12"/>
      <c r="X69" s="12"/>
    </row>
    <row r="70" spans="2:24" hidden="1" outlineLevel="1" x14ac:dyDescent="0.25">
      <c r="B70" s="14"/>
      <c r="C70" s="15"/>
      <c r="D70" s="15"/>
      <c r="E70" s="15"/>
      <c r="F70" s="14"/>
      <c r="G70" s="292"/>
      <c r="H70" s="10"/>
      <c r="I70" s="11"/>
      <c r="J70" s="11"/>
      <c r="K70" s="10"/>
      <c r="L70" s="16"/>
      <c r="M70" s="10"/>
      <c r="N70" s="10"/>
      <c r="O70" s="10"/>
      <c r="P70" s="10"/>
      <c r="Q70" s="295"/>
      <c r="R70" s="12"/>
      <c r="S70" s="12"/>
      <c r="T70" s="12"/>
      <c r="U70" s="12"/>
      <c r="V70" s="12"/>
      <c r="W70" s="12"/>
      <c r="X70" s="12"/>
    </row>
    <row r="71" spans="2:24" hidden="1" outlineLevel="1" x14ac:dyDescent="0.25">
      <c r="B71" s="14"/>
      <c r="C71" s="15"/>
      <c r="D71" s="15"/>
      <c r="E71" s="15"/>
      <c r="F71" s="14"/>
      <c r="G71" s="292"/>
      <c r="H71" s="10"/>
      <c r="I71" s="11"/>
      <c r="J71" s="11"/>
      <c r="K71" s="10"/>
      <c r="L71" s="16"/>
      <c r="M71" s="10"/>
      <c r="N71" s="10"/>
      <c r="O71" s="10"/>
      <c r="P71" s="10"/>
      <c r="Q71" s="295"/>
      <c r="R71" s="12"/>
      <c r="S71" s="12"/>
      <c r="T71" s="12"/>
      <c r="U71" s="12"/>
      <c r="V71" s="12"/>
      <c r="W71" s="12"/>
      <c r="X71" s="12"/>
    </row>
    <row r="72" spans="2:24" hidden="1" outlineLevel="1" x14ac:dyDescent="0.25">
      <c r="B72" s="14"/>
      <c r="C72" s="15"/>
      <c r="D72" s="15"/>
      <c r="E72" s="15"/>
      <c r="F72" s="14"/>
      <c r="G72" s="292"/>
      <c r="H72" s="10"/>
      <c r="I72" s="11"/>
      <c r="J72" s="11"/>
      <c r="K72" s="10"/>
      <c r="L72" s="16"/>
      <c r="M72" s="10"/>
      <c r="N72" s="10"/>
      <c r="O72" s="10"/>
      <c r="P72" s="10"/>
      <c r="Q72" s="295"/>
      <c r="R72" s="12"/>
      <c r="S72" s="12"/>
      <c r="T72" s="12"/>
      <c r="U72" s="12"/>
      <c r="V72" s="12"/>
      <c r="W72" s="12"/>
      <c r="X72" s="12"/>
    </row>
    <row r="73" spans="2:24" hidden="1" outlineLevel="1" x14ac:dyDescent="0.25">
      <c r="B73" s="14"/>
      <c r="C73" s="15"/>
      <c r="D73" s="15"/>
      <c r="E73" s="15"/>
      <c r="F73" s="14"/>
      <c r="G73" s="292"/>
      <c r="H73" s="10"/>
      <c r="I73" s="11"/>
      <c r="J73" s="11"/>
      <c r="K73" s="10"/>
      <c r="L73" s="16"/>
      <c r="M73" s="10"/>
      <c r="N73" s="10"/>
      <c r="O73" s="10"/>
      <c r="P73" s="10"/>
      <c r="Q73" s="295"/>
      <c r="R73" s="12"/>
      <c r="S73" s="12"/>
      <c r="T73" s="12"/>
      <c r="U73" s="12"/>
      <c r="V73" s="12"/>
      <c r="W73" s="12"/>
      <c r="X73" s="12"/>
    </row>
    <row r="74" spans="2:24" hidden="1" outlineLevel="1" x14ac:dyDescent="0.25">
      <c r="B74" s="14"/>
      <c r="C74" s="15"/>
      <c r="D74" s="15"/>
      <c r="E74" s="15"/>
      <c r="F74" s="14"/>
      <c r="G74" s="292"/>
      <c r="H74" s="10"/>
      <c r="I74" s="11"/>
      <c r="J74" s="11"/>
      <c r="K74" s="10"/>
      <c r="L74" s="16"/>
      <c r="M74" s="10"/>
      <c r="N74" s="10"/>
      <c r="O74" s="10"/>
      <c r="P74" s="10"/>
      <c r="Q74" s="295"/>
      <c r="R74" s="12"/>
      <c r="S74" s="12"/>
      <c r="T74" s="12"/>
      <c r="U74" s="12"/>
      <c r="V74" s="12"/>
      <c r="W74" s="12"/>
      <c r="X74" s="12"/>
    </row>
    <row r="75" spans="2:24" hidden="1" outlineLevel="1" x14ac:dyDescent="0.25">
      <c r="B75" s="14"/>
      <c r="C75" s="15"/>
      <c r="D75" s="15"/>
      <c r="E75" s="15"/>
      <c r="F75" s="14"/>
      <c r="G75" s="292"/>
      <c r="H75" s="10"/>
      <c r="I75" s="11"/>
      <c r="J75" s="11"/>
      <c r="K75" s="10"/>
      <c r="L75" s="16"/>
      <c r="M75" s="10"/>
      <c r="N75" s="10"/>
      <c r="O75" s="10"/>
      <c r="P75" s="10"/>
      <c r="Q75" s="295"/>
      <c r="R75" s="12"/>
      <c r="S75" s="12"/>
      <c r="T75" s="12"/>
      <c r="U75" s="12"/>
      <c r="V75" s="12"/>
      <c r="W75" s="12"/>
      <c r="X75" s="12"/>
    </row>
    <row r="76" spans="2:24" hidden="1" outlineLevel="1" x14ac:dyDescent="0.25">
      <c r="B76" s="14"/>
      <c r="C76" s="15"/>
      <c r="D76" s="15"/>
      <c r="E76" s="15"/>
      <c r="F76" s="14"/>
      <c r="G76" s="292"/>
      <c r="H76" s="10"/>
      <c r="I76" s="11"/>
      <c r="J76" s="11"/>
      <c r="K76" s="10"/>
      <c r="L76" s="16"/>
      <c r="M76" s="10"/>
      <c r="N76" s="10"/>
      <c r="O76" s="10"/>
      <c r="P76" s="10"/>
      <c r="Q76" s="295"/>
      <c r="R76" s="12"/>
      <c r="S76" s="12"/>
      <c r="T76" s="12"/>
      <c r="U76" s="12"/>
      <c r="V76" s="12"/>
      <c r="W76" s="12"/>
      <c r="X76" s="12"/>
    </row>
    <row r="77" spans="2:24" hidden="1" outlineLevel="1" x14ac:dyDescent="0.25">
      <c r="B77" s="14"/>
      <c r="C77" s="15"/>
      <c r="D77" s="15"/>
      <c r="E77" s="15"/>
      <c r="F77" s="14"/>
      <c r="G77" s="292"/>
      <c r="H77" s="10"/>
      <c r="I77" s="11"/>
      <c r="J77" s="11"/>
      <c r="K77" s="10"/>
      <c r="L77" s="16"/>
      <c r="M77" s="10"/>
      <c r="N77" s="10"/>
      <c r="O77" s="10"/>
      <c r="P77" s="10"/>
      <c r="Q77" s="295"/>
      <c r="R77" s="12"/>
      <c r="S77" s="12"/>
      <c r="T77" s="12"/>
      <c r="U77" s="12"/>
      <c r="V77" s="12"/>
      <c r="W77" s="12"/>
      <c r="X77" s="12"/>
    </row>
    <row r="78" spans="2:24" hidden="1" outlineLevel="1" x14ac:dyDescent="0.25">
      <c r="B78" s="14"/>
      <c r="C78" s="15"/>
      <c r="D78" s="15"/>
      <c r="E78" s="15"/>
      <c r="F78" s="14"/>
      <c r="G78" s="292"/>
      <c r="H78" s="10"/>
      <c r="I78" s="11"/>
      <c r="J78" s="11"/>
      <c r="K78" s="10"/>
      <c r="L78" s="16"/>
      <c r="M78" s="10"/>
      <c r="N78" s="10"/>
      <c r="O78" s="10"/>
      <c r="P78" s="10"/>
      <c r="Q78" s="295"/>
      <c r="R78" s="12"/>
      <c r="S78" s="12"/>
      <c r="T78" s="12"/>
      <c r="U78" s="12"/>
      <c r="V78" s="12"/>
      <c r="W78" s="12"/>
      <c r="X78" s="12"/>
    </row>
    <row r="79" spans="2:24" hidden="1" outlineLevel="1" x14ac:dyDescent="0.25">
      <c r="B79" s="14"/>
      <c r="C79" s="15"/>
      <c r="D79" s="15"/>
      <c r="E79" s="15"/>
      <c r="F79" s="14"/>
      <c r="G79" s="292"/>
      <c r="H79" s="10"/>
      <c r="I79" s="11"/>
      <c r="J79" s="11"/>
      <c r="K79" s="10"/>
      <c r="L79" s="16"/>
      <c r="M79" s="10"/>
      <c r="N79" s="10"/>
      <c r="O79" s="10"/>
      <c r="P79" s="10"/>
      <c r="Q79" s="295"/>
      <c r="R79" s="12"/>
      <c r="S79" s="12"/>
      <c r="T79" s="12"/>
      <c r="U79" s="12"/>
      <c r="V79" s="12"/>
      <c r="W79" s="12"/>
      <c r="X79" s="12"/>
    </row>
    <row r="80" spans="2:24" hidden="1" outlineLevel="1" x14ac:dyDescent="0.25">
      <c r="B80" s="14"/>
      <c r="C80" s="15"/>
      <c r="D80" s="15"/>
      <c r="E80" s="15"/>
      <c r="F80" s="14"/>
      <c r="G80" s="292"/>
      <c r="H80" s="10"/>
      <c r="I80" s="11"/>
      <c r="J80" s="11"/>
      <c r="K80" s="10"/>
      <c r="L80" s="16"/>
      <c r="M80" s="10"/>
      <c r="N80" s="10"/>
      <c r="O80" s="10"/>
      <c r="P80" s="10"/>
      <c r="Q80" s="295"/>
      <c r="R80" s="12"/>
      <c r="S80" s="12"/>
      <c r="T80" s="12"/>
      <c r="U80" s="12"/>
      <c r="V80" s="12"/>
      <c r="W80" s="12"/>
      <c r="X80" s="12"/>
    </row>
    <row r="81" spans="1:24" hidden="1" outlineLevel="1" x14ac:dyDescent="0.25">
      <c r="B81" s="14"/>
      <c r="C81" s="15"/>
      <c r="D81" s="15"/>
      <c r="E81" s="15"/>
      <c r="F81" s="14"/>
      <c r="G81" s="292"/>
      <c r="H81" s="10"/>
      <c r="I81" s="11"/>
      <c r="J81" s="11"/>
      <c r="K81" s="10"/>
      <c r="L81" s="16"/>
      <c r="M81" s="10"/>
      <c r="N81" s="10"/>
      <c r="O81" s="10"/>
      <c r="P81" s="10"/>
      <c r="Q81" s="295"/>
      <c r="R81" s="12"/>
      <c r="S81" s="12"/>
      <c r="T81" s="12"/>
      <c r="U81" s="12"/>
      <c r="V81" s="12"/>
      <c r="W81" s="12"/>
      <c r="X81" s="12"/>
    </row>
    <row r="82" spans="1:24" hidden="1" outlineLevel="1" x14ac:dyDescent="0.25">
      <c r="B82" s="14"/>
      <c r="C82" s="15"/>
      <c r="D82" s="15"/>
      <c r="E82" s="15"/>
      <c r="F82" s="14"/>
      <c r="G82" s="292"/>
      <c r="H82" s="10"/>
      <c r="I82" s="11"/>
      <c r="J82" s="11"/>
      <c r="K82" s="10"/>
      <c r="L82" s="16"/>
      <c r="M82" s="10"/>
      <c r="N82" s="10"/>
      <c r="O82" s="10"/>
      <c r="P82" s="10"/>
      <c r="Q82" s="295"/>
      <c r="R82" s="12"/>
      <c r="S82" s="12"/>
      <c r="T82" s="12"/>
      <c r="U82" s="12"/>
      <c r="V82" s="12"/>
      <c r="W82" s="12"/>
      <c r="X82" s="12"/>
    </row>
    <row r="83" spans="1:24" hidden="1" outlineLevel="1" x14ac:dyDescent="0.25">
      <c r="B83" s="14"/>
      <c r="C83" s="15"/>
      <c r="D83" s="15"/>
      <c r="E83" s="15"/>
      <c r="F83" s="14"/>
      <c r="G83" s="292"/>
      <c r="H83" s="10"/>
      <c r="I83" s="11"/>
      <c r="J83" s="11"/>
      <c r="K83" s="10"/>
      <c r="L83" s="16"/>
      <c r="M83" s="10"/>
      <c r="N83" s="10"/>
      <c r="O83" s="10"/>
      <c r="P83" s="10"/>
      <c r="Q83" s="295"/>
      <c r="R83" s="12"/>
      <c r="S83" s="12"/>
      <c r="T83" s="12"/>
      <c r="U83" s="12"/>
      <c r="V83" s="12"/>
      <c r="W83" s="12"/>
      <c r="X83" s="12"/>
    </row>
    <row r="84" spans="1:24" hidden="1" outlineLevel="1" x14ac:dyDescent="0.25">
      <c r="B84" s="14"/>
      <c r="C84" s="15"/>
      <c r="D84" s="15"/>
      <c r="E84" s="15"/>
      <c r="F84" s="14"/>
      <c r="G84" s="292"/>
      <c r="H84" s="10"/>
      <c r="I84" s="11"/>
      <c r="J84" s="11"/>
      <c r="K84" s="10"/>
      <c r="L84" s="16"/>
      <c r="M84" s="10"/>
      <c r="N84" s="10"/>
      <c r="O84" s="10"/>
      <c r="P84" s="10"/>
      <c r="Q84" s="11"/>
      <c r="R84" s="12"/>
      <c r="S84" s="12"/>
      <c r="T84" s="12"/>
      <c r="U84" s="12"/>
      <c r="V84" s="12"/>
      <c r="W84" s="12"/>
      <c r="X84" s="12"/>
    </row>
    <row r="85" spans="1:24" hidden="1" outlineLevel="1" x14ac:dyDescent="0.25">
      <c r="B85" s="14"/>
      <c r="C85" s="15"/>
      <c r="D85" s="15"/>
      <c r="E85" s="15"/>
      <c r="F85" s="14"/>
      <c r="G85" s="292"/>
      <c r="H85" s="10"/>
      <c r="I85" s="11"/>
      <c r="J85" s="11"/>
      <c r="K85" s="10"/>
      <c r="L85" s="16"/>
      <c r="M85" s="10"/>
      <c r="N85" s="10"/>
      <c r="O85" s="10"/>
      <c r="P85" s="10"/>
      <c r="Q85" s="11"/>
      <c r="R85" s="12"/>
      <c r="S85" s="12"/>
      <c r="T85" s="12"/>
      <c r="U85" s="12"/>
      <c r="V85" s="12"/>
      <c r="W85" s="12"/>
      <c r="X85" s="12"/>
    </row>
    <row r="86" spans="1:24" hidden="1" outlineLevel="1" x14ac:dyDescent="0.25">
      <c r="B86" s="14"/>
      <c r="C86" s="15"/>
      <c r="D86" s="15"/>
      <c r="E86" s="15"/>
      <c r="F86" s="14"/>
      <c r="G86" s="292"/>
      <c r="H86" s="10"/>
      <c r="I86" s="11"/>
      <c r="J86" s="11"/>
      <c r="K86" s="10"/>
      <c r="L86" s="16"/>
      <c r="M86" s="10"/>
      <c r="N86" s="10"/>
      <c r="O86" s="10"/>
      <c r="P86" s="10"/>
      <c r="Q86" s="11"/>
      <c r="R86" s="12"/>
      <c r="S86" s="12"/>
      <c r="T86" s="12"/>
      <c r="U86" s="12"/>
      <c r="V86" s="12"/>
      <c r="W86" s="12"/>
      <c r="X86" s="12"/>
    </row>
    <row r="87" spans="1:24" hidden="1" outlineLevel="1" x14ac:dyDescent="0.25">
      <c r="B87" s="14"/>
      <c r="C87" s="15"/>
      <c r="D87" s="15"/>
      <c r="E87" s="15"/>
      <c r="F87" s="14"/>
      <c r="G87" s="292"/>
      <c r="H87" s="10"/>
      <c r="I87" s="11"/>
      <c r="J87" s="11"/>
      <c r="K87" s="10"/>
      <c r="L87" s="16"/>
      <c r="M87" s="10"/>
      <c r="N87" s="10"/>
      <c r="O87" s="10"/>
      <c r="P87" s="10"/>
      <c r="Q87" s="11"/>
      <c r="R87" s="12"/>
      <c r="S87" s="12"/>
      <c r="T87" s="12"/>
      <c r="U87" s="12"/>
      <c r="V87" s="12"/>
      <c r="W87" s="12"/>
      <c r="X87" s="12"/>
    </row>
    <row r="88" spans="1:24" hidden="1" outlineLevel="1" x14ac:dyDescent="0.25">
      <c r="B88" s="14"/>
      <c r="C88" s="15"/>
      <c r="D88" s="15"/>
      <c r="E88" s="15"/>
      <c r="F88" s="14"/>
      <c r="G88" s="292"/>
      <c r="H88" s="10"/>
      <c r="I88" s="11"/>
      <c r="J88" s="11"/>
      <c r="K88" s="10"/>
      <c r="L88" s="16"/>
      <c r="M88" s="10"/>
      <c r="N88" s="10"/>
      <c r="O88" s="10"/>
      <c r="P88" s="10"/>
      <c r="Q88" s="11"/>
      <c r="R88" s="12"/>
      <c r="S88" s="12"/>
      <c r="T88" s="12"/>
      <c r="U88" s="12"/>
      <c r="V88" s="12"/>
      <c r="W88" s="12"/>
      <c r="X88" s="12"/>
    </row>
    <row r="89" spans="1:24" hidden="1" outlineLevel="1" x14ac:dyDescent="0.25">
      <c r="B89" s="14"/>
      <c r="C89" s="15"/>
      <c r="D89" s="15"/>
      <c r="E89" s="15"/>
      <c r="F89" s="14"/>
      <c r="G89" s="292"/>
      <c r="H89" s="10"/>
      <c r="I89" s="11"/>
      <c r="J89" s="11"/>
      <c r="K89" s="10"/>
      <c r="L89" s="16"/>
      <c r="M89" s="10"/>
      <c r="N89" s="10"/>
      <c r="O89" s="10"/>
      <c r="P89" s="10"/>
      <c r="Q89" s="11"/>
      <c r="R89" s="12"/>
      <c r="S89" s="12"/>
      <c r="T89" s="12"/>
      <c r="U89" s="12"/>
      <c r="V89" s="12"/>
      <c r="W89" s="12"/>
      <c r="X89" s="12"/>
    </row>
    <row r="90" spans="1:24" hidden="1" outlineLevel="1" x14ac:dyDescent="0.25"/>
    <row r="91" spans="1:24" ht="15" hidden="1" customHeight="1" thickBot="1" x14ac:dyDescent="0.3">
      <c r="A91" s="23"/>
      <c r="B91" s="39"/>
      <c r="C91" s="39"/>
      <c r="D91" s="39"/>
      <c r="E91" s="39"/>
      <c r="F91" s="39"/>
      <c r="G91" s="39"/>
      <c r="H91" s="39"/>
      <c r="I91" s="39"/>
      <c r="J91" s="39"/>
      <c r="K91" s="23"/>
      <c r="L91" s="39"/>
      <c r="M91" s="23"/>
      <c r="N91" s="23"/>
      <c r="O91" s="23"/>
      <c r="P91" s="23"/>
      <c r="Q91" s="39"/>
      <c r="R91" s="23"/>
      <c r="S91" s="23"/>
      <c r="T91" s="23"/>
      <c r="U91" s="23"/>
      <c r="V91" s="23"/>
      <c r="W91" s="23"/>
      <c r="X91" s="23"/>
    </row>
    <row r="92" spans="1:24" x14ac:dyDescent="0.25">
      <c r="B92" s="34" t="s">
        <v>760</v>
      </c>
      <c r="C92" s="38">
        <f>COUNTA(C7:C91)</f>
        <v>24</v>
      </c>
      <c r="D92" s="3"/>
      <c r="E92" s="37" t="e">
        <f>IF(SUM(#REF!,E31,E90)&gt;0,SUM(#REF!,E31,E90),"")</f>
        <v>#REF!</v>
      </c>
      <c r="F92" s="38">
        <f>SUM(F7:F91)</f>
        <v>244</v>
      </c>
      <c r="G92" s="38"/>
      <c r="H92" s="38">
        <f>SUM(H7:H91)</f>
        <v>790796.35</v>
      </c>
      <c r="I92" s="38">
        <f>SUM(I7:I91)</f>
        <v>0</v>
      </c>
      <c r="J92" s="38">
        <f>SUM(J7:J91)</f>
        <v>0</v>
      </c>
      <c r="K92" s="38">
        <f>SUM(K7:K91)</f>
        <v>790796.35</v>
      </c>
      <c r="M92" s="38">
        <f>SUM(M7:M91)</f>
        <v>76479.000000000015</v>
      </c>
      <c r="N92" s="38">
        <f>SUM(N7:N91)</f>
        <v>0</v>
      </c>
      <c r="O92" s="38">
        <f>SUM(O7:O91)</f>
        <v>16299.771875</v>
      </c>
      <c r="P92" s="38">
        <f>SUM(P7:P91)</f>
        <v>11466.547074999999</v>
      </c>
      <c r="Q92" s="38"/>
      <c r="R92" s="38">
        <f t="shared" ref="R92:X92" si="19">SUM(R7:R91)</f>
        <v>120000</v>
      </c>
      <c r="S92" s="38">
        <f t="shared" si="19"/>
        <v>10416</v>
      </c>
      <c r="T92" s="38">
        <f t="shared" si="19"/>
        <v>21351.501450000003</v>
      </c>
      <c r="U92" s="38">
        <f t="shared" si="19"/>
        <v>0</v>
      </c>
      <c r="V92" s="38">
        <f t="shared" si="19"/>
        <v>0</v>
      </c>
      <c r="W92" s="38">
        <f t="shared" si="19"/>
        <v>256012.82040000006</v>
      </c>
      <c r="X92" s="38">
        <f t="shared" si="19"/>
        <v>1046809.1703999998</v>
      </c>
    </row>
    <row r="94" spans="1:24" x14ac:dyDescent="0.25">
      <c r="B94" s="34" t="s">
        <v>764</v>
      </c>
      <c r="F94" s="38">
        <f>SUMIF($B:$B,1100,F:F)</f>
        <v>9</v>
      </c>
      <c r="G94" s="38"/>
      <c r="H94" s="38">
        <f>SUMIF($B:$B,1100,H:H)</f>
        <v>427500</v>
      </c>
      <c r="I94" s="38">
        <f>SUMIF($B:$B,1100,I:I)</f>
        <v>0</v>
      </c>
      <c r="J94" s="38">
        <f>SUMIF($B:$B,1100,J:J)</f>
        <v>0</v>
      </c>
      <c r="K94" s="38">
        <f>SUMIF($B:$B,1100,K:K)</f>
        <v>427500</v>
      </c>
      <c r="M94" s="38">
        <f>SUMIF($B:$B,1100,M:M)</f>
        <v>61688.250000000007</v>
      </c>
      <c r="N94" s="38">
        <f>SUMIF($B:$B,1100,N:N)</f>
        <v>0</v>
      </c>
      <c r="O94" s="38">
        <f>SUMIF($B:$B,1100,O:O)</f>
        <v>0</v>
      </c>
      <c r="P94" s="38">
        <f>SUMIF($B:$B,1100,P:P)</f>
        <v>6198.75</v>
      </c>
      <c r="Q94" s="38"/>
      <c r="R94" s="38">
        <f t="shared" ref="R94:X94" si="20">SUMIF($B:$B,1100,R:R)</f>
        <v>84000</v>
      </c>
      <c r="S94" s="38">
        <f t="shared" si="20"/>
        <v>3906</v>
      </c>
      <c r="T94" s="38">
        <f t="shared" si="20"/>
        <v>11542.5</v>
      </c>
      <c r="U94" s="38">
        <f t="shared" si="20"/>
        <v>0</v>
      </c>
      <c r="V94" s="38">
        <f t="shared" si="20"/>
        <v>0</v>
      </c>
      <c r="W94" s="38">
        <f t="shared" si="20"/>
        <v>167335.5</v>
      </c>
      <c r="X94" s="38">
        <f t="shared" si="20"/>
        <v>594835.5</v>
      </c>
    </row>
  </sheetData>
  <sortState ref="B21:X31">
    <sortCondition ref="B21:B31"/>
    <sortCondition ref="D21:D31"/>
  </sortState>
  <customSheetViews>
    <customSheetView guid="{4EB13151-49F2-48E5-8912-358F31E4FF0D}" scale="75" showPageBreaks="1" printArea="1" hiddenRows="1" state="hidden">
      <pane xSplit="3" ySplit="6" topLeftCell="D7" activePane="bottomRight" state="frozenSplit"/>
      <selection pane="bottomRight" activeCell="H21" sqref="H21"/>
      <pageMargins left="0.25" right="0" top="0.25" bottom="0.25" header="0.3" footer="0.3"/>
      <pageSetup orientation="portrait" r:id="rId1"/>
    </customSheetView>
    <customSheetView guid="{9376E736-6BC6-F744-8C65-D2B2C92BC104}" scale="75" showPageBreaks="1" printArea="1" hiddenRows="1" state="hidden">
      <pane xSplit="3" ySplit="6" topLeftCell="D7" activePane="bottomRight" state="frozenSplit"/>
      <selection pane="bottomRight" activeCell="H21" sqref="H21"/>
      <pageMargins left="0.25" right="0" top="0.25" bottom="0.25" header="0.3" footer="0.3"/>
      <pageSetup orientation="portrait" r:id="rId2"/>
    </customSheetView>
  </customSheetViews>
  <phoneticPr fontId="53" type="noConversion"/>
  <pageMargins left="0.25" right="0" top="0.25" bottom="0.25" header="0.3" footer="0.3"/>
  <pageSetup orientation="portrait"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pageSetUpPr fitToPage="1"/>
  </sheetPr>
  <dimension ref="A1:X170"/>
  <sheetViews>
    <sheetView zoomScale="90" zoomScaleNormal="90" zoomScalePageLayoutView="90" workbookViewId="0">
      <pane xSplit="3" ySplit="6" topLeftCell="D132" activePane="bottomRight" state="frozenSplit"/>
      <selection pane="topRight" activeCell="D1" sqref="D1"/>
      <selection pane="bottomLeft" activeCell="A7" sqref="A7"/>
      <selection pane="bottomRight" activeCell="C132" sqref="C132"/>
    </sheetView>
  </sheetViews>
  <sheetFormatPr defaultColWidth="8.85546875" defaultRowHeight="15.75" outlineLevelRow="1" x14ac:dyDescent="0.25"/>
  <cols>
    <col min="1" max="1" width="5.42578125" style="35" customWidth="1"/>
    <col min="2" max="2" width="7.28515625" style="40" customWidth="1"/>
    <col min="3" max="3" width="42.42578125" style="1" customWidth="1"/>
    <col min="4" max="4" width="9.42578125" style="95" customWidth="1"/>
    <col min="5" max="8" width="7.85546875" style="95" customWidth="1"/>
    <col min="9" max="10" width="9.42578125" style="95" customWidth="1"/>
    <col min="11" max="18" width="7.85546875" style="95" customWidth="1"/>
    <col min="19" max="19" width="11.42578125" style="1" bestFit="1" customWidth="1"/>
    <col min="20" max="20" width="14.42578125" style="1" customWidth="1"/>
    <col min="21" max="24" width="11.42578125" style="1" customWidth="1"/>
    <col min="25"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c r="D1" s="178" t="s">
        <v>838</v>
      </c>
    </row>
    <row r="2" spans="1:19" ht="18.75" x14ac:dyDescent="0.3">
      <c r="A2" s="21" t="s">
        <v>817</v>
      </c>
    </row>
    <row r="3" spans="1:19" ht="18.75" x14ac:dyDescent="0.3">
      <c r="A3" s="21" t="str">
        <f>'Cash Flow $s Yr1'!A3</f>
        <v>2017-18</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x14ac:dyDescent="0.3">
      <c r="A8" s="47"/>
      <c r="B8" s="87"/>
      <c r="C8" s="109" t="s">
        <v>830</v>
      </c>
      <c r="D8" s="110" t="s">
        <v>795</v>
      </c>
      <c r="F8" s="97"/>
      <c r="G8" s="97"/>
      <c r="H8" s="97"/>
      <c r="I8" s="31"/>
      <c r="J8" s="31"/>
      <c r="K8" s="97"/>
      <c r="L8" s="97"/>
      <c r="M8" s="97"/>
      <c r="N8" s="97"/>
      <c r="O8" s="97"/>
      <c r="P8" s="97"/>
      <c r="Q8" s="97"/>
      <c r="R8" s="97"/>
    </row>
    <row r="9" spans="1:19" ht="18.75" x14ac:dyDescent="0.3">
      <c r="A9" s="47"/>
      <c r="B9" s="87"/>
      <c r="C9" s="89" t="s">
        <v>831</v>
      </c>
      <c r="D9" s="115">
        <v>0.05</v>
      </c>
      <c r="E9" s="115">
        <v>0.05</v>
      </c>
      <c r="F9" s="115">
        <v>0.09</v>
      </c>
      <c r="G9" s="115">
        <v>0.09</v>
      </c>
      <c r="H9" s="115">
        <v>0.09</v>
      </c>
      <c r="I9" s="115">
        <v>0.09</v>
      </c>
      <c r="J9" s="115">
        <v>0.09</v>
      </c>
      <c r="K9" s="115">
        <v>0.09</v>
      </c>
      <c r="L9" s="115">
        <v>0.09</v>
      </c>
      <c r="M9" s="115">
        <v>0.09</v>
      </c>
      <c r="N9" s="115">
        <v>0.09</v>
      </c>
      <c r="O9" s="115">
        <v>0.06</v>
      </c>
      <c r="P9" s="115">
        <v>0.03</v>
      </c>
      <c r="Q9" s="115">
        <v>0</v>
      </c>
      <c r="R9" s="115">
        <v>0</v>
      </c>
      <c r="S9" s="111">
        <f>SUM(D9:R9)</f>
        <v>0.99999999999999978</v>
      </c>
    </row>
    <row r="10" spans="1:19" ht="18.75" x14ac:dyDescent="0.3">
      <c r="A10" s="47"/>
      <c r="B10" s="87"/>
      <c r="C10" s="89" t="s">
        <v>832</v>
      </c>
      <c r="D10" s="112"/>
      <c r="E10" s="118"/>
      <c r="F10" s="118"/>
      <c r="G10" s="115">
        <f>(1-$P$9)*0.37</f>
        <v>0.3589</v>
      </c>
      <c r="H10" s="115"/>
      <c r="I10" s="118"/>
      <c r="J10" s="115">
        <f>(1-$P$9)*0.18</f>
        <v>0.17459999999999998</v>
      </c>
      <c r="K10" s="118"/>
      <c r="L10" s="115">
        <f t="shared" ref="L10:Q10" si="0">L9</f>
        <v>0.09</v>
      </c>
      <c r="M10" s="115">
        <f t="shared" si="0"/>
        <v>0.09</v>
      </c>
      <c r="N10" s="115">
        <f t="shared" si="0"/>
        <v>0.09</v>
      </c>
      <c r="O10" s="115">
        <f t="shared" si="0"/>
        <v>0.06</v>
      </c>
      <c r="P10" s="115">
        <f t="shared" si="0"/>
        <v>0.03</v>
      </c>
      <c r="Q10" s="115">
        <f t="shared" si="0"/>
        <v>0</v>
      </c>
      <c r="R10" s="115">
        <f>R9</f>
        <v>0</v>
      </c>
      <c r="S10" s="111">
        <f>SUM(D10:R10)</f>
        <v>0.89349999999999996</v>
      </c>
    </row>
    <row r="11" spans="1:19" s="31" customFormat="1" ht="18.75" x14ac:dyDescent="0.3">
      <c r="B11" s="70" t="s">
        <v>792</v>
      </c>
      <c r="C11" s="49"/>
      <c r="D11" s="216"/>
      <c r="E11" s="216"/>
      <c r="F11" s="216"/>
      <c r="G11" s="216"/>
      <c r="H11" s="216"/>
      <c r="I11" s="216"/>
      <c r="J11" s="216"/>
      <c r="K11" s="216"/>
      <c r="L11" s="216"/>
      <c r="M11" s="216"/>
      <c r="N11" s="216"/>
      <c r="O11" s="216"/>
      <c r="P11" s="216"/>
      <c r="Q11" s="216"/>
      <c r="R11" s="216"/>
    </row>
    <row r="12" spans="1:19" s="31" customFormat="1" x14ac:dyDescent="0.25">
      <c r="A12" s="50"/>
      <c r="B12" s="65" t="str">
        <f>'Revenue Input'!B8</f>
        <v>8011</v>
      </c>
      <c r="C12" s="65" t="str">
        <f>'Revenue Input'!C8</f>
        <v>LCFF for all grades; state aid portion</v>
      </c>
      <c r="D12" s="112">
        <f t="shared" ref="D12:Q12" si="1">IF($D$8="NO",D$9,D$10)</f>
        <v>0.05</v>
      </c>
      <c r="E12" s="112">
        <f t="shared" si="1"/>
        <v>0.05</v>
      </c>
      <c r="F12" s="112">
        <f t="shared" si="1"/>
        <v>0.09</v>
      </c>
      <c r="G12" s="112">
        <f t="shared" si="1"/>
        <v>0.09</v>
      </c>
      <c r="H12" s="112">
        <f t="shared" si="1"/>
        <v>0.09</v>
      </c>
      <c r="I12" s="112">
        <f t="shared" si="1"/>
        <v>0.09</v>
      </c>
      <c r="J12" s="112">
        <f t="shared" si="1"/>
        <v>0.09</v>
      </c>
      <c r="K12" s="112">
        <f t="shared" si="1"/>
        <v>0.09</v>
      </c>
      <c r="L12" s="112">
        <f t="shared" si="1"/>
        <v>0.09</v>
      </c>
      <c r="M12" s="112">
        <f t="shared" si="1"/>
        <v>0.09</v>
      </c>
      <c r="N12" s="112">
        <f t="shared" si="1"/>
        <v>0.09</v>
      </c>
      <c r="O12" s="112">
        <f t="shared" si="1"/>
        <v>0.06</v>
      </c>
      <c r="P12" s="112">
        <f t="shared" si="1"/>
        <v>0.03</v>
      </c>
      <c r="Q12" s="112">
        <f t="shared" si="1"/>
        <v>0</v>
      </c>
      <c r="R12" s="112">
        <f>IF($D$8="NO",R$9,R$10)</f>
        <v>0</v>
      </c>
      <c r="S12" s="111">
        <f t="shared" ref="S12:S22" si="2">SUM(D12:R12)</f>
        <v>0.99999999999999978</v>
      </c>
    </row>
    <row r="13" spans="1:19" s="31" customFormat="1" x14ac:dyDescent="0.25">
      <c r="A13" s="50"/>
      <c r="B13" s="65" t="str">
        <f>'Revenue Input'!B9</f>
        <v>8012</v>
      </c>
      <c r="C13" s="65" t="str">
        <f>'Revenue Input'!C9</f>
        <v>LCFF for all grades; EPA portion</v>
      </c>
      <c r="D13" s="99">
        <v>0</v>
      </c>
      <c r="E13" s="99">
        <v>0</v>
      </c>
      <c r="F13" s="99">
        <v>0.25</v>
      </c>
      <c r="G13" s="99">
        <v>0</v>
      </c>
      <c r="H13" s="99">
        <v>0</v>
      </c>
      <c r="I13" s="99">
        <v>0.25</v>
      </c>
      <c r="J13" s="99">
        <v>0</v>
      </c>
      <c r="K13" s="99">
        <v>0</v>
      </c>
      <c r="L13" s="99">
        <v>0.25</v>
      </c>
      <c r="M13" s="99">
        <v>0</v>
      </c>
      <c r="N13" s="99">
        <v>0</v>
      </c>
      <c r="O13" s="99">
        <v>0.25</v>
      </c>
      <c r="P13" s="99">
        <v>0</v>
      </c>
      <c r="Q13" s="99">
        <v>0</v>
      </c>
      <c r="R13" s="99">
        <v>0</v>
      </c>
      <c r="S13" s="111">
        <f t="shared" si="2"/>
        <v>1</v>
      </c>
    </row>
    <row r="14" spans="1:19" s="31" customFormat="1" x14ac:dyDescent="0.25">
      <c r="A14" s="50"/>
      <c r="B14" s="65" t="str">
        <f>'Revenue Input'!B10</f>
        <v>8096</v>
      </c>
      <c r="C14" s="65" t="str">
        <f>'Revenue Input'!C10</f>
        <v>In-Lieu of Property Taxes, all grades</v>
      </c>
      <c r="D14" s="113">
        <v>0</v>
      </c>
      <c r="E14" s="113">
        <v>0.06</v>
      </c>
      <c r="F14" s="113">
        <v>0.12</v>
      </c>
      <c r="G14" s="113">
        <v>0.08</v>
      </c>
      <c r="H14" s="113">
        <v>0.08</v>
      </c>
      <c r="I14" s="113">
        <v>0.08</v>
      </c>
      <c r="J14" s="113">
        <v>0.08</v>
      </c>
      <c r="K14" s="113">
        <v>0.08</v>
      </c>
      <c r="L14" s="113">
        <v>0.14000000000000001</v>
      </c>
      <c r="M14" s="113">
        <v>7.0000000000000007E-2</v>
      </c>
      <c r="N14" s="113">
        <v>7.0000000000000007E-2</v>
      </c>
      <c r="O14" s="113">
        <v>7.0000000000000007E-2</v>
      </c>
      <c r="P14" s="113">
        <v>7.0000000000000007E-2</v>
      </c>
      <c r="Q14" s="113">
        <v>0</v>
      </c>
      <c r="R14" s="113">
        <v>0</v>
      </c>
      <c r="S14" s="111">
        <f t="shared" si="2"/>
        <v>1.0000000000000002</v>
      </c>
    </row>
    <row r="15" spans="1:19" s="31" customFormat="1" x14ac:dyDescent="0.25">
      <c r="A15" s="50"/>
      <c r="B15" s="65" t="str">
        <f>'Revenue Input'!B11</f>
        <v>8019</v>
      </c>
      <c r="C15" s="65" t="str">
        <f>'Revenue Input'!C11</f>
        <v xml:space="preserve">Prior Year Income / Adjustments </v>
      </c>
      <c r="D15" s="112">
        <f>IF($D$8="NO",P9/SUM($P$9:$R$9),"")</f>
        <v>1</v>
      </c>
      <c r="E15" s="112">
        <f>IF($D$8="NO",Q9/SUM($P$9:$R$9),"")</f>
        <v>0</v>
      </c>
      <c r="F15" s="112">
        <f>IF($D$8="NO",R9/SUM($P$9:$R$9),"")</f>
        <v>0</v>
      </c>
      <c r="G15" s="112"/>
      <c r="H15" s="112"/>
      <c r="I15" s="112"/>
      <c r="J15" s="112"/>
      <c r="K15" s="112"/>
      <c r="L15" s="112"/>
      <c r="M15" s="112"/>
      <c r="N15" s="112"/>
      <c r="O15" s="112"/>
      <c r="P15" s="112"/>
      <c r="Q15" s="112"/>
      <c r="R15" s="112"/>
      <c r="S15" s="111">
        <f t="shared" si="2"/>
        <v>1</v>
      </c>
    </row>
    <row r="16" spans="1:19" s="31" customFormat="1" x14ac:dyDescent="0.25">
      <c r="A16" s="50"/>
      <c r="B16" s="65" t="str">
        <f>'Revenue Input'!B12</f>
        <v>8181</v>
      </c>
      <c r="C16" s="65" t="str">
        <f>'Revenue Input'!C12</f>
        <v>Special Education</v>
      </c>
      <c r="D16" s="112">
        <f t="shared" ref="D16:Q16" si="3">IF($D$8="NO",D$9,D$10)</f>
        <v>0.05</v>
      </c>
      <c r="E16" s="112">
        <f t="shared" si="3"/>
        <v>0.05</v>
      </c>
      <c r="F16" s="112">
        <f t="shared" si="3"/>
        <v>0.09</v>
      </c>
      <c r="G16" s="112">
        <f t="shared" si="3"/>
        <v>0.09</v>
      </c>
      <c r="H16" s="112">
        <f t="shared" si="3"/>
        <v>0.09</v>
      </c>
      <c r="I16" s="112">
        <f t="shared" si="3"/>
        <v>0.09</v>
      </c>
      <c r="J16" s="112">
        <f t="shared" si="3"/>
        <v>0.09</v>
      </c>
      <c r="K16" s="112">
        <f t="shared" si="3"/>
        <v>0.09</v>
      </c>
      <c r="L16" s="112">
        <f t="shared" si="3"/>
        <v>0.09</v>
      </c>
      <c r="M16" s="112">
        <f t="shared" si="3"/>
        <v>0.09</v>
      </c>
      <c r="N16" s="112">
        <f t="shared" si="3"/>
        <v>0.09</v>
      </c>
      <c r="O16" s="112">
        <f t="shared" si="3"/>
        <v>0.06</v>
      </c>
      <c r="P16" s="112">
        <f t="shared" si="3"/>
        <v>0.03</v>
      </c>
      <c r="Q16" s="112">
        <f t="shared" si="3"/>
        <v>0</v>
      </c>
      <c r="R16" s="112">
        <f>IF($D$8="NO",R$9,R$10)</f>
        <v>0</v>
      </c>
      <c r="S16" s="111">
        <f t="shared" si="2"/>
        <v>0.99999999999999978</v>
      </c>
    </row>
    <row r="17" spans="1:20" s="31" customFormat="1" x14ac:dyDescent="0.25">
      <c r="A17" s="50"/>
      <c r="B17" s="65" t="str">
        <f>'Revenue Input'!B13</f>
        <v>8560</v>
      </c>
      <c r="C17" s="65" t="str">
        <f>'Revenue Input'!C13</f>
        <v>Lottery</v>
      </c>
      <c r="D17" s="112">
        <v>0</v>
      </c>
      <c r="E17" s="112">
        <v>0</v>
      </c>
      <c r="F17" s="112">
        <v>0</v>
      </c>
      <c r="G17" s="112">
        <v>0</v>
      </c>
      <c r="H17" s="112">
        <v>0</v>
      </c>
      <c r="I17" s="112">
        <v>0.25</v>
      </c>
      <c r="J17" s="112">
        <v>0</v>
      </c>
      <c r="K17" s="112">
        <v>0</v>
      </c>
      <c r="L17" s="112">
        <v>0.25</v>
      </c>
      <c r="M17" s="112">
        <v>0</v>
      </c>
      <c r="N17" s="112">
        <v>0</v>
      </c>
      <c r="O17" s="112">
        <v>0.5</v>
      </c>
      <c r="P17" s="112">
        <v>0</v>
      </c>
      <c r="Q17" s="112">
        <v>0</v>
      </c>
      <c r="R17" s="112">
        <v>0</v>
      </c>
      <c r="S17" s="111">
        <f t="shared" si="2"/>
        <v>1</v>
      </c>
      <c r="T17" s="1"/>
    </row>
    <row r="18" spans="1:20" s="31" customFormat="1" x14ac:dyDescent="0.25">
      <c r="A18" s="49"/>
      <c r="B18" s="65" t="str">
        <f>'Revenue Input'!B14</f>
        <v>8520</v>
      </c>
      <c r="C18" s="65" t="str">
        <f>'Revenue Input'!C14</f>
        <v>State Child Nutrition program</v>
      </c>
      <c r="D18" s="112">
        <v>0</v>
      </c>
      <c r="E18" s="112">
        <v>0</v>
      </c>
      <c r="F18" s="112">
        <v>0</v>
      </c>
      <c r="G18" s="117">
        <v>0</v>
      </c>
      <c r="H18" s="117">
        <v>0.1</v>
      </c>
      <c r="I18" s="117">
        <v>0.1</v>
      </c>
      <c r="J18" s="117">
        <v>0.1</v>
      </c>
      <c r="K18" s="117">
        <v>0.1</v>
      </c>
      <c r="L18" s="117">
        <v>0.1</v>
      </c>
      <c r="M18" s="117">
        <v>0.1</v>
      </c>
      <c r="N18" s="117">
        <v>0.1</v>
      </c>
      <c r="O18" s="117">
        <v>0.1</v>
      </c>
      <c r="P18" s="117">
        <v>0.1</v>
      </c>
      <c r="Q18" s="112">
        <v>0.1</v>
      </c>
      <c r="R18" s="112">
        <v>0</v>
      </c>
      <c r="S18" s="111">
        <f t="shared" si="2"/>
        <v>0.99999999999999989</v>
      </c>
    </row>
    <row r="19" spans="1:20" s="31" customFormat="1" x14ac:dyDescent="0.25">
      <c r="A19" s="50"/>
      <c r="B19" s="65" t="str">
        <f>'Revenue Input'!B15</f>
        <v>8591</v>
      </c>
      <c r="C19" s="65" t="str">
        <f>'Revenue Input'!C15</f>
        <v>SB 740 Rent re-imbursement program</v>
      </c>
      <c r="D19" s="112">
        <v>0</v>
      </c>
      <c r="E19" s="112">
        <v>0</v>
      </c>
      <c r="F19" s="112">
        <v>0</v>
      </c>
      <c r="G19" s="112">
        <v>0</v>
      </c>
      <c r="H19" s="112">
        <v>0.25</v>
      </c>
      <c r="I19" s="112">
        <v>0</v>
      </c>
      <c r="J19" s="112">
        <v>0</v>
      </c>
      <c r="K19" s="112">
        <v>0.25</v>
      </c>
      <c r="L19" s="112">
        <v>0</v>
      </c>
      <c r="M19" s="112">
        <v>0</v>
      </c>
      <c r="N19" s="112">
        <v>0.25</v>
      </c>
      <c r="O19" s="112">
        <v>0.25</v>
      </c>
      <c r="P19" s="112">
        <v>0</v>
      </c>
      <c r="Q19" s="112">
        <v>0</v>
      </c>
      <c r="R19" s="112">
        <v>0</v>
      </c>
      <c r="S19" s="111">
        <f t="shared" si="2"/>
        <v>1</v>
      </c>
    </row>
    <row r="20" spans="1:20" s="31" customFormat="1" ht="18.75" x14ac:dyDescent="0.3">
      <c r="A20" s="47"/>
      <c r="B20" s="65" t="str">
        <f>'Revenue Input'!B16</f>
        <v xml:space="preserve">8594 </v>
      </c>
      <c r="C20" s="65" t="str">
        <f>'Revenue Input'!C16</f>
        <v>Prop 39 (Clean Energy)</v>
      </c>
      <c r="D20" s="112">
        <v>0</v>
      </c>
      <c r="E20" s="112">
        <v>0</v>
      </c>
      <c r="F20" s="112">
        <v>0</v>
      </c>
      <c r="G20" s="112">
        <v>0</v>
      </c>
      <c r="H20" s="112">
        <v>0.65</v>
      </c>
      <c r="I20" s="112">
        <v>0</v>
      </c>
      <c r="J20" s="112">
        <v>0</v>
      </c>
      <c r="K20" s="112">
        <v>0</v>
      </c>
      <c r="L20" s="112">
        <v>0</v>
      </c>
      <c r="M20" s="112">
        <v>0</v>
      </c>
      <c r="N20" s="112">
        <v>0</v>
      </c>
      <c r="O20" s="112">
        <v>0.35</v>
      </c>
      <c r="P20" s="112">
        <v>0</v>
      </c>
      <c r="Q20" s="112">
        <v>0</v>
      </c>
      <c r="R20" s="112">
        <v>0</v>
      </c>
      <c r="S20" s="111">
        <f t="shared" si="2"/>
        <v>1</v>
      </c>
    </row>
    <row r="21" spans="1:20" s="31" customFormat="1" ht="18.75" x14ac:dyDescent="0.3">
      <c r="A21" s="47"/>
      <c r="B21" s="65" t="str">
        <f>'Revenue Input'!B17</f>
        <v>8550</v>
      </c>
      <c r="C21" s="65" t="str">
        <f>'Revenue Input'!C17</f>
        <v>Mandate Block Grant</v>
      </c>
      <c r="D21" s="112">
        <v>0</v>
      </c>
      <c r="E21" s="112">
        <v>0</v>
      </c>
      <c r="F21" s="112">
        <v>0.5</v>
      </c>
      <c r="G21" s="112">
        <v>0</v>
      </c>
      <c r="H21" s="112">
        <v>0</v>
      </c>
      <c r="I21" s="112">
        <v>0</v>
      </c>
      <c r="J21" s="112">
        <v>0.5</v>
      </c>
      <c r="K21" s="112">
        <v>0</v>
      </c>
      <c r="L21" s="112">
        <v>0</v>
      </c>
      <c r="M21" s="112">
        <v>0</v>
      </c>
      <c r="N21" s="112">
        <v>0</v>
      </c>
      <c r="O21" s="112">
        <v>0</v>
      </c>
      <c r="P21" s="112">
        <v>0</v>
      </c>
      <c r="Q21" s="112">
        <v>0</v>
      </c>
      <c r="R21" s="112">
        <v>0</v>
      </c>
      <c r="S21" s="111">
        <f>SUM(D21:R21)</f>
        <v>1</v>
      </c>
    </row>
    <row r="22" spans="1:20" s="31" customFormat="1" ht="18.75" x14ac:dyDescent="0.3">
      <c r="A22" s="47"/>
      <c r="B22" s="65" t="str">
        <f>'Revenue Input'!B18</f>
        <v>8590</v>
      </c>
      <c r="C22" s="65" t="str">
        <f>'Revenue Input'!C18</f>
        <v>One Time Funds / Teacher Effectiveness</v>
      </c>
      <c r="D22" s="112">
        <v>0</v>
      </c>
      <c r="E22" s="112">
        <v>0</v>
      </c>
      <c r="F22" s="112">
        <v>0</v>
      </c>
      <c r="G22" s="112">
        <v>0</v>
      </c>
      <c r="H22" s="112">
        <v>0</v>
      </c>
      <c r="I22" s="112">
        <v>0</v>
      </c>
      <c r="J22" s="112">
        <v>0.4</v>
      </c>
      <c r="K22" s="112">
        <v>0</v>
      </c>
      <c r="L22" s="112">
        <v>0</v>
      </c>
      <c r="M22" s="112">
        <v>0.4</v>
      </c>
      <c r="N22" s="112">
        <v>0</v>
      </c>
      <c r="O22" s="112">
        <v>0.2</v>
      </c>
      <c r="P22" s="112">
        <v>0</v>
      </c>
      <c r="Q22" s="112">
        <v>0</v>
      </c>
      <c r="R22" s="112">
        <v>0</v>
      </c>
      <c r="S22" s="111">
        <f t="shared" si="2"/>
        <v>1</v>
      </c>
    </row>
    <row r="23" spans="1:20" s="31" customFormat="1" ht="18.75" x14ac:dyDescent="0.3">
      <c r="A23" s="47"/>
      <c r="B23" s="72"/>
      <c r="C23" s="50"/>
      <c r="D23" s="120"/>
      <c r="E23" s="120"/>
      <c r="F23" s="120"/>
      <c r="G23" s="120"/>
      <c r="H23" s="120"/>
      <c r="I23" s="120"/>
      <c r="J23" s="120"/>
      <c r="K23" s="120"/>
      <c r="L23" s="120"/>
      <c r="M23" s="120"/>
      <c r="N23" s="120"/>
      <c r="O23" s="120"/>
      <c r="P23" s="120"/>
      <c r="Q23" s="120"/>
      <c r="R23" s="121"/>
      <c r="S23" s="111"/>
    </row>
    <row r="24" spans="1:20" s="31" customFormat="1" ht="18.75" x14ac:dyDescent="0.3">
      <c r="A24" s="47"/>
      <c r="B24" s="72"/>
      <c r="C24" s="50"/>
      <c r="D24" s="119"/>
      <c r="E24" s="119"/>
      <c r="F24" s="119"/>
      <c r="G24" s="119"/>
      <c r="H24" s="119"/>
      <c r="I24" s="119"/>
      <c r="J24" s="119"/>
      <c r="K24" s="119"/>
      <c r="L24" s="119"/>
      <c r="M24" s="119"/>
      <c r="N24" s="119"/>
      <c r="O24" s="119"/>
      <c r="P24" s="119"/>
      <c r="Q24" s="119"/>
      <c r="R24" s="119"/>
    </row>
    <row r="25" spans="1:20" s="31" customFormat="1" ht="18.75" x14ac:dyDescent="0.3">
      <c r="B25" s="47" t="s">
        <v>798</v>
      </c>
      <c r="C25" s="50"/>
      <c r="D25" s="119"/>
      <c r="E25" s="119"/>
      <c r="F25" s="119"/>
      <c r="G25" s="119"/>
      <c r="H25" s="119"/>
      <c r="I25" s="119"/>
      <c r="J25" s="119"/>
      <c r="K25" s="119"/>
      <c r="L25" s="119"/>
      <c r="M25" s="119"/>
      <c r="N25" s="119"/>
      <c r="O25" s="119"/>
      <c r="P25" s="119"/>
      <c r="Q25" s="119"/>
      <c r="R25" s="119"/>
    </row>
    <row r="26" spans="1:20" s="31" customFormat="1" ht="18.75" x14ac:dyDescent="0.3">
      <c r="A26" s="47"/>
      <c r="B26" s="65" t="str">
        <f>'Revenue Input'!B22</f>
        <v>8220</v>
      </c>
      <c r="C26" s="65" t="str">
        <f>'Revenue Input'!C22</f>
        <v>Federal Child Nutrition Programs</v>
      </c>
      <c r="D26" s="117"/>
      <c r="E26" s="117">
        <v>0</v>
      </c>
      <c r="F26" s="117">
        <v>0.1</v>
      </c>
      <c r="G26" s="117">
        <v>0.1</v>
      </c>
      <c r="H26" s="117">
        <v>0.1</v>
      </c>
      <c r="I26" s="117">
        <v>0.1</v>
      </c>
      <c r="J26" s="117">
        <v>0.1</v>
      </c>
      <c r="K26" s="117">
        <v>0.1</v>
      </c>
      <c r="L26" s="117">
        <v>0.1</v>
      </c>
      <c r="M26" s="117">
        <v>0.1</v>
      </c>
      <c r="N26" s="117">
        <v>0.1</v>
      </c>
      <c r="O26" s="117">
        <v>0.1</v>
      </c>
      <c r="P26" s="117"/>
      <c r="Q26" s="112"/>
      <c r="R26" s="112"/>
      <c r="S26" s="107">
        <f t="shared" ref="S26:S33" si="4">SUM(D26:R26)</f>
        <v>0.99999999999999989</v>
      </c>
    </row>
    <row r="27" spans="1:20" s="31" customFormat="1" ht="18.75" x14ac:dyDescent="0.3">
      <c r="A27" s="47"/>
      <c r="B27" s="65" t="str">
        <f>'Revenue Input'!B23</f>
        <v>8290</v>
      </c>
      <c r="C27" s="65" t="str">
        <f>'Revenue Input'!C23</f>
        <v>All Other Federal Revenue, inc Facilities Incentive Grants program</v>
      </c>
      <c r="D27" s="112"/>
      <c r="E27" s="112"/>
      <c r="F27" s="112"/>
      <c r="G27" s="112"/>
      <c r="H27" s="112"/>
      <c r="I27" s="112"/>
      <c r="J27" s="112">
        <v>0.25</v>
      </c>
      <c r="K27" s="112"/>
      <c r="L27" s="112"/>
      <c r="M27" s="112">
        <v>0.5</v>
      </c>
      <c r="N27" s="112"/>
      <c r="O27" s="112">
        <v>0.25</v>
      </c>
      <c r="P27" s="112"/>
      <c r="Q27" s="112"/>
      <c r="R27" s="112"/>
      <c r="S27" s="107">
        <f t="shared" si="4"/>
        <v>1</v>
      </c>
    </row>
    <row r="28" spans="1:20" s="31" customFormat="1" ht="18.75" x14ac:dyDescent="0.3">
      <c r="A28" s="47"/>
      <c r="B28" s="65" t="str">
        <f>'Revenue Input'!B24</f>
        <v>8291</v>
      </c>
      <c r="C28" s="65" t="str">
        <f>'Revenue Input'!C24</f>
        <v>Title I</v>
      </c>
      <c r="D28" s="112"/>
      <c r="E28" s="112"/>
      <c r="F28" s="112"/>
      <c r="G28" s="112"/>
      <c r="H28" s="112"/>
      <c r="I28" s="112"/>
      <c r="J28" s="112">
        <v>0.25</v>
      </c>
      <c r="K28" s="112"/>
      <c r="L28" s="112"/>
      <c r="M28" s="112">
        <v>0.5</v>
      </c>
      <c r="N28" s="112"/>
      <c r="O28" s="112">
        <v>0.25</v>
      </c>
      <c r="P28" s="112"/>
      <c r="Q28" s="112"/>
      <c r="R28" s="112"/>
      <c r="S28" s="107">
        <f t="shared" si="4"/>
        <v>1</v>
      </c>
    </row>
    <row r="29" spans="1:20" s="31" customFormat="1" ht="18.75" x14ac:dyDescent="0.3">
      <c r="A29" s="47"/>
      <c r="B29" s="65" t="str">
        <f>'Revenue Input'!B25</f>
        <v>8292</v>
      </c>
      <c r="C29" s="65" t="str">
        <f>'Revenue Input'!C25</f>
        <v>Title II</v>
      </c>
      <c r="D29" s="112"/>
      <c r="E29" s="112"/>
      <c r="F29" s="112"/>
      <c r="G29" s="112"/>
      <c r="H29" s="112"/>
      <c r="I29" s="112"/>
      <c r="J29" s="112">
        <v>0.25</v>
      </c>
      <c r="K29" s="112"/>
      <c r="L29" s="112"/>
      <c r="M29" s="112">
        <v>0.5</v>
      </c>
      <c r="N29" s="112"/>
      <c r="O29" s="112">
        <v>0.25</v>
      </c>
      <c r="P29" s="112"/>
      <c r="Q29" s="112"/>
      <c r="R29" s="112"/>
      <c r="S29" s="107">
        <f t="shared" si="4"/>
        <v>1</v>
      </c>
    </row>
    <row r="30" spans="1:20" s="31" customFormat="1" ht="18.75" x14ac:dyDescent="0.3">
      <c r="A30" s="47"/>
      <c r="B30" s="65" t="str">
        <f>'Revenue Input'!B26</f>
        <v>8293</v>
      </c>
      <c r="C30" s="65" t="str">
        <f>'Revenue Input'!C26</f>
        <v>Title III</v>
      </c>
      <c r="D30" s="112"/>
      <c r="E30" s="112"/>
      <c r="F30" s="112"/>
      <c r="G30" s="112"/>
      <c r="H30" s="112"/>
      <c r="I30" s="112"/>
      <c r="J30" s="112">
        <v>0.25</v>
      </c>
      <c r="K30" s="112"/>
      <c r="L30" s="112"/>
      <c r="M30" s="112">
        <v>0.5</v>
      </c>
      <c r="N30" s="112"/>
      <c r="O30" s="112">
        <v>0.25</v>
      </c>
      <c r="P30" s="112"/>
      <c r="Q30" s="112"/>
      <c r="R30" s="112"/>
      <c r="S30" s="107">
        <f t="shared" si="4"/>
        <v>1</v>
      </c>
    </row>
    <row r="31" spans="1:20" s="31" customFormat="1" ht="18.75" x14ac:dyDescent="0.3">
      <c r="A31" s="47"/>
      <c r="B31" s="65" t="str">
        <f>'Revenue Input'!B27</f>
        <v>8294</v>
      </c>
      <c r="C31" s="65" t="str">
        <f>'Revenue Input'!C27</f>
        <v>Title IV</v>
      </c>
      <c r="D31" s="112"/>
      <c r="E31" s="112"/>
      <c r="F31" s="112"/>
      <c r="G31" s="112"/>
      <c r="H31" s="112"/>
      <c r="I31" s="112"/>
      <c r="J31" s="112">
        <v>0.25</v>
      </c>
      <c r="K31" s="112"/>
      <c r="L31" s="112"/>
      <c r="M31" s="112">
        <v>0.5</v>
      </c>
      <c r="N31" s="112"/>
      <c r="O31" s="112">
        <v>0.25</v>
      </c>
      <c r="P31" s="112"/>
      <c r="Q31" s="112"/>
      <c r="R31" s="112"/>
      <c r="S31" s="107">
        <f t="shared" si="4"/>
        <v>1</v>
      </c>
    </row>
    <row r="32" spans="1:20" s="31" customFormat="1" ht="18.75" x14ac:dyDescent="0.3">
      <c r="A32" s="47"/>
      <c r="B32" s="65" t="str">
        <f>'Revenue Input'!B28</f>
        <v>8295</v>
      </c>
      <c r="C32" s="65" t="str">
        <f>'Revenue Input'!C28</f>
        <v>Title V</v>
      </c>
      <c r="D32" s="112"/>
      <c r="E32" s="112"/>
      <c r="F32" s="112">
        <v>1</v>
      </c>
      <c r="G32" s="112"/>
      <c r="H32" s="112"/>
      <c r="I32" s="112"/>
      <c r="J32" s="112"/>
      <c r="K32" s="112"/>
      <c r="L32" s="112"/>
      <c r="M32" s="112"/>
      <c r="N32" s="112"/>
      <c r="O32" s="112"/>
      <c r="P32" s="112"/>
      <c r="Q32" s="112"/>
      <c r="R32" s="112"/>
      <c r="S32" s="107">
        <f t="shared" si="4"/>
        <v>1</v>
      </c>
    </row>
    <row r="33" spans="1:19" s="31" customFormat="1" ht="18.75" x14ac:dyDescent="0.3">
      <c r="A33" s="47"/>
      <c r="B33" s="65" t="str">
        <f>'Revenue Input'!B29</f>
        <v>8299</v>
      </c>
      <c r="C33" s="65" t="str">
        <f>'Revenue Input'!C29</f>
        <v>Prior Year Federal Revenue</v>
      </c>
      <c r="D33" s="112"/>
      <c r="E33" s="112"/>
      <c r="F33" s="112"/>
      <c r="G33" s="112"/>
      <c r="H33" s="112"/>
      <c r="I33" s="112">
        <v>0.5</v>
      </c>
      <c r="J33" s="112"/>
      <c r="K33" s="112">
        <v>0.4</v>
      </c>
      <c r="L33" s="112"/>
      <c r="M33" s="112"/>
      <c r="N33" s="112">
        <v>0.1</v>
      </c>
      <c r="O33" s="112"/>
      <c r="P33" s="112"/>
      <c r="Q33" s="112"/>
      <c r="R33" s="112"/>
      <c r="S33" s="107">
        <f t="shared" si="4"/>
        <v>1</v>
      </c>
    </row>
    <row r="34" spans="1:19" s="31" customFormat="1" ht="18.75" x14ac:dyDescent="0.3">
      <c r="A34" s="47"/>
      <c r="B34" s="72"/>
      <c r="C34" s="50"/>
      <c r="D34" s="120"/>
      <c r="E34" s="120"/>
      <c r="F34" s="120"/>
      <c r="G34" s="120"/>
      <c r="H34" s="120"/>
      <c r="I34" s="120"/>
      <c r="J34" s="120"/>
      <c r="K34" s="120"/>
      <c r="L34" s="120"/>
      <c r="M34" s="120"/>
      <c r="N34" s="120"/>
      <c r="O34" s="120"/>
      <c r="P34" s="120"/>
      <c r="Q34" s="120"/>
      <c r="R34" s="120"/>
      <c r="S34" s="107"/>
    </row>
    <row r="35" spans="1:19" s="31" customFormat="1" ht="18.75" x14ac:dyDescent="0.3">
      <c r="A35" s="47"/>
      <c r="B35" s="72"/>
      <c r="C35" s="50"/>
      <c r="D35" s="123"/>
      <c r="E35" s="123"/>
      <c r="F35" s="123"/>
      <c r="G35" s="123"/>
      <c r="H35" s="123"/>
      <c r="I35" s="123"/>
      <c r="J35" s="123"/>
      <c r="K35" s="123"/>
      <c r="L35" s="123"/>
      <c r="M35" s="123"/>
      <c r="N35" s="123"/>
      <c r="O35" s="123"/>
      <c r="P35" s="123"/>
      <c r="Q35" s="123"/>
      <c r="R35" s="123"/>
    </row>
    <row r="36" spans="1:19" s="31" customFormat="1" ht="18.75" x14ac:dyDescent="0.3">
      <c r="B36" s="47" t="s">
        <v>808</v>
      </c>
      <c r="C36" s="50"/>
      <c r="D36" s="123"/>
      <c r="E36" s="123"/>
      <c r="F36" s="123"/>
      <c r="G36" s="123"/>
      <c r="H36" s="123"/>
      <c r="I36" s="123"/>
      <c r="J36" s="123"/>
      <c r="K36" s="123"/>
      <c r="L36" s="123"/>
      <c r="M36" s="123"/>
      <c r="N36" s="123"/>
      <c r="O36" s="123"/>
      <c r="P36" s="123"/>
      <c r="Q36" s="123"/>
      <c r="R36" s="123"/>
    </row>
    <row r="37" spans="1:19" s="31" customFormat="1" ht="18.75" x14ac:dyDescent="0.3">
      <c r="A37" s="47"/>
      <c r="B37" s="65" t="str">
        <f>'Revenue Input'!B33</f>
        <v>8660</v>
      </c>
      <c r="C37" s="65" t="str">
        <f>'Revenue Input'!C33</f>
        <v>Interest</v>
      </c>
      <c r="D37" s="117">
        <v>8.3000000000000004E-2</v>
      </c>
      <c r="E37" s="117">
        <v>8.3000000000000004E-2</v>
      </c>
      <c r="F37" s="117">
        <v>8.3000000000000004E-2</v>
      </c>
      <c r="G37" s="117">
        <v>8.3000000000000004E-2</v>
      </c>
      <c r="H37" s="117">
        <v>8.3000000000000004E-2</v>
      </c>
      <c r="I37" s="117">
        <v>8.3000000000000004E-2</v>
      </c>
      <c r="J37" s="117">
        <v>8.3000000000000004E-2</v>
      </c>
      <c r="K37" s="117">
        <v>8.3000000000000004E-2</v>
      </c>
      <c r="L37" s="117">
        <v>8.4000000000000005E-2</v>
      </c>
      <c r="M37" s="117">
        <v>8.4000000000000005E-2</v>
      </c>
      <c r="N37" s="117">
        <v>8.4000000000000005E-2</v>
      </c>
      <c r="O37" s="117">
        <v>8.4000000000000005E-2</v>
      </c>
      <c r="P37" s="112"/>
      <c r="Q37" s="112"/>
      <c r="R37" s="112"/>
      <c r="S37" s="107">
        <f t="shared" ref="S37:S49" si="5">SUM(D37:R37)</f>
        <v>0.99999999999999989</v>
      </c>
    </row>
    <row r="38" spans="1:19" s="31" customFormat="1" ht="18.75" x14ac:dyDescent="0.3">
      <c r="A38" s="47"/>
      <c r="B38" s="65" t="str">
        <f>'Revenue Input'!B34</f>
        <v>8782</v>
      </c>
      <c r="C38" s="65" t="str">
        <f>'Revenue Input'!C34</f>
        <v>All Other Transfers from County Offices</v>
      </c>
      <c r="D38" s="117"/>
      <c r="E38" s="117"/>
      <c r="F38" s="117">
        <v>0.1</v>
      </c>
      <c r="G38" s="117">
        <v>0.1</v>
      </c>
      <c r="H38" s="117">
        <v>0.1</v>
      </c>
      <c r="I38" s="117">
        <v>0.1</v>
      </c>
      <c r="J38" s="117">
        <v>0.1</v>
      </c>
      <c r="K38" s="117">
        <v>0.1</v>
      </c>
      <c r="L38" s="117">
        <v>0.1</v>
      </c>
      <c r="M38" s="117">
        <v>0.1</v>
      </c>
      <c r="N38" s="117">
        <v>0.1</v>
      </c>
      <c r="O38" s="117">
        <v>0.1</v>
      </c>
      <c r="P38" s="112"/>
      <c r="Q38" s="112"/>
      <c r="R38" s="112"/>
      <c r="S38" s="107">
        <f t="shared" si="5"/>
        <v>0.99999999999999989</v>
      </c>
    </row>
    <row r="39" spans="1:19" s="31" customFormat="1" ht="18.75" x14ac:dyDescent="0.3">
      <c r="A39" s="47"/>
      <c r="B39" s="65" t="str">
        <f>'Revenue Input'!B35</f>
        <v>8784</v>
      </c>
      <c r="C39" s="65" t="str">
        <f>'Revenue Input'!C35</f>
        <v>All Other Transfers from Other Locations</v>
      </c>
      <c r="D39" s="117"/>
      <c r="E39" s="117"/>
      <c r="F39" s="117">
        <v>0.1</v>
      </c>
      <c r="G39" s="117">
        <v>0.1</v>
      </c>
      <c r="H39" s="117">
        <v>0.1</v>
      </c>
      <c r="I39" s="117">
        <v>0.1</v>
      </c>
      <c r="J39" s="117">
        <v>0.1</v>
      </c>
      <c r="K39" s="117">
        <v>0.1</v>
      </c>
      <c r="L39" s="117">
        <v>0.1</v>
      </c>
      <c r="M39" s="117">
        <v>0.1</v>
      </c>
      <c r="N39" s="117">
        <v>0.1</v>
      </c>
      <c r="O39" s="117">
        <v>0.1</v>
      </c>
      <c r="P39" s="112"/>
      <c r="Q39" s="112"/>
      <c r="R39" s="112"/>
      <c r="S39" s="107">
        <f t="shared" si="5"/>
        <v>0.99999999999999989</v>
      </c>
    </row>
    <row r="40" spans="1:19" s="31" customFormat="1" x14ac:dyDescent="0.25">
      <c r="A40" s="49"/>
      <c r="B40" s="65" t="str">
        <f>'Revenue Input'!B36</f>
        <v>8785</v>
      </c>
      <c r="C40" s="65" t="str">
        <f>'Revenue Input'!C36</f>
        <v>CMO Management fee</v>
      </c>
      <c r="D40" s="117"/>
      <c r="E40" s="117"/>
      <c r="F40" s="117">
        <v>0.1</v>
      </c>
      <c r="G40" s="117">
        <v>0.1</v>
      </c>
      <c r="H40" s="117">
        <v>0.1</v>
      </c>
      <c r="I40" s="117">
        <v>0.1</v>
      </c>
      <c r="J40" s="117">
        <v>0.1</v>
      </c>
      <c r="K40" s="117">
        <v>0.1</v>
      </c>
      <c r="L40" s="117">
        <v>0.1</v>
      </c>
      <c r="M40" s="117">
        <v>0.1</v>
      </c>
      <c r="N40" s="117">
        <v>0.1</v>
      </c>
      <c r="O40" s="117">
        <v>0.1</v>
      </c>
      <c r="P40" s="112"/>
      <c r="Q40" s="112"/>
      <c r="R40" s="112"/>
      <c r="S40" s="107">
        <f t="shared" si="5"/>
        <v>0.99999999999999989</v>
      </c>
    </row>
    <row r="41" spans="1:19" s="31" customFormat="1" x14ac:dyDescent="0.25">
      <c r="A41" s="50"/>
      <c r="B41" s="65" t="str">
        <f>'Revenue Input'!B37</f>
        <v>8792</v>
      </c>
      <c r="C41" s="65" t="str">
        <f>'Revenue Input'!C37</f>
        <v>Special Ed - AB 602</v>
      </c>
      <c r="D41" s="117"/>
      <c r="E41" s="117"/>
      <c r="F41" s="117">
        <v>0.1</v>
      </c>
      <c r="G41" s="117">
        <v>0.1</v>
      </c>
      <c r="H41" s="117">
        <v>0.1</v>
      </c>
      <c r="I41" s="117">
        <v>0.1</v>
      </c>
      <c r="J41" s="117">
        <v>0.1</v>
      </c>
      <c r="K41" s="117">
        <v>0.1</v>
      </c>
      <c r="L41" s="117">
        <v>0.1</v>
      </c>
      <c r="M41" s="117">
        <v>0.1</v>
      </c>
      <c r="N41" s="117">
        <v>0.1</v>
      </c>
      <c r="O41" s="117">
        <v>0.1</v>
      </c>
      <c r="P41" s="112"/>
      <c r="Q41" s="112"/>
      <c r="R41" s="112"/>
      <c r="S41" s="107">
        <f t="shared" si="5"/>
        <v>0.99999999999999989</v>
      </c>
    </row>
    <row r="42" spans="1:19" s="31" customFormat="1" ht="18.75" x14ac:dyDescent="0.3">
      <c r="A42" s="47"/>
      <c r="B42" s="65" t="str">
        <f>'Revenue Input'!B38</f>
        <v>8980</v>
      </c>
      <c r="C42" s="65" t="str">
        <f>'Revenue Input'!C38</f>
        <v>Student Lunch Revenue</v>
      </c>
      <c r="D42" s="117"/>
      <c r="E42" s="117">
        <v>0.05</v>
      </c>
      <c r="F42" s="117">
        <v>0.1</v>
      </c>
      <c r="G42" s="117">
        <v>0.1</v>
      </c>
      <c r="H42" s="117">
        <v>0.1</v>
      </c>
      <c r="I42" s="117">
        <v>0.1</v>
      </c>
      <c r="J42" s="117">
        <v>0.1</v>
      </c>
      <c r="K42" s="117">
        <v>0.1</v>
      </c>
      <c r="L42" s="117">
        <v>0.1</v>
      </c>
      <c r="M42" s="117">
        <v>0.1</v>
      </c>
      <c r="N42" s="117">
        <v>0.1</v>
      </c>
      <c r="O42" s="117">
        <v>0.05</v>
      </c>
      <c r="P42" s="112"/>
      <c r="Q42" s="112"/>
      <c r="R42" s="112"/>
      <c r="S42" s="107">
        <f t="shared" si="5"/>
        <v>0.99999999999999989</v>
      </c>
    </row>
    <row r="43" spans="1:19" s="31" customFormat="1" ht="18.75" x14ac:dyDescent="0.3">
      <c r="A43" s="47"/>
      <c r="B43" s="65" t="str">
        <f>'Revenue Input'!B39</f>
        <v>8982</v>
      </c>
      <c r="C43" s="65" t="str">
        <f>'Revenue Input'!C39</f>
        <v>Foundation Grants</v>
      </c>
      <c r="D43" s="117">
        <v>1</v>
      </c>
      <c r="E43" s="117"/>
      <c r="F43" s="117">
        <v>0</v>
      </c>
      <c r="G43" s="117">
        <v>0</v>
      </c>
      <c r="H43" s="117">
        <v>0</v>
      </c>
      <c r="I43" s="117">
        <v>0</v>
      </c>
      <c r="J43" s="117">
        <v>0</v>
      </c>
      <c r="K43" s="117">
        <v>0</v>
      </c>
      <c r="L43" s="117">
        <v>0</v>
      </c>
      <c r="M43" s="117">
        <v>0</v>
      </c>
      <c r="N43" s="117">
        <v>0</v>
      </c>
      <c r="O43" s="117">
        <v>0</v>
      </c>
      <c r="P43" s="112"/>
      <c r="Q43" s="112"/>
      <c r="R43" s="112"/>
      <c r="S43" s="107">
        <f t="shared" si="5"/>
        <v>1</v>
      </c>
    </row>
    <row r="44" spans="1:19" s="31" customFormat="1" ht="18.75" x14ac:dyDescent="0.3">
      <c r="A44" s="47"/>
      <c r="B44" s="65" t="str">
        <f>'Revenue Input'!B40</f>
        <v>8983</v>
      </c>
      <c r="C44" s="65" t="str">
        <f>'Revenue Input'!C40</f>
        <v>All Other Local Revenue</v>
      </c>
      <c r="D44" s="117">
        <v>3.6999999999999998E-2</v>
      </c>
      <c r="E44" s="117">
        <v>4.0000000000000001E-3</v>
      </c>
      <c r="F44" s="117">
        <v>0</v>
      </c>
      <c r="G44" s="117">
        <v>0.19900000000000001</v>
      </c>
      <c r="H44" s="117">
        <v>3.6999999999999998E-2</v>
      </c>
      <c r="I44" s="117">
        <v>0.12</v>
      </c>
      <c r="J44" s="117">
        <v>0.12</v>
      </c>
      <c r="K44" s="117">
        <v>0.12</v>
      </c>
      <c r="L44" s="117">
        <v>0.12</v>
      </c>
      <c r="M44" s="117">
        <v>0.12</v>
      </c>
      <c r="N44" s="117">
        <v>0.12</v>
      </c>
      <c r="O44" s="117">
        <v>3.0000000000000001E-3</v>
      </c>
      <c r="P44" s="112"/>
      <c r="Q44" s="112"/>
      <c r="R44" s="112"/>
      <c r="S44" s="107">
        <f t="shared" si="5"/>
        <v>0.99999999999999989</v>
      </c>
    </row>
    <row r="45" spans="1:19" s="31" customFormat="1" ht="18.75" x14ac:dyDescent="0.3">
      <c r="A45" s="47"/>
      <c r="B45" s="65" t="str">
        <f>'Revenue Input'!B41</f>
        <v>8984</v>
      </c>
      <c r="C45" s="65" t="str">
        <f>'Revenue Input'!C41</f>
        <v>Field Trip Revenue</v>
      </c>
      <c r="D45" s="117"/>
      <c r="E45" s="117"/>
      <c r="F45" s="117">
        <v>0.1</v>
      </c>
      <c r="G45" s="117">
        <v>0.1</v>
      </c>
      <c r="H45" s="117">
        <v>0.1</v>
      </c>
      <c r="I45" s="117">
        <v>0.1</v>
      </c>
      <c r="J45" s="117">
        <v>0.1</v>
      </c>
      <c r="K45" s="117">
        <v>0.1</v>
      </c>
      <c r="L45" s="117">
        <v>0.1</v>
      </c>
      <c r="M45" s="117">
        <v>0.1</v>
      </c>
      <c r="N45" s="117">
        <v>0.1</v>
      </c>
      <c r="O45" s="117">
        <v>0.1</v>
      </c>
      <c r="P45" s="112"/>
      <c r="Q45" s="112"/>
      <c r="R45" s="112"/>
      <c r="S45" s="107">
        <f t="shared" si="5"/>
        <v>0.99999999999999989</v>
      </c>
    </row>
    <row r="46" spans="1:19" s="31" customFormat="1" ht="18.75" x14ac:dyDescent="0.3">
      <c r="A46" s="47"/>
      <c r="B46" s="65" t="str">
        <f>'Revenue Input'!B42</f>
        <v>8985</v>
      </c>
      <c r="C46" s="65" t="str">
        <f>'Revenue Input'!C42</f>
        <v>School Site Fundraising</v>
      </c>
      <c r="D46" s="117">
        <v>8.9999999999999993E-3</v>
      </c>
      <c r="E46" s="117">
        <v>6.0000000000000001E-3</v>
      </c>
      <c r="F46" s="117">
        <v>0.12076000000000001</v>
      </c>
      <c r="G46" s="117">
        <v>0.123138</v>
      </c>
      <c r="H46" s="117">
        <v>6.0000000000000001E-3</v>
      </c>
      <c r="I46" s="117">
        <v>0.1</v>
      </c>
      <c r="J46" s="117">
        <v>0.11</v>
      </c>
      <c r="K46" s="117">
        <v>0.11</v>
      </c>
      <c r="L46" s="117">
        <v>0.11</v>
      </c>
      <c r="M46" s="117">
        <v>0.11</v>
      </c>
      <c r="N46" s="117">
        <v>0.11</v>
      </c>
      <c r="O46" s="117">
        <v>8.5000000000000006E-2</v>
      </c>
      <c r="P46" s="112"/>
      <c r="Q46" s="112"/>
      <c r="R46" s="112"/>
      <c r="S46" s="107">
        <f>SUM(D46:R46)</f>
        <v>0.99989799999999984</v>
      </c>
    </row>
    <row r="47" spans="1:19" s="31" customFormat="1" ht="18.75" x14ac:dyDescent="0.3">
      <c r="A47" s="47"/>
      <c r="B47" s="65" t="str">
        <f>'Revenue Input'!B43</f>
        <v>8986</v>
      </c>
      <c r="C47" s="65" t="str">
        <f>'Revenue Input'!C43</f>
        <v>Rental Income</v>
      </c>
      <c r="D47" s="117"/>
      <c r="E47" s="117"/>
      <c r="F47" s="117">
        <v>0.1</v>
      </c>
      <c r="G47" s="117">
        <v>0.1</v>
      </c>
      <c r="H47" s="117">
        <v>0.1</v>
      </c>
      <c r="I47" s="117">
        <v>0.1</v>
      </c>
      <c r="J47" s="117">
        <v>0.1</v>
      </c>
      <c r="K47" s="117">
        <v>0.1</v>
      </c>
      <c r="L47" s="117">
        <v>0.1</v>
      </c>
      <c r="M47" s="117">
        <v>0.1</v>
      </c>
      <c r="N47" s="117">
        <v>0.1</v>
      </c>
      <c r="O47" s="117">
        <v>0.1</v>
      </c>
      <c r="P47" s="112"/>
      <c r="Q47" s="112"/>
      <c r="R47" s="112"/>
      <c r="S47" s="107">
        <f>SUM(D47:R47)</f>
        <v>0.99999999999999989</v>
      </c>
    </row>
    <row r="48" spans="1:19" s="31" customFormat="1" ht="18.75" x14ac:dyDescent="0.3">
      <c r="A48" s="47"/>
      <c r="B48" s="65" t="str">
        <f>'Revenue Input'!B44</f>
        <v>8989</v>
      </c>
      <c r="C48" s="65" t="str">
        <f>'Revenue Input'!C44</f>
        <v>Fees for Service</v>
      </c>
      <c r="D48" s="117"/>
      <c r="E48" s="117"/>
      <c r="F48" s="117">
        <v>0.1</v>
      </c>
      <c r="G48" s="117">
        <v>0.1</v>
      </c>
      <c r="H48" s="117">
        <v>0.1</v>
      </c>
      <c r="I48" s="117">
        <v>0.1</v>
      </c>
      <c r="J48" s="117">
        <v>0.1</v>
      </c>
      <c r="K48" s="117">
        <v>0.1</v>
      </c>
      <c r="L48" s="117">
        <v>0.1</v>
      </c>
      <c r="M48" s="117">
        <v>0.1</v>
      </c>
      <c r="N48" s="117">
        <v>0.1</v>
      </c>
      <c r="O48" s="117">
        <v>0.1</v>
      </c>
      <c r="P48" s="112"/>
      <c r="Q48" s="112"/>
      <c r="R48" s="112"/>
      <c r="S48" s="107">
        <f>SUM(D48:R48)</f>
        <v>0.99999999999999989</v>
      </c>
    </row>
    <row r="49" spans="1:19" s="31" customFormat="1" ht="18.75" x14ac:dyDescent="0.3">
      <c r="A49" s="47"/>
      <c r="B49" s="65" t="str">
        <f>'Revenue Input'!B45</f>
        <v>8999</v>
      </c>
      <c r="C49" s="65" t="str">
        <f>'Revenue Input'!C45</f>
        <v>Revenue Suspense</v>
      </c>
      <c r="D49" s="117"/>
      <c r="E49" s="117"/>
      <c r="F49" s="117">
        <v>0.1</v>
      </c>
      <c r="G49" s="117">
        <v>0.1</v>
      </c>
      <c r="H49" s="117">
        <v>0.1</v>
      </c>
      <c r="I49" s="117">
        <v>0.1</v>
      </c>
      <c r="J49" s="117">
        <v>0.1</v>
      </c>
      <c r="K49" s="117">
        <v>0.1</v>
      </c>
      <c r="L49" s="117">
        <v>0.1</v>
      </c>
      <c r="M49" s="117">
        <v>0.1</v>
      </c>
      <c r="N49" s="117">
        <v>0.1</v>
      </c>
      <c r="O49" s="117">
        <v>0.1</v>
      </c>
      <c r="P49" s="112"/>
      <c r="Q49" s="112"/>
      <c r="R49" s="112"/>
      <c r="S49" s="107">
        <f t="shared" si="5"/>
        <v>0.99999999999999989</v>
      </c>
    </row>
    <row r="50" spans="1:19" s="31" customFormat="1" ht="18.75" x14ac:dyDescent="0.3">
      <c r="A50" s="47"/>
      <c r="B50" s="72"/>
      <c r="C50" s="50"/>
      <c r="D50" s="119"/>
      <c r="E50" s="119"/>
      <c r="F50" s="119"/>
      <c r="G50" s="119"/>
      <c r="H50" s="119"/>
      <c r="I50" s="119"/>
      <c r="J50" s="119"/>
      <c r="K50" s="119"/>
      <c r="L50" s="119"/>
      <c r="M50" s="119"/>
      <c r="N50" s="119"/>
      <c r="O50" s="119"/>
      <c r="P50" s="100"/>
      <c r="Q50" s="100"/>
      <c r="R50" s="100"/>
      <c r="S50" s="107"/>
    </row>
    <row r="51" spans="1:19" s="31" customFormat="1" ht="18.75" x14ac:dyDescent="0.3">
      <c r="A51" s="47"/>
      <c r="B51" s="72"/>
      <c r="C51" s="50"/>
      <c r="D51" s="119"/>
      <c r="E51" s="119"/>
      <c r="F51" s="119"/>
      <c r="G51" s="119"/>
      <c r="H51" s="119"/>
      <c r="I51" s="119"/>
      <c r="J51" s="119"/>
      <c r="K51" s="119"/>
      <c r="L51" s="119"/>
      <c r="M51" s="119"/>
      <c r="N51" s="119"/>
      <c r="O51" s="119"/>
      <c r="P51" s="100"/>
      <c r="Q51" s="100"/>
      <c r="R51" s="100"/>
      <c r="S51" s="107"/>
    </row>
    <row r="52" spans="1:19" s="31" customFormat="1" ht="18.75" x14ac:dyDescent="0.3">
      <c r="A52" s="47"/>
      <c r="B52" s="72"/>
      <c r="C52" s="50"/>
      <c r="D52" s="100"/>
      <c r="E52" s="100"/>
      <c r="F52" s="100"/>
      <c r="G52" s="100"/>
      <c r="H52" s="100"/>
      <c r="I52" s="100"/>
      <c r="J52" s="100"/>
      <c r="K52" s="100"/>
      <c r="L52" s="100"/>
      <c r="M52" s="100"/>
      <c r="N52" s="100"/>
      <c r="O52" s="100"/>
      <c r="P52" s="100"/>
      <c r="Q52" s="100"/>
      <c r="R52" s="100"/>
    </row>
    <row r="53" spans="1:19" s="31" customFormat="1" ht="18.75" x14ac:dyDescent="0.3">
      <c r="A53" s="47" t="s">
        <v>815</v>
      </c>
      <c r="B53" s="73"/>
      <c r="C53" s="34"/>
      <c r="D53" s="101"/>
      <c r="E53" s="101"/>
      <c r="F53" s="101"/>
      <c r="G53" s="101"/>
      <c r="H53" s="101"/>
      <c r="I53" s="101"/>
      <c r="J53" s="101"/>
      <c r="K53" s="101"/>
      <c r="L53" s="101"/>
      <c r="M53" s="101"/>
      <c r="N53" s="101"/>
      <c r="O53" s="101"/>
      <c r="P53" s="101"/>
      <c r="Q53" s="101"/>
      <c r="R53" s="101"/>
    </row>
    <row r="54" spans="1:19" x14ac:dyDescent="0.25">
      <c r="A54" s="1"/>
      <c r="B54" s="34" t="s">
        <v>752</v>
      </c>
      <c r="C54" s="3"/>
    </row>
    <row r="55" spans="1:19" x14ac:dyDescent="0.25">
      <c r="A55" s="36"/>
      <c r="B55" s="67" t="str">
        <f>'Expenses Summary'!B8</f>
        <v>1100</v>
      </c>
      <c r="C55" s="67" t="str">
        <f>'Expenses Summary'!C8</f>
        <v>Teachers'  Salaries</v>
      </c>
      <c r="D55" s="112">
        <v>0</v>
      </c>
      <c r="E55" s="112">
        <v>9.1999999999999998E-2</v>
      </c>
      <c r="F55" s="112">
        <v>9.1999999999999998E-2</v>
      </c>
      <c r="G55" s="112">
        <v>9.1999999999999998E-2</v>
      </c>
      <c r="H55" s="112">
        <v>9.1999999999999998E-2</v>
      </c>
      <c r="I55" s="112">
        <v>9.1999999999999998E-2</v>
      </c>
      <c r="J55" s="112">
        <v>9.1999999999999998E-2</v>
      </c>
      <c r="K55" s="112">
        <v>9.1999999999999998E-2</v>
      </c>
      <c r="L55" s="112">
        <v>9.1999999999999998E-2</v>
      </c>
      <c r="M55" s="112">
        <v>9.1999999999999998E-2</v>
      </c>
      <c r="N55" s="112">
        <v>9.1999999999999998E-2</v>
      </c>
      <c r="O55" s="112">
        <v>8.3000000000000004E-2</v>
      </c>
      <c r="P55" s="112"/>
      <c r="Q55" s="99"/>
      <c r="R55" s="99"/>
      <c r="S55" s="293">
        <f>SUM(D55:R55)</f>
        <v>1.0029999999999999</v>
      </c>
    </row>
    <row r="56" spans="1:19" x14ac:dyDescent="0.25">
      <c r="A56" s="36"/>
      <c r="B56" s="67" t="str">
        <f>'Expenses Summary'!B9</f>
        <v>1105</v>
      </c>
      <c r="C56" s="67" t="str">
        <f>'Expenses Summary'!C9</f>
        <v>Teachers'  Salaries - Extra Duty Pay</v>
      </c>
      <c r="D56" s="112"/>
      <c r="E56" s="112"/>
      <c r="F56" s="112"/>
      <c r="G56" s="112"/>
      <c r="H56" s="112"/>
      <c r="I56" s="112">
        <v>1</v>
      </c>
      <c r="J56" s="112"/>
      <c r="K56" s="112"/>
      <c r="L56" s="112"/>
      <c r="M56" s="112"/>
      <c r="N56" s="112"/>
      <c r="O56" s="112"/>
      <c r="P56" s="99"/>
      <c r="Q56" s="99"/>
      <c r="R56" s="99"/>
      <c r="S56" s="293">
        <f t="shared" ref="S56:S62" si="6">SUM(D56:R56)</f>
        <v>1</v>
      </c>
    </row>
    <row r="57" spans="1:19" x14ac:dyDescent="0.25">
      <c r="A57" s="36"/>
      <c r="B57" s="67" t="str">
        <f>'Expenses Summary'!B10</f>
        <v>1120</v>
      </c>
      <c r="C57" s="67" t="str">
        <f>'Expenses Summary'!C10</f>
        <v>Substitute Expense</v>
      </c>
      <c r="D57" s="112">
        <v>0</v>
      </c>
      <c r="E57" s="112">
        <v>0.05</v>
      </c>
      <c r="F57" s="117">
        <v>0.1</v>
      </c>
      <c r="G57" s="117">
        <v>0.1</v>
      </c>
      <c r="H57" s="117">
        <v>0.1</v>
      </c>
      <c r="I57" s="117">
        <v>0.1</v>
      </c>
      <c r="J57" s="117">
        <v>0.1</v>
      </c>
      <c r="K57" s="117">
        <v>0.1</v>
      </c>
      <c r="L57" s="117">
        <v>0.1</v>
      </c>
      <c r="M57" s="117">
        <v>0.1</v>
      </c>
      <c r="N57" s="117">
        <v>0.1</v>
      </c>
      <c r="O57" s="117">
        <v>0.05</v>
      </c>
      <c r="P57" s="99"/>
      <c r="Q57" s="99"/>
      <c r="R57" s="99"/>
      <c r="S57" s="293">
        <f t="shared" si="6"/>
        <v>0.99999999999999989</v>
      </c>
    </row>
    <row r="58" spans="1:19" x14ac:dyDescent="0.25">
      <c r="A58" s="36"/>
      <c r="B58" s="67" t="str">
        <f>'Expenses Summary'!B11</f>
        <v>1200</v>
      </c>
      <c r="C58" s="67" t="str">
        <f>'Expenses Summary'!C11</f>
        <v>Certificated Pupil Support Salaries</v>
      </c>
      <c r="D58" s="112">
        <v>0</v>
      </c>
      <c r="E58" s="112">
        <v>0</v>
      </c>
      <c r="F58" s="117">
        <v>0.1</v>
      </c>
      <c r="G58" s="117">
        <v>0.1</v>
      </c>
      <c r="H58" s="117">
        <v>0.1</v>
      </c>
      <c r="I58" s="117">
        <v>0.1</v>
      </c>
      <c r="J58" s="117">
        <v>0.1</v>
      </c>
      <c r="K58" s="117">
        <v>0.1</v>
      </c>
      <c r="L58" s="117">
        <v>0.1</v>
      </c>
      <c r="M58" s="117">
        <v>0.1</v>
      </c>
      <c r="N58" s="117">
        <v>0.1</v>
      </c>
      <c r="O58" s="117">
        <v>0.1</v>
      </c>
      <c r="P58" s="99"/>
      <c r="Q58" s="99"/>
      <c r="R58" s="99"/>
      <c r="S58" s="293">
        <f t="shared" si="6"/>
        <v>0.99999999999999989</v>
      </c>
    </row>
    <row r="59" spans="1:19" x14ac:dyDescent="0.25">
      <c r="A59" s="36"/>
      <c r="B59" s="67" t="str">
        <f>'Expenses Summary'!B13</f>
        <v>1300</v>
      </c>
      <c r="C59" s="67" t="str">
        <f>'Expenses Summary'!C13</f>
        <v>Certificated Supervisor and Administrator Salaries</v>
      </c>
      <c r="D59" s="117">
        <v>8.3000000000000004E-2</v>
      </c>
      <c r="E59" s="117">
        <v>8.3000000000000004E-2</v>
      </c>
      <c r="F59" s="117">
        <v>8.3000000000000004E-2</v>
      </c>
      <c r="G59" s="117">
        <v>8.3000000000000004E-2</v>
      </c>
      <c r="H59" s="117">
        <v>8.3000000000000004E-2</v>
      </c>
      <c r="I59" s="117">
        <v>8.3000000000000004E-2</v>
      </c>
      <c r="J59" s="117">
        <v>8.3000000000000004E-2</v>
      </c>
      <c r="K59" s="117">
        <v>8.3000000000000004E-2</v>
      </c>
      <c r="L59" s="117">
        <v>8.4000000000000005E-2</v>
      </c>
      <c r="M59" s="117">
        <v>8.4000000000000005E-2</v>
      </c>
      <c r="N59" s="117">
        <v>8.4000000000000005E-2</v>
      </c>
      <c r="O59" s="117">
        <v>8.4000000000000005E-2</v>
      </c>
      <c r="P59" s="99"/>
      <c r="Q59" s="99"/>
      <c r="R59" s="99"/>
      <c r="S59" s="293">
        <f t="shared" si="6"/>
        <v>0.99999999999999989</v>
      </c>
    </row>
    <row r="60" spans="1:19" x14ac:dyDescent="0.25">
      <c r="A60" s="36"/>
      <c r="B60" s="67" t="str">
        <f>'Expenses Summary'!B14</f>
        <v>1305</v>
      </c>
      <c r="C60" s="67" t="str">
        <f>'Expenses Summary'!C14</f>
        <v>Certificated Supervisor and Administrator Extra Duty</v>
      </c>
      <c r="D60" s="99"/>
      <c r="E60" s="99"/>
      <c r="F60" s="99"/>
      <c r="G60" s="99"/>
      <c r="H60" s="99"/>
      <c r="I60" s="99">
        <v>1</v>
      </c>
      <c r="J60" s="99"/>
      <c r="K60" s="99"/>
      <c r="L60" s="99"/>
      <c r="M60" s="99"/>
      <c r="N60" s="99"/>
      <c r="O60" s="99"/>
      <c r="P60" s="99"/>
      <c r="Q60" s="99"/>
      <c r="R60" s="99"/>
      <c r="S60" s="293">
        <f t="shared" si="6"/>
        <v>1</v>
      </c>
    </row>
    <row r="61" spans="1:19" x14ac:dyDescent="0.25">
      <c r="A61" s="36"/>
      <c r="B61" s="67" t="str">
        <f>'Expenses Summary'!B15</f>
        <v>1900</v>
      </c>
      <c r="C61" s="67" t="str">
        <f>'Expenses Summary'!C15</f>
        <v>Other Certificated Salaries</v>
      </c>
      <c r="D61" s="112">
        <v>0</v>
      </c>
      <c r="E61" s="112">
        <v>9.1666666666666702E-2</v>
      </c>
      <c r="F61" s="112">
        <v>9.1666666666666702E-2</v>
      </c>
      <c r="G61" s="112">
        <v>9.1666666666666702E-2</v>
      </c>
      <c r="H61" s="112">
        <v>9.1666666666666702E-2</v>
      </c>
      <c r="I61" s="112">
        <v>9.1666666666666702E-2</v>
      </c>
      <c r="J61" s="112">
        <v>9.1666666666666702E-2</v>
      </c>
      <c r="K61" s="112">
        <v>9.1666666666666702E-2</v>
      </c>
      <c r="L61" s="112">
        <v>9.1666666666666702E-2</v>
      </c>
      <c r="M61" s="112">
        <v>9.1666666666666702E-2</v>
      </c>
      <c r="N61" s="112">
        <v>9.1666666666666702E-2</v>
      </c>
      <c r="O61" s="112">
        <v>8.3333333332999998E-2</v>
      </c>
      <c r="P61" s="99"/>
      <c r="Q61" s="99"/>
      <c r="R61" s="99"/>
      <c r="S61" s="293">
        <f t="shared" si="6"/>
        <v>0.99999999999966682</v>
      </c>
    </row>
    <row r="62" spans="1:19" x14ac:dyDescent="0.25">
      <c r="A62" s="36"/>
      <c r="B62" s="67" t="str">
        <f>'Expenses Summary'!B16</f>
        <v>1910</v>
      </c>
      <c r="C62" s="67" t="str">
        <f>'Expenses Summary'!C16</f>
        <v>Other Certificated Overtime</v>
      </c>
      <c r="D62" s="112">
        <v>0</v>
      </c>
      <c r="E62" s="112">
        <v>9.1666666666666702E-2</v>
      </c>
      <c r="F62" s="112">
        <v>9.1666666666666702E-2</v>
      </c>
      <c r="G62" s="112">
        <v>9.1666666666666702E-2</v>
      </c>
      <c r="H62" s="112">
        <v>9.1666666666666702E-2</v>
      </c>
      <c r="I62" s="112">
        <v>9.1666666666666702E-2</v>
      </c>
      <c r="J62" s="112">
        <v>9.1666666666666702E-2</v>
      </c>
      <c r="K62" s="112">
        <v>9.1666666666666702E-2</v>
      </c>
      <c r="L62" s="112">
        <v>9.1666666666666702E-2</v>
      </c>
      <c r="M62" s="112">
        <v>9.1666666666666702E-2</v>
      </c>
      <c r="N62" s="112">
        <v>9.1666666666666702E-2</v>
      </c>
      <c r="O62" s="112">
        <v>8.3333333332999998E-2</v>
      </c>
      <c r="P62" s="99"/>
      <c r="Q62" s="99"/>
      <c r="R62" s="99"/>
      <c r="S62" s="293">
        <f t="shared" si="6"/>
        <v>0.99999999999966682</v>
      </c>
    </row>
    <row r="63" spans="1:19" x14ac:dyDescent="0.25">
      <c r="A63" s="36"/>
      <c r="B63" s="88"/>
      <c r="C63" s="93"/>
      <c r="D63" s="100"/>
      <c r="E63" s="100"/>
      <c r="F63" s="119"/>
      <c r="G63" s="119"/>
      <c r="H63" s="119"/>
      <c r="I63" s="119"/>
      <c r="J63" s="119"/>
      <c r="K63" s="119"/>
      <c r="L63" s="119"/>
      <c r="M63" s="119"/>
      <c r="N63" s="119"/>
      <c r="O63" s="119"/>
      <c r="P63" s="100"/>
      <c r="Q63" s="100"/>
      <c r="R63" s="100"/>
      <c r="S63" s="293"/>
    </row>
    <row r="64" spans="1:19" s="31" customFormat="1" x14ac:dyDescent="0.25">
      <c r="A64" s="36"/>
      <c r="B64" s="40"/>
      <c r="C64" s="3"/>
      <c r="D64" s="102"/>
      <c r="E64" s="102"/>
      <c r="F64" s="102"/>
      <c r="G64" s="102"/>
      <c r="H64" s="102"/>
      <c r="I64" s="102"/>
      <c r="J64" s="102"/>
      <c r="K64" s="102"/>
      <c r="L64" s="102"/>
      <c r="M64" s="102"/>
      <c r="N64" s="102"/>
      <c r="O64" s="102"/>
      <c r="P64" s="102"/>
      <c r="Q64" s="102"/>
      <c r="R64" s="102"/>
      <c r="S64" s="293"/>
    </row>
    <row r="65" spans="1:19" s="31" customFormat="1" x14ac:dyDescent="0.25">
      <c r="B65" s="5" t="s">
        <v>753</v>
      </c>
      <c r="C65" s="3"/>
      <c r="D65" s="102"/>
      <c r="E65" s="102"/>
      <c r="F65" s="102"/>
      <c r="G65" s="102"/>
      <c r="H65" s="102"/>
      <c r="I65" s="102"/>
      <c r="J65" s="102"/>
      <c r="K65" s="102"/>
      <c r="L65" s="102"/>
      <c r="M65" s="102"/>
      <c r="N65" s="102"/>
      <c r="O65" s="102"/>
      <c r="P65" s="102"/>
      <c r="Q65" s="102"/>
      <c r="R65" s="102"/>
      <c r="S65" s="293"/>
    </row>
    <row r="66" spans="1:19" s="31" customFormat="1" x14ac:dyDescent="0.25">
      <c r="A66" s="36"/>
      <c r="B66" s="67" t="str">
        <f>'Expenses Summary'!B20</f>
        <v>2100</v>
      </c>
      <c r="C66" s="67" t="str">
        <f>'Expenses Summary'!C20</f>
        <v>Instructional Aide Salaries</v>
      </c>
      <c r="D66" s="112">
        <v>4.0000000000000001E-3</v>
      </c>
      <c r="E66" s="112">
        <v>0</v>
      </c>
      <c r="F66" s="117">
        <v>0.1</v>
      </c>
      <c r="G66" s="117">
        <v>0.1</v>
      </c>
      <c r="H66" s="117">
        <v>0.1</v>
      </c>
      <c r="I66" s="117">
        <v>0.1</v>
      </c>
      <c r="J66" s="117">
        <v>0.1</v>
      </c>
      <c r="K66" s="117">
        <v>0.1</v>
      </c>
      <c r="L66" s="117">
        <v>0.1</v>
      </c>
      <c r="M66" s="117">
        <v>0.1</v>
      </c>
      <c r="N66" s="117">
        <v>0.1</v>
      </c>
      <c r="O66" s="117">
        <v>9.6000000000000002E-2</v>
      </c>
      <c r="P66" s="99"/>
      <c r="Q66" s="99"/>
      <c r="R66" s="99"/>
      <c r="S66" s="293">
        <f t="shared" ref="S66:S75" si="7">SUM(D66:R66)</f>
        <v>0.99999999999999989</v>
      </c>
    </row>
    <row r="67" spans="1:19" s="31" customFormat="1" x14ac:dyDescent="0.25">
      <c r="A67" s="36"/>
      <c r="B67" s="67" t="str">
        <f>'Expenses Summary'!B21</f>
        <v>2110</v>
      </c>
      <c r="C67" s="67" t="str">
        <f>'Expenses Summary'!C21</f>
        <v>Instructional Aide Salaries</v>
      </c>
      <c r="D67" s="112">
        <v>0</v>
      </c>
      <c r="E67" s="112">
        <v>0</v>
      </c>
      <c r="F67" s="117">
        <v>0.1</v>
      </c>
      <c r="G67" s="117">
        <v>0.1</v>
      </c>
      <c r="H67" s="117">
        <v>0.1</v>
      </c>
      <c r="I67" s="117">
        <v>0.1</v>
      </c>
      <c r="J67" s="117">
        <v>0.1</v>
      </c>
      <c r="K67" s="117">
        <v>0.1</v>
      </c>
      <c r="L67" s="117">
        <v>0.1</v>
      </c>
      <c r="M67" s="117">
        <v>0.1</v>
      </c>
      <c r="N67" s="117">
        <v>0.1</v>
      </c>
      <c r="O67" s="117">
        <v>0.1</v>
      </c>
      <c r="P67" s="99"/>
      <c r="Q67" s="99"/>
      <c r="R67" s="99"/>
      <c r="S67" s="293">
        <f t="shared" si="7"/>
        <v>0.99999999999999989</v>
      </c>
    </row>
    <row r="68" spans="1:19" s="31" customFormat="1" x14ac:dyDescent="0.25">
      <c r="A68" s="36"/>
      <c r="B68" s="67" t="str">
        <f>'Expenses Summary'!B22</f>
        <v>2200</v>
      </c>
      <c r="C68" s="67" t="str">
        <f>'Expenses Summary'!C22</f>
        <v>Classified Support Salaries</v>
      </c>
      <c r="D68" s="112">
        <v>0</v>
      </c>
      <c r="E68" s="112">
        <v>0</v>
      </c>
      <c r="F68" s="117">
        <v>0.1</v>
      </c>
      <c r="G68" s="117">
        <v>0.1</v>
      </c>
      <c r="H68" s="117">
        <v>0.1</v>
      </c>
      <c r="I68" s="117">
        <v>0.1</v>
      </c>
      <c r="J68" s="117">
        <v>0.1</v>
      </c>
      <c r="K68" s="117">
        <v>0.1</v>
      </c>
      <c r="L68" s="117">
        <v>0.1</v>
      </c>
      <c r="M68" s="117">
        <v>0.1</v>
      </c>
      <c r="N68" s="117">
        <v>0.1</v>
      </c>
      <c r="O68" s="117">
        <v>0.1</v>
      </c>
      <c r="P68" s="99"/>
      <c r="Q68" s="99"/>
      <c r="R68" s="99"/>
      <c r="S68" s="293">
        <f t="shared" si="7"/>
        <v>0.99999999999999989</v>
      </c>
    </row>
    <row r="69" spans="1:19" s="31" customFormat="1" x14ac:dyDescent="0.25">
      <c r="A69" s="36"/>
      <c r="B69" s="67" t="str">
        <f>'Expenses Summary'!B23</f>
        <v>2200</v>
      </c>
      <c r="C69" s="67" t="str">
        <f>'Expenses Summary'!C23</f>
        <v>Classified Support Salaries</v>
      </c>
      <c r="D69" s="112">
        <v>0</v>
      </c>
      <c r="E69" s="112">
        <v>0</v>
      </c>
      <c r="F69" s="117">
        <v>0.1</v>
      </c>
      <c r="G69" s="117">
        <v>0.1</v>
      </c>
      <c r="H69" s="117">
        <v>0.1</v>
      </c>
      <c r="I69" s="117">
        <v>0.1</v>
      </c>
      <c r="J69" s="117">
        <v>0.1</v>
      </c>
      <c r="K69" s="117">
        <v>0.1</v>
      </c>
      <c r="L69" s="117">
        <v>0.1</v>
      </c>
      <c r="M69" s="117">
        <v>0.1</v>
      </c>
      <c r="N69" s="117">
        <v>0.1</v>
      </c>
      <c r="O69" s="117">
        <v>0.1</v>
      </c>
      <c r="P69" s="99"/>
      <c r="Q69" s="99"/>
      <c r="R69" s="99"/>
      <c r="S69" s="293">
        <f t="shared" si="7"/>
        <v>0.99999999999999989</v>
      </c>
    </row>
    <row r="70" spans="1:19" s="31" customFormat="1" x14ac:dyDescent="0.25">
      <c r="A70" s="36"/>
      <c r="B70" s="67" t="str">
        <f>'Expenses Summary'!B24</f>
        <v>2300</v>
      </c>
      <c r="C70" s="67" t="str">
        <f>'Expenses Summary'!C24</f>
        <v>Classified Supervisor and Administrator Salaries</v>
      </c>
      <c r="D70" s="112">
        <v>0</v>
      </c>
      <c r="E70" s="112">
        <v>0</v>
      </c>
      <c r="F70" s="117">
        <v>0.1</v>
      </c>
      <c r="G70" s="117">
        <v>0.1</v>
      </c>
      <c r="H70" s="117">
        <v>0.1</v>
      </c>
      <c r="I70" s="117">
        <v>0.1</v>
      </c>
      <c r="J70" s="117">
        <v>0.1</v>
      </c>
      <c r="K70" s="117">
        <v>0.1</v>
      </c>
      <c r="L70" s="117">
        <v>0.1</v>
      </c>
      <c r="M70" s="117">
        <v>0.1</v>
      </c>
      <c r="N70" s="117">
        <v>0.1</v>
      </c>
      <c r="O70" s="117">
        <v>0.1</v>
      </c>
      <c r="P70" s="99"/>
      <c r="Q70" s="99"/>
      <c r="R70" s="99"/>
      <c r="S70" s="293">
        <f t="shared" si="7"/>
        <v>0.99999999999999989</v>
      </c>
    </row>
    <row r="71" spans="1:19" s="31" customFormat="1" x14ac:dyDescent="0.25">
      <c r="A71" s="36"/>
      <c r="B71" s="67" t="str">
        <f>'Expenses Summary'!B25</f>
        <v>2400</v>
      </c>
      <c r="C71" s="67" t="str">
        <f>'Expenses Summary'!C25</f>
        <v>Clerical, Technical, and Office Staff Salaries</v>
      </c>
      <c r="D71" s="112">
        <v>6.4000000000000001E-2</v>
      </c>
      <c r="E71" s="112">
        <v>6.4000000000000001E-2</v>
      </c>
      <c r="F71" s="117">
        <v>9.0999999999999998E-2</v>
      </c>
      <c r="G71" s="117">
        <v>9.2999999999999999E-2</v>
      </c>
      <c r="H71" s="117">
        <v>9.5000000000000001E-2</v>
      </c>
      <c r="I71" s="117">
        <v>0.104</v>
      </c>
      <c r="J71" s="117">
        <v>8.1500000000000003E-2</v>
      </c>
      <c r="K71" s="117">
        <v>8.1500000000000003E-2</v>
      </c>
      <c r="L71" s="117">
        <v>8.1500000000000003E-2</v>
      </c>
      <c r="M71" s="117">
        <v>8.1500000000000003E-2</v>
      </c>
      <c r="N71" s="117">
        <v>8.1500000000000003E-2</v>
      </c>
      <c r="O71" s="117">
        <v>8.1500000000000003E-2</v>
      </c>
      <c r="P71" s="99"/>
      <c r="Q71" s="99"/>
      <c r="R71" s="99"/>
      <c r="S71" s="293">
        <f t="shared" si="7"/>
        <v>1</v>
      </c>
    </row>
    <row r="72" spans="1:19" s="31" customFormat="1" x14ac:dyDescent="0.25">
      <c r="A72" s="36"/>
      <c r="B72" s="67" t="str">
        <f>'Expenses Summary'!B26</f>
        <v>2400</v>
      </c>
      <c r="C72" s="67" t="str">
        <f>'Expenses Summary'!C26</f>
        <v xml:space="preserve">Clerical, Technical, and Office Staff </v>
      </c>
      <c r="D72" s="112">
        <v>0</v>
      </c>
      <c r="E72" s="112">
        <v>0</v>
      </c>
      <c r="F72" s="112">
        <v>0</v>
      </c>
      <c r="G72" s="112">
        <v>0</v>
      </c>
      <c r="H72" s="112">
        <v>0</v>
      </c>
      <c r="I72" s="112">
        <v>1</v>
      </c>
      <c r="J72" s="112">
        <v>0</v>
      </c>
      <c r="K72" s="112">
        <v>0</v>
      </c>
      <c r="L72" s="112">
        <v>0</v>
      </c>
      <c r="M72" s="112">
        <v>0</v>
      </c>
      <c r="N72" s="112">
        <v>0</v>
      </c>
      <c r="O72" s="112">
        <v>0</v>
      </c>
      <c r="P72" s="99"/>
      <c r="Q72" s="99"/>
      <c r="R72" s="99"/>
      <c r="S72" s="293">
        <f t="shared" si="7"/>
        <v>1</v>
      </c>
    </row>
    <row r="73" spans="1:19" s="31" customFormat="1" x14ac:dyDescent="0.25">
      <c r="A73" s="36"/>
      <c r="B73" s="67" t="str">
        <f>'Expenses Summary'!B27</f>
        <v>2900</v>
      </c>
      <c r="C73" s="67" t="str">
        <f>'Expenses Summary'!C27</f>
        <v>Other Classified Salaries</v>
      </c>
      <c r="D73" s="112">
        <v>1.6E-2</v>
      </c>
      <c r="E73" s="112">
        <v>0</v>
      </c>
      <c r="F73" s="117">
        <v>0.11</v>
      </c>
      <c r="G73" s="117">
        <v>0.11</v>
      </c>
      <c r="H73" s="117">
        <v>0.107</v>
      </c>
      <c r="I73" s="117">
        <v>5.5E-2</v>
      </c>
      <c r="J73" s="117">
        <v>0.1</v>
      </c>
      <c r="K73" s="117">
        <v>0.1</v>
      </c>
      <c r="L73" s="117">
        <v>0.1</v>
      </c>
      <c r="M73" s="117">
        <v>0.1</v>
      </c>
      <c r="N73" s="117">
        <v>0.1</v>
      </c>
      <c r="O73" s="117">
        <v>0.10199999999999999</v>
      </c>
      <c r="P73" s="99"/>
      <c r="Q73" s="99"/>
      <c r="R73" s="99"/>
      <c r="S73" s="293">
        <f t="shared" si="7"/>
        <v>0.99999999999999989</v>
      </c>
    </row>
    <row r="74" spans="1:19" s="31" customFormat="1" x14ac:dyDescent="0.25">
      <c r="A74" s="36"/>
      <c r="B74" s="67" t="str">
        <f>'Expenses Summary'!B28</f>
        <v>2905</v>
      </c>
      <c r="C74" s="67" t="str">
        <f>'Expenses Summary'!C28</f>
        <v>Other Stipends</v>
      </c>
      <c r="D74" s="112">
        <v>0</v>
      </c>
      <c r="E74" s="112">
        <v>0</v>
      </c>
      <c r="F74" s="117">
        <v>0.1</v>
      </c>
      <c r="G74" s="117">
        <v>0.1</v>
      </c>
      <c r="H74" s="117">
        <v>0.1</v>
      </c>
      <c r="I74" s="117">
        <v>0.1</v>
      </c>
      <c r="J74" s="117">
        <v>0.1</v>
      </c>
      <c r="K74" s="117">
        <v>0.1</v>
      </c>
      <c r="L74" s="117">
        <v>0.1</v>
      </c>
      <c r="M74" s="117">
        <v>0.1</v>
      </c>
      <c r="N74" s="117">
        <v>0.1</v>
      </c>
      <c r="O74" s="117">
        <v>0.1</v>
      </c>
      <c r="P74" s="99"/>
      <c r="Q74" s="99"/>
      <c r="R74" s="99"/>
      <c r="S74" s="293">
        <f t="shared" si="7"/>
        <v>0.99999999999999989</v>
      </c>
    </row>
    <row r="75" spans="1:19" s="31" customFormat="1" x14ac:dyDescent="0.25">
      <c r="A75" s="36"/>
      <c r="B75" s="67" t="str">
        <f>'Expenses Summary'!B29</f>
        <v>2910</v>
      </c>
      <c r="C75" s="67" t="str">
        <f>'Expenses Summary'!C29</f>
        <v>Other Classified Overtime</v>
      </c>
      <c r="D75" s="112">
        <v>0</v>
      </c>
      <c r="E75" s="112">
        <v>1.6E-2</v>
      </c>
      <c r="F75" s="117">
        <v>0.11</v>
      </c>
      <c r="G75" s="117">
        <v>0.115</v>
      </c>
      <c r="H75" s="117">
        <v>0.107</v>
      </c>
      <c r="I75" s="117">
        <v>0.1</v>
      </c>
      <c r="J75" s="117">
        <v>0.1</v>
      </c>
      <c r="K75" s="117">
        <v>0.1</v>
      </c>
      <c r="L75" s="117">
        <v>0.1</v>
      </c>
      <c r="M75" s="117">
        <v>0.1</v>
      </c>
      <c r="N75" s="117">
        <v>0.1</v>
      </c>
      <c r="O75" s="117">
        <v>5.1999999999999998E-2</v>
      </c>
      <c r="P75" s="99"/>
      <c r="Q75" s="99"/>
      <c r="R75" s="99"/>
      <c r="S75" s="293">
        <f t="shared" si="7"/>
        <v>0.99999999999999989</v>
      </c>
    </row>
    <row r="76" spans="1:19" s="31" customFormat="1" x14ac:dyDescent="0.25">
      <c r="A76" s="36"/>
      <c r="B76" s="88"/>
      <c r="C76" s="93"/>
      <c r="D76" s="100"/>
      <c r="E76" s="100"/>
      <c r="F76" s="119"/>
      <c r="G76" s="119"/>
      <c r="H76" s="119"/>
      <c r="I76" s="119"/>
      <c r="J76" s="119"/>
      <c r="K76" s="119"/>
      <c r="L76" s="119"/>
      <c r="M76" s="119"/>
      <c r="N76" s="119"/>
      <c r="O76" s="119"/>
      <c r="P76" s="100"/>
      <c r="Q76" s="100"/>
      <c r="R76" s="100"/>
      <c r="S76" s="293"/>
    </row>
    <row r="77" spans="1:19" s="31" customFormat="1" x14ac:dyDescent="0.25">
      <c r="A77" s="36"/>
      <c r="B77" s="40"/>
      <c r="C77" s="3"/>
      <c r="D77" s="102"/>
      <c r="E77" s="102"/>
      <c r="F77" s="102"/>
      <c r="G77" s="102"/>
      <c r="H77" s="102"/>
      <c r="I77" s="102"/>
      <c r="J77" s="102"/>
      <c r="K77" s="102"/>
      <c r="L77" s="102"/>
      <c r="M77" s="102"/>
      <c r="N77" s="102"/>
      <c r="O77" s="102"/>
      <c r="P77" s="102"/>
      <c r="Q77" s="102"/>
      <c r="R77" s="102"/>
      <c r="S77" s="293"/>
    </row>
    <row r="78" spans="1:19" s="31" customFormat="1" x14ac:dyDescent="0.25">
      <c r="B78" s="34" t="s">
        <v>754</v>
      </c>
      <c r="C78" s="3"/>
      <c r="D78" s="102"/>
      <c r="E78" s="102"/>
      <c r="F78" s="102"/>
      <c r="G78" s="102"/>
      <c r="H78" s="102"/>
      <c r="I78" s="102"/>
      <c r="J78" s="102"/>
      <c r="K78" s="102"/>
      <c r="L78" s="102"/>
      <c r="M78" s="102"/>
      <c r="N78" s="102"/>
      <c r="O78" s="102"/>
      <c r="P78" s="102"/>
      <c r="Q78" s="102"/>
      <c r="R78" s="102"/>
      <c r="S78" s="293"/>
    </row>
    <row r="79" spans="1:19" s="31" customFormat="1" x14ac:dyDescent="0.25">
      <c r="A79" s="36"/>
      <c r="B79" s="67" t="str">
        <f>'Expenses Summary'!B33</f>
        <v>3101</v>
      </c>
      <c r="C79" s="67" t="str">
        <f>'Expenses Summary'!C33</f>
        <v>State Teachers' Retirement System, certificated positions</v>
      </c>
      <c r="D79" s="99">
        <v>8.3000000000000004E-2</v>
      </c>
      <c r="E79" s="99">
        <v>8.3000000000000004E-2</v>
      </c>
      <c r="F79" s="113">
        <v>8.3000000000000004E-2</v>
      </c>
      <c r="G79" s="113">
        <v>8.3000000000000004E-2</v>
      </c>
      <c r="H79" s="113">
        <v>8.3000000000000004E-2</v>
      </c>
      <c r="I79" s="113">
        <v>8.3000000000000004E-2</v>
      </c>
      <c r="J79" s="113">
        <v>8.3000000000000004E-2</v>
      </c>
      <c r="K79" s="113">
        <v>8.3000000000000004E-2</v>
      </c>
      <c r="L79" s="113">
        <v>8.4000000000000005E-2</v>
      </c>
      <c r="M79" s="113">
        <v>8.4000000000000005E-2</v>
      </c>
      <c r="N79" s="113">
        <v>8.4000000000000005E-2</v>
      </c>
      <c r="O79" s="113">
        <v>8.4000000000000005E-2</v>
      </c>
      <c r="P79" s="99"/>
      <c r="Q79" s="99"/>
      <c r="R79" s="99"/>
      <c r="S79" s="293">
        <f t="shared" ref="S79:S87" si="8">SUM(D79:R79)</f>
        <v>0.99999999999999989</v>
      </c>
    </row>
    <row r="80" spans="1:19" s="31" customFormat="1" x14ac:dyDescent="0.25">
      <c r="A80" s="36"/>
      <c r="B80" s="67" t="str">
        <f>'Expenses Summary'!B34</f>
        <v>3202</v>
      </c>
      <c r="C80" s="67" t="str">
        <f>'Expenses Summary'!C34</f>
        <v>Public Employees' Retirement System, classified positions</v>
      </c>
      <c r="D80" s="99">
        <v>8.3000000000000004E-2</v>
      </c>
      <c r="E80" s="99">
        <v>8.3000000000000004E-2</v>
      </c>
      <c r="F80" s="113">
        <v>8.3000000000000004E-2</v>
      </c>
      <c r="G80" s="113">
        <v>8.3000000000000004E-2</v>
      </c>
      <c r="H80" s="113">
        <v>8.3000000000000004E-2</v>
      </c>
      <c r="I80" s="113">
        <v>8.3000000000000004E-2</v>
      </c>
      <c r="J80" s="113">
        <v>8.3000000000000004E-2</v>
      </c>
      <c r="K80" s="113">
        <v>8.3000000000000004E-2</v>
      </c>
      <c r="L80" s="113">
        <v>8.4000000000000005E-2</v>
      </c>
      <c r="M80" s="113">
        <v>8.4000000000000005E-2</v>
      </c>
      <c r="N80" s="113">
        <v>8.4000000000000005E-2</v>
      </c>
      <c r="O80" s="113">
        <v>8.4000000000000005E-2</v>
      </c>
      <c r="P80" s="99"/>
      <c r="Q80" s="99"/>
      <c r="R80" s="99"/>
      <c r="S80" s="293">
        <f t="shared" si="8"/>
        <v>0.99999999999999989</v>
      </c>
    </row>
    <row r="81" spans="1:19" s="31" customFormat="1" x14ac:dyDescent="0.25">
      <c r="A81" s="36"/>
      <c r="B81" s="67" t="str">
        <f>'Expenses Summary'!B35</f>
        <v>3313</v>
      </c>
      <c r="C81" s="67" t="str">
        <f>'Expenses Summary'!C35</f>
        <v>OASDI</v>
      </c>
      <c r="D81" s="99">
        <v>8.3000000000000004E-2</v>
      </c>
      <c r="E81" s="99">
        <v>8.3000000000000004E-2</v>
      </c>
      <c r="F81" s="113">
        <v>8.3000000000000004E-2</v>
      </c>
      <c r="G81" s="113">
        <v>8.3000000000000004E-2</v>
      </c>
      <c r="H81" s="113">
        <v>8.3000000000000004E-2</v>
      </c>
      <c r="I81" s="113">
        <v>8.3000000000000004E-2</v>
      </c>
      <c r="J81" s="113">
        <v>8.3000000000000004E-2</v>
      </c>
      <c r="K81" s="113">
        <v>8.3000000000000004E-2</v>
      </c>
      <c r="L81" s="113">
        <v>8.4000000000000005E-2</v>
      </c>
      <c r="M81" s="113">
        <v>8.4000000000000005E-2</v>
      </c>
      <c r="N81" s="113">
        <v>8.4000000000000005E-2</v>
      </c>
      <c r="O81" s="113">
        <v>8.4000000000000005E-2</v>
      </c>
      <c r="P81" s="99"/>
      <c r="Q81" s="99"/>
      <c r="R81" s="99"/>
      <c r="S81" s="293">
        <f t="shared" si="8"/>
        <v>0.99999999999999989</v>
      </c>
    </row>
    <row r="82" spans="1:19" s="31" customFormat="1" x14ac:dyDescent="0.25">
      <c r="A82" s="36"/>
      <c r="B82" s="67" t="str">
        <f>'Expenses Summary'!B36</f>
        <v>3323</v>
      </c>
      <c r="C82" s="67" t="str">
        <f>'Expenses Summary'!C36</f>
        <v>Medicare</v>
      </c>
      <c r="D82" s="99">
        <v>8.3000000000000004E-2</v>
      </c>
      <c r="E82" s="99">
        <v>8.3000000000000004E-2</v>
      </c>
      <c r="F82" s="113">
        <v>8.3000000000000004E-2</v>
      </c>
      <c r="G82" s="113">
        <v>8.3000000000000004E-2</v>
      </c>
      <c r="H82" s="113">
        <v>8.3000000000000004E-2</v>
      </c>
      <c r="I82" s="113">
        <v>8.3000000000000004E-2</v>
      </c>
      <c r="J82" s="113">
        <v>8.3000000000000004E-2</v>
      </c>
      <c r="K82" s="113">
        <v>8.3000000000000004E-2</v>
      </c>
      <c r="L82" s="113">
        <v>8.4000000000000005E-2</v>
      </c>
      <c r="M82" s="113">
        <v>8.4000000000000005E-2</v>
      </c>
      <c r="N82" s="113">
        <v>8.4000000000000005E-2</v>
      </c>
      <c r="O82" s="113">
        <v>8.4000000000000005E-2</v>
      </c>
      <c r="P82" s="99"/>
      <c r="Q82" s="99"/>
      <c r="R82" s="99"/>
      <c r="S82" s="293">
        <f t="shared" si="8"/>
        <v>0.99999999999999989</v>
      </c>
    </row>
    <row r="83" spans="1:19" s="31" customFormat="1" x14ac:dyDescent="0.25">
      <c r="A83" s="36"/>
      <c r="B83" s="67" t="str">
        <f>'Expenses Summary'!B37</f>
        <v>3403</v>
      </c>
      <c r="C83" s="67" t="str">
        <f>'Expenses Summary'!C37</f>
        <v>Health &amp; Welfare Benefits</v>
      </c>
      <c r="D83" s="99">
        <v>8.3000000000000004E-2</v>
      </c>
      <c r="E83" s="99">
        <v>8.3000000000000004E-2</v>
      </c>
      <c r="F83" s="113">
        <v>8.3000000000000004E-2</v>
      </c>
      <c r="G83" s="113">
        <v>8.3000000000000004E-2</v>
      </c>
      <c r="H83" s="113">
        <v>8.3000000000000004E-2</v>
      </c>
      <c r="I83" s="113">
        <v>8.3000000000000004E-2</v>
      </c>
      <c r="J83" s="113">
        <v>8.3000000000000004E-2</v>
      </c>
      <c r="K83" s="113">
        <v>8.3000000000000004E-2</v>
      </c>
      <c r="L83" s="113">
        <v>8.4000000000000005E-2</v>
      </c>
      <c r="M83" s="113">
        <v>8.4000000000000005E-2</v>
      </c>
      <c r="N83" s="113">
        <v>8.4000000000000005E-2</v>
      </c>
      <c r="O83" s="113">
        <v>8.4000000000000005E-2</v>
      </c>
      <c r="P83" s="99"/>
      <c r="Q83" s="99"/>
      <c r="R83" s="99"/>
      <c r="S83" s="293">
        <f t="shared" si="8"/>
        <v>0.99999999999999989</v>
      </c>
    </row>
    <row r="84" spans="1:19" s="31" customFormat="1" x14ac:dyDescent="0.25">
      <c r="A84" s="36"/>
      <c r="B84" s="67" t="str">
        <f>'Expenses Summary'!B38</f>
        <v>3503</v>
      </c>
      <c r="C84" s="67" t="str">
        <f>'Expenses Summary'!C38</f>
        <v>State Unemployment Insurance</v>
      </c>
      <c r="D84" s="99">
        <v>8.3000000000000004E-2</v>
      </c>
      <c r="E84" s="99">
        <v>8.3000000000000004E-2</v>
      </c>
      <c r="F84" s="113">
        <v>8.3000000000000004E-2</v>
      </c>
      <c r="G84" s="113">
        <v>8.3000000000000004E-2</v>
      </c>
      <c r="H84" s="113">
        <v>8.3000000000000004E-2</v>
      </c>
      <c r="I84" s="113">
        <v>8.3000000000000004E-2</v>
      </c>
      <c r="J84" s="113">
        <v>8.3000000000000004E-2</v>
      </c>
      <c r="K84" s="113">
        <v>8.3000000000000004E-2</v>
      </c>
      <c r="L84" s="113">
        <v>8.4000000000000005E-2</v>
      </c>
      <c r="M84" s="113">
        <v>8.4000000000000005E-2</v>
      </c>
      <c r="N84" s="113">
        <v>8.4000000000000005E-2</v>
      </c>
      <c r="O84" s="113">
        <v>8.4000000000000005E-2</v>
      </c>
      <c r="P84" s="99"/>
      <c r="Q84" s="99"/>
      <c r="R84" s="99"/>
      <c r="S84" s="293">
        <f t="shared" si="8"/>
        <v>0.99999999999999989</v>
      </c>
    </row>
    <row r="85" spans="1:19" s="31" customFormat="1" x14ac:dyDescent="0.25">
      <c r="A85" s="36"/>
      <c r="B85" s="67" t="str">
        <f>'Expenses Summary'!B39</f>
        <v>3603</v>
      </c>
      <c r="C85" s="67" t="str">
        <f>'Expenses Summary'!C39</f>
        <v>Worker Compensation Insurance</v>
      </c>
      <c r="D85" s="99">
        <v>8.3000000000000004E-2</v>
      </c>
      <c r="E85" s="99">
        <v>8.3000000000000004E-2</v>
      </c>
      <c r="F85" s="113">
        <v>8.3000000000000004E-2</v>
      </c>
      <c r="G85" s="113">
        <v>8.3000000000000004E-2</v>
      </c>
      <c r="H85" s="113">
        <v>8.3000000000000004E-2</v>
      </c>
      <c r="I85" s="113">
        <v>8.3000000000000004E-2</v>
      </c>
      <c r="J85" s="113">
        <v>8.3000000000000004E-2</v>
      </c>
      <c r="K85" s="113">
        <v>8.3000000000000004E-2</v>
      </c>
      <c r="L85" s="113">
        <v>8.4000000000000005E-2</v>
      </c>
      <c r="M85" s="113">
        <v>8.4000000000000005E-2</v>
      </c>
      <c r="N85" s="113">
        <v>8.4000000000000005E-2</v>
      </c>
      <c r="O85" s="113">
        <v>8.4000000000000005E-2</v>
      </c>
      <c r="P85" s="99"/>
      <c r="Q85" s="99"/>
      <c r="R85" s="99"/>
      <c r="S85" s="293">
        <f t="shared" si="8"/>
        <v>0.99999999999999989</v>
      </c>
    </row>
    <row r="86" spans="1:19" s="31" customFormat="1" x14ac:dyDescent="0.25">
      <c r="A86" s="36"/>
      <c r="B86" s="67" t="str">
        <f>'Expenses Summary'!B40</f>
        <v>3703</v>
      </c>
      <c r="C86" s="67" t="str">
        <f>'Expenses Summary'!C40</f>
        <v>Other Post Employement Benefits</v>
      </c>
      <c r="D86" s="99">
        <v>8.3000000000000004E-2</v>
      </c>
      <c r="E86" s="99">
        <v>8.3000000000000004E-2</v>
      </c>
      <c r="F86" s="113">
        <v>8.3000000000000004E-2</v>
      </c>
      <c r="G86" s="113">
        <v>8.3000000000000004E-2</v>
      </c>
      <c r="H86" s="113">
        <v>8.3000000000000004E-2</v>
      </c>
      <c r="I86" s="113">
        <v>8.3000000000000004E-2</v>
      </c>
      <c r="J86" s="113">
        <v>8.3000000000000004E-2</v>
      </c>
      <c r="K86" s="113">
        <v>8.3000000000000004E-2</v>
      </c>
      <c r="L86" s="113">
        <v>8.4000000000000005E-2</v>
      </c>
      <c r="M86" s="113">
        <v>8.4000000000000005E-2</v>
      </c>
      <c r="N86" s="113">
        <v>8.4000000000000005E-2</v>
      </c>
      <c r="O86" s="113">
        <v>8.4000000000000005E-2</v>
      </c>
      <c r="P86" s="99"/>
      <c r="Q86" s="99"/>
      <c r="R86" s="99"/>
      <c r="S86" s="293">
        <f t="shared" si="8"/>
        <v>0.99999999999999989</v>
      </c>
    </row>
    <row r="87" spans="1:19" s="31" customFormat="1" x14ac:dyDescent="0.25">
      <c r="A87" s="36"/>
      <c r="B87" s="67" t="str">
        <f>'Expenses Summary'!B41</f>
        <v>3903</v>
      </c>
      <c r="C87" s="67" t="str">
        <f>'Expenses Summary'!C41</f>
        <v>Other Benefits</v>
      </c>
      <c r="D87" s="99">
        <v>8.3000000000000004E-2</v>
      </c>
      <c r="E87" s="99">
        <v>8.3000000000000004E-2</v>
      </c>
      <c r="F87" s="113">
        <v>8.3000000000000004E-2</v>
      </c>
      <c r="G87" s="113">
        <v>8.3000000000000004E-2</v>
      </c>
      <c r="H87" s="113">
        <v>8.3000000000000004E-2</v>
      </c>
      <c r="I87" s="113">
        <v>8.3000000000000004E-2</v>
      </c>
      <c r="J87" s="113">
        <v>8.3000000000000004E-2</v>
      </c>
      <c r="K87" s="113">
        <v>8.3000000000000004E-2</v>
      </c>
      <c r="L87" s="113">
        <v>8.4000000000000005E-2</v>
      </c>
      <c r="M87" s="113">
        <v>8.4000000000000005E-2</v>
      </c>
      <c r="N87" s="113">
        <v>8.4000000000000005E-2</v>
      </c>
      <c r="O87" s="113">
        <v>8.4000000000000005E-2</v>
      </c>
      <c r="P87" s="99"/>
      <c r="Q87" s="99"/>
      <c r="R87" s="99"/>
      <c r="S87" s="293">
        <f t="shared" si="8"/>
        <v>0.99999999999999989</v>
      </c>
    </row>
    <row r="88" spans="1:19" s="31" customFormat="1" x14ac:dyDescent="0.25">
      <c r="A88" s="36"/>
      <c r="B88" s="122"/>
      <c r="C88" s="122"/>
      <c r="D88" s="123"/>
      <c r="E88" s="123"/>
      <c r="F88" s="123"/>
      <c r="G88" s="123"/>
      <c r="H88" s="123"/>
      <c r="I88" s="123"/>
      <c r="J88" s="123"/>
      <c r="K88" s="123"/>
      <c r="L88" s="123"/>
      <c r="M88" s="123"/>
      <c r="N88" s="123"/>
      <c r="O88" s="123"/>
      <c r="P88" s="100"/>
      <c r="Q88" s="100"/>
      <c r="R88" s="100"/>
      <c r="S88" s="293"/>
    </row>
    <row r="89" spans="1:19" s="31" customFormat="1" x14ac:dyDescent="0.25">
      <c r="A89" s="36"/>
      <c r="B89" s="40"/>
      <c r="C89" s="1"/>
      <c r="D89" s="95"/>
      <c r="E89" s="95"/>
      <c r="F89" s="95"/>
      <c r="G89" s="95"/>
      <c r="H89" s="95"/>
      <c r="I89" s="95"/>
      <c r="J89" s="95"/>
      <c r="K89" s="95"/>
      <c r="L89" s="95"/>
      <c r="M89" s="95"/>
      <c r="N89" s="95"/>
      <c r="O89" s="95"/>
      <c r="P89" s="95"/>
      <c r="Q89" s="95"/>
      <c r="R89" s="95"/>
      <c r="S89" s="293"/>
    </row>
    <row r="90" spans="1:19" s="31" customFormat="1" x14ac:dyDescent="0.25">
      <c r="B90" s="34" t="s">
        <v>697</v>
      </c>
      <c r="C90" s="3"/>
      <c r="D90" s="95"/>
      <c r="E90" s="95"/>
      <c r="F90" s="95"/>
      <c r="G90" s="95"/>
      <c r="H90" s="95"/>
      <c r="I90" s="95"/>
      <c r="J90" s="95"/>
      <c r="K90" s="95"/>
      <c r="L90" s="95"/>
      <c r="M90" s="95"/>
      <c r="N90" s="95"/>
      <c r="O90" s="95"/>
      <c r="P90" s="95"/>
      <c r="Q90" s="95"/>
      <c r="R90" s="95"/>
      <c r="S90" s="293"/>
    </row>
    <row r="91" spans="1:19" s="31" customFormat="1" x14ac:dyDescent="0.25">
      <c r="A91" s="36"/>
      <c r="B91" s="66" t="str">
        <f>'Expenses Summary'!B47</f>
        <v>4100</v>
      </c>
      <c r="C91" s="66" t="str">
        <f>'Expenses Summary'!C47</f>
        <v>Approved Textbooks and Core Curricula Materials</v>
      </c>
      <c r="D91" s="99"/>
      <c r="E91" s="99">
        <v>0.26700000000000002</v>
      </c>
      <c r="F91" s="99">
        <v>0.183</v>
      </c>
      <c r="G91" s="99">
        <v>0</v>
      </c>
      <c r="H91" s="99">
        <v>0.45</v>
      </c>
      <c r="I91" s="103">
        <v>0</v>
      </c>
      <c r="J91" s="103">
        <v>0</v>
      </c>
      <c r="K91" s="103">
        <v>0.1</v>
      </c>
      <c r="L91" s="103">
        <v>0</v>
      </c>
      <c r="M91" s="103"/>
      <c r="N91" s="103"/>
      <c r="O91" s="103"/>
      <c r="P91" s="103"/>
      <c r="Q91" s="103"/>
      <c r="R91" s="103"/>
      <c r="S91" s="293">
        <f t="shared" ref="S91:S96" si="9">SUM(D91:R91)</f>
        <v>1</v>
      </c>
    </row>
    <row r="92" spans="1:19" x14ac:dyDescent="0.25">
      <c r="A92" s="36"/>
      <c r="B92" s="66" t="str">
        <f>'Expenses Summary'!B48</f>
        <v>4200</v>
      </c>
      <c r="C92" s="66" t="str">
        <f>'Expenses Summary'!C48</f>
        <v>Books and Other Reference Materials</v>
      </c>
      <c r="D92" s="99"/>
      <c r="E92" s="99">
        <v>0.05</v>
      </c>
      <c r="F92" s="99"/>
      <c r="G92" s="99">
        <v>8.8999999999999996E-2</v>
      </c>
      <c r="H92" s="99">
        <v>3.5999999999999997E-2</v>
      </c>
      <c r="I92" s="103">
        <v>0.13750000000000001</v>
      </c>
      <c r="J92" s="103">
        <v>0.13750000000000001</v>
      </c>
      <c r="K92" s="103">
        <v>0.13750000000000001</v>
      </c>
      <c r="L92" s="103">
        <v>0.13750000000000001</v>
      </c>
      <c r="M92" s="103">
        <v>0.13750000000000001</v>
      </c>
      <c r="N92" s="103">
        <v>0.13750000000000001</v>
      </c>
      <c r="O92" s="103"/>
      <c r="P92" s="103"/>
      <c r="Q92" s="103"/>
      <c r="R92" s="103"/>
      <c r="S92" s="293">
        <f t="shared" si="9"/>
        <v>1</v>
      </c>
    </row>
    <row r="93" spans="1:19" x14ac:dyDescent="0.25">
      <c r="A93" s="36"/>
      <c r="B93" s="66" t="str">
        <f>'Expenses Summary'!B49</f>
        <v>4300</v>
      </c>
      <c r="C93" s="66" t="str">
        <f>'Expenses Summary'!C49</f>
        <v>Materials and Supplies</v>
      </c>
      <c r="D93" s="99">
        <v>6.8400000000000002E-2</v>
      </c>
      <c r="E93" s="99">
        <v>0.16200000000000001</v>
      </c>
      <c r="F93" s="99">
        <v>9.1999999999999998E-2</v>
      </c>
      <c r="G93" s="99">
        <v>1.9E-2</v>
      </c>
      <c r="H93" s="99">
        <v>6.0000000000000001E-3</v>
      </c>
      <c r="I93" s="103">
        <v>0.10877000000000001</v>
      </c>
      <c r="J93" s="103">
        <v>0.10877000000000001</v>
      </c>
      <c r="K93" s="103">
        <v>0.10877000000000001</v>
      </c>
      <c r="L93" s="103">
        <v>0.10877000000000001</v>
      </c>
      <c r="M93" s="103">
        <v>0.10877000000000001</v>
      </c>
      <c r="N93" s="103">
        <v>0.10875</v>
      </c>
      <c r="O93" s="103"/>
      <c r="P93" s="103"/>
      <c r="Q93" s="103"/>
      <c r="R93" s="103"/>
      <c r="S93" s="293">
        <f t="shared" si="9"/>
        <v>1.0000000000000002</v>
      </c>
    </row>
    <row r="94" spans="1:19" x14ac:dyDescent="0.25">
      <c r="A94" s="36"/>
      <c r="B94" s="66" t="str">
        <f>'Expenses Summary'!B50</f>
        <v>4315</v>
      </c>
      <c r="C94" s="66" t="str">
        <f>'Expenses Summary'!C50</f>
        <v>Classroom Materials and Supplies</v>
      </c>
      <c r="D94" s="99"/>
      <c r="E94" s="99"/>
      <c r="F94" s="99">
        <v>0.1</v>
      </c>
      <c r="G94" s="99">
        <v>0.1</v>
      </c>
      <c r="H94" s="99">
        <v>0.2</v>
      </c>
      <c r="I94" s="99">
        <v>0.1</v>
      </c>
      <c r="J94" s="99">
        <v>0.2</v>
      </c>
      <c r="K94" s="99">
        <v>0.1</v>
      </c>
      <c r="L94" s="99">
        <v>0.1</v>
      </c>
      <c r="M94" s="99">
        <v>0.1</v>
      </c>
      <c r="N94" s="103"/>
      <c r="O94" s="103"/>
      <c r="P94" s="103"/>
      <c r="Q94" s="103"/>
      <c r="R94" s="103"/>
      <c r="S94" s="293">
        <f t="shared" si="9"/>
        <v>0.99999999999999989</v>
      </c>
    </row>
    <row r="95" spans="1:19" x14ac:dyDescent="0.25">
      <c r="A95" s="36"/>
      <c r="B95" s="66" t="str">
        <f>'Expenses Summary'!B51</f>
        <v>4400</v>
      </c>
      <c r="C95" s="66" t="str">
        <f>'Expenses Summary'!C51</f>
        <v>Noncapitalized Equipment</v>
      </c>
      <c r="D95" s="117">
        <v>0</v>
      </c>
      <c r="E95" s="117">
        <v>0.90400000000000003</v>
      </c>
      <c r="F95" s="117">
        <v>1.0999999999999999E-2</v>
      </c>
      <c r="G95" s="117"/>
      <c r="H95" s="117"/>
      <c r="I95" s="117"/>
      <c r="J95" s="117"/>
      <c r="K95" s="117"/>
      <c r="L95" s="117">
        <v>8.5000000000000006E-2</v>
      </c>
      <c r="M95" s="117"/>
      <c r="N95" s="117"/>
      <c r="O95" s="117"/>
      <c r="P95" s="99"/>
      <c r="Q95" s="99"/>
      <c r="R95" s="99"/>
      <c r="S95" s="293">
        <f t="shared" si="9"/>
        <v>1</v>
      </c>
    </row>
    <row r="96" spans="1:19" x14ac:dyDescent="0.25">
      <c r="A96" s="36"/>
      <c r="B96" s="66" t="str">
        <f>'Expenses Summary'!B52</f>
        <v>4430</v>
      </c>
      <c r="C96" s="66" t="str">
        <f>'Expenses Summary'!C52</f>
        <v>General Student Equipment</v>
      </c>
      <c r="D96" s="99"/>
      <c r="E96" s="99"/>
      <c r="F96" s="99">
        <v>0.6</v>
      </c>
      <c r="G96" s="99"/>
      <c r="H96" s="99"/>
      <c r="I96" s="103"/>
      <c r="J96" s="103">
        <v>0.4</v>
      </c>
      <c r="K96" s="103"/>
      <c r="L96" s="103"/>
      <c r="M96" s="103"/>
      <c r="N96" s="103"/>
      <c r="O96" s="103"/>
      <c r="P96" s="103"/>
      <c r="Q96" s="103"/>
      <c r="R96" s="103"/>
      <c r="S96" s="293">
        <f t="shared" si="9"/>
        <v>1</v>
      </c>
    </row>
    <row r="97" spans="1:19" hidden="1" outlineLevel="1" x14ac:dyDescent="0.25">
      <c r="A97" s="36"/>
      <c r="B97" s="66">
        <f>'Expenses Summary'!B53</f>
        <v>4381</v>
      </c>
      <c r="C97" s="66" t="str">
        <f>'Expenses Summary'!C53</f>
        <v>Materials for Plant Maintenance</v>
      </c>
      <c r="D97" s="99"/>
      <c r="E97" s="99"/>
      <c r="F97" s="113">
        <v>0.1</v>
      </c>
      <c r="G97" s="113">
        <v>0.1</v>
      </c>
      <c r="H97" s="113">
        <v>0.1</v>
      </c>
      <c r="I97" s="113">
        <v>0.1</v>
      </c>
      <c r="J97" s="113">
        <v>0.1</v>
      </c>
      <c r="K97" s="113">
        <v>0.1</v>
      </c>
      <c r="L97" s="113">
        <v>0.1</v>
      </c>
      <c r="M97" s="113">
        <v>0.1</v>
      </c>
      <c r="N97" s="113">
        <v>0.1</v>
      </c>
      <c r="O97" s="113">
        <v>0.1</v>
      </c>
      <c r="P97" s="103"/>
      <c r="Q97" s="103"/>
      <c r="R97" s="103"/>
      <c r="S97" s="293">
        <f t="shared" ref="S97:S106" si="10">SUM(D97:R97)</f>
        <v>0.99999999999999989</v>
      </c>
    </row>
    <row r="98" spans="1:19" hidden="1" outlineLevel="1" x14ac:dyDescent="0.25">
      <c r="A98" s="36"/>
      <c r="B98" s="66">
        <f>'Expenses Summary'!B54</f>
        <v>0</v>
      </c>
      <c r="C98" s="66">
        <f>'Expenses Summary'!C54</f>
        <v>0</v>
      </c>
      <c r="D98" s="99"/>
      <c r="E98" s="99"/>
      <c r="F98" s="113">
        <v>0.1</v>
      </c>
      <c r="G98" s="113">
        <v>0.1</v>
      </c>
      <c r="H98" s="113">
        <v>0.1</v>
      </c>
      <c r="I98" s="113">
        <v>0.1</v>
      </c>
      <c r="J98" s="113">
        <v>0.1</v>
      </c>
      <c r="K98" s="113">
        <v>0.1</v>
      </c>
      <c r="L98" s="113">
        <v>0.1</v>
      </c>
      <c r="M98" s="113">
        <v>0.1</v>
      </c>
      <c r="N98" s="113">
        <v>0.1</v>
      </c>
      <c r="O98" s="113">
        <v>0.1</v>
      </c>
      <c r="P98" s="103"/>
      <c r="Q98" s="103"/>
      <c r="R98" s="103"/>
      <c r="S98" s="293">
        <f t="shared" si="10"/>
        <v>0.99999999999999989</v>
      </c>
    </row>
    <row r="99" spans="1:19" hidden="1" outlineLevel="1" x14ac:dyDescent="0.25">
      <c r="A99" s="36"/>
      <c r="B99" s="66">
        <f>'Expenses Summary'!B55</f>
        <v>0</v>
      </c>
      <c r="C99" s="66">
        <f>'Expenses Summary'!C55</f>
        <v>0</v>
      </c>
      <c r="D99" s="99"/>
      <c r="E99" s="99"/>
      <c r="F99" s="113">
        <v>0.1</v>
      </c>
      <c r="G99" s="113">
        <v>0.1</v>
      </c>
      <c r="H99" s="113">
        <v>0.1</v>
      </c>
      <c r="I99" s="113">
        <v>0.1</v>
      </c>
      <c r="J99" s="113">
        <v>0.1</v>
      </c>
      <c r="K99" s="113">
        <v>0.1</v>
      </c>
      <c r="L99" s="113">
        <v>0.1</v>
      </c>
      <c r="M99" s="113">
        <v>0.1</v>
      </c>
      <c r="N99" s="113">
        <v>0.1</v>
      </c>
      <c r="O99" s="113">
        <v>0.1</v>
      </c>
      <c r="P99" s="103"/>
      <c r="Q99" s="103"/>
      <c r="R99" s="103"/>
      <c r="S99" s="293">
        <f t="shared" si="10"/>
        <v>0.99999999999999989</v>
      </c>
    </row>
    <row r="100" spans="1:19" hidden="1" outlineLevel="1" x14ac:dyDescent="0.25">
      <c r="A100" s="36"/>
      <c r="B100" s="66">
        <f>'Expenses Summary'!B56</f>
        <v>0</v>
      </c>
      <c r="C100" s="66">
        <f>'Expenses Summary'!C56</f>
        <v>0</v>
      </c>
      <c r="D100" s="99"/>
      <c r="E100" s="99"/>
      <c r="F100" s="113">
        <v>0.1</v>
      </c>
      <c r="G100" s="113">
        <v>0.1</v>
      </c>
      <c r="H100" s="113">
        <v>0.1</v>
      </c>
      <c r="I100" s="113">
        <v>0.1</v>
      </c>
      <c r="J100" s="113">
        <v>0.1</v>
      </c>
      <c r="K100" s="113">
        <v>0.1</v>
      </c>
      <c r="L100" s="113">
        <v>0.1</v>
      </c>
      <c r="M100" s="113">
        <v>0.1</v>
      </c>
      <c r="N100" s="113">
        <v>0.1</v>
      </c>
      <c r="O100" s="113">
        <v>0.1</v>
      </c>
      <c r="P100" s="103"/>
      <c r="Q100" s="103"/>
      <c r="R100" s="103"/>
      <c r="S100" s="293">
        <f t="shared" si="10"/>
        <v>0.99999999999999989</v>
      </c>
    </row>
    <row r="101" spans="1:19" hidden="1" outlineLevel="1" x14ac:dyDescent="0.25">
      <c r="A101" s="36"/>
      <c r="B101" s="66">
        <f>'Expenses Summary'!B57</f>
        <v>0</v>
      </c>
      <c r="C101" s="66">
        <f>'Expenses Summary'!C57</f>
        <v>0</v>
      </c>
      <c r="D101" s="99"/>
      <c r="E101" s="99"/>
      <c r="F101" s="113">
        <v>0.1</v>
      </c>
      <c r="G101" s="113">
        <v>0.1</v>
      </c>
      <c r="H101" s="113">
        <v>0.1</v>
      </c>
      <c r="I101" s="113">
        <v>0.1</v>
      </c>
      <c r="J101" s="113">
        <v>0.1</v>
      </c>
      <c r="K101" s="113">
        <v>0.1</v>
      </c>
      <c r="L101" s="113">
        <v>0.1</v>
      </c>
      <c r="M101" s="113">
        <v>0.1</v>
      </c>
      <c r="N101" s="113">
        <v>0.1</v>
      </c>
      <c r="O101" s="113">
        <v>0.1</v>
      </c>
      <c r="P101" s="103"/>
      <c r="Q101" s="103"/>
      <c r="R101" s="103"/>
      <c r="S101" s="293">
        <f t="shared" si="10"/>
        <v>0.99999999999999989</v>
      </c>
    </row>
    <row r="102" spans="1:19" hidden="1" outlineLevel="1" x14ac:dyDescent="0.25">
      <c r="A102" s="36"/>
      <c r="B102" s="66">
        <f>'Expenses Summary'!B58</f>
        <v>0</v>
      </c>
      <c r="C102" s="66">
        <f>'Expenses Summary'!C58</f>
        <v>0</v>
      </c>
      <c r="D102" s="99"/>
      <c r="E102" s="99"/>
      <c r="F102" s="113">
        <v>0.1</v>
      </c>
      <c r="G102" s="113">
        <v>0.1</v>
      </c>
      <c r="H102" s="113">
        <v>0.1</v>
      </c>
      <c r="I102" s="113">
        <v>0.1</v>
      </c>
      <c r="J102" s="113">
        <v>0.1</v>
      </c>
      <c r="K102" s="113">
        <v>0.1</v>
      </c>
      <c r="L102" s="113">
        <v>0.1</v>
      </c>
      <c r="M102" s="113">
        <v>0.1</v>
      </c>
      <c r="N102" s="113">
        <v>0.1</v>
      </c>
      <c r="O102" s="113">
        <v>0.1</v>
      </c>
      <c r="P102" s="103"/>
      <c r="Q102" s="103"/>
      <c r="R102" s="103"/>
      <c r="S102" s="293">
        <f t="shared" si="10"/>
        <v>0.99999999999999989</v>
      </c>
    </row>
    <row r="103" spans="1:19" hidden="1" outlineLevel="1" x14ac:dyDescent="0.25">
      <c r="A103" s="36"/>
      <c r="B103" s="66">
        <f>'Expenses Summary'!B59</f>
        <v>0</v>
      </c>
      <c r="C103" s="66">
        <f>'Expenses Summary'!C59</f>
        <v>0</v>
      </c>
      <c r="D103" s="99"/>
      <c r="E103" s="99"/>
      <c r="F103" s="113">
        <v>0.1</v>
      </c>
      <c r="G103" s="113">
        <v>0.1</v>
      </c>
      <c r="H103" s="113">
        <v>0.1</v>
      </c>
      <c r="I103" s="113">
        <v>0.1</v>
      </c>
      <c r="J103" s="113">
        <v>0.1</v>
      </c>
      <c r="K103" s="113">
        <v>0.1</v>
      </c>
      <c r="L103" s="113">
        <v>0.1</v>
      </c>
      <c r="M103" s="113">
        <v>0.1</v>
      </c>
      <c r="N103" s="113">
        <v>0.1</v>
      </c>
      <c r="O103" s="113">
        <v>0.1</v>
      </c>
      <c r="P103" s="103"/>
      <c r="Q103" s="103"/>
      <c r="R103" s="103"/>
      <c r="S103" s="293">
        <f t="shared" si="10"/>
        <v>0.99999999999999989</v>
      </c>
    </row>
    <row r="104" spans="1:19" hidden="1" outlineLevel="1" x14ac:dyDescent="0.25">
      <c r="A104" s="36"/>
      <c r="B104" s="66">
        <f>'Expenses Summary'!B60</f>
        <v>0</v>
      </c>
      <c r="C104" s="66">
        <f>'Expenses Summary'!C60</f>
        <v>0</v>
      </c>
      <c r="D104" s="99"/>
      <c r="E104" s="99"/>
      <c r="F104" s="113">
        <v>0.1</v>
      </c>
      <c r="G104" s="113">
        <v>0.1</v>
      </c>
      <c r="H104" s="113">
        <v>0.1</v>
      </c>
      <c r="I104" s="113">
        <v>0.1</v>
      </c>
      <c r="J104" s="113">
        <v>0.1</v>
      </c>
      <c r="K104" s="113">
        <v>0.1</v>
      </c>
      <c r="L104" s="113">
        <v>0.1</v>
      </c>
      <c r="M104" s="113">
        <v>0.1</v>
      </c>
      <c r="N104" s="113">
        <v>0.1</v>
      </c>
      <c r="O104" s="113">
        <v>0.1</v>
      </c>
      <c r="P104" s="103"/>
      <c r="Q104" s="103"/>
      <c r="R104" s="103"/>
      <c r="S104" s="293">
        <f t="shared" si="10"/>
        <v>0.99999999999999989</v>
      </c>
    </row>
    <row r="105" spans="1:19" hidden="1" outlineLevel="1" x14ac:dyDescent="0.25">
      <c r="A105" s="36"/>
      <c r="B105" s="66">
        <f>'Expenses Summary'!B61</f>
        <v>0</v>
      </c>
      <c r="C105" s="66">
        <f>'Expenses Summary'!C61</f>
        <v>0</v>
      </c>
      <c r="D105" s="99"/>
      <c r="E105" s="99"/>
      <c r="F105" s="113">
        <v>0.1</v>
      </c>
      <c r="G105" s="113">
        <v>0.1</v>
      </c>
      <c r="H105" s="113">
        <v>0.1</v>
      </c>
      <c r="I105" s="113">
        <v>0.1</v>
      </c>
      <c r="J105" s="113">
        <v>0.1</v>
      </c>
      <c r="K105" s="113">
        <v>0.1</v>
      </c>
      <c r="L105" s="113">
        <v>0.1</v>
      </c>
      <c r="M105" s="113">
        <v>0.1</v>
      </c>
      <c r="N105" s="113">
        <v>0.1</v>
      </c>
      <c r="O105" s="113">
        <v>0.1</v>
      </c>
      <c r="P105" s="103"/>
      <c r="Q105" s="103"/>
      <c r="R105" s="103"/>
      <c r="S105" s="293">
        <f t="shared" si="10"/>
        <v>0.99999999999999989</v>
      </c>
    </row>
    <row r="106" spans="1:19" hidden="1" outlineLevel="1" x14ac:dyDescent="0.25">
      <c r="A106" s="36"/>
      <c r="B106" s="66">
        <f>'Expenses Summary'!B62</f>
        <v>0</v>
      </c>
      <c r="C106" s="66">
        <f>'Expenses Summary'!C62</f>
        <v>0</v>
      </c>
      <c r="D106" s="99"/>
      <c r="E106" s="99"/>
      <c r="F106" s="113">
        <v>0.1</v>
      </c>
      <c r="G106" s="113">
        <v>0.1</v>
      </c>
      <c r="H106" s="113">
        <v>0.1</v>
      </c>
      <c r="I106" s="113">
        <v>0.1</v>
      </c>
      <c r="J106" s="113">
        <v>0.1</v>
      </c>
      <c r="K106" s="113">
        <v>0.1</v>
      </c>
      <c r="L106" s="113">
        <v>0.1</v>
      </c>
      <c r="M106" s="113">
        <v>0.1</v>
      </c>
      <c r="N106" s="113">
        <v>0.1</v>
      </c>
      <c r="O106" s="113">
        <v>0.1</v>
      </c>
      <c r="P106" s="103"/>
      <c r="Q106" s="103"/>
      <c r="R106" s="103"/>
      <c r="S106" s="293">
        <f t="shared" si="10"/>
        <v>0.99999999999999989</v>
      </c>
    </row>
    <row r="107" spans="1:19" s="31" customFormat="1" collapsed="1" x14ac:dyDescent="0.25">
      <c r="A107" s="36"/>
      <c r="B107" s="66" t="str">
        <f>'Expenses Summary'!B63</f>
        <v>4700</v>
      </c>
      <c r="C107" s="66" t="str">
        <f>'Expenses Summary'!C63</f>
        <v>Food and Food Supplies</v>
      </c>
      <c r="D107" s="99"/>
      <c r="E107" s="99">
        <v>0.05</v>
      </c>
      <c r="F107" s="113">
        <v>0.1</v>
      </c>
      <c r="G107" s="113">
        <v>0.1</v>
      </c>
      <c r="H107" s="113">
        <v>0.1</v>
      </c>
      <c r="I107" s="113">
        <v>0.1</v>
      </c>
      <c r="J107" s="113">
        <v>0.1</v>
      </c>
      <c r="K107" s="113">
        <v>0.1</v>
      </c>
      <c r="L107" s="113">
        <v>0.1</v>
      </c>
      <c r="M107" s="113">
        <v>0.1</v>
      </c>
      <c r="N107" s="113">
        <v>0.1</v>
      </c>
      <c r="O107" s="113">
        <v>0.05</v>
      </c>
      <c r="P107" s="103"/>
      <c r="Q107" s="103"/>
      <c r="R107" s="103"/>
      <c r="S107" s="293">
        <f>SUM(D107:R107)</f>
        <v>0.99999999999999989</v>
      </c>
    </row>
    <row r="108" spans="1:19" s="31" customFormat="1" x14ac:dyDescent="0.25">
      <c r="A108" s="36"/>
      <c r="B108" s="124"/>
      <c r="C108" s="93"/>
      <c r="D108" s="100"/>
      <c r="E108" s="100"/>
      <c r="F108" s="119"/>
      <c r="G108" s="119"/>
      <c r="H108" s="119"/>
      <c r="I108" s="119"/>
      <c r="J108" s="119"/>
      <c r="K108" s="119"/>
      <c r="L108" s="119"/>
      <c r="M108" s="119"/>
      <c r="N108" s="119"/>
      <c r="O108" s="119"/>
      <c r="P108" s="108"/>
      <c r="Q108" s="108"/>
      <c r="R108" s="108"/>
      <c r="S108" s="293"/>
    </row>
    <row r="109" spans="1:19" s="31" customFormat="1" x14ac:dyDescent="0.25">
      <c r="A109" s="36"/>
      <c r="B109" s="4"/>
      <c r="C109" s="3"/>
      <c r="D109" s="95"/>
      <c r="E109" s="95"/>
      <c r="F109" s="95"/>
      <c r="G109" s="95"/>
      <c r="H109" s="95"/>
      <c r="I109" s="95"/>
      <c r="J109" s="95"/>
      <c r="K109" s="95"/>
      <c r="L109" s="95"/>
      <c r="M109" s="95"/>
      <c r="N109" s="95"/>
      <c r="O109" s="95"/>
      <c r="P109" s="95"/>
      <c r="Q109" s="95"/>
      <c r="R109" s="95"/>
      <c r="S109" s="293"/>
    </row>
    <row r="110" spans="1:19" s="31" customFormat="1" x14ac:dyDescent="0.25">
      <c r="B110" s="5" t="s">
        <v>741</v>
      </c>
      <c r="C110" s="3"/>
      <c r="D110" s="95"/>
      <c r="E110" s="95"/>
      <c r="F110" s="95"/>
      <c r="G110" s="95"/>
      <c r="H110" s="95"/>
      <c r="I110" s="95"/>
      <c r="J110" s="95"/>
      <c r="K110" s="95"/>
      <c r="L110" s="95"/>
      <c r="M110" s="95"/>
      <c r="N110" s="95"/>
      <c r="O110" s="95"/>
      <c r="P110" s="95"/>
      <c r="Q110" s="95"/>
      <c r="R110" s="95"/>
      <c r="S110" s="293"/>
    </row>
    <row r="111" spans="1:19" s="31" customFormat="1" x14ac:dyDescent="0.25">
      <c r="A111" s="36"/>
      <c r="B111" s="66" t="str">
        <f>'Expenses Summary'!B67</f>
        <v>5200</v>
      </c>
      <c r="C111" s="66" t="str">
        <f>'Expenses Summary'!C67</f>
        <v>Travel and Conferences</v>
      </c>
      <c r="D111" s="99">
        <v>0</v>
      </c>
      <c r="E111" s="99">
        <v>0</v>
      </c>
      <c r="F111" s="99">
        <v>0.3</v>
      </c>
      <c r="G111" s="99">
        <v>0.1</v>
      </c>
      <c r="H111" s="99">
        <v>0.1</v>
      </c>
      <c r="I111" s="99">
        <v>0.1</v>
      </c>
      <c r="J111" s="99">
        <v>0.1</v>
      </c>
      <c r="K111" s="99">
        <v>0.1</v>
      </c>
      <c r="L111" s="99">
        <v>0.1</v>
      </c>
      <c r="M111" s="99">
        <v>0.1</v>
      </c>
      <c r="N111" s="99">
        <v>0</v>
      </c>
      <c r="O111" s="99">
        <v>0</v>
      </c>
      <c r="P111" s="99">
        <v>0</v>
      </c>
      <c r="Q111" s="99">
        <v>0</v>
      </c>
      <c r="R111" s="99">
        <v>0</v>
      </c>
      <c r="S111" s="293">
        <f t="shared" ref="S111:S131" si="11">SUM(D111:R111)</f>
        <v>0.99999999999999989</v>
      </c>
    </row>
    <row r="112" spans="1:19" s="31" customFormat="1" x14ac:dyDescent="0.25">
      <c r="A112" s="36"/>
      <c r="B112" s="66" t="str">
        <f>'Expenses Summary'!B68</f>
        <v>5210</v>
      </c>
      <c r="C112" s="66" t="str">
        <f>'Expenses Summary'!C68</f>
        <v>Training and Development Expense</v>
      </c>
      <c r="D112" s="99">
        <v>0</v>
      </c>
      <c r="E112" s="99">
        <v>0.26600000000000001</v>
      </c>
      <c r="F112" s="99">
        <v>9.4E-2</v>
      </c>
      <c r="G112" s="99">
        <v>0.02</v>
      </c>
      <c r="H112" s="99">
        <v>0</v>
      </c>
      <c r="I112" s="99">
        <v>0</v>
      </c>
      <c r="J112" s="99">
        <v>0.124</v>
      </c>
      <c r="K112" s="99">
        <v>0.124</v>
      </c>
      <c r="L112" s="99">
        <v>0.124</v>
      </c>
      <c r="M112" s="99">
        <v>0.124</v>
      </c>
      <c r="N112" s="99">
        <v>0.124</v>
      </c>
      <c r="O112" s="99">
        <v>0</v>
      </c>
      <c r="P112" s="99">
        <v>0</v>
      </c>
      <c r="Q112" s="99">
        <v>0</v>
      </c>
      <c r="R112" s="99">
        <v>0</v>
      </c>
      <c r="S112" s="293">
        <f t="shared" si="11"/>
        <v>1</v>
      </c>
    </row>
    <row r="113" spans="1:19" s="31" customFormat="1" x14ac:dyDescent="0.25">
      <c r="A113" s="36"/>
      <c r="B113" s="66" t="str">
        <f>'Expenses Summary'!B69</f>
        <v>5300</v>
      </c>
      <c r="C113" s="66" t="str">
        <f>'Expenses Summary'!C69</f>
        <v>Dues and Memberships</v>
      </c>
      <c r="D113" s="99">
        <v>0</v>
      </c>
      <c r="E113" s="99">
        <v>0</v>
      </c>
      <c r="F113" s="99">
        <v>0.3</v>
      </c>
      <c r="G113" s="99">
        <v>0.1</v>
      </c>
      <c r="H113" s="99">
        <v>0.1</v>
      </c>
      <c r="I113" s="99">
        <v>0.1</v>
      </c>
      <c r="J113" s="99">
        <v>0.1</v>
      </c>
      <c r="K113" s="99">
        <v>0.1</v>
      </c>
      <c r="L113" s="99">
        <v>0.1</v>
      </c>
      <c r="M113" s="99">
        <v>0.1</v>
      </c>
      <c r="N113" s="99">
        <v>0</v>
      </c>
      <c r="O113" s="99">
        <v>0</v>
      </c>
      <c r="P113" s="99">
        <v>0</v>
      </c>
      <c r="Q113" s="99">
        <v>0</v>
      </c>
      <c r="R113" s="99">
        <v>0</v>
      </c>
      <c r="S113" s="293">
        <f t="shared" si="11"/>
        <v>0.99999999999999989</v>
      </c>
    </row>
    <row r="114" spans="1:19" s="31" customFormat="1" x14ac:dyDescent="0.25">
      <c r="A114" s="36"/>
      <c r="B114" s="66" t="str">
        <f>'Expenses Summary'!B70</f>
        <v>5400</v>
      </c>
      <c r="C114" s="66" t="str">
        <f>'Expenses Summary'!C70</f>
        <v>Insurance</v>
      </c>
      <c r="D114" s="99">
        <v>0</v>
      </c>
      <c r="E114" s="99">
        <v>0</v>
      </c>
      <c r="F114" s="99">
        <v>0.3</v>
      </c>
      <c r="G114" s="99">
        <v>0.1</v>
      </c>
      <c r="H114" s="99">
        <v>0.1</v>
      </c>
      <c r="I114" s="99">
        <v>0.1</v>
      </c>
      <c r="J114" s="99">
        <v>0.1</v>
      </c>
      <c r="K114" s="99">
        <v>0.1</v>
      </c>
      <c r="L114" s="99">
        <v>0.1</v>
      </c>
      <c r="M114" s="99">
        <v>0.1</v>
      </c>
      <c r="N114" s="99">
        <v>0</v>
      </c>
      <c r="O114" s="99">
        <v>0</v>
      </c>
      <c r="P114" s="99">
        <v>0</v>
      </c>
      <c r="Q114" s="99">
        <v>0</v>
      </c>
      <c r="R114" s="99">
        <v>0</v>
      </c>
      <c r="S114" s="293">
        <f t="shared" si="11"/>
        <v>0.99999999999999989</v>
      </c>
    </row>
    <row r="115" spans="1:19" s="31" customFormat="1" x14ac:dyDescent="0.25">
      <c r="A115" s="36"/>
      <c r="B115" s="66" t="str">
        <f>'Expenses Summary'!B71</f>
        <v>5450</v>
      </c>
      <c r="C115" s="66" t="str">
        <f>'Expenses Summary'!C71</f>
        <v>Property Tax</v>
      </c>
      <c r="D115" s="99">
        <v>0</v>
      </c>
      <c r="E115" s="99">
        <v>0</v>
      </c>
      <c r="F115" s="99">
        <v>0.6</v>
      </c>
      <c r="G115" s="99">
        <v>0</v>
      </c>
      <c r="H115" s="99">
        <v>0</v>
      </c>
      <c r="I115" s="99">
        <v>0</v>
      </c>
      <c r="J115" s="103">
        <v>0.4</v>
      </c>
      <c r="K115" s="99">
        <v>0</v>
      </c>
      <c r="L115" s="99">
        <v>0</v>
      </c>
      <c r="M115" s="99">
        <v>0</v>
      </c>
      <c r="N115" s="99">
        <v>0</v>
      </c>
      <c r="O115" s="99">
        <v>0</v>
      </c>
      <c r="P115" s="99">
        <v>0</v>
      </c>
      <c r="Q115" s="99">
        <v>0</v>
      </c>
      <c r="R115" s="99">
        <v>0</v>
      </c>
      <c r="S115" s="293">
        <f t="shared" si="11"/>
        <v>1</v>
      </c>
    </row>
    <row r="116" spans="1:19" s="31" customFormat="1" x14ac:dyDescent="0.25">
      <c r="A116" s="36"/>
      <c r="B116" s="66" t="str">
        <f>'Expenses Summary'!B72</f>
        <v>5500</v>
      </c>
      <c r="C116" s="66" t="str">
        <f>'Expenses Summary'!C72</f>
        <v>Operation and Housekeeping Services/Supplies</v>
      </c>
      <c r="D116" s="117">
        <v>0</v>
      </c>
      <c r="E116" s="117">
        <v>0.28399999999999997</v>
      </c>
      <c r="F116" s="117">
        <v>6.9000000000000006E-2</v>
      </c>
      <c r="G116" s="117">
        <v>7.4999999999999997E-2</v>
      </c>
      <c r="H116" s="117">
        <v>7.4999999999999997E-2</v>
      </c>
      <c r="I116" s="117">
        <v>6.9000000000000006E-2</v>
      </c>
      <c r="J116" s="117">
        <v>7.1330000000000005E-2</v>
      </c>
      <c r="K116" s="117">
        <v>7.1330000000000005E-2</v>
      </c>
      <c r="L116" s="117">
        <v>7.1330000000000005E-2</v>
      </c>
      <c r="M116" s="117">
        <v>7.1330000000000005E-2</v>
      </c>
      <c r="N116" s="117">
        <v>7.1330000000000005E-2</v>
      </c>
      <c r="O116" s="117">
        <v>7.1349999999999997E-2</v>
      </c>
      <c r="P116" s="99">
        <v>0</v>
      </c>
      <c r="Q116" s="99">
        <v>0</v>
      </c>
      <c r="R116" s="99">
        <v>0</v>
      </c>
      <c r="S116" s="293">
        <f t="shared" si="11"/>
        <v>1</v>
      </c>
    </row>
    <row r="117" spans="1:19" s="31" customFormat="1" x14ac:dyDescent="0.25">
      <c r="A117" s="36"/>
      <c r="B117" s="66" t="str">
        <f>'Expenses Summary'!B73</f>
        <v>5501</v>
      </c>
      <c r="C117" s="66" t="str">
        <f>'Expenses Summary'!C73</f>
        <v>Utilities</v>
      </c>
      <c r="D117" s="99">
        <v>5.2699999999999997E-2</v>
      </c>
      <c r="E117" s="99">
        <v>0</v>
      </c>
      <c r="F117" s="113">
        <v>0</v>
      </c>
      <c r="G117" s="113">
        <v>0.183</v>
      </c>
      <c r="H117" s="113">
        <v>0.1</v>
      </c>
      <c r="I117" s="113">
        <v>0.1</v>
      </c>
      <c r="J117" s="113">
        <v>0.1</v>
      </c>
      <c r="K117" s="113">
        <v>0.1</v>
      </c>
      <c r="L117" s="113">
        <v>0.1</v>
      </c>
      <c r="M117" s="113">
        <v>0.1</v>
      </c>
      <c r="N117" s="113">
        <v>0.1</v>
      </c>
      <c r="O117" s="113">
        <v>6.4299999999999996E-2</v>
      </c>
      <c r="P117" s="99">
        <v>0</v>
      </c>
      <c r="Q117" s="99">
        <v>0</v>
      </c>
      <c r="R117" s="99">
        <v>0</v>
      </c>
      <c r="S117" s="293">
        <f t="shared" si="11"/>
        <v>0.99999999999999989</v>
      </c>
    </row>
    <row r="118" spans="1:19" s="31" customFormat="1" x14ac:dyDescent="0.25">
      <c r="A118" s="36"/>
      <c r="B118" s="66" t="str">
        <f>'Expenses Summary'!B74</f>
        <v>5811</v>
      </c>
      <c r="C118" s="66" t="str">
        <f>'Expenses Summary'!C74</f>
        <v>Student Transportation / Field Trips</v>
      </c>
      <c r="D118" s="117">
        <v>0</v>
      </c>
      <c r="E118" s="117">
        <v>0.13800000000000001</v>
      </c>
      <c r="F118" s="117">
        <v>0.03</v>
      </c>
      <c r="G118" s="117">
        <v>0.13200000000000001</v>
      </c>
      <c r="H118" s="117">
        <v>8.7499999999999994E-2</v>
      </c>
      <c r="I118" s="117">
        <v>8.7499999999999994E-2</v>
      </c>
      <c r="J118" s="117">
        <v>8.7499999999999994E-2</v>
      </c>
      <c r="K118" s="117">
        <v>8.7499999999999994E-2</v>
      </c>
      <c r="L118" s="117">
        <v>8.7499999999999994E-2</v>
      </c>
      <c r="M118" s="117">
        <v>8.7499999999999994E-2</v>
      </c>
      <c r="N118" s="117">
        <v>8.7499999999999994E-2</v>
      </c>
      <c r="O118" s="117">
        <v>8.7499999999999994E-2</v>
      </c>
      <c r="P118" s="99">
        <v>0</v>
      </c>
      <c r="Q118" s="99">
        <v>0</v>
      </c>
      <c r="R118" s="99">
        <v>0</v>
      </c>
      <c r="S118" s="293">
        <f t="shared" si="11"/>
        <v>1.0000000000000002</v>
      </c>
    </row>
    <row r="119" spans="1:19" s="31" customFormat="1" x14ac:dyDescent="0.25">
      <c r="A119" s="36"/>
      <c r="B119" s="66" t="str">
        <f>'Expenses Summary'!B75</f>
        <v>5600</v>
      </c>
      <c r="C119" s="66" t="str">
        <f>'Expenses Summary'!C75</f>
        <v>Space Rental/Leases Expense</v>
      </c>
      <c r="D119" s="117">
        <v>8.3000000000000004E-2</v>
      </c>
      <c r="E119" s="117">
        <v>8.3000000000000004E-2</v>
      </c>
      <c r="F119" s="117">
        <v>8.3000000000000004E-2</v>
      </c>
      <c r="G119" s="117">
        <v>8.3000000000000004E-2</v>
      </c>
      <c r="H119" s="117">
        <v>8.3000000000000004E-2</v>
      </c>
      <c r="I119" s="117">
        <v>8.3000000000000004E-2</v>
      </c>
      <c r="J119" s="117">
        <v>8.3000000000000004E-2</v>
      </c>
      <c r="K119" s="117">
        <v>8.3000000000000004E-2</v>
      </c>
      <c r="L119" s="117">
        <v>8.4000000000000005E-2</v>
      </c>
      <c r="M119" s="117">
        <v>8.4000000000000005E-2</v>
      </c>
      <c r="N119" s="117">
        <v>8.4000000000000005E-2</v>
      </c>
      <c r="O119" s="117">
        <v>8.4000000000000005E-2</v>
      </c>
      <c r="P119" s="99">
        <v>0</v>
      </c>
      <c r="Q119" s="99">
        <v>0</v>
      </c>
      <c r="R119" s="99">
        <v>0</v>
      </c>
      <c r="S119" s="293">
        <f t="shared" si="11"/>
        <v>0.99999999999999989</v>
      </c>
    </row>
    <row r="120" spans="1:19" s="31" customFormat="1" x14ac:dyDescent="0.25">
      <c r="A120" s="36"/>
      <c r="B120" s="66" t="str">
        <f>'Expenses Summary'!B76</f>
        <v>5601</v>
      </c>
      <c r="C120" s="66" t="str">
        <f>'Expenses Summary'!C76</f>
        <v>Building Maintenance</v>
      </c>
      <c r="D120" s="117">
        <v>8.3000000000000004E-2</v>
      </c>
      <c r="E120" s="117">
        <v>8.3000000000000004E-2</v>
      </c>
      <c r="F120" s="117">
        <v>8.3000000000000004E-2</v>
      </c>
      <c r="G120" s="117">
        <v>8.3000000000000004E-2</v>
      </c>
      <c r="H120" s="117">
        <v>8.3000000000000004E-2</v>
      </c>
      <c r="I120" s="117">
        <v>8.3000000000000004E-2</v>
      </c>
      <c r="J120" s="117">
        <v>8.3000000000000004E-2</v>
      </c>
      <c r="K120" s="117">
        <v>8.3000000000000004E-2</v>
      </c>
      <c r="L120" s="117">
        <v>8.4000000000000005E-2</v>
      </c>
      <c r="M120" s="117">
        <v>8.4000000000000005E-2</v>
      </c>
      <c r="N120" s="117">
        <v>8.4000000000000005E-2</v>
      </c>
      <c r="O120" s="117">
        <v>8.4000000000000005E-2</v>
      </c>
      <c r="P120" s="99">
        <v>0</v>
      </c>
      <c r="Q120" s="99">
        <v>0</v>
      </c>
      <c r="R120" s="99">
        <v>0</v>
      </c>
      <c r="S120" s="293">
        <f t="shared" si="11"/>
        <v>0.99999999999999989</v>
      </c>
    </row>
    <row r="121" spans="1:19" s="31" customFormat="1" x14ac:dyDescent="0.25">
      <c r="A121" s="36"/>
      <c r="B121" s="66" t="str">
        <f>'Expenses Summary'!B77</f>
        <v>5602</v>
      </c>
      <c r="C121" s="66" t="str">
        <f>'Expenses Summary'!C77</f>
        <v>Other Space Rental</v>
      </c>
      <c r="D121" s="117">
        <v>8.3000000000000004E-2</v>
      </c>
      <c r="E121" s="117">
        <v>8.3000000000000004E-2</v>
      </c>
      <c r="F121" s="117">
        <v>8.3000000000000004E-2</v>
      </c>
      <c r="G121" s="117">
        <v>8.3000000000000004E-2</v>
      </c>
      <c r="H121" s="117">
        <v>8.3000000000000004E-2</v>
      </c>
      <c r="I121" s="117">
        <v>8.3000000000000004E-2</v>
      </c>
      <c r="J121" s="117">
        <v>8.3000000000000004E-2</v>
      </c>
      <c r="K121" s="117">
        <v>8.3000000000000004E-2</v>
      </c>
      <c r="L121" s="117">
        <v>8.4000000000000005E-2</v>
      </c>
      <c r="M121" s="117">
        <v>8.4000000000000005E-2</v>
      </c>
      <c r="N121" s="117">
        <v>8.4000000000000005E-2</v>
      </c>
      <c r="O121" s="117">
        <v>8.4000000000000005E-2</v>
      </c>
      <c r="P121" s="99">
        <v>0</v>
      </c>
      <c r="Q121" s="99">
        <v>0</v>
      </c>
      <c r="R121" s="99">
        <v>0</v>
      </c>
      <c r="S121" s="293">
        <f t="shared" si="11"/>
        <v>0.99999999999999989</v>
      </c>
    </row>
    <row r="122" spans="1:19" s="31" customFormat="1" x14ac:dyDescent="0.25">
      <c r="A122" s="36"/>
      <c r="B122" s="66" t="str">
        <f>'Expenses Summary'!B78</f>
        <v>5605</v>
      </c>
      <c r="C122" s="66" t="str">
        <f>'Expenses Summary'!C78</f>
        <v>Equipment Rental/Lease Expense</v>
      </c>
      <c r="D122" s="99">
        <v>8.5999999999999993E-2</v>
      </c>
      <c r="E122" s="99">
        <v>8.5999999999999993E-2</v>
      </c>
      <c r="F122" s="113">
        <v>2.1999999999999999E-2</v>
      </c>
      <c r="G122" s="113">
        <v>8.7999999999999995E-2</v>
      </c>
      <c r="H122" s="113">
        <v>0.05</v>
      </c>
      <c r="I122" s="113">
        <v>0.11133</v>
      </c>
      <c r="J122" s="113">
        <v>0.11133</v>
      </c>
      <c r="K122" s="113">
        <v>0.11133</v>
      </c>
      <c r="L122" s="113">
        <v>0.11133</v>
      </c>
      <c r="M122" s="113">
        <v>0.11133</v>
      </c>
      <c r="N122" s="113">
        <v>0.11135</v>
      </c>
      <c r="O122" s="113">
        <v>0</v>
      </c>
      <c r="P122" s="99">
        <v>0</v>
      </c>
      <c r="Q122" s="99">
        <v>0</v>
      </c>
      <c r="R122" s="99">
        <v>0</v>
      </c>
      <c r="S122" s="293">
        <f t="shared" si="11"/>
        <v>1</v>
      </c>
    </row>
    <row r="123" spans="1:19" s="31" customFormat="1" x14ac:dyDescent="0.25">
      <c r="A123" s="36"/>
      <c r="B123" s="66" t="str">
        <f>'Expenses Summary'!B79</f>
        <v>5610</v>
      </c>
      <c r="C123" s="66" t="str">
        <f>'Expenses Summary'!C79</f>
        <v>Equipment Repair</v>
      </c>
      <c r="D123" s="117">
        <v>8.3000000000000004E-2</v>
      </c>
      <c r="E123" s="117">
        <v>8.3000000000000004E-2</v>
      </c>
      <c r="F123" s="117">
        <v>8.3000000000000004E-2</v>
      </c>
      <c r="G123" s="117">
        <v>8.3000000000000004E-2</v>
      </c>
      <c r="H123" s="117">
        <v>8.3000000000000004E-2</v>
      </c>
      <c r="I123" s="117">
        <v>8.3000000000000004E-2</v>
      </c>
      <c r="J123" s="117">
        <v>8.3000000000000004E-2</v>
      </c>
      <c r="K123" s="117">
        <v>8.3000000000000004E-2</v>
      </c>
      <c r="L123" s="117">
        <v>8.4000000000000005E-2</v>
      </c>
      <c r="M123" s="117">
        <v>8.4000000000000005E-2</v>
      </c>
      <c r="N123" s="117">
        <v>8.4000000000000005E-2</v>
      </c>
      <c r="O123" s="117">
        <v>8.4000000000000005E-2</v>
      </c>
      <c r="P123" s="99">
        <v>0</v>
      </c>
      <c r="Q123" s="99">
        <v>0</v>
      </c>
      <c r="R123" s="99">
        <v>0</v>
      </c>
      <c r="S123" s="293">
        <f t="shared" si="11"/>
        <v>0.99999999999999989</v>
      </c>
    </row>
    <row r="124" spans="1:19" s="31" customFormat="1" x14ac:dyDescent="0.25">
      <c r="A124" s="36"/>
      <c r="B124" s="66" t="str">
        <f>'Expenses Summary'!B80</f>
        <v>5800</v>
      </c>
      <c r="C124" s="66" t="str">
        <f>'Expenses Summary'!C80</f>
        <v>Professional/Consulting Services and Operating Expenditures</v>
      </c>
      <c r="D124" s="99">
        <v>6.3E-2</v>
      </c>
      <c r="E124" s="99">
        <v>7.3999999999999996E-2</v>
      </c>
      <c r="F124" s="99">
        <v>6.3E-2</v>
      </c>
      <c r="G124" s="99">
        <v>6.3E-2</v>
      </c>
      <c r="H124" s="99">
        <v>8.1000000000000003E-2</v>
      </c>
      <c r="I124" s="99">
        <v>9.3710000000000002E-2</v>
      </c>
      <c r="J124" s="99">
        <v>9.3710000000000002E-2</v>
      </c>
      <c r="K124" s="99">
        <v>9.3710000000000002E-2</v>
      </c>
      <c r="L124" s="99">
        <v>9.3710000000000002E-2</v>
      </c>
      <c r="M124" s="99">
        <v>9.3710000000000002E-2</v>
      </c>
      <c r="N124" s="99">
        <v>9.3710000000000002E-2</v>
      </c>
      <c r="O124" s="99">
        <v>9.3740000000000004E-2</v>
      </c>
      <c r="P124" s="99">
        <v>0</v>
      </c>
      <c r="Q124" s="99">
        <v>0</v>
      </c>
      <c r="R124" s="99">
        <v>0</v>
      </c>
      <c r="S124" s="293">
        <f t="shared" si="11"/>
        <v>0.99999999999999989</v>
      </c>
    </row>
    <row r="125" spans="1:19" s="31" customFormat="1" x14ac:dyDescent="0.25">
      <c r="A125" s="36"/>
      <c r="B125" s="66" t="str">
        <f>'Expenses Summary'!B81</f>
        <v>5803</v>
      </c>
      <c r="C125" s="66" t="str">
        <f>'Expenses Summary'!C81</f>
        <v>Banking and Payroll Service Fees</v>
      </c>
      <c r="D125" s="99">
        <v>0.05</v>
      </c>
      <c r="E125" s="99">
        <v>0.05</v>
      </c>
      <c r="F125" s="99">
        <v>0.09</v>
      </c>
      <c r="G125" s="99">
        <v>0.09</v>
      </c>
      <c r="H125" s="99">
        <v>0.09</v>
      </c>
      <c r="I125" s="99">
        <v>0.09</v>
      </c>
      <c r="J125" s="99">
        <v>0.09</v>
      </c>
      <c r="K125" s="99">
        <v>0.09</v>
      </c>
      <c r="L125" s="99">
        <v>0.09</v>
      </c>
      <c r="M125" s="99">
        <v>0.09</v>
      </c>
      <c r="N125" s="99">
        <v>0.09</v>
      </c>
      <c r="O125" s="99">
        <v>0.09</v>
      </c>
      <c r="P125" s="99">
        <v>0</v>
      </c>
      <c r="Q125" s="99">
        <v>0</v>
      </c>
      <c r="R125" s="99">
        <v>0</v>
      </c>
      <c r="S125" s="293">
        <f t="shared" si="11"/>
        <v>0.99999999999999978</v>
      </c>
    </row>
    <row r="126" spans="1:19" s="31" customFormat="1" x14ac:dyDescent="0.25">
      <c r="A126" s="36"/>
      <c r="B126" s="380">
        <f>'Expenses Summary'!B82</f>
        <v>5805</v>
      </c>
      <c r="C126" s="66" t="str">
        <f>'Expenses Summary'!C82</f>
        <v>Legal Services</v>
      </c>
      <c r="D126" s="99">
        <v>0</v>
      </c>
      <c r="E126" s="99">
        <v>0</v>
      </c>
      <c r="F126" s="99">
        <v>0</v>
      </c>
      <c r="G126" s="99">
        <v>0</v>
      </c>
      <c r="H126" s="99">
        <v>0.125</v>
      </c>
      <c r="I126" s="99">
        <v>0.125</v>
      </c>
      <c r="J126" s="99">
        <v>0.125</v>
      </c>
      <c r="K126" s="99">
        <v>0.125</v>
      </c>
      <c r="L126" s="99">
        <v>0.125</v>
      </c>
      <c r="M126" s="99">
        <v>0.125</v>
      </c>
      <c r="N126" s="99">
        <v>0.125</v>
      </c>
      <c r="O126" s="99">
        <v>0.125</v>
      </c>
      <c r="P126" s="99">
        <v>0</v>
      </c>
      <c r="Q126" s="99">
        <v>0</v>
      </c>
      <c r="R126" s="99">
        <v>0</v>
      </c>
      <c r="S126" s="293">
        <f t="shared" si="11"/>
        <v>1</v>
      </c>
    </row>
    <row r="127" spans="1:19" s="31" customFormat="1" x14ac:dyDescent="0.25">
      <c r="A127" s="36"/>
      <c r="B127" s="380">
        <f>'Expenses Summary'!B83</f>
        <v>5806</v>
      </c>
      <c r="C127" s="66" t="str">
        <f>'Expenses Summary'!C83</f>
        <v>Audit</v>
      </c>
      <c r="D127" s="99">
        <v>0</v>
      </c>
      <c r="E127" s="99">
        <v>0</v>
      </c>
      <c r="F127" s="99">
        <v>0</v>
      </c>
      <c r="G127" s="99">
        <v>0</v>
      </c>
      <c r="H127" s="99">
        <v>0.125</v>
      </c>
      <c r="I127" s="99">
        <v>0.125</v>
      </c>
      <c r="J127" s="99">
        <v>0.125</v>
      </c>
      <c r="K127" s="99">
        <v>0.125</v>
      </c>
      <c r="L127" s="99">
        <v>0.125</v>
      </c>
      <c r="M127" s="99">
        <v>0.125</v>
      </c>
      <c r="N127" s="99">
        <v>0.125</v>
      </c>
      <c r="O127" s="99">
        <v>0.125</v>
      </c>
      <c r="P127" s="99">
        <v>0</v>
      </c>
      <c r="Q127" s="99">
        <v>0</v>
      </c>
      <c r="R127" s="99">
        <v>0</v>
      </c>
      <c r="S127" s="293"/>
    </row>
    <row r="128" spans="1:19" s="31" customFormat="1" x14ac:dyDescent="0.25">
      <c r="A128" s="36"/>
      <c r="B128" s="66" t="str">
        <f>'Expenses Summary'!B84</f>
        <v>5810</v>
      </c>
      <c r="C128" s="66" t="str">
        <f>'Expenses Summary'!C84</f>
        <v>Educational Consultants</v>
      </c>
      <c r="D128" s="99">
        <v>0</v>
      </c>
      <c r="E128" s="99">
        <v>0</v>
      </c>
      <c r="F128" s="99">
        <v>3.1E-2</v>
      </c>
      <c r="G128" s="99">
        <v>0.111</v>
      </c>
      <c r="H128" s="99">
        <v>0.106</v>
      </c>
      <c r="I128" s="99">
        <v>0.10743</v>
      </c>
      <c r="J128" s="99">
        <v>0.10743</v>
      </c>
      <c r="K128" s="99">
        <v>0.10743</v>
      </c>
      <c r="L128" s="99">
        <v>0.10743</v>
      </c>
      <c r="M128" s="99">
        <v>0.10743</v>
      </c>
      <c r="N128" s="99">
        <v>0.10743</v>
      </c>
      <c r="O128" s="99">
        <v>0.10742</v>
      </c>
      <c r="P128" s="99">
        <v>0</v>
      </c>
      <c r="Q128" s="99">
        <v>0</v>
      </c>
      <c r="R128" s="99">
        <v>0</v>
      </c>
      <c r="S128" s="293">
        <f t="shared" si="11"/>
        <v>1.0000000000000002</v>
      </c>
    </row>
    <row r="129" spans="1:19" s="31" customFormat="1" x14ac:dyDescent="0.25">
      <c r="A129" s="36"/>
      <c r="B129" s="66" t="str">
        <f>'Expenses Summary'!B85</f>
        <v>5815</v>
      </c>
      <c r="C129" s="66" t="str">
        <f>'Expenses Summary'!C85</f>
        <v>Advertising / Recruiting</v>
      </c>
      <c r="D129" s="99">
        <v>0</v>
      </c>
      <c r="E129" s="99">
        <v>0</v>
      </c>
      <c r="F129" s="99">
        <v>0</v>
      </c>
      <c r="G129" s="99">
        <v>0</v>
      </c>
      <c r="H129" s="99">
        <v>0</v>
      </c>
      <c r="I129" s="99">
        <v>0</v>
      </c>
      <c r="J129" s="99">
        <v>0</v>
      </c>
      <c r="K129" s="99">
        <v>0</v>
      </c>
      <c r="L129" s="99">
        <v>0</v>
      </c>
      <c r="M129" s="99">
        <v>0</v>
      </c>
      <c r="N129" s="99">
        <v>0</v>
      </c>
      <c r="O129" s="99">
        <v>1</v>
      </c>
      <c r="P129" s="99">
        <v>0</v>
      </c>
      <c r="Q129" s="99">
        <v>0</v>
      </c>
      <c r="R129" s="99">
        <v>0</v>
      </c>
      <c r="S129" s="293">
        <f t="shared" si="11"/>
        <v>1</v>
      </c>
    </row>
    <row r="130" spans="1:19" s="31" customFormat="1" x14ac:dyDescent="0.25">
      <c r="A130" s="36"/>
      <c r="B130" s="66" t="str">
        <f>'Expenses Summary'!B86</f>
        <v>5820</v>
      </c>
      <c r="C130" s="66" t="str">
        <f>'Expenses Summary'!C86</f>
        <v>Fundraising Expense</v>
      </c>
      <c r="D130" s="99">
        <v>0</v>
      </c>
      <c r="E130" s="99">
        <v>0</v>
      </c>
      <c r="F130" s="113">
        <v>0.1</v>
      </c>
      <c r="G130" s="113">
        <v>0.1</v>
      </c>
      <c r="H130" s="113">
        <v>0.1</v>
      </c>
      <c r="I130" s="113">
        <v>0.1</v>
      </c>
      <c r="J130" s="113">
        <v>0.1</v>
      </c>
      <c r="K130" s="113">
        <v>0.1</v>
      </c>
      <c r="L130" s="113">
        <v>0.1</v>
      </c>
      <c r="M130" s="113">
        <v>0.1</v>
      </c>
      <c r="N130" s="113">
        <v>0.1</v>
      </c>
      <c r="O130" s="113">
        <v>0.1</v>
      </c>
      <c r="P130" s="99">
        <v>0</v>
      </c>
      <c r="Q130" s="99">
        <v>0</v>
      </c>
      <c r="R130" s="99">
        <v>0</v>
      </c>
      <c r="S130" s="293">
        <f t="shared" si="11"/>
        <v>0.99999999999999989</v>
      </c>
    </row>
    <row r="131" spans="1:19" s="31" customFormat="1" x14ac:dyDescent="0.25">
      <c r="A131" s="36"/>
      <c r="B131" s="66" t="str">
        <f>'Expenses Summary'!B87</f>
        <v>5875</v>
      </c>
      <c r="C131" s="66" t="str">
        <f>'Expenses Summary'!C87</f>
        <v>District Oversight Fee</v>
      </c>
      <c r="D131" s="99">
        <v>0</v>
      </c>
      <c r="E131" s="99">
        <v>0</v>
      </c>
      <c r="F131" s="113">
        <v>0</v>
      </c>
      <c r="G131" s="113">
        <v>0</v>
      </c>
      <c r="H131" s="113">
        <v>0</v>
      </c>
      <c r="I131" s="113">
        <v>0</v>
      </c>
      <c r="J131" s="113">
        <v>0</v>
      </c>
      <c r="K131" s="113">
        <v>0</v>
      </c>
      <c r="L131" s="113">
        <v>0</v>
      </c>
      <c r="M131" s="113">
        <v>0</v>
      </c>
      <c r="N131" s="113">
        <v>0</v>
      </c>
      <c r="O131" s="113">
        <v>1</v>
      </c>
      <c r="P131" s="99">
        <v>0</v>
      </c>
      <c r="Q131" s="99">
        <v>0</v>
      </c>
      <c r="R131" s="99">
        <v>0</v>
      </c>
      <c r="S131" s="293">
        <f t="shared" si="11"/>
        <v>1</v>
      </c>
    </row>
    <row r="132" spans="1:19" s="31" customFormat="1" x14ac:dyDescent="0.25">
      <c r="A132" s="36"/>
      <c r="B132" s="66" t="str">
        <f>'Expenses Summary'!B88</f>
        <v>5890</v>
      </c>
      <c r="C132" s="66" t="str">
        <f>'Expenses Summary'!C88</f>
        <v>Interest Expense / Misc. Fees</v>
      </c>
      <c r="D132" s="117">
        <v>0</v>
      </c>
      <c r="E132" s="117">
        <v>0</v>
      </c>
      <c r="F132" s="117">
        <v>0</v>
      </c>
      <c r="G132" s="117">
        <v>0</v>
      </c>
      <c r="H132" s="117">
        <v>0</v>
      </c>
      <c r="I132" s="117">
        <v>0</v>
      </c>
      <c r="J132" s="117">
        <v>0</v>
      </c>
      <c r="K132" s="117">
        <v>0</v>
      </c>
      <c r="L132" s="117">
        <v>0</v>
      </c>
      <c r="M132" s="117">
        <v>0</v>
      </c>
      <c r="N132" s="117">
        <v>0</v>
      </c>
      <c r="O132" s="117">
        <v>1</v>
      </c>
      <c r="P132" s="99">
        <v>0</v>
      </c>
      <c r="Q132" s="99">
        <v>0</v>
      </c>
      <c r="R132" s="99">
        <v>0</v>
      </c>
      <c r="S132" s="293">
        <f t="shared" ref="S132:S143" si="12">SUM(D132:R132)</f>
        <v>1</v>
      </c>
    </row>
    <row r="133" spans="1:19" s="31" customFormat="1" x14ac:dyDescent="0.25">
      <c r="A133" s="36"/>
      <c r="B133" s="66" t="str">
        <f>'Expenses Summary'!B89</f>
        <v>5891</v>
      </c>
      <c r="C133" s="66" t="str">
        <f>'Expenses Summary'!C89</f>
        <v>Charter School Capital Fees</v>
      </c>
      <c r="D133" s="117">
        <v>8.3000000000000004E-2</v>
      </c>
      <c r="E133" s="117">
        <v>8.3000000000000004E-2</v>
      </c>
      <c r="F133" s="117">
        <v>8.3000000000000004E-2</v>
      </c>
      <c r="G133" s="117">
        <v>8.3000000000000004E-2</v>
      </c>
      <c r="H133" s="117">
        <v>8.3000000000000004E-2</v>
      </c>
      <c r="I133" s="117">
        <v>8.3000000000000004E-2</v>
      </c>
      <c r="J133" s="117">
        <v>8.3000000000000004E-2</v>
      </c>
      <c r="K133" s="117">
        <v>8.3000000000000004E-2</v>
      </c>
      <c r="L133" s="117">
        <v>8.4000000000000005E-2</v>
      </c>
      <c r="M133" s="117">
        <v>8.4000000000000005E-2</v>
      </c>
      <c r="N133" s="117">
        <v>8.4000000000000005E-2</v>
      </c>
      <c r="O133" s="117">
        <v>8.4000000000000005E-2</v>
      </c>
      <c r="P133" s="99">
        <v>0</v>
      </c>
      <c r="Q133" s="99">
        <v>0</v>
      </c>
      <c r="R133" s="99">
        <v>0</v>
      </c>
      <c r="S133" s="293">
        <f t="shared" si="12"/>
        <v>0.99999999999999989</v>
      </c>
    </row>
    <row r="134" spans="1:19" s="31" customFormat="1" outlineLevel="1" x14ac:dyDescent="0.25">
      <c r="A134" s="36"/>
      <c r="B134" s="66" t="str">
        <f>'Expenses Summary'!B90</f>
        <v>5899</v>
      </c>
      <c r="C134" s="66" t="str">
        <f>'Expenses Summary'!C90</f>
        <v>Moving Expenses</v>
      </c>
      <c r="D134" s="99"/>
      <c r="E134" s="99"/>
      <c r="F134" s="113">
        <v>0</v>
      </c>
      <c r="G134" s="113">
        <v>0</v>
      </c>
      <c r="H134" s="113">
        <v>0</v>
      </c>
      <c r="I134" s="113">
        <v>0</v>
      </c>
      <c r="J134" s="113">
        <v>0</v>
      </c>
      <c r="K134" s="113">
        <v>0</v>
      </c>
      <c r="L134" s="113">
        <v>0</v>
      </c>
      <c r="M134" s="113">
        <v>0</v>
      </c>
      <c r="N134" s="113">
        <v>0</v>
      </c>
      <c r="O134" s="113">
        <v>1</v>
      </c>
      <c r="P134" s="99">
        <v>0</v>
      </c>
      <c r="Q134" s="99">
        <v>0</v>
      </c>
      <c r="R134" s="99">
        <v>0</v>
      </c>
      <c r="S134" s="293">
        <f t="shared" si="12"/>
        <v>1</v>
      </c>
    </row>
    <row r="135" spans="1:19" s="31" customFormat="1" outlineLevel="1" x14ac:dyDescent="0.25">
      <c r="A135" s="36"/>
      <c r="B135" s="66" t="str">
        <f>'Expenses Summary'!B91</f>
        <v>5900</v>
      </c>
      <c r="C135" s="66" t="str">
        <f>'Expenses Summary'!C91</f>
        <v>Communications</v>
      </c>
      <c r="D135" s="99">
        <v>7.3999999999999996E-2</v>
      </c>
      <c r="E135" s="99">
        <v>5.2999999999999999E-2</v>
      </c>
      <c r="F135" s="113">
        <v>1.6E-2</v>
      </c>
      <c r="G135" s="113">
        <v>0.45400000000000001</v>
      </c>
      <c r="H135" s="113">
        <v>5.0380000000000001E-2</v>
      </c>
      <c r="I135" s="113">
        <v>5.0380000000000001E-2</v>
      </c>
      <c r="J135" s="113">
        <v>5.0380000000000001E-2</v>
      </c>
      <c r="K135" s="113">
        <v>5.0380000000000001E-2</v>
      </c>
      <c r="L135" s="113">
        <v>5.0380000000000001E-2</v>
      </c>
      <c r="M135" s="113">
        <v>5.0380000000000001E-2</v>
      </c>
      <c r="N135" s="113">
        <v>5.0380000000000001E-2</v>
      </c>
      <c r="O135" s="113">
        <v>5.0340000000000003E-2</v>
      </c>
      <c r="P135" s="99">
        <v>0</v>
      </c>
      <c r="Q135" s="99">
        <v>0</v>
      </c>
      <c r="R135" s="99">
        <v>0</v>
      </c>
      <c r="S135" s="293">
        <f t="shared" si="12"/>
        <v>0.99999999999999989</v>
      </c>
    </row>
    <row r="136" spans="1:19" s="31" customFormat="1" outlineLevel="1" x14ac:dyDescent="0.25">
      <c r="A136" s="36"/>
      <c r="B136" s="380">
        <f>'Expenses Summary'!B92</f>
        <v>5873</v>
      </c>
      <c r="C136" s="66" t="str">
        <f>'Expenses Summary'!C92</f>
        <v>Financial Services - CSMC</v>
      </c>
      <c r="D136" s="99">
        <v>8.3299999999999999E-2</v>
      </c>
      <c r="E136" s="99">
        <v>8.3299999999999999E-2</v>
      </c>
      <c r="F136" s="99">
        <v>8.3299999999999999E-2</v>
      </c>
      <c r="G136" s="99">
        <v>8.3299999999999999E-2</v>
      </c>
      <c r="H136" s="99">
        <v>8.3299999999999999E-2</v>
      </c>
      <c r="I136" s="99">
        <v>8.3299999999999999E-2</v>
      </c>
      <c r="J136" s="99">
        <v>8.3299999999999999E-2</v>
      </c>
      <c r="K136" s="99">
        <v>8.3299999999999999E-2</v>
      </c>
      <c r="L136" s="99">
        <v>8.3299999999999999E-2</v>
      </c>
      <c r="M136" s="99">
        <v>8.3299999999999999E-2</v>
      </c>
      <c r="N136" s="99">
        <v>8.3299999999999999E-2</v>
      </c>
      <c r="O136" s="99">
        <v>8.3699999999999997E-2</v>
      </c>
      <c r="P136" s="99">
        <v>0</v>
      </c>
      <c r="Q136" s="99">
        <v>0</v>
      </c>
      <c r="R136" s="99">
        <v>0</v>
      </c>
      <c r="S136" s="293">
        <f t="shared" si="12"/>
        <v>1</v>
      </c>
    </row>
    <row r="137" spans="1:19" s="31" customFormat="1" outlineLevel="1" x14ac:dyDescent="0.25">
      <c r="A137" s="36"/>
      <c r="B137" s="380">
        <f>'Expenses Summary'!B93</f>
        <v>5874</v>
      </c>
      <c r="C137" s="66" t="str">
        <f>'Expenses Summary'!C93</f>
        <v>Personnel Services</v>
      </c>
      <c r="D137" s="99">
        <v>8.3299999999999999E-2</v>
      </c>
      <c r="E137" s="99">
        <v>8.3299999999999999E-2</v>
      </c>
      <c r="F137" s="99">
        <v>8.3299999999999999E-2</v>
      </c>
      <c r="G137" s="99">
        <v>8.3299999999999999E-2</v>
      </c>
      <c r="H137" s="99">
        <v>8.3299999999999999E-2</v>
      </c>
      <c r="I137" s="99">
        <v>8.3299999999999999E-2</v>
      </c>
      <c r="J137" s="99">
        <v>8.3299999999999999E-2</v>
      </c>
      <c r="K137" s="99">
        <v>8.3299999999999999E-2</v>
      </c>
      <c r="L137" s="99">
        <v>8.3299999999999999E-2</v>
      </c>
      <c r="M137" s="99">
        <v>8.3299999999999999E-2</v>
      </c>
      <c r="N137" s="99">
        <v>8.3299999999999999E-2</v>
      </c>
      <c r="O137" s="99">
        <v>8.3699999999999997E-2</v>
      </c>
      <c r="P137" s="99">
        <v>0</v>
      </c>
      <c r="Q137" s="99">
        <v>0</v>
      </c>
      <c r="R137" s="99">
        <v>0</v>
      </c>
      <c r="S137" s="293">
        <f>SUM(D137:R137)</f>
        <v>1</v>
      </c>
    </row>
    <row r="138" spans="1:19" s="31" customFormat="1" outlineLevel="1" x14ac:dyDescent="0.25">
      <c r="A138" s="36"/>
      <c r="B138" s="380">
        <f>'Expenses Summary'!B94</f>
        <v>5877</v>
      </c>
      <c r="C138" s="66" t="str">
        <f>'Expenses Summary'!C94</f>
        <v>IT Services</v>
      </c>
      <c r="D138" s="99"/>
      <c r="E138" s="99"/>
      <c r="F138" s="113">
        <v>0.1</v>
      </c>
      <c r="G138" s="113">
        <v>0.1</v>
      </c>
      <c r="H138" s="113">
        <v>0.1</v>
      </c>
      <c r="I138" s="113">
        <v>0.1</v>
      </c>
      <c r="J138" s="113">
        <v>0.1</v>
      </c>
      <c r="K138" s="113">
        <v>0.1</v>
      </c>
      <c r="L138" s="113">
        <v>0.1</v>
      </c>
      <c r="M138" s="113">
        <v>0.1</v>
      </c>
      <c r="N138" s="113">
        <v>0.1</v>
      </c>
      <c r="O138" s="113">
        <v>0.1</v>
      </c>
      <c r="P138" s="99">
        <v>0</v>
      </c>
      <c r="Q138" s="99">
        <v>0</v>
      </c>
      <c r="R138" s="99">
        <v>0</v>
      </c>
      <c r="S138" s="293">
        <f t="shared" si="12"/>
        <v>0.99999999999999989</v>
      </c>
    </row>
    <row r="139" spans="1:19" s="31" customFormat="1" outlineLevel="1" x14ac:dyDescent="0.25">
      <c r="A139" s="36"/>
      <c r="B139" s="66">
        <f>'Expenses Summary'!B95</f>
        <v>0</v>
      </c>
      <c r="C139" s="66">
        <f>'Expenses Summary'!C95</f>
        <v>0</v>
      </c>
      <c r="D139" s="99"/>
      <c r="E139" s="99"/>
      <c r="F139" s="113">
        <v>0.1</v>
      </c>
      <c r="G139" s="113">
        <v>0.1</v>
      </c>
      <c r="H139" s="113">
        <v>0.1</v>
      </c>
      <c r="I139" s="113">
        <v>0.1</v>
      </c>
      <c r="J139" s="113">
        <v>0.1</v>
      </c>
      <c r="K139" s="113">
        <v>0.1</v>
      </c>
      <c r="L139" s="113">
        <v>0.1</v>
      </c>
      <c r="M139" s="113">
        <v>0.1</v>
      </c>
      <c r="N139" s="113">
        <v>0.1</v>
      </c>
      <c r="O139" s="113">
        <v>0.1</v>
      </c>
      <c r="P139" s="99">
        <v>0</v>
      </c>
      <c r="Q139" s="99">
        <v>0</v>
      </c>
      <c r="R139" s="99">
        <v>0</v>
      </c>
      <c r="S139" s="293">
        <f t="shared" si="12"/>
        <v>0.99999999999999989</v>
      </c>
    </row>
    <row r="140" spans="1:19" s="31" customFormat="1" outlineLevel="1" x14ac:dyDescent="0.25">
      <c r="A140" s="36"/>
      <c r="B140" s="66">
        <f>'Expenses Summary'!B96</f>
        <v>0</v>
      </c>
      <c r="C140" s="66">
        <f>'Expenses Summary'!C96</f>
        <v>0</v>
      </c>
      <c r="D140" s="99"/>
      <c r="E140" s="99"/>
      <c r="F140" s="113">
        <v>0.1</v>
      </c>
      <c r="G140" s="113">
        <v>0.1</v>
      </c>
      <c r="H140" s="113">
        <v>0.1</v>
      </c>
      <c r="I140" s="113">
        <v>0.1</v>
      </c>
      <c r="J140" s="113">
        <v>0.1</v>
      </c>
      <c r="K140" s="113">
        <v>0.1</v>
      </c>
      <c r="L140" s="113">
        <v>0.1</v>
      </c>
      <c r="M140" s="113">
        <v>0.1</v>
      </c>
      <c r="N140" s="113">
        <v>0.1</v>
      </c>
      <c r="O140" s="113">
        <v>0.1</v>
      </c>
      <c r="P140" s="99">
        <v>0</v>
      </c>
      <c r="Q140" s="99">
        <v>0</v>
      </c>
      <c r="R140" s="99">
        <v>0</v>
      </c>
      <c r="S140" s="293">
        <f t="shared" si="12"/>
        <v>0.99999999999999989</v>
      </c>
    </row>
    <row r="141" spans="1:19" s="31" customFormat="1" outlineLevel="1" x14ac:dyDescent="0.25">
      <c r="A141" s="36"/>
      <c r="B141" s="66">
        <f>'Expenses Summary'!B97</f>
        <v>0</v>
      </c>
      <c r="C141" s="66">
        <f>'Expenses Summary'!C97</f>
        <v>0</v>
      </c>
      <c r="D141" s="99"/>
      <c r="E141" s="99"/>
      <c r="F141" s="113">
        <v>0.1</v>
      </c>
      <c r="G141" s="113">
        <v>0.1</v>
      </c>
      <c r="H141" s="113">
        <v>0.1</v>
      </c>
      <c r="I141" s="113">
        <v>0.1</v>
      </c>
      <c r="J141" s="113">
        <v>0.1</v>
      </c>
      <c r="K141" s="113">
        <v>0.1</v>
      </c>
      <c r="L141" s="113">
        <v>0.1</v>
      </c>
      <c r="M141" s="113">
        <v>0.1</v>
      </c>
      <c r="N141" s="113">
        <v>0.1</v>
      </c>
      <c r="O141" s="113">
        <v>0.1</v>
      </c>
      <c r="P141" s="99">
        <v>0</v>
      </c>
      <c r="Q141" s="99">
        <v>0</v>
      </c>
      <c r="R141" s="99">
        <v>0</v>
      </c>
      <c r="S141" s="293">
        <f t="shared" si="12"/>
        <v>0.99999999999999989</v>
      </c>
    </row>
    <row r="142" spans="1:19" s="31" customFormat="1" outlineLevel="1" x14ac:dyDescent="0.25">
      <c r="A142" s="36"/>
      <c r="B142" s="66">
        <f>'Expenses Summary'!B98</f>
        <v>0</v>
      </c>
      <c r="C142" s="66">
        <f>'Expenses Summary'!C98</f>
        <v>0</v>
      </c>
      <c r="D142" s="99"/>
      <c r="E142" s="99"/>
      <c r="F142" s="113">
        <v>0.1</v>
      </c>
      <c r="G142" s="113">
        <v>0.1</v>
      </c>
      <c r="H142" s="113">
        <v>0.1</v>
      </c>
      <c r="I142" s="113">
        <v>0.1</v>
      </c>
      <c r="J142" s="113">
        <v>0.1</v>
      </c>
      <c r="K142" s="113">
        <v>0.1</v>
      </c>
      <c r="L142" s="113">
        <v>0.1</v>
      </c>
      <c r="M142" s="113">
        <v>0.1</v>
      </c>
      <c r="N142" s="113">
        <v>0.1</v>
      </c>
      <c r="O142" s="113">
        <v>0.1</v>
      </c>
      <c r="P142" s="99">
        <v>0</v>
      </c>
      <c r="Q142" s="99">
        <v>0</v>
      </c>
      <c r="R142" s="99">
        <v>0</v>
      </c>
      <c r="S142" s="293">
        <f t="shared" si="12"/>
        <v>0.99999999999999989</v>
      </c>
    </row>
    <row r="143" spans="1:19" s="31" customFormat="1" outlineLevel="1" x14ac:dyDescent="0.25">
      <c r="A143" s="36"/>
      <c r="B143" s="66">
        <f>'Expenses Summary'!B99</f>
        <v>0</v>
      </c>
      <c r="C143" s="66">
        <f>'Expenses Summary'!C99</f>
        <v>0</v>
      </c>
      <c r="D143" s="99"/>
      <c r="E143" s="99"/>
      <c r="F143" s="113">
        <v>0.1</v>
      </c>
      <c r="G143" s="113">
        <v>0.1</v>
      </c>
      <c r="H143" s="113">
        <v>0.1</v>
      </c>
      <c r="I143" s="113">
        <v>0.1</v>
      </c>
      <c r="J143" s="113">
        <v>0.1</v>
      </c>
      <c r="K143" s="113">
        <v>0.1</v>
      </c>
      <c r="L143" s="113">
        <v>0.1</v>
      </c>
      <c r="M143" s="113">
        <v>0.1</v>
      </c>
      <c r="N143" s="113">
        <v>0.1</v>
      </c>
      <c r="O143" s="113">
        <v>0.1</v>
      </c>
      <c r="P143" s="99">
        <v>0</v>
      </c>
      <c r="Q143" s="99">
        <v>0</v>
      </c>
      <c r="R143" s="99">
        <v>0</v>
      </c>
      <c r="S143" s="293">
        <f t="shared" si="12"/>
        <v>0.99999999999999989</v>
      </c>
    </row>
    <row r="144" spans="1:19" s="31" customFormat="1" outlineLevel="1" x14ac:dyDescent="0.25">
      <c r="A144" s="36"/>
      <c r="B144" s="66">
        <f>'Expenses Summary'!B100</f>
        <v>0</v>
      </c>
      <c r="C144" s="66">
        <f>'Expenses Summary'!C100</f>
        <v>0</v>
      </c>
      <c r="D144" s="99"/>
      <c r="E144" s="99"/>
      <c r="F144" s="113">
        <v>0.1</v>
      </c>
      <c r="G144" s="113">
        <v>0.1</v>
      </c>
      <c r="H144" s="113">
        <v>0.1</v>
      </c>
      <c r="I144" s="113">
        <v>0.1</v>
      </c>
      <c r="J144" s="113">
        <v>0.1</v>
      </c>
      <c r="K144" s="113">
        <v>0.1</v>
      </c>
      <c r="L144" s="113">
        <v>0.1</v>
      </c>
      <c r="M144" s="113">
        <v>0.1</v>
      </c>
      <c r="N144" s="113">
        <v>0.1</v>
      </c>
      <c r="O144" s="113">
        <v>0.1</v>
      </c>
      <c r="P144" s="99">
        <v>0</v>
      </c>
      <c r="Q144" s="99">
        <v>0</v>
      </c>
      <c r="R144" s="99">
        <v>0</v>
      </c>
      <c r="S144" s="293">
        <f>SUM(D144:R144)</f>
        <v>0.99999999999999989</v>
      </c>
    </row>
    <row r="145" spans="1:24" s="31" customFormat="1" x14ac:dyDescent="0.25">
      <c r="A145" s="36"/>
      <c r="B145" s="66" t="str">
        <f>'Expenses Summary'!B101</f>
        <v>5999</v>
      </c>
      <c r="C145" s="66" t="str">
        <f>'Expenses Summary'!C101</f>
        <v>Expense Suspense</v>
      </c>
      <c r="D145" s="99">
        <v>0.05</v>
      </c>
      <c r="E145" s="99">
        <v>0.05</v>
      </c>
      <c r="F145" s="99">
        <v>0.09</v>
      </c>
      <c r="G145" s="99">
        <v>0.09</v>
      </c>
      <c r="H145" s="99">
        <v>0.09</v>
      </c>
      <c r="I145" s="99">
        <v>0.09</v>
      </c>
      <c r="J145" s="99">
        <v>0.09</v>
      </c>
      <c r="K145" s="99">
        <v>0.09</v>
      </c>
      <c r="L145" s="99">
        <v>0.09</v>
      </c>
      <c r="M145" s="99">
        <v>0.09</v>
      </c>
      <c r="N145" s="99">
        <v>0.09</v>
      </c>
      <c r="O145" s="99">
        <v>0.09</v>
      </c>
      <c r="P145" s="99">
        <v>0</v>
      </c>
      <c r="Q145" s="99">
        <v>0</v>
      </c>
      <c r="R145" s="99">
        <v>0</v>
      </c>
      <c r="S145" s="293">
        <f>SUM(D145:R145)</f>
        <v>0.99999999999999978</v>
      </c>
    </row>
    <row r="146" spans="1:24" s="31" customFormat="1" x14ac:dyDescent="0.25">
      <c r="A146" s="36"/>
      <c r="B146" s="124"/>
      <c r="C146" s="93"/>
      <c r="D146" s="100"/>
      <c r="E146" s="100"/>
      <c r="F146" s="100"/>
      <c r="G146" s="100"/>
      <c r="H146" s="100"/>
      <c r="I146" s="100"/>
      <c r="J146" s="100"/>
      <c r="K146" s="100"/>
      <c r="L146" s="100"/>
      <c r="M146" s="100"/>
      <c r="N146" s="100"/>
      <c r="O146" s="100"/>
      <c r="P146" s="108"/>
      <c r="Q146" s="108"/>
      <c r="R146" s="108"/>
      <c r="S146" s="293"/>
    </row>
    <row r="147" spans="1:24" s="31" customFormat="1" x14ac:dyDescent="0.25">
      <c r="A147" s="36"/>
      <c r="B147" s="4"/>
      <c r="C147" s="3"/>
      <c r="D147" s="95"/>
      <c r="E147" s="95"/>
      <c r="F147" s="95"/>
      <c r="G147" s="95"/>
      <c r="H147" s="95"/>
      <c r="I147" s="95"/>
      <c r="J147" s="95"/>
      <c r="K147" s="95"/>
      <c r="L147" s="95"/>
      <c r="M147" s="95"/>
      <c r="N147" s="95"/>
      <c r="O147" s="95"/>
      <c r="P147" s="95"/>
      <c r="Q147" s="95"/>
      <c r="R147" s="95"/>
      <c r="S147" s="293"/>
    </row>
    <row r="148" spans="1:24" s="31" customFormat="1" x14ac:dyDescent="0.25">
      <c r="B148" s="34" t="s">
        <v>742</v>
      </c>
      <c r="C148" s="3"/>
      <c r="D148" s="95"/>
      <c r="E148" s="95"/>
      <c r="F148" s="95"/>
      <c r="G148" s="95"/>
      <c r="H148" s="95"/>
      <c r="I148" s="95"/>
      <c r="J148" s="95"/>
      <c r="K148" s="95"/>
      <c r="L148" s="95"/>
      <c r="M148" s="95"/>
      <c r="N148" s="95"/>
      <c r="O148" s="95"/>
      <c r="P148" s="95"/>
      <c r="Q148" s="95"/>
      <c r="R148" s="95"/>
      <c r="S148" s="293"/>
    </row>
    <row r="149" spans="1:24" s="31" customFormat="1" x14ac:dyDescent="0.25">
      <c r="A149" s="36"/>
      <c r="B149" s="66" t="str">
        <f>'Expenses Summary'!B105</f>
        <v>6100</v>
      </c>
      <c r="C149" s="66" t="str">
        <f>'Expenses Summary'!C105</f>
        <v>Building Improvements</v>
      </c>
      <c r="D149" s="99">
        <v>0</v>
      </c>
      <c r="E149" s="99">
        <v>0</v>
      </c>
      <c r="F149" s="99">
        <v>0</v>
      </c>
      <c r="G149" s="99">
        <v>0</v>
      </c>
      <c r="H149" s="99">
        <v>0</v>
      </c>
      <c r="I149" s="99">
        <v>0</v>
      </c>
      <c r="J149" s="99">
        <v>0</v>
      </c>
      <c r="K149" s="99">
        <v>0</v>
      </c>
      <c r="L149" s="99">
        <v>0</v>
      </c>
      <c r="M149" s="99">
        <v>0</v>
      </c>
      <c r="N149" s="99">
        <v>0</v>
      </c>
      <c r="O149" s="99">
        <v>1</v>
      </c>
      <c r="P149" s="99">
        <v>0</v>
      </c>
      <c r="Q149" s="99">
        <v>0</v>
      </c>
      <c r="R149" s="99">
        <v>0</v>
      </c>
      <c r="S149" s="293">
        <f>SUM(D149:R149)</f>
        <v>1</v>
      </c>
    </row>
    <row r="150" spans="1:24" s="31" customFormat="1" x14ac:dyDescent="0.25">
      <c r="A150" s="36"/>
      <c r="B150" s="124"/>
      <c r="C150" s="93"/>
      <c r="D150" s="100"/>
      <c r="E150" s="100"/>
      <c r="F150" s="100"/>
      <c r="G150" s="100"/>
      <c r="H150" s="100"/>
      <c r="I150" s="108"/>
      <c r="J150" s="108"/>
      <c r="K150" s="108"/>
      <c r="L150" s="108"/>
      <c r="M150" s="108"/>
      <c r="N150" s="108"/>
      <c r="O150" s="108"/>
      <c r="P150" s="108"/>
      <c r="Q150" s="108"/>
      <c r="R150" s="108"/>
      <c r="S150" s="293"/>
    </row>
    <row r="151" spans="1:24" s="31" customFormat="1" x14ac:dyDescent="0.25">
      <c r="A151" s="36"/>
      <c r="B151" s="4"/>
      <c r="C151" s="3"/>
      <c r="D151" s="95"/>
      <c r="E151" s="104"/>
      <c r="F151" s="104"/>
      <c r="G151" s="95"/>
      <c r="H151" s="95"/>
      <c r="I151" s="95"/>
      <c r="J151" s="95"/>
      <c r="K151" s="95"/>
      <c r="L151" s="95"/>
      <c r="M151" s="95"/>
      <c r="N151" s="95"/>
      <c r="O151" s="95"/>
      <c r="P151" s="95"/>
      <c r="Q151" s="95"/>
      <c r="R151" s="95"/>
      <c r="S151" s="293"/>
    </row>
    <row r="152" spans="1:24" s="31" customFormat="1" x14ac:dyDescent="0.25">
      <c r="B152" s="34" t="s">
        <v>743</v>
      </c>
      <c r="C152" s="3"/>
      <c r="D152" s="95"/>
      <c r="E152" s="104"/>
      <c r="F152" s="104"/>
      <c r="G152" s="95"/>
      <c r="H152" s="95"/>
      <c r="I152" s="95"/>
      <c r="J152" s="95"/>
      <c r="K152" s="95"/>
      <c r="L152" s="95"/>
      <c r="M152" s="95"/>
      <c r="N152" s="95"/>
      <c r="O152" s="95"/>
      <c r="P152" s="95"/>
      <c r="Q152" s="95"/>
      <c r="R152" s="95"/>
      <c r="S152" s="293"/>
    </row>
    <row r="153" spans="1:24" s="31" customFormat="1" x14ac:dyDescent="0.25">
      <c r="A153" s="36"/>
      <c r="B153" s="66" t="str">
        <f>'Expenses Summary'!B109</f>
        <v>7000</v>
      </c>
      <c r="C153" s="66" t="str">
        <f>'Expenses Summary'!C109</f>
        <v xml:space="preserve">Miscellaneous Expense </v>
      </c>
      <c r="D153" s="99">
        <v>0.05</v>
      </c>
      <c r="E153" s="99">
        <v>0.05</v>
      </c>
      <c r="F153" s="99">
        <v>0.09</v>
      </c>
      <c r="G153" s="99">
        <v>0.09</v>
      </c>
      <c r="H153" s="99">
        <v>0.09</v>
      </c>
      <c r="I153" s="99">
        <v>0.09</v>
      </c>
      <c r="J153" s="99">
        <v>0.09</v>
      </c>
      <c r="K153" s="99">
        <v>0.09</v>
      </c>
      <c r="L153" s="99">
        <v>0.09</v>
      </c>
      <c r="M153" s="99">
        <v>0.09</v>
      </c>
      <c r="N153" s="99">
        <v>0.09</v>
      </c>
      <c r="O153" s="99">
        <v>0.09</v>
      </c>
      <c r="P153" s="99">
        <v>0</v>
      </c>
      <c r="Q153" s="99">
        <v>0</v>
      </c>
      <c r="R153" s="99">
        <v>0</v>
      </c>
      <c r="S153" s="293">
        <f>SUM(D153:R153)</f>
        <v>0.99999999999999978</v>
      </c>
    </row>
    <row r="154" spans="1:24" s="31" customFormat="1" x14ac:dyDescent="0.25">
      <c r="A154" s="36"/>
      <c r="B154" s="66" t="str">
        <f>'Expenses Summary'!B110</f>
        <v>7010</v>
      </c>
      <c r="C154" s="66" t="str">
        <f>'Expenses Summary'!C110</f>
        <v>Special Education Encroachment</v>
      </c>
      <c r="D154" s="99">
        <v>0</v>
      </c>
      <c r="E154" s="99">
        <v>0</v>
      </c>
      <c r="F154" s="99">
        <v>0</v>
      </c>
      <c r="G154" s="99">
        <v>0.25</v>
      </c>
      <c r="H154" s="99">
        <v>0</v>
      </c>
      <c r="I154" s="99">
        <v>0</v>
      </c>
      <c r="J154" s="99">
        <v>0.25</v>
      </c>
      <c r="K154" s="99">
        <v>0</v>
      </c>
      <c r="L154" s="99">
        <v>0</v>
      </c>
      <c r="M154" s="99">
        <v>0.25</v>
      </c>
      <c r="N154" s="99">
        <v>0</v>
      </c>
      <c r="O154" s="99">
        <v>0.25</v>
      </c>
      <c r="P154" s="99">
        <v>0</v>
      </c>
      <c r="Q154" s="99">
        <v>0</v>
      </c>
      <c r="R154" s="99">
        <v>0</v>
      </c>
      <c r="S154" s="293">
        <f>SUM(D154:R154)</f>
        <v>1</v>
      </c>
    </row>
    <row r="155" spans="1:24" s="31" customFormat="1" x14ac:dyDescent="0.25">
      <c r="A155" s="36"/>
      <c r="B155" s="66" t="str">
        <f>'Expenses Summary'!B111</f>
        <v>7500</v>
      </c>
      <c r="C155" s="66" t="str">
        <f>'Expenses Summary'!C111</f>
        <v>District Oversight Fee</v>
      </c>
      <c r="D155" s="99">
        <v>0</v>
      </c>
      <c r="E155" s="99">
        <v>0</v>
      </c>
      <c r="F155" s="99">
        <v>0</v>
      </c>
      <c r="G155" s="99">
        <v>0</v>
      </c>
      <c r="H155" s="99">
        <v>0</v>
      </c>
      <c r="I155" s="99">
        <v>0</v>
      </c>
      <c r="J155" s="99">
        <v>0</v>
      </c>
      <c r="K155" s="99">
        <v>0</v>
      </c>
      <c r="L155" s="99">
        <v>0</v>
      </c>
      <c r="M155" s="99">
        <v>0</v>
      </c>
      <c r="N155" s="99">
        <v>0</v>
      </c>
      <c r="O155" s="99">
        <v>1</v>
      </c>
      <c r="P155" s="99">
        <v>0</v>
      </c>
      <c r="Q155" s="99">
        <v>0</v>
      </c>
      <c r="R155" s="99">
        <v>0</v>
      </c>
      <c r="S155" s="293">
        <f>SUM(D155:R155)</f>
        <v>1</v>
      </c>
    </row>
    <row r="156" spans="1:24" s="31" customFormat="1" x14ac:dyDescent="0.25">
      <c r="A156" s="36"/>
      <c r="B156" s="40"/>
      <c r="C156" s="1"/>
      <c r="D156" s="105"/>
      <c r="E156" s="105"/>
      <c r="F156" s="105"/>
      <c r="G156" s="105"/>
      <c r="H156" s="105"/>
      <c r="I156" s="105"/>
      <c r="J156" s="105"/>
      <c r="K156" s="105"/>
      <c r="L156" s="105"/>
      <c r="M156" s="105"/>
      <c r="N156" s="105"/>
      <c r="O156" s="105"/>
      <c r="P156" s="105"/>
      <c r="Q156" s="105"/>
      <c r="R156" s="105"/>
    </row>
    <row r="157" spans="1:24" s="31" customFormat="1" x14ac:dyDescent="0.25">
      <c r="A157" s="36"/>
      <c r="B157" s="40"/>
      <c r="C157" s="1"/>
      <c r="D157" s="95"/>
      <c r="E157" s="95"/>
      <c r="F157" s="95"/>
      <c r="G157" s="95"/>
      <c r="H157" s="95"/>
      <c r="I157" s="95"/>
      <c r="J157" s="95"/>
      <c r="K157" s="95"/>
      <c r="L157" s="95"/>
      <c r="M157" s="95"/>
      <c r="N157" s="95"/>
      <c r="O157" s="95"/>
      <c r="P157" s="95"/>
      <c r="Q157" s="95"/>
      <c r="R157" s="95"/>
      <c r="T157" s="154" t="s">
        <v>839</v>
      </c>
    </row>
    <row r="158" spans="1:24" s="31" customFormat="1" x14ac:dyDescent="0.25">
      <c r="A158" s="36"/>
      <c r="B158" s="34" t="s">
        <v>666</v>
      </c>
      <c r="C158" s="3"/>
      <c r="D158" s="95"/>
      <c r="E158" s="104"/>
      <c r="F158" s="104"/>
      <c r="G158" s="95"/>
      <c r="H158" s="95"/>
      <c r="I158" s="95"/>
      <c r="J158" s="95"/>
      <c r="K158" s="95"/>
      <c r="L158" s="95"/>
      <c r="M158" s="95"/>
      <c r="N158" s="95"/>
      <c r="O158" s="95"/>
      <c r="P158" s="95"/>
      <c r="Q158" s="95"/>
      <c r="R158" s="95"/>
      <c r="T158" s="31" t="str">
        <f>A3</f>
        <v>2017-18</v>
      </c>
    </row>
    <row r="159" spans="1:24" s="31" customFormat="1" x14ac:dyDescent="0.25">
      <c r="A159" s="36"/>
      <c r="B159" s="66"/>
      <c r="C159" s="135" t="s">
        <v>667</v>
      </c>
      <c r="D159" s="99">
        <v>1</v>
      </c>
      <c r="E159" s="99"/>
      <c r="F159" s="99"/>
      <c r="G159" s="99"/>
      <c r="H159" s="99"/>
      <c r="I159" s="99"/>
      <c r="J159" s="99"/>
      <c r="K159" s="99"/>
      <c r="L159" s="99"/>
      <c r="M159" s="99"/>
      <c r="N159" s="99"/>
      <c r="O159" s="99"/>
      <c r="P159" s="103"/>
      <c r="Q159" s="103"/>
      <c r="R159" s="103"/>
      <c r="S159" s="107">
        <f>SUM(D159:R159)</f>
        <v>1</v>
      </c>
      <c r="T159" s="149"/>
      <c r="U159" s="149"/>
      <c r="V159" s="149"/>
      <c r="W159" s="149"/>
      <c r="X159" s="149"/>
    </row>
    <row r="160" spans="1:24" s="31" customFormat="1" x14ac:dyDescent="0.25">
      <c r="A160" s="36"/>
      <c r="B160" s="66"/>
      <c r="C160" s="135" t="s">
        <v>668</v>
      </c>
      <c r="D160" s="99">
        <v>0.6</v>
      </c>
      <c r="E160" s="99">
        <v>0.25</v>
      </c>
      <c r="F160" s="113">
        <v>0.1</v>
      </c>
      <c r="G160" s="113"/>
      <c r="H160" s="113"/>
      <c r="I160" s="113"/>
      <c r="J160" s="113"/>
      <c r="K160" s="113"/>
      <c r="L160" s="113"/>
      <c r="M160" s="113"/>
      <c r="N160" s="113"/>
      <c r="O160" s="113"/>
      <c r="P160" s="103"/>
      <c r="Q160" s="103"/>
      <c r="R160" s="103"/>
      <c r="S160" s="107">
        <f>SUM(D160:R160)</f>
        <v>0.95</v>
      </c>
      <c r="T160" s="149"/>
      <c r="U160" s="149"/>
      <c r="V160" s="149"/>
      <c r="W160" s="149"/>
      <c r="X160" s="149"/>
    </row>
    <row r="161" spans="1:24" s="31" customFormat="1" x14ac:dyDescent="0.25">
      <c r="A161" s="36"/>
      <c r="B161" s="66"/>
      <c r="C161" s="135" t="s">
        <v>669</v>
      </c>
      <c r="D161" s="99">
        <v>0.5</v>
      </c>
      <c r="E161" s="99">
        <v>0.2</v>
      </c>
      <c r="F161" s="99"/>
      <c r="G161" s="99"/>
      <c r="H161" s="99"/>
      <c r="I161" s="103"/>
      <c r="J161" s="103"/>
      <c r="K161" s="103"/>
      <c r="L161" s="103"/>
      <c r="M161" s="103"/>
      <c r="N161" s="103"/>
      <c r="O161" s="103"/>
      <c r="P161" s="103"/>
      <c r="Q161" s="103"/>
      <c r="R161" s="103"/>
      <c r="S161" s="107">
        <f>SUM(D161:R161)</f>
        <v>0.7</v>
      </c>
      <c r="T161" s="149"/>
      <c r="U161" s="149"/>
      <c r="V161" s="149"/>
      <c r="W161" s="149"/>
      <c r="X161" s="149"/>
    </row>
    <row r="162" spans="1:24" s="40" customFormat="1" x14ac:dyDescent="0.25">
      <c r="A162" s="36"/>
      <c r="B162" s="66"/>
      <c r="C162" s="135" t="s">
        <v>680</v>
      </c>
      <c r="D162" s="99"/>
      <c r="E162" s="99"/>
      <c r="F162" s="150">
        <v>0</v>
      </c>
      <c r="G162" s="150">
        <v>0</v>
      </c>
      <c r="H162" s="150">
        <v>0</v>
      </c>
      <c r="I162" s="150">
        <v>0</v>
      </c>
      <c r="J162" s="150">
        <v>0</v>
      </c>
      <c r="K162" s="150">
        <v>0</v>
      </c>
      <c r="L162" s="150">
        <v>0</v>
      </c>
      <c r="M162" s="150">
        <v>0</v>
      </c>
      <c r="N162" s="150">
        <v>0</v>
      </c>
      <c r="O162" s="150">
        <v>0</v>
      </c>
      <c r="P162" s="103">
        <v>0.5</v>
      </c>
      <c r="Q162" s="103">
        <v>0.5</v>
      </c>
      <c r="R162" s="103"/>
      <c r="S162" s="107">
        <f>SUM(D162:R162)</f>
        <v>1</v>
      </c>
      <c r="T162" s="149"/>
      <c r="U162" s="149"/>
      <c r="V162" s="149"/>
      <c r="W162" s="149"/>
      <c r="X162" s="149"/>
    </row>
    <row r="163" spans="1:24" s="40" customFormat="1" x14ac:dyDescent="0.25">
      <c r="A163" s="36"/>
      <c r="C163" s="1"/>
      <c r="D163" s="95"/>
      <c r="E163" s="95"/>
      <c r="F163" s="95"/>
      <c r="G163" s="95"/>
      <c r="H163" s="95"/>
      <c r="I163" s="95"/>
      <c r="J163" s="95"/>
      <c r="K163" s="95"/>
      <c r="L163" s="95"/>
      <c r="M163" s="95"/>
      <c r="N163" s="95"/>
      <c r="O163" s="95"/>
      <c r="P163" s="95"/>
      <c r="Q163" s="95"/>
      <c r="R163" s="95"/>
    </row>
    <row r="164" spans="1:24" s="40" customFormat="1" x14ac:dyDescent="0.25">
      <c r="A164" s="36"/>
      <c r="C164" s="1"/>
      <c r="D164" s="95"/>
      <c r="E164" s="95"/>
      <c r="F164" s="95"/>
      <c r="G164" s="95"/>
      <c r="H164" s="95"/>
      <c r="I164" s="95"/>
      <c r="J164" s="95"/>
      <c r="K164" s="95"/>
      <c r="L164" s="95"/>
      <c r="M164" s="95"/>
      <c r="N164" s="95"/>
      <c r="O164" s="95"/>
      <c r="P164" s="95"/>
      <c r="Q164" s="95"/>
      <c r="R164" s="95"/>
    </row>
    <row r="165" spans="1:24" s="40" customFormat="1" x14ac:dyDescent="0.25">
      <c r="A165" s="36"/>
      <c r="C165" s="1"/>
      <c r="D165" s="95"/>
      <c r="E165" s="95"/>
      <c r="F165" s="95"/>
      <c r="G165" s="95"/>
      <c r="H165" s="95"/>
      <c r="I165" s="95"/>
      <c r="J165" s="95"/>
      <c r="K165" s="95"/>
      <c r="L165" s="95"/>
      <c r="M165" s="95"/>
      <c r="N165" s="95"/>
      <c r="O165" s="95"/>
      <c r="P165" s="95"/>
      <c r="Q165" s="95"/>
      <c r="R165" s="95"/>
    </row>
    <row r="166" spans="1:24" s="40" customFormat="1" x14ac:dyDescent="0.25">
      <c r="A166" s="36"/>
      <c r="C166" s="1"/>
      <c r="D166" s="95"/>
      <c r="E166" s="95"/>
      <c r="F166" s="95"/>
      <c r="G166" s="95"/>
      <c r="H166" s="95"/>
      <c r="I166" s="95"/>
      <c r="J166" s="95"/>
      <c r="K166" s="95"/>
      <c r="L166" s="95"/>
      <c r="M166" s="95"/>
      <c r="N166" s="95"/>
      <c r="O166" s="95"/>
      <c r="P166" s="95"/>
      <c r="Q166" s="95"/>
      <c r="R166" s="95"/>
    </row>
    <row r="167" spans="1:24" s="40" customFormat="1" x14ac:dyDescent="0.25">
      <c r="A167" s="36"/>
      <c r="C167" s="1"/>
      <c r="D167" s="95"/>
      <c r="E167" s="95"/>
      <c r="F167" s="95"/>
      <c r="G167" s="95"/>
      <c r="H167" s="95"/>
      <c r="I167" s="95"/>
      <c r="J167" s="95"/>
      <c r="K167" s="95"/>
      <c r="L167" s="95"/>
      <c r="M167" s="95"/>
      <c r="N167" s="95"/>
      <c r="O167" s="95"/>
      <c r="P167" s="95"/>
      <c r="Q167" s="95"/>
      <c r="R167" s="95"/>
    </row>
    <row r="168" spans="1:24" s="40" customFormat="1" x14ac:dyDescent="0.25">
      <c r="A168" s="36"/>
      <c r="C168" s="1"/>
      <c r="D168" s="95"/>
      <c r="E168" s="95"/>
      <c r="F168" s="95"/>
      <c r="G168" s="95"/>
      <c r="H168" s="95"/>
      <c r="I168" s="95"/>
      <c r="J168" s="95"/>
      <c r="K168" s="95"/>
      <c r="L168" s="95"/>
      <c r="M168" s="95"/>
      <c r="N168" s="95"/>
      <c r="O168" s="95"/>
      <c r="P168" s="95"/>
      <c r="Q168" s="95"/>
      <c r="R168" s="95"/>
    </row>
    <row r="169" spans="1:24" s="40" customFormat="1" x14ac:dyDescent="0.25">
      <c r="A169" s="36"/>
      <c r="C169" s="1"/>
      <c r="D169" s="95"/>
      <c r="E169" s="95"/>
      <c r="F169" s="95"/>
      <c r="G169" s="95"/>
      <c r="H169" s="95"/>
      <c r="I169" s="95"/>
      <c r="J169" s="95"/>
      <c r="K169" s="95"/>
      <c r="L169" s="95"/>
      <c r="M169" s="95"/>
      <c r="N169" s="95"/>
      <c r="O169" s="95"/>
      <c r="P169" s="95"/>
      <c r="Q169" s="95"/>
      <c r="R169" s="95"/>
    </row>
    <row r="170" spans="1:24" s="40" customFormat="1" x14ac:dyDescent="0.25">
      <c r="A170" s="36"/>
      <c r="C170" s="1"/>
      <c r="D170" s="95"/>
      <c r="E170" s="95"/>
      <c r="F170" s="95"/>
      <c r="G170" s="95"/>
      <c r="H170" s="95"/>
      <c r="I170" s="95"/>
      <c r="J170" s="95"/>
      <c r="K170" s="95"/>
      <c r="L170" s="95"/>
      <c r="M170" s="95"/>
      <c r="N170" s="95"/>
      <c r="O170" s="95"/>
      <c r="P170" s="95"/>
      <c r="Q170" s="95"/>
      <c r="R170" s="95"/>
    </row>
  </sheetData>
  <customSheetViews>
    <customSheetView guid="{4EB13151-49F2-48E5-8912-358F31E4FF0D}" scale="90" fitToPage="1" hiddenRows="1" state="hidden">
      <pane xSplit="3" ySplit="6" topLeftCell="D132" activePane="bottomRight" state="frozenSplit"/>
      <selection pane="bottomRight" activeCell="C132" sqref="C132"/>
      <pageMargins left="0.25" right="0.25" top="0.5" bottom="0.5" header="0.25" footer="0.25"/>
      <pageSetup scale="29" orientation="portrait" r:id="rId1"/>
      <headerFooter alignWithMargins="0">
        <oddHeader>&amp;A</oddHeader>
        <oddFooter>Page &amp;P</oddFooter>
      </headerFooter>
    </customSheetView>
    <customSheetView guid="{9376E736-6BC6-F744-8C65-D2B2C92BC104}" scale="90" fitToPage="1" hiddenRows="1" state="hidden">
      <pane xSplit="3" ySplit="6" topLeftCell="D7" activePane="bottomRight" state="frozenSplit"/>
      <selection pane="bottomRight" activeCell="C132" sqref="C132"/>
      <pageMargins left="0.25" right="0.25" top="0.5" bottom="0.5" header="0.25" footer="0.25"/>
      <pageSetup scale="29" orientation="portrait" r:id="rId2"/>
      <headerFooter alignWithMargins="0">
        <oddHeader>&amp;A</oddHeader>
        <oddFooter>Page &amp;P</oddFooter>
      </headerFooter>
    </customSheetView>
  </customSheetViews>
  <pageMargins left="0.25" right="0.25" top="0.5" bottom="0.5" header="0.25" footer="0.25"/>
  <pageSetup scale="29" orientation="portrait" r:id="rId3"/>
  <headerFooter alignWithMargins="0">
    <oddHeader>&amp;A</oddHeader>
    <oddFooter>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pageSetUpPr fitToPage="1"/>
  </sheetPr>
  <dimension ref="A1:S174"/>
  <sheetViews>
    <sheetView zoomScale="80" zoomScaleNormal="80" zoomScalePageLayoutView="80" workbookViewId="0">
      <pane xSplit="3" ySplit="6" topLeftCell="D113" activePane="bottomRight" state="frozenSplit"/>
      <selection pane="topRight" activeCell="D1" sqref="D1"/>
      <selection pane="bottomLeft" activeCell="A7" sqref="A7"/>
      <selection pane="bottomRight" activeCell="C143" sqref="C143"/>
    </sheetView>
  </sheetViews>
  <sheetFormatPr defaultColWidth="8.85546875" defaultRowHeight="15.75" outlineLevelRow="1" x14ac:dyDescent="0.25"/>
  <cols>
    <col min="1" max="1" width="5.42578125" style="35" customWidth="1"/>
    <col min="2" max="2" width="7" style="40" customWidth="1"/>
    <col min="3" max="3" width="42.42578125" style="1" customWidth="1"/>
    <col min="4" max="14" width="12.42578125" style="95" customWidth="1"/>
    <col min="15" max="15" width="17.140625" style="95" customWidth="1"/>
    <col min="16" max="16" width="14.42578125" style="95" customWidth="1"/>
    <col min="17" max="18" width="12.42578125" style="95" customWidth="1"/>
    <col min="19" max="19" width="10.42578125" style="1" bestFit="1" customWidth="1"/>
    <col min="20" max="255" width="8.85546875" style="1"/>
    <col min="256" max="256" width="22.85546875" style="1" customWidth="1"/>
    <col min="257" max="511" width="8.85546875" style="1"/>
    <col min="512" max="512" width="22.85546875" style="1" customWidth="1"/>
    <col min="513" max="767" width="8.85546875" style="1"/>
    <col min="768" max="768" width="22.85546875" style="1" customWidth="1"/>
    <col min="769" max="1023" width="8.85546875" style="1"/>
    <col min="1024" max="1024" width="22.85546875" style="1" customWidth="1"/>
    <col min="1025" max="1279" width="8.85546875" style="1"/>
    <col min="1280" max="1280" width="22.85546875" style="1" customWidth="1"/>
    <col min="1281" max="1535" width="8.85546875" style="1"/>
    <col min="1536" max="1536" width="22.85546875" style="1" customWidth="1"/>
    <col min="1537" max="1791" width="8.85546875" style="1"/>
    <col min="1792" max="1792" width="22.85546875" style="1" customWidth="1"/>
    <col min="1793" max="2047" width="8.85546875" style="1"/>
    <col min="2048" max="2048" width="22.85546875" style="1" customWidth="1"/>
    <col min="2049" max="2303" width="8.85546875" style="1"/>
    <col min="2304" max="2304" width="22.85546875" style="1" customWidth="1"/>
    <col min="2305" max="2559" width="8.85546875" style="1"/>
    <col min="2560" max="2560" width="22.85546875" style="1" customWidth="1"/>
    <col min="2561" max="2815" width="8.85546875" style="1"/>
    <col min="2816" max="2816" width="22.85546875" style="1" customWidth="1"/>
    <col min="2817" max="3071" width="8.85546875" style="1"/>
    <col min="3072" max="3072" width="22.85546875" style="1" customWidth="1"/>
    <col min="3073" max="3327" width="8.85546875" style="1"/>
    <col min="3328" max="3328" width="22.85546875" style="1" customWidth="1"/>
    <col min="3329" max="3583" width="8.85546875" style="1"/>
    <col min="3584" max="3584" width="22.85546875" style="1" customWidth="1"/>
    <col min="3585" max="3839" width="8.85546875" style="1"/>
    <col min="3840" max="3840" width="22.85546875" style="1" customWidth="1"/>
    <col min="3841" max="4095" width="8.85546875" style="1"/>
    <col min="4096" max="4096" width="22.85546875" style="1" customWidth="1"/>
    <col min="4097" max="4351" width="8.85546875" style="1"/>
    <col min="4352" max="4352" width="22.85546875" style="1" customWidth="1"/>
    <col min="4353" max="4607" width="8.85546875" style="1"/>
    <col min="4608" max="4608" width="22.85546875" style="1" customWidth="1"/>
    <col min="4609" max="4863" width="8.85546875" style="1"/>
    <col min="4864" max="4864" width="22.85546875" style="1" customWidth="1"/>
    <col min="4865" max="5119" width="8.85546875" style="1"/>
    <col min="5120" max="5120" width="22.85546875" style="1" customWidth="1"/>
    <col min="5121" max="5375" width="8.85546875" style="1"/>
    <col min="5376" max="5376" width="22.85546875" style="1" customWidth="1"/>
    <col min="5377" max="5631" width="8.85546875" style="1"/>
    <col min="5632" max="5632" width="22.85546875" style="1" customWidth="1"/>
    <col min="5633" max="5887" width="8.85546875" style="1"/>
    <col min="5888" max="5888" width="22.85546875" style="1" customWidth="1"/>
    <col min="5889" max="6143" width="8.85546875" style="1"/>
    <col min="6144" max="6144" width="22.85546875" style="1" customWidth="1"/>
    <col min="6145" max="6399" width="8.85546875" style="1"/>
    <col min="6400" max="6400" width="22.85546875" style="1" customWidth="1"/>
    <col min="6401" max="6655" width="8.85546875" style="1"/>
    <col min="6656" max="6656" width="22.85546875" style="1" customWidth="1"/>
    <col min="6657" max="6911" width="8.85546875" style="1"/>
    <col min="6912" max="6912" width="22.85546875" style="1" customWidth="1"/>
    <col min="6913" max="7167" width="8.85546875" style="1"/>
    <col min="7168" max="7168" width="22.85546875" style="1" customWidth="1"/>
    <col min="7169" max="7423" width="8.85546875" style="1"/>
    <col min="7424" max="7424" width="22.85546875" style="1" customWidth="1"/>
    <col min="7425" max="7679" width="8.85546875" style="1"/>
    <col min="7680" max="7680" width="22.85546875" style="1" customWidth="1"/>
    <col min="7681" max="7935" width="8.85546875" style="1"/>
    <col min="7936" max="7936" width="22.85546875" style="1" customWidth="1"/>
    <col min="7937" max="8191" width="8.85546875" style="1"/>
    <col min="8192" max="8192" width="22.85546875" style="1" customWidth="1"/>
    <col min="8193" max="8447" width="8.85546875" style="1"/>
    <col min="8448" max="8448" width="22.85546875" style="1" customWidth="1"/>
    <col min="8449" max="8703" width="8.85546875" style="1"/>
    <col min="8704" max="8704" width="22.85546875" style="1" customWidth="1"/>
    <col min="8705" max="8959" width="8.85546875" style="1"/>
    <col min="8960" max="8960" width="22.85546875" style="1" customWidth="1"/>
    <col min="8961" max="9215" width="8.85546875" style="1"/>
    <col min="9216" max="9216" width="22.85546875" style="1" customWidth="1"/>
    <col min="9217" max="9471" width="8.85546875" style="1"/>
    <col min="9472" max="9472" width="22.85546875" style="1" customWidth="1"/>
    <col min="9473" max="9727" width="8.85546875" style="1"/>
    <col min="9728" max="9728" width="22.85546875" style="1" customWidth="1"/>
    <col min="9729" max="9983" width="8.85546875" style="1"/>
    <col min="9984" max="9984" width="22.85546875" style="1" customWidth="1"/>
    <col min="9985" max="10239" width="8.85546875" style="1"/>
    <col min="10240" max="10240" width="22.85546875" style="1" customWidth="1"/>
    <col min="10241" max="10495" width="8.85546875" style="1"/>
    <col min="10496" max="10496" width="22.85546875" style="1" customWidth="1"/>
    <col min="10497" max="10751" width="8.85546875" style="1"/>
    <col min="10752" max="10752" width="22.85546875" style="1" customWidth="1"/>
    <col min="10753" max="11007" width="8.85546875" style="1"/>
    <col min="11008" max="11008" width="22.85546875" style="1" customWidth="1"/>
    <col min="11009" max="11263" width="8.85546875" style="1"/>
    <col min="11264" max="11264" width="22.85546875" style="1" customWidth="1"/>
    <col min="11265" max="11519" width="8.85546875" style="1"/>
    <col min="11520" max="11520" width="22.85546875" style="1" customWidth="1"/>
    <col min="11521" max="11775" width="8.85546875" style="1"/>
    <col min="11776" max="11776" width="22.85546875" style="1" customWidth="1"/>
    <col min="11777" max="12031" width="8.85546875" style="1"/>
    <col min="12032" max="12032" width="22.85546875" style="1" customWidth="1"/>
    <col min="12033" max="12287" width="8.85546875" style="1"/>
    <col min="12288" max="12288" width="22.85546875" style="1" customWidth="1"/>
    <col min="12289" max="12543" width="8.85546875" style="1"/>
    <col min="12544" max="12544" width="22.85546875" style="1" customWidth="1"/>
    <col min="12545" max="12799" width="8.85546875" style="1"/>
    <col min="12800" max="12800" width="22.85546875" style="1" customWidth="1"/>
    <col min="12801" max="13055" width="8.85546875" style="1"/>
    <col min="13056" max="13056" width="22.85546875" style="1" customWidth="1"/>
    <col min="13057" max="13311" width="8.85546875" style="1"/>
    <col min="13312" max="13312" width="22.85546875" style="1" customWidth="1"/>
    <col min="13313" max="13567" width="8.85546875" style="1"/>
    <col min="13568" max="13568" width="22.85546875" style="1" customWidth="1"/>
    <col min="13569" max="13823" width="8.85546875" style="1"/>
    <col min="13824" max="13824" width="22.85546875" style="1" customWidth="1"/>
    <col min="13825" max="14079" width="8.85546875" style="1"/>
    <col min="14080" max="14080" width="22.85546875" style="1" customWidth="1"/>
    <col min="14081" max="14335" width="8.85546875" style="1"/>
    <col min="14336" max="14336" width="22.85546875" style="1" customWidth="1"/>
    <col min="14337" max="14591" width="8.85546875" style="1"/>
    <col min="14592" max="14592" width="22.85546875" style="1" customWidth="1"/>
    <col min="14593" max="14847" width="8.85546875" style="1"/>
    <col min="14848" max="14848" width="22.85546875" style="1" customWidth="1"/>
    <col min="14849" max="15103" width="8.85546875" style="1"/>
    <col min="15104" max="15104" width="22.85546875" style="1" customWidth="1"/>
    <col min="15105" max="15359" width="8.85546875" style="1"/>
    <col min="15360" max="15360" width="22.85546875" style="1" customWidth="1"/>
    <col min="15361" max="15615" width="8.85546875" style="1"/>
    <col min="15616" max="15616" width="22.85546875" style="1" customWidth="1"/>
    <col min="15617" max="15871" width="8.85546875" style="1"/>
    <col min="15872" max="15872" width="22.85546875" style="1" customWidth="1"/>
    <col min="15873" max="16127" width="8.85546875" style="1"/>
    <col min="16128" max="16128" width="22.85546875" style="1" customWidth="1"/>
    <col min="16129" max="16384" width="8.85546875" style="1"/>
  </cols>
  <sheetData>
    <row r="1" spans="1:19" ht="20.25" x14ac:dyDescent="0.3">
      <c r="A1" s="22" t="str">
        <f>'Student Info'!$A$1</f>
        <v>Blue Oak Charter School</v>
      </c>
    </row>
    <row r="2" spans="1:19" ht="18.75" x14ac:dyDescent="0.3">
      <c r="A2" s="21" t="s">
        <v>833</v>
      </c>
    </row>
    <row r="3" spans="1:19" ht="18.75" x14ac:dyDescent="0.3">
      <c r="A3" s="21" t="str">
        <f>'Student Info'!D7</f>
        <v>2017-18</v>
      </c>
    </row>
    <row r="5" spans="1:19" ht="18.75" x14ac:dyDescent="0.3">
      <c r="A5" s="29"/>
      <c r="B5" s="41"/>
      <c r="C5" s="29"/>
      <c r="D5" s="96"/>
      <c r="E5" s="96"/>
      <c r="F5" s="96"/>
      <c r="G5" s="96"/>
      <c r="H5" s="96"/>
      <c r="I5" s="96"/>
      <c r="J5" s="96"/>
      <c r="K5" s="96"/>
      <c r="L5" s="96"/>
      <c r="M5" s="96"/>
      <c r="N5" s="96"/>
      <c r="O5" s="96"/>
      <c r="P5" s="96"/>
      <c r="Q5" s="96"/>
      <c r="R5" s="96"/>
    </row>
    <row r="6" spans="1:19" ht="19.5" thickBot="1" x14ac:dyDescent="0.35">
      <c r="A6" s="30"/>
      <c r="B6" s="42" t="s">
        <v>747</v>
      </c>
      <c r="C6" s="30" t="s">
        <v>748</v>
      </c>
      <c r="D6" s="106" t="s">
        <v>818</v>
      </c>
      <c r="E6" s="106" t="s">
        <v>819</v>
      </c>
      <c r="F6" s="106" t="s">
        <v>820</v>
      </c>
      <c r="G6" s="106" t="s">
        <v>821</v>
      </c>
      <c r="H6" s="106" t="s">
        <v>822</v>
      </c>
      <c r="I6" s="106" t="s">
        <v>823</v>
      </c>
      <c r="J6" s="106" t="s">
        <v>824</v>
      </c>
      <c r="K6" s="106" t="s">
        <v>825</v>
      </c>
      <c r="L6" s="106" t="s">
        <v>826</v>
      </c>
      <c r="M6" s="106" t="s">
        <v>827</v>
      </c>
      <c r="N6" s="106" t="s">
        <v>828</v>
      </c>
      <c r="O6" s="106" t="s">
        <v>829</v>
      </c>
      <c r="P6" s="106" t="s">
        <v>818</v>
      </c>
      <c r="Q6" s="106" t="s">
        <v>819</v>
      </c>
      <c r="R6" s="106" t="s">
        <v>820</v>
      </c>
      <c r="S6" s="106" t="s">
        <v>696</v>
      </c>
    </row>
    <row r="7" spans="1:19" ht="18.75" x14ac:dyDescent="0.3">
      <c r="A7" s="47" t="s">
        <v>807</v>
      </c>
      <c r="B7" s="87"/>
      <c r="D7" s="31"/>
      <c r="F7" s="97"/>
      <c r="G7" s="97"/>
      <c r="H7" s="97"/>
      <c r="I7" s="31"/>
      <c r="J7" s="31"/>
      <c r="K7" s="97"/>
      <c r="L7" s="97"/>
      <c r="M7" s="97"/>
      <c r="N7" s="97"/>
      <c r="O7" s="97"/>
      <c r="P7" s="97"/>
      <c r="Q7" s="97"/>
      <c r="R7" s="97"/>
    </row>
    <row r="8" spans="1:19" ht="18.75" hidden="1" x14ac:dyDescent="0.3">
      <c r="A8" s="47"/>
      <c r="B8" s="87"/>
      <c r="C8" s="125" t="s">
        <v>834</v>
      </c>
      <c r="D8" s="110"/>
      <c r="F8" s="97"/>
      <c r="G8" s="97"/>
      <c r="H8" s="97"/>
      <c r="I8" s="31"/>
      <c r="J8" s="31"/>
      <c r="K8" s="97"/>
      <c r="L8" s="97"/>
      <c r="M8" s="97"/>
      <c r="N8" s="97"/>
      <c r="O8" s="97"/>
      <c r="P8" s="97"/>
      <c r="Q8" s="97"/>
      <c r="R8" s="97"/>
    </row>
    <row r="9" spans="1:19" ht="18.75" hidden="1" x14ac:dyDescent="0.3">
      <c r="A9" s="47"/>
      <c r="B9" s="87"/>
      <c r="C9" s="89"/>
      <c r="D9" s="99"/>
      <c r="E9" s="114"/>
      <c r="F9" s="114"/>
      <c r="G9" s="114"/>
      <c r="H9" s="114"/>
      <c r="I9" s="114"/>
      <c r="J9" s="114"/>
      <c r="K9" s="114"/>
      <c r="L9" s="115"/>
      <c r="M9" s="114"/>
      <c r="N9" s="114"/>
      <c r="O9" s="115"/>
      <c r="P9" s="114"/>
      <c r="Q9" s="112"/>
      <c r="R9" s="112"/>
      <c r="S9" s="111"/>
    </row>
    <row r="10" spans="1:19" ht="18.75" hidden="1" x14ac:dyDescent="0.3">
      <c r="A10" s="47"/>
      <c r="B10" s="87"/>
      <c r="C10" s="89"/>
      <c r="D10" s="99"/>
      <c r="E10" s="116"/>
      <c r="F10" s="116"/>
      <c r="G10" s="114"/>
      <c r="H10" s="116"/>
      <c r="I10" s="116"/>
      <c r="J10" s="114"/>
      <c r="K10" s="116"/>
      <c r="L10" s="115"/>
      <c r="M10" s="117"/>
      <c r="N10" s="117"/>
      <c r="O10" s="117"/>
      <c r="P10" s="118"/>
      <c r="Q10" s="99"/>
      <c r="R10" s="112"/>
      <c r="S10" s="111"/>
    </row>
    <row r="11" spans="1:19" s="31" customFormat="1" ht="18.75" x14ac:dyDescent="0.3">
      <c r="B11" s="70" t="s">
        <v>792</v>
      </c>
      <c r="C11" s="49"/>
      <c r="D11" s="98"/>
      <c r="E11" s="98"/>
      <c r="F11" s="98"/>
      <c r="G11" s="98"/>
      <c r="H11" s="98"/>
      <c r="I11" s="98"/>
      <c r="J11" s="98"/>
      <c r="K11" s="98"/>
      <c r="L11" s="98"/>
      <c r="M11" s="98"/>
      <c r="N11" s="98"/>
      <c r="O11" s="98"/>
      <c r="P11" s="98"/>
      <c r="Q11" s="98"/>
      <c r="R11" s="98"/>
    </row>
    <row r="12" spans="1:19" s="31" customFormat="1" x14ac:dyDescent="0.25">
      <c r="A12" s="50"/>
      <c r="B12" s="65" t="str">
        <f>'Revenue Input'!B8</f>
        <v>8011</v>
      </c>
      <c r="C12" s="65" t="str">
        <f>'Revenue Input'!C8</f>
        <v>LCFF for all grades; state aid portion</v>
      </c>
      <c r="D12" s="64">
        <f>IF('Revenue Input'!$D8="","",IF('Cash Flow %s Yr1'!D12="","",'Cash Flow %s Yr1'!D12*'Revenue Input'!$D8))</f>
        <v>83183.900000000009</v>
      </c>
      <c r="E12" s="64">
        <f>IF('Revenue Input'!$D8="","",IF('Cash Flow %s Yr1'!E12="","",'Cash Flow %s Yr1'!E12*'Revenue Input'!$D8))</f>
        <v>83183.900000000009</v>
      </c>
      <c r="F12" s="64">
        <f>IF('Revenue Input'!$D8="","",IF('Cash Flow %s Yr1'!F12="","",'Cash Flow %s Yr1'!F12*'Revenue Input'!$D8))</f>
        <v>149731.01999999999</v>
      </c>
      <c r="G12" s="64">
        <f>IF('Revenue Input'!$D8="","",IF('Cash Flow %s Yr1'!G12="","",'Cash Flow %s Yr1'!G12*'Revenue Input'!$D8))</f>
        <v>149731.01999999999</v>
      </c>
      <c r="H12" s="64">
        <f>IF('Revenue Input'!$D8="","",IF('Cash Flow %s Yr1'!H12="","",'Cash Flow %s Yr1'!H12*'Revenue Input'!$D8))</f>
        <v>149731.01999999999</v>
      </c>
      <c r="I12" s="64">
        <f>IF('Revenue Input'!$D8="","",IF('Cash Flow %s Yr1'!I12="","",'Cash Flow %s Yr1'!I12*'Revenue Input'!$D8))</f>
        <v>149731.01999999999</v>
      </c>
      <c r="J12" s="64">
        <f>IF('Revenue Input'!$D8="","",IF('Cash Flow %s Yr1'!J12="","",'Cash Flow %s Yr1'!J12*'Revenue Input'!$D8))</f>
        <v>149731.01999999999</v>
      </c>
      <c r="K12" s="64">
        <f>IF('Revenue Input'!$D8="","",IF('Cash Flow %s Yr1'!K12="","",'Cash Flow %s Yr1'!K12*'Revenue Input'!$D8))</f>
        <v>149731.01999999999</v>
      </c>
      <c r="L12" s="64">
        <f>IF('Revenue Input'!$D8="","",IF('Cash Flow %s Yr1'!L12="","",'Cash Flow %s Yr1'!L12*'Revenue Input'!$D8))</f>
        <v>149731.01999999999</v>
      </c>
      <c r="M12" s="64">
        <f>IF('Revenue Input'!$D8="","",IF('Cash Flow %s Yr1'!M12="","",'Cash Flow %s Yr1'!M12*'Revenue Input'!$D8))</f>
        <v>149731.01999999999</v>
      </c>
      <c r="N12" s="64">
        <f>IF('Revenue Input'!$D8="","",IF('Cash Flow %s Yr1'!N12="","",'Cash Flow %s Yr1'!N12*'Revenue Input'!$D8))</f>
        <v>149731.01999999999</v>
      </c>
      <c r="O12" s="64">
        <f>IF('Revenue Input'!$D8="","",IF('Cash Flow %s Yr1'!O12="","0",'Cash Flow %s Yr1'!O12*'Revenue Input'!$D8))</f>
        <v>99820.68</v>
      </c>
      <c r="P12" s="64">
        <f>IF('Revenue Input'!$D8="","",IF('Cash Flow %s Yr1'!P12="","0",'Cash Flow %s Yr1'!P12*'Revenue Input'!$D8))</f>
        <v>49910.34</v>
      </c>
      <c r="Q12" s="64">
        <f>IF('Revenue Input'!$D8="","",IF('Cash Flow %s Yr1'!Q12="","0",'Cash Flow %s Yr1'!Q12*'Revenue Input'!$D8))</f>
        <v>0</v>
      </c>
      <c r="R12" s="64">
        <f>IF('Revenue Input'!$D8="","",IF('Cash Flow %s Yr1'!R12="","0",'Cash Flow %s Yr1'!R12*'Revenue Input'!$D8))</f>
        <v>0</v>
      </c>
      <c r="S12" s="111">
        <f>IF(SUM(D12:R12)&gt;0,SUM(D12:R12)/'Revenue Input'!$D8,"")</f>
        <v>1</v>
      </c>
    </row>
    <row r="13" spans="1:19" s="31" customFormat="1" x14ac:dyDescent="0.25">
      <c r="A13" s="50"/>
      <c r="B13" s="65" t="str">
        <f>'Revenue Input'!B9</f>
        <v>8012</v>
      </c>
      <c r="C13" s="65" t="str">
        <f>'Revenue Input'!C9</f>
        <v>LCFF for all grades; EPA portion</v>
      </c>
      <c r="D13" s="64">
        <f>IF('Revenue Input'!$D9="","",IF('Cash Flow %s Yr1'!D13="","",'Cash Flow %s Yr1'!D13*'Revenue Input'!$D9))</f>
        <v>0</v>
      </c>
      <c r="E13" s="64">
        <f>IF('Revenue Input'!$D9="","",IF('Cash Flow %s Yr1'!E13="","",'Cash Flow %s Yr1'!E13*'Revenue Input'!$D9))</f>
        <v>0</v>
      </c>
      <c r="F13" s="64">
        <f>IF('Revenue Input'!$D9="","",IF('Cash Flow %s Yr1'!F13="","",'Cash Flow %s Yr1'!F13*'Revenue Input'!$D9))</f>
        <v>107716.5</v>
      </c>
      <c r="G13" s="64">
        <f>IF('Revenue Input'!$D9="","",IF('Cash Flow %s Yr1'!G13="","",'Cash Flow %s Yr1'!G13*'Revenue Input'!$D9))</f>
        <v>0</v>
      </c>
      <c r="H13" s="64">
        <f>IF('Revenue Input'!$D9="","",IF('Cash Flow %s Yr1'!H13="","",'Cash Flow %s Yr1'!H13*'Revenue Input'!$D9))</f>
        <v>0</v>
      </c>
      <c r="I13" s="64">
        <f>IF('Revenue Input'!$D9="","",IF('Cash Flow %s Yr1'!I13="","",'Cash Flow %s Yr1'!I13*'Revenue Input'!$D9))</f>
        <v>107716.5</v>
      </c>
      <c r="J13" s="64">
        <f>IF('Revenue Input'!$D9="","",IF('Cash Flow %s Yr1'!J13="","",'Cash Flow %s Yr1'!J13*'Revenue Input'!$D9))</f>
        <v>0</v>
      </c>
      <c r="K13" s="64">
        <f>IF('Revenue Input'!$D9="","",IF('Cash Flow %s Yr1'!K13="","",'Cash Flow %s Yr1'!K13*'Revenue Input'!$D9))</f>
        <v>0</v>
      </c>
      <c r="L13" s="64">
        <f>IF('Revenue Input'!$D9="","",IF('Cash Flow %s Yr1'!L13="","",'Cash Flow %s Yr1'!L13*'Revenue Input'!$D9))</f>
        <v>107716.5</v>
      </c>
      <c r="M13" s="64">
        <f>IF('Revenue Input'!$D9="","",IF('Cash Flow %s Yr1'!M13="","",'Cash Flow %s Yr1'!M13*'Revenue Input'!$D9))</f>
        <v>0</v>
      </c>
      <c r="N13" s="64">
        <f>IF('Revenue Input'!$D9="","",IF('Cash Flow %s Yr1'!N13="","",'Cash Flow %s Yr1'!N13*'Revenue Input'!$D9))</f>
        <v>0</v>
      </c>
      <c r="O13" s="64">
        <f>IF('Revenue Input'!$D9="","",IF('Cash Flow %s Yr1'!O13="","0",'Cash Flow %s Yr1'!O13*'Revenue Input'!$D9))</f>
        <v>107716.5</v>
      </c>
      <c r="P13" s="64">
        <f>IF('Revenue Input'!$D9="","",IF('Cash Flow %s Yr1'!P13="","0",'Cash Flow %s Yr1'!P13*'Revenue Input'!$D9))</f>
        <v>0</v>
      </c>
      <c r="Q13" s="64">
        <f>IF('Revenue Input'!$D9="","",IF('Cash Flow %s Yr1'!Q13="","0",'Cash Flow %s Yr1'!Q13*'Revenue Input'!$D9))</f>
        <v>0</v>
      </c>
      <c r="R13" s="64">
        <f>IF('Revenue Input'!$D9="","",IF('Cash Flow %s Yr1'!R13="","0",'Cash Flow %s Yr1'!R13*'Revenue Input'!$D9))</f>
        <v>0</v>
      </c>
      <c r="S13" s="111">
        <f>IF(SUM(D13:R13)&gt;0,SUM(D13:R13)/'Revenue Input'!$D9,"")</f>
        <v>1</v>
      </c>
    </row>
    <row r="14" spans="1:19" s="31" customFormat="1" x14ac:dyDescent="0.25">
      <c r="A14" s="50"/>
      <c r="B14" s="65" t="str">
        <f>'Revenue Input'!B10</f>
        <v>8096</v>
      </c>
      <c r="C14" s="65" t="str">
        <f>'Revenue Input'!C10</f>
        <v>In-Lieu of Property Taxes, all grades</v>
      </c>
      <c r="D14" s="64">
        <f>IF('Revenue Input'!$D10="","",IF('Cash Flow %s Yr1'!D14="","",'Cash Flow %s Yr1'!D14*'Revenue Input'!$D10))</f>
        <v>0</v>
      </c>
      <c r="E14" s="64">
        <f>IF('Revenue Input'!$D10="","",IF('Cash Flow %s Yr1'!E14="","",'Cash Flow %s Yr1'!E14*'Revenue Input'!$D10))</f>
        <v>49972.74</v>
      </c>
      <c r="F14" s="64">
        <f>IF('Revenue Input'!$D10="","",IF('Cash Flow %s Yr1'!F14="","",'Cash Flow %s Yr1'!F14*'Revenue Input'!$D10))</f>
        <v>99945.48</v>
      </c>
      <c r="G14" s="64">
        <f>IF('Revenue Input'!$D10="","",IF('Cash Flow %s Yr1'!G14="","",'Cash Flow %s Yr1'!G14*'Revenue Input'!$D10))</f>
        <v>66630.320000000007</v>
      </c>
      <c r="H14" s="64">
        <f>IF('Revenue Input'!$D10="","",IF('Cash Flow %s Yr1'!H14="","",'Cash Flow %s Yr1'!H14*'Revenue Input'!$D10))</f>
        <v>66630.320000000007</v>
      </c>
      <c r="I14" s="64">
        <f>IF('Revenue Input'!$D10="","",IF('Cash Flow %s Yr1'!I14="","",'Cash Flow %s Yr1'!I14*'Revenue Input'!$D10))</f>
        <v>66630.320000000007</v>
      </c>
      <c r="J14" s="64">
        <f>IF('Revenue Input'!$D10="","",IF('Cash Flow %s Yr1'!J14="","",'Cash Flow %s Yr1'!J14*'Revenue Input'!$D10))</f>
        <v>66630.320000000007</v>
      </c>
      <c r="K14" s="64">
        <f>IF('Revenue Input'!$D10="","",IF('Cash Flow %s Yr1'!K14="","",'Cash Flow %s Yr1'!K14*'Revenue Input'!$D10))</f>
        <v>66630.320000000007</v>
      </c>
      <c r="L14" s="64">
        <f>IF('Revenue Input'!$D10="","",IF('Cash Flow %s Yr1'!L14="","",'Cash Flow %s Yr1'!L14*'Revenue Input'!$D10))</f>
        <v>116603.06000000001</v>
      </c>
      <c r="M14" s="64">
        <f>IF('Revenue Input'!$D10="","",IF('Cash Flow %s Yr1'!M14="","",'Cash Flow %s Yr1'!M14*'Revenue Input'!$D10))</f>
        <v>58301.530000000006</v>
      </c>
      <c r="N14" s="64">
        <f>IF('Revenue Input'!$D10="","",IF('Cash Flow %s Yr1'!N14="","",'Cash Flow %s Yr1'!N14*'Revenue Input'!$D10))</f>
        <v>58301.530000000006</v>
      </c>
      <c r="O14" s="64">
        <f>IF('Revenue Input'!$D10="","",IF('Cash Flow %s Yr1'!O14="","0",'Cash Flow %s Yr1'!O14*'Revenue Input'!$D10))</f>
        <v>58301.530000000006</v>
      </c>
      <c r="P14" s="64">
        <f>IF('Revenue Input'!$D10="","",IF('Cash Flow %s Yr1'!P14="","0",'Cash Flow %s Yr1'!P14*'Revenue Input'!$D10))</f>
        <v>58301.530000000006</v>
      </c>
      <c r="Q14" s="64">
        <f>IF('Revenue Input'!$D10="","",IF('Cash Flow %s Yr1'!Q14="","0",'Cash Flow %s Yr1'!Q14*'Revenue Input'!$D10))</f>
        <v>0</v>
      </c>
      <c r="R14" s="64">
        <f>IF('Revenue Input'!$D10="","",IF('Cash Flow %s Yr1'!R14="","0",'Cash Flow %s Yr1'!R14*'Revenue Input'!$D10))</f>
        <v>0</v>
      </c>
      <c r="S14" s="111">
        <f>IF(SUM(D14:R14)&gt;0,SUM(D14:R14)/'Revenue Input'!$D10,"")</f>
        <v>1.0000000000000002</v>
      </c>
    </row>
    <row r="15" spans="1:19" s="31" customFormat="1" x14ac:dyDescent="0.25">
      <c r="A15" s="50"/>
      <c r="B15" s="65" t="str">
        <f>'Revenue Input'!B11</f>
        <v>8019</v>
      </c>
      <c r="C15" s="65" t="str">
        <f>'Revenue Input'!C11</f>
        <v xml:space="preserve">Prior Year Income / Adjustments </v>
      </c>
      <c r="D15" s="64">
        <f>IF('Revenue Input'!$D11="","",IF('Cash Flow %s Yr1'!D15="","",'Cash Flow %s Yr1'!D15*'Revenue Input'!$D11))</f>
        <v>1997</v>
      </c>
      <c r="E15" s="64">
        <f>IF('Revenue Input'!$D11="","",IF('Cash Flow %s Yr1'!E15="","",'Cash Flow %s Yr1'!E15*'Revenue Input'!$D11))</f>
        <v>0</v>
      </c>
      <c r="F15" s="64">
        <f>IF('Revenue Input'!$D11="","",IF('Cash Flow %s Yr1'!F15="","",'Cash Flow %s Yr1'!F15*'Revenue Input'!$D11))</f>
        <v>0</v>
      </c>
      <c r="G15" s="64" t="str">
        <f>IF('Revenue Input'!$D11="","",IF('Cash Flow %s Yr1'!G15="","",'Cash Flow %s Yr1'!G15*'Revenue Input'!$D11))</f>
        <v/>
      </c>
      <c r="H15" s="64" t="str">
        <f>IF('Revenue Input'!$D11="","",IF('Cash Flow %s Yr1'!H15="","",'Cash Flow %s Yr1'!H15*'Revenue Input'!$D11))</f>
        <v/>
      </c>
      <c r="I15" s="64" t="str">
        <f>IF('Revenue Input'!$D11="","",IF('Cash Flow %s Yr1'!I15="","",'Cash Flow %s Yr1'!I15*'Revenue Input'!$D11))</f>
        <v/>
      </c>
      <c r="J15" s="64" t="str">
        <f>IF('Revenue Input'!$D11="","",IF('Cash Flow %s Yr1'!J15="","",'Cash Flow %s Yr1'!J15*'Revenue Input'!$D11))</f>
        <v/>
      </c>
      <c r="K15" s="64" t="str">
        <f>IF('Revenue Input'!$D11="","",IF('Cash Flow %s Yr1'!K15="","",'Cash Flow %s Yr1'!K15*'Revenue Input'!$D11))</f>
        <v/>
      </c>
      <c r="L15" s="64" t="str">
        <f>IF('Revenue Input'!$D11="","",IF('Cash Flow %s Yr1'!L15="","",'Cash Flow %s Yr1'!L15*'Revenue Input'!$D11))</f>
        <v/>
      </c>
      <c r="M15" s="64" t="str">
        <f>IF('Revenue Input'!$D11="","",IF('Cash Flow %s Yr1'!M15="","",'Cash Flow %s Yr1'!M15*'Revenue Input'!$D11))</f>
        <v/>
      </c>
      <c r="N15" s="64" t="str">
        <f>IF('Revenue Input'!$D11="","",IF('Cash Flow %s Yr1'!N15="","",'Cash Flow %s Yr1'!N15*'Revenue Input'!$D11))</f>
        <v/>
      </c>
      <c r="O15" s="64" t="str">
        <f>IF('Revenue Input'!$D11="","",IF('Cash Flow %s Yr1'!O15="","0",'Cash Flow %s Yr1'!O15*'Revenue Input'!$D11))</f>
        <v>0</v>
      </c>
      <c r="P15" s="64" t="str">
        <f>IF('Revenue Input'!$D11="","",IF('Cash Flow %s Yr1'!P15="","0",'Cash Flow %s Yr1'!P15*'Revenue Input'!$D11))</f>
        <v>0</v>
      </c>
      <c r="Q15" s="64" t="str">
        <f>IF('Revenue Input'!$D11="","",IF('Cash Flow %s Yr1'!Q15="","0",'Cash Flow %s Yr1'!Q15*'Revenue Input'!$D11))</f>
        <v>0</v>
      </c>
      <c r="R15" s="64" t="str">
        <f>IF('Revenue Input'!$D11="","",IF('Cash Flow %s Yr1'!R15="","0",'Cash Flow %s Yr1'!R15*'Revenue Input'!$D11))</f>
        <v>0</v>
      </c>
      <c r="S15" s="111">
        <f>IF(SUM(D15:R15)&gt;0,SUM(D15:R15)/'Revenue Input'!$D11,"")</f>
        <v>1</v>
      </c>
    </row>
    <row r="16" spans="1:19" s="31" customFormat="1" x14ac:dyDescent="0.25">
      <c r="A16" s="50"/>
      <c r="B16" s="65" t="str">
        <f>'Revenue Input'!B12</f>
        <v>8181</v>
      </c>
      <c r="C16" s="65" t="str">
        <f>'Revenue Input'!C12</f>
        <v>Special Education</v>
      </c>
      <c r="D16" s="64" t="str">
        <f>IF('Revenue Input'!$D12="","",IF('Cash Flow %s Yr1'!D16="","",'Cash Flow %s Yr1'!D16*'Revenue Input'!$D12))</f>
        <v/>
      </c>
      <c r="E16" s="64" t="str">
        <f>IF('Revenue Input'!$D12="","",IF('Cash Flow %s Yr1'!E16="","",'Cash Flow %s Yr1'!E16*'Revenue Input'!$D12))</f>
        <v/>
      </c>
      <c r="F16" s="64" t="str">
        <f>IF('Revenue Input'!$D12="","",IF('Cash Flow %s Yr1'!F16="","",'Cash Flow %s Yr1'!F16*'Revenue Input'!$D12))</f>
        <v/>
      </c>
      <c r="G16" s="64" t="str">
        <f>IF('Revenue Input'!$D12="","",IF('Cash Flow %s Yr1'!G16="","",'Cash Flow %s Yr1'!G16*'Revenue Input'!$D12))</f>
        <v/>
      </c>
      <c r="H16" s="64" t="str">
        <f>IF('Revenue Input'!$D12="","",IF('Cash Flow %s Yr1'!H16="","",'Cash Flow %s Yr1'!H16*'Revenue Input'!$D12))</f>
        <v/>
      </c>
      <c r="I16" s="64" t="str">
        <f>IF('Revenue Input'!$D12="","",IF('Cash Flow %s Yr1'!I16="","",'Cash Flow %s Yr1'!I16*'Revenue Input'!$D12))</f>
        <v/>
      </c>
      <c r="J16" s="64" t="str">
        <f>IF('Revenue Input'!$D12="","",IF('Cash Flow %s Yr1'!J16="","",'Cash Flow %s Yr1'!J16*'Revenue Input'!$D12))</f>
        <v/>
      </c>
      <c r="K16" s="64" t="str">
        <f>IF('Revenue Input'!$D12="","",IF('Cash Flow %s Yr1'!K16="","",'Cash Flow %s Yr1'!K16*'Revenue Input'!$D12))</f>
        <v/>
      </c>
      <c r="L16" s="64" t="str">
        <f>IF('Revenue Input'!$D12="","",IF('Cash Flow %s Yr1'!L16="","",'Cash Flow %s Yr1'!L16*'Revenue Input'!$D12))</f>
        <v/>
      </c>
      <c r="M16" s="64" t="str">
        <f>IF('Revenue Input'!$D12="","",IF('Cash Flow %s Yr1'!M16="","",'Cash Flow %s Yr1'!M16*'Revenue Input'!$D12))</f>
        <v/>
      </c>
      <c r="N16" s="64" t="str">
        <f>IF('Revenue Input'!$D12="","",IF('Cash Flow %s Yr1'!N16="","",'Cash Flow %s Yr1'!N16*'Revenue Input'!$D12))</f>
        <v/>
      </c>
      <c r="O16" s="64" t="str">
        <f>IF('Revenue Input'!$D12="","",IF('Cash Flow %s Yr1'!O16="","0",'Cash Flow %s Yr1'!O16*'Revenue Input'!$D12))</f>
        <v/>
      </c>
      <c r="P16" s="64" t="str">
        <f>IF('Revenue Input'!$D12="","",IF('Cash Flow %s Yr1'!P16="","0",'Cash Flow %s Yr1'!P16*'Revenue Input'!$D12))</f>
        <v/>
      </c>
      <c r="Q16" s="64" t="str">
        <f>IF('Revenue Input'!$D12="","",IF('Cash Flow %s Yr1'!Q16="","0",'Cash Flow %s Yr1'!Q16*'Revenue Input'!$D12))</f>
        <v/>
      </c>
      <c r="R16" s="64" t="str">
        <f>IF('Revenue Input'!$D12="","",IF('Cash Flow %s Yr1'!R16="","0",'Cash Flow %s Yr1'!R16*'Revenue Input'!$D12))</f>
        <v/>
      </c>
      <c r="S16" s="111" t="str">
        <f>IF(SUM(D16:R16)&gt;0,SUM(D16:R16)/'Revenue Input'!$D12,"")</f>
        <v/>
      </c>
    </row>
    <row r="17" spans="1:19" s="31" customFormat="1" x14ac:dyDescent="0.25">
      <c r="A17" s="50"/>
      <c r="B17" s="65" t="str">
        <f>'Revenue Input'!B13</f>
        <v>8560</v>
      </c>
      <c r="C17" s="65" t="str">
        <f>'Revenue Input'!C13</f>
        <v>Lottery</v>
      </c>
      <c r="D17" s="64">
        <f>IF('Revenue Input'!$D13="","",IF('Cash Flow %s Yr1'!D17="","",'Cash Flow %s Yr1'!D17*'Revenue Input'!$D13))</f>
        <v>0</v>
      </c>
      <c r="E17" s="64">
        <f>IF('Revenue Input'!$D13="","",IF('Cash Flow %s Yr1'!E17="","",'Cash Flow %s Yr1'!E17*'Revenue Input'!$D13))</f>
        <v>0</v>
      </c>
      <c r="F17" s="64">
        <f>IF('Revenue Input'!$D13="","",IF('Cash Flow %s Yr1'!F17="","",'Cash Flow %s Yr1'!F17*'Revenue Input'!$D13))</f>
        <v>0</v>
      </c>
      <c r="G17" s="64">
        <f>IF('Revenue Input'!$D13="","",IF('Cash Flow %s Yr1'!G17="","",'Cash Flow %s Yr1'!G17*'Revenue Input'!$D13))</f>
        <v>0</v>
      </c>
      <c r="H17" s="64">
        <f>IF('Revenue Input'!$D13="","",IF('Cash Flow %s Yr1'!H17="","",'Cash Flow %s Yr1'!H17*'Revenue Input'!$D13))</f>
        <v>0</v>
      </c>
      <c r="I17" s="64">
        <f>IF('Revenue Input'!$D13="","",IF('Cash Flow %s Yr1'!I17="","",'Cash Flow %s Yr1'!I17*'Revenue Input'!$D13))</f>
        <v>17640.470924999998</v>
      </c>
      <c r="J17" s="64">
        <f>IF('Revenue Input'!$D13="","",IF('Cash Flow %s Yr1'!J17="","",'Cash Flow %s Yr1'!J17*'Revenue Input'!$D13))</f>
        <v>0</v>
      </c>
      <c r="K17" s="64">
        <f>IF('Revenue Input'!$D13="","",IF('Cash Flow %s Yr1'!K17="","",'Cash Flow %s Yr1'!K17*'Revenue Input'!$D13))</f>
        <v>0</v>
      </c>
      <c r="L17" s="64">
        <f>IF('Revenue Input'!$D13="","",IF('Cash Flow %s Yr1'!L17="","",'Cash Flow %s Yr1'!L17*'Revenue Input'!$D13))</f>
        <v>17640.470924999998</v>
      </c>
      <c r="M17" s="64">
        <f>IF('Revenue Input'!$D13="","",IF('Cash Flow %s Yr1'!M17="","",'Cash Flow %s Yr1'!M17*'Revenue Input'!$D13))</f>
        <v>0</v>
      </c>
      <c r="N17" s="64">
        <f>IF('Revenue Input'!$D13="","",IF('Cash Flow %s Yr1'!N17="","",'Cash Flow %s Yr1'!N17*'Revenue Input'!$D13))</f>
        <v>0</v>
      </c>
      <c r="O17" s="64">
        <f>IF('Revenue Input'!$D13="","",IF('Cash Flow %s Yr1'!O17="","0",'Cash Flow %s Yr1'!O17*'Revenue Input'!$D13))</f>
        <v>35280.941849999996</v>
      </c>
      <c r="P17" s="64">
        <f>IF('Revenue Input'!$D13="","",IF('Cash Flow %s Yr1'!P17="","0",'Cash Flow %s Yr1'!P17*'Revenue Input'!$D13))</f>
        <v>0</v>
      </c>
      <c r="Q17" s="64">
        <f>IF('Revenue Input'!$D13="","",IF('Cash Flow %s Yr1'!Q17="","0",'Cash Flow %s Yr1'!Q17*'Revenue Input'!$D13))</f>
        <v>0</v>
      </c>
      <c r="R17" s="64">
        <f>IF('Revenue Input'!$D13="","",IF('Cash Flow %s Yr1'!R17="","0",'Cash Flow %s Yr1'!R17*'Revenue Input'!$D13))</f>
        <v>0</v>
      </c>
      <c r="S17" s="111">
        <f>IF(SUM(D17:R17)&gt;0,SUM(D17:R17)/'Revenue Input'!$D13,"")</f>
        <v>1</v>
      </c>
    </row>
    <row r="18" spans="1:19" s="31" customFormat="1" x14ac:dyDescent="0.25">
      <c r="A18" s="49"/>
      <c r="B18" s="65" t="str">
        <f>'Revenue Input'!B14</f>
        <v>8520</v>
      </c>
      <c r="C18" s="65" t="str">
        <f>'Revenue Input'!C14</f>
        <v>State Child Nutrition program</v>
      </c>
      <c r="D18" s="64" t="str">
        <f>IF('Revenue Input'!$D14="","",IF('Cash Flow %s Yr1'!D18="","",'Cash Flow %s Yr1'!D18*'Revenue Input'!$D14))</f>
        <v/>
      </c>
      <c r="E18" s="64" t="str">
        <f>IF('Revenue Input'!$D14="","",IF('Cash Flow %s Yr1'!E18="","",'Cash Flow %s Yr1'!E18*'Revenue Input'!$D14))</f>
        <v/>
      </c>
      <c r="F18" s="64" t="str">
        <f>IF('Revenue Input'!$D14="","",IF('Cash Flow %s Yr1'!F18="","",'Cash Flow %s Yr1'!F18*'Revenue Input'!$D14))</f>
        <v/>
      </c>
      <c r="G18" s="64" t="str">
        <f>IF('Revenue Input'!$D14="","",IF('Cash Flow %s Yr1'!G18="","",'Cash Flow %s Yr1'!G18*'Revenue Input'!$D14))</f>
        <v/>
      </c>
      <c r="H18" s="64" t="str">
        <f>IF('Revenue Input'!$D14="","",IF('Cash Flow %s Yr1'!H18="","",'Cash Flow %s Yr1'!H18*'Revenue Input'!$D14))</f>
        <v/>
      </c>
      <c r="I18" s="64" t="str">
        <f>IF('Revenue Input'!$D14="","",IF('Cash Flow %s Yr1'!I18="","",'Cash Flow %s Yr1'!I18*'Revenue Input'!$D14))</f>
        <v/>
      </c>
      <c r="J18" s="64" t="str">
        <f>IF('Revenue Input'!$D14="","",IF('Cash Flow %s Yr1'!J18="","",'Cash Flow %s Yr1'!J18*'Revenue Input'!$D14))</f>
        <v/>
      </c>
      <c r="K18" s="64" t="str">
        <f>IF('Revenue Input'!$D14="","",IF('Cash Flow %s Yr1'!K18="","",'Cash Flow %s Yr1'!K18*'Revenue Input'!$D14))</f>
        <v/>
      </c>
      <c r="L18" s="64" t="str">
        <f>IF('Revenue Input'!$D14="","",IF('Cash Flow %s Yr1'!L18="","",'Cash Flow %s Yr1'!L18*'Revenue Input'!$D14))</f>
        <v/>
      </c>
      <c r="M18" s="64" t="str">
        <f>IF('Revenue Input'!$D14="","",IF('Cash Flow %s Yr1'!M18="","",'Cash Flow %s Yr1'!M18*'Revenue Input'!$D14))</f>
        <v/>
      </c>
      <c r="N18" s="64" t="str">
        <f>IF('Revenue Input'!$D14="","",IF('Cash Flow %s Yr1'!N18="","",'Cash Flow %s Yr1'!N18*'Revenue Input'!$D14))</f>
        <v/>
      </c>
      <c r="O18" s="64" t="str">
        <f>IF('Revenue Input'!$D14="","",IF('Cash Flow %s Yr1'!O18="","0",'Cash Flow %s Yr1'!O18*'Revenue Input'!$D14))</f>
        <v/>
      </c>
      <c r="P18" s="64" t="str">
        <f>IF('Revenue Input'!$D14="","",IF('Cash Flow %s Yr1'!P18="","0",'Cash Flow %s Yr1'!P18*'Revenue Input'!$D14))</f>
        <v/>
      </c>
      <c r="Q18" s="64" t="str">
        <f>IF('Revenue Input'!$D14="","",IF('Cash Flow %s Yr1'!Q18="","0",'Cash Flow %s Yr1'!Q18*'Revenue Input'!$D14))</f>
        <v/>
      </c>
      <c r="R18" s="64" t="str">
        <f>IF('Revenue Input'!$D14="","",IF('Cash Flow %s Yr1'!R18="","0",'Cash Flow %s Yr1'!R18*'Revenue Input'!$D14))</f>
        <v/>
      </c>
      <c r="S18" s="111" t="str">
        <f>IF(SUM(D18:R18)&gt;0,SUM(D18:R18)/'Revenue Input'!$D14,"")</f>
        <v/>
      </c>
    </row>
    <row r="19" spans="1:19" s="31" customFormat="1" x14ac:dyDescent="0.25">
      <c r="A19" s="50"/>
      <c r="B19" s="65" t="str">
        <f>'Revenue Input'!B15</f>
        <v>8591</v>
      </c>
      <c r="C19" s="65" t="str">
        <f>'Revenue Input'!C15</f>
        <v>SB 740 Rent re-imbursement program</v>
      </c>
      <c r="D19" s="64">
        <f>IF('Revenue Input'!$D15="","",IF('Cash Flow %s Yr1'!D19="","",'Cash Flow %s Yr1'!D19*'Revenue Input'!$D15))</f>
        <v>0</v>
      </c>
      <c r="E19" s="64">
        <f>IF('Revenue Input'!$D15="","",IF('Cash Flow %s Yr1'!E19="","",'Cash Flow %s Yr1'!E19*'Revenue Input'!$D15))</f>
        <v>0</v>
      </c>
      <c r="F19" s="64">
        <f>IF('Revenue Input'!$D15="","",IF('Cash Flow %s Yr1'!F19="","",'Cash Flow %s Yr1'!F19*'Revenue Input'!$D15))</f>
        <v>0</v>
      </c>
      <c r="G19" s="64">
        <f>IF('Revenue Input'!$D15="","",IF('Cash Flow %s Yr1'!G19="","",'Cash Flow %s Yr1'!G19*'Revenue Input'!$D15))</f>
        <v>0</v>
      </c>
      <c r="H19" s="64">
        <f>IF('Revenue Input'!$D15="","",IF('Cash Flow %s Yr1'!H19="","",'Cash Flow %s Yr1'!H19*'Revenue Input'!$D15))</f>
        <v>78741</v>
      </c>
      <c r="I19" s="64">
        <f>IF('Revenue Input'!$D15="","",IF('Cash Flow %s Yr1'!I19="","",'Cash Flow %s Yr1'!I19*'Revenue Input'!$D15))</f>
        <v>0</v>
      </c>
      <c r="J19" s="64">
        <f>IF('Revenue Input'!$D15="","",IF('Cash Flow %s Yr1'!J19="","",'Cash Flow %s Yr1'!J19*'Revenue Input'!$D15))</f>
        <v>0</v>
      </c>
      <c r="K19" s="64">
        <f>IF('Revenue Input'!$D15="","",IF('Cash Flow %s Yr1'!K19="","",'Cash Flow %s Yr1'!K19*'Revenue Input'!$D15))</f>
        <v>78741</v>
      </c>
      <c r="L19" s="64">
        <f>IF('Revenue Input'!$D15="","",IF('Cash Flow %s Yr1'!L19="","",'Cash Flow %s Yr1'!L19*'Revenue Input'!$D15))</f>
        <v>0</v>
      </c>
      <c r="M19" s="64">
        <f>IF('Revenue Input'!$D15="","",IF('Cash Flow %s Yr1'!M19="","",'Cash Flow %s Yr1'!M19*'Revenue Input'!$D15))</f>
        <v>0</v>
      </c>
      <c r="N19" s="64">
        <f>IF('Revenue Input'!$D15="","",IF('Cash Flow %s Yr1'!N19="","",'Cash Flow %s Yr1'!N19*'Revenue Input'!$D15))</f>
        <v>78741</v>
      </c>
      <c r="O19" s="64">
        <f>IF('Revenue Input'!$D15="","",IF('Cash Flow %s Yr1'!O19="","0",'Cash Flow %s Yr1'!O19*'Revenue Input'!$D15))</f>
        <v>78741</v>
      </c>
      <c r="P19" s="64">
        <f>IF('Revenue Input'!$D15="","",IF('Cash Flow %s Yr1'!P19="","0",'Cash Flow %s Yr1'!P19*'Revenue Input'!$D15))</f>
        <v>0</v>
      </c>
      <c r="Q19" s="64">
        <f>IF('Revenue Input'!$D15="","",IF('Cash Flow %s Yr1'!Q19="","0",'Cash Flow %s Yr1'!Q19*'Revenue Input'!$D15))</f>
        <v>0</v>
      </c>
      <c r="R19" s="64">
        <f>IF('Revenue Input'!$D15="","",IF('Cash Flow %s Yr1'!R19="","0",'Cash Flow %s Yr1'!R19*'Revenue Input'!$D15))</f>
        <v>0</v>
      </c>
      <c r="S19" s="111">
        <f>IF(SUM(D19:R19)&gt;0,SUM(D19:R19)/'Revenue Input'!$D15,"")</f>
        <v>1</v>
      </c>
    </row>
    <row r="20" spans="1:19" s="31" customFormat="1" ht="18.75" x14ac:dyDescent="0.3">
      <c r="A20" s="47"/>
      <c r="B20" s="65" t="str">
        <f>'Revenue Input'!B16</f>
        <v xml:space="preserve">8594 </v>
      </c>
      <c r="C20" s="65" t="str">
        <f>'Revenue Input'!C16</f>
        <v>Prop 39 (Clean Energy)</v>
      </c>
      <c r="D20" s="64">
        <f>IF('Revenue Input'!$D16="","",IF('Cash Flow %s Yr1'!D20="","",'Cash Flow %s Yr1'!D20*'Revenue Input'!$D16))</f>
        <v>0</v>
      </c>
      <c r="E20" s="64">
        <f>IF('Revenue Input'!$D16="","",IF('Cash Flow %s Yr1'!E20="","",'Cash Flow %s Yr1'!E20*'Revenue Input'!$D16))</f>
        <v>0</v>
      </c>
      <c r="F20" s="64">
        <f>IF('Revenue Input'!$D16="","",IF('Cash Flow %s Yr1'!F20="","",'Cash Flow %s Yr1'!F20*'Revenue Input'!$D16))</f>
        <v>0</v>
      </c>
      <c r="G20" s="64">
        <f>IF('Revenue Input'!$D16="","",IF('Cash Flow %s Yr1'!G20="","",'Cash Flow %s Yr1'!G20*'Revenue Input'!$D16))</f>
        <v>0</v>
      </c>
      <c r="H20" s="64">
        <f>IF('Revenue Input'!$D16="","",IF('Cash Flow %s Yr1'!H20="","",'Cash Flow %s Yr1'!H20*'Revenue Input'!$D16))</f>
        <v>34350.550000000003</v>
      </c>
      <c r="I20" s="64">
        <f>IF('Revenue Input'!$D16="","",IF('Cash Flow %s Yr1'!I20="","",'Cash Flow %s Yr1'!I20*'Revenue Input'!$D16))</f>
        <v>0</v>
      </c>
      <c r="J20" s="64">
        <f>IF('Revenue Input'!$D16="","",IF('Cash Flow %s Yr1'!J20="","",'Cash Flow %s Yr1'!J20*'Revenue Input'!$D16))</f>
        <v>0</v>
      </c>
      <c r="K20" s="64">
        <f>IF('Revenue Input'!$D16="","",IF('Cash Flow %s Yr1'!K20="","",'Cash Flow %s Yr1'!K20*'Revenue Input'!$D16))</f>
        <v>0</v>
      </c>
      <c r="L20" s="64">
        <f>IF('Revenue Input'!$D16="","",IF('Cash Flow %s Yr1'!L20="","",'Cash Flow %s Yr1'!L20*'Revenue Input'!$D16))</f>
        <v>0</v>
      </c>
      <c r="M20" s="64">
        <f>IF('Revenue Input'!$D16="","",IF('Cash Flow %s Yr1'!M20="","",'Cash Flow %s Yr1'!M20*'Revenue Input'!$D16))</f>
        <v>0</v>
      </c>
      <c r="N20" s="64">
        <f>IF('Revenue Input'!$D16="","",IF('Cash Flow %s Yr1'!N20="","",'Cash Flow %s Yr1'!N20*'Revenue Input'!$D16))</f>
        <v>0</v>
      </c>
      <c r="O20" s="64">
        <f>IF('Revenue Input'!$D16="","",IF('Cash Flow %s Yr1'!O20="","0",'Cash Flow %s Yr1'!O20*'Revenue Input'!$D16))</f>
        <v>18496.449999999997</v>
      </c>
      <c r="P20" s="64">
        <f>IF('Revenue Input'!$D16="","",IF('Cash Flow %s Yr1'!P20="","0",'Cash Flow %s Yr1'!P20*'Revenue Input'!$D16))</f>
        <v>0</v>
      </c>
      <c r="Q20" s="64">
        <f>IF('Revenue Input'!$D16="","",IF('Cash Flow %s Yr1'!Q20="","0",'Cash Flow %s Yr1'!Q20*'Revenue Input'!$D16))</f>
        <v>0</v>
      </c>
      <c r="R20" s="64">
        <f>IF('Revenue Input'!$D16="","",IF('Cash Flow %s Yr1'!R20="","0",'Cash Flow %s Yr1'!R20*'Revenue Input'!$D16))</f>
        <v>0</v>
      </c>
      <c r="S20" s="111">
        <f>IF(SUM(D20:R20)&gt;0,SUM(D20:R20)/'Revenue Input'!$D16,"")</f>
        <v>1</v>
      </c>
    </row>
    <row r="21" spans="1:19" s="31" customFormat="1" ht="18.75" x14ac:dyDescent="0.3">
      <c r="A21" s="47"/>
      <c r="B21" s="65" t="str">
        <f>'Revenue Input'!B17</f>
        <v>8550</v>
      </c>
      <c r="C21" s="65" t="str">
        <f>'Revenue Input'!C17</f>
        <v>Mandate Block Grant</v>
      </c>
      <c r="D21" s="64">
        <f>IF('Revenue Input'!$D17="","",IF('Cash Flow %s Yr1'!D21="","",'Cash Flow %s Yr1'!D21*'Revenue Input'!$D17))</f>
        <v>0</v>
      </c>
      <c r="E21" s="64">
        <f>IF('Revenue Input'!$D17="","",IF('Cash Flow %s Yr1'!E21="","",'Cash Flow %s Yr1'!E21*'Revenue Input'!$D17))</f>
        <v>0</v>
      </c>
      <c r="F21" s="64">
        <f>IF('Revenue Input'!$D17="","",IF('Cash Flow %s Yr1'!F21="","",'Cash Flow %s Yr1'!F21*'Revenue Input'!$D17))</f>
        <v>2546.0473499999994</v>
      </c>
      <c r="G21" s="64">
        <f>IF('Revenue Input'!$D17="","",IF('Cash Flow %s Yr1'!G21="","",'Cash Flow %s Yr1'!G21*'Revenue Input'!$D17))</f>
        <v>0</v>
      </c>
      <c r="H21" s="64">
        <f>IF('Revenue Input'!$D17="","",IF('Cash Flow %s Yr1'!H21="","",'Cash Flow %s Yr1'!H21*'Revenue Input'!$D17))</f>
        <v>0</v>
      </c>
      <c r="I21" s="64">
        <f>IF('Revenue Input'!$D17="","",IF('Cash Flow %s Yr1'!I21="","",'Cash Flow %s Yr1'!I21*'Revenue Input'!$D17))</f>
        <v>0</v>
      </c>
      <c r="J21" s="64">
        <f>IF('Revenue Input'!$D17="","",IF('Cash Flow %s Yr1'!J21="","",'Cash Flow %s Yr1'!J21*'Revenue Input'!$D17))</f>
        <v>2546.0473499999994</v>
      </c>
      <c r="K21" s="64">
        <f>IF('Revenue Input'!$D17="","",IF('Cash Flow %s Yr1'!K21="","",'Cash Flow %s Yr1'!K21*'Revenue Input'!$D17))</f>
        <v>0</v>
      </c>
      <c r="L21" s="64">
        <f>IF('Revenue Input'!$D17="","",IF('Cash Flow %s Yr1'!L21="","",'Cash Flow %s Yr1'!L21*'Revenue Input'!$D17))</f>
        <v>0</v>
      </c>
      <c r="M21" s="64">
        <f>IF('Revenue Input'!$D17="","",IF('Cash Flow %s Yr1'!M21="","",'Cash Flow %s Yr1'!M21*'Revenue Input'!$D17))</f>
        <v>0</v>
      </c>
      <c r="N21" s="64">
        <f>IF('Revenue Input'!$D17="","",IF('Cash Flow %s Yr1'!N21="","",'Cash Flow %s Yr1'!N21*'Revenue Input'!$D17))</f>
        <v>0</v>
      </c>
      <c r="O21" s="64">
        <f>IF('Revenue Input'!$D17="","",IF('Cash Flow %s Yr1'!O21="","0",'Cash Flow %s Yr1'!O21*'Revenue Input'!$D17))</f>
        <v>0</v>
      </c>
      <c r="P21" s="64">
        <f>IF('Revenue Input'!$D17="","",IF('Cash Flow %s Yr1'!P21="","0",'Cash Flow %s Yr1'!P21*'Revenue Input'!$D17))</f>
        <v>0</v>
      </c>
      <c r="Q21" s="64">
        <f>IF('Revenue Input'!$D17="","",IF('Cash Flow %s Yr1'!Q21="","0",'Cash Flow %s Yr1'!Q21*'Revenue Input'!$D17))</f>
        <v>0</v>
      </c>
      <c r="R21" s="64">
        <f>IF('Revenue Input'!$D17="","",IF('Cash Flow %s Yr1'!R21="","0",'Cash Flow %s Yr1'!R21*'Revenue Input'!$D17))</f>
        <v>0</v>
      </c>
      <c r="S21" s="111">
        <f>IF(SUM(D21:R21)&gt;0,SUM(D21:R21)/'Revenue Input'!$D17,"")</f>
        <v>1</v>
      </c>
    </row>
    <row r="22" spans="1:19" s="31" customFormat="1" ht="18.75" x14ac:dyDescent="0.3">
      <c r="A22" s="47"/>
      <c r="B22" s="65" t="str">
        <f>'Revenue Input'!B18</f>
        <v>8590</v>
      </c>
      <c r="C22" s="65" t="str">
        <f>'Revenue Input'!C18</f>
        <v>One Time Funds / Teacher Effectiveness</v>
      </c>
      <c r="D22" s="64">
        <f>IF('Revenue Input'!$D18="","",IF('Cash Flow %s Yr1'!D22="","",'Cash Flow %s Yr1'!D22*'Revenue Input'!$D18))</f>
        <v>0</v>
      </c>
      <c r="E22" s="64">
        <f>IF('Revenue Input'!$D18="","",IF('Cash Flow %s Yr1'!E22="","",'Cash Flow %s Yr1'!E22*'Revenue Input'!$D18))</f>
        <v>0</v>
      </c>
      <c r="F22" s="64">
        <f>IF('Revenue Input'!$D18="","",IF('Cash Flow %s Yr1'!F22="","",'Cash Flow %s Yr1'!F22*'Revenue Input'!$D18))</f>
        <v>0</v>
      </c>
      <c r="G22" s="64">
        <f>IF('Revenue Input'!$D18="","",IF('Cash Flow %s Yr1'!G22="","",'Cash Flow %s Yr1'!G22*'Revenue Input'!$D18))</f>
        <v>0</v>
      </c>
      <c r="H22" s="64">
        <f>IF('Revenue Input'!$D18="","",IF('Cash Flow %s Yr1'!H22="","",'Cash Flow %s Yr1'!H22*'Revenue Input'!$D18))</f>
        <v>0</v>
      </c>
      <c r="I22" s="64">
        <f>IF('Revenue Input'!$D18="","",IF('Cash Flow %s Yr1'!I22="","",'Cash Flow %s Yr1'!I22*'Revenue Input'!$D18))</f>
        <v>0</v>
      </c>
      <c r="J22" s="64">
        <f>IF('Revenue Input'!$D18="","",IF('Cash Flow %s Yr1'!J22="","",'Cash Flow %s Yr1'!J22*'Revenue Input'!$D18))</f>
        <v>23448.240000000002</v>
      </c>
      <c r="K22" s="64">
        <f>IF('Revenue Input'!$D18="","",IF('Cash Flow %s Yr1'!K22="","",'Cash Flow %s Yr1'!K22*'Revenue Input'!$D18))</f>
        <v>0</v>
      </c>
      <c r="L22" s="64">
        <f>IF('Revenue Input'!$D18="","",IF('Cash Flow %s Yr1'!L22="","",'Cash Flow %s Yr1'!L22*'Revenue Input'!$D18))</f>
        <v>0</v>
      </c>
      <c r="M22" s="64">
        <f>IF('Revenue Input'!$D18="","",IF('Cash Flow %s Yr1'!M22="","",'Cash Flow %s Yr1'!M22*'Revenue Input'!$D18))</f>
        <v>23448.240000000002</v>
      </c>
      <c r="N22" s="64">
        <f>IF('Revenue Input'!$D18="","",IF('Cash Flow %s Yr1'!N22="","",'Cash Flow %s Yr1'!N22*'Revenue Input'!$D18))</f>
        <v>0</v>
      </c>
      <c r="O22" s="64">
        <f>IF('Revenue Input'!$D18="","",IF('Cash Flow %s Yr1'!O22="","0",'Cash Flow %s Yr1'!O22*'Revenue Input'!$D18))</f>
        <v>11724.12</v>
      </c>
      <c r="P22" s="64">
        <f>IF('Revenue Input'!$D18="","",IF('Cash Flow %s Yr1'!P22="","0",'Cash Flow %s Yr1'!P22*'Revenue Input'!$D18))</f>
        <v>0</v>
      </c>
      <c r="Q22" s="64">
        <f>IF('Revenue Input'!$D18="","",IF('Cash Flow %s Yr1'!Q22="","0",'Cash Flow %s Yr1'!Q22*'Revenue Input'!$D18))</f>
        <v>0</v>
      </c>
      <c r="R22" s="64">
        <f>IF('Revenue Input'!$D18="","",IF('Cash Flow %s Yr1'!R22="","0",'Cash Flow %s Yr1'!R22*'Revenue Input'!$D18))</f>
        <v>0</v>
      </c>
      <c r="S22" s="111">
        <f>IF(SUM(D22:R22)&gt;0,SUM(D22:R22)/'Revenue Input'!$D18,"")</f>
        <v>1.0000000000000002</v>
      </c>
    </row>
    <row r="23" spans="1:19" s="31" customFormat="1" ht="18.75" x14ac:dyDescent="0.3">
      <c r="A23" s="47"/>
      <c r="B23" s="73"/>
      <c r="C23" s="34" t="s">
        <v>740</v>
      </c>
      <c r="D23" s="173">
        <f t="shared" ref="D23:R23" si="0">SUM(D12:D22)</f>
        <v>85180.900000000009</v>
      </c>
      <c r="E23" s="173">
        <f t="shared" si="0"/>
        <v>133156.64000000001</v>
      </c>
      <c r="F23" s="173">
        <f t="shared" si="0"/>
        <v>359939.04735000001</v>
      </c>
      <c r="G23" s="173">
        <f t="shared" si="0"/>
        <v>216361.34</v>
      </c>
      <c r="H23" s="173">
        <f t="shared" si="0"/>
        <v>329452.88999999996</v>
      </c>
      <c r="I23" s="173">
        <f t="shared" si="0"/>
        <v>341718.31092499994</v>
      </c>
      <c r="J23" s="173">
        <f t="shared" si="0"/>
        <v>242355.62735</v>
      </c>
      <c r="K23" s="173">
        <f t="shared" si="0"/>
        <v>295102.33999999997</v>
      </c>
      <c r="L23" s="173">
        <f t="shared" si="0"/>
        <v>391691.05092499999</v>
      </c>
      <c r="M23" s="173">
        <f t="shared" si="0"/>
        <v>231480.78999999998</v>
      </c>
      <c r="N23" s="173">
        <f t="shared" si="0"/>
        <v>286773.55</v>
      </c>
      <c r="O23" s="173">
        <f t="shared" si="0"/>
        <v>410081.22185000003</v>
      </c>
      <c r="P23" s="173">
        <f t="shared" si="0"/>
        <v>108211.87</v>
      </c>
      <c r="Q23" s="173">
        <f t="shared" si="0"/>
        <v>0</v>
      </c>
      <c r="R23" s="173">
        <f t="shared" si="0"/>
        <v>0</v>
      </c>
      <c r="S23" s="111"/>
    </row>
    <row r="24" spans="1:19" s="31" customFormat="1" ht="18.75" x14ac:dyDescent="0.3">
      <c r="A24" s="47"/>
      <c r="B24" s="72"/>
      <c r="C24" s="50"/>
      <c r="D24" s="126"/>
      <c r="E24" s="126"/>
      <c r="F24" s="126"/>
      <c r="G24" s="126"/>
      <c r="H24" s="126"/>
      <c r="I24" s="126"/>
      <c r="J24" s="126"/>
      <c r="K24" s="126"/>
      <c r="L24" s="126"/>
      <c r="M24" s="126"/>
      <c r="N24" s="126"/>
      <c r="O24" s="126"/>
      <c r="P24" s="126"/>
      <c r="Q24" s="126"/>
      <c r="R24" s="126"/>
    </row>
    <row r="25" spans="1:19" s="31" customFormat="1" ht="18.75" x14ac:dyDescent="0.3">
      <c r="B25" s="47" t="s">
        <v>798</v>
      </c>
      <c r="C25" s="50"/>
      <c r="D25" s="126"/>
      <c r="E25" s="126"/>
      <c r="F25" s="126"/>
      <c r="G25" s="126"/>
      <c r="H25" s="126"/>
      <c r="I25" s="126"/>
      <c r="J25" s="126"/>
      <c r="K25" s="126"/>
      <c r="L25" s="126"/>
      <c r="M25" s="126"/>
      <c r="N25" s="126"/>
      <c r="O25" s="126"/>
      <c r="P25" s="126"/>
      <c r="Q25" s="126"/>
      <c r="R25" s="126"/>
    </row>
    <row r="26" spans="1:19" s="31" customFormat="1" ht="18.75" x14ac:dyDescent="0.3">
      <c r="A26" s="47"/>
      <c r="B26" s="65" t="str">
        <f>'Revenue Input'!B22</f>
        <v>8220</v>
      </c>
      <c r="C26" s="65" t="str">
        <f>'Revenue Input'!C22</f>
        <v>Federal Child Nutrition Programs</v>
      </c>
      <c r="D26" s="64" t="str">
        <f>IF('Revenue Input'!$D22="","",IF('Cash Flow %s Yr1'!D26="","",'Cash Flow %s Yr1'!D26*'Revenue Input'!$D22))</f>
        <v/>
      </c>
      <c r="E26" s="64" t="str">
        <f>IF('Revenue Input'!$D22="","",IF('Cash Flow %s Yr1'!E26="","",'Cash Flow %s Yr1'!E26*'Revenue Input'!$D22))</f>
        <v/>
      </c>
      <c r="F26" s="64" t="str">
        <f>IF('Revenue Input'!$D22="","",IF('Cash Flow %s Yr1'!F26="","",'Cash Flow %s Yr1'!F26*'Revenue Input'!$D22))</f>
        <v/>
      </c>
      <c r="G26" s="64" t="str">
        <f>IF('Revenue Input'!$D22="","",IF('Cash Flow %s Yr1'!G26="","",'Cash Flow %s Yr1'!G26*'Revenue Input'!$D22))</f>
        <v/>
      </c>
      <c r="H26" s="64" t="str">
        <f>IF('Revenue Input'!$D22="","",IF('Cash Flow %s Yr1'!H26="","",'Cash Flow %s Yr1'!H26*'Revenue Input'!$D22))</f>
        <v/>
      </c>
      <c r="I26" s="64" t="str">
        <f>IF('Revenue Input'!$D22="","",IF('Cash Flow %s Yr1'!I26="","",'Cash Flow %s Yr1'!I26*'Revenue Input'!$D22))</f>
        <v/>
      </c>
      <c r="J26" s="64" t="str">
        <f>IF('Revenue Input'!$D22="","",IF('Cash Flow %s Yr1'!J26="","",'Cash Flow %s Yr1'!J26*'Revenue Input'!$D22))</f>
        <v/>
      </c>
      <c r="K26" s="64" t="str">
        <f>IF('Revenue Input'!$D22="","",IF('Cash Flow %s Yr1'!K26="","",'Cash Flow %s Yr1'!K26*'Revenue Input'!$D22))</f>
        <v/>
      </c>
      <c r="L26" s="64" t="str">
        <f>IF('Revenue Input'!$D22="","",IF('Cash Flow %s Yr1'!L26="","",'Cash Flow %s Yr1'!L26*'Revenue Input'!$D22))</f>
        <v/>
      </c>
      <c r="M26" s="64" t="str">
        <f>IF('Revenue Input'!$D22="","",IF('Cash Flow %s Yr1'!M26="","",'Cash Flow %s Yr1'!M26*'Revenue Input'!$D22))</f>
        <v/>
      </c>
      <c r="N26" s="64" t="str">
        <f>IF('Revenue Input'!$D22="","",IF('Cash Flow %s Yr1'!N26="","",'Cash Flow %s Yr1'!N26*'Revenue Input'!$D22))</f>
        <v/>
      </c>
      <c r="O26" s="64" t="str">
        <f>IF('Revenue Input'!$D22="","",IF('Cash Flow %s Yr1'!O26="","0",'Cash Flow %s Yr1'!O26*'Revenue Input'!$D22))</f>
        <v/>
      </c>
      <c r="P26" s="64" t="str">
        <f>IF('Revenue Input'!$D22="","",IF('Cash Flow %s Yr1'!P26="","0",'Cash Flow %s Yr1'!P26*'Revenue Input'!$D22))</f>
        <v/>
      </c>
      <c r="Q26" s="64" t="str">
        <f>IF('Revenue Input'!$D22="","",IF('Cash Flow %s Yr1'!Q26="","0",'Cash Flow %s Yr1'!Q26*'Revenue Input'!$D22))</f>
        <v/>
      </c>
      <c r="R26" s="64" t="str">
        <f>IF('Revenue Input'!$D22="","",IF('Cash Flow %s Yr1'!R26="","0",'Cash Flow %s Yr1'!R26*'Revenue Input'!$D22))</f>
        <v/>
      </c>
      <c r="S26" s="111" t="str">
        <f>IF(SUM(D26:R26)&gt;0,SUM(D26:R26)/'Revenue Input'!$D22,"")</f>
        <v/>
      </c>
    </row>
    <row r="27" spans="1:19" s="31" customFormat="1" ht="18.75" x14ac:dyDescent="0.3">
      <c r="A27" s="47"/>
      <c r="B27" s="65" t="str">
        <f>'Revenue Input'!B23</f>
        <v>8290</v>
      </c>
      <c r="C27" s="65" t="str">
        <f>'Revenue Input'!C23</f>
        <v>All Other Federal Revenue, inc Facilities Incentive Grants program</v>
      </c>
      <c r="D27" s="64" t="str">
        <f>IF('Revenue Input'!$D23="","",IF('Cash Flow %s Yr1'!D27="","",'Cash Flow %s Yr1'!D27*'Revenue Input'!$D23))</f>
        <v/>
      </c>
      <c r="E27" s="64" t="str">
        <f>IF('Revenue Input'!$D23="","",IF('Cash Flow %s Yr1'!E27="","",'Cash Flow %s Yr1'!E27*'Revenue Input'!$D23))</f>
        <v/>
      </c>
      <c r="F27" s="64" t="str">
        <f>IF('Revenue Input'!$D23="","",IF('Cash Flow %s Yr1'!F27="","",'Cash Flow %s Yr1'!F27*'Revenue Input'!$D23))</f>
        <v/>
      </c>
      <c r="G27" s="64" t="str">
        <f>IF('Revenue Input'!$D23="","",IF('Cash Flow %s Yr1'!G27="","",'Cash Flow %s Yr1'!G27*'Revenue Input'!$D23))</f>
        <v/>
      </c>
      <c r="H27" s="64" t="str">
        <f>IF('Revenue Input'!$D23="","",IF('Cash Flow %s Yr1'!H27="","",'Cash Flow %s Yr1'!H27*'Revenue Input'!$D23))</f>
        <v/>
      </c>
      <c r="I27" s="64" t="str">
        <f>IF('Revenue Input'!$D23="","",IF('Cash Flow %s Yr1'!I27="","",'Cash Flow %s Yr1'!I27*'Revenue Input'!$D23))</f>
        <v/>
      </c>
      <c r="J27" s="64" t="str">
        <f>IF('Revenue Input'!$D23="","",IF('Cash Flow %s Yr1'!J27="","",'Cash Flow %s Yr1'!J27*'Revenue Input'!$D23))</f>
        <v/>
      </c>
      <c r="K27" s="64" t="str">
        <f>IF('Revenue Input'!$D23="","",IF('Cash Flow %s Yr1'!K27="","",'Cash Flow %s Yr1'!K27*'Revenue Input'!$D23))</f>
        <v/>
      </c>
      <c r="L27" s="64" t="str">
        <f>IF('Revenue Input'!$D23="","",IF('Cash Flow %s Yr1'!L27="","",'Cash Flow %s Yr1'!L27*'Revenue Input'!$D23))</f>
        <v/>
      </c>
      <c r="M27" s="64" t="str">
        <f>IF('Revenue Input'!$D23="","",IF('Cash Flow %s Yr1'!M27="","",'Cash Flow %s Yr1'!M27*'Revenue Input'!$D23))</f>
        <v/>
      </c>
      <c r="N27" s="64" t="str">
        <f>IF('Revenue Input'!$D23="","",IF('Cash Flow %s Yr1'!N27="","",'Cash Flow %s Yr1'!N27*'Revenue Input'!$D23))</f>
        <v/>
      </c>
      <c r="O27" s="64" t="str">
        <f>IF('Revenue Input'!$D23="","",IF('Cash Flow %s Yr1'!O27="","0",'Cash Flow %s Yr1'!O27*'Revenue Input'!$D23))</f>
        <v/>
      </c>
      <c r="P27" s="64" t="str">
        <f>IF('Revenue Input'!$D23="","",IF('Cash Flow %s Yr1'!P27="","0",'Cash Flow %s Yr1'!P27*'Revenue Input'!$D23))</f>
        <v/>
      </c>
      <c r="Q27" s="64" t="str">
        <f>IF('Revenue Input'!$D23="","",IF('Cash Flow %s Yr1'!Q27="","0",'Cash Flow %s Yr1'!Q27*'Revenue Input'!$D23))</f>
        <v/>
      </c>
      <c r="R27" s="64" t="str">
        <f>IF('Revenue Input'!$D23="","",IF('Cash Flow %s Yr1'!R27="","0",'Cash Flow %s Yr1'!R27*'Revenue Input'!$D23))</f>
        <v/>
      </c>
      <c r="S27" s="111" t="str">
        <f>IF(SUM(D27:R27)&gt;0,SUM(D27:R27)/'Revenue Input'!$D23,"")</f>
        <v/>
      </c>
    </row>
    <row r="28" spans="1:19" s="31" customFormat="1" ht="18.75" x14ac:dyDescent="0.3">
      <c r="A28" s="47"/>
      <c r="B28" s="65" t="str">
        <f>'Revenue Input'!B24</f>
        <v>8291</v>
      </c>
      <c r="C28" s="65" t="str">
        <f>'Revenue Input'!C24</f>
        <v>Title I</v>
      </c>
      <c r="D28" s="64" t="str">
        <f>IF('Revenue Input'!$D24="","",IF('Cash Flow %s Yr1'!D28="","",'Cash Flow %s Yr1'!D28*'Revenue Input'!$D24))</f>
        <v/>
      </c>
      <c r="E28" s="64" t="str">
        <f>IF('Revenue Input'!$D24="","",IF('Cash Flow %s Yr1'!E28="","",'Cash Flow %s Yr1'!E28*'Revenue Input'!$D24))</f>
        <v/>
      </c>
      <c r="F28" s="64" t="str">
        <f>IF('Revenue Input'!$D24="","",IF('Cash Flow %s Yr1'!F28="","",'Cash Flow %s Yr1'!F28*'Revenue Input'!$D24))</f>
        <v/>
      </c>
      <c r="G28" s="64" t="str">
        <f>IF('Revenue Input'!$D24="","",IF('Cash Flow %s Yr1'!G28="","",'Cash Flow %s Yr1'!G28*'Revenue Input'!$D24))</f>
        <v/>
      </c>
      <c r="H28" s="64" t="str">
        <f>IF('Revenue Input'!$D24="","",IF('Cash Flow %s Yr1'!H28="","",'Cash Flow %s Yr1'!H28*'Revenue Input'!$D24))</f>
        <v/>
      </c>
      <c r="I28" s="64" t="str">
        <f>IF('Revenue Input'!$D24="","",IF('Cash Flow %s Yr1'!I28="","",'Cash Flow %s Yr1'!I28*'Revenue Input'!$D24))</f>
        <v/>
      </c>
      <c r="J28" s="64">
        <f>IF('Revenue Input'!$D24="","",IF('Cash Flow %s Yr1'!J28="","",'Cash Flow %s Yr1'!J28*'Revenue Input'!$D24))</f>
        <v>21334.5</v>
      </c>
      <c r="K28" s="64" t="str">
        <f>IF('Revenue Input'!$D24="","",IF('Cash Flow %s Yr1'!K28="","",'Cash Flow %s Yr1'!K28*'Revenue Input'!$D24))</f>
        <v/>
      </c>
      <c r="L28" s="64" t="str">
        <f>IF('Revenue Input'!$D24="","",IF('Cash Flow %s Yr1'!L28="","",'Cash Flow %s Yr1'!L28*'Revenue Input'!$D24))</f>
        <v/>
      </c>
      <c r="M28" s="64">
        <f>IF('Revenue Input'!$D24="","",IF('Cash Flow %s Yr1'!M28="","",'Cash Flow %s Yr1'!M28*'Revenue Input'!$D24))</f>
        <v>42669</v>
      </c>
      <c r="N28" s="64" t="str">
        <f>IF('Revenue Input'!$D24="","",IF('Cash Flow %s Yr1'!N28="","",'Cash Flow %s Yr1'!N28*'Revenue Input'!$D24))</f>
        <v/>
      </c>
      <c r="O28" s="64">
        <f>IF('Revenue Input'!$D24="","",IF('Cash Flow %s Yr1'!O28="","",'Cash Flow %s Yr1'!O28*'Revenue Input'!$D24))</f>
        <v>21334.5</v>
      </c>
      <c r="P28" s="64" t="str">
        <f>IF('Revenue Input'!$D24="","",IF('Cash Flow %s Yr1'!P28="","",'Cash Flow %s Yr1'!P28*'Revenue Input'!$D24))</f>
        <v/>
      </c>
      <c r="Q28" s="64" t="str">
        <f>IF('Revenue Input'!$D24="","",IF('Cash Flow %s Yr1'!Q28="","",'Cash Flow %s Yr1'!Q28*'Revenue Input'!$D24))</f>
        <v/>
      </c>
      <c r="R28" s="64" t="str">
        <f>IF('Revenue Input'!$D24="","",IF('Cash Flow %s Yr1'!R28="","",'Cash Flow %s Yr1'!R28*'Revenue Input'!$D24))</f>
        <v/>
      </c>
      <c r="S28" s="111">
        <f>IF(SUM(D28:R28)&gt;0,SUM(D28:R28)/'Revenue Input'!$D24,"")</f>
        <v>1</v>
      </c>
    </row>
    <row r="29" spans="1:19" s="31" customFormat="1" ht="18.75" x14ac:dyDescent="0.3">
      <c r="A29" s="47"/>
      <c r="B29" s="65" t="str">
        <f>'Revenue Input'!B25</f>
        <v>8292</v>
      </c>
      <c r="C29" s="65" t="str">
        <f>'Revenue Input'!C25</f>
        <v>Title II</v>
      </c>
      <c r="D29" s="64" t="str">
        <f>IF('Revenue Input'!$D25="","",IF('Cash Flow %s Yr1'!D29="","",'Cash Flow %s Yr1'!D29*'Revenue Input'!$D25))</f>
        <v/>
      </c>
      <c r="E29" s="64" t="str">
        <f>IF('Revenue Input'!$D25="","",IF('Cash Flow %s Yr1'!E29="","",'Cash Flow %s Yr1'!E29*'Revenue Input'!$D25))</f>
        <v/>
      </c>
      <c r="F29" s="64" t="str">
        <f>IF('Revenue Input'!$D25="","",IF('Cash Flow %s Yr1'!F29="","",'Cash Flow %s Yr1'!F29*'Revenue Input'!$D25))</f>
        <v/>
      </c>
      <c r="G29" s="64" t="str">
        <f>IF('Revenue Input'!$D25="","",IF('Cash Flow %s Yr1'!G29="","",'Cash Flow %s Yr1'!G29*'Revenue Input'!$D25))</f>
        <v/>
      </c>
      <c r="H29" s="64" t="str">
        <f>IF('Revenue Input'!$D25="","",IF('Cash Flow %s Yr1'!H29="","",'Cash Flow %s Yr1'!H29*'Revenue Input'!$D25))</f>
        <v/>
      </c>
      <c r="I29" s="64" t="str">
        <f>IF('Revenue Input'!$D25="","",IF('Cash Flow %s Yr1'!I29="","",'Cash Flow %s Yr1'!I29*'Revenue Input'!$D25))</f>
        <v/>
      </c>
      <c r="J29" s="64">
        <f>IF('Revenue Input'!$D25="","",IF('Cash Flow %s Yr1'!J29="","",'Cash Flow %s Yr1'!J29*'Revenue Input'!$D25))</f>
        <v>2636</v>
      </c>
      <c r="K29" s="64" t="str">
        <f>IF('Revenue Input'!$D25="","",IF('Cash Flow %s Yr1'!K29="","",'Cash Flow %s Yr1'!K29*'Revenue Input'!$D25))</f>
        <v/>
      </c>
      <c r="L29" s="64" t="str">
        <f>IF('Revenue Input'!$D25="","",IF('Cash Flow %s Yr1'!L29="","",'Cash Flow %s Yr1'!L29*'Revenue Input'!$D25))</f>
        <v/>
      </c>
      <c r="M29" s="64">
        <f>IF('Revenue Input'!$D25="","",IF('Cash Flow %s Yr1'!M29="","",'Cash Flow %s Yr1'!M29*'Revenue Input'!$D25))</f>
        <v>5272</v>
      </c>
      <c r="N29" s="64" t="str">
        <f>IF('Revenue Input'!$D25="","",IF('Cash Flow %s Yr1'!N29="","",'Cash Flow %s Yr1'!N29*'Revenue Input'!$D25))</f>
        <v/>
      </c>
      <c r="O29" s="64">
        <f>IF('Revenue Input'!$D25="","",IF('Cash Flow %s Yr1'!O29="","",'Cash Flow %s Yr1'!O29*'Revenue Input'!$D25))</f>
        <v>2636</v>
      </c>
      <c r="P29" s="64" t="str">
        <f>IF('Revenue Input'!$D25="","",IF('Cash Flow %s Yr1'!P29="","",'Cash Flow %s Yr1'!P29*'Revenue Input'!$D25))</f>
        <v/>
      </c>
      <c r="Q29" s="64" t="str">
        <f>IF('Revenue Input'!$D25="","",IF('Cash Flow %s Yr1'!Q29="","",'Cash Flow %s Yr1'!Q29*'Revenue Input'!$D25))</f>
        <v/>
      </c>
      <c r="R29" s="64" t="str">
        <f>IF('Revenue Input'!$D25="","",IF('Cash Flow %s Yr1'!R29="","",'Cash Flow %s Yr1'!R29*'Revenue Input'!$D25))</f>
        <v/>
      </c>
      <c r="S29" s="293">
        <f>IF(SUM(D29:R29)&gt;0,SUM(D29:R29)/'Revenue Input'!$D25,"")</f>
        <v>1</v>
      </c>
    </row>
    <row r="30" spans="1:19" s="31" customFormat="1" ht="18.75" x14ac:dyDescent="0.3">
      <c r="A30" s="47"/>
      <c r="B30" s="65" t="str">
        <f>'Revenue Input'!B26</f>
        <v>8293</v>
      </c>
      <c r="C30" s="65" t="str">
        <f>'Revenue Input'!C26</f>
        <v>Title III</v>
      </c>
      <c r="D30" s="64" t="str">
        <f>IF('Revenue Input'!$D26="","",IF('Cash Flow %s Yr1'!D30="","",'Cash Flow %s Yr1'!D30*'Revenue Input'!$D26))</f>
        <v/>
      </c>
      <c r="E30" s="64" t="str">
        <f>IF('Revenue Input'!$D26="","",IF('Cash Flow %s Yr1'!E30="","",'Cash Flow %s Yr1'!E30*'Revenue Input'!$D26))</f>
        <v/>
      </c>
      <c r="F30" s="64" t="str">
        <f>IF('Revenue Input'!$D26="","",IF('Cash Flow %s Yr1'!F30="","",'Cash Flow %s Yr1'!F30*'Revenue Input'!$D26))</f>
        <v/>
      </c>
      <c r="G30" s="64" t="str">
        <f>IF('Revenue Input'!$D26="","",IF('Cash Flow %s Yr1'!G30="","",'Cash Flow %s Yr1'!G30*'Revenue Input'!$D26))</f>
        <v/>
      </c>
      <c r="H30" s="64" t="str">
        <f>IF('Revenue Input'!$D26="","",IF('Cash Flow %s Yr1'!H30="","",'Cash Flow %s Yr1'!H30*'Revenue Input'!$D26))</f>
        <v/>
      </c>
      <c r="I30" s="64" t="str">
        <f>IF('Revenue Input'!$D26="","",IF('Cash Flow %s Yr1'!I30="","",'Cash Flow %s Yr1'!I30*'Revenue Input'!$D26))</f>
        <v/>
      </c>
      <c r="J30" s="64" t="str">
        <f>IF('Revenue Input'!$D26="","",IF('Cash Flow %s Yr1'!J30="","",'Cash Flow %s Yr1'!J30*'Revenue Input'!$D26))</f>
        <v/>
      </c>
      <c r="K30" s="64" t="str">
        <f>IF('Revenue Input'!$D26="","",IF('Cash Flow %s Yr1'!K30="","",'Cash Flow %s Yr1'!K30*'Revenue Input'!$D26))</f>
        <v/>
      </c>
      <c r="L30" s="64" t="str">
        <f>IF('Revenue Input'!$D26="","",IF('Cash Flow %s Yr1'!L30="","",'Cash Flow %s Yr1'!L30*'Revenue Input'!$D26))</f>
        <v/>
      </c>
      <c r="M30" s="64" t="str">
        <f>IF('Revenue Input'!$D26="","",IF('Cash Flow %s Yr1'!M30="","",'Cash Flow %s Yr1'!M30*'Revenue Input'!$D26))</f>
        <v/>
      </c>
      <c r="N30" s="64" t="str">
        <f>IF('Revenue Input'!$D26="","",IF('Cash Flow %s Yr1'!N30="","",'Cash Flow %s Yr1'!N30*'Revenue Input'!$D26))</f>
        <v/>
      </c>
      <c r="O30" s="64" t="str">
        <f>IF('Revenue Input'!$D26="","",IF('Cash Flow %s Yr1'!O30="","0",'Cash Flow %s Yr1'!O30*'Revenue Input'!$D26))</f>
        <v/>
      </c>
      <c r="P30" s="64" t="str">
        <f>IF('Revenue Input'!$D26="","",IF('Cash Flow %s Yr1'!P30="","0",'Cash Flow %s Yr1'!P30*'Revenue Input'!$D26))</f>
        <v/>
      </c>
      <c r="Q30" s="64" t="str">
        <f>IF('Revenue Input'!$D26="","",IF('Cash Flow %s Yr1'!Q30="","0",'Cash Flow %s Yr1'!Q30*'Revenue Input'!$D26))</f>
        <v/>
      </c>
      <c r="R30" s="64" t="str">
        <f>IF('Revenue Input'!$D26="","",IF('Cash Flow %s Yr1'!R30="","0",'Cash Flow %s Yr1'!R30*'Revenue Input'!$D26))</f>
        <v/>
      </c>
      <c r="S30" s="111" t="str">
        <f>IF(SUM(D30:R30)&gt;0,SUM(D30:R30)/'Revenue Input'!$D26,"")</f>
        <v/>
      </c>
    </row>
    <row r="31" spans="1:19" s="31" customFormat="1" ht="18.75" x14ac:dyDescent="0.3">
      <c r="A31" s="47"/>
      <c r="B31" s="65" t="str">
        <f>'Revenue Input'!B27</f>
        <v>8294</v>
      </c>
      <c r="C31" s="65" t="str">
        <f>'Revenue Input'!C27</f>
        <v>Title IV</v>
      </c>
      <c r="D31" s="64" t="str">
        <f>IF('Revenue Input'!$D27="","",IF('Cash Flow %s Yr1'!D31="","",'Cash Flow %s Yr1'!D31*'Revenue Input'!$D27))</f>
        <v/>
      </c>
      <c r="E31" s="64" t="str">
        <f>IF('Revenue Input'!$D27="","",IF('Cash Flow %s Yr1'!E31="","",'Cash Flow %s Yr1'!E31*'Revenue Input'!$D27))</f>
        <v/>
      </c>
      <c r="F31" s="64" t="str">
        <f>IF('Revenue Input'!$D27="","",IF('Cash Flow %s Yr1'!F31="","",'Cash Flow %s Yr1'!F31*'Revenue Input'!$D27))</f>
        <v/>
      </c>
      <c r="G31" s="64" t="str">
        <f>IF('Revenue Input'!$D27="","",IF('Cash Flow %s Yr1'!G31="","",'Cash Flow %s Yr1'!G31*'Revenue Input'!$D27))</f>
        <v/>
      </c>
      <c r="H31" s="64" t="str">
        <f>IF('Revenue Input'!$D27="","",IF('Cash Flow %s Yr1'!H31="","",'Cash Flow %s Yr1'!H31*'Revenue Input'!$D27))</f>
        <v/>
      </c>
      <c r="I31" s="64" t="str">
        <f>IF('Revenue Input'!$D27="","",IF('Cash Flow %s Yr1'!I31="","",'Cash Flow %s Yr1'!I31*'Revenue Input'!$D27))</f>
        <v/>
      </c>
      <c r="J31" s="64" t="str">
        <f>IF('Revenue Input'!$D27="","",IF('Cash Flow %s Yr1'!J31="","",'Cash Flow %s Yr1'!J31*'Revenue Input'!$D27))</f>
        <v/>
      </c>
      <c r="K31" s="64" t="str">
        <f>IF('Revenue Input'!$D27="","",IF('Cash Flow %s Yr1'!K31="","",'Cash Flow %s Yr1'!K31*'Revenue Input'!$D27))</f>
        <v/>
      </c>
      <c r="L31" s="64" t="str">
        <f>IF('Revenue Input'!$D27="","",IF('Cash Flow %s Yr1'!L31="","",'Cash Flow %s Yr1'!L31*'Revenue Input'!$D27))</f>
        <v/>
      </c>
      <c r="M31" s="64" t="str">
        <f>IF('Revenue Input'!$D27="","",IF('Cash Flow %s Yr1'!M31="","",'Cash Flow %s Yr1'!M31*'Revenue Input'!$D27))</f>
        <v/>
      </c>
      <c r="N31" s="64" t="str">
        <f>IF('Revenue Input'!$D27="","",IF('Cash Flow %s Yr1'!N31="","",'Cash Flow %s Yr1'!N31*'Revenue Input'!$D27))</f>
        <v/>
      </c>
      <c r="O31" s="64" t="str">
        <f>IF('Revenue Input'!$D27="","",IF('Cash Flow %s Yr1'!O31="","0",'Cash Flow %s Yr1'!O31*'Revenue Input'!$D27))</f>
        <v/>
      </c>
      <c r="P31" s="64" t="str">
        <f>IF('Revenue Input'!$D27="","",IF('Cash Flow %s Yr1'!P31="","0",'Cash Flow %s Yr1'!P31*'Revenue Input'!$D27))</f>
        <v/>
      </c>
      <c r="Q31" s="64" t="str">
        <f>IF('Revenue Input'!$D27="","",IF('Cash Flow %s Yr1'!Q31="","0",'Cash Flow %s Yr1'!Q31*'Revenue Input'!$D27))</f>
        <v/>
      </c>
      <c r="R31" s="64" t="str">
        <f>IF('Revenue Input'!$D27="","",IF('Cash Flow %s Yr1'!R31="","0",'Cash Flow %s Yr1'!R31*'Revenue Input'!$D27))</f>
        <v/>
      </c>
      <c r="S31" s="111" t="str">
        <f>IF(SUM(D31:R31)&gt;0,SUM(D31:R31)/'Revenue Input'!$D27,"")</f>
        <v/>
      </c>
    </row>
    <row r="32" spans="1:19" s="31" customFormat="1" ht="18.75" x14ac:dyDescent="0.3">
      <c r="A32" s="47"/>
      <c r="B32" s="65" t="str">
        <f>'Revenue Input'!B28</f>
        <v>8295</v>
      </c>
      <c r="C32" s="65" t="str">
        <f>'Revenue Input'!C28</f>
        <v>Title V</v>
      </c>
      <c r="D32" s="64" t="str">
        <f>IF('Revenue Input'!$D28="","",IF('Cash Flow %s Yr1'!D32="","",'Cash Flow %s Yr1'!D32*'Revenue Input'!$D28))</f>
        <v/>
      </c>
      <c r="E32" s="64" t="str">
        <f>IF('Revenue Input'!$D28="","",IF('Cash Flow %s Yr1'!E32="","",'Cash Flow %s Yr1'!E32*'Revenue Input'!$D28))</f>
        <v/>
      </c>
      <c r="F32" s="64">
        <f>IF('Revenue Input'!$D28="","",IF('Cash Flow %s Yr1'!F32="","",'Cash Flow %s Yr1'!F32*'Revenue Input'!$D28))</f>
        <v>0</v>
      </c>
      <c r="G32" s="64" t="str">
        <f>IF('Revenue Input'!$D28="","",IF('Cash Flow %s Yr1'!G32="","",'Cash Flow %s Yr1'!G32*'Revenue Input'!$D28))</f>
        <v/>
      </c>
      <c r="H32" s="64" t="str">
        <f>IF('Revenue Input'!$D28="","",IF('Cash Flow %s Yr1'!H32="","",'Cash Flow %s Yr1'!H32*'Revenue Input'!$D28))</f>
        <v/>
      </c>
      <c r="I32" s="64" t="str">
        <f>IF('Revenue Input'!$D28="","",IF('Cash Flow %s Yr1'!I32="","",'Cash Flow %s Yr1'!I32*'Revenue Input'!$D28))</f>
        <v/>
      </c>
      <c r="J32" s="64" t="str">
        <f>IF('Revenue Input'!$D28="","",IF('Cash Flow %s Yr1'!J32="","",'Cash Flow %s Yr1'!J32*'Revenue Input'!$D28))</f>
        <v/>
      </c>
      <c r="K32" s="64" t="str">
        <f>IF('Revenue Input'!$D28="","",IF('Cash Flow %s Yr1'!K32="","",'Cash Flow %s Yr1'!K32*'Revenue Input'!$D28))</f>
        <v/>
      </c>
      <c r="L32" s="64" t="str">
        <f>IF('Revenue Input'!$D28="","",IF('Cash Flow %s Yr1'!L32="","",'Cash Flow %s Yr1'!L32*'Revenue Input'!$D28))</f>
        <v/>
      </c>
      <c r="M32" s="64" t="str">
        <f>IF('Revenue Input'!$D28="","",IF('Cash Flow %s Yr1'!M32="","",'Cash Flow %s Yr1'!M32*'Revenue Input'!$D28))</f>
        <v/>
      </c>
      <c r="N32" s="64" t="str">
        <f>IF('Revenue Input'!$D28="","",IF('Cash Flow %s Yr1'!N32="","",'Cash Flow %s Yr1'!N32*'Revenue Input'!$D28))</f>
        <v/>
      </c>
      <c r="O32" s="64" t="str">
        <f>IF('Revenue Input'!$D28="","",IF('Cash Flow %s Yr1'!O32="","0",'Cash Flow %s Yr1'!O32*'Revenue Input'!$D28))</f>
        <v>0</v>
      </c>
      <c r="P32" s="64" t="str">
        <f>IF('Revenue Input'!$D28="","",IF('Cash Flow %s Yr1'!P32="","0",'Cash Flow %s Yr1'!P32*'Revenue Input'!$D28))</f>
        <v>0</v>
      </c>
      <c r="Q32" s="64" t="str">
        <f>IF('Revenue Input'!$D28="","",IF('Cash Flow %s Yr1'!Q32="","0",'Cash Flow %s Yr1'!Q32*'Revenue Input'!$D28))</f>
        <v>0</v>
      </c>
      <c r="R32" s="64" t="str">
        <f>IF('Revenue Input'!$D28="","",IF('Cash Flow %s Yr1'!R32="","0",'Cash Flow %s Yr1'!R32*'Revenue Input'!$D28))</f>
        <v>0</v>
      </c>
      <c r="S32" s="111" t="str">
        <f>IF(SUM(D32:R32)&gt;0,SUM(D32:R32)/'Revenue Input'!$D28,"")</f>
        <v/>
      </c>
    </row>
    <row r="33" spans="1:19" s="31" customFormat="1" ht="18.75" x14ac:dyDescent="0.3">
      <c r="A33" s="47"/>
      <c r="B33" s="65" t="str">
        <f>'Revenue Input'!B29</f>
        <v>8299</v>
      </c>
      <c r="C33" s="65" t="str">
        <f>'Revenue Input'!C29</f>
        <v>Prior Year Federal Revenue</v>
      </c>
      <c r="D33" s="64" t="str">
        <f>IF('Revenue Input'!$D29="","",IF('Cash Flow %s Yr1'!D33="","",'Cash Flow %s Yr1'!D33*'Revenue Input'!$D29))</f>
        <v/>
      </c>
      <c r="E33" s="64" t="str">
        <f>IF('Revenue Input'!$D29="","",IF('Cash Flow %s Yr1'!E33="","",'Cash Flow %s Yr1'!E33*'Revenue Input'!$D29))</f>
        <v/>
      </c>
      <c r="F33" s="64" t="str">
        <f>IF('Revenue Input'!$D29="","",IF('Cash Flow %s Yr1'!I33="","",'Cash Flow %s Yr1'!I33*'Revenue Input'!$D29))</f>
        <v/>
      </c>
      <c r="G33" s="64" t="str">
        <f>IF('Revenue Input'!$D29="","",IF('Cash Flow %s Yr1'!G33="","",'Cash Flow %s Yr1'!G33*'Revenue Input'!$D29))</f>
        <v/>
      </c>
      <c r="H33" s="64" t="str">
        <f>IF('Revenue Input'!$D29="","",IF('Cash Flow %s Yr1'!H33="","",'Cash Flow %s Yr1'!H33*'Revenue Input'!$D29))</f>
        <v/>
      </c>
      <c r="I33" s="64" t="str">
        <f>IF('Revenue Input'!$D29="","",IF('Cash Flow %s Yr1'!#REF!="","",'Cash Flow %s Yr1'!#REF!*'Revenue Input'!$D29))</f>
        <v/>
      </c>
      <c r="J33" s="64" t="str">
        <f>IF('Revenue Input'!$D29="","",IF('Cash Flow %s Yr1'!J33="","",'Cash Flow %s Yr1'!J33*'Revenue Input'!$D29))</f>
        <v/>
      </c>
      <c r="K33" s="64" t="str">
        <f>IF('Revenue Input'!$D29="","",IF('Cash Flow %s Yr1'!K33="","",'Cash Flow %s Yr1'!K33*'Revenue Input'!$D29))</f>
        <v/>
      </c>
      <c r="L33" s="64" t="str">
        <f>IF('Revenue Input'!$D29="","",IF('Cash Flow %s Yr1'!L33="","",'Cash Flow %s Yr1'!L33*'Revenue Input'!$D29))</f>
        <v/>
      </c>
      <c r="M33" s="64" t="str">
        <f>IF('Revenue Input'!$D29="","",IF('Cash Flow %s Yr1'!M33="","",'Cash Flow %s Yr1'!M33*'Revenue Input'!$D29))</f>
        <v/>
      </c>
      <c r="N33" s="64" t="str">
        <f>IF('Revenue Input'!$D29="","",IF('Cash Flow %s Yr1'!N33="","",'Cash Flow %s Yr1'!N33*'Revenue Input'!$D29))</f>
        <v/>
      </c>
      <c r="O33" s="64" t="str">
        <f>IF('Revenue Input'!$D29="","",IF('Cash Flow %s Yr1'!O33="","0",'Cash Flow %s Yr1'!O33*'Revenue Input'!$D29))</f>
        <v/>
      </c>
      <c r="P33" s="64" t="str">
        <f>IF('Revenue Input'!$D29="","",IF('Cash Flow %s Yr1'!P33="","0",'Cash Flow %s Yr1'!P33*'Revenue Input'!$D29))</f>
        <v/>
      </c>
      <c r="Q33" s="64" t="str">
        <f>IF('Revenue Input'!$D29="","",IF('Cash Flow %s Yr1'!Q33="","0",'Cash Flow %s Yr1'!Q33*'Revenue Input'!$D29))</f>
        <v/>
      </c>
      <c r="R33" s="64" t="str">
        <f>IF('Revenue Input'!$D29="","",IF('Cash Flow %s Yr1'!R33="","0",'Cash Flow %s Yr1'!R33*'Revenue Input'!$D29))</f>
        <v/>
      </c>
      <c r="S33" s="111" t="str">
        <f>IF(SUM(D33:R33)&gt;0,SUM(D33:R33)/'Revenue Input'!$D29,"")</f>
        <v/>
      </c>
    </row>
    <row r="34" spans="1:19" s="31" customFormat="1" ht="18.75" x14ac:dyDescent="0.3">
      <c r="A34" s="47"/>
      <c r="B34" s="73"/>
      <c r="C34" s="34" t="s">
        <v>740</v>
      </c>
      <c r="D34" s="173">
        <f t="shared" ref="D34:R34" si="1">SUM(D26:D33)</f>
        <v>0</v>
      </c>
      <c r="E34" s="173">
        <f t="shared" si="1"/>
        <v>0</v>
      </c>
      <c r="F34" s="173">
        <f t="shared" si="1"/>
        <v>0</v>
      </c>
      <c r="G34" s="173">
        <f t="shared" si="1"/>
        <v>0</v>
      </c>
      <c r="H34" s="173">
        <f t="shared" si="1"/>
        <v>0</v>
      </c>
      <c r="I34" s="173">
        <f t="shared" si="1"/>
        <v>0</v>
      </c>
      <c r="J34" s="173">
        <f t="shared" si="1"/>
        <v>23970.5</v>
      </c>
      <c r="K34" s="173">
        <f t="shared" si="1"/>
        <v>0</v>
      </c>
      <c r="L34" s="173">
        <f t="shared" si="1"/>
        <v>0</v>
      </c>
      <c r="M34" s="173">
        <f t="shared" si="1"/>
        <v>47941</v>
      </c>
      <c r="N34" s="173">
        <f t="shared" si="1"/>
        <v>0</v>
      </c>
      <c r="O34" s="173">
        <f t="shared" si="1"/>
        <v>23970.5</v>
      </c>
      <c r="P34" s="173">
        <f t="shared" si="1"/>
        <v>0</v>
      </c>
      <c r="Q34" s="173">
        <f t="shared" si="1"/>
        <v>0</v>
      </c>
      <c r="R34" s="173">
        <f t="shared" si="1"/>
        <v>0</v>
      </c>
      <c r="S34" s="107"/>
    </row>
    <row r="35" spans="1:19" s="31" customFormat="1" ht="18.75" x14ac:dyDescent="0.3">
      <c r="A35" s="47"/>
      <c r="B35" s="72"/>
      <c r="C35" s="50"/>
      <c r="D35" s="126"/>
      <c r="E35" s="126"/>
      <c r="F35" s="126"/>
      <c r="G35" s="126"/>
      <c r="H35" s="126"/>
      <c r="I35" s="126"/>
      <c r="J35" s="126"/>
      <c r="K35" s="126"/>
      <c r="L35" s="126"/>
      <c r="M35" s="126"/>
      <c r="N35" s="126"/>
      <c r="O35" s="126"/>
      <c r="P35" s="126"/>
      <c r="Q35" s="126"/>
      <c r="R35" s="126"/>
    </row>
    <row r="36" spans="1:19" s="31" customFormat="1" ht="18.75" x14ac:dyDescent="0.3">
      <c r="B36" s="47" t="s">
        <v>808</v>
      </c>
      <c r="C36" s="50"/>
      <c r="D36" s="126"/>
      <c r="E36" s="126"/>
      <c r="F36" s="126"/>
      <c r="G36" s="126"/>
      <c r="H36" s="126"/>
      <c r="I36" s="126"/>
      <c r="J36" s="126"/>
      <c r="K36" s="126"/>
      <c r="L36" s="126"/>
      <c r="M36" s="126"/>
      <c r="N36" s="126"/>
      <c r="O36" s="126"/>
      <c r="P36" s="126"/>
      <c r="Q36" s="126"/>
      <c r="R36" s="126"/>
    </row>
    <row r="37" spans="1:19" s="31" customFormat="1" ht="18.75" x14ac:dyDescent="0.3">
      <c r="A37" s="47"/>
      <c r="B37" s="65" t="str">
        <f>'Revenue Input'!B33</f>
        <v>8660</v>
      </c>
      <c r="C37" s="65" t="str">
        <f>'Revenue Input'!C33</f>
        <v>Interest</v>
      </c>
      <c r="D37" s="64" t="str">
        <f>IF('Revenue Input'!$D33="","",IF('Cash Flow %s Yr1'!D37="","",'Cash Flow %s Yr1'!D37*'Revenue Input'!$D33))</f>
        <v/>
      </c>
      <c r="E37" s="64" t="str">
        <f>IF('Revenue Input'!$D33="","",IF('Cash Flow %s Yr1'!E37="","",'Cash Flow %s Yr1'!E37*'Revenue Input'!$D33))</f>
        <v/>
      </c>
      <c r="F37" s="64" t="str">
        <f>IF('Revenue Input'!$D33="","",IF('Cash Flow %s Yr1'!F37="","",'Cash Flow %s Yr1'!F37*'Revenue Input'!$D33))</f>
        <v/>
      </c>
      <c r="G37" s="64" t="str">
        <f>IF('Revenue Input'!$D33="","",IF('Cash Flow %s Yr1'!G37="","",'Cash Flow %s Yr1'!G37*'Revenue Input'!$D33))</f>
        <v/>
      </c>
      <c r="H37" s="64" t="str">
        <f>IF('Revenue Input'!$D33="","",IF('Cash Flow %s Yr1'!H37="","",'Cash Flow %s Yr1'!H37*'Revenue Input'!$D33))</f>
        <v/>
      </c>
      <c r="I37" s="64" t="str">
        <f>IF('Revenue Input'!$D33="","",IF('Cash Flow %s Yr1'!I37="","",'Cash Flow %s Yr1'!I37*'Revenue Input'!$D33))</f>
        <v/>
      </c>
      <c r="J37" s="64" t="str">
        <f>IF('Revenue Input'!$D33="","",IF('Cash Flow %s Yr1'!J37="","",'Cash Flow %s Yr1'!J37*'Revenue Input'!$D33))</f>
        <v/>
      </c>
      <c r="K37" s="64" t="str">
        <f>IF('Revenue Input'!$D33="","",IF('Cash Flow %s Yr1'!K37="","",'Cash Flow %s Yr1'!K37*'Revenue Input'!$D33))</f>
        <v/>
      </c>
      <c r="L37" s="64" t="str">
        <f>IF('Revenue Input'!$D33="","",IF('Cash Flow %s Yr1'!L37="","",'Cash Flow %s Yr1'!L37*'Revenue Input'!$D33))</f>
        <v/>
      </c>
      <c r="M37" s="64" t="str">
        <f>IF('Revenue Input'!$D33="","",IF('Cash Flow %s Yr1'!M37="","",'Cash Flow %s Yr1'!M37*'Revenue Input'!$D33))</f>
        <v/>
      </c>
      <c r="N37" s="64" t="str">
        <f>IF('Revenue Input'!$D33="","",IF('Cash Flow %s Yr1'!N37="","",'Cash Flow %s Yr1'!N37*'Revenue Input'!$D33))</f>
        <v/>
      </c>
      <c r="O37" s="64" t="str">
        <f>IF('Revenue Input'!$D33="","",IF('Cash Flow %s Yr1'!O37="","0",'Cash Flow %s Yr1'!O37*'Revenue Input'!$D33))</f>
        <v/>
      </c>
      <c r="P37" s="64" t="str">
        <f>IF('Revenue Input'!$D33="","",IF('Cash Flow %s Yr1'!P37="","0",'Cash Flow %s Yr1'!P37*'Revenue Input'!$D33))</f>
        <v/>
      </c>
      <c r="Q37" s="64" t="str">
        <f>IF('Revenue Input'!$D33="","",IF('Cash Flow %s Yr1'!Q37="","0",'Cash Flow %s Yr1'!Q37*'Revenue Input'!$D33))</f>
        <v/>
      </c>
      <c r="R37" s="64" t="str">
        <f>IF('Revenue Input'!$D33="","",IF('Cash Flow %s Yr1'!R37="","0",'Cash Flow %s Yr1'!R37*'Revenue Input'!$D33))</f>
        <v/>
      </c>
      <c r="S37" s="111" t="str">
        <f>IF(SUM(D37:R37)&gt;0,SUM(D37:R37)/'Revenue Input'!$D33,"")</f>
        <v/>
      </c>
    </row>
    <row r="38" spans="1:19" s="31" customFormat="1" ht="18.75" x14ac:dyDescent="0.3">
      <c r="A38" s="47"/>
      <c r="B38" s="65" t="str">
        <f>'Revenue Input'!B34</f>
        <v>8782</v>
      </c>
      <c r="C38" s="65" t="str">
        <f>'Revenue Input'!C34</f>
        <v>All Other Transfers from County Offices</v>
      </c>
      <c r="D38" s="64" t="str">
        <f>IF('Revenue Input'!$D34="","",IF('Cash Flow %s Yr1'!D38="","",'Cash Flow %s Yr1'!D38*'Revenue Input'!$D34))</f>
        <v/>
      </c>
      <c r="E38" s="64" t="str">
        <f>IF('Revenue Input'!$D34="","",IF('Cash Flow %s Yr1'!E38="","",'Cash Flow %s Yr1'!E38*'Revenue Input'!$D34))</f>
        <v/>
      </c>
      <c r="F38" s="64" t="str">
        <f>IF('Revenue Input'!$D34="","",IF('Cash Flow %s Yr1'!F38="","",'Cash Flow %s Yr1'!F38*'Revenue Input'!$D34))</f>
        <v/>
      </c>
      <c r="G38" s="64" t="str">
        <f>IF('Revenue Input'!$D34="","",IF('Cash Flow %s Yr1'!G38="","",'Cash Flow %s Yr1'!G38*'Revenue Input'!$D34))</f>
        <v/>
      </c>
      <c r="H38" s="64" t="str">
        <f>IF('Revenue Input'!$D34="","",IF('Cash Flow %s Yr1'!H38="","",'Cash Flow %s Yr1'!H38*'Revenue Input'!$D34))</f>
        <v/>
      </c>
      <c r="I38" s="64" t="str">
        <f>IF('Revenue Input'!$D34="","",IF('Cash Flow %s Yr1'!I38="","",'Cash Flow %s Yr1'!I38*'Revenue Input'!$D34))</f>
        <v/>
      </c>
      <c r="J38" s="64" t="str">
        <f>IF('Revenue Input'!$D34="","",IF('Cash Flow %s Yr1'!J38="","",'Cash Flow %s Yr1'!J38*'Revenue Input'!$D34))</f>
        <v/>
      </c>
      <c r="K38" s="64" t="str">
        <f>IF('Revenue Input'!$D34="","",IF('Cash Flow %s Yr1'!K38="","",'Cash Flow %s Yr1'!K38*'Revenue Input'!$D34))</f>
        <v/>
      </c>
      <c r="L38" s="64" t="str">
        <f>IF('Revenue Input'!$D34="","",IF('Cash Flow %s Yr1'!L38="","",'Cash Flow %s Yr1'!L38*'Revenue Input'!$D34))</f>
        <v/>
      </c>
      <c r="M38" s="64" t="str">
        <f>IF('Revenue Input'!$D34="","",IF('Cash Flow %s Yr1'!M38="","",'Cash Flow %s Yr1'!M38*'Revenue Input'!$D34))</f>
        <v/>
      </c>
      <c r="N38" s="64" t="str">
        <f>IF('Revenue Input'!$D34="","",IF('Cash Flow %s Yr1'!N38="","",'Cash Flow %s Yr1'!N38*'Revenue Input'!$D34))</f>
        <v/>
      </c>
      <c r="O38" s="64" t="str">
        <f>IF('Revenue Input'!$D34="","",IF('Cash Flow %s Yr1'!O38="","0",'Cash Flow %s Yr1'!O38*'Revenue Input'!$D34))</f>
        <v/>
      </c>
      <c r="P38" s="64" t="str">
        <f>IF('Revenue Input'!$D34="","",IF('Cash Flow %s Yr1'!P38="","0",'Cash Flow %s Yr1'!P38*'Revenue Input'!$D34))</f>
        <v/>
      </c>
      <c r="Q38" s="64" t="str">
        <f>IF('Revenue Input'!$D34="","",IF('Cash Flow %s Yr1'!Q38="","0",'Cash Flow %s Yr1'!Q38*'Revenue Input'!$D34))</f>
        <v/>
      </c>
      <c r="R38" s="64" t="str">
        <f>IF('Revenue Input'!$D34="","",IF('Cash Flow %s Yr1'!R38="","0",'Cash Flow %s Yr1'!R38*'Revenue Input'!$D34))</f>
        <v/>
      </c>
      <c r="S38" s="111" t="str">
        <f>IF(SUM(D38:R38)&gt;0,SUM(D38:R38)/'Revenue Input'!$D34,"")</f>
        <v/>
      </c>
    </row>
    <row r="39" spans="1:19" s="31" customFormat="1" ht="18.75" x14ac:dyDescent="0.3">
      <c r="A39" s="47"/>
      <c r="B39" s="65" t="str">
        <f>'Revenue Input'!B35</f>
        <v>8784</v>
      </c>
      <c r="C39" s="65" t="str">
        <f>'Revenue Input'!C35</f>
        <v>All Other Transfers from Other Locations</v>
      </c>
      <c r="D39" s="64" t="str">
        <f>IF('Revenue Input'!$D35="","",IF('Cash Flow %s Yr1'!D39="","",'Cash Flow %s Yr1'!D39*'Revenue Input'!$D35))</f>
        <v/>
      </c>
      <c r="E39" s="64" t="str">
        <f>IF('Revenue Input'!$D35="","",IF('Cash Flow %s Yr1'!E39="","",'Cash Flow %s Yr1'!E39*'Revenue Input'!$D35))</f>
        <v/>
      </c>
      <c r="F39" s="64" t="str">
        <f>IF('Revenue Input'!$D35="","",IF('Cash Flow %s Yr1'!F39="","",'Cash Flow %s Yr1'!F39*'Revenue Input'!$D35))</f>
        <v/>
      </c>
      <c r="G39" s="64" t="str">
        <f>IF('Revenue Input'!$D35="","",IF('Cash Flow %s Yr1'!G39="","",'Cash Flow %s Yr1'!G39*'Revenue Input'!$D35))</f>
        <v/>
      </c>
      <c r="H39" s="64" t="str">
        <f>IF('Revenue Input'!$D35="","",IF('Cash Flow %s Yr1'!H39="","",'Cash Flow %s Yr1'!H39*'Revenue Input'!$D35))</f>
        <v/>
      </c>
      <c r="I39" s="64" t="str">
        <f>IF('Revenue Input'!$D35="","",IF('Cash Flow %s Yr1'!I39="","",'Cash Flow %s Yr1'!I39*'Revenue Input'!$D35))</f>
        <v/>
      </c>
      <c r="J39" s="64" t="str">
        <f>IF('Revenue Input'!$D35="","",IF('Cash Flow %s Yr1'!J39="","",'Cash Flow %s Yr1'!J39*'Revenue Input'!$D35))</f>
        <v/>
      </c>
      <c r="K39" s="64" t="str">
        <f>IF('Revenue Input'!$D35="","",IF('Cash Flow %s Yr1'!K39="","",'Cash Flow %s Yr1'!K39*'Revenue Input'!$D35))</f>
        <v/>
      </c>
      <c r="L39" s="64" t="str">
        <f>IF('Revenue Input'!$D35="","",IF('Cash Flow %s Yr1'!L39="","",'Cash Flow %s Yr1'!L39*'Revenue Input'!$D35))</f>
        <v/>
      </c>
      <c r="M39" s="64" t="str">
        <f>IF('Revenue Input'!$D35="","",IF('Cash Flow %s Yr1'!M39="","",'Cash Flow %s Yr1'!M39*'Revenue Input'!$D35))</f>
        <v/>
      </c>
      <c r="N39" s="64" t="str">
        <f>IF('Revenue Input'!$D35="","",IF('Cash Flow %s Yr1'!N39="","",'Cash Flow %s Yr1'!N39*'Revenue Input'!$D35))</f>
        <v/>
      </c>
      <c r="O39" s="64" t="str">
        <f>IF('Revenue Input'!$D35="","",IF('Cash Flow %s Yr1'!O39="","0",'Cash Flow %s Yr1'!O39*'Revenue Input'!$D35))</f>
        <v/>
      </c>
      <c r="P39" s="64" t="str">
        <f>IF('Revenue Input'!$D35="","",IF('Cash Flow %s Yr1'!P39="","0",'Cash Flow %s Yr1'!P39*'Revenue Input'!$D35))</f>
        <v/>
      </c>
      <c r="Q39" s="64" t="str">
        <f>IF('Revenue Input'!$D35="","",IF('Cash Flow %s Yr1'!Q39="","0",'Cash Flow %s Yr1'!Q39*'Revenue Input'!$D35))</f>
        <v/>
      </c>
      <c r="R39" s="64" t="str">
        <f>IF('Revenue Input'!$D35="","",IF('Cash Flow %s Yr1'!R39="","0",'Cash Flow %s Yr1'!R39*'Revenue Input'!$D35))</f>
        <v/>
      </c>
      <c r="S39" s="111" t="str">
        <f>IF(SUM(D39:R39)&gt;0,SUM(D39:R39)/'Revenue Input'!$D35,"")</f>
        <v/>
      </c>
    </row>
    <row r="40" spans="1:19" s="31" customFormat="1" x14ac:dyDescent="0.25">
      <c r="A40" s="49"/>
      <c r="B40" s="65" t="str">
        <f>'Revenue Input'!B36</f>
        <v>8785</v>
      </c>
      <c r="C40" s="65" t="str">
        <f>'Revenue Input'!C36</f>
        <v>CMO Management fee</v>
      </c>
      <c r="D40" s="64" t="str">
        <f>IF('Revenue Input'!$D36="","",IF('Cash Flow %s Yr1'!D40="","",'Cash Flow %s Yr1'!D40*'Revenue Input'!$D36))</f>
        <v/>
      </c>
      <c r="E40" s="64" t="str">
        <f>IF('Revenue Input'!$D36="","",IF('Cash Flow %s Yr1'!E40="","",'Cash Flow %s Yr1'!E40*'Revenue Input'!$D36))</f>
        <v/>
      </c>
      <c r="F40" s="64" t="str">
        <f>IF('Revenue Input'!$D36="","",IF('Cash Flow %s Yr1'!F40="","",'Cash Flow %s Yr1'!F40*'Revenue Input'!$D36))</f>
        <v/>
      </c>
      <c r="G40" s="64" t="str">
        <f>IF('Revenue Input'!$D36="","",IF('Cash Flow %s Yr1'!G40="","",'Cash Flow %s Yr1'!G40*'Revenue Input'!$D36))</f>
        <v/>
      </c>
      <c r="H40" s="64" t="str">
        <f>IF('Revenue Input'!$D36="","",IF('Cash Flow %s Yr1'!H40="","",'Cash Flow %s Yr1'!H40*'Revenue Input'!$D36))</f>
        <v/>
      </c>
      <c r="I40" s="64" t="str">
        <f>IF('Revenue Input'!$D36="","",IF('Cash Flow %s Yr1'!I40="","",'Cash Flow %s Yr1'!I40*'Revenue Input'!$D36))</f>
        <v/>
      </c>
      <c r="J40" s="64" t="str">
        <f>IF('Revenue Input'!$D36="","",IF('Cash Flow %s Yr1'!J40="","",'Cash Flow %s Yr1'!J40*'Revenue Input'!$D36))</f>
        <v/>
      </c>
      <c r="K40" s="64" t="str">
        <f>IF('Revenue Input'!$D36="","",IF('Cash Flow %s Yr1'!K40="","",'Cash Flow %s Yr1'!K40*'Revenue Input'!$D36))</f>
        <v/>
      </c>
      <c r="L40" s="64" t="str">
        <f>IF('Revenue Input'!$D36="","",IF('Cash Flow %s Yr1'!L40="","",'Cash Flow %s Yr1'!L40*'Revenue Input'!$D36))</f>
        <v/>
      </c>
      <c r="M40" s="64" t="str">
        <f>IF('Revenue Input'!$D36="","",IF('Cash Flow %s Yr1'!M40="","",'Cash Flow %s Yr1'!M40*'Revenue Input'!$D36))</f>
        <v/>
      </c>
      <c r="N40" s="64" t="str">
        <f>IF('Revenue Input'!$D36="","",IF('Cash Flow %s Yr1'!N40="","",'Cash Flow %s Yr1'!N40*'Revenue Input'!$D36))</f>
        <v/>
      </c>
      <c r="O40" s="64" t="str">
        <f>IF('Revenue Input'!$D36="","",IF('Cash Flow %s Yr1'!O40="","0",'Cash Flow %s Yr1'!O40*'Revenue Input'!$D36))</f>
        <v/>
      </c>
      <c r="P40" s="64" t="str">
        <f>IF('Revenue Input'!$D36="","",IF('Cash Flow %s Yr1'!P40="","0",'Cash Flow %s Yr1'!P40*'Revenue Input'!$D36))</f>
        <v/>
      </c>
      <c r="Q40" s="64" t="str">
        <f>IF('Revenue Input'!$D36="","",IF('Cash Flow %s Yr1'!Q40="","0",'Cash Flow %s Yr1'!Q40*'Revenue Input'!$D36))</f>
        <v/>
      </c>
      <c r="R40" s="64" t="str">
        <f>IF('Revenue Input'!$D36="","",IF('Cash Flow %s Yr1'!R40="","0",'Cash Flow %s Yr1'!R40*'Revenue Input'!$D36))</f>
        <v/>
      </c>
      <c r="S40" s="111" t="str">
        <f>IF(SUM(D40:R40)&gt;0,SUM(D40:R40)/'Revenue Input'!$D36,"")</f>
        <v/>
      </c>
    </row>
    <row r="41" spans="1:19" s="31" customFormat="1" x14ac:dyDescent="0.25">
      <c r="A41" s="50"/>
      <c r="B41" s="65" t="str">
        <f>'Revenue Input'!B37</f>
        <v>8792</v>
      </c>
      <c r="C41" s="65" t="str">
        <f>'Revenue Input'!C37</f>
        <v>Special Ed - AB 602</v>
      </c>
      <c r="D41" s="64" t="str">
        <f>IF('Revenue Input'!$D37="","",IF('Cash Flow %s Yr1'!D41="","",'Cash Flow %s Yr1'!D41*'Revenue Input'!$D37))</f>
        <v/>
      </c>
      <c r="E41" s="64" t="str">
        <f>IF('Revenue Input'!$D37="","",IF('Cash Flow %s Yr1'!E41="","",'Cash Flow %s Yr1'!E41*'Revenue Input'!$D37))</f>
        <v/>
      </c>
      <c r="F41" s="64">
        <f>IF('Revenue Input'!$D37="","",IF('Cash Flow %s Yr1'!F41="","",'Cash Flow %s Yr1'!F41*'Revenue Input'!$D37))</f>
        <v>0</v>
      </c>
      <c r="G41" s="64">
        <f>IF('Revenue Input'!$D37="","",IF('Cash Flow %s Yr1'!G41="","",'Cash Flow %s Yr1'!G41*'Revenue Input'!$D37))</f>
        <v>0</v>
      </c>
      <c r="H41" s="64">
        <f>IF('Revenue Input'!$D37="","",IF('Cash Flow %s Yr1'!H41="","",'Cash Flow %s Yr1'!H41*'Revenue Input'!$D37))</f>
        <v>0</v>
      </c>
      <c r="I41" s="64">
        <f>IF('Revenue Input'!$D37="","",IF('Cash Flow %s Yr1'!I41="","",'Cash Flow %s Yr1'!I41*'Revenue Input'!$D37))</f>
        <v>0</v>
      </c>
      <c r="J41" s="64">
        <f>IF('Revenue Input'!$D37="","",IF('Cash Flow %s Yr1'!J41="","",'Cash Flow %s Yr1'!J41*'Revenue Input'!$D37))</f>
        <v>0</v>
      </c>
      <c r="K41" s="64">
        <f>IF('Revenue Input'!$D37="","",IF('Cash Flow %s Yr1'!K41="","",'Cash Flow %s Yr1'!K41*'Revenue Input'!$D37))</f>
        <v>0</v>
      </c>
      <c r="L41" s="64">
        <f>IF('Revenue Input'!$D37="","",IF('Cash Flow %s Yr1'!L41="","",'Cash Flow %s Yr1'!L41*'Revenue Input'!$D37))</f>
        <v>0</v>
      </c>
      <c r="M41" s="64">
        <f>IF('Revenue Input'!$D37="","",IF('Cash Flow %s Yr1'!M41="","",'Cash Flow %s Yr1'!M41*'Revenue Input'!$D37))</f>
        <v>0</v>
      </c>
      <c r="N41" s="64">
        <f>IF('Revenue Input'!$D37="","",IF('Cash Flow %s Yr1'!N41="","",'Cash Flow %s Yr1'!N41*'Revenue Input'!$D37))</f>
        <v>0</v>
      </c>
      <c r="O41" s="64">
        <f>IF('Revenue Input'!$D37="","",IF('Cash Flow %s Yr1'!O41="","0",'Cash Flow %s Yr1'!O41*'Revenue Input'!$D37))</f>
        <v>0</v>
      </c>
      <c r="P41" s="64" t="str">
        <f>IF('Revenue Input'!$D37="","",IF('Cash Flow %s Yr1'!P41="","0",'Cash Flow %s Yr1'!P41*'Revenue Input'!$D37))</f>
        <v>0</v>
      </c>
      <c r="Q41" s="64" t="str">
        <f>IF('Revenue Input'!$D37="","",IF('Cash Flow %s Yr1'!Q41="","0",'Cash Flow %s Yr1'!Q41*'Revenue Input'!$D37))</f>
        <v>0</v>
      </c>
      <c r="R41" s="64" t="str">
        <f>IF('Revenue Input'!$D37="","",IF('Cash Flow %s Yr1'!R41="","0",'Cash Flow %s Yr1'!R41*'Revenue Input'!$D37))</f>
        <v>0</v>
      </c>
      <c r="S41" s="111" t="str">
        <f>IF(SUM(D41:R41)&gt;0,SUM(D41:R41)/'Revenue Input'!$D37,"")</f>
        <v/>
      </c>
    </row>
    <row r="42" spans="1:19" s="31" customFormat="1" ht="18.75" x14ac:dyDescent="0.3">
      <c r="A42" s="47"/>
      <c r="B42" s="65" t="str">
        <f>'Revenue Input'!B38</f>
        <v>8980</v>
      </c>
      <c r="C42" s="65" t="str">
        <f>'Revenue Input'!C38</f>
        <v>Student Lunch Revenue</v>
      </c>
      <c r="D42" s="64" t="str">
        <f>IF('Revenue Input'!$D38="","",IF('Cash Flow %s Yr1'!D42="","",'Cash Flow %s Yr1'!D42*'Revenue Input'!$D38))</f>
        <v/>
      </c>
      <c r="E42" s="64" t="str">
        <f>IF('Revenue Input'!$D38="","",IF('Cash Flow %s Yr1'!E42="","",'Cash Flow %s Yr1'!E42*'Revenue Input'!$D38))</f>
        <v/>
      </c>
      <c r="F42" s="64" t="str">
        <f>IF('Revenue Input'!$D38="","",IF('Cash Flow %s Yr1'!F42="","",'Cash Flow %s Yr1'!F42*'Revenue Input'!$D38))</f>
        <v/>
      </c>
      <c r="G42" s="64" t="str">
        <f>IF('Revenue Input'!$D38="","",IF('Cash Flow %s Yr1'!G42="","",'Cash Flow %s Yr1'!G42*'Revenue Input'!$D38))</f>
        <v/>
      </c>
      <c r="H42" s="64" t="str">
        <f>IF('Revenue Input'!$D38="","",IF('Cash Flow %s Yr1'!H42="","",'Cash Flow %s Yr1'!H42*'Revenue Input'!$D38))</f>
        <v/>
      </c>
      <c r="I42" s="64" t="str">
        <f>IF('Revenue Input'!$D38="","",IF('Cash Flow %s Yr1'!I42="","",'Cash Flow %s Yr1'!I42*'Revenue Input'!$D38))</f>
        <v/>
      </c>
      <c r="J42" s="64" t="str">
        <f>IF('Revenue Input'!$D38="","",IF('Cash Flow %s Yr1'!J42="","",'Cash Flow %s Yr1'!J42*'Revenue Input'!$D38))</f>
        <v/>
      </c>
      <c r="K42" s="64" t="str">
        <f>IF('Revenue Input'!$D38="","",IF('Cash Flow %s Yr1'!K42="","",'Cash Flow %s Yr1'!K42*'Revenue Input'!$D38))</f>
        <v/>
      </c>
      <c r="L42" s="64" t="str">
        <f>IF('Revenue Input'!$D38="","",IF('Cash Flow %s Yr1'!L42="","",'Cash Flow %s Yr1'!L42*'Revenue Input'!$D38))</f>
        <v/>
      </c>
      <c r="M42" s="64" t="str">
        <f>IF('Revenue Input'!$D38="","",IF('Cash Flow %s Yr1'!M42="","",'Cash Flow %s Yr1'!M42*'Revenue Input'!$D38))</f>
        <v/>
      </c>
      <c r="N42" s="64" t="str">
        <f>IF('Revenue Input'!$D38="","",IF('Cash Flow %s Yr1'!N42="","",'Cash Flow %s Yr1'!N42*'Revenue Input'!$D38))</f>
        <v/>
      </c>
      <c r="O42" s="64" t="str">
        <f>IF('Revenue Input'!$D38="","",IF('Cash Flow %s Yr1'!O42="","0",'Cash Flow %s Yr1'!O42*'Revenue Input'!$D38))</f>
        <v/>
      </c>
      <c r="P42" s="64" t="str">
        <f>IF('Revenue Input'!$D38="","",IF('Cash Flow %s Yr1'!P42="","0",'Cash Flow %s Yr1'!P42*'Revenue Input'!$D38))</f>
        <v/>
      </c>
      <c r="Q42" s="64" t="str">
        <f>IF('Revenue Input'!$D38="","",IF('Cash Flow %s Yr1'!Q42="","0",'Cash Flow %s Yr1'!Q42*'Revenue Input'!$D38))</f>
        <v/>
      </c>
      <c r="R42" s="64" t="str">
        <f>IF('Revenue Input'!$D38="","",IF('Cash Flow %s Yr1'!R42="","0",'Cash Flow %s Yr1'!R42*'Revenue Input'!$D38))</f>
        <v/>
      </c>
      <c r="S42" s="111" t="str">
        <f>IF(SUM(D42:R42)&gt;0,SUM(D42:R42)/'Revenue Input'!$D38,"")</f>
        <v/>
      </c>
    </row>
    <row r="43" spans="1:19" s="31" customFormat="1" ht="18.75" x14ac:dyDescent="0.3">
      <c r="A43" s="47"/>
      <c r="B43" s="65" t="str">
        <f>'Revenue Input'!B39</f>
        <v>8982</v>
      </c>
      <c r="C43" s="65" t="str">
        <f>'Revenue Input'!C39</f>
        <v>Foundation Grants</v>
      </c>
      <c r="D43" s="64"/>
      <c r="E43" s="64" t="str">
        <f>IF('Revenue Input'!$D39="","",IF('Cash Flow %s Yr1'!E43="","",'Cash Flow %s Yr1'!E43*'Revenue Input'!$D39))</f>
        <v/>
      </c>
      <c r="F43" s="64">
        <f>IF('Revenue Input'!$D39="","",IF('Cash Flow %s Yr1'!F43="","",'Cash Flow %s Yr1'!F43*'Revenue Input'!$D39))</f>
        <v>0</v>
      </c>
      <c r="G43" s="64">
        <f>IF('Revenue Input'!$D39="","",IF('Cash Flow %s Yr1'!G43="","",'Cash Flow %s Yr1'!G43*'Revenue Input'!$D39))</f>
        <v>0</v>
      </c>
      <c r="H43" s="64">
        <f>IF('Revenue Input'!$D39="","",IF('Cash Flow %s Yr1'!H43="","",'Cash Flow %s Yr1'!H43*'Revenue Input'!$D39))</f>
        <v>0</v>
      </c>
      <c r="I43" s="64">
        <f>IF('Revenue Input'!$D39="","",IF('Cash Flow %s Yr1'!I43="","",'Cash Flow %s Yr1'!I43*'Revenue Input'!$D39))</f>
        <v>0</v>
      </c>
      <c r="J43" s="64">
        <f>IF('Revenue Input'!$D39="","",IF('Cash Flow %s Yr1'!J43="","",'Cash Flow %s Yr1'!J43*'Revenue Input'!$D39))</f>
        <v>0</v>
      </c>
      <c r="K43" s="64">
        <f>IF('Revenue Input'!$D39="","",IF('Cash Flow %s Yr1'!K43="","",'Cash Flow %s Yr1'!K43*'Revenue Input'!$D39))</f>
        <v>0</v>
      </c>
      <c r="L43" s="64">
        <f>IF('Revenue Input'!$D39="","",IF('Cash Flow %s Yr1'!L43="","",'Cash Flow %s Yr1'!L43*'Revenue Input'!$D39))</f>
        <v>0</v>
      </c>
      <c r="M43" s="64">
        <f>IF('Revenue Input'!$D39="","",IF('Cash Flow %s Yr1'!M43="","",'Cash Flow %s Yr1'!M43*'Revenue Input'!$D39))</f>
        <v>0</v>
      </c>
      <c r="N43" s="64">
        <f>IF('Revenue Input'!$D39="","",IF('Cash Flow %s Yr1'!N43="","",'Cash Flow %s Yr1'!N43*'Revenue Input'!$D39))</f>
        <v>0</v>
      </c>
      <c r="O43" s="64">
        <f>IF('Revenue Input'!$D39="","",IF('Cash Flow %s Yr1'!O43="","0",'Cash Flow %s Yr1'!O43*'Revenue Input'!$D39))</f>
        <v>0</v>
      </c>
      <c r="P43" s="64" t="str">
        <f>IF('Revenue Input'!$D39="","",IF('Cash Flow %s Yr1'!P43="","0",'Cash Flow %s Yr1'!P43*'Revenue Input'!$D39))</f>
        <v>0</v>
      </c>
      <c r="Q43" s="64" t="str">
        <f>IF('Revenue Input'!$D39="","",IF('Cash Flow %s Yr1'!Q43="","0",'Cash Flow %s Yr1'!Q43*'Revenue Input'!$D39))</f>
        <v>0</v>
      </c>
      <c r="R43" s="64" t="str">
        <f>IF('Revenue Input'!$D39="","",IF('Cash Flow %s Yr1'!R43="","0",'Cash Flow %s Yr1'!R43*'Revenue Input'!$D39))</f>
        <v>0</v>
      </c>
      <c r="S43" s="111" t="str">
        <f>IF(SUM(D43:R43)&gt;0,SUM(D43:R43)/'Revenue Input'!$D39,"")</f>
        <v/>
      </c>
    </row>
    <row r="44" spans="1:19" s="31" customFormat="1" ht="18.75" x14ac:dyDescent="0.3">
      <c r="A44" s="47"/>
      <c r="B44" s="65" t="str">
        <f>'Revenue Input'!B40</f>
        <v>8983</v>
      </c>
      <c r="C44" s="65" t="str">
        <f>'Revenue Input'!C40</f>
        <v>All Other Local Revenue</v>
      </c>
      <c r="D44" s="64">
        <f>IF('Revenue Input'!$D40="","",IF('Cash Flow %s Yr1'!D44="","",'Cash Flow %s Yr1'!D44*'Revenue Input'!$D40))</f>
        <v>2775</v>
      </c>
      <c r="E44" s="64">
        <f>IF('Revenue Input'!$D40="","",IF('Cash Flow %s Yr1'!E44="","",'Cash Flow %s Yr1'!E44*'Revenue Input'!$D40))</f>
        <v>300</v>
      </c>
      <c r="F44" s="64">
        <f>IF('Revenue Input'!$D40="","",IF('Cash Flow %s Yr1'!F44="","",'Cash Flow %s Yr1'!F44*'Revenue Input'!$D40))</f>
        <v>0</v>
      </c>
      <c r="G44" s="64">
        <f>IF('Revenue Input'!$D40="","",IF('Cash Flow %s Yr1'!G44="","",'Cash Flow %s Yr1'!G44*'Revenue Input'!$D40))</f>
        <v>14925</v>
      </c>
      <c r="H44" s="64">
        <f>IF('Revenue Input'!$D40="","",IF('Cash Flow %s Yr1'!H44="","",'Cash Flow %s Yr1'!H44*'Revenue Input'!$D40))</f>
        <v>2775</v>
      </c>
      <c r="I44" s="64">
        <f>IF('Revenue Input'!$D40="","",IF('Cash Flow %s Yr1'!I44="","",'Cash Flow %s Yr1'!I44*'Revenue Input'!$D40))</f>
        <v>9000</v>
      </c>
      <c r="J44" s="64">
        <f>IF('Revenue Input'!$D40="","",IF('Cash Flow %s Yr1'!J44="","",'Cash Flow %s Yr1'!J44*'Revenue Input'!$D40))</f>
        <v>9000</v>
      </c>
      <c r="K44" s="64">
        <f>IF('Revenue Input'!$D40="","",IF('Cash Flow %s Yr1'!K44="","",'Cash Flow %s Yr1'!K44*'Revenue Input'!$D40))</f>
        <v>9000</v>
      </c>
      <c r="L44" s="64">
        <f>IF('Revenue Input'!$D40="","",IF('Cash Flow %s Yr1'!L44="","",'Cash Flow %s Yr1'!L44*'Revenue Input'!$D40))</f>
        <v>9000</v>
      </c>
      <c r="M44" s="64">
        <f>IF('Revenue Input'!$D40="","",IF('Cash Flow %s Yr1'!M44="","",'Cash Flow %s Yr1'!M44*'Revenue Input'!$D40))</f>
        <v>9000</v>
      </c>
      <c r="N44" s="64">
        <f>IF('Revenue Input'!$D40="","",IF('Cash Flow %s Yr1'!N44="","",'Cash Flow %s Yr1'!N44*'Revenue Input'!$D40))</f>
        <v>9000</v>
      </c>
      <c r="O44" s="64">
        <f>IF('Revenue Input'!$D40="","",IF('Cash Flow %s Yr1'!O44="","0",'Cash Flow %s Yr1'!O44*'Revenue Input'!$D40))</f>
        <v>225</v>
      </c>
      <c r="P44" s="64" t="str">
        <f>IF('Revenue Input'!$D40="","",IF('Cash Flow %s Yr1'!P44="","0",'Cash Flow %s Yr1'!P44*'Revenue Input'!$D40))</f>
        <v>0</v>
      </c>
      <c r="Q44" s="64" t="str">
        <f>IF('Revenue Input'!$D40="","",IF('Cash Flow %s Yr1'!Q44="","0",'Cash Flow %s Yr1'!Q44*'Revenue Input'!$D40))</f>
        <v>0</v>
      </c>
      <c r="R44" s="64" t="str">
        <f>IF('Revenue Input'!$D40="","",IF('Cash Flow %s Yr1'!R44="","0",'Cash Flow %s Yr1'!R44*'Revenue Input'!$D40))</f>
        <v>0</v>
      </c>
      <c r="S44" s="111">
        <f>IF(SUM(D44:R44)&gt;0,SUM(D44:R44)/'Revenue Input'!$D40,"")</f>
        <v>1</v>
      </c>
    </row>
    <row r="45" spans="1:19" s="31" customFormat="1" ht="18.75" x14ac:dyDescent="0.3">
      <c r="A45" s="47"/>
      <c r="B45" s="65" t="str">
        <f>'Revenue Input'!B41</f>
        <v>8984</v>
      </c>
      <c r="C45" s="65" t="str">
        <f>'Revenue Input'!C41</f>
        <v>Field Trip Revenue</v>
      </c>
      <c r="D45" s="64" t="str">
        <f>IF('Revenue Input'!$D41="","",IF('Cash Flow %s Yr1'!D45="","",'Cash Flow %s Yr1'!D45*'Revenue Input'!$D41))</f>
        <v/>
      </c>
      <c r="E45" s="64" t="str">
        <f>IF('Revenue Input'!$D41="","",IF('Cash Flow %s Yr1'!E45="","",'Cash Flow %s Yr1'!E45*'Revenue Input'!$D41))</f>
        <v/>
      </c>
      <c r="F45" s="64" t="str">
        <f>IF('Revenue Input'!$D41="","",IF('Cash Flow %s Yr1'!F45="","",'Cash Flow %s Yr1'!F45*'Revenue Input'!$D41))</f>
        <v/>
      </c>
      <c r="G45" s="64" t="str">
        <f>IF('Revenue Input'!$D41="","",IF('Cash Flow %s Yr1'!G45="","",'Cash Flow %s Yr1'!G45*'Revenue Input'!$D41))</f>
        <v/>
      </c>
      <c r="H45" s="64" t="str">
        <f>IF('Revenue Input'!$D41="","",IF('Cash Flow %s Yr1'!H45="","",'Cash Flow %s Yr1'!H45*'Revenue Input'!$D41))</f>
        <v/>
      </c>
      <c r="I45" s="64" t="str">
        <f>IF('Revenue Input'!$D41="","",IF('Cash Flow %s Yr1'!I45="","",'Cash Flow %s Yr1'!I45*'Revenue Input'!$D41))</f>
        <v/>
      </c>
      <c r="J45" s="64" t="str">
        <f>IF('Revenue Input'!$D41="","",IF('Cash Flow %s Yr1'!J45="","",'Cash Flow %s Yr1'!J45*'Revenue Input'!$D41))</f>
        <v/>
      </c>
      <c r="K45" s="64" t="str">
        <f>IF('Revenue Input'!$D41="","",IF('Cash Flow %s Yr1'!K45="","",'Cash Flow %s Yr1'!K45*'Revenue Input'!$D41))</f>
        <v/>
      </c>
      <c r="L45" s="64" t="str">
        <f>IF('Revenue Input'!$D41="","",IF('Cash Flow %s Yr1'!L45="","",'Cash Flow %s Yr1'!L45*'Revenue Input'!$D41))</f>
        <v/>
      </c>
      <c r="M45" s="64" t="str">
        <f>IF('Revenue Input'!$D41="","",IF('Cash Flow %s Yr1'!M45="","",'Cash Flow %s Yr1'!M45*'Revenue Input'!$D41))</f>
        <v/>
      </c>
      <c r="N45" s="64" t="str">
        <f>IF('Revenue Input'!$D41="","",IF('Cash Flow %s Yr1'!N45="","",'Cash Flow %s Yr1'!N45*'Revenue Input'!$D41))</f>
        <v/>
      </c>
      <c r="O45" s="64" t="str">
        <f>IF('Revenue Input'!$D41="","",IF('Cash Flow %s Yr1'!O45="","0",'Cash Flow %s Yr1'!O45*'Revenue Input'!$D41))</f>
        <v/>
      </c>
      <c r="P45" s="64" t="str">
        <f>IF('Revenue Input'!$D41="","",IF('Cash Flow %s Yr1'!P45="","0",'Cash Flow %s Yr1'!P45*'Revenue Input'!$D41))</f>
        <v/>
      </c>
      <c r="Q45" s="64" t="str">
        <f>IF('Revenue Input'!$D41="","",IF('Cash Flow %s Yr1'!Q45="","0",'Cash Flow %s Yr1'!Q45*'Revenue Input'!$D41))</f>
        <v/>
      </c>
      <c r="R45" s="64" t="str">
        <f>IF('Revenue Input'!$D41="","",IF('Cash Flow %s Yr1'!R45="","0",'Cash Flow %s Yr1'!R45*'Revenue Input'!$D41))</f>
        <v/>
      </c>
      <c r="S45" s="111" t="str">
        <f>IF(SUM(D45:R45)&gt;0,SUM(D45:R45)/'Revenue Input'!$D41,"")</f>
        <v/>
      </c>
    </row>
    <row r="46" spans="1:19" s="31" customFormat="1" ht="18.75" x14ac:dyDescent="0.3">
      <c r="A46" s="47"/>
      <c r="B46" s="65" t="str">
        <f>'Revenue Input'!B42</f>
        <v>8985</v>
      </c>
      <c r="C46" s="65" t="str">
        <f>'Revenue Input'!C42</f>
        <v>School Site Fundraising</v>
      </c>
      <c r="D46" s="64">
        <f>IF('Revenue Input'!$D42="","",IF('Cash Flow %s Yr1'!D46="","",'Cash Flow %s Yr1'!D46*'Revenue Input'!$D42))</f>
        <v>0</v>
      </c>
      <c r="E46" s="64">
        <f>IF('Revenue Input'!$D42="","",IF('Cash Flow %s Yr1'!E46="","",'Cash Flow %s Yr1'!E46*'Revenue Input'!$D42))</f>
        <v>0</v>
      </c>
      <c r="F46" s="64">
        <f>IF('Revenue Input'!$D42="","",IF('Cash Flow %s Yr1'!F46="","",'Cash Flow %s Yr1'!F46*'Revenue Input'!$D42))</f>
        <v>0</v>
      </c>
      <c r="G46" s="64">
        <f>IF('Revenue Input'!$D42="","",IF('Cash Flow %s Yr1'!G46="","",'Cash Flow %s Yr1'!G46*'Revenue Input'!$D42))</f>
        <v>0</v>
      </c>
      <c r="H46" s="64">
        <f>IF('Revenue Input'!$D42="","",IF('Cash Flow %s Yr1'!H46="","",'Cash Flow %s Yr1'!H46*'Revenue Input'!$D42))</f>
        <v>0</v>
      </c>
      <c r="I46" s="64">
        <f>IF('Revenue Input'!$D42="","",IF('Cash Flow %s Yr1'!I46="","",'Cash Flow %s Yr1'!I46*'Revenue Input'!$D42))</f>
        <v>0</v>
      </c>
      <c r="J46" s="64">
        <f>IF('Revenue Input'!$D42="","",IF('Cash Flow %s Yr1'!J46="","",'Cash Flow %s Yr1'!J46*'Revenue Input'!$D42))</f>
        <v>0</v>
      </c>
      <c r="K46" s="64">
        <f>IF('Revenue Input'!$D42="","",IF('Cash Flow %s Yr1'!K46="","",'Cash Flow %s Yr1'!K46*'Revenue Input'!$D42))</f>
        <v>0</v>
      </c>
      <c r="L46" s="64">
        <f>IF('Revenue Input'!$D42="","",IF('Cash Flow %s Yr1'!L46="","",'Cash Flow %s Yr1'!L46*'Revenue Input'!$D42))</f>
        <v>0</v>
      </c>
      <c r="M46" s="64">
        <f>IF('Revenue Input'!$D42="","",IF('Cash Flow %s Yr1'!M46="","",'Cash Flow %s Yr1'!M46*'Revenue Input'!$D42))</f>
        <v>0</v>
      </c>
      <c r="N46" s="64">
        <f>IF('Revenue Input'!$D42="","",IF('Cash Flow %s Yr1'!N46="","",'Cash Flow %s Yr1'!N46*'Revenue Input'!$D42))</f>
        <v>0</v>
      </c>
      <c r="O46" s="64">
        <f>IF('Revenue Input'!$D42="","",IF('Cash Flow %s Yr1'!O46="","0",'Cash Flow %s Yr1'!O46*'Revenue Input'!$D42))</f>
        <v>0</v>
      </c>
      <c r="P46" s="64" t="str">
        <f>IF('Revenue Input'!$D42="","",IF('Cash Flow %s Yr1'!P46="","0",'Cash Flow %s Yr1'!P46*'Revenue Input'!$D42))</f>
        <v>0</v>
      </c>
      <c r="Q46" s="64" t="str">
        <f>IF('Revenue Input'!$D42="","",IF('Cash Flow %s Yr1'!Q46="","0",'Cash Flow %s Yr1'!Q46*'Revenue Input'!$D42))</f>
        <v>0</v>
      </c>
      <c r="R46" s="64" t="str">
        <f>IF('Revenue Input'!$D42="","",IF('Cash Flow %s Yr1'!R46="","0",'Cash Flow %s Yr1'!R46*'Revenue Input'!$D42))</f>
        <v>0</v>
      </c>
      <c r="S46" s="111" t="str">
        <f>IF(SUM(D46:R46)&gt;0,SUM(D46:R46)/'Revenue Input'!$D42,"")</f>
        <v/>
      </c>
    </row>
    <row r="47" spans="1:19" s="31" customFormat="1" ht="18.75" x14ac:dyDescent="0.3">
      <c r="A47" s="47"/>
      <c r="B47" s="65" t="str">
        <f>'Revenue Input'!B43</f>
        <v>8986</v>
      </c>
      <c r="C47" s="65" t="str">
        <f>'Revenue Input'!C43</f>
        <v>Rental Income</v>
      </c>
      <c r="D47" s="64" t="str">
        <f>IF('Revenue Input'!$D43="","",IF('Cash Flow %s Yr1'!D47="","",'Cash Flow %s Yr1'!D47*'Revenue Input'!$D43))</f>
        <v/>
      </c>
      <c r="E47" s="64" t="str">
        <f>IF('Revenue Input'!$D43="","",IF('Cash Flow %s Yr1'!E47="","",'Cash Flow %s Yr1'!E47*'Revenue Input'!$D43))</f>
        <v/>
      </c>
      <c r="F47" s="64" t="str">
        <f>IF('Revenue Input'!$D43="","",IF('Cash Flow %s Yr1'!F47="","",'Cash Flow %s Yr1'!F47*'Revenue Input'!$D43))</f>
        <v/>
      </c>
      <c r="G47" s="64" t="str">
        <f>IF('Revenue Input'!$D43="","",IF('Cash Flow %s Yr1'!G47="","",'Cash Flow %s Yr1'!G47*'Revenue Input'!$D43))</f>
        <v/>
      </c>
      <c r="H47" s="64" t="str">
        <f>IF('Revenue Input'!$D43="","",IF('Cash Flow %s Yr1'!H47="","",'Cash Flow %s Yr1'!H47*'Revenue Input'!$D43))</f>
        <v/>
      </c>
      <c r="I47" s="64" t="str">
        <f>IF('Revenue Input'!$D43="","",IF('Cash Flow %s Yr1'!I47="","",'Cash Flow %s Yr1'!I47*'Revenue Input'!$D43))</f>
        <v/>
      </c>
      <c r="J47" s="64" t="str">
        <f>IF('Revenue Input'!$D43="","",IF('Cash Flow %s Yr1'!J47="","",'Cash Flow %s Yr1'!J47*'Revenue Input'!$D43))</f>
        <v/>
      </c>
      <c r="K47" s="64" t="str">
        <f>IF('Revenue Input'!$D43="","",IF('Cash Flow %s Yr1'!K47="","",'Cash Flow %s Yr1'!K47*'Revenue Input'!$D43))</f>
        <v/>
      </c>
      <c r="L47" s="64" t="str">
        <f>IF('Revenue Input'!$D43="","",IF('Cash Flow %s Yr1'!L47="","",'Cash Flow %s Yr1'!L47*'Revenue Input'!$D43))</f>
        <v/>
      </c>
      <c r="M47" s="64" t="str">
        <f>IF('Revenue Input'!$D43="","",IF('Cash Flow %s Yr1'!M47="","",'Cash Flow %s Yr1'!M47*'Revenue Input'!$D43))</f>
        <v/>
      </c>
      <c r="N47" s="64" t="str">
        <f>IF('Revenue Input'!$D43="","",IF('Cash Flow %s Yr1'!N47="","",'Cash Flow %s Yr1'!N47*'Revenue Input'!$D43))</f>
        <v/>
      </c>
      <c r="O47" s="64" t="str">
        <f>IF('Revenue Input'!$D43="","",IF('Cash Flow %s Yr1'!O47="","0",'Cash Flow %s Yr1'!O47*'Revenue Input'!$D43))</f>
        <v/>
      </c>
      <c r="P47" s="64" t="str">
        <f>IF('Revenue Input'!$D43="","",IF('Cash Flow %s Yr1'!P47="","0",'Cash Flow %s Yr1'!P47*'Revenue Input'!$D43))</f>
        <v/>
      </c>
      <c r="Q47" s="64" t="str">
        <f>IF('Revenue Input'!$D43="","",IF('Cash Flow %s Yr1'!Q47="","0",'Cash Flow %s Yr1'!Q47*'Revenue Input'!$D43))</f>
        <v/>
      </c>
      <c r="R47" s="64" t="str">
        <f>IF('Revenue Input'!$D43="","",IF('Cash Flow %s Yr1'!R47="","0",'Cash Flow %s Yr1'!R47*'Revenue Input'!$D43))</f>
        <v/>
      </c>
      <c r="S47" s="111" t="str">
        <f>IF(SUM(D47:R47)&gt;0,SUM(D47:R47)/'Revenue Input'!$D43,"")</f>
        <v/>
      </c>
    </row>
    <row r="48" spans="1:19" s="31" customFormat="1" ht="18.75" x14ac:dyDescent="0.3">
      <c r="A48" s="47"/>
      <c r="B48" s="65" t="str">
        <f>'Revenue Input'!B44</f>
        <v>8989</v>
      </c>
      <c r="C48" s="65" t="str">
        <f>'Revenue Input'!C44</f>
        <v>Fees for Service</v>
      </c>
      <c r="D48" s="64" t="str">
        <f>IF('Revenue Input'!$D44="","",IF('Cash Flow %s Yr1'!D48="","",'Cash Flow %s Yr1'!D48*'Revenue Input'!$D44))</f>
        <v/>
      </c>
      <c r="E48" s="64" t="str">
        <f>IF('Revenue Input'!$D44="","",IF('Cash Flow %s Yr1'!E48="","",'Cash Flow %s Yr1'!E48*'Revenue Input'!$D44))</f>
        <v/>
      </c>
      <c r="F48" s="64" t="str">
        <f>IF('Revenue Input'!$D44="","",IF('Cash Flow %s Yr1'!F48="","",'Cash Flow %s Yr1'!F48*'Revenue Input'!$D44))</f>
        <v/>
      </c>
      <c r="G48" s="64" t="str">
        <f>IF('Revenue Input'!$D44="","",IF('Cash Flow %s Yr1'!G48="","",'Cash Flow %s Yr1'!G48*'Revenue Input'!$D44))</f>
        <v/>
      </c>
      <c r="H48" s="64" t="str">
        <f>IF('Revenue Input'!$D44="","",IF('Cash Flow %s Yr1'!H48="","",'Cash Flow %s Yr1'!H48*'Revenue Input'!$D44))</f>
        <v/>
      </c>
      <c r="I48" s="64" t="str">
        <f>IF('Revenue Input'!$D44="","",IF('Cash Flow %s Yr1'!I48="","",'Cash Flow %s Yr1'!I48*'Revenue Input'!$D44))</f>
        <v/>
      </c>
      <c r="J48" s="64" t="str">
        <f>IF('Revenue Input'!$D44="","",IF('Cash Flow %s Yr1'!J48="","",'Cash Flow %s Yr1'!J48*'Revenue Input'!$D44))</f>
        <v/>
      </c>
      <c r="K48" s="64" t="str">
        <f>IF('Revenue Input'!$D44="","",IF('Cash Flow %s Yr1'!K48="","",'Cash Flow %s Yr1'!K48*'Revenue Input'!$D44))</f>
        <v/>
      </c>
      <c r="L48" s="64" t="str">
        <f>IF('Revenue Input'!$D44="","",IF('Cash Flow %s Yr1'!L48="","",'Cash Flow %s Yr1'!L48*'Revenue Input'!$D44))</f>
        <v/>
      </c>
      <c r="M48" s="64" t="str">
        <f>IF('Revenue Input'!$D44="","",IF('Cash Flow %s Yr1'!M48="","",'Cash Flow %s Yr1'!M48*'Revenue Input'!$D44))</f>
        <v/>
      </c>
      <c r="N48" s="64" t="str">
        <f>IF('Revenue Input'!$D44="","",IF('Cash Flow %s Yr1'!N48="","",'Cash Flow %s Yr1'!N48*'Revenue Input'!$D44))</f>
        <v/>
      </c>
      <c r="O48" s="64" t="str">
        <f>IF('Revenue Input'!$D44="","",IF('Cash Flow %s Yr1'!O48="","0",'Cash Flow %s Yr1'!O48*'Revenue Input'!$D44))</f>
        <v/>
      </c>
      <c r="P48" s="64" t="str">
        <f>IF('Revenue Input'!$D44="","",IF('Cash Flow %s Yr1'!P48="","0",'Cash Flow %s Yr1'!P48*'Revenue Input'!$D44))</f>
        <v/>
      </c>
      <c r="Q48" s="64" t="str">
        <f>IF('Revenue Input'!$D44="","",IF('Cash Flow %s Yr1'!Q48="","0",'Cash Flow %s Yr1'!Q48*'Revenue Input'!$D44))</f>
        <v/>
      </c>
      <c r="R48" s="64" t="str">
        <f>IF('Revenue Input'!$D44="","",IF('Cash Flow %s Yr1'!R48="","0",'Cash Flow %s Yr1'!R48*'Revenue Input'!$D44))</f>
        <v/>
      </c>
      <c r="S48" s="111" t="str">
        <f>IF(SUM(D48:R48)&gt;0,SUM(D48:R48)/'Revenue Input'!$D44,"")</f>
        <v/>
      </c>
    </row>
    <row r="49" spans="1:19" s="31" customFormat="1" ht="18.75" x14ac:dyDescent="0.3">
      <c r="A49" s="47"/>
      <c r="B49" s="65" t="str">
        <f>'Revenue Input'!B45</f>
        <v>8999</v>
      </c>
      <c r="C49" s="65" t="str">
        <f>'Revenue Input'!C45</f>
        <v>Revenue Suspense</v>
      </c>
      <c r="D49" s="64" t="str">
        <f>IF('Revenue Input'!$D45="","",IF('Cash Flow %s Yr1'!D49="","",'Cash Flow %s Yr1'!D49*'Revenue Input'!$D45))</f>
        <v/>
      </c>
      <c r="E49" s="64" t="str">
        <f>IF('Revenue Input'!$D45="","",IF('Cash Flow %s Yr1'!E49="","",'Cash Flow %s Yr1'!E49*'Revenue Input'!$D45))</f>
        <v/>
      </c>
      <c r="F49" s="64" t="str">
        <f>IF('Revenue Input'!$D45="","",IF('Cash Flow %s Yr1'!F49="","",'Cash Flow %s Yr1'!F49*'Revenue Input'!$D45))</f>
        <v/>
      </c>
      <c r="G49" s="64" t="str">
        <f>IF('Revenue Input'!$D45="","",IF('Cash Flow %s Yr1'!G49="","",'Cash Flow %s Yr1'!G49*'Revenue Input'!$D45))</f>
        <v/>
      </c>
      <c r="H49" s="64" t="str">
        <f>IF('Revenue Input'!$D45="","",IF('Cash Flow %s Yr1'!H49="","",'Cash Flow %s Yr1'!H49*'Revenue Input'!$D45))</f>
        <v/>
      </c>
      <c r="I49" s="64" t="str">
        <f>IF('Revenue Input'!$D45="","",IF('Cash Flow %s Yr1'!I49="","",'Cash Flow %s Yr1'!I49*'Revenue Input'!$D45))</f>
        <v/>
      </c>
      <c r="J49" s="64" t="str">
        <f>IF('Revenue Input'!$D45="","",IF('Cash Flow %s Yr1'!J49="","",'Cash Flow %s Yr1'!J49*'Revenue Input'!$D45))</f>
        <v/>
      </c>
      <c r="K49" s="64" t="str">
        <f>IF('Revenue Input'!$D45="","",IF('Cash Flow %s Yr1'!K49="","",'Cash Flow %s Yr1'!K49*'Revenue Input'!$D45))</f>
        <v/>
      </c>
      <c r="L49" s="64" t="str">
        <f>IF('Revenue Input'!$D45="","",IF('Cash Flow %s Yr1'!L49="","",'Cash Flow %s Yr1'!L49*'Revenue Input'!$D45))</f>
        <v/>
      </c>
      <c r="M49" s="64" t="str">
        <f>IF('Revenue Input'!$D45="","",IF('Cash Flow %s Yr1'!M49="","",'Cash Flow %s Yr1'!M49*'Revenue Input'!$D45))</f>
        <v/>
      </c>
      <c r="N49" s="64" t="str">
        <f>IF('Revenue Input'!$D45="","",IF('Cash Flow %s Yr1'!N49="","",'Cash Flow %s Yr1'!N49*'Revenue Input'!$D45))</f>
        <v/>
      </c>
      <c r="O49" s="64" t="str">
        <f>IF('Revenue Input'!$D45="","",IF('Cash Flow %s Yr1'!O49="","0",'Cash Flow %s Yr1'!O49*'Revenue Input'!$D45))</f>
        <v/>
      </c>
      <c r="P49" s="64" t="str">
        <f>IF('Revenue Input'!$D45="","",IF('Cash Flow %s Yr1'!P49="","0",'Cash Flow %s Yr1'!P49*'Revenue Input'!$D45))</f>
        <v/>
      </c>
      <c r="Q49" s="64" t="str">
        <f>IF('Revenue Input'!$D45="","",IF('Cash Flow %s Yr1'!Q49="","0",'Cash Flow %s Yr1'!Q49*'Revenue Input'!$D45))</f>
        <v/>
      </c>
      <c r="R49" s="64" t="str">
        <f>IF('Revenue Input'!$D45="","",IF('Cash Flow %s Yr1'!R49="","0",'Cash Flow %s Yr1'!R49*'Revenue Input'!$D45))</f>
        <v/>
      </c>
      <c r="S49" s="111" t="str">
        <f>IF(SUM(D49:R49)&gt;0,SUM(D49:R49)/'Revenue Input'!$D45,"")</f>
        <v/>
      </c>
    </row>
    <row r="50" spans="1:19" s="31" customFormat="1" ht="18.75" x14ac:dyDescent="0.3">
      <c r="A50" s="47"/>
      <c r="B50" s="72"/>
      <c r="C50" s="34" t="s">
        <v>740</v>
      </c>
      <c r="D50" s="187">
        <f t="shared" ref="D50:R50" si="2">SUM(D37:D49)</f>
        <v>2775</v>
      </c>
      <c r="E50" s="187">
        <f t="shared" si="2"/>
        <v>300</v>
      </c>
      <c r="F50" s="187">
        <f t="shared" si="2"/>
        <v>0</v>
      </c>
      <c r="G50" s="187">
        <f t="shared" si="2"/>
        <v>14925</v>
      </c>
      <c r="H50" s="187">
        <f t="shared" si="2"/>
        <v>2775</v>
      </c>
      <c r="I50" s="187">
        <f t="shared" si="2"/>
        <v>9000</v>
      </c>
      <c r="J50" s="187">
        <f t="shared" si="2"/>
        <v>9000</v>
      </c>
      <c r="K50" s="187">
        <f t="shared" si="2"/>
        <v>9000</v>
      </c>
      <c r="L50" s="187">
        <f t="shared" si="2"/>
        <v>9000</v>
      </c>
      <c r="M50" s="187">
        <f t="shared" si="2"/>
        <v>9000</v>
      </c>
      <c r="N50" s="187">
        <f t="shared" si="2"/>
        <v>9000</v>
      </c>
      <c r="O50" s="187">
        <f t="shared" si="2"/>
        <v>225</v>
      </c>
      <c r="P50" s="187">
        <f t="shared" si="2"/>
        <v>0</v>
      </c>
      <c r="Q50" s="187">
        <f t="shared" si="2"/>
        <v>0</v>
      </c>
      <c r="R50" s="187">
        <f t="shared" si="2"/>
        <v>0</v>
      </c>
      <c r="S50" s="107"/>
    </row>
    <row r="51" spans="1:19" s="31" customFormat="1" ht="18.75" x14ac:dyDescent="0.3">
      <c r="A51" s="47"/>
      <c r="B51" s="49" t="s">
        <v>696</v>
      </c>
      <c r="C51" s="50"/>
      <c r="D51" s="188">
        <f t="shared" ref="D51:R51" si="3">SUM(D50,D34,D23)</f>
        <v>87955.900000000009</v>
      </c>
      <c r="E51" s="188">
        <f t="shared" si="3"/>
        <v>133456.64000000001</v>
      </c>
      <c r="F51" s="188">
        <f t="shared" si="3"/>
        <v>359939.04735000001</v>
      </c>
      <c r="G51" s="188">
        <f t="shared" si="3"/>
        <v>231286.34</v>
      </c>
      <c r="H51" s="188">
        <f t="shared" si="3"/>
        <v>332227.88999999996</v>
      </c>
      <c r="I51" s="188">
        <f t="shared" si="3"/>
        <v>350718.31092499994</v>
      </c>
      <c r="J51" s="188">
        <f t="shared" si="3"/>
        <v>275326.12734999997</v>
      </c>
      <c r="K51" s="188">
        <f t="shared" si="3"/>
        <v>304102.33999999997</v>
      </c>
      <c r="L51" s="188">
        <f t="shared" si="3"/>
        <v>400691.05092499999</v>
      </c>
      <c r="M51" s="188">
        <f t="shared" si="3"/>
        <v>288421.78999999998</v>
      </c>
      <c r="N51" s="188">
        <f t="shared" si="3"/>
        <v>295773.55</v>
      </c>
      <c r="O51" s="188">
        <f t="shared" si="3"/>
        <v>434276.72185000003</v>
      </c>
      <c r="P51" s="188">
        <f t="shared" si="3"/>
        <v>108211.87</v>
      </c>
      <c r="Q51" s="188">
        <f t="shared" si="3"/>
        <v>0</v>
      </c>
      <c r="R51" s="188">
        <f t="shared" si="3"/>
        <v>0</v>
      </c>
      <c r="S51" s="107"/>
    </row>
    <row r="52" spans="1:19" s="31" customFormat="1" ht="18.75" x14ac:dyDescent="0.3">
      <c r="A52" s="47"/>
      <c r="B52" s="72"/>
      <c r="C52" s="50"/>
      <c r="D52" s="127"/>
      <c r="E52" s="127"/>
      <c r="F52" s="127"/>
      <c r="G52" s="127"/>
      <c r="H52" s="127"/>
      <c r="I52" s="127"/>
      <c r="J52" s="127"/>
      <c r="K52" s="127"/>
      <c r="L52" s="127"/>
      <c r="M52" s="127"/>
      <c r="N52" s="127"/>
      <c r="O52" s="127"/>
      <c r="P52" s="127"/>
      <c r="Q52" s="127"/>
      <c r="R52" s="127"/>
    </row>
    <row r="53" spans="1:19" s="31" customFormat="1" ht="18.75" x14ac:dyDescent="0.3">
      <c r="A53" s="47" t="s">
        <v>815</v>
      </c>
      <c r="B53" s="73"/>
      <c r="C53" s="34"/>
      <c r="D53" s="128"/>
      <c r="E53" s="128"/>
      <c r="F53" s="128"/>
      <c r="G53" s="128"/>
      <c r="H53" s="128"/>
      <c r="I53" s="128"/>
      <c r="J53" s="128"/>
      <c r="K53" s="128"/>
      <c r="L53" s="128"/>
      <c r="M53" s="128"/>
      <c r="N53" s="128"/>
      <c r="O53" s="128"/>
      <c r="P53" s="128"/>
      <c r="Q53" s="128"/>
      <c r="R53" s="128"/>
    </row>
    <row r="54" spans="1:19" x14ac:dyDescent="0.25">
      <c r="A54" s="1"/>
      <c r="B54" s="34" t="s">
        <v>752</v>
      </c>
      <c r="C54" s="3"/>
      <c r="D54" s="107"/>
      <c r="E54" s="107"/>
      <c r="F54" s="107"/>
      <c r="G54" s="107"/>
      <c r="H54" s="107"/>
      <c r="I54" s="107"/>
      <c r="J54" s="107"/>
      <c r="K54" s="107"/>
      <c r="L54" s="107"/>
      <c r="M54" s="107"/>
      <c r="N54" s="107"/>
      <c r="O54" s="107"/>
      <c r="P54" s="107"/>
      <c r="Q54" s="107"/>
      <c r="R54" s="107"/>
    </row>
    <row r="55" spans="1:19" x14ac:dyDescent="0.25">
      <c r="A55" s="36"/>
      <c r="B55" s="67" t="str">
        <f>'Expenses Summary'!B8</f>
        <v>1100</v>
      </c>
      <c r="C55" s="67" t="str">
        <f>'Expenses Summary'!C8</f>
        <v>Teachers'  Salaries</v>
      </c>
      <c r="D55" s="64">
        <f>IF('Expenses Summary'!$D8="","",IF('Cash Flow %s Yr1'!D55="","",'Cash Flow %s Yr1'!D55*'Expenses Summary'!$D8))</f>
        <v>0</v>
      </c>
      <c r="E55" s="64">
        <f>IF('Expenses Summary'!$D8="","",IF('Cash Flow %s Yr1'!E55="","",'Cash Flow %s Yr1'!E55*'Expenses Summary'!$D8))</f>
        <v>103519.228</v>
      </c>
      <c r="F55" s="64">
        <f>IF('Expenses Summary'!$D8="","",IF('Cash Flow %s Yr1'!F55="","",'Cash Flow %s Yr1'!F55*'Expenses Summary'!$D8))</f>
        <v>103519.228</v>
      </c>
      <c r="G55" s="64">
        <f>IF('Expenses Summary'!$D8="","",IF('Cash Flow %s Yr1'!G55="","",'Cash Flow %s Yr1'!G55*'Expenses Summary'!$D8))</f>
        <v>103519.228</v>
      </c>
      <c r="H55" s="64">
        <f>IF('Expenses Summary'!$D8="","",IF('Cash Flow %s Yr1'!H55="","",'Cash Flow %s Yr1'!H55*'Expenses Summary'!$D8))</f>
        <v>103519.228</v>
      </c>
      <c r="I55" s="64">
        <f>IF('Expenses Summary'!$D8="","",IF('Cash Flow %s Yr1'!I55="","",'Cash Flow %s Yr1'!I55*'Expenses Summary'!$D8))</f>
        <v>103519.228</v>
      </c>
      <c r="J55" s="64">
        <f>IF('Expenses Summary'!$D8="","",IF('Cash Flow %s Yr1'!J55="","",'Cash Flow %s Yr1'!J55*'Expenses Summary'!$D8))</f>
        <v>103519.228</v>
      </c>
      <c r="K55" s="64">
        <f>IF('Expenses Summary'!$D8="","",IF('Cash Flow %s Yr1'!K55="","",'Cash Flow %s Yr1'!K55*'Expenses Summary'!$D8))</f>
        <v>103519.228</v>
      </c>
      <c r="L55" s="64">
        <f>IF('Expenses Summary'!$D8="","",IF('Cash Flow %s Yr1'!L55="","",'Cash Flow %s Yr1'!L55*'Expenses Summary'!$D8))</f>
        <v>103519.228</v>
      </c>
      <c r="M55" s="64">
        <f>IF('Expenses Summary'!$D8="","",IF('Cash Flow %s Yr1'!M55="","",'Cash Flow %s Yr1'!M55*'Expenses Summary'!$D8))</f>
        <v>103519.228</v>
      </c>
      <c r="N55" s="64">
        <f>IF('Expenses Summary'!$D8="","",IF('Cash Flow %s Yr1'!N55="","",'Cash Flow %s Yr1'!N55*'Expenses Summary'!$D8))</f>
        <v>103519.228</v>
      </c>
      <c r="O55" s="64">
        <f>IF('Expenses Summary'!$D8="","",IF('Cash Flow %s Yr1'!O55="","",'Cash Flow %s Yr1'!O55*'Expenses Summary'!$D8))</f>
        <v>93392.347000000009</v>
      </c>
      <c r="P55" s="129"/>
      <c r="Q55" s="129"/>
      <c r="R55" s="129"/>
      <c r="S55" s="111">
        <f>IF(SUM(D55:R55)&gt;0,SUM(D55:R55)/'Expenses Summary'!$D8,"")</f>
        <v>1.0030000000000001</v>
      </c>
    </row>
    <row r="56" spans="1:19" x14ac:dyDescent="0.25">
      <c r="A56" s="36"/>
      <c r="B56" s="67" t="str">
        <f>'Expenses Summary'!B9</f>
        <v>1105</v>
      </c>
      <c r="C56" s="67" t="str">
        <f>'Expenses Summary'!C9</f>
        <v>Teachers'  Salaries - Extra Duty Pay</v>
      </c>
      <c r="D56" s="64" t="str">
        <f>IF('Expenses Summary'!$D9="","",IF('Cash Flow %s Yr1'!D56="","",'Cash Flow %s Yr1'!D56*'Expenses Summary'!$D9))</f>
        <v/>
      </c>
      <c r="E56" s="64" t="str">
        <f>IF('Expenses Summary'!$D9="","",IF('Cash Flow %s Yr1'!E56="","",'Cash Flow %s Yr1'!E56*'Expenses Summary'!$D9))</f>
        <v/>
      </c>
      <c r="F56" s="64" t="str">
        <f>IF('Expenses Summary'!$D9="","",IF('Cash Flow %s Yr1'!F56="","",'Cash Flow %s Yr1'!F56*'Expenses Summary'!$D9))</f>
        <v/>
      </c>
      <c r="G56" s="64" t="str">
        <f>IF('Expenses Summary'!$D9="","",IF('Cash Flow %s Yr1'!G56="","",'Cash Flow %s Yr1'!G56*'Expenses Summary'!$D9))</f>
        <v/>
      </c>
      <c r="H56" s="64" t="str">
        <f>IF('Expenses Summary'!$D9="","",IF('Cash Flow %s Yr1'!H56="","",'Cash Flow %s Yr1'!H56*'Expenses Summary'!$D9))</f>
        <v/>
      </c>
      <c r="I56" s="64">
        <f>IF('Expenses Summary'!$D9="","",IF('Cash Flow %s Yr1'!I56="","",'Cash Flow %s Yr1'!I56*'Expenses Summary'!$D9))</f>
        <v>-17740</v>
      </c>
      <c r="J56" s="64" t="str">
        <f>IF('Expenses Summary'!$D9="","",IF('Cash Flow %s Yr1'!J56="","",'Cash Flow %s Yr1'!J56*'Expenses Summary'!$D9))</f>
        <v/>
      </c>
      <c r="K56" s="64" t="str">
        <f>IF('Expenses Summary'!$D9="","",IF('Cash Flow %s Yr1'!K56="","",'Cash Flow %s Yr1'!K56*'Expenses Summary'!$D9))</f>
        <v/>
      </c>
      <c r="L56" s="64" t="str">
        <f>IF('Expenses Summary'!$D9="","",IF('Cash Flow %s Yr1'!L56="","",'Cash Flow %s Yr1'!L56*'Expenses Summary'!$D9))</f>
        <v/>
      </c>
      <c r="M56" s="64" t="str">
        <f>IF('Expenses Summary'!$D9="","",IF('Cash Flow %s Yr1'!M56="","",'Cash Flow %s Yr1'!M56*'Expenses Summary'!$D9))</f>
        <v/>
      </c>
      <c r="N56" s="64" t="str">
        <f>IF('Expenses Summary'!$D9="","",IF('Cash Flow %s Yr1'!N56="","",'Cash Flow %s Yr1'!N56*'Expenses Summary'!$D9))</f>
        <v/>
      </c>
      <c r="O56" s="64" t="str">
        <f>IF('Expenses Summary'!$D9="","",IF('Cash Flow %s Yr1'!O56="","",'Cash Flow %s Yr1'!O56*'Expenses Summary'!$D9))</f>
        <v/>
      </c>
      <c r="P56" s="129"/>
      <c r="Q56" s="129"/>
      <c r="R56" s="129"/>
      <c r="S56" s="111" t="str">
        <f>IF(SUM(D56:R56)&gt;0,SUM(D56:R56)/'Expenses Summary'!$D9,"")</f>
        <v/>
      </c>
    </row>
    <row r="57" spans="1:19" x14ac:dyDescent="0.25">
      <c r="A57" s="36"/>
      <c r="B57" s="67" t="str">
        <f>'Expenses Summary'!B10</f>
        <v>1120</v>
      </c>
      <c r="C57" s="67" t="str">
        <f>'Expenses Summary'!C10</f>
        <v>Substitute Expense</v>
      </c>
      <c r="D57" s="64">
        <f>IF('Expenses Summary'!$D10="","",IF('Cash Flow %s Yr1'!D57="","",'Cash Flow %s Yr1'!D57*'Expenses Summary'!$D10))</f>
        <v>0</v>
      </c>
      <c r="E57" s="64">
        <f>IF('Expenses Summary'!$D10="","",IF('Cash Flow %s Yr1'!E57="","",'Cash Flow %s Yr1'!E57*'Expenses Summary'!$D10))</f>
        <v>1600</v>
      </c>
      <c r="F57" s="64">
        <f>IF('Expenses Summary'!$D10="","",IF('Cash Flow %s Yr1'!F57="","",'Cash Flow %s Yr1'!F57*'Expenses Summary'!$D10))</f>
        <v>3200</v>
      </c>
      <c r="G57" s="64">
        <f>IF('Expenses Summary'!$D10="","",IF('Cash Flow %s Yr1'!G57="","",'Cash Flow %s Yr1'!G57*'Expenses Summary'!$D10))</f>
        <v>3200</v>
      </c>
      <c r="H57" s="64">
        <f>IF('Expenses Summary'!$D10="","",IF('Cash Flow %s Yr1'!H57="","",'Cash Flow %s Yr1'!H57*'Expenses Summary'!$D10))</f>
        <v>3200</v>
      </c>
      <c r="I57" s="64">
        <f>IF('Expenses Summary'!$D10="","",IF('Cash Flow %s Yr1'!I57="","",'Cash Flow %s Yr1'!I57*'Expenses Summary'!$D10))</f>
        <v>3200</v>
      </c>
      <c r="J57" s="64">
        <f>IF('Expenses Summary'!$D10="","",IF('Cash Flow %s Yr1'!J57="","",'Cash Flow %s Yr1'!J57*'Expenses Summary'!$D10))</f>
        <v>3200</v>
      </c>
      <c r="K57" s="64">
        <f>IF('Expenses Summary'!$D10="","",IF('Cash Flow %s Yr1'!K57="","",'Cash Flow %s Yr1'!K57*'Expenses Summary'!$D10))</f>
        <v>3200</v>
      </c>
      <c r="L57" s="64">
        <f>IF('Expenses Summary'!$D10="","",IF('Cash Flow %s Yr1'!L57="","",'Cash Flow %s Yr1'!L57*'Expenses Summary'!$D10))</f>
        <v>3200</v>
      </c>
      <c r="M57" s="64">
        <f>IF('Expenses Summary'!$D10="","",IF('Cash Flow %s Yr1'!M57="","",'Cash Flow %s Yr1'!M57*'Expenses Summary'!$D10))</f>
        <v>3200</v>
      </c>
      <c r="N57" s="64">
        <f>IF('Expenses Summary'!$D10="","",IF('Cash Flow %s Yr1'!N57="","",'Cash Flow %s Yr1'!N57*'Expenses Summary'!$D10))</f>
        <v>3200</v>
      </c>
      <c r="O57" s="64">
        <f>IF('Expenses Summary'!$D10="","",IF('Cash Flow %s Yr1'!O57="","",'Cash Flow %s Yr1'!O57*'Expenses Summary'!$D10))</f>
        <v>1600</v>
      </c>
      <c r="P57" s="129"/>
      <c r="Q57" s="129"/>
      <c r="R57" s="129"/>
      <c r="S57" s="111">
        <f>IF(SUM(D57:R57)&gt;0,SUM(D57:R57)/'Expenses Summary'!$D10,"")</f>
        <v>1</v>
      </c>
    </row>
    <row r="58" spans="1:19" x14ac:dyDescent="0.25">
      <c r="A58" s="36"/>
      <c r="B58" s="67" t="str">
        <f>'Expenses Summary'!B11</f>
        <v>1200</v>
      </c>
      <c r="C58" s="67" t="str">
        <f>'Expenses Summary'!C11</f>
        <v>Certificated Pupil Support Salaries</v>
      </c>
      <c r="D58" s="64">
        <f>IF('Expenses Summary'!$D11="","",IF('Cash Flow %s Yr1'!D58="","",'Cash Flow %s Yr1'!D58*'Expenses Summary'!$D11))</f>
        <v>0</v>
      </c>
      <c r="E58" s="64">
        <f>IF('Expenses Summary'!$D11="","",IF('Cash Flow %s Yr1'!E58="","",'Cash Flow %s Yr1'!E58*'Expenses Summary'!$D11))</f>
        <v>0</v>
      </c>
      <c r="F58" s="64">
        <f>IF('Expenses Summary'!$D11="","",IF('Cash Flow %s Yr1'!F58="","",'Cash Flow %s Yr1'!F58*'Expenses Summary'!$D11))</f>
        <v>165</v>
      </c>
      <c r="G58" s="64">
        <f>IF('Expenses Summary'!$D11="","",IF('Cash Flow %s Yr1'!G58="","",'Cash Flow %s Yr1'!G58*'Expenses Summary'!$D11))</f>
        <v>165</v>
      </c>
      <c r="H58" s="64">
        <f>IF('Expenses Summary'!$D11="","",IF('Cash Flow %s Yr1'!H58="","",'Cash Flow %s Yr1'!H58*'Expenses Summary'!$D11))</f>
        <v>165</v>
      </c>
      <c r="I58" s="64">
        <f>IF('Expenses Summary'!$D11="","",IF('Cash Flow %s Yr1'!I58="","",'Cash Flow %s Yr1'!I58*'Expenses Summary'!$D11))</f>
        <v>165</v>
      </c>
      <c r="J58" s="64">
        <f>IF('Expenses Summary'!$D11="","",IF('Cash Flow %s Yr1'!J58="","",'Cash Flow %s Yr1'!J58*'Expenses Summary'!$D11))</f>
        <v>165</v>
      </c>
      <c r="K58" s="64">
        <f>IF('Expenses Summary'!$D11="","",IF('Cash Flow %s Yr1'!K58="","",'Cash Flow %s Yr1'!K58*'Expenses Summary'!$D11))</f>
        <v>165</v>
      </c>
      <c r="L58" s="64">
        <f>IF('Expenses Summary'!$D11="","",IF('Cash Flow %s Yr1'!L58="","",'Cash Flow %s Yr1'!L58*'Expenses Summary'!$D11))</f>
        <v>165</v>
      </c>
      <c r="M58" s="64">
        <f>IF('Expenses Summary'!$D11="","",IF('Cash Flow %s Yr1'!M58="","",'Cash Flow %s Yr1'!M58*'Expenses Summary'!$D11))</f>
        <v>165</v>
      </c>
      <c r="N58" s="64">
        <f>IF('Expenses Summary'!$D11="","",IF('Cash Flow %s Yr1'!N58="","",'Cash Flow %s Yr1'!N58*'Expenses Summary'!$D11))</f>
        <v>165</v>
      </c>
      <c r="O58" s="64">
        <f>IF('Expenses Summary'!$D11="","",IF('Cash Flow %s Yr1'!O58="","",'Cash Flow %s Yr1'!O58*'Expenses Summary'!$D11))</f>
        <v>165</v>
      </c>
      <c r="P58" s="129"/>
      <c r="Q58" s="129"/>
      <c r="R58" s="129"/>
      <c r="S58" s="111">
        <f>IF(SUM(D58:R58)&gt;0,SUM(D58:R58)/'Expenses Summary'!$D11,"")</f>
        <v>1</v>
      </c>
    </row>
    <row r="59" spans="1:19" x14ac:dyDescent="0.25">
      <c r="A59" s="36"/>
      <c r="B59" s="67" t="str">
        <f>'Expenses Summary'!B13</f>
        <v>1300</v>
      </c>
      <c r="C59" s="67" t="str">
        <f>'Expenses Summary'!C13</f>
        <v>Certificated Supervisor and Administrator Salaries</v>
      </c>
      <c r="D59" s="64">
        <f>IF('Expenses Summary'!$D13="","",IF('Cash Flow %s Yr1'!D59="","",'Cash Flow %s Yr1'!D59*'Expenses Summary'!$D13))</f>
        <v>12578.982</v>
      </c>
      <c r="E59" s="64">
        <f>IF('Expenses Summary'!$D13="","",IF('Cash Flow %s Yr1'!E59="","",'Cash Flow %s Yr1'!E59*'Expenses Summary'!$D13))</f>
        <v>12578.982</v>
      </c>
      <c r="F59" s="64">
        <f>IF('Expenses Summary'!$D13="","",IF('Cash Flow %s Yr1'!F59="","",'Cash Flow %s Yr1'!F59*'Expenses Summary'!$D13))</f>
        <v>12578.982</v>
      </c>
      <c r="G59" s="64">
        <f>IF('Expenses Summary'!$D13="","",IF('Cash Flow %s Yr1'!G59="","",'Cash Flow %s Yr1'!G59*'Expenses Summary'!$D13))</f>
        <v>12578.982</v>
      </c>
      <c r="H59" s="64">
        <f>IF('Expenses Summary'!$D13="","",IF('Cash Flow %s Yr1'!H59="","",'Cash Flow %s Yr1'!H59*'Expenses Summary'!$D13))</f>
        <v>12578.982</v>
      </c>
      <c r="I59" s="64">
        <f>IF('Expenses Summary'!$D13="","",IF('Cash Flow %s Yr1'!I59="","",'Cash Flow %s Yr1'!I59*'Expenses Summary'!$D13))</f>
        <v>12578.982</v>
      </c>
      <c r="J59" s="64">
        <f>IF('Expenses Summary'!$D13="","",IF('Cash Flow %s Yr1'!J59="","",'Cash Flow %s Yr1'!J59*'Expenses Summary'!$D13))</f>
        <v>12578.982</v>
      </c>
      <c r="K59" s="64">
        <f>IF('Expenses Summary'!$D13="","",IF('Cash Flow %s Yr1'!K59="","",'Cash Flow %s Yr1'!K59*'Expenses Summary'!$D13))</f>
        <v>12578.982</v>
      </c>
      <c r="L59" s="64">
        <f>IF('Expenses Summary'!$D13="","",IF('Cash Flow %s Yr1'!L59="","",'Cash Flow %s Yr1'!L59*'Expenses Summary'!$D13))</f>
        <v>12730.536</v>
      </c>
      <c r="M59" s="64">
        <f>IF('Expenses Summary'!$D13="","",IF('Cash Flow %s Yr1'!M59="","",'Cash Flow %s Yr1'!M59*'Expenses Summary'!$D13))</f>
        <v>12730.536</v>
      </c>
      <c r="N59" s="64">
        <f>IF('Expenses Summary'!$D13="","",IF('Cash Flow %s Yr1'!N59="","",'Cash Flow %s Yr1'!N59*'Expenses Summary'!$D13))</f>
        <v>12730.536</v>
      </c>
      <c r="O59" s="64">
        <f>IF('Expenses Summary'!$D13="","",IF('Cash Flow %s Yr1'!O59="","",'Cash Flow %s Yr1'!O59*'Expenses Summary'!$D13))</f>
        <v>12730.536</v>
      </c>
      <c r="P59" s="129"/>
      <c r="Q59" s="129"/>
      <c r="R59" s="129"/>
      <c r="S59" s="111">
        <f>IF(SUM(D59:R59)&gt;0,SUM(D59:R59)/'Expenses Summary'!$D13,"")</f>
        <v>1</v>
      </c>
    </row>
    <row r="60" spans="1:19" x14ac:dyDescent="0.25">
      <c r="A60" s="36"/>
      <c r="B60" s="67" t="str">
        <f>'Expenses Summary'!B14</f>
        <v>1305</v>
      </c>
      <c r="C60" s="67" t="str">
        <f>'Expenses Summary'!C14</f>
        <v>Certificated Supervisor and Administrator Extra Duty</v>
      </c>
      <c r="D60" s="64" t="str">
        <f>IF('Expenses Summary'!$D14="","",IF('Cash Flow %s Yr1'!D60="","",'Cash Flow %s Yr1'!D60*'Expenses Summary'!$D14))</f>
        <v/>
      </c>
      <c r="E60" s="64" t="str">
        <f>IF('Expenses Summary'!$D14="","",IF('Cash Flow %s Yr1'!E60="","",'Cash Flow %s Yr1'!E60*'Expenses Summary'!$D14))</f>
        <v/>
      </c>
      <c r="F60" s="64" t="str">
        <f>IF('Expenses Summary'!$D14="","",IF('Cash Flow %s Yr1'!F60="","",'Cash Flow %s Yr1'!F60*'Expenses Summary'!$D14))</f>
        <v/>
      </c>
      <c r="G60" s="64" t="str">
        <f>IF('Expenses Summary'!$D14="","",IF('Cash Flow %s Yr1'!G60="","",'Cash Flow %s Yr1'!G60*'Expenses Summary'!$D14))</f>
        <v/>
      </c>
      <c r="H60" s="64" t="str">
        <f>IF('Expenses Summary'!$D14="","",IF('Cash Flow %s Yr1'!H60="","",'Cash Flow %s Yr1'!H60*'Expenses Summary'!$D14))</f>
        <v/>
      </c>
      <c r="I60" s="64" t="str">
        <f>IF('Expenses Summary'!$D14="","",IF('Cash Flow %s Yr1'!I60="","",'Cash Flow %s Yr1'!I60*'Expenses Summary'!$D14))</f>
        <v/>
      </c>
      <c r="J60" s="64" t="str">
        <f>IF('Expenses Summary'!$D14="","",IF('Cash Flow %s Yr1'!J60="","",'Cash Flow %s Yr1'!J60*'Expenses Summary'!$D14))</f>
        <v/>
      </c>
      <c r="K60" s="64" t="str">
        <f>IF('Expenses Summary'!$D14="","",IF('Cash Flow %s Yr1'!K60="","",'Cash Flow %s Yr1'!K60*'Expenses Summary'!$D14))</f>
        <v/>
      </c>
      <c r="L60" s="64" t="str">
        <f>IF('Expenses Summary'!$D14="","",IF('Cash Flow %s Yr1'!L60="","",'Cash Flow %s Yr1'!L60*'Expenses Summary'!$D14))</f>
        <v/>
      </c>
      <c r="M60" s="64" t="str">
        <f>IF('Expenses Summary'!$D14="","",IF('Cash Flow %s Yr1'!M60="","",'Cash Flow %s Yr1'!M60*'Expenses Summary'!$D14))</f>
        <v/>
      </c>
      <c r="N60" s="64" t="str">
        <f>IF('Expenses Summary'!$D14="","",IF('Cash Flow %s Yr1'!N60="","",'Cash Flow %s Yr1'!N60*'Expenses Summary'!$D14))</f>
        <v/>
      </c>
      <c r="O60" s="64" t="str">
        <f>IF('Expenses Summary'!$D14="","",IF('Cash Flow %s Yr1'!O60="","",'Cash Flow %s Yr1'!O60*'Expenses Summary'!$D14))</f>
        <v/>
      </c>
      <c r="P60" s="129"/>
      <c r="Q60" s="129"/>
      <c r="R60" s="129"/>
      <c r="S60" s="111" t="str">
        <f>IF(SUM(D60:R60)&gt;0,SUM(D60:R60)/'Expenses Summary'!$D14,"")</f>
        <v/>
      </c>
    </row>
    <row r="61" spans="1:19" x14ac:dyDescent="0.25">
      <c r="A61" s="36"/>
      <c r="B61" s="67" t="str">
        <f>'Expenses Summary'!B15</f>
        <v>1900</v>
      </c>
      <c r="C61" s="67" t="str">
        <f>'Expenses Summary'!C15</f>
        <v>Other Certificated Salaries</v>
      </c>
      <c r="D61" s="64">
        <f>IF('Expenses Summary'!$D15="","",IF('Cash Flow %s Yr1'!D61="","",'Cash Flow %s Yr1'!D61*'Expenses Summary'!$D15))</f>
        <v>0</v>
      </c>
      <c r="E61" s="64">
        <f>IF('Expenses Summary'!$D15="","",IF('Cash Flow %s Yr1'!E61="","",'Cash Flow %s Yr1'!E61*'Expenses Summary'!$D15))</f>
        <v>0</v>
      </c>
      <c r="F61" s="64">
        <f>IF('Expenses Summary'!$D15="","",IF('Cash Flow %s Yr1'!F61="","",'Cash Flow %s Yr1'!F61*'Expenses Summary'!$D15))</f>
        <v>0</v>
      </c>
      <c r="G61" s="64">
        <f>IF('Expenses Summary'!$D15="","",IF('Cash Flow %s Yr1'!G61="","",'Cash Flow %s Yr1'!G61*'Expenses Summary'!$D15))</f>
        <v>0</v>
      </c>
      <c r="H61" s="64">
        <f>IF('Expenses Summary'!$D15="","",IF('Cash Flow %s Yr1'!H61="","",'Cash Flow %s Yr1'!H61*'Expenses Summary'!$D15))</f>
        <v>0</v>
      </c>
      <c r="I61" s="64">
        <f>IF('Expenses Summary'!$D15="","",IF('Cash Flow %s Yr1'!I61="","",'Cash Flow %s Yr1'!I61*'Expenses Summary'!$D15))</f>
        <v>0</v>
      </c>
      <c r="J61" s="64">
        <f>IF('Expenses Summary'!$D15="","",IF('Cash Flow %s Yr1'!J61="","",'Cash Flow %s Yr1'!J61*'Expenses Summary'!$D15))</f>
        <v>0</v>
      </c>
      <c r="K61" s="64">
        <f>IF('Expenses Summary'!$D15="","",IF('Cash Flow %s Yr1'!K61="","",'Cash Flow %s Yr1'!K61*'Expenses Summary'!$D15))</f>
        <v>0</v>
      </c>
      <c r="L61" s="64">
        <f>IF('Expenses Summary'!$D15="","",IF('Cash Flow %s Yr1'!L61="","",'Cash Flow %s Yr1'!L61*'Expenses Summary'!$D15))</f>
        <v>0</v>
      </c>
      <c r="M61" s="64">
        <f>IF('Expenses Summary'!$D15="","",IF('Cash Flow %s Yr1'!M61="","",'Cash Flow %s Yr1'!M61*'Expenses Summary'!$D15))</f>
        <v>0</v>
      </c>
      <c r="N61" s="64">
        <f>IF('Expenses Summary'!$D15="","",IF('Cash Flow %s Yr1'!N61="","",'Cash Flow %s Yr1'!N61*'Expenses Summary'!$D15))</f>
        <v>0</v>
      </c>
      <c r="O61" s="64">
        <f>IF('Expenses Summary'!$D15="","",IF('Cash Flow %s Yr1'!O61="","",'Cash Flow %s Yr1'!O61*'Expenses Summary'!$D15))</f>
        <v>0</v>
      </c>
      <c r="P61" s="129"/>
      <c r="Q61" s="129"/>
      <c r="R61" s="129"/>
      <c r="S61" s="111" t="str">
        <f>IF(SUM(D61:R61)&gt;0,SUM(D61:R61)/'Expenses Summary'!$D15,"")</f>
        <v/>
      </c>
    </row>
    <row r="62" spans="1:19" x14ac:dyDescent="0.25">
      <c r="A62" s="36"/>
      <c r="B62" s="67" t="str">
        <f>'Expenses Summary'!B16</f>
        <v>1910</v>
      </c>
      <c r="C62" s="67" t="str">
        <f>'Expenses Summary'!C16</f>
        <v>Other Certificated Overtime</v>
      </c>
      <c r="D62" s="64">
        <f>IF('Expenses Summary'!$D16="","",IF('Cash Flow %s Yr1'!D62="","",'Cash Flow %s Yr1'!D62*'Expenses Summary'!$D16))</f>
        <v>0</v>
      </c>
      <c r="E62" s="64">
        <f>IF('Expenses Summary'!$D16="","",IF('Cash Flow %s Yr1'!E62="","",'Cash Flow %s Yr1'!E62*'Expenses Summary'!$D16))</f>
        <v>0</v>
      </c>
      <c r="F62" s="64">
        <f>IF('Expenses Summary'!$D16="","",IF('Cash Flow %s Yr1'!F62="","",'Cash Flow %s Yr1'!F62*'Expenses Summary'!$D16))</f>
        <v>0</v>
      </c>
      <c r="G62" s="64">
        <f>IF('Expenses Summary'!$D16="","",IF('Cash Flow %s Yr1'!G62="","",'Cash Flow %s Yr1'!G62*'Expenses Summary'!$D16))</f>
        <v>0</v>
      </c>
      <c r="H62" s="64">
        <f>IF('Expenses Summary'!$D16="","",IF('Cash Flow %s Yr1'!H62="","",'Cash Flow %s Yr1'!H62*'Expenses Summary'!$D16))</f>
        <v>0</v>
      </c>
      <c r="I62" s="64">
        <f>IF('Expenses Summary'!$D16="","",IF('Cash Flow %s Yr1'!I62="","",'Cash Flow %s Yr1'!I62*'Expenses Summary'!$D16))</f>
        <v>0</v>
      </c>
      <c r="J62" s="64">
        <f>IF('Expenses Summary'!$D16="","",IF('Cash Flow %s Yr1'!J62="","",'Cash Flow %s Yr1'!J62*'Expenses Summary'!$D16))</f>
        <v>0</v>
      </c>
      <c r="K62" s="64">
        <f>IF('Expenses Summary'!$D16="","",IF('Cash Flow %s Yr1'!K62="","",'Cash Flow %s Yr1'!K62*'Expenses Summary'!$D16))</f>
        <v>0</v>
      </c>
      <c r="L62" s="64">
        <f>IF('Expenses Summary'!$D16="","",IF('Cash Flow %s Yr1'!L62="","",'Cash Flow %s Yr1'!L62*'Expenses Summary'!$D16))</f>
        <v>0</v>
      </c>
      <c r="M62" s="64">
        <f>IF('Expenses Summary'!$D16="","",IF('Cash Flow %s Yr1'!M62="","",'Cash Flow %s Yr1'!M62*'Expenses Summary'!$D16))</f>
        <v>0</v>
      </c>
      <c r="N62" s="64">
        <f>IF('Expenses Summary'!$D16="","",IF('Cash Flow %s Yr1'!N62="","",'Cash Flow %s Yr1'!N62*'Expenses Summary'!$D16))</f>
        <v>0</v>
      </c>
      <c r="O62" s="64">
        <f>IF('Expenses Summary'!$D16="","",IF('Cash Flow %s Yr1'!O62="","",'Cash Flow %s Yr1'!O62*'Expenses Summary'!$D16))</f>
        <v>0</v>
      </c>
      <c r="P62" s="129"/>
      <c r="Q62" s="129"/>
      <c r="R62" s="129"/>
      <c r="S62" s="111" t="str">
        <f>IF(SUM(D62:R62)&gt;0,SUM(D62:R62)/'Expenses Summary'!$D16,"")</f>
        <v/>
      </c>
    </row>
    <row r="63" spans="1:19" x14ac:dyDescent="0.25">
      <c r="A63" s="36"/>
      <c r="B63" s="36" t="s">
        <v>563</v>
      </c>
      <c r="C63" s="34" t="s">
        <v>740</v>
      </c>
      <c r="D63" s="173">
        <f t="shared" ref="D63:I63" si="4">IF(SUM(D54:D62)&gt;0,SUM(D54:D62),"")</f>
        <v>12578.982</v>
      </c>
      <c r="E63" s="173">
        <f t="shared" si="4"/>
        <v>117698.21</v>
      </c>
      <c r="F63" s="173">
        <f t="shared" si="4"/>
        <v>119463.21</v>
      </c>
      <c r="G63" s="173">
        <f t="shared" si="4"/>
        <v>119463.21</v>
      </c>
      <c r="H63" s="173">
        <f t="shared" si="4"/>
        <v>119463.21</v>
      </c>
      <c r="I63" s="173">
        <f t="shared" si="4"/>
        <v>101723.21</v>
      </c>
      <c r="J63" s="173">
        <f t="shared" ref="J63:P63" si="5">IF(SUM(J54:J62)&gt;0,SUM(J54:J62),"")</f>
        <v>119463.21</v>
      </c>
      <c r="K63" s="173">
        <f t="shared" si="5"/>
        <v>119463.21</v>
      </c>
      <c r="L63" s="173">
        <f t="shared" si="5"/>
        <v>119614.764</v>
      </c>
      <c r="M63" s="173">
        <f t="shared" si="5"/>
        <v>119614.764</v>
      </c>
      <c r="N63" s="173">
        <f t="shared" si="5"/>
        <v>119614.764</v>
      </c>
      <c r="O63" s="173">
        <f t="shared" si="5"/>
        <v>107887.883</v>
      </c>
      <c r="P63" s="173" t="str">
        <f t="shared" si="5"/>
        <v/>
      </c>
      <c r="Q63" s="127"/>
      <c r="R63" s="127"/>
      <c r="S63" s="107"/>
    </row>
    <row r="64" spans="1:19" s="31" customFormat="1" x14ac:dyDescent="0.25">
      <c r="A64" s="36"/>
      <c r="B64" s="40"/>
      <c r="C64" s="3"/>
      <c r="D64" s="130"/>
      <c r="E64" s="130"/>
      <c r="F64" s="130"/>
      <c r="G64" s="130"/>
      <c r="H64" s="130"/>
      <c r="I64" s="130"/>
      <c r="J64" s="130"/>
      <c r="K64" s="130"/>
      <c r="L64" s="130"/>
      <c r="M64" s="130"/>
      <c r="N64" s="130"/>
      <c r="O64" s="130"/>
      <c r="P64" s="130"/>
      <c r="Q64" s="130"/>
      <c r="R64" s="130"/>
    </row>
    <row r="65" spans="1:19" s="31" customFormat="1" x14ac:dyDescent="0.25">
      <c r="B65" s="5" t="s">
        <v>753</v>
      </c>
      <c r="C65" s="3"/>
      <c r="D65" s="130"/>
      <c r="E65" s="130"/>
      <c r="F65" s="130"/>
      <c r="G65" s="130"/>
      <c r="H65" s="130"/>
      <c r="I65" s="130"/>
      <c r="J65" s="130"/>
      <c r="K65" s="130"/>
      <c r="L65" s="130"/>
      <c r="M65" s="130"/>
      <c r="N65" s="130"/>
      <c r="O65" s="130"/>
      <c r="P65" s="130"/>
      <c r="Q65" s="130"/>
      <c r="R65" s="130"/>
    </row>
    <row r="66" spans="1:19" s="31" customFormat="1" x14ac:dyDescent="0.25">
      <c r="A66" s="36"/>
      <c r="B66" s="67" t="str">
        <f>'Expenses Summary'!B20</f>
        <v>2100</v>
      </c>
      <c r="C66" s="67" t="str">
        <f>'Expenses Summary'!C20</f>
        <v>Instructional Aide Salaries</v>
      </c>
      <c r="D66" s="64">
        <f>IF('Expenses Summary'!$D20="","",IF('Cash Flow %s Yr1'!D66="","",'Cash Flow %s Yr1'!D66*'Expenses Summary'!$D20))</f>
        <v>320.50400000000002</v>
      </c>
      <c r="E66" s="64">
        <f>IF('Expenses Summary'!$D20="","",IF('Cash Flow %s Yr1'!E66="","",'Cash Flow %s Yr1'!E66*'Expenses Summary'!$D20))</f>
        <v>0</v>
      </c>
      <c r="F66" s="64">
        <f>IF('Expenses Summary'!$D20="","",IF('Cash Flow %s Yr1'!F66="","",'Cash Flow %s Yr1'!F66*'Expenses Summary'!$D20))</f>
        <v>8012.6</v>
      </c>
      <c r="G66" s="64">
        <f>IF('Expenses Summary'!$D20="","",IF('Cash Flow %s Yr1'!G66="","",'Cash Flow %s Yr1'!G66*'Expenses Summary'!$D20))</f>
        <v>8012.6</v>
      </c>
      <c r="H66" s="64">
        <f>IF('Expenses Summary'!$D20="","",IF('Cash Flow %s Yr1'!H66="","",'Cash Flow %s Yr1'!H66*'Expenses Summary'!$D20))</f>
        <v>8012.6</v>
      </c>
      <c r="I66" s="64">
        <f>IF('Expenses Summary'!$D20="","",IF('Cash Flow %s Yr1'!I66="","",'Cash Flow %s Yr1'!I66*'Expenses Summary'!$D20))</f>
        <v>8012.6</v>
      </c>
      <c r="J66" s="64">
        <f>IF('Expenses Summary'!$D20="","",IF('Cash Flow %s Yr1'!J66="","",'Cash Flow %s Yr1'!J66*'Expenses Summary'!$D20))</f>
        <v>8012.6</v>
      </c>
      <c r="K66" s="64">
        <f>IF('Expenses Summary'!$D20="","",IF('Cash Flow %s Yr1'!K66="","",'Cash Flow %s Yr1'!K66*'Expenses Summary'!$D20))</f>
        <v>8012.6</v>
      </c>
      <c r="L66" s="64">
        <f>IF('Expenses Summary'!$D20="","",IF('Cash Flow %s Yr1'!L66="","",'Cash Flow %s Yr1'!L66*'Expenses Summary'!$D20))</f>
        <v>8012.6</v>
      </c>
      <c r="M66" s="64">
        <f>IF('Expenses Summary'!$D20="","",IF('Cash Flow %s Yr1'!M66="","",'Cash Flow %s Yr1'!M66*'Expenses Summary'!$D20))</f>
        <v>8012.6</v>
      </c>
      <c r="N66" s="64">
        <f>IF('Expenses Summary'!$D20="","",IF('Cash Flow %s Yr1'!N66="","",'Cash Flow %s Yr1'!N66*'Expenses Summary'!$D20))</f>
        <v>8012.6</v>
      </c>
      <c r="O66" s="64">
        <f>IF('Expenses Summary'!$D20="","",IF('Cash Flow %s Yr1'!O66="","",'Cash Flow %s Yr1'!O66*'Expenses Summary'!$D20))</f>
        <v>7692.0960000000005</v>
      </c>
      <c r="P66" s="129"/>
      <c r="Q66" s="129"/>
      <c r="R66" s="129"/>
      <c r="S66" s="111">
        <f>IF(SUM(D66:R66)&gt;0,SUM(D66:R66)/'Expenses Summary'!$D20,"")</f>
        <v>1</v>
      </c>
    </row>
    <row r="67" spans="1:19" s="31" customFormat="1" x14ac:dyDescent="0.25">
      <c r="A67" s="36"/>
      <c r="B67" s="67" t="str">
        <f>'Expenses Summary'!B21</f>
        <v>2110</v>
      </c>
      <c r="C67" s="67" t="str">
        <f>'Expenses Summary'!C21</f>
        <v>Instructional Aide Salaries</v>
      </c>
      <c r="D67" s="64">
        <f>IF('Expenses Summary'!$D21="","",IF('Cash Flow %s Yr1'!D67="","",'Cash Flow %s Yr1'!D67*'Expenses Summary'!$D21))</f>
        <v>0</v>
      </c>
      <c r="E67" s="64">
        <f>IF('Expenses Summary'!$D21="","",IF('Cash Flow %s Yr1'!E67="","",'Cash Flow %s Yr1'!E67*'Expenses Summary'!$D21))</f>
        <v>0</v>
      </c>
      <c r="F67" s="64">
        <f>IF('Expenses Summary'!$D21="","",IF('Cash Flow %s Yr1'!F67="","",'Cash Flow %s Yr1'!F67*'Expenses Summary'!$D21))</f>
        <v>0</v>
      </c>
      <c r="G67" s="64">
        <f>IF('Expenses Summary'!$D21="","",IF('Cash Flow %s Yr1'!G67="","",'Cash Flow %s Yr1'!G67*'Expenses Summary'!$D21))</f>
        <v>0</v>
      </c>
      <c r="H67" s="64">
        <f>IF('Expenses Summary'!$D21="","",IF('Cash Flow %s Yr1'!H67="","",'Cash Flow %s Yr1'!H67*'Expenses Summary'!$D21))</f>
        <v>0</v>
      </c>
      <c r="I67" s="64">
        <f>IF('Expenses Summary'!$D21="","",IF('Cash Flow %s Yr1'!I67="","",'Cash Flow %s Yr1'!I67*'Expenses Summary'!$D21))</f>
        <v>0</v>
      </c>
      <c r="J67" s="64">
        <f>IF('Expenses Summary'!$D21="","",IF('Cash Flow %s Yr1'!J67="","",'Cash Flow %s Yr1'!J67*'Expenses Summary'!$D21))</f>
        <v>0</v>
      </c>
      <c r="K67" s="64">
        <f>IF('Expenses Summary'!$D21="","",IF('Cash Flow %s Yr1'!K67="","",'Cash Flow %s Yr1'!K67*'Expenses Summary'!$D21))</f>
        <v>0</v>
      </c>
      <c r="L67" s="64">
        <f>IF('Expenses Summary'!$D21="","",IF('Cash Flow %s Yr1'!L67="","",'Cash Flow %s Yr1'!L67*'Expenses Summary'!$D21))</f>
        <v>0</v>
      </c>
      <c r="M67" s="64">
        <f>IF('Expenses Summary'!$D21="","",IF('Cash Flow %s Yr1'!M67="","",'Cash Flow %s Yr1'!M67*'Expenses Summary'!$D21))</f>
        <v>0</v>
      </c>
      <c r="N67" s="64">
        <f>IF('Expenses Summary'!$D21="","",IF('Cash Flow %s Yr1'!N67="","",'Cash Flow %s Yr1'!N67*'Expenses Summary'!$D21))</f>
        <v>0</v>
      </c>
      <c r="O67" s="64">
        <f>IF('Expenses Summary'!$D21="","",IF('Cash Flow %s Yr1'!O67="","",'Cash Flow %s Yr1'!O67*'Expenses Summary'!$D21))</f>
        <v>0</v>
      </c>
      <c r="P67" s="129"/>
      <c r="Q67" s="129"/>
      <c r="R67" s="129"/>
      <c r="S67" s="111" t="str">
        <f>IF(SUM(D67:R67)&gt;0,SUM(D67:R67)/'Expenses Summary'!$D21,"")</f>
        <v/>
      </c>
    </row>
    <row r="68" spans="1:19" s="31" customFormat="1" x14ac:dyDescent="0.25">
      <c r="A68" s="36"/>
      <c r="B68" s="67" t="str">
        <f>'Expenses Summary'!B22</f>
        <v>2200</v>
      </c>
      <c r="C68" s="67" t="str">
        <f>'Expenses Summary'!C22</f>
        <v>Classified Support Salaries</v>
      </c>
      <c r="D68" s="64">
        <f>IF('Expenses Summary'!$D22="","",IF('Cash Flow %s Yr1'!D68="","",'Cash Flow %s Yr1'!D68*'Expenses Summary'!$D22))</f>
        <v>0</v>
      </c>
      <c r="E68" s="64">
        <f>IF('Expenses Summary'!$D22="","",IF('Cash Flow %s Yr1'!E68="","",'Cash Flow %s Yr1'!E68*'Expenses Summary'!$D22))</f>
        <v>0</v>
      </c>
      <c r="F68" s="64">
        <f>IF('Expenses Summary'!$D22="","",IF('Cash Flow %s Yr1'!F68="","",'Cash Flow %s Yr1'!F68*'Expenses Summary'!$D22))</f>
        <v>8202.9</v>
      </c>
      <c r="G68" s="64">
        <f>IF('Expenses Summary'!$D22="","",IF('Cash Flow %s Yr1'!G68="","",'Cash Flow %s Yr1'!G68*'Expenses Summary'!$D22))</f>
        <v>8202.9</v>
      </c>
      <c r="H68" s="64">
        <f>IF('Expenses Summary'!$D22="","",IF('Cash Flow %s Yr1'!H68="","",'Cash Flow %s Yr1'!H68*'Expenses Summary'!$D22))</f>
        <v>8202.9</v>
      </c>
      <c r="I68" s="64">
        <f>IF('Expenses Summary'!$D22="","",IF('Cash Flow %s Yr1'!I68="","",'Cash Flow %s Yr1'!I68*'Expenses Summary'!$D22))</f>
        <v>8202.9</v>
      </c>
      <c r="J68" s="64">
        <f>IF('Expenses Summary'!$D22="","",IF('Cash Flow %s Yr1'!J68="","",'Cash Flow %s Yr1'!J68*'Expenses Summary'!$D22))</f>
        <v>8202.9</v>
      </c>
      <c r="K68" s="64">
        <f>IF('Expenses Summary'!$D22="","",IF('Cash Flow %s Yr1'!K68="","",'Cash Flow %s Yr1'!K68*'Expenses Summary'!$D22))</f>
        <v>8202.9</v>
      </c>
      <c r="L68" s="64">
        <f>IF('Expenses Summary'!$D22="","",IF('Cash Flow %s Yr1'!L68="","",'Cash Flow %s Yr1'!L68*'Expenses Summary'!$D22))</f>
        <v>8202.9</v>
      </c>
      <c r="M68" s="64">
        <f>IF('Expenses Summary'!$D22="","",IF('Cash Flow %s Yr1'!M68="","",'Cash Flow %s Yr1'!M68*'Expenses Summary'!$D22))</f>
        <v>8202.9</v>
      </c>
      <c r="N68" s="64">
        <f>IF('Expenses Summary'!$D22="","",IF('Cash Flow %s Yr1'!N68="","",'Cash Flow %s Yr1'!N68*'Expenses Summary'!$D22))</f>
        <v>8202.9</v>
      </c>
      <c r="O68" s="64">
        <f>IF('Expenses Summary'!$D22="","",IF('Cash Flow %s Yr1'!O68="","",'Cash Flow %s Yr1'!O68*'Expenses Summary'!$D22))</f>
        <v>8202.9</v>
      </c>
      <c r="P68" s="129"/>
      <c r="Q68" s="129"/>
      <c r="R68" s="129"/>
      <c r="S68" s="111">
        <f>IF(SUM(D68:R68)&gt;0,SUM(D68:R68)/'Expenses Summary'!$D22,"")</f>
        <v>0.99999999999999978</v>
      </c>
    </row>
    <row r="69" spans="1:19" s="31" customFormat="1" x14ac:dyDescent="0.25">
      <c r="A69" s="36"/>
      <c r="B69" s="67" t="str">
        <f>'Expenses Summary'!B23</f>
        <v>2200</v>
      </c>
      <c r="C69" s="67" t="str">
        <f>'Expenses Summary'!C23</f>
        <v>Classified Support Salaries</v>
      </c>
      <c r="D69" s="64">
        <f>IF('Expenses Summary'!$D23="","",IF('Cash Flow %s Yr1'!D69="","",'Cash Flow %s Yr1'!D69*'Expenses Summary'!$D23))</f>
        <v>0</v>
      </c>
      <c r="E69" s="64">
        <f>IF('Expenses Summary'!$D23="","",IF('Cash Flow %s Yr1'!E69="","",'Cash Flow %s Yr1'!E69*'Expenses Summary'!$D23))</f>
        <v>0</v>
      </c>
      <c r="F69" s="64">
        <f>IF('Expenses Summary'!$D23="","",IF('Cash Flow %s Yr1'!F69="","",'Cash Flow %s Yr1'!F69*'Expenses Summary'!$D23))</f>
        <v>-856.90000000000009</v>
      </c>
      <c r="G69" s="64">
        <f>IF('Expenses Summary'!$D23="","",IF('Cash Flow %s Yr1'!G69="","",'Cash Flow %s Yr1'!G69*'Expenses Summary'!$D23))</f>
        <v>-856.90000000000009</v>
      </c>
      <c r="H69" s="64">
        <f>IF('Expenses Summary'!$D23="","",IF('Cash Flow %s Yr1'!H69="","",'Cash Flow %s Yr1'!H69*'Expenses Summary'!$D23))</f>
        <v>-856.90000000000009</v>
      </c>
      <c r="I69" s="64">
        <f>IF('Expenses Summary'!$D23="","",IF('Cash Flow %s Yr1'!I69="","",'Cash Flow %s Yr1'!I69*'Expenses Summary'!$D23))</f>
        <v>-856.90000000000009</v>
      </c>
      <c r="J69" s="64">
        <f>IF('Expenses Summary'!$D23="","",IF('Cash Flow %s Yr1'!J69="","",'Cash Flow %s Yr1'!J69*'Expenses Summary'!$D23))</f>
        <v>-856.90000000000009</v>
      </c>
      <c r="K69" s="64">
        <f>IF('Expenses Summary'!$D23="","",IF('Cash Flow %s Yr1'!K69="","",'Cash Flow %s Yr1'!K69*'Expenses Summary'!$D23))</f>
        <v>-856.90000000000009</v>
      </c>
      <c r="L69" s="64">
        <f>IF('Expenses Summary'!$D23="","",IF('Cash Flow %s Yr1'!L69="","",'Cash Flow %s Yr1'!L69*'Expenses Summary'!$D23))</f>
        <v>-856.90000000000009</v>
      </c>
      <c r="M69" s="64">
        <f>IF('Expenses Summary'!$D23="","",IF('Cash Flow %s Yr1'!M69="","",'Cash Flow %s Yr1'!M69*'Expenses Summary'!$D23))</f>
        <v>-856.90000000000009</v>
      </c>
      <c r="N69" s="64">
        <f>IF('Expenses Summary'!$D23="","",IF('Cash Flow %s Yr1'!N69="","",'Cash Flow %s Yr1'!N69*'Expenses Summary'!$D23))</f>
        <v>-856.90000000000009</v>
      </c>
      <c r="O69" s="64">
        <f>IF('Expenses Summary'!$D23="","",IF('Cash Flow %s Yr1'!O69="","",'Cash Flow %s Yr1'!O69*'Expenses Summary'!$D23))</f>
        <v>-856.90000000000009</v>
      </c>
      <c r="P69" s="129"/>
      <c r="Q69" s="129"/>
      <c r="R69" s="129"/>
      <c r="S69" s="111" t="str">
        <f>IF(SUM(D69:R69)&gt;0,SUM(D69:R69)/'Expenses Summary'!$D23,"")</f>
        <v/>
      </c>
    </row>
    <row r="70" spans="1:19" s="31" customFormat="1" x14ac:dyDescent="0.25">
      <c r="A70" s="36"/>
      <c r="B70" s="67" t="str">
        <f>'Expenses Summary'!B24</f>
        <v>2300</v>
      </c>
      <c r="C70" s="67" t="str">
        <f>'Expenses Summary'!C24</f>
        <v>Classified Supervisor and Administrator Salaries</v>
      </c>
      <c r="D70" s="64">
        <f>IF('Expenses Summary'!$D24="","",IF('Cash Flow %s Yr1'!D70="","",'Cash Flow %s Yr1'!D70*'Expenses Summary'!$D24))</f>
        <v>0</v>
      </c>
      <c r="E70" s="64">
        <f>IF('Expenses Summary'!$D24="","",IF('Cash Flow %s Yr1'!E70="","",'Cash Flow %s Yr1'!E70*'Expenses Summary'!$D24))</f>
        <v>0</v>
      </c>
      <c r="F70" s="64">
        <f>IF('Expenses Summary'!$D24="","",IF('Cash Flow %s Yr1'!F70="","",'Cash Flow %s Yr1'!F70*'Expenses Summary'!$D24))</f>
        <v>0</v>
      </c>
      <c r="G70" s="64">
        <f>IF('Expenses Summary'!$D24="","",IF('Cash Flow %s Yr1'!G70="","",'Cash Flow %s Yr1'!G70*'Expenses Summary'!$D24))</f>
        <v>0</v>
      </c>
      <c r="H70" s="64">
        <f>IF('Expenses Summary'!$D24="","",IF('Cash Flow %s Yr1'!H70="","",'Cash Flow %s Yr1'!H70*'Expenses Summary'!$D24))</f>
        <v>0</v>
      </c>
      <c r="I70" s="64">
        <f>IF('Expenses Summary'!$D24="","",IF('Cash Flow %s Yr1'!I70="","",'Cash Flow %s Yr1'!I70*'Expenses Summary'!$D24))</f>
        <v>0</v>
      </c>
      <c r="J70" s="64">
        <f>IF('Expenses Summary'!$D24="","",IF('Cash Flow %s Yr1'!J70="","",'Cash Flow %s Yr1'!J70*'Expenses Summary'!$D24))</f>
        <v>0</v>
      </c>
      <c r="K70" s="64">
        <f>IF('Expenses Summary'!$D24="","",IF('Cash Flow %s Yr1'!K70="","",'Cash Flow %s Yr1'!K70*'Expenses Summary'!$D24))</f>
        <v>0</v>
      </c>
      <c r="L70" s="64">
        <f>IF('Expenses Summary'!$D24="","",IF('Cash Flow %s Yr1'!L70="","",'Cash Flow %s Yr1'!L70*'Expenses Summary'!$D24))</f>
        <v>0</v>
      </c>
      <c r="M70" s="64">
        <f>IF('Expenses Summary'!$D24="","",IF('Cash Flow %s Yr1'!M70="","",'Cash Flow %s Yr1'!M70*'Expenses Summary'!$D24))</f>
        <v>0</v>
      </c>
      <c r="N70" s="64">
        <f>IF('Expenses Summary'!$D24="","",IF('Cash Flow %s Yr1'!N70="","",'Cash Flow %s Yr1'!N70*'Expenses Summary'!$D24))</f>
        <v>0</v>
      </c>
      <c r="O70" s="64">
        <f>IF('Expenses Summary'!$D24="","",IF('Cash Flow %s Yr1'!O70="","",'Cash Flow %s Yr1'!O70*'Expenses Summary'!$D24))</f>
        <v>0</v>
      </c>
      <c r="P70" s="129"/>
      <c r="Q70" s="129"/>
      <c r="R70" s="129"/>
      <c r="S70" s="111" t="str">
        <f>IF(SUM(D70:R70)&gt;0,SUM(D70:R70)/'Expenses Summary'!$D24,"")</f>
        <v/>
      </c>
    </row>
    <row r="71" spans="1:19" s="31" customFormat="1" x14ac:dyDescent="0.25">
      <c r="A71" s="36"/>
      <c r="B71" s="67" t="str">
        <f>'Expenses Summary'!B25</f>
        <v>2400</v>
      </c>
      <c r="C71" s="67" t="str">
        <f>'Expenses Summary'!C25</f>
        <v>Clerical, Technical, and Office Staff Salaries</v>
      </c>
      <c r="D71" s="64">
        <f>IF('Expenses Summary'!$D25="","",IF('Cash Flow %s Yr1'!D71="","",'Cash Flow %s Yr1'!D71*'Expenses Summary'!$D25))</f>
        <v>6197.12</v>
      </c>
      <c r="E71" s="64">
        <f>IF('Expenses Summary'!$D25="","",IF('Cash Flow %s Yr1'!E71="","",'Cash Flow %s Yr1'!E71*'Expenses Summary'!$D25))</f>
        <v>6197.12</v>
      </c>
      <c r="F71" s="64">
        <f>IF('Expenses Summary'!$D25="","",IF('Cash Flow %s Yr1'!F71="","",'Cash Flow %s Yr1'!F71*'Expenses Summary'!$D25))</f>
        <v>8811.5300000000007</v>
      </c>
      <c r="G71" s="64">
        <f>IF('Expenses Summary'!$D25="","",IF('Cash Flow %s Yr1'!G71="","",'Cash Flow %s Yr1'!G71*'Expenses Summary'!$D25))</f>
        <v>9005.19</v>
      </c>
      <c r="H71" s="64">
        <f>IF('Expenses Summary'!$D25="","",IF('Cash Flow %s Yr1'!H71="","",'Cash Flow %s Yr1'!H71*'Expenses Summary'!$D25))</f>
        <v>9198.85</v>
      </c>
      <c r="I71" s="64">
        <f>IF('Expenses Summary'!$D25="","",IF('Cash Flow %s Yr1'!I71="","",'Cash Flow %s Yr1'!I71*'Expenses Summary'!$D25))</f>
        <v>10070.32</v>
      </c>
      <c r="J71" s="64">
        <f>IF('Expenses Summary'!$D25="","",IF('Cash Flow %s Yr1'!J71="","",'Cash Flow %s Yr1'!J71*'Expenses Summary'!$D25))</f>
        <v>7891.6450000000004</v>
      </c>
      <c r="K71" s="64">
        <f>IF('Expenses Summary'!$D25="","",IF('Cash Flow %s Yr1'!K71="","",'Cash Flow %s Yr1'!K71*'Expenses Summary'!$D25))</f>
        <v>7891.6450000000004</v>
      </c>
      <c r="L71" s="64">
        <f>IF('Expenses Summary'!$D25="","",IF('Cash Flow %s Yr1'!L71="","",'Cash Flow %s Yr1'!L71*'Expenses Summary'!$D25))</f>
        <v>7891.6450000000004</v>
      </c>
      <c r="M71" s="64">
        <f>IF('Expenses Summary'!$D25="","",IF('Cash Flow %s Yr1'!M71="","",'Cash Flow %s Yr1'!M71*'Expenses Summary'!$D25))</f>
        <v>7891.6450000000004</v>
      </c>
      <c r="N71" s="64">
        <f>IF('Expenses Summary'!$D25="","",IF('Cash Flow %s Yr1'!N71="","",'Cash Flow %s Yr1'!N71*'Expenses Summary'!$D25))</f>
        <v>7891.6450000000004</v>
      </c>
      <c r="O71" s="64">
        <f>IF('Expenses Summary'!$D25="","",IF('Cash Flow %s Yr1'!O71="","",'Cash Flow %s Yr1'!O71*'Expenses Summary'!$D25))</f>
        <v>7891.6450000000004</v>
      </c>
      <c r="P71" s="129"/>
      <c r="Q71" s="129"/>
      <c r="R71" s="129"/>
      <c r="S71" s="111">
        <f>IF(SUM(D71:R71)&gt;0,SUM(D71:R71)/'Expenses Summary'!$D25,"")</f>
        <v>1.0000000000000002</v>
      </c>
    </row>
    <row r="72" spans="1:19" s="31" customFormat="1" x14ac:dyDescent="0.25">
      <c r="A72" s="36"/>
      <c r="B72" s="67" t="str">
        <f>'Expenses Summary'!B26</f>
        <v>2400</v>
      </c>
      <c r="C72" s="67" t="str">
        <f>'Expenses Summary'!C26</f>
        <v xml:space="preserve">Clerical, Technical, and Office Staff </v>
      </c>
      <c r="D72" s="64">
        <f>IF('Expenses Summary'!$D26="","",IF('Cash Flow %s Yr1'!D72="","",'Cash Flow %s Yr1'!D72*'Expenses Summary'!$D26))</f>
        <v>0</v>
      </c>
      <c r="E72" s="64">
        <f>IF('Expenses Summary'!$D26="","",IF('Cash Flow %s Yr1'!E72="","",'Cash Flow %s Yr1'!E72*'Expenses Summary'!$D26))</f>
        <v>0</v>
      </c>
      <c r="F72" s="64">
        <f>IF('Expenses Summary'!$D26="","",IF('Cash Flow %s Yr1'!F72="","",'Cash Flow %s Yr1'!F72*'Expenses Summary'!$D26))</f>
        <v>0</v>
      </c>
      <c r="G72" s="64">
        <f>IF('Expenses Summary'!$D26="","",IF('Cash Flow %s Yr1'!G72="","",'Cash Flow %s Yr1'!G72*'Expenses Summary'!$D26))</f>
        <v>0</v>
      </c>
      <c r="H72" s="64">
        <f>IF('Expenses Summary'!$D26="","",IF('Cash Flow %s Yr1'!H72="","",'Cash Flow %s Yr1'!H72*'Expenses Summary'!$D26))</f>
        <v>0</v>
      </c>
      <c r="I72" s="64">
        <f>IF('Expenses Summary'!$D26="","",IF('Cash Flow %s Yr1'!I72="","",'Cash Flow %s Yr1'!I72*'Expenses Summary'!$D26))</f>
        <v>-3680</v>
      </c>
      <c r="J72" s="64">
        <f>IF('Expenses Summary'!$D26="","",IF('Cash Flow %s Yr1'!J72="","",'Cash Flow %s Yr1'!J72*'Expenses Summary'!$D26))</f>
        <v>0</v>
      </c>
      <c r="K72" s="64">
        <f>IF('Expenses Summary'!$D26="","",IF('Cash Flow %s Yr1'!K72="","",'Cash Flow %s Yr1'!K72*'Expenses Summary'!$D26))</f>
        <v>0</v>
      </c>
      <c r="L72" s="64">
        <f>IF('Expenses Summary'!$D26="","",IF('Cash Flow %s Yr1'!L72="","",'Cash Flow %s Yr1'!L72*'Expenses Summary'!$D26))</f>
        <v>0</v>
      </c>
      <c r="M72" s="64">
        <f>IF('Expenses Summary'!$D26="","",IF('Cash Flow %s Yr1'!M72="","",'Cash Flow %s Yr1'!M72*'Expenses Summary'!$D26))</f>
        <v>0</v>
      </c>
      <c r="N72" s="64">
        <f>IF('Expenses Summary'!$D26="","",IF('Cash Flow %s Yr1'!N72="","",'Cash Flow %s Yr1'!N72*'Expenses Summary'!$D26))</f>
        <v>0</v>
      </c>
      <c r="O72" s="64">
        <f>IF('Expenses Summary'!$D26="","",IF('Cash Flow %s Yr1'!O72="","",'Cash Flow %s Yr1'!O72*'Expenses Summary'!$D26))</f>
        <v>0</v>
      </c>
      <c r="P72" s="129"/>
      <c r="Q72" s="129"/>
      <c r="R72" s="129"/>
      <c r="S72" s="111" t="str">
        <f>IF(SUM(D72:R72)&gt;0,SUM(D72:R72)/'Expenses Summary'!$D26,"")</f>
        <v/>
      </c>
    </row>
    <row r="73" spans="1:19" s="31" customFormat="1" x14ac:dyDescent="0.25">
      <c r="A73" s="36"/>
      <c r="B73" s="67" t="str">
        <f>'Expenses Summary'!B27</f>
        <v>2900</v>
      </c>
      <c r="C73" s="67" t="str">
        <f>'Expenses Summary'!C27</f>
        <v>Other Classified Salaries</v>
      </c>
      <c r="D73" s="64">
        <f>IF('Expenses Summary'!$D27="","",IF('Cash Flow %s Yr1'!D73="","",'Cash Flow %s Yr1'!D73*'Expenses Summary'!$D27))</f>
        <v>551.36</v>
      </c>
      <c r="E73" s="64">
        <f>IF('Expenses Summary'!$D27="","",IF('Cash Flow %s Yr1'!E73="","",'Cash Flow %s Yr1'!E73*'Expenses Summary'!$D27))</f>
        <v>0</v>
      </c>
      <c r="F73" s="64">
        <f>IF('Expenses Summary'!$D27="","",IF('Cash Flow %s Yr1'!F73="","",'Cash Flow %s Yr1'!F73*'Expenses Summary'!$D27))</f>
        <v>3790.6</v>
      </c>
      <c r="G73" s="64">
        <f>IF('Expenses Summary'!$D27="","",IF('Cash Flow %s Yr1'!G73="","",'Cash Flow %s Yr1'!G73*'Expenses Summary'!$D27))</f>
        <v>3790.6</v>
      </c>
      <c r="H73" s="64">
        <f>IF('Expenses Summary'!$D27="","",IF('Cash Flow %s Yr1'!H73="","",'Cash Flow %s Yr1'!H73*'Expenses Summary'!$D27))</f>
        <v>3687.22</v>
      </c>
      <c r="I73" s="64">
        <f>IF('Expenses Summary'!$D27="","",IF('Cash Flow %s Yr1'!I73="","",'Cash Flow %s Yr1'!I73*'Expenses Summary'!$D27))</f>
        <v>1895.3</v>
      </c>
      <c r="J73" s="64">
        <f>IF('Expenses Summary'!$D27="","",IF('Cash Flow %s Yr1'!J73="","",'Cash Flow %s Yr1'!J73*'Expenses Summary'!$D27))</f>
        <v>3446</v>
      </c>
      <c r="K73" s="64">
        <f>IF('Expenses Summary'!$D27="","",IF('Cash Flow %s Yr1'!K73="","",'Cash Flow %s Yr1'!K73*'Expenses Summary'!$D27))</f>
        <v>3446</v>
      </c>
      <c r="L73" s="64">
        <f>IF('Expenses Summary'!$D27="","",IF('Cash Flow %s Yr1'!L73="","",'Cash Flow %s Yr1'!L73*'Expenses Summary'!$D27))</f>
        <v>3446</v>
      </c>
      <c r="M73" s="64">
        <f>IF('Expenses Summary'!$D27="","",IF('Cash Flow %s Yr1'!M73="","",'Cash Flow %s Yr1'!M73*'Expenses Summary'!$D27))</f>
        <v>3446</v>
      </c>
      <c r="N73" s="64">
        <f>IF('Expenses Summary'!$D27="","",IF('Cash Flow %s Yr1'!N73="","",'Cash Flow %s Yr1'!N73*'Expenses Summary'!$D27))</f>
        <v>3446</v>
      </c>
      <c r="O73" s="64">
        <f>IF('Expenses Summary'!$D27="","",IF('Cash Flow %s Yr1'!O73="","",'Cash Flow %s Yr1'!O73*'Expenses Summary'!$D27))</f>
        <v>3514.9199999999996</v>
      </c>
      <c r="P73" s="129"/>
      <c r="Q73" s="129"/>
      <c r="R73" s="129"/>
      <c r="S73" s="111">
        <f>IF(SUM(D73:R73)&gt;0,SUM(D73:R73)/'Expenses Summary'!$D27,"")</f>
        <v>1</v>
      </c>
    </row>
    <row r="74" spans="1:19" s="31" customFormat="1" x14ac:dyDescent="0.25">
      <c r="A74" s="36"/>
      <c r="B74" s="67" t="str">
        <f>'Expenses Summary'!B28</f>
        <v>2905</v>
      </c>
      <c r="C74" s="67" t="str">
        <f>'Expenses Summary'!C28</f>
        <v>Other Stipends</v>
      </c>
      <c r="D74" s="64">
        <f>IF('Expenses Summary'!$D28="","",IF('Cash Flow %s Yr1'!D74="","",'Cash Flow %s Yr1'!D74*'Expenses Summary'!$D28))</f>
        <v>0</v>
      </c>
      <c r="E74" s="64">
        <f>IF('Expenses Summary'!$D28="","",IF('Cash Flow %s Yr1'!E74="","",'Cash Flow %s Yr1'!E74*'Expenses Summary'!$D28))</f>
        <v>0</v>
      </c>
      <c r="F74" s="64">
        <f>IF('Expenses Summary'!$D28="","",IF('Cash Flow %s Yr1'!F74="","",'Cash Flow %s Yr1'!F74*'Expenses Summary'!$D28))</f>
        <v>0</v>
      </c>
      <c r="G74" s="64">
        <f>IF('Expenses Summary'!$D28="","",IF('Cash Flow %s Yr1'!G74="","",'Cash Flow %s Yr1'!G74*'Expenses Summary'!$D28))</f>
        <v>0</v>
      </c>
      <c r="H74" s="64">
        <f>IF('Expenses Summary'!$D28="","",IF('Cash Flow %s Yr1'!H74="","",'Cash Flow %s Yr1'!H74*'Expenses Summary'!$D28))</f>
        <v>0</v>
      </c>
      <c r="I74" s="64">
        <f>IF('Expenses Summary'!$D28="","",IF('Cash Flow %s Yr1'!I74="","",'Cash Flow %s Yr1'!I74*'Expenses Summary'!$D28))</f>
        <v>0</v>
      </c>
      <c r="J74" s="64">
        <f>IF('Expenses Summary'!$D28="","",IF('Cash Flow %s Yr1'!J74="","",'Cash Flow %s Yr1'!J74*'Expenses Summary'!$D28))</f>
        <v>0</v>
      </c>
      <c r="K74" s="64">
        <f>IF('Expenses Summary'!$D28="","",IF('Cash Flow %s Yr1'!K74="","",'Cash Flow %s Yr1'!K74*'Expenses Summary'!$D28))</f>
        <v>0</v>
      </c>
      <c r="L74" s="64">
        <f>IF('Expenses Summary'!$D28="","",IF('Cash Flow %s Yr1'!L74="","",'Cash Flow %s Yr1'!L74*'Expenses Summary'!$D28))</f>
        <v>0</v>
      </c>
      <c r="M74" s="64">
        <f>IF('Expenses Summary'!$D28="","",IF('Cash Flow %s Yr1'!M74="","",'Cash Flow %s Yr1'!M74*'Expenses Summary'!$D28))</f>
        <v>0</v>
      </c>
      <c r="N74" s="64">
        <f>IF('Expenses Summary'!$D28="","",IF('Cash Flow %s Yr1'!N74="","",'Cash Flow %s Yr1'!N74*'Expenses Summary'!$D28))</f>
        <v>0</v>
      </c>
      <c r="O74" s="64">
        <f>IF('Expenses Summary'!$D28="","",IF('Cash Flow %s Yr1'!O74="","",'Cash Flow %s Yr1'!O74*'Expenses Summary'!$D28))</f>
        <v>0</v>
      </c>
      <c r="P74" s="129"/>
      <c r="Q74" s="129"/>
      <c r="R74" s="129"/>
      <c r="S74" s="111" t="str">
        <f>IF(SUM(D74:R74)&gt;0,SUM(D74:R74)/'Expenses Summary'!$D28,"")</f>
        <v/>
      </c>
    </row>
    <row r="75" spans="1:19" s="31" customFormat="1" x14ac:dyDescent="0.25">
      <c r="A75" s="36"/>
      <c r="B75" s="67" t="str">
        <f>'Expenses Summary'!B29</f>
        <v>2910</v>
      </c>
      <c r="C75" s="67" t="str">
        <f>'Expenses Summary'!C29</f>
        <v>Other Classified Overtime</v>
      </c>
      <c r="D75" s="64">
        <f>IF('Expenses Summary'!$D29="","",IF('Cash Flow %s Yr1'!D75="","",'Cash Flow %s Yr1'!D75*'Expenses Summary'!$D29))</f>
        <v>0</v>
      </c>
      <c r="E75" s="64">
        <f>IF('Expenses Summary'!$D29="","",IF('Cash Flow %s Yr1'!E75="","",'Cash Flow %s Yr1'!E75*'Expenses Summary'!$D29))</f>
        <v>0</v>
      </c>
      <c r="F75" s="64">
        <f>IF('Expenses Summary'!$D29="","",IF('Cash Flow %s Yr1'!F75="","",'Cash Flow %s Yr1'!F75*'Expenses Summary'!$D29))</f>
        <v>0</v>
      </c>
      <c r="G75" s="64">
        <f>IF('Expenses Summary'!$D29="","",IF('Cash Flow %s Yr1'!G75="","",'Cash Flow %s Yr1'!G75*'Expenses Summary'!$D29))</f>
        <v>0</v>
      </c>
      <c r="H75" s="64">
        <f>IF('Expenses Summary'!$D29="","",IF('Cash Flow %s Yr1'!H75="","",'Cash Flow %s Yr1'!H75*'Expenses Summary'!$D29))</f>
        <v>0</v>
      </c>
      <c r="I75" s="64">
        <f>IF('Expenses Summary'!$D29="","",IF('Cash Flow %s Yr1'!I75="","",'Cash Flow %s Yr1'!I75*'Expenses Summary'!$D29))</f>
        <v>0</v>
      </c>
      <c r="J75" s="64">
        <f>IF('Expenses Summary'!$D29="","",IF('Cash Flow %s Yr1'!J75="","",'Cash Flow %s Yr1'!J75*'Expenses Summary'!$D29))</f>
        <v>0</v>
      </c>
      <c r="K75" s="64">
        <f>IF('Expenses Summary'!$D29="","",IF('Cash Flow %s Yr1'!K75="","",'Cash Flow %s Yr1'!K75*'Expenses Summary'!$D29))</f>
        <v>0</v>
      </c>
      <c r="L75" s="64">
        <f>IF('Expenses Summary'!$D29="","",IF('Cash Flow %s Yr1'!L75="","",'Cash Flow %s Yr1'!L75*'Expenses Summary'!$D29))</f>
        <v>0</v>
      </c>
      <c r="M75" s="64">
        <f>IF('Expenses Summary'!$D29="","",IF('Cash Flow %s Yr1'!M75="","",'Cash Flow %s Yr1'!M75*'Expenses Summary'!$D29))</f>
        <v>0</v>
      </c>
      <c r="N75" s="64">
        <f>IF('Expenses Summary'!$D29="","",IF('Cash Flow %s Yr1'!N75="","",'Cash Flow %s Yr1'!N75*'Expenses Summary'!$D29))</f>
        <v>0</v>
      </c>
      <c r="O75" s="64">
        <f>IF('Expenses Summary'!$D29="","",IF('Cash Flow %s Yr1'!O75="","",'Cash Flow %s Yr1'!O75*'Expenses Summary'!$D29))</f>
        <v>0</v>
      </c>
      <c r="P75" s="129"/>
      <c r="Q75" s="129"/>
      <c r="R75" s="129"/>
      <c r="S75" s="111" t="str">
        <f>IF(SUM(D75:R75)&gt;0,SUM(D75:R75)/'Expenses Summary'!$D29,"")</f>
        <v/>
      </c>
    </row>
    <row r="76" spans="1:19" s="31" customFormat="1" x14ac:dyDescent="0.25">
      <c r="A76" s="36"/>
      <c r="B76" s="43" t="s">
        <v>757</v>
      </c>
      <c r="C76" s="34" t="s">
        <v>740</v>
      </c>
      <c r="D76" s="173">
        <f t="shared" ref="D76:I76" si="6">IF(SUM(D65:D75)&gt;0,SUM(D65:D75),"")</f>
        <v>7068.9839999999995</v>
      </c>
      <c r="E76" s="173">
        <f t="shared" si="6"/>
        <v>6197.12</v>
      </c>
      <c r="F76" s="173">
        <f t="shared" si="6"/>
        <v>27960.73</v>
      </c>
      <c r="G76" s="173">
        <f t="shared" si="6"/>
        <v>28154.39</v>
      </c>
      <c r="H76" s="173">
        <f t="shared" si="6"/>
        <v>28244.670000000002</v>
      </c>
      <c r="I76" s="173">
        <f t="shared" si="6"/>
        <v>23644.219999999998</v>
      </c>
      <c r="J76" s="173">
        <f t="shared" ref="J76:O76" si="7">IF(SUM(J65:J75)&gt;0,SUM(J65:J75),"")</f>
        <v>26696.245000000003</v>
      </c>
      <c r="K76" s="173">
        <f t="shared" si="7"/>
        <v>26696.245000000003</v>
      </c>
      <c r="L76" s="173">
        <f t="shared" si="7"/>
        <v>26696.245000000003</v>
      </c>
      <c r="M76" s="173">
        <f t="shared" si="7"/>
        <v>26696.245000000003</v>
      </c>
      <c r="N76" s="173">
        <f t="shared" si="7"/>
        <v>26696.245000000003</v>
      </c>
      <c r="O76" s="173">
        <f t="shared" si="7"/>
        <v>26444.661</v>
      </c>
      <c r="P76" s="100"/>
      <c r="Q76" s="100"/>
      <c r="R76" s="100"/>
      <c r="S76" s="107"/>
    </row>
    <row r="77" spans="1:19" s="31" customFormat="1" x14ac:dyDescent="0.25">
      <c r="A77" s="36"/>
      <c r="B77" s="40"/>
      <c r="C77" s="3"/>
      <c r="D77" s="102"/>
      <c r="E77" s="102"/>
      <c r="F77" s="102"/>
      <c r="G77" s="102"/>
      <c r="H77" s="102"/>
      <c r="I77" s="102"/>
      <c r="J77" s="102"/>
      <c r="K77" s="102"/>
      <c r="L77" s="102"/>
      <c r="M77" s="102"/>
      <c r="N77" s="102"/>
      <c r="O77" s="102"/>
      <c r="P77" s="102"/>
      <c r="Q77" s="102"/>
      <c r="R77" s="102"/>
    </row>
    <row r="78" spans="1:19" s="31" customFormat="1" x14ac:dyDescent="0.25">
      <c r="B78" s="34" t="s">
        <v>754</v>
      </c>
      <c r="C78" s="3"/>
      <c r="D78" s="102"/>
      <c r="E78" s="102"/>
      <c r="F78" s="102"/>
      <c r="G78" s="102"/>
      <c r="H78" s="102"/>
      <c r="I78" s="102"/>
      <c r="J78" s="102"/>
      <c r="K78" s="102"/>
      <c r="L78" s="102"/>
      <c r="M78" s="102"/>
      <c r="N78" s="102"/>
      <c r="O78" s="102"/>
      <c r="P78" s="102"/>
      <c r="Q78" s="102"/>
      <c r="R78" s="102"/>
    </row>
    <row r="79" spans="1:19" s="31" customFormat="1" x14ac:dyDescent="0.25">
      <c r="A79" s="36"/>
      <c r="B79" s="67" t="str">
        <f>'Expenses Summary'!B33</f>
        <v>3101</v>
      </c>
      <c r="C79" s="67" t="str">
        <f>'Expenses Summary'!C33</f>
        <v>State Teachers' Retirement System, certificated positions</v>
      </c>
      <c r="D79" s="64">
        <f>IF('Expenses Summary'!$D33="","",IF('Cash Flow %s Yr1'!D79="","",'Cash Flow %s Yr1'!D79*'Expenses Summary'!$D33))</f>
        <v>13303.406000000001</v>
      </c>
      <c r="E79" s="64">
        <f>IF('Expenses Summary'!$D33="","",IF('Cash Flow %s Yr1'!E79="","",'Cash Flow %s Yr1'!E79*'Expenses Summary'!$D33))</f>
        <v>13303.406000000001</v>
      </c>
      <c r="F79" s="64">
        <f>IF('Expenses Summary'!$D33="","",IF('Cash Flow %s Yr1'!F79="","",'Cash Flow %s Yr1'!F79*'Expenses Summary'!$D33))</f>
        <v>13303.406000000001</v>
      </c>
      <c r="G79" s="64">
        <f>IF('Expenses Summary'!$D33="","",IF('Cash Flow %s Yr1'!G79="","",'Cash Flow %s Yr1'!G79*'Expenses Summary'!$D33))</f>
        <v>13303.406000000001</v>
      </c>
      <c r="H79" s="64">
        <f>IF('Expenses Summary'!$D33="","",IF('Cash Flow %s Yr1'!H79="","",'Cash Flow %s Yr1'!H79*'Expenses Summary'!$D33))</f>
        <v>13303.406000000001</v>
      </c>
      <c r="I79" s="64">
        <f>IF('Expenses Summary'!$D33="","",IF('Cash Flow %s Yr1'!I79="","",'Cash Flow %s Yr1'!I79*'Expenses Summary'!$D33))</f>
        <v>13303.406000000001</v>
      </c>
      <c r="J79" s="64">
        <f>IF('Expenses Summary'!$D33="","",IF('Cash Flow %s Yr1'!J79="","",'Cash Flow %s Yr1'!J79*'Expenses Summary'!$D33))</f>
        <v>13303.406000000001</v>
      </c>
      <c r="K79" s="64">
        <f>IF('Expenses Summary'!$D33="","",IF('Cash Flow %s Yr1'!K79="","",'Cash Flow %s Yr1'!K79*'Expenses Summary'!$D33))</f>
        <v>13303.406000000001</v>
      </c>
      <c r="L79" s="64">
        <f>IF('Expenses Summary'!$D33="","",IF('Cash Flow %s Yr1'!L79="","",'Cash Flow %s Yr1'!L79*'Expenses Summary'!$D33))</f>
        <v>13463.688</v>
      </c>
      <c r="M79" s="64">
        <f>IF('Expenses Summary'!$D33="","",IF('Cash Flow %s Yr1'!M79="","",'Cash Flow %s Yr1'!M79*'Expenses Summary'!$D33))</f>
        <v>13463.688</v>
      </c>
      <c r="N79" s="64">
        <f>IF('Expenses Summary'!$D33="","",IF('Cash Flow %s Yr1'!N79="","",'Cash Flow %s Yr1'!N79*'Expenses Summary'!$D33))</f>
        <v>13463.688</v>
      </c>
      <c r="O79" s="64">
        <f>IF('Expenses Summary'!$D33="","",IF('Cash Flow %s Yr1'!O79="","",'Cash Flow %s Yr1'!O79*'Expenses Summary'!$D33))</f>
        <v>13463.688</v>
      </c>
      <c r="P79" s="129"/>
      <c r="Q79" s="129"/>
      <c r="R79" s="129"/>
      <c r="S79" s="111">
        <f>IF(SUM(D79:R79)&gt;0,SUM(D79:R79)/'Expenses Summary'!$D33,"")</f>
        <v>1</v>
      </c>
    </row>
    <row r="80" spans="1:19" s="31" customFormat="1" x14ac:dyDescent="0.25">
      <c r="A80" s="36"/>
      <c r="B80" s="67" t="str">
        <f>'Expenses Summary'!B34</f>
        <v>3202</v>
      </c>
      <c r="C80" s="67" t="str">
        <f>'Expenses Summary'!C34</f>
        <v>Public Employees' Retirement System, classified positions</v>
      </c>
      <c r="D80" s="64">
        <f>IF('Expenses Summary'!$D34="","",IF('Cash Flow %s Yr1'!D80="","",'Cash Flow %s Yr1'!D80*'Expenses Summary'!$D34))</f>
        <v>5196.5470000000005</v>
      </c>
      <c r="E80" s="64">
        <f>IF('Expenses Summary'!$D34="","",IF('Cash Flow %s Yr1'!E80="","",'Cash Flow %s Yr1'!E80*'Expenses Summary'!$D34))</f>
        <v>5196.5470000000005</v>
      </c>
      <c r="F80" s="64">
        <f>IF('Expenses Summary'!$D34="","",IF('Cash Flow %s Yr1'!F80="","",'Cash Flow %s Yr1'!F80*'Expenses Summary'!$D34))</f>
        <v>5196.5470000000005</v>
      </c>
      <c r="G80" s="64">
        <f>IF('Expenses Summary'!$D34="","",IF('Cash Flow %s Yr1'!G80="","",'Cash Flow %s Yr1'!G80*'Expenses Summary'!$D34))</f>
        <v>5196.5470000000005</v>
      </c>
      <c r="H80" s="64">
        <f>IF('Expenses Summary'!$D34="","",IF('Cash Flow %s Yr1'!H80="","",'Cash Flow %s Yr1'!H80*'Expenses Summary'!$D34))</f>
        <v>5196.5470000000005</v>
      </c>
      <c r="I80" s="64">
        <f>IF('Expenses Summary'!$D34="","",IF('Cash Flow %s Yr1'!I80="","",'Cash Flow %s Yr1'!I80*'Expenses Summary'!$D34))</f>
        <v>5196.5470000000005</v>
      </c>
      <c r="J80" s="64">
        <f>IF('Expenses Summary'!$D34="","",IF('Cash Flow %s Yr1'!J80="","",'Cash Flow %s Yr1'!J80*'Expenses Summary'!$D34))</f>
        <v>5196.5470000000005</v>
      </c>
      <c r="K80" s="64">
        <f>IF('Expenses Summary'!$D34="","",IF('Cash Flow %s Yr1'!K80="","",'Cash Flow %s Yr1'!K80*'Expenses Summary'!$D34))</f>
        <v>5196.5470000000005</v>
      </c>
      <c r="L80" s="64">
        <f>IF('Expenses Summary'!$D34="","",IF('Cash Flow %s Yr1'!L80="","",'Cash Flow %s Yr1'!L80*'Expenses Summary'!$D34))</f>
        <v>5259.1559999999999</v>
      </c>
      <c r="M80" s="64">
        <f>IF('Expenses Summary'!$D34="","",IF('Cash Flow %s Yr1'!M80="","",'Cash Flow %s Yr1'!M80*'Expenses Summary'!$D34))</f>
        <v>5259.1559999999999</v>
      </c>
      <c r="N80" s="64">
        <f>IF('Expenses Summary'!$D34="","",IF('Cash Flow %s Yr1'!N80="","",'Cash Flow %s Yr1'!N80*'Expenses Summary'!$D34))</f>
        <v>5259.1559999999999</v>
      </c>
      <c r="O80" s="64">
        <f>IF('Expenses Summary'!$D34="","",IF('Cash Flow %s Yr1'!O80="","",'Cash Flow %s Yr1'!O80*'Expenses Summary'!$D34))</f>
        <v>5259.1559999999999</v>
      </c>
      <c r="P80" s="129"/>
      <c r="Q80" s="129"/>
      <c r="R80" s="129"/>
      <c r="S80" s="111">
        <f>IF(SUM(D80:R80)&gt;0,SUM(D80:R80)/'Expenses Summary'!$D34,"")</f>
        <v>1.0000000000000002</v>
      </c>
    </row>
    <row r="81" spans="1:19" s="31" customFormat="1" x14ac:dyDescent="0.25">
      <c r="A81" s="36"/>
      <c r="B81" s="67" t="str">
        <f>'Expenses Summary'!B35</f>
        <v>3313</v>
      </c>
      <c r="C81" s="67" t="str">
        <f>'Expenses Summary'!C35</f>
        <v>OASDI</v>
      </c>
      <c r="D81" s="64">
        <f>IF('Expenses Summary'!$D35="","",IF('Cash Flow %s Yr1'!D81="","",'Cash Flow %s Yr1'!D81*'Expenses Summary'!$D35))</f>
        <v>2345.9950000000003</v>
      </c>
      <c r="E81" s="64">
        <f>IF('Expenses Summary'!$D35="","",IF('Cash Flow %s Yr1'!E81="","",'Cash Flow %s Yr1'!E81*'Expenses Summary'!$D35))</f>
        <v>2345.9950000000003</v>
      </c>
      <c r="F81" s="64">
        <f>IF('Expenses Summary'!$D35="","",IF('Cash Flow %s Yr1'!F81="","",'Cash Flow %s Yr1'!F81*'Expenses Summary'!$D35))</f>
        <v>2345.9950000000003</v>
      </c>
      <c r="G81" s="64">
        <f>IF('Expenses Summary'!$D35="","",IF('Cash Flow %s Yr1'!G81="","",'Cash Flow %s Yr1'!G81*'Expenses Summary'!$D35))</f>
        <v>2345.9950000000003</v>
      </c>
      <c r="H81" s="64">
        <f>IF('Expenses Summary'!$D35="","",IF('Cash Flow %s Yr1'!H81="","",'Cash Flow %s Yr1'!H81*'Expenses Summary'!$D35))</f>
        <v>2345.9950000000003</v>
      </c>
      <c r="I81" s="64">
        <f>IF('Expenses Summary'!$D35="","",IF('Cash Flow %s Yr1'!I81="","",'Cash Flow %s Yr1'!I81*'Expenses Summary'!$D35))</f>
        <v>2345.9950000000003</v>
      </c>
      <c r="J81" s="64">
        <f>IF('Expenses Summary'!$D35="","",IF('Cash Flow %s Yr1'!J81="","",'Cash Flow %s Yr1'!J81*'Expenses Summary'!$D35))</f>
        <v>2345.9950000000003</v>
      </c>
      <c r="K81" s="64">
        <f>IF('Expenses Summary'!$D35="","",IF('Cash Flow %s Yr1'!K81="","",'Cash Flow %s Yr1'!K81*'Expenses Summary'!$D35))</f>
        <v>2345.9950000000003</v>
      </c>
      <c r="L81" s="64">
        <f>IF('Expenses Summary'!$D35="","",IF('Cash Flow %s Yr1'!L81="","",'Cash Flow %s Yr1'!L81*'Expenses Summary'!$D35))</f>
        <v>2374.2600000000002</v>
      </c>
      <c r="M81" s="64">
        <f>IF('Expenses Summary'!$D35="","",IF('Cash Flow %s Yr1'!M81="","",'Cash Flow %s Yr1'!M81*'Expenses Summary'!$D35))</f>
        <v>2374.2600000000002</v>
      </c>
      <c r="N81" s="64">
        <f>IF('Expenses Summary'!$D35="","",IF('Cash Flow %s Yr1'!N81="","",'Cash Flow %s Yr1'!N81*'Expenses Summary'!$D35))</f>
        <v>2374.2600000000002</v>
      </c>
      <c r="O81" s="64">
        <f>IF('Expenses Summary'!$D35="","",IF('Cash Flow %s Yr1'!O81="","",'Cash Flow %s Yr1'!O81*'Expenses Summary'!$D35))</f>
        <v>2374.2600000000002</v>
      </c>
      <c r="P81" s="129"/>
      <c r="Q81" s="129"/>
      <c r="R81" s="129"/>
      <c r="S81" s="111">
        <f>IF(SUM(D81:R81)&gt;0,SUM(D81:R81)/'Expenses Summary'!$D35,"")</f>
        <v>1.0000000000000002</v>
      </c>
    </row>
    <row r="82" spans="1:19" s="31" customFormat="1" x14ac:dyDescent="0.25">
      <c r="A82" s="36"/>
      <c r="B82" s="67" t="str">
        <f>'Expenses Summary'!B36</f>
        <v>3323</v>
      </c>
      <c r="C82" s="67" t="str">
        <f>'Expenses Summary'!C36</f>
        <v>Medicare</v>
      </c>
      <c r="D82" s="64">
        <f>IF('Expenses Summary'!$D36="","",IF('Cash Flow %s Yr1'!D82="","",'Cash Flow %s Yr1'!D82*'Expenses Summary'!$D36))</f>
        <v>1885.4280000000001</v>
      </c>
      <c r="E82" s="64">
        <f>IF('Expenses Summary'!$D36="","",IF('Cash Flow %s Yr1'!E82="","",'Cash Flow %s Yr1'!E82*'Expenses Summary'!$D36))</f>
        <v>1885.4280000000001</v>
      </c>
      <c r="F82" s="64">
        <f>IF('Expenses Summary'!$D36="","",IF('Cash Flow %s Yr1'!F82="","",'Cash Flow %s Yr1'!F82*'Expenses Summary'!$D36))</f>
        <v>1885.4280000000001</v>
      </c>
      <c r="G82" s="64">
        <f>IF('Expenses Summary'!$D36="","",IF('Cash Flow %s Yr1'!G82="","",'Cash Flow %s Yr1'!G82*'Expenses Summary'!$D36))</f>
        <v>1885.4280000000001</v>
      </c>
      <c r="H82" s="64">
        <f>IF('Expenses Summary'!$D36="","",IF('Cash Flow %s Yr1'!H82="","",'Cash Flow %s Yr1'!H82*'Expenses Summary'!$D36))</f>
        <v>1885.4280000000001</v>
      </c>
      <c r="I82" s="64">
        <f>IF('Expenses Summary'!$D36="","",IF('Cash Flow %s Yr1'!I82="","",'Cash Flow %s Yr1'!I82*'Expenses Summary'!$D36))</f>
        <v>1885.4280000000001</v>
      </c>
      <c r="J82" s="64">
        <f>IF('Expenses Summary'!$D36="","",IF('Cash Flow %s Yr1'!J82="","",'Cash Flow %s Yr1'!J82*'Expenses Summary'!$D36))</f>
        <v>1885.4280000000001</v>
      </c>
      <c r="K82" s="64">
        <f>IF('Expenses Summary'!$D36="","",IF('Cash Flow %s Yr1'!K82="","",'Cash Flow %s Yr1'!K82*'Expenses Summary'!$D36))</f>
        <v>1885.4280000000001</v>
      </c>
      <c r="L82" s="64">
        <f>IF('Expenses Summary'!$D36="","",IF('Cash Flow %s Yr1'!L82="","",'Cash Flow %s Yr1'!L82*'Expenses Summary'!$D36))</f>
        <v>1908.144</v>
      </c>
      <c r="M82" s="64">
        <f>IF('Expenses Summary'!$D36="","",IF('Cash Flow %s Yr1'!M82="","",'Cash Flow %s Yr1'!M82*'Expenses Summary'!$D36))</f>
        <v>1908.144</v>
      </c>
      <c r="N82" s="64">
        <f>IF('Expenses Summary'!$D36="","",IF('Cash Flow %s Yr1'!N82="","",'Cash Flow %s Yr1'!N82*'Expenses Summary'!$D36))</f>
        <v>1908.144</v>
      </c>
      <c r="O82" s="64">
        <f>IF('Expenses Summary'!$D36="","",IF('Cash Flow %s Yr1'!O82="","",'Cash Flow %s Yr1'!O82*'Expenses Summary'!$D36))</f>
        <v>1908.144</v>
      </c>
      <c r="P82" s="129"/>
      <c r="Q82" s="129"/>
      <c r="R82" s="129"/>
      <c r="S82" s="111">
        <f>IF(SUM(D82:R82)&gt;0,SUM(D82:R82)/'Expenses Summary'!$D36,"")</f>
        <v>1</v>
      </c>
    </row>
    <row r="83" spans="1:19" s="31" customFormat="1" x14ac:dyDescent="0.25">
      <c r="A83" s="36"/>
      <c r="B83" s="67" t="str">
        <f>'Expenses Summary'!B37</f>
        <v>3403</v>
      </c>
      <c r="C83" s="67" t="str">
        <f>'Expenses Summary'!C37</f>
        <v>Health &amp; Welfare Benefits</v>
      </c>
      <c r="D83" s="64">
        <f>IF('Expenses Summary'!$D37="","",IF('Cash Flow %s Yr1'!D83="","",'Cash Flow %s Yr1'!D83*'Expenses Summary'!$D37))</f>
        <v>15019.431</v>
      </c>
      <c r="E83" s="64">
        <f>IF('Expenses Summary'!$D37="","",IF('Cash Flow %s Yr1'!E83="","",'Cash Flow %s Yr1'!E83*'Expenses Summary'!$D37))</f>
        <v>15019.431</v>
      </c>
      <c r="F83" s="64">
        <f>IF('Expenses Summary'!$D37="","",IF('Cash Flow %s Yr1'!F83="","",'Cash Flow %s Yr1'!F83*'Expenses Summary'!$D37))</f>
        <v>15019.431</v>
      </c>
      <c r="G83" s="64">
        <f>IF('Expenses Summary'!$D37="","",IF('Cash Flow %s Yr1'!G83="","",'Cash Flow %s Yr1'!G83*'Expenses Summary'!$D37))</f>
        <v>15019.431</v>
      </c>
      <c r="H83" s="64">
        <f>IF('Expenses Summary'!$D37="","",IF('Cash Flow %s Yr1'!H83="","",'Cash Flow %s Yr1'!H83*'Expenses Summary'!$D37))</f>
        <v>15019.431</v>
      </c>
      <c r="I83" s="64">
        <f>IF('Expenses Summary'!$D37="","",IF('Cash Flow %s Yr1'!I83="","",'Cash Flow %s Yr1'!I83*'Expenses Summary'!$D37))</f>
        <v>15019.431</v>
      </c>
      <c r="J83" s="64">
        <f>IF('Expenses Summary'!$D37="","",IF('Cash Flow %s Yr1'!J83="","",'Cash Flow %s Yr1'!J83*'Expenses Summary'!$D37))</f>
        <v>15019.431</v>
      </c>
      <c r="K83" s="64">
        <f>IF('Expenses Summary'!$D37="","",IF('Cash Flow %s Yr1'!K83="","",'Cash Flow %s Yr1'!K83*'Expenses Summary'!$D37))</f>
        <v>15019.431</v>
      </c>
      <c r="L83" s="64">
        <f>IF('Expenses Summary'!$D37="","",IF('Cash Flow %s Yr1'!L83="","",'Cash Flow %s Yr1'!L83*'Expenses Summary'!$D37))</f>
        <v>15200.388000000001</v>
      </c>
      <c r="M83" s="64">
        <f>IF('Expenses Summary'!$D37="","",IF('Cash Flow %s Yr1'!M83="","",'Cash Flow %s Yr1'!M83*'Expenses Summary'!$D37))</f>
        <v>15200.388000000001</v>
      </c>
      <c r="N83" s="64">
        <f>IF('Expenses Summary'!$D37="","",IF('Cash Flow %s Yr1'!N83="","",'Cash Flow %s Yr1'!N83*'Expenses Summary'!$D37))</f>
        <v>15200.388000000001</v>
      </c>
      <c r="O83" s="64">
        <f>IF('Expenses Summary'!$D37="","",IF('Cash Flow %s Yr1'!O83="","",'Cash Flow %s Yr1'!O83*'Expenses Summary'!$D37))</f>
        <v>15200.388000000001</v>
      </c>
      <c r="P83" s="129"/>
      <c r="Q83" s="129"/>
      <c r="R83" s="129"/>
      <c r="S83" s="111">
        <f>IF(SUM(D83:R83)&gt;0,SUM(D83:R83)/'Expenses Summary'!$D37,"")</f>
        <v>1</v>
      </c>
    </row>
    <row r="84" spans="1:19" s="31" customFormat="1" x14ac:dyDescent="0.25">
      <c r="A84" s="36"/>
      <c r="B84" s="67" t="str">
        <f>'Expenses Summary'!B38</f>
        <v>3503</v>
      </c>
      <c r="C84" s="67" t="str">
        <f>'Expenses Summary'!C38</f>
        <v>State Unemployment Insurance</v>
      </c>
      <c r="D84" s="64">
        <f>IF('Expenses Summary'!$D38="","",IF('Cash Flow %s Yr1'!D84="","",'Cash Flow %s Yr1'!D84*'Expenses Summary'!$D38))</f>
        <v>705.5</v>
      </c>
      <c r="E84" s="64">
        <f>IF('Expenses Summary'!$D38="","",IF('Cash Flow %s Yr1'!E84="","",'Cash Flow %s Yr1'!E84*'Expenses Summary'!$D38))</f>
        <v>705.5</v>
      </c>
      <c r="F84" s="64">
        <f>IF('Expenses Summary'!$D38="","",IF('Cash Flow %s Yr1'!F84="","",'Cash Flow %s Yr1'!F84*'Expenses Summary'!$D38))</f>
        <v>705.5</v>
      </c>
      <c r="G84" s="64">
        <f>IF('Expenses Summary'!$D38="","",IF('Cash Flow %s Yr1'!G84="","",'Cash Flow %s Yr1'!G84*'Expenses Summary'!$D38))</f>
        <v>705.5</v>
      </c>
      <c r="H84" s="64">
        <f>IF('Expenses Summary'!$D38="","",IF('Cash Flow %s Yr1'!H84="","",'Cash Flow %s Yr1'!H84*'Expenses Summary'!$D38))</f>
        <v>705.5</v>
      </c>
      <c r="I84" s="64">
        <f>IF('Expenses Summary'!$D38="","",IF('Cash Flow %s Yr1'!I84="","",'Cash Flow %s Yr1'!I84*'Expenses Summary'!$D38))</f>
        <v>705.5</v>
      </c>
      <c r="J84" s="64">
        <f>IF('Expenses Summary'!$D38="","",IF('Cash Flow %s Yr1'!J84="","",'Cash Flow %s Yr1'!J84*'Expenses Summary'!$D38))</f>
        <v>705.5</v>
      </c>
      <c r="K84" s="64">
        <f>IF('Expenses Summary'!$D38="","",IF('Cash Flow %s Yr1'!K84="","",'Cash Flow %s Yr1'!K84*'Expenses Summary'!$D38))</f>
        <v>705.5</v>
      </c>
      <c r="L84" s="64">
        <f>IF('Expenses Summary'!$D38="","",IF('Cash Flow %s Yr1'!L84="","",'Cash Flow %s Yr1'!L84*'Expenses Summary'!$D38))</f>
        <v>714</v>
      </c>
      <c r="M84" s="64">
        <f>IF('Expenses Summary'!$D38="","",IF('Cash Flow %s Yr1'!M84="","",'Cash Flow %s Yr1'!M84*'Expenses Summary'!$D38))</f>
        <v>714</v>
      </c>
      <c r="N84" s="64">
        <f>IF('Expenses Summary'!$D38="","",IF('Cash Flow %s Yr1'!N84="","",'Cash Flow %s Yr1'!N84*'Expenses Summary'!$D38))</f>
        <v>714</v>
      </c>
      <c r="O84" s="64">
        <f>IF('Expenses Summary'!$D38="","",IF('Cash Flow %s Yr1'!O84="","",'Cash Flow %s Yr1'!O84*'Expenses Summary'!$D38))</f>
        <v>714</v>
      </c>
      <c r="P84" s="129"/>
      <c r="Q84" s="129"/>
      <c r="R84" s="129"/>
      <c r="S84" s="111">
        <f>IF(SUM(D84:R84)&gt;0,SUM(D84:R84)/'Expenses Summary'!$D38,"")</f>
        <v>1</v>
      </c>
    </row>
    <row r="85" spans="1:19" s="31" customFormat="1" x14ac:dyDescent="0.25">
      <c r="A85" s="36"/>
      <c r="B85" s="67" t="str">
        <f>'Expenses Summary'!B39</f>
        <v>3603</v>
      </c>
      <c r="C85" s="67" t="str">
        <f>'Expenses Summary'!C39</f>
        <v>Worker Compensation Insurance</v>
      </c>
      <c r="D85" s="64">
        <f>IF('Expenses Summary'!$D39="","",IF('Cash Flow %s Yr1'!D85="","",'Cash Flow %s Yr1'!D85*'Expenses Summary'!$D39))</f>
        <v>2099.9</v>
      </c>
      <c r="E85" s="64">
        <f>IF('Expenses Summary'!$D39="","",IF('Cash Flow %s Yr1'!E85="","",'Cash Flow %s Yr1'!E85*'Expenses Summary'!$D39))</f>
        <v>2099.9</v>
      </c>
      <c r="F85" s="64">
        <f>IF('Expenses Summary'!$D39="","",IF('Cash Flow %s Yr1'!F85="","",'Cash Flow %s Yr1'!F85*'Expenses Summary'!$D39))</f>
        <v>2099.9</v>
      </c>
      <c r="G85" s="64">
        <f>IF('Expenses Summary'!$D39="","",IF('Cash Flow %s Yr1'!G85="","",'Cash Flow %s Yr1'!G85*'Expenses Summary'!$D39))</f>
        <v>2099.9</v>
      </c>
      <c r="H85" s="64">
        <f>IF('Expenses Summary'!$D39="","",IF('Cash Flow %s Yr1'!H85="","",'Cash Flow %s Yr1'!H85*'Expenses Summary'!$D39))</f>
        <v>2099.9</v>
      </c>
      <c r="I85" s="64">
        <f>IF('Expenses Summary'!$D39="","",IF('Cash Flow %s Yr1'!I85="","",'Cash Flow %s Yr1'!I85*'Expenses Summary'!$D39))</f>
        <v>2099.9</v>
      </c>
      <c r="J85" s="64">
        <f>IF('Expenses Summary'!$D39="","",IF('Cash Flow %s Yr1'!J85="","",'Cash Flow %s Yr1'!J85*'Expenses Summary'!$D39))</f>
        <v>2099.9</v>
      </c>
      <c r="K85" s="64">
        <f>IF('Expenses Summary'!$D39="","",IF('Cash Flow %s Yr1'!K85="","",'Cash Flow %s Yr1'!K85*'Expenses Summary'!$D39))</f>
        <v>2099.9</v>
      </c>
      <c r="L85" s="64">
        <f>IF('Expenses Summary'!$D39="","",IF('Cash Flow %s Yr1'!L85="","",'Cash Flow %s Yr1'!L85*'Expenses Summary'!$D39))</f>
        <v>2125.2000000000003</v>
      </c>
      <c r="M85" s="64">
        <f>IF('Expenses Summary'!$D39="","",IF('Cash Flow %s Yr1'!M85="","",'Cash Flow %s Yr1'!M85*'Expenses Summary'!$D39))</f>
        <v>2125.2000000000003</v>
      </c>
      <c r="N85" s="64">
        <f>IF('Expenses Summary'!$D39="","",IF('Cash Flow %s Yr1'!N85="","",'Cash Flow %s Yr1'!N85*'Expenses Summary'!$D39))</f>
        <v>2125.2000000000003</v>
      </c>
      <c r="O85" s="64">
        <f>IF('Expenses Summary'!$D39="","",IF('Cash Flow %s Yr1'!O85="","",'Cash Flow %s Yr1'!O85*'Expenses Summary'!$D39))</f>
        <v>2125.2000000000003</v>
      </c>
      <c r="P85" s="129"/>
      <c r="Q85" s="129"/>
      <c r="R85" s="129"/>
      <c r="S85" s="111">
        <f>IF(SUM(D85:R85)&gt;0,SUM(D85:R85)/'Expenses Summary'!$D39,"")</f>
        <v>1.0000000000000002</v>
      </c>
    </row>
    <row r="86" spans="1:19" s="31" customFormat="1" x14ac:dyDescent="0.25">
      <c r="A86" s="36"/>
      <c r="B86" s="67" t="str">
        <f>'Expenses Summary'!B40</f>
        <v>3703</v>
      </c>
      <c r="C86" s="67" t="str">
        <f>'Expenses Summary'!C40</f>
        <v>Other Post Employement Benefits</v>
      </c>
      <c r="D86" s="64" t="str">
        <f>IF('Expenses Summary'!$D40="","",IF('Cash Flow %s Yr1'!D86="","",'Cash Flow %s Yr1'!D86*'Expenses Summary'!$D40))</f>
        <v/>
      </c>
      <c r="E86" s="64" t="str">
        <f>IF('Expenses Summary'!$D40="","",IF('Cash Flow %s Yr1'!E86="","",'Cash Flow %s Yr1'!E86*'Expenses Summary'!$D40))</f>
        <v/>
      </c>
      <c r="F86" s="64" t="str">
        <f>IF('Expenses Summary'!$D40="","",IF('Cash Flow %s Yr1'!F86="","",'Cash Flow %s Yr1'!F86*'Expenses Summary'!$D40))</f>
        <v/>
      </c>
      <c r="G86" s="64" t="str">
        <f>IF('Expenses Summary'!$D40="","",IF('Cash Flow %s Yr1'!G86="","",'Cash Flow %s Yr1'!G86*'Expenses Summary'!$D40))</f>
        <v/>
      </c>
      <c r="H86" s="64" t="str">
        <f>IF('Expenses Summary'!$D40="","",IF('Cash Flow %s Yr1'!H86="","",'Cash Flow %s Yr1'!H86*'Expenses Summary'!$D40))</f>
        <v/>
      </c>
      <c r="I86" s="64" t="str">
        <f>IF('Expenses Summary'!$D40="","",IF('Cash Flow %s Yr1'!I86="","",'Cash Flow %s Yr1'!I86*'Expenses Summary'!$D40))</f>
        <v/>
      </c>
      <c r="J86" s="64" t="str">
        <f>IF('Expenses Summary'!$D40="","",IF('Cash Flow %s Yr1'!J86="","",'Cash Flow %s Yr1'!J86*'Expenses Summary'!$D40))</f>
        <v/>
      </c>
      <c r="K86" s="64" t="str">
        <f>IF('Expenses Summary'!$D40="","",IF('Cash Flow %s Yr1'!K86="","",'Cash Flow %s Yr1'!K86*'Expenses Summary'!$D40))</f>
        <v/>
      </c>
      <c r="L86" s="64" t="str">
        <f>IF('Expenses Summary'!$D40="","",IF('Cash Flow %s Yr1'!L86="","",'Cash Flow %s Yr1'!L86*'Expenses Summary'!$D40))</f>
        <v/>
      </c>
      <c r="M86" s="64" t="str">
        <f>IF('Expenses Summary'!$D40="","",IF('Cash Flow %s Yr1'!M86="","",'Cash Flow %s Yr1'!M86*'Expenses Summary'!$D40))</f>
        <v/>
      </c>
      <c r="N86" s="64" t="str">
        <f>IF('Expenses Summary'!$D40="","",IF('Cash Flow %s Yr1'!N86="","",'Cash Flow %s Yr1'!N86*'Expenses Summary'!$D40))</f>
        <v/>
      </c>
      <c r="O86" s="64" t="str">
        <f>IF('Expenses Summary'!$D40="","",IF('Cash Flow %s Yr1'!O86="","",'Cash Flow %s Yr1'!O86*'Expenses Summary'!$D40))</f>
        <v/>
      </c>
      <c r="P86" s="129"/>
      <c r="Q86" s="129"/>
      <c r="R86" s="129"/>
      <c r="S86" s="111" t="str">
        <f>IF(SUM(D86:R86)&gt;0,SUM(D86:R86)/'Expenses Summary'!$D40,"")</f>
        <v/>
      </c>
    </row>
    <row r="87" spans="1:19" s="31" customFormat="1" x14ac:dyDescent="0.25">
      <c r="A87" s="36"/>
      <c r="B87" s="67" t="str">
        <f>'Expenses Summary'!B41</f>
        <v>3903</v>
      </c>
      <c r="C87" s="67" t="str">
        <f>'Expenses Summary'!C41</f>
        <v>Other Benefits</v>
      </c>
      <c r="D87" s="64" t="str">
        <f>IF('Expenses Summary'!$D41="","",IF('Cash Flow %s Yr1'!D87="","",'Cash Flow %s Yr1'!D87*'Expenses Summary'!$D41))</f>
        <v/>
      </c>
      <c r="E87" s="64" t="str">
        <f>IF('Expenses Summary'!$D41="","",IF('Cash Flow %s Yr1'!E87="","",'Cash Flow %s Yr1'!E87*'Expenses Summary'!$D41))</f>
        <v/>
      </c>
      <c r="F87" s="64" t="str">
        <f>IF('Expenses Summary'!$D41="","",IF('Cash Flow %s Yr1'!F87="","",'Cash Flow %s Yr1'!F87*'Expenses Summary'!$D41))</f>
        <v/>
      </c>
      <c r="G87" s="64" t="str">
        <f>IF('Expenses Summary'!$D41="","",IF('Cash Flow %s Yr1'!G87="","",'Cash Flow %s Yr1'!G87*'Expenses Summary'!$D41))</f>
        <v/>
      </c>
      <c r="H87" s="64" t="str">
        <f>IF('Expenses Summary'!$D41="","",IF('Cash Flow %s Yr1'!H87="","",'Cash Flow %s Yr1'!H87*'Expenses Summary'!$D41))</f>
        <v/>
      </c>
      <c r="I87" s="64" t="str">
        <f>IF('Expenses Summary'!$D41="","",IF('Cash Flow %s Yr1'!I87="","",'Cash Flow %s Yr1'!I87*'Expenses Summary'!$D41))</f>
        <v/>
      </c>
      <c r="J87" s="64" t="str">
        <f>IF('Expenses Summary'!$D41="","",IF('Cash Flow %s Yr1'!J87="","",'Cash Flow %s Yr1'!J87*'Expenses Summary'!$D41))</f>
        <v/>
      </c>
      <c r="K87" s="64" t="str">
        <f>IF('Expenses Summary'!$D41="","",IF('Cash Flow %s Yr1'!K87="","",'Cash Flow %s Yr1'!K87*'Expenses Summary'!$D41))</f>
        <v/>
      </c>
      <c r="L87" s="64" t="str">
        <f>IF('Expenses Summary'!$D41="","",IF('Cash Flow %s Yr1'!L87="","",'Cash Flow %s Yr1'!L87*'Expenses Summary'!$D41))</f>
        <v/>
      </c>
      <c r="M87" s="64" t="str">
        <f>IF('Expenses Summary'!$D41="","",IF('Cash Flow %s Yr1'!M87="","",'Cash Flow %s Yr1'!M87*'Expenses Summary'!$D41))</f>
        <v/>
      </c>
      <c r="N87" s="64" t="str">
        <f>IF('Expenses Summary'!$D41="","",IF('Cash Flow %s Yr1'!N87="","",'Cash Flow %s Yr1'!N87*'Expenses Summary'!$D41))</f>
        <v/>
      </c>
      <c r="O87" s="64" t="str">
        <f>IF('Expenses Summary'!$D41="","",IF('Cash Flow %s Yr1'!O87="","",'Cash Flow %s Yr1'!O87*'Expenses Summary'!$D41))</f>
        <v/>
      </c>
      <c r="P87" s="129"/>
      <c r="Q87" s="129"/>
      <c r="R87" s="129"/>
      <c r="S87" s="111" t="str">
        <f>IF(SUM(D87:R87)&gt;0,SUM(D87:R87)/'Expenses Summary'!$D41,"")</f>
        <v/>
      </c>
    </row>
    <row r="88" spans="1:19" s="31" customFormat="1" x14ac:dyDescent="0.25">
      <c r="A88" s="36"/>
      <c r="B88" s="43" t="s">
        <v>758</v>
      </c>
      <c r="C88" s="34" t="s">
        <v>740</v>
      </c>
      <c r="D88" s="173">
        <f t="shared" ref="D88:O88" si="8">IF(SUM(D78:D87)&gt;0,SUM(D78:D87),"")</f>
        <v>40556.207000000002</v>
      </c>
      <c r="E88" s="173">
        <f t="shared" si="8"/>
        <v>40556.207000000002</v>
      </c>
      <c r="F88" s="173">
        <f t="shared" si="8"/>
        <v>40556.207000000002</v>
      </c>
      <c r="G88" s="173">
        <f>IF(SUM(G78:G87)&gt;0,SUM(G78:G87),"")</f>
        <v>40556.207000000002</v>
      </c>
      <c r="H88" s="173">
        <f t="shared" si="8"/>
        <v>40556.207000000002</v>
      </c>
      <c r="I88" s="173">
        <f t="shared" si="8"/>
        <v>40556.207000000002</v>
      </c>
      <c r="J88" s="173">
        <f t="shared" si="8"/>
        <v>40556.207000000002</v>
      </c>
      <c r="K88" s="173">
        <f t="shared" si="8"/>
        <v>40556.207000000002</v>
      </c>
      <c r="L88" s="173">
        <f t="shared" si="8"/>
        <v>41044.835999999996</v>
      </c>
      <c r="M88" s="173">
        <f t="shared" si="8"/>
        <v>41044.835999999996</v>
      </c>
      <c r="N88" s="173">
        <f t="shared" si="8"/>
        <v>41044.835999999996</v>
      </c>
      <c r="O88" s="173">
        <f t="shared" si="8"/>
        <v>41044.835999999996</v>
      </c>
      <c r="P88" s="100"/>
      <c r="Q88" s="100"/>
      <c r="R88" s="100"/>
      <c r="S88" s="111"/>
    </row>
    <row r="89" spans="1:19" s="31" customFormat="1" x14ac:dyDescent="0.25">
      <c r="A89" s="36"/>
      <c r="B89" s="40"/>
      <c r="C89" s="1"/>
      <c r="D89" s="95"/>
      <c r="E89" s="95"/>
      <c r="F89" s="95"/>
      <c r="G89" s="95"/>
      <c r="H89" s="95"/>
      <c r="I89" s="95"/>
      <c r="J89" s="95"/>
      <c r="K89" s="95"/>
      <c r="L89" s="95"/>
      <c r="M89" s="95"/>
      <c r="N89" s="95"/>
      <c r="O89" s="95"/>
      <c r="P89" s="95"/>
      <c r="Q89" s="95"/>
      <c r="R89" s="95"/>
    </row>
    <row r="90" spans="1:19" s="31" customFormat="1" x14ac:dyDescent="0.25">
      <c r="B90" s="34" t="s">
        <v>697</v>
      </c>
      <c r="C90" s="3"/>
      <c r="D90" s="95"/>
      <c r="E90" s="95"/>
      <c r="F90" s="95"/>
      <c r="G90" s="95"/>
      <c r="H90" s="95"/>
      <c r="I90" s="95"/>
      <c r="J90" s="95"/>
      <c r="K90" s="95"/>
      <c r="L90" s="95"/>
      <c r="M90" s="95"/>
      <c r="N90" s="95"/>
      <c r="O90" s="95"/>
      <c r="P90" s="95"/>
      <c r="Q90" s="95"/>
      <c r="R90" s="95"/>
    </row>
    <row r="91" spans="1:19" s="31" customFormat="1" x14ac:dyDescent="0.25">
      <c r="A91" s="36"/>
      <c r="B91" s="139" t="str">
        <f>'Expenses Summary'!B47</f>
        <v>4100</v>
      </c>
      <c r="C91" s="139" t="str">
        <f>'Expenses Summary'!C47</f>
        <v>Approved Textbooks and Core Curricula Materials</v>
      </c>
      <c r="D91" s="64" t="str">
        <f>IF('Expenses Summary'!$D47="","",IF('Cash Flow %s Yr1'!D91="","",'Cash Flow %s Yr1'!D91*'Expenses Summary'!$D47))</f>
        <v/>
      </c>
      <c r="E91" s="64">
        <f>IF('Expenses Summary'!$D47="","",IF('Cash Flow %s Yr1'!E91="","",'Cash Flow %s Yr1'!E91*'Expenses Summary'!$D47))</f>
        <v>4138.5</v>
      </c>
      <c r="F91" s="64">
        <f>IF('Expenses Summary'!$D47="","",IF('Cash Flow %s Yr1'!F91="","",'Cash Flow %s Yr1'!F91*'Expenses Summary'!$D47))</f>
        <v>2836.5</v>
      </c>
      <c r="G91" s="64">
        <f>IF('Expenses Summary'!$D47="","",IF('Cash Flow %s Yr1'!G91="","",'Cash Flow %s Yr1'!G91*'Expenses Summary'!$D47))</f>
        <v>0</v>
      </c>
      <c r="H91" s="64">
        <f>IF('Expenses Summary'!$D47="","",IF('Cash Flow %s Yr1'!H91="","",'Cash Flow %s Yr1'!H91*'Expenses Summary'!$D47))</f>
        <v>6975</v>
      </c>
      <c r="I91" s="64">
        <f>IF('Expenses Summary'!$D47="","",IF('Cash Flow %s Yr1'!I91="","",'Cash Flow %s Yr1'!I91*'Expenses Summary'!$D47))</f>
        <v>0</v>
      </c>
      <c r="J91" s="64">
        <f>IF('Expenses Summary'!$D47="","",IF('Cash Flow %s Yr1'!J91="","",'Cash Flow %s Yr1'!J91*'Expenses Summary'!$D47))</f>
        <v>0</v>
      </c>
      <c r="K91" s="64">
        <f>IF('Expenses Summary'!$D47="","",IF('Cash Flow %s Yr1'!K91="","",'Cash Flow %s Yr1'!K91*'Expenses Summary'!$D47))</f>
        <v>1550</v>
      </c>
      <c r="L91" s="64">
        <f>IF('Expenses Summary'!$D47="","",IF('Cash Flow %s Yr1'!L91="","",'Cash Flow %s Yr1'!L91*'Expenses Summary'!$D47))</f>
        <v>0</v>
      </c>
      <c r="M91" s="64" t="str">
        <f>IF('Expenses Summary'!$D47="","",IF('Cash Flow %s Yr1'!M91="","",'Cash Flow %s Yr1'!M91*'Expenses Summary'!$D47))</f>
        <v/>
      </c>
      <c r="N91" s="64" t="str">
        <f>IF('Expenses Summary'!$D47="","",IF('Cash Flow %s Yr1'!N91="","",'Cash Flow %s Yr1'!N91*'Expenses Summary'!$D47))</f>
        <v/>
      </c>
      <c r="O91" s="64" t="str">
        <f>IF('Expenses Summary'!$D47="","",IF('Cash Flow %s Yr1'!O91="","",'Cash Flow %s Yr1'!O91*'Expenses Summary'!$D47))</f>
        <v/>
      </c>
      <c r="P91" s="129"/>
      <c r="Q91" s="129"/>
      <c r="R91" s="129"/>
      <c r="S91" s="111">
        <f>IF(SUM(D91:R91)&gt;0,SUM(D91:R91)/'Expenses Summary'!$D47,"")</f>
        <v>1</v>
      </c>
    </row>
    <row r="92" spans="1:19" x14ac:dyDescent="0.25">
      <c r="A92" s="36"/>
      <c r="B92" s="139" t="str">
        <f>'Expenses Summary'!B48</f>
        <v>4200</v>
      </c>
      <c r="C92" s="139" t="str">
        <f>'Expenses Summary'!C48</f>
        <v>Books and Other Reference Materials</v>
      </c>
      <c r="D92" s="64" t="str">
        <f>IF('Expenses Summary'!$D48="","",IF('Cash Flow %s Yr1'!D92="","",'Cash Flow %s Yr1'!D92*'Expenses Summary'!$D48))</f>
        <v/>
      </c>
      <c r="E92" s="64">
        <f>IF('Expenses Summary'!$D48="","",IF('Cash Flow %s Yr1'!E92="","",'Cash Flow %s Yr1'!E92*'Expenses Summary'!$D48))</f>
        <v>37.5</v>
      </c>
      <c r="F92" s="64" t="str">
        <f>IF('Expenses Summary'!$D48="","",IF('Cash Flow %s Yr1'!F92="","",'Cash Flow %s Yr1'!F92*'Expenses Summary'!$D48))</f>
        <v/>
      </c>
      <c r="G92" s="64">
        <f>IF('Expenses Summary'!$D48="","",IF('Cash Flow %s Yr1'!G92="","",'Cash Flow %s Yr1'!G92*'Expenses Summary'!$D48))</f>
        <v>66.75</v>
      </c>
      <c r="H92" s="64">
        <f>IF('Expenses Summary'!$D48="","",IF('Cash Flow %s Yr1'!H92="","",'Cash Flow %s Yr1'!H92*'Expenses Summary'!$D48))</f>
        <v>26.999999999999996</v>
      </c>
      <c r="I92" s="64">
        <f>IF('Expenses Summary'!$D48="","",IF('Cash Flow %s Yr1'!I92="","",'Cash Flow %s Yr1'!I92*'Expenses Summary'!$D48))</f>
        <v>103.12500000000001</v>
      </c>
      <c r="J92" s="64">
        <f>IF('Expenses Summary'!$D48="","",IF('Cash Flow %s Yr1'!J92="","",'Cash Flow %s Yr1'!J92*'Expenses Summary'!$D48))</f>
        <v>103.12500000000001</v>
      </c>
      <c r="K92" s="64">
        <f>IF('Expenses Summary'!$D48="","",IF('Cash Flow %s Yr1'!K92="","",'Cash Flow %s Yr1'!K92*'Expenses Summary'!$D48))</f>
        <v>103.12500000000001</v>
      </c>
      <c r="L92" s="64">
        <f>IF('Expenses Summary'!$D48="","",IF('Cash Flow %s Yr1'!L92="","",'Cash Flow %s Yr1'!L92*'Expenses Summary'!$D48))</f>
        <v>103.12500000000001</v>
      </c>
      <c r="M92" s="64">
        <f>IF('Expenses Summary'!$D48="","",IF('Cash Flow %s Yr1'!M92="","",'Cash Flow %s Yr1'!M92*'Expenses Summary'!$D48))</f>
        <v>103.12500000000001</v>
      </c>
      <c r="N92" s="64">
        <f>IF('Expenses Summary'!$D48="","",IF('Cash Flow %s Yr1'!N92="","",'Cash Flow %s Yr1'!N92*'Expenses Summary'!$D48))</f>
        <v>103.12500000000001</v>
      </c>
      <c r="O92" s="64" t="str">
        <f>IF('Expenses Summary'!$D48="","",IF('Cash Flow %s Yr1'!O92="","",'Cash Flow %s Yr1'!O92*'Expenses Summary'!$D48))</f>
        <v/>
      </c>
      <c r="P92" s="129"/>
      <c r="Q92" s="129"/>
      <c r="R92" s="129"/>
      <c r="S92" s="111">
        <f>IF(SUM(D92:R92)&gt;0,SUM(D92:R92)/'Expenses Summary'!$D48,"")</f>
        <v>1</v>
      </c>
    </row>
    <row r="93" spans="1:19" x14ac:dyDescent="0.25">
      <c r="A93" s="36"/>
      <c r="B93" s="139" t="str">
        <f>'Expenses Summary'!B49</f>
        <v>4300</v>
      </c>
      <c r="C93" s="139" t="str">
        <f>'Expenses Summary'!C49</f>
        <v>Materials and Supplies</v>
      </c>
      <c r="D93" s="64">
        <f>IF('Expenses Summary'!$D49="","",IF('Cash Flow %s Yr1'!D93="","",'Cash Flow %s Yr1'!D93*'Expenses Summary'!$D49))</f>
        <v>889.2</v>
      </c>
      <c r="E93" s="64">
        <f>IF('Expenses Summary'!$D49="","",IF('Cash Flow %s Yr1'!E93="","",'Cash Flow %s Yr1'!E93*'Expenses Summary'!$D49))</f>
        <v>2106</v>
      </c>
      <c r="F93" s="64">
        <f>IF('Expenses Summary'!$D49="","",IF('Cash Flow %s Yr1'!F93="","",'Cash Flow %s Yr1'!F93*'Expenses Summary'!$D49))</f>
        <v>1196</v>
      </c>
      <c r="G93" s="64">
        <f>IF('Expenses Summary'!$D49="","",IF('Cash Flow %s Yr1'!G93="","",'Cash Flow %s Yr1'!G93*'Expenses Summary'!$D49))</f>
        <v>247</v>
      </c>
      <c r="H93" s="64">
        <f>IF('Expenses Summary'!$D49="","",IF('Cash Flow %s Yr1'!H93="","",'Cash Flow %s Yr1'!H93*'Expenses Summary'!$D49))</f>
        <v>78</v>
      </c>
      <c r="I93" s="64">
        <f>IF('Expenses Summary'!$D49="","",IF('Cash Flow %s Yr1'!I93="","",'Cash Flow %s Yr1'!I93*'Expenses Summary'!$D49))</f>
        <v>1414.01</v>
      </c>
      <c r="J93" s="64">
        <f>IF('Expenses Summary'!$D49="","",IF('Cash Flow %s Yr1'!J93="","",'Cash Flow %s Yr1'!J93*'Expenses Summary'!$D49))</f>
        <v>1414.01</v>
      </c>
      <c r="K93" s="64">
        <f>IF('Expenses Summary'!$D49="","",IF('Cash Flow %s Yr1'!K93="","",'Cash Flow %s Yr1'!K93*'Expenses Summary'!$D49))</f>
        <v>1414.01</v>
      </c>
      <c r="L93" s="64">
        <f>IF('Expenses Summary'!$D49="","",IF('Cash Flow %s Yr1'!L93="","",'Cash Flow %s Yr1'!L93*'Expenses Summary'!$D49))</f>
        <v>1414.01</v>
      </c>
      <c r="M93" s="64">
        <f>IF('Expenses Summary'!$D49="","",IF('Cash Flow %s Yr1'!M93="","",'Cash Flow %s Yr1'!M93*'Expenses Summary'!$D49))</f>
        <v>1414.01</v>
      </c>
      <c r="N93" s="64">
        <f>IF('Expenses Summary'!$D49="","",IF('Cash Flow %s Yr1'!N93="","",'Cash Flow %s Yr1'!N93*'Expenses Summary'!$D49))</f>
        <v>1413.75</v>
      </c>
      <c r="O93" s="64" t="str">
        <f>IF('Expenses Summary'!$D49="","",IF('Cash Flow %s Yr1'!O93="","",'Cash Flow %s Yr1'!O93*'Expenses Summary'!$D49))</f>
        <v/>
      </c>
      <c r="P93" s="129"/>
      <c r="Q93" s="129"/>
      <c r="R93" s="129"/>
      <c r="S93" s="111">
        <f>IF(SUM(D93:R93)&gt;0,SUM(D93:R93)/'Expenses Summary'!$D49,"")</f>
        <v>1</v>
      </c>
    </row>
    <row r="94" spans="1:19" x14ac:dyDescent="0.25">
      <c r="A94" s="36"/>
      <c r="B94" s="139" t="str">
        <f>'Expenses Summary'!B50</f>
        <v>4315</v>
      </c>
      <c r="C94" s="139" t="str">
        <f>'Expenses Summary'!C50</f>
        <v>Classroom Materials and Supplies</v>
      </c>
      <c r="D94" s="64" t="str">
        <f>IF('Expenses Summary'!$D50="","",IF('Cash Flow %s Yr1'!D94="","",'Cash Flow %s Yr1'!D94*'Expenses Summary'!$D50))</f>
        <v/>
      </c>
      <c r="E94" s="64" t="str">
        <f>IF('Expenses Summary'!$D50="","",IF('Cash Flow %s Yr1'!E94="","",'Cash Flow %s Yr1'!E94*'Expenses Summary'!$D50))</f>
        <v/>
      </c>
      <c r="F94" s="64">
        <f>IF('Expenses Summary'!$D50="","",IF('Cash Flow %s Yr1'!F94="","",'Cash Flow %s Yr1'!F94*'Expenses Summary'!$D50))</f>
        <v>3100</v>
      </c>
      <c r="G94" s="64">
        <f>IF('Expenses Summary'!$D50="","",IF('Cash Flow %s Yr1'!G94="","",'Cash Flow %s Yr1'!G94*'Expenses Summary'!$D50))</f>
        <v>3100</v>
      </c>
      <c r="H94" s="64">
        <f>IF('Expenses Summary'!$D50="","",IF('Cash Flow %s Yr1'!H94="","",'Cash Flow %s Yr1'!H94*'Expenses Summary'!$D50))</f>
        <v>6200</v>
      </c>
      <c r="I94" s="64">
        <f>IF('Expenses Summary'!$D50="","",IF('Cash Flow %s Yr1'!I94="","",'Cash Flow %s Yr1'!I94*'Expenses Summary'!$D50))</f>
        <v>3100</v>
      </c>
      <c r="J94" s="64">
        <f>IF('Expenses Summary'!$D50="","",IF('Cash Flow %s Yr1'!J94="","",'Cash Flow %s Yr1'!J94*'Expenses Summary'!$D50))</f>
        <v>6200</v>
      </c>
      <c r="K94" s="64">
        <f>IF('Expenses Summary'!$D50="","",IF('Cash Flow %s Yr1'!K94="","",'Cash Flow %s Yr1'!K94*'Expenses Summary'!$D50))</f>
        <v>3100</v>
      </c>
      <c r="L94" s="64">
        <f>IF('Expenses Summary'!$D50="","",IF('Cash Flow %s Yr1'!L94="","",'Cash Flow %s Yr1'!L94*'Expenses Summary'!$D50))</f>
        <v>3100</v>
      </c>
      <c r="M94" s="64">
        <f>IF('Expenses Summary'!$D50="","",IF('Cash Flow %s Yr1'!M94="","",'Cash Flow %s Yr1'!M94*'Expenses Summary'!$D50))</f>
        <v>3100</v>
      </c>
      <c r="N94" s="64" t="str">
        <f>IF('Expenses Summary'!$D50="","",IF('Cash Flow %s Yr1'!N94="","",'Cash Flow %s Yr1'!N94*'Expenses Summary'!$D50))</f>
        <v/>
      </c>
      <c r="O94" s="64" t="str">
        <f>IF('Expenses Summary'!$D50="","",IF('Cash Flow %s Yr1'!O94="","",'Cash Flow %s Yr1'!O94*'Expenses Summary'!$D50))</f>
        <v/>
      </c>
      <c r="P94" s="129"/>
      <c r="Q94" s="129"/>
      <c r="R94" s="129"/>
      <c r="S94" s="111">
        <f>IF(SUM(D94:R94)&gt;0,SUM(D94:R94)/'Expenses Summary'!$D50,"")</f>
        <v>1</v>
      </c>
    </row>
    <row r="95" spans="1:19" x14ac:dyDescent="0.25">
      <c r="A95" s="36"/>
      <c r="B95" s="139" t="str">
        <f>'Expenses Summary'!B51</f>
        <v>4400</v>
      </c>
      <c r="C95" s="139" t="str">
        <f>'Expenses Summary'!C51</f>
        <v>Noncapitalized Equipment</v>
      </c>
      <c r="D95" s="64">
        <f>IF('Expenses Summary'!$D51="","",IF('Cash Flow %s Yr1'!D95="","",'Cash Flow %s Yr1'!D95*'Expenses Summary'!$D51))</f>
        <v>0</v>
      </c>
      <c r="E95" s="64">
        <f>IF('Expenses Summary'!$D51="","",IF('Cash Flow %s Yr1'!E95="","",'Cash Flow %s Yr1'!E95*'Expenses Summary'!$D51))</f>
        <v>1808</v>
      </c>
      <c r="F95" s="64">
        <f>IF('Expenses Summary'!$D51="","",IF('Cash Flow %s Yr1'!F95="","",'Cash Flow %s Yr1'!F95*'Expenses Summary'!$D51))</f>
        <v>22</v>
      </c>
      <c r="G95" s="64" t="str">
        <f>IF('Expenses Summary'!$D51="","",IF('Cash Flow %s Yr1'!G95="","",'Cash Flow %s Yr1'!G95*'Expenses Summary'!$D51))</f>
        <v/>
      </c>
      <c r="H95" s="64" t="str">
        <f>IF('Expenses Summary'!$D51="","",IF('Cash Flow %s Yr1'!H95="","",'Cash Flow %s Yr1'!H95*'Expenses Summary'!$D51))</f>
        <v/>
      </c>
      <c r="I95" s="64" t="str">
        <f>IF('Expenses Summary'!$D51="","",IF('Cash Flow %s Yr1'!I95="","",'Cash Flow %s Yr1'!I95*'Expenses Summary'!$D51))</f>
        <v/>
      </c>
      <c r="J95" s="64" t="str">
        <f>IF('Expenses Summary'!$D51="","",IF('Cash Flow %s Yr1'!J95="","",'Cash Flow %s Yr1'!J95*'Expenses Summary'!$D51))</f>
        <v/>
      </c>
      <c r="K95" s="64" t="str">
        <f>IF('Expenses Summary'!$D51="","",IF('Cash Flow %s Yr1'!K95="","",'Cash Flow %s Yr1'!K95*'Expenses Summary'!$D51))</f>
        <v/>
      </c>
      <c r="L95" s="64">
        <f>IF('Expenses Summary'!$D51="","",IF('Cash Flow %s Yr1'!L95="","",'Cash Flow %s Yr1'!L95*'Expenses Summary'!$D51))</f>
        <v>170</v>
      </c>
      <c r="M95" s="64" t="str">
        <f>IF('Expenses Summary'!$D51="","",IF('Cash Flow %s Yr1'!M95="","",'Cash Flow %s Yr1'!M95*'Expenses Summary'!$D51))</f>
        <v/>
      </c>
      <c r="N95" s="64" t="str">
        <f>IF('Expenses Summary'!$D51="","",IF('Cash Flow %s Yr1'!N95="","",'Cash Flow %s Yr1'!N95*'Expenses Summary'!$D51))</f>
        <v/>
      </c>
      <c r="O95" s="64" t="str">
        <f>IF('Expenses Summary'!$D51="","",IF('Cash Flow %s Yr1'!O95="","",'Cash Flow %s Yr1'!O95*'Expenses Summary'!$D51))</f>
        <v/>
      </c>
      <c r="P95" s="129"/>
      <c r="Q95" s="129"/>
      <c r="R95" s="129"/>
      <c r="S95" s="111">
        <f>IF(SUM(D95:R95)&gt;0,SUM(D95:R95)/'Expenses Summary'!$D51,"")</f>
        <v>1</v>
      </c>
    </row>
    <row r="96" spans="1:19" x14ac:dyDescent="0.25">
      <c r="A96" s="36"/>
      <c r="B96" s="139" t="str">
        <f>'Expenses Summary'!B52</f>
        <v>4430</v>
      </c>
      <c r="C96" s="139" t="str">
        <f>'Expenses Summary'!C52</f>
        <v>General Student Equipment</v>
      </c>
      <c r="D96" s="64" t="str">
        <f>IF('Expenses Summary'!$D52="","",IF('Cash Flow %s Yr1'!D96="","",'Cash Flow %s Yr1'!D96*'Expenses Summary'!$D52))</f>
        <v/>
      </c>
      <c r="E96" s="64" t="str">
        <f>IF('Expenses Summary'!$D52="","",IF('Cash Flow %s Yr1'!E96="","",'Cash Flow %s Yr1'!E96*'Expenses Summary'!$D52))</f>
        <v/>
      </c>
      <c r="F96" s="64">
        <f>IF('Expenses Summary'!$D52="","",IF('Cash Flow %s Yr1'!F96="","",'Cash Flow %s Yr1'!F96*'Expenses Summary'!$D52))</f>
        <v>0</v>
      </c>
      <c r="G96" s="64" t="str">
        <f>IF('Expenses Summary'!$D52="","",IF('Cash Flow %s Yr1'!G96="","",'Cash Flow %s Yr1'!G96*'Expenses Summary'!$D52))</f>
        <v/>
      </c>
      <c r="H96" s="64" t="str">
        <f>IF('Expenses Summary'!$D52="","",IF('Cash Flow %s Yr1'!H96="","",'Cash Flow %s Yr1'!H96*'Expenses Summary'!$D52))</f>
        <v/>
      </c>
      <c r="I96" s="64" t="str">
        <f>IF('Expenses Summary'!$D52="","",IF('Cash Flow %s Yr1'!I96="","",'Cash Flow %s Yr1'!I96*'Expenses Summary'!$D52))</f>
        <v/>
      </c>
      <c r="J96" s="64">
        <f>IF('Expenses Summary'!$D52="","",IF('Cash Flow %s Yr1'!J96="","",'Cash Flow %s Yr1'!J96*'Expenses Summary'!$D52))</f>
        <v>0</v>
      </c>
      <c r="K96" s="64" t="str">
        <f>IF('Expenses Summary'!$D52="","",IF('Cash Flow %s Yr1'!K96="","",'Cash Flow %s Yr1'!K96*'Expenses Summary'!$D52))</f>
        <v/>
      </c>
      <c r="L96" s="64" t="str">
        <f>IF('Expenses Summary'!$D52="","",IF('Cash Flow %s Yr1'!L96="","",'Cash Flow %s Yr1'!L96*'Expenses Summary'!$D52))</f>
        <v/>
      </c>
      <c r="M96" s="64" t="str">
        <f>IF('Expenses Summary'!$D52="","",IF('Cash Flow %s Yr1'!M96="","",'Cash Flow %s Yr1'!M96*'Expenses Summary'!$D52))</f>
        <v/>
      </c>
      <c r="N96" s="64" t="str">
        <f>IF('Expenses Summary'!$D52="","",IF('Cash Flow %s Yr1'!N96="","",'Cash Flow %s Yr1'!N96*'Expenses Summary'!$D52))</f>
        <v/>
      </c>
      <c r="O96" s="64" t="str">
        <f>IF('Expenses Summary'!$D52="","",IF('Cash Flow %s Yr1'!O96="","",'Cash Flow %s Yr1'!O96*'Expenses Summary'!$D52))</f>
        <v/>
      </c>
      <c r="P96" s="129"/>
      <c r="Q96" s="129"/>
      <c r="R96" s="129"/>
      <c r="S96" s="111" t="str">
        <f>IF(SUM(D96:R96)&gt;0,SUM(D96:R96)/'Expenses Summary'!$D52,"")</f>
        <v/>
      </c>
    </row>
    <row r="97" spans="1:19" ht="13.5" customHeight="1" outlineLevel="1" x14ac:dyDescent="0.25">
      <c r="A97" s="36"/>
      <c r="B97" s="396">
        <f>'Expenses Summary'!B53</f>
        <v>4381</v>
      </c>
      <c r="C97" s="139" t="str">
        <f>'Expenses Summary'!C53</f>
        <v>Materials for Plant Maintenance</v>
      </c>
      <c r="D97" s="64" t="str">
        <f>IF('Expenses Summary'!$D53="","",IF('Cash Flow %s Yr1'!D97="","",'Cash Flow %s Yr1'!D97*'Expenses Summary'!$D53))</f>
        <v/>
      </c>
      <c r="E97" s="64" t="str">
        <f>IF('Expenses Summary'!$D53="","",IF('Cash Flow %s Yr1'!E97="","",'Cash Flow %s Yr1'!E97*'Expenses Summary'!$D53))</f>
        <v/>
      </c>
      <c r="F97" s="64">
        <f>IF('Expenses Summary'!$D53="","",IF('Cash Flow %s Yr1'!F97="","",'Cash Flow %s Yr1'!F97*'Expenses Summary'!$D53))</f>
        <v>400</v>
      </c>
      <c r="G97" s="64">
        <f>IF('Expenses Summary'!$D53="","",IF('Cash Flow %s Yr1'!G97="","",'Cash Flow %s Yr1'!G97*'Expenses Summary'!$D53))</f>
        <v>400</v>
      </c>
      <c r="H97" s="64">
        <f>IF('Expenses Summary'!$D53="","",IF('Cash Flow %s Yr1'!H97="","",'Cash Flow %s Yr1'!H97*'Expenses Summary'!$D53))</f>
        <v>400</v>
      </c>
      <c r="I97" s="64">
        <f>IF('Expenses Summary'!$D53="","",IF('Cash Flow %s Yr1'!I97="","",'Cash Flow %s Yr1'!I97*'Expenses Summary'!$D53))</f>
        <v>400</v>
      </c>
      <c r="J97" s="64">
        <f>IF('Expenses Summary'!$D53="","",IF('Cash Flow %s Yr1'!J97="","",'Cash Flow %s Yr1'!J97*'Expenses Summary'!$D53))</f>
        <v>400</v>
      </c>
      <c r="K97" s="64">
        <f>IF('Expenses Summary'!$D53="","",IF('Cash Flow %s Yr1'!K97="","",'Cash Flow %s Yr1'!K97*'Expenses Summary'!$D53))</f>
        <v>400</v>
      </c>
      <c r="L97" s="64">
        <f>IF('Expenses Summary'!$D53="","",IF('Cash Flow %s Yr1'!L97="","",'Cash Flow %s Yr1'!L97*'Expenses Summary'!$D53))</f>
        <v>400</v>
      </c>
      <c r="M97" s="64">
        <f>IF('Expenses Summary'!$D53="","",IF('Cash Flow %s Yr1'!M97="","",'Cash Flow %s Yr1'!M97*'Expenses Summary'!$D53))</f>
        <v>400</v>
      </c>
      <c r="N97" s="64">
        <f>IF('Expenses Summary'!$D53="","",IF('Cash Flow %s Yr1'!N97="","",'Cash Flow %s Yr1'!N97*'Expenses Summary'!$D53))</f>
        <v>400</v>
      </c>
      <c r="O97" s="64">
        <f>IF('Expenses Summary'!$D53="","",IF('Cash Flow %s Yr1'!O97="","",'Cash Flow %s Yr1'!O97*'Expenses Summary'!$D53))</f>
        <v>400</v>
      </c>
      <c r="P97" s="129"/>
      <c r="Q97" s="129"/>
      <c r="R97" s="129"/>
      <c r="S97" s="111">
        <f>IF(SUM(D97:R97)&gt;0,SUM(D97:R97)/'Expenses Summary'!$D53,"")</f>
        <v>1</v>
      </c>
    </row>
    <row r="98" spans="1:19" hidden="1" outlineLevel="1" x14ac:dyDescent="0.25">
      <c r="A98" s="36"/>
      <c r="B98" s="139">
        <f>'Expenses Summary'!B54</f>
        <v>0</v>
      </c>
      <c r="C98" s="139">
        <f>'Expenses Summary'!C54</f>
        <v>0</v>
      </c>
      <c r="D98" s="64" t="str">
        <f>IF('Expenses Summary'!$D54="","",IF('Cash Flow %s Yr1'!D98="","",'Cash Flow %s Yr1'!D98*'Expenses Summary'!$D54))</f>
        <v/>
      </c>
      <c r="E98" s="64" t="str">
        <f>IF('Expenses Summary'!$D54="","",IF('Cash Flow %s Yr1'!E98="","",'Cash Flow %s Yr1'!E98*'Expenses Summary'!$D54))</f>
        <v/>
      </c>
      <c r="F98" s="64" t="str">
        <f>IF('Expenses Summary'!$D54="","",IF('Cash Flow %s Yr1'!F98="","",'Cash Flow %s Yr1'!F98*'Expenses Summary'!$D54))</f>
        <v/>
      </c>
      <c r="G98" s="64" t="str">
        <f>IF('Expenses Summary'!$D54="","",IF('Cash Flow %s Yr1'!G98="","",'Cash Flow %s Yr1'!G98*'Expenses Summary'!$D54))</f>
        <v/>
      </c>
      <c r="H98" s="64" t="str">
        <f>IF('Expenses Summary'!$D54="","",IF('Cash Flow %s Yr1'!H98="","",'Cash Flow %s Yr1'!H98*'Expenses Summary'!$D54))</f>
        <v/>
      </c>
      <c r="I98" s="64" t="str">
        <f>IF('Expenses Summary'!$D54="","",IF('Cash Flow %s Yr1'!I98="","",'Cash Flow %s Yr1'!I98*'Expenses Summary'!$D54))</f>
        <v/>
      </c>
      <c r="J98" s="64" t="str">
        <f>IF('Expenses Summary'!$D54="","",IF('Cash Flow %s Yr1'!J98="","",'Cash Flow %s Yr1'!J98*'Expenses Summary'!$D54))</f>
        <v/>
      </c>
      <c r="K98" s="64" t="str">
        <f>IF('Expenses Summary'!$D54="","",IF('Cash Flow %s Yr1'!K98="","",'Cash Flow %s Yr1'!K98*'Expenses Summary'!$D54))</f>
        <v/>
      </c>
      <c r="L98" s="64" t="str">
        <f>IF('Expenses Summary'!$D54="","",IF('Cash Flow %s Yr1'!L98="","",'Cash Flow %s Yr1'!L98*'Expenses Summary'!$D54))</f>
        <v/>
      </c>
      <c r="M98" s="64" t="str">
        <f>IF('Expenses Summary'!$D54="","",IF('Cash Flow %s Yr1'!M98="","",'Cash Flow %s Yr1'!M98*'Expenses Summary'!$D54))</f>
        <v/>
      </c>
      <c r="N98" s="64" t="str">
        <f>IF('Expenses Summary'!$D54="","",IF('Cash Flow %s Yr1'!N98="","",'Cash Flow %s Yr1'!N98*'Expenses Summary'!$D54))</f>
        <v/>
      </c>
      <c r="O98" s="64" t="str">
        <f>IF('Expenses Summary'!$D54="","",IF('Cash Flow %s Yr1'!O98="","",'Cash Flow %s Yr1'!O98*'Expenses Summary'!$D54))</f>
        <v/>
      </c>
      <c r="P98" s="129"/>
      <c r="Q98" s="129"/>
      <c r="R98" s="129"/>
      <c r="S98" s="111" t="str">
        <f>IF(SUM(D98:R98)&gt;0,SUM(D98:R98)/'Expenses Summary'!$D54,"")</f>
        <v/>
      </c>
    </row>
    <row r="99" spans="1:19" hidden="1" outlineLevel="1" x14ac:dyDescent="0.25">
      <c r="A99" s="36"/>
      <c r="B99" s="139">
        <f>'Expenses Summary'!B55</f>
        <v>0</v>
      </c>
      <c r="C99" s="139">
        <f>'Expenses Summary'!C55</f>
        <v>0</v>
      </c>
      <c r="D99" s="64" t="str">
        <f>IF('Expenses Summary'!$D55="","",IF('Cash Flow %s Yr1'!D99="","",'Cash Flow %s Yr1'!D99*'Expenses Summary'!$D55))</f>
        <v/>
      </c>
      <c r="E99" s="64" t="str">
        <f>IF('Expenses Summary'!$D55="","",IF('Cash Flow %s Yr1'!E99="","",'Cash Flow %s Yr1'!E99*'Expenses Summary'!$D55))</f>
        <v/>
      </c>
      <c r="F99" s="64" t="str">
        <f>IF('Expenses Summary'!$D55="","",IF('Cash Flow %s Yr1'!F99="","",'Cash Flow %s Yr1'!F99*'Expenses Summary'!$D55))</f>
        <v/>
      </c>
      <c r="G99" s="64" t="str">
        <f>IF('Expenses Summary'!$D55="","",IF('Cash Flow %s Yr1'!G99="","",'Cash Flow %s Yr1'!G99*'Expenses Summary'!$D55))</f>
        <v/>
      </c>
      <c r="H99" s="64" t="str">
        <f>IF('Expenses Summary'!$D55="","",IF('Cash Flow %s Yr1'!H99="","",'Cash Flow %s Yr1'!H99*'Expenses Summary'!$D55))</f>
        <v/>
      </c>
      <c r="I99" s="64" t="str">
        <f>IF('Expenses Summary'!$D55="","",IF('Cash Flow %s Yr1'!I99="","",'Cash Flow %s Yr1'!I99*'Expenses Summary'!$D55))</f>
        <v/>
      </c>
      <c r="J99" s="64" t="str">
        <f>IF('Expenses Summary'!$D55="","",IF('Cash Flow %s Yr1'!J99="","",'Cash Flow %s Yr1'!J99*'Expenses Summary'!$D55))</f>
        <v/>
      </c>
      <c r="K99" s="64" t="str">
        <f>IF('Expenses Summary'!$D55="","",IF('Cash Flow %s Yr1'!K99="","",'Cash Flow %s Yr1'!K99*'Expenses Summary'!$D55))</f>
        <v/>
      </c>
      <c r="L99" s="64" t="str">
        <f>IF('Expenses Summary'!$D55="","",IF('Cash Flow %s Yr1'!L99="","",'Cash Flow %s Yr1'!L99*'Expenses Summary'!$D55))</f>
        <v/>
      </c>
      <c r="M99" s="64" t="str">
        <f>IF('Expenses Summary'!$D55="","",IF('Cash Flow %s Yr1'!M99="","",'Cash Flow %s Yr1'!M99*'Expenses Summary'!$D55))</f>
        <v/>
      </c>
      <c r="N99" s="64" t="str">
        <f>IF('Expenses Summary'!$D55="","",IF('Cash Flow %s Yr1'!N99="","",'Cash Flow %s Yr1'!N99*'Expenses Summary'!$D55))</f>
        <v/>
      </c>
      <c r="O99" s="64" t="str">
        <f>IF('Expenses Summary'!$D55="","",IF('Cash Flow %s Yr1'!O99="","",'Cash Flow %s Yr1'!O99*'Expenses Summary'!$D55))</f>
        <v/>
      </c>
      <c r="P99" s="129"/>
      <c r="Q99" s="129"/>
      <c r="R99" s="129"/>
      <c r="S99" s="111" t="str">
        <f>IF(SUM(D99:R99)&gt;0,SUM(D99:R99)/'Expenses Summary'!$D55,"")</f>
        <v/>
      </c>
    </row>
    <row r="100" spans="1:19" hidden="1" outlineLevel="1" x14ac:dyDescent="0.25">
      <c r="A100" s="36"/>
      <c r="B100" s="139">
        <f>'Expenses Summary'!B56</f>
        <v>0</v>
      </c>
      <c r="C100" s="139">
        <f>'Expenses Summary'!C56</f>
        <v>0</v>
      </c>
      <c r="D100" s="64" t="str">
        <f>IF('Expenses Summary'!$D56="","",IF('Cash Flow %s Yr1'!D100="","",'Cash Flow %s Yr1'!D100*'Expenses Summary'!$D56))</f>
        <v/>
      </c>
      <c r="E100" s="64" t="str">
        <f>IF('Expenses Summary'!$D56="","",IF('Cash Flow %s Yr1'!E100="","",'Cash Flow %s Yr1'!E100*'Expenses Summary'!$D56))</f>
        <v/>
      </c>
      <c r="F100" s="64" t="str">
        <f>IF('Expenses Summary'!$D56="","",IF('Cash Flow %s Yr1'!F100="","",'Cash Flow %s Yr1'!F100*'Expenses Summary'!$D56))</f>
        <v/>
      </c>
      <c r="G100" s="64" t="str">
        <f>IF('Expenses Summary'!$D56="","",IF('Cash Flow %s Yr1'!G100="","",'Cash Flow %s Yr1'!G100*'Expenses Summary'!$D56))</f>
        <v/>
      </c>
      <c r="H100" s="64" t="str">
        <f>IF('Expenses Summary'!$D56="","",IF('Cash Flow %s Yr1'!H100="","",'Cash Flow %s Yr1'!H100*'Expenses Summary'!$D56))</f>
        <v/>
      </c>
      <c r="I100" s="64" t="str">
        <f>IF('Expenses Summary'!$D56="","",IF('Cash Flow %s Yr1'!I100="","",'Cash Flow %s Yr1'!I100*'Expenses Summary'!$D56))</f>
        <v/>
      </c>
      <c r="J100" s="64" t="str">
        <f>IF('Expenses Summary'!$D56="","",IF('Cash Flow %s Yr1'!J100="","",'Cash Flow %s Yr1'!J100*'Expenses Summary'!$D56))</f>
        <v/>
      </c>
      <c r="K100" s="64" t="str">
        <f>IF('Expenses Summary'!$D56="","",IF('Cash Flow %s Yr1'!K100="","",'Cash Flow %s Yr1'!K100*'Expenses Summary'!$D56))</f>
        <v/>
      </c>
      <c r="L100" s="64" t="str">
        <f>IF('Expenses Summary'!$D56="","",IF('Cash Flow %s Yr1'!L100="","",'Cash Flow %s Yr1'!L100*'Expenses Summary'!$D56))</f>
        <v/>
      </c>
      <c r="M100" s="64" t="str">
        <f>IF('Expenses Summary'!$D56="","",IF('Cash Flow %s Yr1'!M100="","",'Cash Flow %s Yr1'!M100*'Expenses Summary'!$D56))</f>
        <v/>
      </c>
      <c r="N100" s="64" t="str">
        <f>IF('Expenses Summary'!$D56="","",IF('Cash Flow %s Yr1'!N100="","",'Cash Flow %s Yr1'!N100*'Expenses Summary'!$D56))</f>
        <v/>
      </c>
      <c r="O100" s="64" t="str">
        <f>IF('Expenses Summary'!$D56="","",IF('Cash Flow %s Yr1'!O100="","",'Cash Flow %s Yr1'!O100*'Expenses Summary'!$D56))</f>
        <v/>
      </c>
      <c r="P100" s="129"/>
      <c r="Q100" s="129"/>
      <c r="R100" s="129"/>
      <c r="S100" s="111" t="str">
        <f>IF(SUM(D100:R100)&gt;0,SUM(D100:R100)/'Expenses Summary'!$D56,"")</f>
        <v/>
      </c>
    </row>
    <row r="101" spans="1:19" hidden="1" outlineLevel="1" x14ac:dyDescent="0.25">
      <c r="A101" s="36"/>
      <c r="B101" s="139">
        <f>'Expenses Summary'!B57</f>
        <v>0</v>
      </c>
      <c r="C101" s="139">
        <f>'Expenses Summary'!C57</f>
        <v>0</v>
      </c>
      <c r="D101" s="64" t="str">
        <f>IF('Expenses Summary'!$D57="","",IF('Cash Flow %s Yr1'!D101="","",'Cash Flow %s Yr1'!D101*'Expenses Summary'!$D57))</f>
        <v/>
      </c>
      <c r="E101" s="64" t="str">
        <f>IF('Expenses Summary'!$D57="","",IF('Cash Flow %s Yr1'!E101="","",'Cash Flow %s Yr1'!E101*'Expenses Summary'!$D57))</f>
        <v/>
      </c>
      <c r="F101" s="64" t="str">
        <f>IF('Expenses Summary'!$D57="","",IF('Cash Flow %s Yr1'!F101="","",'Cash Flow %s Yr1'!F101*'Expenses Summary'!$D57))</f>
        <v/>
      </c>
      <c r="G101" s="64" t="str">
        <f>IF('Expenses Summary'!$D57="","",IF('Cash Flow %s Yr1'!G101="","",'Cash Flow %s Yr1'!G101*'Expenses Summary'!$D57))</f>
        <v/>
      </c>
      <c r="H101" s="64" t="str">
        <f>IF('Expenses Summary'!$D57="","",IF('Cash Flow %s Yr1'!H101="","",'Cash Flow %s Yr1'!H101*'Expenses Summary'!$D57))</f>
        <v/>
      </c>
      <c r="I101" s="64" t="str">
        <f>IF('Expenses Summary'!$D57="","",IF('Cash Flow %s Yr1'!I101="","",'Cash Flow %s Yr1'!I101*'Expenses Summary'!$D57))</f>
        <v/>
      </c>
      <c r="J101" s="64" t="str">
        <f>IF('Expenses Summary'!$D57="","",IF('Cash Flow %s Yr1'!J101="","",'Cash Flow %s Yr1'!J101*'Expenses Summary'!$D57))</f>
        <v/>
      </c>
      <c r="K101" s="64" t="str">
        <f>IF('Expenses Summary'!$D57="","",IF('Cash Flow %s Yr1'!K101="","",'Cash Flow %s Yr1'!K101*'Expenses Summary'!$D57))</f>
        <v/>
      </c>
      <c r="L101" s="64" t="str">
        <f>IF('Expenses Summary'!$D57="","",IF('Cash Flow %s Yr1'!L101="","",'Cash Flow %s Yr1'!L101*'Expenses Summary'!$D57))</f>
        <v/>
      </c>
      <c r="M101" s="64" t="str">
        <f>IF('Expenses Summary'!$D57="","",IF('Cash Flow %s Yr1'!M101="","",'Cash Flow %s Yr1'!M101*'Expenses Summary'!$D57))</f>
        <v/>
      </c>
      <c r="N101" s="64" t="str">
        <f>IF('Expenses Summary'!$D57="","",IF('Cash Flow %s Yr1'!N101="","",'Cash Flow %s Yr1'!N101*'Expenses Summary'!$D57))</f>
        <v/>
      </c>
      <c r="O101" s="64" t="str">
        <f>IF('Expenses Summary'!$D57="","",IF('Cash Flow %s Yr1'!O101="","",'Cash Flow %s Yr1'!O101*'Expenses Summary'!$D57))</f>
        <v/>
      </c>
      <c r="P101" s="129"/>
      <c r="Q101" s="129"/>
      <c r="R101" s="129"/>
      <c r="S101" s="111" t="str">
        <f>IF(SUM(D101:R101)&gt;0,SUM(D101:R101)/'Expenses Summary'!$D57,"")</f>
        <v/>
      </c>
    </row>
    <row r="102" spans="1:19" hidden="1" outlineLevel="1" x14ac:dyDescent="0.25">
      <c r="A102" s="36"/>
      <c r="B102" s="139">
        <f>'Expenses Summary'!B58</f>
        <v>0</v>
      </c>
      <c r="C102" s="139">
        <f>'Expenses Summary'!C58</f>
        <v>0</v>
      </c>
      <c r="D102" s="64" t="str">
        <f>IF('Expenses Summary'!$D58="","",IF('Cash Flow %s Yr1'!D102="","",'Cash Flow %s Yr1'!D102*'Expenses Summary'!$D58))</f>
        <v/>
      </c>
      <c r="E102" s="64" t="str">
        <f>IF('Expenses Summary'!$D58="","",IF('Cash Flow %s Yr1'!E102="","",'Cash Flow %s Yr1'!E102*'Expenses Summary'!$D58))</f>
        <v/>
      </c>
      <c r="F102" s="64" t="str">
        <f>IF('Expenses Summary'!$D58="","",IF('Cash Flow %s Yr1'!F102="","",'Cash Flow %s Yr1'!F102*'Expenses Summary'!$D58))</f>
        <v/>
      </c>
      <c r="G102" s="64" t="str">
        <f>IF('Expenses Summary'!$D58="","",IF('Cash Flow %s Yr1'!G102="","",'Cash Flow %s Yr1'!G102*'Expenses Summary'!$D58))</f>
        <v/>
      </c>
      <c r="H102" s="64" t="str">
        <f>IF('Expenses Summary'!$D58="","",IF('Cash Flow %s Yr1'!H102="","",'Cash Flow %s Yr1'!H102*'Expenses Summary'!$D58))</f>
        <v/>
      </c>
      <c r="I102" s="64" t="str">
        <f>IF('Expenses Summary'!$D58="","",IF('Cash Flow %s Yr1'!I102="","",'Cash Flow %s Yr1'!I102*'Expenses Summary'!$D58))</f>
        <v/>
      </c>
      <c r="J102" s="64" t="str">
        <f>IF('Expenses Summary'!$D58="","",IF('Cash Flow %s Yr1'!J102="","",'Cash Flow %s Yr1'!J102*'Expenses Summary'!$D58))</f>
        <v/>
      </c>
      <c r="K102" s="64" t="str">
        <f>IF('Expenses Summary'!$D58="","",IF('Cash Flow %s Yr1'!K102="","",'Cash Flow %s Yr1'!K102*'Expenses Summary'!$D58))</f>
        <v/>
      </c>
      <c r="L102" s="64" t="str">
        <f>IF('Expenses Summary'!$D58="","",IF('Cash Flow %s Yr1'!L102="","",'Cash Flow %s Yr1'!L102*'Expenses Summary'!$D58))</f>
        <v/>
      </c>
      <c r="M102" s="64" t="str">
        <f>IF('Expenses Summary'!$D58="","",IF('Cash Flow %s Yr1'!M102="","",'Cash Flow %s Yr1'!M102*'Expenses Summary'!$D58))</f>
        <v/>
      </c>
      <c r="N102" s="64" t="str">
        <f>IF('Expenses Summary'!$D58="","",IF('Cash Flow %s Yr1'!N102="","",'Cash Flow %s Yr1'!N102*'Expenses Summary'!$D58))</f>
        <v/>
      </c>
      <c r="O102" s="64" t="str">
        <f>IF('Expenses Summary'!$D58="","",IF('Cash Flow %s Yr1'!O102="","",'Cash Flow %s Yr1'!O102*'Expenses Summary'!$D58))</f>
        <v/>
      </c>
      <c r="P102" s="129"/>
      <c r="Q102" s="129"/>
      <c r="R102" s="129"/>
      <c r="S102" s="111" t="str">
        <f>IF(SUM(D102:R102)&gt;0,SUM(D102:R102)/'Expenses Summary'!$D58,"")</f>
        <v/>
      </c>
    </row>
    <row r="103" spans="1:19" hidden="1" outlineLevel="1" x14ac:dyDescent="0.25">
      <c r="A103" s="36"/>
      <c r="B103" s="139">
        <f>'Expenses Summary'!B59</f>
        <v>0</v>
      </c>
      <c r="C103" s="139">
        <f>'Expenses Summary'!C59</f>
        <v>0</v>
      </c>
      <c r="D103" s="64" t="str">
        <f>IF('Expenses Summary'!$D59="","",IF('Cash Flow %s Yr1'!D103="","",'Cash Flow %s Yr1'!D103*'Expenses Summary'!$D59))</f>
        <v/>
      </c>
      <c r="E103" s="64" t="str">
        <f>IF('Expenses Summary'!$D59="","",IF('Cash Flow %s Yr1'!E103="","",'Cash Flow %s Yr1'!E103*'Expenses Summary'!$D59))</f>
        <v/>
      </c>
      <c r="F103" s="64" t="str">
        <f>IF('Expenses Summary'!$D59="","",IF('Cash Flow %s Yr1'!F103="","",'Cash Flow %s Yr1'!F103*'Expenses Summary'!$D59))</f>
        <v/>
      </c>
      <c r="G103" s="64" t="str">
        <f>IF('Expenses Summary'!$D59="","",IF('Cash Flow %s Yr1'!G103="","",'Cash Flow %s Yr1'!G103*'Expenses Summary'!$D59))</f>
        <v/>
      </c>
      <c r="H103" s="64" t="str">
        <f>IF('Expenses Summary'!$D59="","",IF('Cash Flow %s Yr1'!H103="","",'Cash Flow %s Yr1'!H103*'Expenses Summary'!$D59))</f>
        <v/>
      </c>
      <c r="I103" s="64" t="str">
        <f>IF('Expenses Summary'!$D59="","",IF('Cash Flow %s Yr1'!I103="","",'Cash Flow %s Yr1'!I103*'Expenses Summary'!$D59))</f>
        <v/>
      </c>
      <c r="J103" s="64" t="str">
        <f>IF('Expenses Summary'!$D59="","",IF('Cash Flow %s Yr1'!J103="","",'Cash Flow %s Yr1'!J103*'Expenses Summary'!$D59))</f>
        <v/>
      </c>
      <c r="K103" s="64" t="str">
        <f>IF('Expenses Summary'!$D59="","",IF('Cash Flow %s Yr1'!K103="","",'Cash Flow %s Yr1'!K103*'Expenses Summary'!$D59))</f>
        <v/>
      </c>
      <c r="L103" s="64" t="str">
        <f>IF('Expenses Summary'!$D59="","",IF('Cash Flow %s Yr1'!L103="","",'Cash Flow %s Yr1'!L103*'Expenses Summary'!$D59))</f>
        <v/>
      </c>
      <c r="M103" s="64" t="str">
        <f>IF('Expenses Summary'!$D59="","",IF('Cash Flow %s Yr1'!M103="","",'Cash Flow %s Yr1'!M103*'Expenses Summary'!$D59))</f>
        <v/>
      </c>
      <c r="N103" s="64" t="str">
        <f>IF('Expenses Summary'!$D59="","",IF('Cash Flow %s Yr1'!N103="","",'Cash Flow %s Yr1'!N103*'Expenses Summary'!$D59))</f>
        <v/>
      </c>
      <c r="O103" s="64" t="str">
        <f>IF('Expenses Summary'!$D59="","",IF('Cash Flow %s Yr1'!O103="","",'Cash Flow %s Yr1'!O103*'Expenses Summary'!$D59))</f>
        <v/>
      </c>
      <c r="P103" s="129"/>
      <c r="Q103" s="129"/>
      <c r="R103" s="129"/>
      <c r="S103" s="111" t="str">
        <f>IF(SUM(D103:R103)&gt;0,SUM(D103:R103)/'Expenses Summary'!$D59,"")</f>
        <v/>
      </c>
    </row>
    <row r="104" spans="1:19" hidden="1" outlineLevel="1" x14ac:dyDescent="0.25">
      <c r="A104" s="36"/>
      <c r="B104" s="139">
        <f>'Expenses Summary'!B60</f>
        <v>0</v>
      </c>
      <c r="C104" s="139">
        <f>'Expenses Summary'!C60</f>
        <v>0</v>
      </c>
      <c r="D104" s="64" t="str">
        <f>IF('Expenses Summary'!$D60="","",IF('Cash Flow %s Yr1'!D104="","",'Cash Flow %s Yr1'!D104*'Expenses Summary'!$D60))</f>
        <v/>
      </c>
      <c r="E104" s="64" t="str">
        <f>IF('Expenses Summary'!$D60="","",IF('Cash Flow %s Yr1'!E104="","",'Cash Flow %s Yr1'!E104*'Expenses Summary'!$D60))</f>
        <v/>
      </c>
      <c r="F104" s="64" t="str">
        <f>IF('Expenses Summary'!$D60="","",IF('Cash Flow %s Yr1'!F104="","",'Cash Flow %s Yr1'!F104*'Expenses Summary'!$D60))</f>
        <v/>
      </c>
      <c r="G104" s="64" t="str">
        <f>IF('Expenses Summary'!$D60="","",IF('Cash Flow %s Yr1'!G104="","",'Cash Flow %s Yr1'!G104*'Expenses Summary'!$D60))</f>
        <v/>
      </c>
      <c r="H104" s="64" t="str">
        <f>IF('Expenses Summary'!$D60="","",IF('Cash Flow %s Yr1'!H104="","",'Cash Flow %s Yr1'!H104*'Expenses Summary'!$D60))</f>
        <v/>
      </c>
      <c r="I104" s="64" t="str">
        <f>IF('Expenses Summary'!$D60="","",IF('Cash Flow %s Yr1'!I104="","",'Cash Flow %s Yr1'!I104*'Expenses Summary'!$D60))</f>
        <v/>
      </c>
      <c r="J104" s="64" t="str">
        <f>IF('Expenses Summary'!$D60="","",IF('Cash Flow %s Yr1'!J104="","",'Cash Flow %s Yr1'!J104*'Expenses Summary'!$D60))</f>
        <v/>
      </c>
      <c r="K104" s="64" t="str">
        <f>IF('Expenses Summary'!$D60="","",IF('Cash Flow %s Yr1'!K104="","",'Cash Flow %s Yr1'!K104*'Expenses Summary'!$D60))</f>
        <v/>
      </c>
      <c r="L104" s="64" t="str">
        <f>IF('Expenses Summary'!$D60="","",IF('Cash Flow %s Yr1'!L104="","",'Cash Flow %s Yr1'!L104*'Expenses Summary'!$D60))</f>
        <v/>
      </c>
      <c r="M104" s="64" t="str">
        <f>IF('Expenses Summary'!$D60="","",IF('Cash Flow %s Yr1'!M104="","",'Cash Flow %s Yr1'!M104*'Expenses Summary'!$D60))</f>
        <v/>
      </c>
      <c r="N104" s="64" t="str">
        <f>IF('Expenses Summary'!$D60="","",IF('Cash Flow %s Yr1'!N104="","",'Cash Flow %s Yr1'!N104*'Expenses Summary'!$D60))</f>
        <v/>
      </c>
      <c r="O104" s="64" t="str">
        <f>IF('Expenses Summary'!$D60="","",IF('Cash Flow %s Yr1'!O104="","",'Cash Flow %s Yr1'!O104*'Expenses Summary'!$D60))</f>
        <v/>
      </c>
      <c r="P104" s="129"/>
      <c r="Q104" s="129"/>
      <c r="R104" s="129"/>
      <c r="S104" s="111" t="str">
        <f>IF(SUM(D104:R104)&gt;0,SUM(D104:R104)/'Expenses Summary'!$D60,"")</f>
        <v/>
      </c>
    </row>
    <row r="105" spans="1:19" hidden="1" outlineLevel="1" x14ac:dyDescent="0.25">
      <c r="A105" s="36"/>
      <c r="B105" s="139">
        <f>'Expenses Summary'!B61</f>
        <v>0</v>
      </c>
      <c r="C105" s="139">
        <f>'Expenses Summary'!C61</f>
        <v>0</v>
      </c>
      <c r="D105" s="64" t="str">
        <f>IF('Expenses Summary'!$D61="","",IF('Cash Flow %s Yr1'!D105="","",'Cash Flow %s Yr1'!D105*'Expenses Summary'!$D61))</f>
        <v/>
      </c>
      <c r="E105" s="64" t="str">
        <f>IF('Expenses Summary'!$D61="","",IF('Cash Flow %s Yr1'!E105="","",'Cash Flow %s Yr1'!E105*'Expenses Summary'!$D61))</f>
        <v/>
      </c>
      <c r="F105" s="64" t="str">
        <f>IF('Expenses Summary'!$D61="","",IF('Cash Flow %s Yr1'!F105="","",'Cash Flow %s Yr1'!F105*'Expenses Summary'!$D61))</f>
        <v/>
      </c>
      <c r="G105" s="64" t="str">
        <f>IF('Expenses Summary'!$D61="","",IF('Cash Flow %s Yr1'!G105="","",'Cash Flow %s Yr1'!G105*'Expenses Summary'!$D61))</f>
        <v/>
      </c>
      <c r="H105" s="64" t="str">
        <f>IF('Expenses Summary'!$D61="","",IF('Cash Flow %s Yr1'!H105="","",'Cash Flow %s Yr1'!H105*'Expenses Summary'!$D61))</f>
        <v/>
      </c>
      <c r="I105" s="64" t="str">
        <f>IF('Expenses Summary'!$D61="","",IF('Cash Flow %s Yr1'!I105="","",'Cash Flow %s Yr1'!I105*'Expenses Summary'!$D61))</f>
        <v/>
      </c>
      <c r="J105" s="64" t="str">
        <f>IF('Expenses Summary'!$D61="","",IF('Cash Flow %s Yr1'!J105="","",'Cash Flow %s Yr1'!J105*'Expenses Summary'!$D61))</f>
        <v/>
      </c>
      <c r="K105" s="64" t="str">
        <f>IF('Expenses Summary'!$D61="","",IF('Cash Flow %s Yr1'!K105="","",'Cash Flow %s Yr1'!K105*'Expenses Summary'!$D61))</f>
        <v/>
      </c>
      <c r="L105" s="64" t="str">
        <f>IF('Expenses Summary'!$D61="","",IF('Cash Flow %s Yr1'!L105="","",'Cash Flow %s Yr1'!L105*'Expenses Summary'!$D61))</f>
        <v/>
      </c>
      <c r="M105" s="64" t="str">
        <f>IF('Expenses Summary'!$D61="","",IF('Cash Flow %s Yr1'!M105="","",'Cash Flow %s Yr1'!M105*'Expenses Summary'!$D61))</f>
        <v/>
      </c>
      <c r="N105" s="64" t="str">
        <f>IF('Expenses Summary'!$D61="","",IF('Cash Flow %s Yr1'!N105="","",'Cash Flow %s Yr1'!N105*'Expenses Summary'!$D61))</f>
        <v/>
      </c>
      <c r="O105" s="64" t="str">
        <f>IF('Expenses Summary'!$D61="","",IF('Cash Flow %s Yr1'!O105="","",'Cash Flow %s Yr1'!O105*'Expenses Summary'!$D61))</f>
        <v/>
      </c>
      <c r="P105" s="129"/>
      <c r="Q105" s="129"/>
      <c r="R105" s="129"/>
      <c r="S105" s="111" t="str">
        <f>IF(SUM(D105:R105)&gt;0,SUM(D105:R105)/'Expenses Summary'!$D61,"")</f>
        <v/>
      </c>
    </row>
    <row r="106" spans="1:19" hidden="1" outlineLevel="1" x14ac:dyDescent="0.25">
      <c r="A106" s="36"/>
      <c r="B106" s="139">
        <f>'Expenses Summary'!B62</f>
        <v>0</v>
      </c>
      <c r="C106" s="139">
        <f>'Expenses Summary'!C62</f>
        <v>0</v>
      </c>
      <c r="D106" s="64" t="str">
        <f>IF('Expenses Summary'!$D62="","",IF('Cash Flow %s Yr1'!D106="","",'Cash Flow %s Yr1'!D106*'Expenses Summary'!$D62))</f>
        <v/>
      </c>
      <c r="E106" s="64" t="str">
        <f>IF('Expenses Summary'!$D62="","",IF('Cash Flow %s Yr1'!E106="","",'Cash Flow %s Yr1'!E106*'Expenses Summary'!$D62))</f>
        <v/>
      </c>
      <c r="F106" s="64" t="str">
        <f>IF('Expenses Summary'!$D62="","",IF('Cash Flow %s Yr1'!F106="","",'Cash Flow %s Yr1'!F106*'Expenses Summary'!$D62))</f>
        <v/>
      </c>
      <c r="G106" s="64" t="str">
        <f>IF('Expenses Summary'!$D62="","",IF('Cash Flow %s Yr1'!G106="","",'Cash Flow %s Yr1'!G106*'Expenses Summary'!$D62))</f>
        <v/>
      </c>
      <c r="H106" s="64" t="str">
        <f>IF('Expenses Summary'!$D62="","",IF('Cash Flow %s Yr1'!H106="","",'Cash Flow %s Yr1'!H106*'Expenses Summary'!$D62))</f>
        <v/>
      </c>
      <c r="I106" s="64" t="str">
        <f>IF('Expenses Summary'!$D62="","",IF('Cash Flow %s Yr1'!I106="","",'Cash Flow %s Yr1'!I106*'Expenses Summary'!$D62))</f>
        <v/>
      </c>
      <c r="J106" s="64" t="str">
        <f>IF('Expenses Summary'!$D62="","",IF('Cash Flow %s Yr1'!J106="","",'Cash Flow %s Yr1'!J106*'Expenses Summary'!$D62))</f>
        <v/>
      </c>
      <c r="K106" s="64" t="str">
        <f>IF('Expenses Summary'!$D62="","",IF('Cash Flow %s Yr1'!K106="","",'Cash Flow %s Yr1'!K106*'Expenses Summary'!$D62))</f>
        <v/>
      </c>
      <c r="L106" s="64" t="str">
        <f>IF('Expenses Summary'!$D62="","",IF('Cash Flow %s Yr1'!L106="","",'Cash Flow %s Yr1'!L106*'Expenses Summary'!$D62))</f>
        <v/>
      </c>
      <c r="M106" s="64" t="str">
        <f>IF('Expenses Summary'!$D62="","",IF('Cash Flow %s Yr1'!M106="","",'Cash Flow %s Yr1'!M106*'Expenses Summary'!$D62))</f>
        <v/>
      </c>
      <c r="N106" s="64" t="str">
        <f>IF('Expenses Summary'!$D62="","",IF('Cash Flow %s Yr1'!N106="","",'Cash Flow %s Yr1'!N106*'Expenses Summary'!$D62))</f>
        <v/>
      </c>
      <c r="O106" s="64" t="str">
        <f>IF('Expenses Summary'!$D62="","",IF('Cash Flow %s Yr1'!O106="","",'Cash Flow %s Yr1'!O106*'Expenses Summary'!$D62))</f>
        <v/>
      </c>
      <c r="P106" s="129"/>
      <c r="Q106" s="129"/>
      <c r="R106" s="129"/>
      <c r="S106" s="111" t="str">
        <f>IF(SUM(D106:R106)&gt;0,SUM(D106:R106)/'Expenses Summary'!$D62,"")</f>
        <v/>
      </c>
    </row>
    <row r="107" spans="1:19" s="31" customFormat="1" collapsed="1" x14ac:dyDescent="0.25">
      <c r="A107" s="36"/>
      <c r="B107" s="139" t="str">
        <f>'Expenses Summary'!B63</f>
        <v>4700</v>
      </c>
      <c r="C107" s="139" t="str">
        <f>'Expenses Summary'!C63</f>
        <v>Food and Food Supplies</v>
      </c>
      <c r="D107" s="64" t="str">
        <f>IF('Expenses Summary'!$D63="","",IF('Cash Flow %s Yr1'!D107="","",'Cash Flow %s Yr1'!D107*'Expenses Summary'!$D63))</f>
        <v/>
      </c>
      <c r="E107" s="64">
        <f>IF('Expenses Summary'!$D63="","",IF('Cash Flow %s Yr1'!E107="","",'Cash Flow %s Yr1'!E107*'Expenses Summary'!$D63))</f>
        <v>19.3</v>
      </c>
      <c r="F107" s="64">
        <f>IF('Expenses Summary'!$D63="","",IF('Cash Flow %s Yr1'!F107="","",'Cash Flow %s Yr1'!F107*'Expenses Summary'!$D63))</f>
        <v>38.6</v>
      </c>
      <c r="G107" s="64">
        <f>IF('Expenses Summary'!$D63="","",IF('Cash Flow %s Yr1'!G107="","",'Cash Flow %s Yr1'!G107*'Expenses Summary'!$D63))</f>
        <v>38.6</v>
      </c>
      <c r="H107" s="64">
        <f>IF('Expenses Summary'!$D63="","",IF('Cash Flow %s Yr1'!H107="","",'Cash Flow %s Yr1'!H107*'Expenses Summary'!$D63))</f>
        <v>38.6</v>
      </c>
      <c r="I107" s="64">
        <f>IF('Expenses Summary'!$D63="","",IF('Cash Flow %s Yr1'!I107="","",'Cash Flow %s Yr1'!I107*'Expenses Summary'!$D63))</f>
        <v>38.6</v>
      </c>
      <c r="J107" s="64">
        <f>IF('Expenses Summary'!$D63="","",IF('Cash Flow %s Yr1'!J107="","",'Cash Flow %s Yr1'!J107*'Expenses Summary'!$D63))</f>
        <v>38.6</v>
      </c>
      <c r="K107" s="64">
        <f>IF('Expenses Summary'!$D63="","",IF('Cash Flow %s Yr1'!K107="","",'Cash Flow %s Yr1'!K107*'Expenses Summary'!$D63))</f>
        <v>38.6</v>
      </c>
      <c r="L107" s="64">
        <f>IF('Expenses Summary'!$D63="","",IF('Cash Flow %s Yr1'!L107="","",'Cash Flow %s Yr1'!L107*'Expenses Summary'!$D63))</f>
        <v>38.6</v>
      </c>
      <c r="M107" s="64">
        <f>IF('Expenses Summary'!$D63="","",IF('Cash Flow %s Yr1'!M107="","",'Cash Flow %s Yr1'!M107*'Expenses Summary'!$D63))</f>
        <v>38.6</v>
      </c>
      <c r="N107" s="64">
        <f>IF('Expenses Summary'!$D63="","",IF('Cash Flow %s Yr1'!N107="","",'Cash Flow %s Yr1'!N107*'Expenses Summary'!$D63))</f>
        <v>38.6</v>
      </c>
      <c r="O107" s="64">
        <f>IF('Expenses Summary'!$D63="","",IF('Cash Flow %s Yr1'!O107="","",'Cash Flow %s Yr1'!O107*'Expenses Summary'!$D63))</f>
        <v>19.3</v>
      </c>
      <c r="P107" s="64"/>
      <c r="Q107" s="64"/>
      <c r="R107" s="64" t="str">
        <f>IF('Expenses Summary'!$D63="","",IF('Cash Flow %s Yr1'!R107="","",'Cash Flow %s Yr1'!R107*'Expenses Summary'!$D63))</f>
        <v/>
      </c>
      <c r="S107" s="111">
        <f>IF(SUM(D107:R107)&gt;0,SUM(D107:R107)/'Expenses Summary'!$D63,"")</f>
        <v>1.0000000000000002</v>
      </c>
    </row>
    <row r="108" spans="1:19" s="31" customFormat="1" x14ac:dyDescent="0.25">
      <c r="A108" s="36"/>
      <c r="B108" s="33" t="s">
        <v>566</v>
      </c>
      <c r="C108" s="34" t="s">
        <v>740</v>
      </c>
      <c r="D108" s="173">
        <f t="shared" ref="D108:P108" si="9">IF(SUM(D90:D107)&gt;0,SUM(D90:D107),"")</f>
        <v>889.2</v>
      </c>
      <c r="E108" s="173">
        <f t="shared" si="9"/>
        <v>8109.3</v>
      </c>
      <c r="F108" s="173">
        <f t="shared" si="9"/>
        <v>7593.1</v>
      </c>
      <c r="G108" s="173">
        <f t="shared" si="9"/>
        <v>3852.35</v>
      </c>
      <c r="H108" s="173">
        <f t="shared" si="9"/>
        <v>13718.6</v>
      </c>
      <c r="I108" s="173">
        <f t="shared" si="9"/>
        <v>5055.7350000000006</v>
      </c>
      <c r="J108" s="173">
        <f t="shared" si="9"/>
        <v>8155.7350000000006</v>
      </c>
      <c r="K108" s="173">
        <f t="shared" si="9"/>
        <v>6605.7350000000006</v>
      </c>
      <c r="L108" s="173">
        <f t="shared" si="9"/>
        <v>5225.7350000000006</v>
      </c>
      <c r="M108" s="173">
        <f t="shared" si="9"/>
        <v>5055.7350000000006</v>
      </c>
      <c r="N108" s="173">
        <f t="shared" si="9"/>
        <v>1955.4749999999999</v>
      </c>
      <c r="O108" s="173">
        <f t="shared" si="9"/>
        <v>419.3</v>
      </c>
      <c r="P108" s="173" t="str">
        <f t="shared" si="9"/>
        <v/>
      </c>
      <c r="Q108" s="173" t="str">
        <f>IF(SUM(Q90:Q107)&gt;0,SUM(Q90:Q107),"")</f>
        <v/>
      </c>
      <c r="R108" s="173" t="str">
        <f>IF(SUM(R90:R107)&gt;0,SUM(R90:R107),"")</f>
        <v/>
      </c>
      <c r="S108" s="107"/>
    </row>
    <row r="109" spans="1:19" s="31" customFormat="1" x14ac:dyDescent="0.25">
      <c r="A109" s="36"/>
      <c r="B109" s="4"/>
      <c r="C109" s="3"/>
      <c r="D109" s="95"/>
      <c r="E109" s="95"/>
      <c r="F109" s="95"/>
      <c r="G109" s="95"/>
      <c r="H109" s="95"/>
      <c r="I109" s="95"/>
      <c r="J109" s="95"/>
      <c r="K109" s="95"/>
      <c r="L109" s="95"/>
      <c r="M109" s="95"/>
      <c r="N109" s="95"/>
      <c r="O109" s="95"/>
      <c r="P109" s="95"/>
      <c r="Q109" s="95"/>
      <c r="R109" s="95"/>
    </row>
    <row r="110" spans="1:19" s="31" customFormat="1" x14ac:dyDescent="0.25">
      <c r="B110" s="5" t="s">
        <v>741</v>
      </c>
      <c r="C110" s="3"/>
      <c r="D110" s="95"/>
      <c r="E110" s="95"/>
      <c r="F110" s="95"/>
      <c r="G110" s="95"/>
      <c r="H110" s="95"/>
      <c r="I110" s="95"/>
      <c r="J110" s="95"/>
      <c r="K110" s="95"/>
      <c r="L110" s="95"/>
      <c r="M110" s="95"/>
      <c r="N110" s="95"/>
      <c r="O110" s="95"/>
      <c r="P110" s="95"/>
      <c r="Q110" s="95"/>
      <c r="R110" s="95"/>
    </row>
    <row r="111" spans="1:19" s="31" customFormat="1" x14ac:dyDescent="0.25">
      <c r="A111" s="36"/>
      <c r="B111" s="139" t="str">
        <f>'Expenses Summary'!B67</f>
        <v>5200</v>
      </c>
      <c r="C111" s="139" t="str">
        <f>'Expenses Summary'!C67</f>
        <v>Travel and Conferences</v>
      </c>
      <c r="D111" s="64">
        <f>IF('Expenses Summary'!$D67="","",IF('Cash Flow %s Yr1'!D111="","",'Cash Flow %s Yr1'!D111*'Expenses Summary'!$D67))</f>
        <v>0</v>
      </c>
      <c r="E111" s="64">
        <f>IF('Expenses Summary'!$D67="","",IF('Cash Flow %s Yr1'!E111="","",'Cash Flow %s Yr1'!E111*'Expenses Summary'!$D67))</f>
        <v>0</v>
      </c>
      <c r="F111" s="64">
        <f>IF('Expenses Summary'!$D67="","",IF('Cash Flow %s Yr1'!F111="","",'Cash Flow %s Yr1'!F111*'Expenses Summary'!$D67))</f>
        <v>0</v>
      </c>
      <c r="G111" s="64">
        <f>IF('Expenses Summary'!$D67="","",IF('Cash Flow %s Yr1'!G111="","",'Cash Flow %s Yr1'!G111*'Expenses Summary'!$D67))</f>
        <v>0</v>
      </c>
      <c r="H111" s="64">
        <f>IF('Expenses Summary'!$D67="","",IF('Cash Flow %s Yr1'!H111="","",'Cash Flow %s Yr1'!H111*'Expenses Summary'!$D67))</f>
        <v>0</v>
      </c>
      <c r="I111" s="64">
        <f>IF('Expenses Summary'!$D67="","",IF('Cash Flow %s Yr1'!I111="","",'Cash Flow %s Yr1'!I111*'Expenses Summary'!$D67))</f>
        <v>0</v>
      </c>
      <c r="J111" s="64">
        <f>IF('Expenses Summary'!$D67="","",IF('Cash Flow %s Yr1'!J111="","",'Cash Flow %s Yr1'!J111*'Expenses Summary'!$D67))</f>
        <v>0</v>
      </c>
      <c r="K111" s="64">
        <f>IF('Expenses Summary'!$D67="","",IF('Cash Flow %s Yr1'!K111="","",'Cash Flow %s Yr1'!K111*'Expenses Summary'!$D67))</f>
        <v>0</v>
      </c>
      <c r="L111" s="64">
        <f>IF('Expenses Summary'!$D67="","",IF('Cash Flow %s Yr1'!L111="","",'Cash Flow %s Yr1'!L111*'Expenses Summary'!$D67))</f>
        <v>0</v>
      </c>
      <c r="M111" s="64">
        <f>IF('Expenses Summary'!$D67="","",IF('Cash Flow %s Yr1'!M111="","",'Cash Flow %s Yr1'!M111*'Expenses Summary'!$D67))</f>
        <v>0</v>
      </c>
      <c r="N111" s="64">
        <f>IF('Expenses Summary'!$D67="","",IF('Cash Flow %s Yr1'!N111="","",'Cash Flow %s Yr1'!N111*'Expenses Summary'!$D67))</f>
        <v>0</v>
      </c>
      <c r="O111" s="64">
        <f>IF('Expenses Summary'!$D67="","",IF('Cash Flow %s Yr1'!O111="","",'Cash Flow %s Yr1'!O111*'Expenses Summary'!$D67))</f>
        <v>0</v>
      </c>
      <c r="P111" s="129"/>
      <c r="Q111" s="129"/>
      <c r="R111" s="129"/>
      <c r="S111" s="111" t="str">
        <f>IF(SUM(D111:R111)&gt;0,SUM(D111:R111)/'Expenses Summary'!$D67,"")</f>
        <v/>
      </c>
    </row>
    <row r="112" spans="1:19" s="31" customFormat="1" x14ac:dyDescent="0.25">
      <c r="A112" s="36"/>
      <c r="B112" s="139" t="str">
        <f>'Expenses Summary'!B68</f>
        <v>5210</v>
      </c>
      <c r="C112" s="139" t="str">
        <f>'Expenses Summary'!C68</f>
        <v>Training and Development Expense</v>
      </c>
      <c r="D112" s="64">
        <f>IF('Expenses Summary'!$D68="","",IF('Cash Flow %s Yr1'!D112="","",'Cash Flow %s Yr1'!D112*'Expenses Summary'!$D68))</f>
        <v>0</v>
      </c>
      <c r="E112" s="64">
        <f>IF('Expenses Summary'!$D68="","",IF('Cash Flow %s Yr1'!E112="","",'Cash Flow %s Yr1'!E112*'Expenses Summary'!$D68))</f>
        <v>5586</v>
      </c>
      <c r="F112" s="64">
        <f>IF('Expenses Summary'!$D68="","",IF('Cash Flow %s Yr1'!F112="","",'Cash Flow %s Yr1'!F112*'Expenses Summary'!$D68))</f>
        <v>1974</v>
      </c>
      <c r="G112" s="64">
        <f>IF('Expenses Summary'!$D68="","",IF('Cash Flow %s Yr1'!G112="","",'Cash Flow %s Yr1'!G112*'Expenses Summary'!$D68))</f>
        <v>420</v>
      </c>
      <c r="H112" s="64">
        <f>IF('Expenses Summary'!$D68="","",IF('Cash Flow %s Yr1'!H112="","",'Cash Flow %s Yr1'!H112*'Expenses Summary'!$D68))</f>
        <v>0</v>
      </c>
      <c r="I112" s="64">
        <f>IF('Expenses Summary'!$D68="","",IF('Cash Flow %s Yr1'!I112="","",'Cash Flow %s Yr1'!I112*'Expenses Summary'!$D68))</f>
        <v>0</v>
      </c>
      <c r="J112" s="64">
        <f>IF('Expenses Summary'!$D68="","",IF('Cash Flow %s Yr1'!J112="","",'Cash Flow %s Yr1'!J112*'Expenses Summary'!$D68))</f>
        <v>2604</v>
      </c>
      <c r="K112" s="64">
        <f>IF('Expenses Summary'!$D68="","",IF('Cash Flow %s Yr1'!K112="","",'Cash Flow %s Yr1'!K112*'Expenses Summary'!$D68))</f>
        <v>2604</v>
      </c>
      <c r="L112" s="64">
        <f>IF('Expenses Summary'!$D68="","",IF('Cash Flow %s Yr1'!L112="","",'Cash Flow %s Yr1'!L112*'Expenses Summary'!$D68))</f>
        <v>2604</v>
      </c>
      <c r="M112" s="64">
        <f>IF('Expenses Summary'!$D68="","",IF('Cash Flow %s Yr1'!M112="","",'Cash Flow %s Yr1'!M112*'Expenses Summary'!$D68))</f>
        <v>2604</v>
      </c>
      <c r="N112" s="64">
        <f>IF('Expenses Summary'!$D68="","",IF('Cash Flow %s Yr1'!N112="","",'Cash Flow %s Yr1'!N112*'Expenses Summary'!$D68))</f>
        <v>2604</v>
      </c>
      <c r="O112" s="64">
        <f>IF('Expenses Summary'!$D68="","",IF('Cash Flow %s Yr1'!O112="","",'Cash Flow %s Yr1'!O112*'Expenses Summary'!$D68))</f>
        <v>0</v>
      </c>
      <c r="P112" s="129"/>
      <c r="Q112" s="129"/>
      <c r="R112" s="129"/>
      <c r="S112" s="111">
        <f>IF(SUM(D112:R112)&gt;0,SUM(D112:R112)/'Expenses Summary'!$D68,"")</f>
        <v>1</v>
      </c>
    </row>
    <row r="113" spans="1:19" s="31" customFormat="1" x14ac:dyDescent="0.25">
      <c r="A113" s="36"/>
      <c r="B113" s="139" t="str">
        <f>'Expenses Summary'!B69</f>
        <v>5300</v>
      </c>
      <c r="C113" s="139" t="str">
        <f>'Expenses Summary'!C69</f>
        <v>Dues and Memberships</v>
      </c>
      <c r="D113" s="64">
        <f>IF('Expenses Summary'!$D69="","",IF('Cash Flow %s Yr1'!D113="","",'Cash Flow %s Yr1'!D113*'Expenses Summary'!$D69))</f>
        <v>0</v>
      </c>
      <c r="E113" s="64">
        <f>IF('Expenses Summary'!$D69="","",IF('Cash Flow %s Yr1'!E113="","",'Cash Flow %s Yr1'!E113*'Expenses Summary'!$D69))</f>
        <v>0</v>
      </c>
      <c r="F113" s="64">
        <f>IF('Expenses Summary'!$D69="","",IF('Cash Flow %s Yr1'!F113="","",'Cash Flow %s Yr1'!F113*'Expenses Summary'!$D69))</f>
        <v>1500</v>
      </c>
      <c r="G113" s="64">
        <f>IF('Expenses Summary'!$D69="","",IF('Cash Flow %s Yr1'!G113="","",'Cash Flow %s Yr1'!G113*'Expenses Summary'!$D69))</f>
        <v>500</v>
      </c>
      <c r="H113" s="64">
        <f>IF('Expenses Summary'!$D69="","",IF('Cash Flow %s Yr1'!H113="","",'Cash Flow %s Yr1'!H113*'Expenses Summary'!$D69))</f>
        <v>500</v>
      </c>
      <c r="I113" s="64">
        <f>IF('Expenses Summary'!$D69="","",IF('Cash Flow %s Yr1'!I113="","",'Cash Flow %s Yr1'!I113*'Expenses Summary'!$D69))</f>
        <v>500</v>
      </c>
      <c r="J113" s="64">
        <f>IF('Expenses Summary'!$D69="","",IF('Cash Flow %s Yr1'!J113="","",'Cash Flow %s Yr1'!J113*'Expenses Summary'!$D69))</f>
        <v>500</v>
      </c>
      <c r="K113" s="64">
        <f>IF('Expenses Summary'!$D69="","",IF('Cash Flow %s Yr1'!K113="","",'Cash Flow %s Yr1'!K113*'Expenses Summary'!$D69))</f>
        <v>500</v>
      </c>
      <c r="L113" s="64">
        <f>IF('Expenses Summary'!$D69="","",IF('Cash Flow %s Yr1'!L113="","",'Cash Flow %s Yr1'!L113*'Expenses Summary'!$D69))</f>
        <v>500</v>
      </c>
      <c r="M113" s="64">
        <f>IF('Expenses Summary'!$D69="","",IF('Cash Flow %s Yr1'!M113="","",'Cash Flow %s Yr1'!M113*'Expenses Summary'!$D69))</f>
        <v>500</v>
      </c>
      <c r="N113" s="64">
        <f>IF('Expenses Summary'!$D69="","",IF('Cash Flow %s Yr1'!N113="","",'Cash Flow %s Yr1'!N113*'Expenses Summary'!$D69))</f>
        <v>0</v>
      </c>
      <c r="O113" s="64">
        <f>IF('Expenses Summary'!$D69="","",IF('Cash Flow %s Yr1'!O113="","",'Cash Flow %s Yr1'!O113*'Expenses Summary'!$D69))</f>
        <v>0</v>
      </c>
      <c r="P113" s="129"/>
      <c r="Q113" s="129"/>
      <c r="R113" s="129"/>
      <c r="S113" s="111">
        <f>IF(SUM(D113:R113)&gt;0,SUM(D113:R113)/'Expenses Summary'!$D69,"")</f>
        <v>1</v>
      </c>
    </row>
    <row r="114" spans="1:19" s="31" customFormat="1" x14ac:dyDescent="0.25">
      <c r="A114" s="36"/>
      <c r="B114" s="139" t="str">
        <f>'Expenses Summary'!B70</f>
        <v>5400</v>
      </c>
      <c r="C114" s="139" t="str">
        <f>'Expenses Summary'!C70</f>
        <v>Insurance</v>
      </c>
      <c r="D114" s="64">
        <f>IF('Expenses Summary'!$D70="","",IF('Cash Flow %s Yr1'!D114="","",'Cash Flow %s Yr1'!D114*'Expenses Summary'!$D70))</f>
        <v>0</v>
      </c>
      <c r="E114" s="64">
        <f>IF('Expenses Summary'!$D70="","",IF('Cash Flow %s Yr1'!E114="","",'Cash Flow %s Yr1'!E114*'Expenses Summary'!$D70))</f>
        <v>0</v>
      </c>
      <c r="F114" s="64">
        <f>IF('Expenses Summary'!$D70="","",IF('Cash Flow %s Yr1'!F114="","",'Cash Flow %s Yr1'!F114*'Expenses Summary'!$D70))</f>
        <v>8770.7999999999993</v>
      </c>
      <c r="G114" s="64">
        <f>IF('Expenses Summary'!$D70="","",IF('Cash Flow %s Yr1'!G114="","",'Cash Flow %s Yr1'!G114*'Expenses Summary'!$D70))</f>
        <v>2923.6000000000004</v>
      </c>
      <c r="H114" s="64">
        <f>IF('Expenses Summary'!$D70="","",IF('Cash Flow %s Yr1'!H114="","",'Cash Flow %s Yr1'!H114*'Expenses Summary'!$D70))</f>
        <v>2923.6000000000004</v>
      </c>
      <c r="I114" s="64">
        <f>IF('Expenses Summary'!$D70="","",IF('Cash Flow %s Yr1'!I114="","",'Cash Flow %s Yr1'!I114*'Expenses Summary'!$D70))</f>
        <v>2923.6000000000004</v>
      </c>
      <c r="J114" s="64">
        <f>IF('Expenses Summary'!$D70="","",IF('Cash Flow %s Yr1'!J114="","",'Cash Flow %s Yr1'!J114*'Expenses Summary'!$D70))</f>
        <v>2923.6000000000004</v>
      </c>
      <c r="K114" s="64">
        <f>IF('Expenses Summary'!$D70="","",IF('Cash Flow %s Yr1'!K114="","",'Cash Flow %s Yr1'!K114*'Expenses Summary'!$D70))</f>
        <v>2923.6000000000004</v>
      </c>
      <c r="L114" s="64">
        <f>IF('Expenses Summary'!$D70="","",IF('Cash Flow %s Yr1'!L114="","",'Cash Flow %s Yr1'!L114*'Expenses Summary'!$D70))</f>
        <v>2923.6000000000004</v>
      </c>
      <c r="M114" s="64">
        <f>IF('Expenses Summary'!$D70="","",IF('Cash Flow %s Yr1'!M114="","",'Cash Flow %s Yr1'!M114*'Expenses Summary'!$D70))</f>
        <v>2923.6000000000004</v>
      </c>
      <c r="N114" s="64">
        <f>IF('Expenses Summary'!$D70="","",IF('Cash Flow %s Yr1'!N114="","",'Cash Flow %s Yr1'!N114*'Expenses Summary'!$D70))</f>
        <v>0</v>
      </c>
      <c r="O114" s="64">
        <f>IF('Expenses Summary'!$D70="","",IF('Cash Flow %s Yr1'!O114="","",'Cash Flow %s Yr1'!O114*'Expenses Summary'!$D70))</f>
        <v>0</v>
      </c>
      <c r="P114" s="129"/>
      <c r="Q114" s="129"/>
      <c r="R114" s="129"/>
      <c r="S114" s="111">
        <f>IF(SUM(D114:R114)&gt;0,SUM(D114:R114)/'Expenses Summary'!$D70,"")</f>
        <v>0.99999999999999978</v>
      </c>
    </row>
    <row r="115" spans="1:19" s="31" customFormat="1" x14ac:dyDescent="0.25">
      <c r="A115" s="36"/>
      <c r="B115" s="139" t="str">
        <f>'Expenses Summary'!B71</f>
        <v>5450</v>
      </c>
      <c r="C115" s="139" t="str">
        <f>'Expenses Summary'!C71</f>
        <v>Property Tax</v>
      </c>
      <c r="D115" s="64">
        <f>IF('Expenses Summary'!$D71="","",IF('Cash Flow %s Yr1'!D115="","",'Cash Flow %s Yr1'!D115*'Expenses Summary'!$D71))</f>
        <v>0</v>
      </c>
      <c r="E115" s="64">
        <f>IF('Expenses Summary'!$D71="","",IF('Cash Flow %s Yr1'!E115="","",'Cash Flow %s Yr1'!E115*'Expenses Summary'!$D71))</f>
        <v>0</v>
      </c>
      <c r="F115" s="64">
        <f>IF('Expenses Summary'!$D71="","",IF('Cash Flow %s Yr1'!F115="","",'Cash Flow %s Yr1'!F115*'Expenses Summary'!$D71))</f>
        <v>0</v>
      </c>
      <c r="G115" s="64">
        <f>IF('Expenses Summary'!$D71="","",IF('Cash Flow %s Yr1'!G115="","",'Cash Flow %s Yr1'!G115*'Expenses Summary'!$D71))</f>
        <v>0</v>
      </c>
      <c r="H115" s="64">
        <f>IF('Expenses Summary'!$D71="","",IF('Cash Flow %s Yr1'!H115="","",'Cash Flow %s Yr1'!H115*'Expenses Summary'!$D71))</f>
        <v>0</v>
      </c>
      <c r="I115" s="64">
        <f>IF('Expenses Summary'!$D71="","",IF('Cash Flow %s Yr1'!I115="","",'Cash Flow %s Yr1'!I115*'Expenses Summary'!$D71))</f>
        <v>0</v>
      </c>
      <c r="J115" s="64">
        <f>IF('Expenses Summary'!$D71="","",IF('Cash Flow %s Yr1'!J115="","",'Cash Flow %s Yr1'!J115*'Expenses Summary'!$D71))</f>
        <v>0</v>
      </c>
      <c r="K115" s="64">
        <f>IF('Expenses Summary'!$D71="","",IF('Cash Flow %s Yr1'!K115="","",'Cash Flow %s Yr1'!K115*'Expenses Summary'!$D71))</f>
        <v>0</v>
      </c>
      <c r="L115" s="64">
        <f>IF('Expenses Summary'!$D71="","",IF('Cash Flow %s Yr1'!L115="","",'Cash Flow %s Yr1'!L115*'Expenses Summary'!$D71))</f>
        <v>0</v>
      </c>
      <c r="M115" s="64">
        <f>IF('Expenses Summary'!$D71="","",IF('Cash Flow %s Yr1'!M115="","",'Cash Flow %s Yr1'!M115*'Expenses Summary'!$D71))</f>
        <v>0</v>
      </c>
      <c r="N115" s="64">
        <f>IF('Expenses Summary'!$D71="","",IF('Cash Flow %s Yr1'!N115="","",'Cash Flow %s Yr1'!N115*'Expenses Summary'!$D71))</f>
        <v>0</v>
      </c>
      <c r="O115" s="64">
        <f>IF('Expenses Summary'!$D71="","",IF('Cash Flow %s Yr1'!O115="","",'Cash Flow %s Yr1'!O115*'Expenses Summary'!$D71))</f>
        <v>0</v>
      </c>
      <c r="P115" s="129"/>
      <c r="Q115" s="129"/>
      <c r="R115" s="129"/>
      <c r="S115" s="111" t="str">
        <f>IF(SUM(D115:R115)&gt;0,SUM(D115:R115)/'Expenses Summary'!$D71,"")</f>
        <v/>
      </c>
    </row>
    <row r="116" spans="1:19" s="31" customFormat="1" x14ac:dyDescent="0.25">
      <c r="A116" s="36"/>
      <c r="B116" s="139" t="str">
        <f>'Expenses Summary'!B72</f>
        <v>5500</v>
      </c>
      <c r="C116" s="139" t="str">
        <f>'Expenses Summary'!C72</f>
        <v>Operation and Housekeeping Services/Supplies</v>
      </c>
      <c r="D116" s="64">
        <f>IF('Expenses Summary'!$D72="","",IF('Cash Flow %s Yr1'!D116="","",'Cash Flow %s Yr1'!D116*'Expenses Summary'!$D72))</f>
        <v>0</v>
      </c>
      <c r="E116" s="64">
        <f>IF('Expenses Summary'!$D72="","",IF('Cash Flow %s Yr1'!E116="","",'Cash Flow %s Yr1'!E116*'Expenses Summary'!$D72))</f>
        <v>2130</v>
      </c>
      <c r="F116" s="64">
        <f>IF('Expenses Summary'!$D72="","",IF('Cash Flow %s Yr1'!F116="","",'Cash Flow %s Yr1'!F116*'Expenses Summary'!$D72))</f>
        <v>517.5</v>
      </c>
      <c r="G116" s="64">
        <f>IF('Expenses Summary'!$D72="","",IF('Cash Flow %s Yr1'!G116="","",'Cash Flow %s Yr1'!G116*'Expenses Summary'!$D72))</f>
        <v>562.5</v>
      </c>
      <c r="H116" s="64">
        <f>IF('Expenses Summary'!$D72="","",IF('Cash Flow %s Yr1'!H116="","",'Cash Flow %s Yr1'!H116*'Expenses Summary'!$D72))</f>
        <v>562.5</v>
      </c>
      <c r="I116" s="64">
        <f>IF('Expenses Summary'!$D72="","",IF('Cash Flow %s Yr1'!I116="","",'Cash Flow %s Yr1'!I116*'Expenses Summary'!$D72))</f>
        <v>517.5</v>
      </c>
      <c r="J116" s="64">
        <f>IF('Expenses Summary'!$D72="","",IF('Cash Flow %s Yr1'!J116="","",'Cash Flow %s Yr1'!J116*'Expenses Summary'!$D72))</f>
        <v>534.97500000000002</v>
      </c>
      <c r="K116" s="64">
        <f>IF('Expenses Summary'!$D72="","",IF('Cash Flow %s Yr1'!K116="","",'Cash Flow %s Yr1'!K116*'Expenses Summary'!$D72))</f>
        <v>534.97500000000002</v>
      </c>
      <c r="L116" s="64">
        <f>IF('Expenses Summary'!$D72="","",IF('Cash Flow %s Yr1'!L116="","",'Cash Flow %s Yr1'!L116*'Expenses Summary'!$D72))</f>
        <v>534.97500000000002</v>
      </c>
      <c r="M116" s="64">
        <f>IF('Expenses Summary'!$D72="","",IF('Cash Flow %s Yr1'!M116="","",'Cash Flow %s Yr1'!M116*'Expenses Summary'!$D72))</f>
        <v>534.97500000000002</v>
      </c>
      <c r="N116" s="64">
        <f>IF('Expenses Summary'!$D72="","",IF('Cash Flow %s Yr1'!N116="","",'Cash Flow %s Yr1'!N116*'Expenses Summary'!$D72))</f>
        <v>534.97500000000002</v>
      </c>
      <c r="O116" s="64">
        <f>IF('Expenses Summary'!$D72="","",IF('Cash Flow %s Yr1'!O116="","",'Cash Flow %s Yr1'!O116*'Expenses Summary'!$D72))</f>
        <v>535.125</v>
      </c>
      <c r="P116" s="129"/>
      <c r="Q116" s="129"/>
      <c r="R116" s="129"/>
      <c r="S116" s="111">
        <f>IF(SUM(D116:R116)&gt;0,SUM(D116:R116)/'Expenses Summary'!$D72,"")</f>
        <v>1.0000000000000002</v>
      </c>
    </row>
    <row r="117" spans="1:19" s="31" customFormat="1" x14ac:dyDescent="0.25">
      <c r="A117" s="36"/>
      <c r="B117" s="139" t="str">
        <f>'Expenses Summary'!B73</f>
        <v>5501</v>
      </c>
      <c r="C117" s="139" t="str">
        <f>'Expenses Summary'!C73</f>
        <v>Utilities</v>
      </c>
      <c r="D117" s="64">
        <f>IF('Expenses Summary'!$D73="","",IF('Cash Flow %s Yr1'!D117="","",'Cash Flow %s Yr1'!D117*'Expenses Summary'!$D73))</f>
        <v>5006.5</v>
      </c>
      <c r="E117" s="64">
        <f>IF('Expenses Summary'!$D73="","",IF('Cash Flow %s Yr1'!E117="","",'Cash Flow %s Yr1'!E117*'Expenses Summary'!$D73))</f>
        <v>0</v>
      </c>
      <c r="F117" s="64">
        <f>IF('Expenses Summary'!$D73="","",IF('Cash Flow %s Yr1'!F117="","",'Cash Flow %s Yr1'!F117*'Expenses Summary'!$D73))</f>
        <v>0</v>
      </c>
      <c r="G117" s="64">
        <f>IF('Expenses Summary'!$D73="","",IF('Cash Flow %s Yr1'!G117="","",'Cash Flow %s Yr1'!G117*'Expenses Summary'!$D73))</f>
        <v>17385</v>
      </c>
      <c r="H117" s="64">
        <f>IF('Expenses Summary'!$D73="","",IF('Cash Flow %s Yr1'!H117="","",'Cash Flow %s Yr1'!H117*'Expenses Summary'!$D73))</f>
        <v>9500</v>
      </c>
      <c r="I117" s="64">
        <f>IF('Expenses Summary'!$D73="","",IF('Cash Flow %s Yr1'!I117="","",'Cash Flow %s Yr1'!I117*'Expenses Summary'!$D73))</f>
        <v>9500</v>
      </c>
      <c r="J117" s="64">
        <f>IF('Expenses Summary'!$D73="","",IF('Cash Flow %s Yr1'!J117="","",'Cash Flow %s Yr1'!J117*'Expenses Summary'!$D73))</f>
        <v>9500</v>
      </c>
      <c r="K117" s="64">
        <f>IF('Expenses Summary'!$D73="","",IF('Cash Flow %s Yr1'!K117="","",'Cash Flow %s Yr1'!K117*'Expenses Summary'!$D73))</f>
        <v>9500</v>
      </c>
      <c r="L117" s="64">
        <f>IF('Expenses Summary'!$D73="","",IF('Cash Flow %s Yr1'!L117="","",'Cash Flow %s Yr1'!L117*'Expenses Summary'!$D73))</f>
        <v>9500</v>
      </c>
      <c r="M117" s="64">
        <f>IF('Expenses Summary'!$D73="","",IF('Cash Flow %s Yr1'!M117="","",'Cash Flow %s Yr1'!M117*'Expenses Summary'!$D73))</f>
        <v>9500</v>
      </c>
      <c r="N117" s="64">
        <f>IF('Expenses Summary'!$D73="","",IF('Cash Flow %s Yr1'!N117="","",'Cash Flow %s Yr1'!N117*'Expenses Summary'!$D73))</f>
        <v>9500</v>
      </c>
      <c r="O117" s="64">
        <f>IF('Expenses Summary'!$D73="","",IF('Cash Flow %s Yr1'!O117="","",'Cash Flow %s Yr1'!O117*'Expenses Summary'!$D73))</f>
        <v>6108.5</v>
      </c>
      <c r="P117" s="129"/>
      <c r="Q117" s="129"/>
      <c r="R117" s="129"/>
      <c r="S117" s="111">
        <f>IF(SUM(D117:R117)&gt;0,SUM(D117:R117)/'Expenses Summary'!$D73,"")</f>
        <v>1</v>
      </c>
    </row>
    <row r="118" spans="1:19" s="31" customFormat="1" x14ac:dyDescent="0.25">
      <c r="A118" s="36"/>
      <c r="B118" s="139" t="str">
        <f>'Expenses Summary'!B74</f>
        <v>5811</v>
      </c>
      <c r="C118" s="139" t="str">
        <f>'Expenses Summary'!C74</f>
        <v>Student Transportation / Field Trips</v>
      </c>
      <c r="D118" s="64">
        <f>IF('Expenses Summary'!$D74="","",IF('Cash Flow %s Yr1'!D118="","",'Cash Flow %s Yr1'!D118*'Expenses Summary'!$D74))</f>
        <v>0</v>
      </c>
      <c r="E118" s="64">
        <f>IF('Expenses Summary'!$D74="","",IF('Cash Flow %s Yr1'!E118="","",'Cash Flow %s Yr1'!E118*'Expenses Summary'!$D74))</f>
        <v>6417.0000000000009</v>
      </c>
      <c r="F118" s="64">
        <f>IF('Expenses Summary'!$D74="","",IF('Cash Flow %s Yr1'!F118="","",'Cash Flow %s Yr1'!F118*'Expenses Summary'!$D74))</f>
        <v>1395</v>
      </c>
      <c r="G118" s="64">
        <f>IF('Expenses Summary'!$D74="","",IF('Cash Flow %s Yr1'!G118="","",'Cash Flow %s Yr1'!G118*'Expenses Summary'!$D74))</f>
        <v>6138</v>
      </c>
      <c r="H118" s="64">
        <f>IF('Expenses Summary'!$D74="","",IF('Cash Flow %s Yr1'!H118="","",'Cash Flow %s Yr1'!H118*'Expenses Summary'!$D74))</f>
        <v>4068.7499999999995</v>
      </c>
      <c r="I118" s="64">
        <f>IF('Expenses Summary'!$D74="","",IF('Cash Flow %s Yr1'!I118="","",'Cash Flow %s Yr1'!I118*'Expenses Summary'!$D74))</f>
        <v>4068.7499999999995</v>
      </c>
      <c r="J118" s="64">
        <f>IF('Expenses Summary'!$D74="","",IF('Cash Flow %s Yr1'!J118="","",'Cash Flow %s Yr1'!J118*'Expenses Summary'!$D74))</f>
        <v>4068.7499999999995</v>
      </c>
      <c r="K118" s="64">
        <f>IF('Expenses Summary'!$D74="","",IF('Cash Flow %s Yr1'!K118="","",'Cash Flow %s Yr1'!K118*'Expenses Summary'!$D74))</f>
        <v>4068.7499999999995</v>
      </c>
      <c r="L118" s="64">
        <f>IF('Expenses Summary'!$D74="","",IF('Cash Flow %s Yr1'!L118="","",'Cash Flow %s Yr1'!L118*'Expenses Summary'!$D74))</f>
        <v>4068.7499999999995</v>
      </c>
      <c r="M118" s="64">
        <f>IF('Expenses Summary'!$D74="","",IF('Cash Flow %s Yr1'!M118="","",'Cash Flow %s Yr1'!M118*'Expenses Summary'!$D74))</f>
        <v>4068.7499999999995</v>
      </c>
      <c r="N118" s="64">
        <f>IF('Expenses Summary'!$D74="","",IF('Cash Flow %s Yr1'!N118="","",'Cash Flow %s Yr1'!N118*'Expenses Summary'!$D74))</f>
        <v>4068.7499999999995</v>
      </c>
      <c r="O118" s="64">
        <f>IF('Expenses Summary'!$D74="","",IF('Cash Flow %s Yr1'!O118="","",'Cash Flow %s Yr1'!O118*'Expenses Summary'!$D74))</f>
        <v>4068.7499999999995</v>
      </c>
      <c r="P118" s="129"/>
      <c r="Q118" s="129"/>
      <c r="R118" s="129"/>
      <c r="S118" s="111">
        <f>IF(SUM(D118:R118)&gt;0,SUM(D118:R118)/'Expenses Summary'!$D74,"")</f>
        <v>1</v>
      </c>
    </row>
    <row r="119" spans="1:19" s="31" customFormat="1" x14ac:dyDescent="0.25">
      <c r="A119" s="36"/>
      <c r="B119" s="139" t="str">
        <f>'Expenses Summary'!B75</f>
        <v>5600</v>
      </c>
      <c r="C119" s="139" t="str">
        <f>'Expenses Summary'!C75</f>
        <v>Space Rental/Leases Expense</v>
      </c>
      <c r="D119" s="64">
        <f>IF('Expenses Summary'!$D75="","",IF('Cash Flow %s Yr1'!D119="","",'Cash Flow %s Yr1'!D119*'Expenses Summary'!$D75))</f>
        <v>45153.493999999999</v>
      </c>
      <c r="E119" s="64">
        <f>IF('Expenses Summary'!$D75="","",IF('Cash Flow %s Yr1'!E119="","",'Cash Flow %s Yr1'!E119*'Expenses Summary'!$D75))</f>
        <v>45153.493999999999</v>
      </c>
      <c r="F119" s="64">
        <f>IF('Expenses Summary'!$D75="","",IF('Cash Flow %s Yr1'!F119="","",'Cash Flow %s Yr1'!F119*'Expenses Summary'!$D75))</f>
        <v>45153.493999999999</v>
      </c>
      <c r="G119" s="64">
        <f>IF('Expenses Summary'!$D75="","",IF('Cash Flow %s Yr1'!G119="","",'Cash Flow %s Yr1'!G119*'Expenses Summary'!$D75))</f>
        <v>45153.493999999999</v>
      </c>
      <c r="H119" s="64">
        <f>IF('Expenses Summary'!$D75="","",IF('Cash Flow %s Yr1'!H119="","",'Cash Flow %s Yr1'!H119*'Expenses Summary'!$D75))</f>
        <v>45153.493999999999</v>
      </c>
      <c r="I119" s="64">
        <f>IF('Expenses Summary'!$D75="","",IF('Cash Flow %s Yr1'!I119="","",'Cash Flow %s Yr1'!I119*'Expenses Summary'!$D75))</f>
        <v>45153.493999999999</v>
      </c>
      <c r="J119" s="64">
        <f>IF('Expenses Summary'!$D75="","",IF('Cash Flow %s Yr1'!J119="","",'Cash Flow %s Yr1'!J119*'Expenses Summary'!$D75))</f>
        <v>45153.493999999999</v>
      </c>
      <c r="K119" s="64">
        <f>IF('Expenses Summary'!$D75="","",IF('Cash Flow %s Yr1'!K119="","",'Cash Flow %s Yr1'!K119*'Expenses Summary'!$D75))</f>
        <v>45153.493999999999</v>
      </c>
      <c r="L119" s="64">
        <f>IF('Expenses Summary'!$D75="","",IF('Cash Flow %s Yr1'!L119="","",'Cash Flow %s Yr1'!L119*'Expenses Summary'!$D75))</f>
        <v>45697.512000000002</v>
      </c>
      <c r="M119" s="64">
        <f>IF('Expenses Summary'!$D75="","",IF('Cash Flow %s Yr1'!M119="","",'Cash Flow %s Yr1'!M119*'Expenses Summary'!$D75))</f>
        <v>45697.512000000002</v>
      </c>
      <c r="N119" s="64">
        <f>IF('Expenses Summary'!$D75="","",IF('Cash Flow %s Yr1'!N119="","",'Cash Flow %s Yr1'!N119*'Expenses Summary'!$D75))</f>
        <v>45697.512000000002</v>
      </c>
      <c r="O119" s="64">
        <f>IF('Expenses Summary'!$D75="","",IF('Cash Flow %s Yr1'!O119="","",'Cash Flow %s Yr1'!O119*'Expenses Summary'!$D75))</f>
        <v>45697.512000000002</v>
      </c>
      <c r="P119" s="129"/>
      <c r="Q119" s="129"/>
      <c r="R119" s="129"/>
      <c r="S119" s="111">
        <f>IF(SUM(D119:R119)&gt;0,SUM(D119:R119)/'Expenses Summary'!$D75,"")</f>
        <v>1</v>
      </c>
    </row>
    <row r="120" spans="1:19" s="31" customFormat="1" x14ac:dyDescent="0.25">
      <c r="A120" s="36"/>
      <c r="B120" s="139" t="str">
        <f>'Expenses Summary'!B76</f>
        <v>5601</v>
      </c>
      <c r="C120" s="139" t="str">
        <f>'Expenses Summary'!C76</f>
        <v>Building Maintenance</v>
      </c>
      <c r="D120" s="64">
        <f>IF('Expenses Summary'!$D76="","",IF('Cash Flow %s Yr1'!D120="","",'Cash Flow %s Yr1'!D120*'Expenses Summary'!$D76))</f>
        <v>705.5</v>
      </c>
      <c r="E120" s="64">
        <f>IF('Expenses Summary'!$D76="","",IF('Cash Flow %s Yr1'!E120="","",'Cash Flow %s Yr1'!E120*'Expenses Summary'!$D76))</f>
        <v>705.5</v>
      </c>
      <c r="F120" s="64">
        <f>IF('Expenses Summary'!$D76="","",IF('Cash Flow %s Yr1'!F120="","",'Cash Flow %s Yr1'!F120*'Expenses Summary'!$D76))</f>
        <v>705.5</v>
      </c>
      <c r="G120" s="64">
        <f>IF('Expenses Summary'!$D76="","",IF('Cash Flow %s Yr1'!G120="","",'Cash Flow %s Yr1'!G120*'Expenses Summary'!$D76))</f>
        <v>705.5</v>
      </c>
      <c r="H120" s="64">
        <f>IF('Expenses Summary'!$D76="","",IF('Cash Flow %s Yr1'!H120="","",'Cash Flow %s Yr1'!H120*'Expenses Summary'!$D76))</f>
        <v>705.5</v>
      </c>
      <c r="I120" s="64">
        <f>IF('Expenses Summary'!$D76="","",IF('Cash Flow %s Yr1'!I120="","",'Cash Flow %s Yr1'!I120*'Expenses Summary'!$D76))</f>
        <v>705.5</v>
      </c>
      <c r="J120" s="64">
        <f>IF('Expenses Summary'!$D76="","",IF('Cash Flow %s Yr1'!J120="","",'Cash Flow %s Yr1'!J120*'Expenses Summary'!$D76))</f>
        <v>705.5</v>
      </c>
      <c r="K120" s="64">
        <f>IF('Expenses Summary'!$D76="","",IF('Cash Flow %s Yr1'!K120="","",'Cash Flow %s Yr1'!K120*'Expenses Summary'!$D76))</f>
        <v>705.5</v>
      </c>
      <c r="L120" s="64">
        <f>IF('Expenses Summary'!$D76="","",IF('Cash Flow %s Yr1'!L120="","",'Cash Flow %s Yr1'!L120*'Expenses Summary'!$D76))</f>
        <v>714</v>
      </c>
      <c r="M120" s="64">
        <f>IF('Expenses Summary'!$D76="","",IF('Cash Flow %s Yr1'!M120="","",'Cash Flow %s Yr1'!M120*'Expenses Summary'!$D76))</f>
        <v>714</v>
      </c>
      <c r="N120" s="64">
        <f>IF('Expenses Summary'!$D76="","",IF('Cash Flow %s Yr1'!N120="","",'Cash Flow %s Yr1'!N120*'Expenses Summary'!$D76))</f>
        <v>714</v>
      </c>
      <c r="O120" s="64">
        <f>IF('Expenses Summary'!$D76="","",IF('Cash Flow %s Yr1'!O120="","",'Cash Flow %s Yr1'!O120*'Expenses Summary'!$D76))</f>
        <v>714</v>
      </c>
      <c r="P120" s="129"/>
      <c r="Q120" s="129"/>
      <c r="R120" s="129"/>
      <c r="S120" s="111">
        <f>IF(SUM(D120:R120)&gt;0,SUM(D120:R120)/'Expenses Summary'!$D76,"")</f>
        <v>1</v>
      </c>
    </row>
    <row r="121" spans="1:19" s="31" customFormat="1" x14ac:dyDescent="0.25">
      <c r="A121" s="36"/>
      <c r="B121" s="139" t="str">
        <f>'Expenses Summary'!B77</f>
        <v>5602</v>
      </c>
      <c r="C121" s="139" t="str">
        <f>'Expenses Summary'!C77</f>
        <v>Other Space Rental</v>
      </c>
      <c r="D121" s="64">
        <f>IF('Expenses Summary'!$D77="","",IF('Cash Flow %s Yr1'!D121="","",'Cash Flow %s Yr1'!D121*'Expenses Summary'!$D77))</f>
        <v>16.600000000000001</v>
      </c>
      <c r="E121" s="64">
        <f>IF('Expenses Summary'!$D77="","",IF('Cash Flow %s Yr1'!E121="","",'Cash Flow %s Yr1'!E121*'Expenses Summary'!$D77))</f>
        <v>16.600000000000001</v>
      </c>
      <c r="F121" s="64">
        <f>IF('Expenses Summary'!$D77="","",IF('Cash Flow %s Yr1'!F121="","",'Cash Flow %s Yr1'!F121*'Expenses Summary'!$D77))</f>
        <v>16.600000000000001</v>
      </c>
      <c r="G121" s="64">
        <f>IF('Expenses Summary'!$D77="","",IF('Cash Flow %s Yr1'!G121="","",'Cash Flow %s Yr1'!G121*'Expenses Summary'!$D77))</f>
        <v>16.600000000000001</v>
      </c>
      <c r="H121" s="64">
        <f>IF('Expenses Summary'!$D77="","",IF('Cash Flow %s Yr1'!H121="","",'Cash Flow %s Yr1'!H121*'Expenses Summary'!$D77))</f>
        <v>16.600000000000001</v>
      </c>
      <c r="I121" s="64">
        <f>IF('Expenses Summary'!$D77="","",IF('Cash Flow %s Yr1'!I121="","",'Cash Flow %s Yr1'!I121*'Expenses Summary'!$D77))</f>
        <v>16.600000000000001</v>
      </c>
      <c r="J121" s="64">
        <f>IF('Expenses Summary'!$D77="","",IF('Cash Flow %s Yr1'!J121="","",'Cash Flow %s Yr1'!J121*'Expenses Summary'!$D77))</f>
        <v>16.600000000000001</v>
      </c>
      <c r="K121" s="64">
        <f>IF('Expenses Summary'!$D77="","",IF('Cash Flow %s Yr1'!K121="","",'Cash Flow %s Yr1'!K121*'Expenses Summary'!$D77))</f>
        <v>16.600000000000001</v>
      </c>
      <c r="L121" s="64">
        <f>IF('Expenses Summary'!$D77="","",IF('Cash Flow %s Yr1'!L121="","",'Cash Flow %s Yr1'!L121*'Expenses Summary'!$D77))</f>
        <v>16.8</v>
      </c>
      <c r="M121" s="64">
        <f>IF('Expenses Summary'!$D77="","",IF('Cash Flow %s Yr1'!M121="","",'Cash Flow %s Yr1'!M121*'Expenses Summary'!$D77))</f>
        <v>16.8</v>
      </c>
      <c r="N121" s="64">
        <f>IF('Expenses Summary'!$D77="","",IF('Cash Flow %s Yr1'!N121="","",'Cash Flow %s Yr1'!N121*'Expenses Summary'!$D77))</f>
        <v>16.8</v>
      </c>
      <c r="O121" s="64">
        <f>IF('Expenses Summary'!$D77="","",IF('Cash Flow %s Yr1'!O121="","",'Cash Flow %s Yr1'!O121*'Expenses Summary'!$D77))</f>
        <v>16.8</v>
      </c>
      <c r="P121" s="129"/>
      <c r="Q121" s="129"/>
      <c r="R121" s="129"/>
      <c r="S121" s="111">
        <f>IF(SUM(D121:R121)&gt;0,SUM(D121:R121)/'Expenses Summary'!$D77,"")</f>
        <v>1.0000000000000002</v>
      </c>
    </row>
    <row r="122" spans="1:19" s="31" customFormat="1" x14ac:dyDescent="0.25">
      <c r="A122" s="36"/>
      <c r="B122" s="139" t="str">
        <f>'Expenses Summary'!B78</f>
        <v>5605</v>
      </c>
      <c r="C122" s="139" t="str">
        <f>'Expenses Summary'!C78</f>
        <v>Equipment Rental/Lease Expense</v>
      </c>
      <c r="D122" s="64">
        <f>IF('Expenses Summary'!$D78="","",IF('Cash Flow %s Yr1'!D122="","",'Cash Flow %s Yr1'!D122*'Expenses Summary'!$D78))</f>
        <v>1367.3999999999999</v>
      </c>
      <c r="E122" s="64">
        <f>IF('Expenses Summary'!$D78="","",IF('Cash Flow %s Yr1'!E122="","",'Cash Flow %s Yr1'!E122*'Expenses Summary'!$D78))</f>
        <v>1367.3999999999999</v>
      </c>
      <c r="F122" s="64">
        <f>IF('Expenses Summary'!$D78="","",IF('Cash Flow %s Yr1'!F122="","",'Cash Flow %s Yr1'!F122*'Expenses Summary'!$D78))</f>
        <v>349.79999999999995</v>
      </c>
      <c r="G122" s="64">
        <f>IF('Expenses Summary'!$D78="","",IF('Cash Flow %s Yr1'!G122="","",'Cash Flow %s Yr1'!G122*'Expenses Summary'!$D78))</f>
        <v>1399.1999999999998</v>
      </c>
      <c r="H122" s="64">
        <f>IF('Expenses Summary'!$D78="","",IF('Cash Flow %s Yr1'!H122="","",'Cash Flow %s Yr1'!H122*'Expenses Summary'!$D78))</f>
        <v>795</v>
      </c>
      <c r="I122" s="64">
        <f>IF('Expenses Summary'!$D78="","",IF('Cash Flow %s Yr1'!I122="","",'Cash Flow %s Yr1'!I122*'Expenses Summary'!$D78))</f>
        <v>1770.1469999999999</v>
      </c>
      <c r="J122" s="64">
        <f>IF('Expenses Summary'!$D78="","",IF('Cash Flow %s Yr1'!J122="","",'Cash Flow %s Yr1'!J122*'Expenses Summary'!$D78))</f>
        <v>1770.1469999999999</v>
      </c>
      <c r="K122" s="64">
        <f>IF('Expenses Summary'!$D78="","",IF('Cash Flow %s Yr1'!K122="","",'Cash Flow %s Yr1'!K122*'Expenses Summary'!$D78))</f>
        <v>1770.1469999999999</v>
      </c>
      <c r="L122" s="64">
        <f>IF('Expenses Summary'!$D78="","",IF('Cash Flow %s Yr1'!L122="","",'Cash Flow %s Yr1'!L122*'Expenses Summary'!$D78))</f>
        <v>1770.1469999999999</v>
      </c>
      <c r="M122" s="64">
        <f>IF('Expenses Summary'!$D78="","",IF('Cash Flow %s Yr1'!M122="","",'Cash Flow %s Yr1'!M122*'Expenses Summary'!$D78))</f>
        <v>1770.1469999999999</v>
      </c>
      <c r="N122" s="64">
        <f>IF('Expenses Summary'!$D78="","",IF('Cash Flow %s Yr1'!N122="","",'Cash Flow %s Yr1'!N122*'Expenses Summary'!$D78))</f>
        <v>1770.4650000000001</v>
      </c>
      <c r="O122" s="64">
        <f>IF('Expenses Summary'!$D78="","",IF('Cash Flow %s Yr1'!O122="","",'Cash Flow %s Yr1'!O122*'Expenses Summary'!$D78))</f>
        <v>0</v>
      </c>
      <c r="P122" s="129"/>
      <c r="Q122" s="129"/>
      <c r="R122" s="129"/>
      <c r="S122" s="111">
        <f>IF(SUM(D122:R122)&gt;0,SUM(D122:R122)/'Expenses Summary'!$D78,"")</f>
        <v>1</v>
      </c>
    </row>
    <row r="123" spans="1:19" s="31" customFormat="1" x14ac:dyDescent="0.25">
      <c r="A123" s="36"/>
      <c r="B123" s="139" t="str">
        <f>'Expenses Summary'!B79</f>
        <v>5610</v>
      </c>
      <c r="C123" s="139" t="str">
        <f>'Expenses Summary'!C79</f>
        <v>Equipment Repair</v>
      </c>
      <c r="D123" s="64">
        <f>IF('Expenses Summary'!$D79="","",IF('Cash Flow %s Yr1'!D123="","",'Cash Flow %s Yr1'!D123*'Expenses Summary'!$D79))</f>
        <v>0</v>
      </c>
      <c r="E123" s="64">
        <f>IF('Expenses Summary'!$D79="","",IF('Cash Flow %s Yr1'!E123="","",'Cash Flow %s Yr1'!E123*'Expenses Summary'!$D79))</f>
        <v>0</v>
      </c>
      <c r="F123" s="64">
        <f>IF('Expenses Summary'!$D79="","",IF('Cash Flow %s Yr1'!F123="","",'Cash Flow %s Yr1'!F123*'Expenses Summary'!$D79))</f>
        <v>0</v>
      </c>
      <c r="G123" s="64">
        <f>IF('Expenses Summary'!$D79="","",IF('Cash Flow %s Yr1'!G123="","",'Cash Flow %s Yr1'!G123*'Expenses Summary'!$D79))</f>
        <v>0</v>
      </c>
      <c r="H123" s="64">
        <f>IF('Expenses Summary'!$D79="","",IF('Cash Flow %s Yr1'!H123="","",'Cash Flow %s Yr1'!H123*'Expenses Summary'!$D79))</f>
        <v>0</v>
      </c>
      <c r="I123" s="64">
        <f>IF('Expenses Summary'!$D79="","",IF('Cash Flow %s Yr1'!I123="","",'Cash Flow %s Yr1'!I123*'Expenses Summary'!$D79))</f>
        <v>0</v>
      </c>
      <c r="J123" s="64">
        <f>IF('Expenses Summary'!$D79="","",IF('Cash Flow %s Yr1'!J123="","",'Cash Flow %s Yr1'!J123*'Expenses Summary'!$D79))</f>
        <v>0</v>
      </c>
      <c r="K123" s="64">
        <f>IF('Expenses Summary'!$D79="","",IF('Cash Flow %s Yr1'!K123="","",'Cash Flow %s Yr1'!K123*'Expenses Summary'!$D79))</f>
        <v>0</v>
      </c>
      <c r="L123" s="64">
        <f>IF('Expenses Summary'!$D79="","",IF('Cash Flow %s Yr1'!L123="","",'Cash Flow %s Yr1'!L123*'Expenses Summary'!$D79))</f>
        <v>0</v>
      </c>
      <c r="M123" s="64">
        <f>IF('Expenses Summary'!$D79="","",IF('Cash Flow %s Yr1'!M123="","",'Cash Flow %s Yr1'!M123*'Expenses Summary'!$D79))</f>
        <v>0</v>
      </c>
      <c r="N123" s="64">
        <f>IF('Expenses Summary'!$D79="","",IF('Cash Flow %s Yr1'!N123="","",'Cash Flow %s Yr1'!N123*'Expenses Summary'!$D79))</f>
        <v>0</v>
      </c>
      <c r="O123" s="64">
        <f>IF('Expenses Summary'!$D79="","",IF('Cash Flow %s Yr1'!O123="","",'Cash Flow %s Yr1'!O123*'Expenses Summary'!$D79))</f>
        <v>0</v>
      </c>
      <c r="P123" s="129"/>
      <c r="Q123" s="129"/>
      <c r="R123" s="129"/>
      <c r="S123" s="111" t="str">
        <f>IF(SUM(D123:R123)&gt;0,SUM(D123:R123)/'Expenses Summary'!$D79,"")</f>
        <v/>
      </c>
    </row>
    <row r="124" spans="1:19" s="31" customFormat="1" x14ac:dyDescent="0.25">
      <c r="A124" s="36"/>
      <c r="B124" s="139" t="str">
        <f>'Expenses Summary'!B80</f>
        <v>5800</v>
      </c>
      <c r="C124" s="139" t="str">
        <f>'Expenses Summary'!C80</f>
        <v>Professional/Consulting Services and Operating Expenditures</v>
      </c>
      <c r="D124" s="64">
        <f>IF('Expenses Summary'!$D80="","",IF('Cash Flow %s Yr1'!D124="","",'Cash Flow %s Yr1'!D124*'Expenses Summary'!$D80))</f>
        <v>2343.6</v>
      </c>
      <c r="E124" s="64">
        <f>IF('Expenses Summary'!$D80="","",IF('Cash Flow %s Yr1'!E124="","",'Cash Flow %s Yr1'!E124*'Expenses Summary'!$D80))</f>
        <v>2752.7999999999997</v>
      </c>
      <c r="F124" s="64">
        <f>IF('Expenses Summary'!$D80="","",IF('Cash Flow %s Yr1'!F124="","",'Cash Flow %s Yr1'!F124*'Expenses Summary'!$D80))</f>
        <v>2343.6</v>
      </c>
      <c r="G124" s="64">
        <f>IF('Expenses Summary'!$D80="","",IF('Cash Flow %s Yr1'!G124="","",'Cash Flow %s Yr1'!G124*'Expenses Summary'!$D80))</f>
        <v>2343.6</v>
      </c>
      <c r="H124" s="64">
        <f>IF('Expenses Summary'!$D80="","",IF('Cash Flow %s Yr1'!H124="","",'Cash Flow %s Yr1'!H124*'Expenses Summary'!$D80))</f>
        <v>3013.2000000000003</v>
      </c>
      <c r="I124" s="64">
        <f>IF('Expenses Summary'!$D80="","",IF('Cash Flow %s Yr1'!I124="","",'Cash Flow %s Yr1'!I124*'Expenses Summary'!$D80))</f>
        <v>3486.0120000000002</v>
      </c>
      <c r="J124" s="64">
        <f>IF('Expenses Summary'!$D80="","",IF('Cash Flow %s Yr1'!J124="","",'Cash Flow %s Yr1'!J124*'Expenses Summary'!$D80))</f>
        <v>3486.0120000000002</v>
      </c>
      <c r="K124" s="64">
        <f>IF('Expenses Summary'!$D80="","",IF('Cash Flow %s Yr1'!K124="","",'Cash Flow %s Yr1'!K124*'Expenses Summary'!$D80))</f>
        <v>3486.0120000000002</v>
      </c>
      <c r="L124" s="64">
        <f>IF('Expenses Summary'!$D80="","",IF('Cash Flow %s Yr1'!L124="","",'Cash Flow %s Yr1'!L124*'Expenses Summary'!$D80))</f>
        <v>3486.0120000000002</v>
      </c>
      <c r="M124" s="64">
        <f>IF('Expenses Summary'!$D80="","",IF('Cash Flow %s Yr1'!M124="","",'Cash Flow %s Yr1'!M124*'Expenses Summary'!$D80))</f>
        <v>3486.0120000000002</v>
      </c>
      <c r="N124" s="64">
        <f>IF('Expenses Summary'!$D80="","",IF('Cash Flow %s Yr1'!N124="","",'Cash Flow %s Yr1'!N124*'Expenses Summary'!$D80))</f>
        <v>3486.0120000000002</v>
      </c>
      <c r="O124" s="64">
        <f>IF('Expenses Summary'!$D80="","",IF('Cash Flow %s Yr1'!O124="","",'Cash Flow %s Yr1'!O124*'Expenses Summary'!$D80))</f>
        <v>3487.1280000000002</v>
      </c>
      <c r="P124" s="129"/>
      <c r="Q124" s="129"/>
      <c r="R124" s="129"/>
      <c r="S124" s="111">
        <f>IF(SUM(D124:R124)&gt;0,SUM(D124:R124)/'Expenses Summary'!$D80,"")</f>
        <v>0.99999999999999978</v>
      </c>
    </row>
    <row r="125" spans="1:19" s="31" customFormat="1" x14ac:dyDescent="0.25">
      <c r="A125" s="36"/>
      <c r="B125" s="139" t="str">
        <f>'Expenses Summary'!B81</f>
        <v>5803</v>
      </c>
      <c r="C125" s="139" t="str">
        <f>'Expenses Summary'!C81</f>
        <v>Banking and Payroll Service Fees</v>
      </c>
      <c r="D125" s="64">
        <f>IF('Expenses Summary'!$D81="","",IF('Cash Flow %s Yr1'!D125="","",'Cash Flow %s Yr1'!D125*'Expenses Summary'!$D81))</f>
        <v>530</v>
      </c>
      <c r="E125" s="64">
        <f>IF('Expenses Summary'!$D81="","",IF('Cash Flow %s Yr1'!E125="","",'Cash Flow %s Yr1'!E125*'Expenses Summary'!$D81))</f>
        <v>530</v>
      </c>
      <c r="F125" s="64">
        <f>IF('Expenses Summary'!$D81="","",IF('Cash Flow %s Yr1'!F125="","",'Cash Flow %s Yr1'!F125*'Expenses Summary'!$D81))</f>
        <v>954</v>
      </c>
      <c r="G125" s="64">
        <f>IF('Expenses Summary'!$D81="","",IF('Cash Flow %s Yr1'!G125="","",'Cash Flow %s Yr1'!G125*'Expenses Summary'!$D81))</f>
        <v>954</v>
      </c>
      <c r="H125" s="64">
        <f>IF('Expenses Summary'!$D81="","",IF('Cash Flow %s Yr1'!H125="","",'Cash Flow %s Yr1'!H125*'Expenses Summary'!$D81))</f>
        <v>954</v>
      </c>
      <c r="I125" s="64">
        <f>IF('Expenses Summary'!$D81="","",IF('Cash Flow %s Yr1'!I125="","",'Cash Flow %s Yr1'!I125*'Expenses Summary'!$D81))</f>
        <v>954</v>
      </c>
      <c r="J125" s="64">
        <f>IF('Expenses Summary'!$D81="","",IF('Cash Flow %s Yr1'!J125="","",'Cash Flow %s Yr1'!J125*'Expenses Summary'!$D81))</f>
        <v>954</v>
      </c>
      <c r="K125" s="64">
        <f>IF('Expenses Summary'!$D81="","",IF('Cash Flow %s Yr1'!K125="","",'Cash Flow %s Yr1'!K125*'Expenses Summary'!$D81))</f>
        <v>954</v>
      </c>
      <c r="L125" s="64">
        <f>IF('Expenses Summary'!$D81="","",IF('Cash Flow %s Yr1'!L125="","",'Cash Flow %s Yr1'!L125*'Expenses Summary'!$D81))</f>
        <v>954</v>
      </c>
      <c r="M125" s="64">
        <f>IF('Expenses Summary'!$D81="","",IF('Cash Flow %s Yr1'!M125="","",'Cash Flow %s Yr1'!M125*'Expenses Summary'!$D81))</f>
        <v>954</v>
      </c>
      <c r="N125" s="64">
        <f>IF('Expenses Summary'!$D81="","",IF('Cash Flow %s Yr1'!N125="","",'Cash Flow %s Yr1'!N125*'Expenses Summary'!$D81))</f>
        <v>954</v>
      </c>
      <c r="O125" s="64">
        <f>IF('Expenses Summary'!$D81="","",IF('Cash Flow %s Yr1'!O125="","",'Cash Flow %s Yr1'!O125*'Expenses Summary'!$D81))</f>
        <v>954</v>
      </c>
      <c r="P125" s="129"/>
      <c r="Q125" s="129"/>
      <c r="R125" s="129"/>
      <c r="S125" s="111">
        <f>IF(SUM(D125:R125)&gt;0,SUM(D125:R125)/'Expenses Summary'!$D81,"")</f>
        <v>1</v>
      </c>
    </row>
    <row r="126" spans="1:19" s="31" customFormat="1" x14ac:dyDescent="0.25">
      <c r="A126" s="36"/>
      <c r="B126" s="396">
        <f>'Expenses Summary'!B82</f>
        <v>5805</v>
      </c>
      <c r="C126" s="139" t="str">
        <f>'Expenses Summary'!C82</f>
        <v>Legal Services</v>
      </c>
      <c r="D126" s="64">
        <f>IF('Expenses Summary'!$D82="","",IF('Cash Flow %s Yr1'!D126="","",'Cash Flow %s Yr1'!D126*'Expenses Summary'!$D82))</f>
        <v>0</v>
      </c>
      <c r="E126" s="64">
        <f>IF('Expenses Summary'!$D82="","",IF('Cash Flow %s Yr1'!E126="","",'Cash Flow %s Yr1'!E126*'Expenses Summary'!$D82))</f>
        <v>0</v>
      </c>
      <c r="F126" s="64">
        <f>IF('Expenses Summary'!$D82="","",IF('Cash Flow %s Yr1'!F126="","",'Cash Flow %s Yr1'!F126*'Expenses Summary'!$D82))</f>
        <v>0</v>
      </c>
      <c r="G126" s="64">
        <f>IF('Expenses Summary'!$D82="","",IF('Cash Flow %s Yr1'!G126="","",'Cash Flow %s Yr1'!G126*'Expenses Summary'!$D82))</f>
        <v>0</v>
      </c>
      <c r="H126" s="64">
        <f>IF('Expenses Summary'!$D82="","",IF('Cash Flow %s Yr1'!H126="","",'Cash Flow %s Yr1'!H126*'Expenses Summary'!$D82))</f>
        <v>3125</v>
      </c>
      <c r="I126" s="64">
        <f>IF('Expenses Summary'!$D82="","",IF('Cash Flow %s Yr1'!I126="","",'Cash Flow %s Yr1'!I126*'Expenses Summary'!$D82))</f>
        <v>3125</v>
      </c>
      <c r="J126" s="64">
        <f>IF('Expenses Summary'!$D82="","",IF('Cash Flow %s Yr1'!J126="","",'Cash Flow %s Yr1'!J126*'Expenses Summary'!$D82))</f>
        <v>3125</v>
      </c>
      <c r="K126" s="64">
        <f>IF('Expenses Summary'!$D82="","",IF('Cash Flow %s Yr1'!K126="","",'Cash Flow %s Yr1'!K126*'Expenses Summary'!$D82))</f>
        <v>3125</v>
      </c>
      <c r="L126" s="64">
        <f>IF('Expenses Summary'!$D82="","",IF('Cash Flow %s Yr1'!L126="","",'Cash Flow %s Yr1'!L126*'Expenses Summary'!$D82))</f>
        <v>3125</v>
      </c>
      <c r="M126" s="64">
        <f>IF('Expenses Summary'!$D82="","",IF('Cash Flow %s Yr1'!M126="","",'Cash Flow %s Yr1'!M126*'Expenses Summary'!$D82))</f>
        <v>3125</v>
      </c>
      <c r="N126" s="64">
        <f>IF('Expenses Summary'!$D82="","",IF('Cash Flow %s Yr1'!N126="","",'Cash Flow %s Yr1'!N126*'Expenses Summary'!$D82))</f>
        <v>3125</v>
      </c>
      <c r="O126" s="64">
        <f>IF('Expenses Summary'!$D82="","",IF('Cash Flow %s Yr1'!O126="","",'Cash Flow %s Yr1'!O126*'Expenses Summary'!$D82))</f>
        <v>3125</v>
      </c>
      <c r="P126" s="129"/>
      <c r="Q126" s="129"/>
      <c r="R126" s="129"/>
      <c r="S126" s="111">
        <f>IF(SUM(D126:R126)&gt;0,SUM(D126:R126)/'Expenses Summary'!$D82,"")</f>
        <v>1</v>
      </c>
    </row>
    <row r="127" spans="1:19" s="31" customFormat="1" x14ac:dyDescent="0.25">
      <c r="A127" s="36"/>
      <c r="B127" s="396">
        <f>'Expenses Summary'!B83</f>
        <v>5806</v>
      </c>
      <c r="C127" s="139" t="str">
        <f>'Expenses Summary'!C83</f>
        <v>Audit</v>
      </c>
      <c r="D127" s="64">
        <f>IF('Expenses Summary'!$D83="","",IF('Cash Flow %s Yr1'!D127="","",'Cash Flow %s Yr1'!D127*'Expenses Summary'!$D83))</f>
        <v>0</v>
      </c>
      <c r="E127" s="64">
        <f>IF('Expenses Summary'!$D83="","",IF('Cash Flow %s Yr1'!E127="","",'Cash Flow %s Yr1'!E127*'Expenses Summary'!$D83))</f>
        <v>0</v>
      </c>
      <c r="F127" s="64">
        <f>IF('Expenses Summary'!$D83="","",IF('Cash Flow %s Yr1'!F127="","",'Cash Flow %s Yr1'!F127*'Expenses Summary'!$D83))</f>
        <v>0</v>
      </c>
      <c r="G127" s="64">
        <f>IF('Expenses Summary'!$D83="","",IF('Cash Flow %s Yr1'!G127="","",'Cash Flow %s Yr1'!G127*'Expenses Summary'!$D83))</f>
        <v>0</v>
      </c>
      <c r="H127" s="64">
        <f>IF('Expenses Summary'!$D83="","",IF('Cash Flow %s Yr1'!H127="","",'Cash Flow %s Yr1'!H127*'Expenses Summary'!$D83))</f>
        <v>1500</v>
      </c>
      <c r="I127" s="64">
        <f>IF('Expenses Summary'!$D83="","",IF('Cash Flow %s Yr1'!I127="","",'Cash Flow %s Yr1'!I127*'Expenses Summary'!$D83))</f>
        <v>1500</v>
      </c>
      <c r="J127" s="64">
        <f>IF('Expenses Summary'!$D83="","",IF('Cash Flow %s Yr1'!J127="","",'Cash Flow %s Yr1'!J127*'Expenses Summary'!$D83))</f>
        <v>1500</v>
      </c>
      <c r="K127" s="64">
        <f>IF('Expenses Summary'!$D83="","",IF('Cash Flow %s Yr1'!K127="","",'Cash Flow %s Yr1'!K127*'Expenses Summary'!$D83))</f>
        <v>1500</v>
      </c>
      <c r="L127" s="64">
        <f>IF('Expenses Summary'!$D83="","",IF('Cash Flow %s Yr1'!L127="","",'Cash Flow %s Yr1'!L127*'Expenses Summary'!$D83))</f>
        <v>1500</v>
      </c>
      <c r="M127" s="64">
        <f>IF('Expenses Summary'!$D83="","",IF('Cash Flow %s Yr1'!M127="","",'Cash Flow %s Yr1'!M127*'Expenses Summary'!$D83))</f>
        <v>1500</v>
      </c>
      <c r="N127" s="64">
        <f>IF('Expenses Summary'!$D83="","",IF('Cash Flow %s Yr1'!N127="","",'Cash Flow %s Yr1'!N127*'Expenses Summary'!$D83))</f>
        <v>1500</v>
      </c>
      <c r="O127" s="64">
        <f>IF('Expenses Summary'!$D83="","",IF('Cash Flow %s Yr1'!O127="","",'Cash Flow %s Yr1'!O127*'Expenses Summary'!$D83))</f>
        <v>1500</v>
      </c>
      <c r="P127" s="129"/>
      <c r="Q127" s="129"/>
      <c r="R127" s="129"/>
      <c r="S127" s="111">
        <f>IF(SUM(D127:R127)&gt;0,SUM(D127:R127)/'Expenses Summary'!$D83,"")</f>
        <v>1</v>
      </c>
    </row>
    <row r="128" spans="1:19" s="31" customFormat="1" x14ac:dyDescent="0.25">
      <c r="A128" s="36"/>
      <c r="B128" s="139" t="str">
        <f>'Expenses Summary'!B84</f>
        <v>5810</v>
      </c>
      <c r="C128" s="139" t="str">
        <f>'Expenses Summary'!C84</f>
        <v>Educational Consultants</v>
      </c>
      <c r="D128" s="64">
        <f>IF('Expenses Summary'!$D84="","",IF('Cash Flow %s Yr1'!D128="","",'Cash Flow %s Yr1'!D128*'Expenses Summary'!$D84))</f>
        <v>0</v>
      </c>
      <c r="E128" s="64">
        <f>IF('Expenses Summary'!$D84="","",IF('Cash Flow %s Yr1'!E128="","",'Cash Flow %s Yr1'!E128*'Expenses Summary'!$D84))</f>
        <v>0</v>
      </c>
      <c r="F128" s="64">
        <f>IF('Expenses Summary'!$D84="","",IF('Cash Flow %s Yr1'!F128="","",'Cash Flow %s Yr1'!F128*'Expenses Summary'!$D84))</f>
        <v>299.14999999999998</v>
      </c>
      <c r="G128" s="64">
        <f>IF('Expenses Summary'!$D84="","",IF('Cash Flow %s Yr1'!G128="","",'Cash Flow %s Yr1'!G128*'Expenses Summary'!$D84))</f>
        <v>1071.1500000000001</v>
      </c>
      <c r="H128" s="64">
        <f>IF('Expenses Summary'!$D84="","",IF('Cash Flow %s Yr1'!H128="","",'Cash Flow %s Yr1'!H128*'Expenses Summary'!$D84))</f>
        <v>1022.9</v>
      </c>
      <c r="I128" s="64">
        <f>IF('Expenses Summary'!$D84="","",IF('Cash Flow %s Yr1'!I128="","",'Cash Flow %s Yr1'!I128*'Expenses Summary'!$D84))</f>
        <v>1036.6994999999999</v>
      </c>
      <c r="J128" s="64">
        <f>IF('Expenses Summary'!$D84="","",IF('Cash Flow %s Yr1'!J128="","",'Cash Flow %s Yr1'!J128*'Expenses Summary'!$D84))</f>
        <v>1036.6994999999999</v>
      </c>
      <c r="K128" s="64">
        <f>IF('Expenses Summary'!$D84="","",IF('Cash Flow %s Yr1'!K128="","",'Cash Flow %s Yr1'!K128*'Expenses Summary'!$D84))</f>
        <v>1036.6994999999999</v>
      </c>
      <c r="L128" s="64">
        <f>IF('Expenses Summary'!$D84="","",IF('Cash Flow %s Yr1'!L128="","",'Cash Flow %s Yr1'!L128*'Expenses Summary'!$D84))</f>
        <v>1036.6994999999999</v>
      </c>
      <c r="M128" s="64">
        <f>IF('Expenses Summary'!$D84="","",IF('Cash Flow %s Yr1'!M128="","",'Cash Flow %s Yr1'!M128*'Expenses Summary'!$D84))</f>
        <v>1036.6994999999999</v>
      </c>
      <c r="N128" s="64">
        <f>IF('Expenses Summary'!$D84="","",IF('Cash Flow %s Yr1'!N128="","",'Cash Flow %s Yr1'!N128*'Expenses Summary'!$D84))</f>
        <v>1036.6994999999999</v>
      </c>
      <c r="O128" s="64">
        <f>IF('Expenses Summary'!$D84="","",IF('Cash Flow %s Yr1'!O128="","",'Cash Flow %s Yr1'!O128*'Expenses Summary'!$D84))</f>
        <v>1036.6030000000001</v>
      </c>
      <c r="P128" s="129"/>
      <c r="Q128" s="129"/>
      <c r="R128" s="129"/>
      <c r="S128" s="111">
        <f>IF(SUM(D128:R128)&gt;0,SUM(D128:R128)/'Expenses Summary'!$D84,"")</f>
        <v>1</v>
      </c>
    </row>
    <row r="129" spans="1:19" s="31" customFormat="1" x14ac:dyDescent="0.25">
      <c r="A129" s="36"/>
      <c r="B129" s="139" t="str">
        <f>'Expenses Summary'!B85</f>
        <v>5815</v>
      </c>
      <c r="C129" s="139" t="str">
        <f>'Expenses Summary'!C85</f>
        <v>Advertising / Recruiting</v>
      </c>
      <c r="D129" s="64">
        <f>IF('Expenses Summary'!$D84="","",IF('Cash Flow %s Yr1'!D129="","",'Cash Flow %s Yr1'!D129*'Expenses Summary'!$D84))</f>
        <v>0</v>
      </c>
      <c r="E129" s="64">
        <f>IF('Expenses Summary'!$D84="","",IF('Cash Flow %s Yr1'!E129="","",'Cash Flow %s Yr1'!E129*'Expenses Summary'!$D84))</f>
        <v>0</v>
      </c>
      <c r="F129" s="64">
        <f>IF('Expenses Summary'!$D84="","",IF('Cash Flow %s Yr1'!F129="","",'Cash Flow %s Yr1'!F129*'Expenses Summary'!$D84))</f>
        <v>0</v>
      </c>
      <c r="G129" s="64">
        <f>IF('Expenses Summary'!$D84="","",IF('Cash Flow %s Yr1'!G129="","",'Cash Flow %s Yr1'!G129*'Expenses Summary'!$D84))</f>
        <v>0</v>
      </c>
      <c r="H129" s="64">
        <f>IF('Expenses Summary'!$D84="","",IF('Cash Flow %s Yr1'!H129="","",'Cash Flow %s Yr1'!H129*'Expenses Summary'!$D84))</f>
        <v>0</v>
      </c>
      <c r="I129" s="64">
        <f>IF('Expenses Summary'!$D84="","",IF('Cash Flow %s Yr1'!I129="","",'Cash Flow %s Yr1'!I129*'Expenses Summary'!$D84))</f>
        <v>0</v>
      </c>
      <c r="J129" s="64">
        <f>IF('Expenses Summary'!$D84="","",IF('Cash Flow %s Yr1'!J129="","",'Cash Flow %s Yr1'!J129*'Expenses Summary'!$D84))</f>
        <v>0</v>
      </c>
      <c r="K129" s="64">
        <f>IF('Expenses Summary'!$D84="","",IF('Cash Flow %s Yr1'!K129="","",'Cash Flow %s Yr1'!K129*'Expenses Summary'!$D84))</f>
        <v>0</v>
      </c>
      <c r="L129" s="64">
        <f>IF('Expenses Summary'!$D84="","",IF('Cash Flow %s Yr1'!L129="","",'Cash Flow %s Yr1'!L129*'Expenses Summary'!$D84))</f>
        <v>0</v>
      </c>
      <c r="M129" s="64">
        <f>IF('Expenses Summary'!$D84="","",IF('Cash Flow %s Yr1'!M129="","",'Cash Flow %s Yr1'!M129*'Expenses Summary'!$D84))</f>
        <v>0</v>
      </c>
      <c r="N129" s="64">
        <f>IF('Expenses Summary'!$D84="","",IF('Cash Flow %s Yr1'!N129="","",'Cash Flow %s Yr1'!N129*'Expenses Summary'!$D84))</f>
        <v>0</v>
      </c>
      <c r="O129" s="64">
        <f>IF('Expenses Summary'!$D84="","",IF('Cash Flow %s Yr1'!O129="","",'Cash Flow %s Yr1'!O129*'Expenses Summary'!$D84))</f>
        <v>9650</v>
      </c>
      <c r="P129" s="129"/>
      <c r="Q129" s="129"/>
      <c r="R129" s="129"/>
      <c r="S129" s="111">
        <f>IF(SUM(D129:R129)&gt;0,SUM(D129:R129)/'Expenses Summary'!$D85,"")</f>
        <v>6.4333333333333336</v>
      </c>
    </row>
    <row r="130" spans="1:19" s="31" customFormat="1" x14ac:dyDescent="0.25">
      <c r="A130" s="36"/>
      <c r="B130" s="139" t="str">
        <f>'Expenses Summary'!B86</f>
        <v>5820</v>
      </c>
      <c r="C130" s="139" t="str">
        <f>'Expenses Summary'!C86</f>
        <v>Fundraising Expense</v>
      </c>
      <c r="D130" s="64">
        <f>IF('Expenses Summary'!$D86="","",IF('Cash Flow %s Yr1'!D130="","",'Cash Flow %s Yr1'!D130*'Expenses Summary'!$D86))</f>
        <v>0</v>
      </c>
      <c r="E130" s="64">
        <f>IF('Expenses Summary'!$D86="","",IF('Cash Flow %s Yr1'!E130="","",'Cash Flow %s Yr1'!E130*'Expenses Summary'!$D86))</f>
        <v>0</v>
      </c>
      <c r="F130" s="64">
        <f>IF('Expenses Summary'!$D86="","",IF('Cash Flow %s Yr1'!F130="","",'Cash Flow %s Yr1'!F130*'Expenses Summary'!$D86))</f>
        <v>12</v>
      </c>
      <c r="G130" s="64">
        <f>IF('Expenses Summary'!$D86="","",IF('Cash Flow %s Yr1'!G130="","",'Cash Flow %s Yr1'!G130*'Expenses Summary'!$D86))</f>
        <v>12</v>
      </c>
      <c r="H130" s="64">
        <f>IF('Expenses Summary'!$D86="","",IF('Cash Flow %s Yr1'!H130="","",'Cash Flow %s Yr1'!H130*'Expenses Summary'!$D86))</f>
        <v>12</v>
      </c>
      <c r="I130" s="64">
        <f>IF('Expenses Summary'!$D86="","",IF('Cash Flow %s Yr1'!I130="","",'Cash Flow %s Yr1'!I130*'Expenses Summary'!$D86))</f>
        <v>12</v>
      </c>
      <c r="J130" s="64">
        <f>IF('Expenses Summary'!$D86="","",IF('Cash Flow %s Yr1'!J130="","",'Cash Flow %s Yr1'!J130*'Expenses Summary'!$D86))</f>
        <v>12</v>
      </c>
      <c r="K130" s="64">
        <f>IF('Expenses Summary'!$D86="","",IF('Cash Flow %s Yr1'!K130="","",'Cash Flow %s Yr1'!K130*'Expenses Summary'!$D86))</f>
        <v>12</v>
      </c>
      <c r="L130" s="64">
        <f>IF('Expenses Summary'!$D86="","",IF('Cash Flow %s Yr1'!L130="","",'Cash Flow %s Yr1'!L130*'Expenses Summary'!$D86))</f>
        <v>12</v>
      </c>
      <c r="M130" s="64">
        <f>IF('Expenses Summary'!$D86="","",IF('Cash Flow %s Yr1'!M130="","",'Cash Flow %s Yr1'!M130*'Expenses Summary'!$D86))</f>
        <v>12</v>
      </c>
      <c r="N130" s="64">
        <f>IF('Expenses Summary'!$D86="","",IF('Cash Flow %s Yr1'!N130="","",'Cash Flow %s Yr1'!N130*'Expenses Summary'!$D86))</f>
        <v>12</v>
      </c>
      <c r="O130" s="64">
        <f>IF('Expenses Summary'!$D86="","",IF('Cash Flow %s Yr1'!O130="","",'Cash Flow %s Yr1'!O130*'Expenses Summary'!$D86))</f>
        <v>12</v>
      </c>
      <c r="P130" s="129"/>
      <c r="Q130" s="129"/>
      <c r="R130" s="129"/>
      <c r="S130" s="111">
        <f>IF(SUM(D130:R130)&gt;0,SUM(D130:R130)/'Expenses Summary'!$D86,"")</f>
        <v>1</v>
      </c>
    </row>
    <row r="131" spans="1:19" s="31" customFormat="1" x14ac:dyDescent="0.25">
      <c r="A131" s="36"/>
      <c r="B131" s="139" t="str">
        <f>'Expenses Summary'!B87</f>
        <v>5875</v>
      </c>
      <c r="C131" s="139" t="str">
        <f>'Expenses Summary'!C87</f>
        <v>District Oversight Fee</v>
      </c>
      <c r="D131" s="64">
        <f>IF('Expenses Summary'!$D87="","",IF('Cash Flow %s Yr1'!D131="","",'Cash Flow %s Yr1'!D131*'Expenses Summary'!$D87))</f>
        <v>0</v>
      </c>
      <c r="E131" s="64">
        <f>IF('Expenses Summary'!$D87="","",IF('Cash Flow %s Yr1'!E131="","",'Cash Flow %s Yr1'!E131*'Expenses Summary'!$D87))</f>
        <v>0</v>
      </c>
      <c r="F131" s="64">
        <f>IF('Expenses Summary'!$D87="","",IF('Cash Flow %s Yr1'!F131="","",'Cash Flow %s Yr1'!F131*'Expenses Summary'!$D87))</f>
        <v>0</v>
      </c>
      <c r="G131" s="64">
        <f>IF('Expenses Summary'!$D87="","",IF('Cash Flow %s Yr1'!G131="","",'Cash Flow %s Yr1'!G131*'Expenses Summary'!$D87))</f>
        <v>0</v>
      </c>
      <c r="H131" s="64">
        <f>IF('Expenses Summary'!$D87="","",IF('Cash Flow %s Yr1'!H131="","",'Cash Flow %s Yr1'!H131*'Expenses Summary'!$D87))</f>
        <v>0</v>
      </c>
      <c r="I131" s="64">
        <f>IF('Expenses Summary'!$D87="","",IF('Cash Flow %s Yr1'!I131="","",'Cash Flow %s Yr1'!I131*'Expenses Summary'!$D87))</f>
        <v>0</v>
      </c>
      <c r="J131" s="64">
        <f>IF('Expenses Summary'!$D87="","",IF('Cash Flow %s Yr1'!J131="","",'Cash Flow %s Yr1'!J131*'Expenses Summary'!$D87))</f>
        <v>0</v>
      </c>
      <c r="K131" s="64">
        <f>IF('Expenses Summary'!$D87="","",IF('Cash Flow %s Yr1'!K131="","",'Cash Flow %s Yr1'!K131*'Expenses Summary'!$D87))</f>
        <v>0</v>
      </c>
      <c r="L131" s="64">
        <f>IF('Expenses Summary'!$D87="","",IF('Cash Flow %s Yr1'!L131="","",'Cash Flow %s Yr1'!L131*'Expenses Summary'!$D87))</f>
        <v>0</v>
      </c>
      <c r="M131" s="64">
        <f>IF('Expenses Summary'!$D87="","",IF('Cash Flow %s Yr1'!M131="","",'Cash Flow %s Yr1'!M131*'Expenses Summary'!$D87))</f>
        <v>0</v>
      </c>
      <c r="N131" s="64">
        <f>IF('Expenses Summary'!$D87="","",IF('Cash Flow %s Yr1'!N131="","",'Cash Flow %s Yr1'!N131*'Expenses Summary'!$D87))</f>
        <v>0</v>
      </c>
      <c r="O131" s="64">
        <f>IF('Expenses Summary'!$D87="","",IF('Cash Flow %s Yr1'!O131="","",'Cash Flow %s Yr1'!O131*'Expenses Summary'!$D87))</f>
        <v>29274.23</v>
      </c>
      <c r="P131" s="129"/>
      <c r="Q131" s="129"/>
      <c r="R131" s="129"/>
      <c r="S131" s="111">
        <f>IF(SUM(D131:R131)&gt;0,SUM(D131:R131)/'Expenses Summary'!$D87,"")</f>
        <v>1</v>
      </c>
    </row>
    <row r="132" spans="1:19" s="31" customFormat="1" x14ac:dyDescent="0.25">
      <c r="A132" s="36"/>
      <c r="B132" s="139" t="str">
        <f>'Expenses Summary'!B88</f>
        <v>5890</v>
      </c>
      <c r="C132" s="139" t="str">
        <f>'Expenses Summary'!C88</f>
        <v>Interest Expense / Misc. Fees</v>
      </c>
      <c r="D132" s="64">
        <f>IF('Expenses Summary'!$D88="","",IF('Cash Flow %s Yr1'!D132="","",'Cash Flow %s Yr1'!D132*'Expenses Summary'!$D88))</f>
        <v>0</v>
      </c>
      <c r="E132" s="64">
        <f>IF('Expenses Summary'!$D88="","",IF('Cash Flow %s Yr1'!E132="","",'Cash Flow %s Yr1'!E132*'Expenses Summary'!$D88))</f>
        <v>0</v>
      </c>
      <c r="F132" s="64">
        <f>IF('Expenses Summary'!$D88="","",IF('Cash Flow %s Yr1'!F132="","",'Cash Flow %s Yr1'!F132*'Expenses Summary'!$D88))</f>
        <v>0</v>
      </c>
      <c r="G132" s="64">
        <f>IF('Expenses Summary'!$D88="","",IF('Cash Flow %s Yr1'!G132="","",'Cash Flow %s Yr1'!G132*'Expenses Summary'!$D88))</f>
        <v>0</v>
      </c>
      <c r="H132" s="64">
        <f>IF('Expenses Summary'!$D88="","",IF('Cash Flow %s Yr1'!H132="","",'Cash Flow %s Yr1'!H132*'Expenses Summary'!$D88))</f>
        <v>0</v>
      </c>
      <c r="I132" s="64">
        <f>IF('Expenses Summary'!$D88="","",IF('Cash Flow %s Yr1'!I132="","",'Cash Flow %s Yr1'!I132*'Expenses Summary'!$D88))</f>
        <v>0</v>
      </c>
      <c r="J132" s="64">
        <f>IF('Expenses Summary'!$D88="","",IF('Cash Flow %s Yr1'!J132="","",'Cash Flow %s Yr1'!J132*'Expenses Summary'!$D88))</f>
        <v>0</v>
      </c>
      <c r="K132" s="64">
        <f>IF('Expenses Summary'!$D88="","",IF('Cash Flow %s Yr1'!K132="","",'Cash Flow %s Yr1'!K132*'Expenses Summary'!$D88))</f>
        <v>0</v>
      </c>
      <c r="L132" s="64">
        <f>IF('Expenses Summary'!$D88="","",IF('Cash Flow %s Yr1'!L132="","",'Cash Flow %s Yr1'!L132*'Expenses Summary'!$D88))</f>
        <v>0</v>
      </c>
      <c r="M132" s="64">
        <f>IF('Expenses Summary'!$D88="","",IF('Cash Flow %s Yr1'!M132="","",'Cash Flow %s Yr1'!M132*'Expenses Summary'!$D88))</f>
        <v>0</v>
      </c>
      <c r="N132" s="64">
        <f>IF('Expenses Summary'!$D88="","",IF('Cash Flow %s Yr1'!N132="","",'Cash Flow %s Yr1'!N132*'Expenses Summary'!$D88))</f>
        <v>0</v>
      </c>
      <c r="O132" s="64">
        <f>IF('Expenses Summary'!$D88="","",IF('Cash Flow %s Yr1'!O132="","",'Cash Flow %s Yr1'!O132*'Expenses Summary'!$D88))</f>
        <v>1200</v>
      </c>
      <c r="P132" s="129"/>
      <c r="Q132" s="129"/>
      <c r="R132" s="129"/>
      <c r="S132" s="111">
        <f>IF(SUM(D132:R132)&gt;0,SUM(D132:R132)/'Expenses Summary'!$D88,"")</f>
        <v>1</v>
      </c>
    </row>
    <row r="133" spans="1:19" s="31" customFormat="1" x14ac:dyDescent="0.25">
      <c r="A133" s="36"/>
      <c r="B133" s="139" t="str">
        <f>'Expenses Summary'!B89</f>
        <v>5891</v>
      </c>
      <c r="C133" s="139" t="str">
        <f>'Expenses Summary'!C89</f>
        <v>Charter School Capital Fees</v>
      </c>
      <c r="D133" s="64">
        <f>IF('Expenses Summary'!$D89="","",IF('Cash Flow %s Yr1'!D133="","",'Cash Flow %s Yr1'!D133*'Expenses Summary'!$D89))</f>
        <v>2694.5120000000002</v>
      </c>
      <c r="E133" s="64">
        <f>IF('Expenses Summary'!$D89="","",IF('Cash Flow %s Yr1'!E133="","",'Cash Flow %s Yr1'!E133*'Expenses Summary'!$D89))</f>
        <v>2694.5120000000002</v>
      </c>
      <c r="F133" s="64">
        <f>IF('Expenses Summary'!$D89="","",IF('Cash Flow %s Yr1'!F133="","",'Cash Flow %s Yr1'!F133*'Expenses Summary'!$D89))</f>
        <v>2694.5120000000002</v>
      </c>
      <c r="G133" s="64">
        <f>IF('Expenses Summary'!$D89="","",IF('Cash Flow %s Yr1'!G133="","",'Cash Flow %s Yr1'!G133*'Expenses Summary'!$D89))</f>
        <v>2694.5120000000002</v>
      </c>
      <c r="H133" s="64">
        <f>IF('Expenses Summary'!$D89="","",IF('Cash Flow %s Yr1'!H133="","",'Cash Flow %s Yr1'!H133*'Expenses Summary'!$D89))</f>
        <v>2694.5120000000002</v>
      </c>
      <c r="I133" s="64">
        <f>IF('Expenses Summary'!$D89="","",IF('Cash Flow %s Yr1'!I133="","",'Cash Flow %s Yr1'!I133*'Expenses Summary'!$D89))</f>
        <v>2694.5120000000002</v>
      </c>
      <c r="J133" s="64">
        <f>IF('Expenses Summary'!$D89="","",IF('Cash Flow %s Yr1'!J133="","",'Cash Flow %s Yr1'!J133*'Expenses Summary'!$D89))</f>
        <v>2694.5120000000002</v>
      </c>
      <c r="K133" s="64">
        <f>IF('Expenses Summary'!$D89="","",IF('Cash Flow %s Yr1'!K133="","",'Cash Flow %s Yr1'!K133*'Expenses Summary'!$D89))</f>
        <v>2694.5120000000002</v>
      </c>
      <c r="L133" s="64">
        <f>IF('Expenses Summary'!$D89="","",IF('Cash Flow %s Yr1'!L133="","",'Cash Flow %s Yr1'!L133*'Expenses Summary'!$D89))</f>
        <v>2726.9760000000001</v>
      </c>
      <c r="M133" s="64">
        <f>IF('Expenses Summary'!$D89="","",IF('Cash Flow %s Yr1'!M133="","",'Cash Flow %s Yr1'!M133*'Expenses Summary'!$D89))</f>
        <v>2726.9760000000001</v>
      </c>
      <c r="N133" s="64">
        <f>IF('Expenses Summary'!$D89="","",IF('Cash Flow %s Yr1'!N133="","",'Cash Flow %s Yr1'!N133*'Expenses Summary'!$D89))</f>
        <v>2726.9760000000001</v>
      </c>
      <c r="O133" s="64">
        <f>IF('Expenses Summary'!$D89="","",IF('Cash Flow %s Yr1'!O133="","",'Cash Flow %s Yr1'!O133*'Expenses Summary'!$D89))</f>
        <v>2726.9760000000001</v>
      </c>
      <c r="P133" s="129"/>
      <c r="Q133" s="129"/>
      <c r="R133" s="129"/>
      <c r="S133" s="111">
        <f>IF(SUM(D133:R133)&gt;0,SUM(D133:R133)/'Expenses Summary'!$D89,"")</f>
        <v>0.99999999999999989</v>
      </c>
    </row>
    <row r="134" spans="1:19" s="31" customFormat="1" outlineLevel="1" x14ac:dyDescent="0.25">
      <c r="A134" s="36"/>
      <c r="B134" s="139" t="str">
        <f>'Expenses Summary'!B90</f>
        <v>5899</v>
      </c>
      <c r="C134" s="139" t="str">
        <f>'Expenses Summary'!C90</f>
        <v>Moving Expenses</v>
      </c>
      <c r="D134" s="64" t="str">
        <f>IF('Expenses Summary'!$D90="","",IF('Cash Flow %s Yr1'!D134="","",'Cash Flow %s Yr1'!D134*'Expenses Summary'!$D90))</f>
        <v/>
      </c>
      <c r="E134" s="64" t="str">
        <f>IF('Expenses Summary'!$D90="","",IF('Cash Flow %s Yr1'!E134="","",'Cash Flow %s Yr1'!E134*'Expenses Summary'!$D90))</f>
        <v/>
      </c>
      <c r="F134" s="64">
        <f>IF('Expenses Summary'!$D90="","",IF('Cash Flow %s Yr1'!F134="","",'Cash Flow %s Yr1'!F134*'Expenses Summary'!$D90))</f>
        <v>0</v>
      </c>
      <c r="G134" s="64">
        <f>IF('Expenses Summary'!$D90="","",IF('Cash Flow %s Yr1'!G134="","",'Cash Flow %s Yr1'!G134*'Expenses Summary'!$D90))</f>
        <v>0</v>
      </c>
      <c r="H134" s="64">
        <f>IF('Expenses Summary'!$D90="","",IF('Cash Flow %s Yr1'!H134="","",'Cash Flow %s Yr1'!H134*'Expenses Summary'!$D90))</f>
        <v>0</v>
      </c>
      <c r="I134" s="64">
        <f>IF('Expenses Summary'!$D90="","",IF('Cash Flow %s Yr1'!I134="","",'Cash Flow %s Yr1'!I134*'Expenses Summary'!$D90))</f>
        <v>0</v>
      </c>
      <c r="J134" s="64">
        <f>IF('Expenses Summary'!$D90="","",IF('Cash Flow %s Yr1'!J134="","",'Cash Flow %s Yr1'!J134*'Expenses Summary'!$D90))</f>
        <v>0</v>
      </c>
      <c r="K134" s="64">
        <f>IF('Expenses Summary'!$D90="","",IF('Cash Flow %s Yr1'!K134="","",'Cash Flow %s Yr1'!K134*'Expenses Summary'!$D90))</f>
        <v>0</v>
      </c>
      <c r="L134" s="64">
        <f>IF('Expenses Summary'!$D90="","",IF('Cash Flow %s Yr1'!L134="","",'Cash Flow %s Yr1'!L134*'Expenses Summary'!$D90))</f>
        <v>0</v>
      </c>
      <c r="M134" s="64">
        <f>IF('Expenses Summary'!$D90="","",IF('Cash Flow %s Yr1'!M134="","",'Cash Flow %s Yr1'!M134*'Expenses Summary'!$D90))</f>
        <v>0</v>
      </c>
      <c r="N134" s="64">
        <f>IF('Expenses Summary'!$D90="","",IF('Cash Flow %s Yr1'!N134="","",'Cash Flow %s Yr1'!N134*'Expenses Summary'!$D90))</f>
        <v>0</v>
      </c>
      <c r="O134" s="64">
        <f>IF('Expenses Summary'!$D90="","",IF('Cash Flow %s Yr1'!O134="","",'Cash Flow %s Yr1'!O134*'Expenses Summary'!$D90))</f>
        <v>0</v>
      </c>
      <c r="P134" s="129"/>
      <c r="Q134" s="129"/>
      <c r="R134" s="129"/>
      <c r="S134" s="111" t="str">
        <f>IF(SUM(D134:R134)&gt;0,SUM(D134:R134)/'Expenses Summary'!$D90,"")</f>
        <v/>
      </c>
    </row>
    <row r="135" spans="1:19" s="31" customFormat="1" outlineLevel="1" x14ac:dyDescent="0.25">
      <c r="A135" s="36"/>
      <c r="B135" s="139" t="str">
        <f>'Expenses Summary'!B91</f>
        <v>5900</v>
      </c>
      <c r="C135" s="139" t="str">
        <f>'Expenses Summary'!C91</f>
        <v>Communications</v>
      </c>
      <c r="D135" s="64">
        <f>IF('Expenses Summary'!$D91="","",IF('Cash Flow %s Yr1'!D135="","",'Cash Flow %s Yr1'!D135*'Expenses Summary'!$D91))</f>
        <v>814</v>
      </c>
      <c r="E135" s="64">
        <f>IF('Expenses Summary'!$D91="","",IF('Cash Flow %s Yr1'!E135="","",'Cash Flow %s Yr1'!E135*'Expenses Summary'!$D91))</f>
        <v>583</v>
      </c>
      <c r="F135" s="64">
        <f>IF('Expenses Summary'!$D91="","",IF('Cash Flow %s Yr1'!F135="","",'Cash Flow %s Yr1'!F135*'Expenses Summary'!$D91))</f>
        <v>176</v>
      </c>
      <c r="G135" s="64">
        <f>IF('Expenses Summary'!$D91="","",IF('Cash Flow %s Yr1'!G135="","",'Cash Flow %s Yr1'!G135*'Expenses Summary'!$D91))</f>
        <v>4994</v>
      </c>
      <c r="H135" s="64">
        <f>IF('Expenses Summary'!$D91="","",IF('Cash Flow %s Yr1'!H135="","",'Cash Flow %s Yr1'!H135*'Expenses Summary'!$D91))</f>
        <v>554.18000000000006</v>
      </c>
      <c r="I135" s="64">
        <f>IF('Expenses Summary'!$D91="","",IF('Cash Flow %s Yr1'!I135="","",'Cash Flow %s Yr1'!I135*'Expenses Summary'!$D91))</f>
        <v>554.18000000000006</v>
      </c>
      <c r="J135" s="64">
        <f>IF('Expenses Summary'!$D91="","",IF('Cash Flow %s Yr1'!J135="","",'Cash Flow %s Yr1'!J135*'Expenses Summary'!$D91))</f>
        <v>554.18000000000006</v>
      </c>
      <c r="K135" s="64">
        <f>IF('Expenses Summary'!$D91="","",IF('Cash Flow %s Yr1'!K135="","",'Cash Flow %s Yr1'!K135*'Expenses Summary'!$D91))</f>
        <v>554.18000000000006</v>
      </c>
      <c r="L135" s="64">
        <f>IF('Expenses Summary'!$D91="","",IF('Cash Flow %s Yr1'!L135="","",'Cash Flow %s Yr1'!L135*'Expenses Summary'!$D91))</f>
        <v>554.18000000000006</v>
      </c>
      <c r="M135" s="64">
        <f>IF('Expenses Summary'!$D91="","",IF('Cash Flow %s Yr1'!M135="","",'Cash Flow %s Yr1'!M135*'Expenses Summary'!$D91))</f>
        <v>554.18000000000006</v>
      </c>
      <c r="N135" s="64">
        <f>IF('Expenses Summary'!$D91="","",IF('Cash Flow %s Yr1'!N135="","",'Cash Flow %s Yr1'!N135*'Expenses Summary'!$D91))</f>
        <v>554.18000000000006</v>
      </c>
      <c r="O135" s="64">
        <f>IF('Expenses Summary'!$D91="","",IF('Cash Flow %s Yr1'!O135="","",'Cash Flow %s Yr1'!O135*'Expenses Summary'!$D91))</f>
        <v>553.74</v>
      </c>
      <c r="P135" s="129"/>
      <c r="Q135" s="129"/>
      <c r="R135" s="129"/>
      <c r="S135" s="111">
        <f>IF(SUM(D135:R135)&gt;0,SUM(D135:R135)/'Expenses Summary'!$D91,"")</f>
        <v>1.0000000000000002</v>
      </c>
    </row>
    <row r="136" spans="1:19" s="31" customFormat="1" outlineLevel="1" x14ac:dyDescent="0.25">
      <c r="A136" s="36"/>
      <c r="B136" s="396">
        <f>'Expenses Summary'!B92</f>
        <v>5873</v>
      </c>
      <c r="C136" s="139" t="str">
        <f>'Expenses Summary'!C92</f>
        <v>Financial Services - CSMC</v>
      </c>
      <c r="D136" s="64">
        <f>IF('Expenses Summary'!$D92="","",IF('Cash Flow %s Yr1'!D136="","",'Cash Flow %s Yr1'!D136*'Expenses Summary'!$D92))</f>
        <v>5331.2</v>
      </c>
      <c r="E136" s="64">
        <f>IF('Expenses Summary'!$D92="","",IF('Cash Flow %s Yr1'!E136="","",'Cash Flow %s Yr1'!E136*'Expenses Summary'!$D92))</f>
        <v>5331.2</v>
      </c>
      <c r="F136" s="64">
        <f>IF('Expenses Summary'!$D92="","",IF('Cash Flow %s Yr1'!F136="","",'Cash Flow %s Yr1'!F136*'Expenses Summary'!$D92))</f>
        <v>5331.2</v>
      </c>
      <c r="G136" s="64">
        <f>IF('Expenses Summary'!$D92="","",IF('Cash Flow %s Yr1'!G136="","",'Cash Flow %s Yr1'!G136*'Expenses Summary'!$D92))</f>
        <v>5331.2</v>
      </c>
      <c r="H136" s="64">
        <f>IF('Expenses Summary'!$D92="","",IF('Cash Flow %s Yr1'!H136="","",'Cash Flow %s Yr1'!H136*'Expenses Summary'!$D92))</f>
        <v>5331.2</v>
      </c>
      <c r="I136" s="64">
        <f>IF('Expenses Summary'!$D92="","",IF('Cash Flow %s Yr1'!I136="","",'Cash Flow %s Yr1'!I136*'Expenses Summary'!$D92))</f>
        <v>5331.2</v>
      </c>
      <c r="J136" s="64">
        <f>IF('Expenses Summary'!$D92="","",IF('Cash Flow %s Yr1'!J136="","",'Cash Flow %s Yr1'!J136*'Expenses Summary'!$D92))</f>
        <v>5331.2</v>
      </c>
      <c r="K136" s="64">
        <f>IF('Expenses Summary'!$D92="","",IF('Cash Flow %s Yr1'!K136="","",'Cash Flow %s Yr1'!K136*'Expenses Summary'!$D92))</f>
        <v>5331.2</v>
      </c>
      <c r="L136" s="64">
        <f>IF('Expenses Summary'!$D92="","",IF('Cash Flow %s Yr1'!L136="","",'Cash Flow %s Yr1'!L136*'Expenses Summary'!$D92))</f>
        <v>5331.2</v>
      </c>
      <c r="M136" s="64">
        <f>IF('Expenses Summary'!$D92="","",IF('Cash Flow %s Yr1'!M136="","",'Cash Flow %s Yr1'!M136*'Expenses Summary'!$D92))</f>
        <v>5331.2</v>
      </c>
      <c r="N136" s="64">
        <f>IF('Expenses Summary'!$D92="","",IF('Cash Flow %s Yr1'!N136="","",'Cash Flow %s Yr1'!N136*'Expenses Summary'!$D92))</f>
        <v>5331.2</v>
      </c>
      <c r="O136" s="64">
        <f>IF('Expenses Summary'!$D92="","",IF('Cash Flow %s Yr1'!O136="","",'Cash Flow %s Yr1'!O136*'Expenses Summary'!$D92))</f>
        <v>5356.8</v>
      </c>
      <c r="P136" s="129"/>
      <c r="Q136" s="129"/>
      <c r="R136" s="129"/>
      <c r="S136" s="111">
        <f>IF(SUM(D136:R136)&gt;0,SUM(D136:R136)/'Expenses Summary'!$D92,"")</f>
        <v>0.99999999999999989</v>
      </c>
    </row>
    <row r="137" spans="1:19" s="31" customFormat="1" outlineLevel="1" x14ac:dyDescent="0.25">
      <c r="A137" s="36"/>
      <c r="B137" s="396">
        <f>'Expenses Summary'!B93</f>
        <v>5874</v>
      </c>
      <c r="C137" s="139" t="str">
        <f>'Expenses Summary'!C93</f>
        <v>Personnel Services</v>
      </c>
      <c r="D137" s="64">
        <f>IF('Expenses Summary'!$D93="","",IF('Cash Flow %s Yr1'!D137="","",'Cash Flow %s Yr1'!D137*'Expenses Summary'!$D93))</f>
        <v>108.28999999999999</v>
      </c>
      <c r="E137" s="64">
        <f>IF('Expenses Summary'!$D93="","",IF('Cash Flow %s Yr1'!E137="","",'Cash Flow %s Yr1'!E137*'Expenses Summary'!$D93))</f>
        <v>108.28999999999999</v>
      </c>
      <c r="F137" s="64">
        <f>IF('Expenses Summary'!$D93="","",IF('Cash Flow %s Yr1'!F137="","",'Cash Flow %s Yr1'!F137*'Expenses Summary'!$D93))</f>
        <v>108.28999999999999</v>
      </c>
      <c r="G137" s="64">
        <f>IF('Expenses Summary'!$D93="","",IF('Cash Flow %s Yr1'!G137="","",'Cash Flow %s Yr1'!G137*'Expenses Summary'!$D93))</f>
        <v>108.28999999999999</v>
      </c>
      <c r="H137" s="64">
        <f>IF('Expenses Summary'!$D93="","",IF('Cash Flow %s Yr1'!H137="","",'Cash Flow %s Yr1'!H137*'Expenses Summary'!$D93))</f>
        <v>108.28999999999999</v>
      </c>
      <c r="I137" s="64">
        <f>IF('Expenses Summary'!$D93="","",IF('Cash Flow %s Yr1'!I137="","",'Cash Flow %s Yr1'!I137*'Expenses Summary'!$D93))</f>
        <v>108.28999999999999</v>
      </c>
      <c r="J137" s="64">
        <f>IF('Expenses Summary'!$D93="","",IF('Cash Flow %s Yr1'!J137="","",'Cash Flow %s Yr1'!J137*'Expenses Summary'!$D93))</f>
        <v>108.28999999999999</v>
      </c>
      <c r="K137" s="64">
        <f>IF('Expenses Summary'!$D93="","",IF('Cash Flow %s Yr1'!K137="","",'Cash Flow %s Yr1'!K137*'Expenses Summary'!$D93))</f>
        <v>108.28999999999999</v>
      </c>
      <c r="L137" s="64">
        <f>IF('Expenses Summary'!$D93="","",IF('Cash Flow %s Yr1'!L137="","",'Cash Flow %s Yr1'!L137*'Expenses Summary'!$D93))</f>
        <v>108.28999999999999</v>
      </c>
      <c r="M137" s="64">
        <f>IF('Expenses Summary'!$D93="","",IF('Cash Flow %s Yr1'!M137="","",'Cash Flow %s Yr1'!M137*'Expenses Summary'!$D93))</f>
        <v>108.28999999999999</v>
      </c>
      <c r="N137" s="64">
        <f>IF('Expenses Summary'!$D93="","",IF('Cash Flow %s Yr1'!N137="","",'Cash Flow %s Yr1'!N137*'Expenses Summary'!$D93))</f>
        <v>108.28999999999999</v>
      </c>
      <c r="O137" s="64">
        <f>IF('Expenses Summary'!$D93="","",IF('Cash Flow %s Yr1'!O137="","",'Cash Flow %s Yr1'!O137*'Expenses Summary'!$D93))</f>
        <v>108.81</v>
      </c>
      <c r="P137" s="129"/>
      <c r="Q137" s="129"/>
      <c r="R137" s="129"/>
      <c r="S137" s="111">
        <f>IF(SUM(D137:R137)&gt;0,SUM(D137:R137)/'Expenses Summary'!$D93,"")</f>
        <v>0.99999999999999978</v>
      </c>
    </row>
    <row r="138" spans="1:19" s="31" customFormat="1" ht="15" customHeight="1" outlineLevel="1" x14ac:dyDescent="0.25">
      <c r="A138" s="36"/>
      <c r="B138" s="396">
        <f>'Expenses Summary'!B94</f>
        <v>5877</v>
      </c>
      <c r="C138" s="139" t="str">
        <f>'Expenses Summary'!C94</f>
        <v>IT Services</v>
      </c>
      <c r="D138" s="64" t="str">
        <f>IF('Expenses Summary'!$D94="","",IF('Cash Flow %s Yr1'!D138="","",'Cash Flow %s Yr1'!D138*'Expenses Summary'!$D94))</f>
        <v/>
      </c>
      <c r="E138" s="64" t="str">
        <f>IF('Expenses Summary'!$D94="","",IF('Cash Flow %s Yr1'!E138="","",'Cash Flow %s Yr1'!E138*'Expenses Summary'!$D94))</f>
        <v/>
      </c>
      <c r="F138" s="64">
        <f>IF('Expenses Summary'!$D94="","",IF('Cash Flow %s Yr1'!F138="","",'Cash Flow %s Yr1'!F138*'Expenses Summary'!$D94))</f>
        <v>1300</v>
      </c>
      <c r="G138" s="64">
        <f>IF('Expenses Summary'!$D94="","",IF('Cash Flow %s Yr1'!G138="","",'Cash Flow %s Yr1'!G138*'Expenses Summary'!$D94))</f>
        <v>1300</v>
      </c>
      <c r="H138" s="64">
        <f>IF('Expenses Summary'!$D94="","",IF('Cash Flow %s Yr1'!H138="","",'Cash Flow %s Yr1'!H138*'Expenses Summary'!$D94))</f>
        <v>1300</v>
      </c>
      <c r="I138" s="64">
        <f>IF('Expenses Summary'!$D94="","",IF('Cash Flow %s Yr1'!I138="","",'Cash Flow %s Yr1'!I138*'Expenses Summary'!$D94))</f>
        <v>1300</v>
      </c>
      <c r="J138" s="64">
        <f>IF('Expenses Summary'!$D94="","",IF('Cash Flow %s Yr1'!J138="","",'Cash Flow %s Yr1'!J138*'Expenses Summary'!$D94))</f>
        <v>1300</v>
      </c>
      <c r="K138" s="64">
        <f>IF('Expenses Summary'!$D94="","",IF('Cash Flow %s Yr1'!K138="","",'Cash Flow %s Yr1'!K138*'Expenses Summary'!$D94))</f>
        <v>1300</v>
      </c>
      <c r="L138" s="64">
        <f>IF('Expenses Summary'!$D94="","",IF('Cash Flow %s Yr1'!L138="","",'Cash Flow %s Yr1'!L138*'Expenses Summary'!$D94))</f>
        <v>1300</v>
      </c>
      <c r="M138" s="64">
        <f>IF('Expenses Summary'!$D94="","",IF('Cash Flow %s Yr1'!M138="","",'Cash Flow %s Yr1'!M138*'Expenses Summary'!$D94))</f>
        <v>1300</v>
      </c>
      <c r="N138" s="64">
        <f>IF('Expenses Summary'!$D94="","",IF('Cash Flow %s Yr1'!N138="","",'Cash Flow %s Yr1'!N138*'Expenses Summary'!$D94))</f>
        <v>1300</v>
      </c>
      <c r="O138" s="64">
        <f>IF('Expenses Summary'!$D94="","",IF('Cash Flow %s Yr1'!O138="","",'Cash Flow %s Yr1'!O138*'Expenses Summary'!$D94))</f>
        <v>1300</v>
      </c>
      <c r="P138" s="129"/>
      <c r="Q138" s="129"/>
      <c r="R138" s="129"/>
      <c r="S138" s="111">
        <f>IF(SUM(D138:R138)&gt;0,SUM(D138:R138)/'Expenses Summary'!$D94,"")</f>
        <v>1</v>
      </c>
    </row>
    <row r="139" spans="1:19" s="31" customFormat="1" ht="0.75" customHeight="1" outlineLevel="1" x14ac:dyDescent="0.25">
      <c r="A139" s="36"/>
      <c r="B139" s="139">
        <f>'Expenses Summary'!B95</f>
        <v>0</v>
      </c>
      <c r="C139" s="139">
        <f>'Expenses Summary'!C95</f>
        <v>0</v>
      </c>
      <c r="D139" s="64" t="str">
        <f>IF('Expenses Summary'!$D94="","",IF('Cash Flow %s Yr1'!D139="","",'Cash Flow %s Yr1'!D139*'Expenses Summary'!$D94))</f>
        <v/>
      </c>
      <c r="E139" s="64" t="str">
        <f>IF('Expenses Summary'!$D94="","",IF('Cash Flow %s Yr1'!E139="","",'Cash Flow %s Yr1'!E139*'Expenses Summary'!$D94))</f>
        <v/>
      </c>
      <c r="F139" s="64">
        <f>IF('Expenses Summary'!$D94="","",IF('Cash Flow %s Yr1'!F139="","",'Cash Flow %s Yr1'!F139*'Expenses Summary'!$D94))</f>
        <v>1300</v>
      </c>
      <c r="G139" s="64">
        <f>IF('Expenses Summary'!$D94="","",IF('Cash Flow %s Yr1'!G139="","",'Cash Flow %s Yr1'!G139*'Expenses Summary'!$D94))</f>
        <v>1300</v>
      </c>
      <c r="H139" s="64">
        <f>IF('Expenses Summary'!$D94="","",IF('Cash Flow %s Yr1'!H139="","",'Cash Flow %s Yr1'!H139*'Expenses Summary'!$D94))</f>
        <v>1300</v>
      </c>
      <c r="I139" s="64">
        <f>IF('Expenses Summary'!$D94="","",IF('Cash Flow %s Yr1'!I139="","",'Cash Flow %s Yr1'!I139*'Expenses Summary'!$D94))</f>
        <v>1300</v>
      </c>
      <c r="J139" s="64">
        <f>IF('Expenses Summary'!$D94="","",IF('Cash Flow %s Yr1'!J139="","",'Cash Flow %s Yr1'!J139*'Expenses Summary'!$D94))</f>
        <v>1300</v>
      </c>
      <c r="K139" s="64">
        <f>IF('Expenses Summary'!$D94="","",IF('Cash Flow %s Yr1'!K139="","",'Cash Flow %s Yr1'!K139*'Expenses Summary'!$D94))</f>
        <v>1300</v>
      </c>
      <c r="L139" s="64">
        <f>IF('Expenses Summary'!$D94="","",IF('Cash Flow %s Yr1'!L139="","",'Cash Flow %s Yr1'!L139*'Expenses Summary'!$D94))</f>
        <v>1300</v>
      </c>
      <c r="M139" s="64">
        <f>IF('Expenses Summary'!$D94="","",IF('Cash Flow %s Yr1'!M139="","",'Cash Flow %s Yr1'!M139*'Expenses Summary'!$D94))</f>
        <v>1300</v>
      </c>
      <c r="N139" s="64">
        <f>IF('Expenses Summary'!$D94="","",IF('Cash Flow %s Yr1'!N139="","",'Cash Flow %s Yr1'!N139*'Expenses Summary'!$D94))</f>
        <v>1300</v>
      </c>
      <c r="O139" s="64">
        <f>IF('Expenses Summary'!$D94="","",IF('Cash Flow %s Yr1'!O139="","",'Cash Flow %s Yr1'!O139*'Expenses Summary'!$D94))</f>
        <v>1300</v>
      </c>
      <c r="P139" s="129"/>
      <c r="Q139" s="129"/>
      <c r="R139" s="129"/>
      <c r="S139" s="111" t="e">
        <f>IF(SUM(D139:R139)&gt;0,SUM(D139:R139)/'Expenses Summary'!$D95,"")</f>
        <v>#VALUE!</v>
      </c>
    </row>
    <row r="140" spans="1:19" s="31" customFormat="1" outlineLevel="1" x14ac:dyDescent="0.25">
      <c r="A140" s="36"/>
      <c r="B140" s="139">
        <f>'Expenses Summary'!B96</f>
        <v>0</v>
      </c>
      <c r="C140" s="139">
        <f>'Expenses Summary'!C95</f>
        <v>0</v>
      </c>
      <c r="D140" s="64" t="str">
        <f>IF('Expenses Summary'!$D95="","",IF('Cash Flow %s Yr1'!D140="","",'Cash Flow %s Yr1'!D140*'Expenses Summary'!$D95))</f>
        <v/>
      </c>
      <c r="E140" s="64" t="str">
        <f>IF('Expenses Summary'!$D95="","",IF('Cash Flow %s Yr1'!E140="","",'Cash Flow %s Yr1'!E140*'Expenses Summary'!$D95))</f>
        <v/>
      </c>
      <c r="F140" s="64" t="str">
        <f>IF('Expenses Summary'!$D95="","",IF('Cash Flow %s Yr1'!F140="","",'Cash Flow %s Yr1'!F140*'Expenses Summary'!$D95))</f>
        <v/>
      </c>
      <c r="G140" s="64" t="str">
        <f>IF('Expenses Summary'!$D95="","",IF('Cash Flow %s Yr1'!G140="","",'Cash Flow %s Yr1'!G140*'Expenses Summary'!$D95))</f>
        <v/>
      </c>
      <c r="H140" s="64" t="str">
        <f>IF('Expenses Summary'!$D95="","",IF('Cash Flow %s Yr1'!H140="","",'Cash Flow %s Yr1'!H140*'Expenses Summary'!$D95))</f>
        <v/>
      </c>
      <c r="I140" s="64" t="str">
        <f>IF('Expenses Summary'!$D95="","",IF('Cash Flow %s Yr1'!I140="","",'Cash Flow %s Yr1'!I140*'Expenses Summary'!$D95))</f>
        <v/>
      </c>
      <c r="J140" s="64" t="str">
        <f>IF('Expenses Summary'!$D95="","",IF('Cash Flow %s Yr1'!J140="","",'Cash Flow %s Yr1'!J140*'Expenses Summary'!$D95))</f>
        <v/>
      </c>
      <c r="K140" s="64" t="str">
        <f>IF('Expenses Summary'!$D95="","",IF('Cash Flow %s Yr1'!K140="","",'Cash Flow %s Yr1'!K140*'Expenses Summary'!$D95))</f>
        <v/>
      </c>
      <c r="L140" s="64" t="str">
        <f>IF('Expenses Summary'!$D95="","",IF('Cash Flow %s Yr1'!L140="","",'Cash Flow %s Yr1'!L140*'Expenses Summary'!$D95))</f>
        <v/>
      </c>
      <c r="M140" s="64" t="str">
        <f>IF('Expenses Summary'!$D95="","",IF('Cash Flow %s Yr1'!M140="","",'Cash Flow %s Yr1'!M140*'Expenses Summary'!$D95))</f>
        <v/>
      </c>
      <c r="N140" s="64" t="str">
        <f>IF('Expenses Summary'!$D95="","",IF('Cash Flow %s Yr1'!N140="","",'Cash Flow %s Yr1'!N140*'Expenses Summary'!$D95))</f>
        <v/>
      </c>
      <c r="O140" s="64" t="str">
        <f>IF('Expenses Summary'!$D95="","",IF('Cash Flow %s Yr1'!O140="","",'Cash Flow %s Yr1'!O140*'Expenses Summary'!$D95))</f>
        <v/>
      </c>
      <c r="P140" s="129"/>
      <c r="Q140" s="129"/>
      <c r="R140" s="129"/>
      <c r="S140" s="111" t="str">
        <f>IF(SUM(D140:R140)&gt;0,SUM(D140:R140)/'Expenses Summary'!$D96,"")</f>
        <v/>
      </c>
    </row>
    <row r="141" spans="1:19" s="31" customFormat="1" outlineLevel="1" x14ac:dyDescent="0.25">
      <c r="A141" s="36"/>
      <c r="B141" s="139">
        <f>'Expenses Summary'!B97</f>
        <v>0</v>
      </c>
      <c r="C141" s="139">
        <f>'Expenses Summary'!C96</f>
        <v>0</v>
      </c>
      <c r="D141" s="64" t="str">
        <f>IF('Expenses Summary'!$D96="","",IF('Cash Flow %s Yr1'!D141="","",'Cash Flow %s Yr1'!D141*'Expenses Summary'!$D96))</f>
        <v/>
      </c>
      <c r="E141" s="64" t="str">
        <f>IF('Expenses Summary'!$D96="","",IF('Cash Flow %s Yr1'!E141="","",'Cash Flow %s Yr1'!E141*'Expenses Summary'!$D96))</f>
        <v/>
      </c>
      <c r="F141" s="64" t="str">
        <f>IF('Expenses Summary'!$D96="","",IF('Cash Flow %s Yr1'!F141="","",'Cash Flow %s Yr1'!F141*'Expenses Summary'!$D96))</f>
        <v/>
      </c>
      <c r="G141" s="64" t="str">
        <f>IF('Expenses Summary'!$D96="","",IF('Cash Flow %s Yr1'!G141="","",'Cash Flow %s Yr1'!G141*'Expenses Summary'!$D96))</f>
        <v/>
      </c>
      <c r="H141" s="64" t="str">
        <f>IF('Expenses Summary'!$D96="","",IF('Cash Flow %s Yr1'!H141="","",'Cash Flow %s Yr1'!H141*'Expenses Summary'!$D96))</f>
        <v/>
      </c>
      <c r="I141" s="64" t="str">
        <f>IF('Expenses Summary'!$D96="","",IF('Cash Flow %s Yr1'!I141="","",'Cash Flow %s Yr1'!I141*'Expenses Summary'!$D96))</f>
        <v/>
      </c>
      <c r="J141" s="64" t="str">
        <f>IF('Expenses Summary'!$D96="","",IF('Cash Flow %s Yr1'!J141="","",'Cash Flow %s Yr1'!J141*'Expenses Summary'!$D96))</f>
        <v/>
      </c>
      <c r="K141" s="64" t="str">
        <f>IF('Expenses Summary'!$D96="","",IF('Cash Flow %s Yr1'!K141="","",'Cash Flow %s Yr1'!K141*'Expenses Summary'!$D96))</f>
        <v/>
      </c>
      <c r="L141" s="64" t="str">
        <f>IF('Expenses Summary'!$D96="","",IF('Cash Flow %s Yr1'!L141="","",'Cash Flow %s Yr1'!L141*'Expenses Summary'!$D96))</f>
        <v/>
      </c>
      <c r="M141" s="64" t="str">
        <f>IF('Expenses Summary'!$D96="","",IF('Cash Flow %s Yr1'!M141="","",'Cash Flow %s Yr1'!M141*'Expenses Summary'!$D96))</f>
        <v/>
      </c>
      <c r="N141" s="64" t="str">
        <f>IF('Expenses Summary'!$D96="","",IF('Cash Flow %s Yr1'!N141="","",'Cash Flow %s Yr1'!N141*'Expenses Summary'!$D96))</f>
        <v/>
      </c>
      <c r="O141" s="64" t="str">
        <f>IF('Expenses Summary'!$D96="","",IF('Cash Flow %s Yr1'!O141="","",'Cash Flow %s Yr1'!O141*'Expenses Summary'!$D96))</f>
        <v/>
      </c>
      <c r="P141" s="129"/>
      <c r="Q141" s="129"/>
      <c r="R141" s="129"/>
      <c r="S141" s="111" t="str">
        <f>IF(SUM(D141:R141)&gt;0,SUM(D141:R141)/'Expenses Summary'!$D97,"")</f>
        <v/>
      </c>
    </row>
    <row r="142" spans="1:19" s="31" customFormat="1" outlineLevel="1" x14ac:dyDescent="0.25">
      <c r="A142" s="36"/>
      <c r="B142" s="139">
        <f>'Expenses Summary'!B98</f>
        <v>0</v>
      </c>
      <c r="C142" s="139">
        <f>'Expenses Summary'!C97</f>
        <v>0</v>
      </c>
      <c r="D142" s="64" t="str">
        <f>IF('Expenses Summary'!$D97="","",IF('Cash Flow %s Yr1'!D142="","",'Cash Flow %s Yr1'!D142*'Expenses Summary'!$D97))</f>
        <v/>
      </c>
      <c r="E142" s="64" t="str">
        <f>IF('Expenses Summary'!$D97="","",IF('Cash Flow %s Yr1'!E142="","",'Cash Flow %s Yr1'!E142*'Expenses Summary'!$D97))</f>
        <v/>
      </c>
      <c r="F142" s="64" t="str">
        <f>IF('Expenses Summary'!$D97="","",IF('Cash Flow %s Yr1'!F142="","",'Cash Flow %s Yr1'!F142*'Expenses Summary'!$D97))</f>
        <v/>
      </c>
      <c r="G142" s="64" t="str">
        <f>IF('Expenses Summary'!$D97="","",IF('Cash Flow %s Yr1'!G142="","",'Cash Flow %s Yr1'!G142*'Expenses Summary'!$D97))</f>
        <v/>
      </c>
      <c r="H142" s="64" t="str">
        <f>IF('Expenses Summary'!$D97="","",IF('Cash Flow %s Yr1'!H142="","",'Cash Flow %s Yr1'!H142*'Expenses Summary'!$D97))</f>
        <v/>
      </c>
      <c r="I142" s="64" t="str">
        <f>IF('Expenses Summary'!$D97="","",IF('Cash Flow %s Yr1'!I142="","",'Cash Flow %s Yr1'!I142*'Expenses Summary'!$D97))</f>
        <v/>
      </c>
      <c r="J142" s="64" t="str">
        <f>IF('Expenses Summary'!$D97="","",IF('Cash Flow %s Yr1'!J142="","",'Cash Flow %s Yr1'!J142*'Expenses Summary'!$D97))</f>
        <v/>
      </c>
      <c r="K142" s="64" t="str">
        <f>IF('Expenses Summary'!$D97="","",IF('Cash Flow %s Yr1'!K142="","",'Cash Flow %s Yr1'!K142*'Expenses Summary'!$D97))</f>
        <v/>
      </c>
      <c r="L142" s="64" t="str">
        <f>IF('Expenses Summary'!$D97="","",IF('Cash Flow %s Yr1'!L142="","",'Cash Flow %s Yr1'!L142*'Expenses Summary'!$D97))</f>
        <v/>
      </c>
      <c r="M142" s="64" t="str">
        <f>IF('Expenses Summary'!$D97="","",IF('Cash Flow %s Yr1'!M142="","",'Cash Flow %s Yr1'!M142*'Expenses Summary'!$D97))</f>
        <v/>
      </c>
      <c r="N142" s="64" t="str">
        <f>IF('Expenses Summary'!$D97="","",IF('Cash Flow %s Yr1'!N142="","",'Cash Flow %s Yr1'!N142*'Expenses Summary'!$D97))</f>
        <v/>
      </c>
      <c r="O142" s="64" t="str">
        <f>IF('Expenses Summary'!$D97="","",IF('Cash Flow %s Yr1'!O142="","",'Cash Flow %s Yr1'!O142*'Expenses Summary'!$D97))</f>
        <v/>
      </c>
      <c r="P142" s="129"/>
      <c r="Q142" s="129"/>
      <c r="R142" s="129"/>
      <c r="S142" s="111" t="str">
        <f>IF(SUM(D142:R142)&gt;0,SUM(D142:R142)/'Expenses Summary'!$D98,"")</f>
        <v/>
      </c>
    </row>
    <row r="143" spans="1:19" s="31" customFormat="1" outlineLevel="1" x14ac:dyDescent="0.25">
      <c r="A143" s="36"/>
      <c r="B143" s="139">
        <f>'Expenses Summary'!B99</f>
        <v>0</v>
      </c>
      <c r="C143" s="139">
        <f>'Expenses Summary'!C98</f>
        <v>0</v>
      </c>
      <c r="D143" s="64" t="str">
        <f>IF('Expenses Summary'!$D98="","",IF('Cash Flow %s Yr1'!D143="","",'Cash Flow %s Yr1'!D143*'Expenses Summary'!$D98))</f>
        <v/>
      </c>
      <c r="E143" s="64" t="str">
        <f>IF('Expenses Summary'!$D98="","",IF('Cash Flow %s Yr1'!E143="","",'Cash Flow %s Yr1'!E143*'Expenses Summary'!$D98))</f>
        <v/>
      </c>
      <c r="F143" s="64" t="str">
        <f>IF('Expenses Summary'!$D98="","",IF('Cash Flow %s Yr1'!F143="","",'Cash Flow %s Yr1'!F143*'Expenses Summary'!$D98))</f>
        <v/>
      </c>
      <c r="G143" s="64" t="str">
        <f>IF('Expenses Summary'!$D98="","",IF('Cash Flow %s Yr1'!G143="","",'Cash Flow %s Yr1'!G143*'Expenses Summary'!$D98))</f>
        <v/>
      </c>
      <c r="H143" s="64" t="str">
        <f>IF('Expenses Summary'!$D98="","",IF('Cash Flow %s Yr1'!H143="","",'Cash Flow %s Yr1'!H143*'Expenses Summary'!$D98))</f>
        <v/>
      </c>
      <c r="I143" s="64" t="str">
        <f>IF('Expenses Summary'!$D98="","",IF('Cash Flow %s Yr1'!I143="","",'Cash Flow %s Yr1'!I143*'Expenses Summary'!$D98))</f>
        <v/>
      </c>
      <c r="J143" s="64" t="str">
        <f>IF('Expenses Summary'!$D98="","",IF('Cash Flow %s Yr1'!J143="","",'Cash Flow %s Yr1'!J143*'Expenses Summary'!$D98))</f>
        <v/>
      </c>
      <c r="K143" s="64" t="str">
        <f>IF('Expenses Summary'!$D98="","",IF('Cash Flow %s Yr1'!K143="","",'Cash Flow %s Yr1'!K143*'Expenses Summary'!$D98))</f>
        <v/>
      </c>
      <c r="L143" s="64" t="str">
        <f>IF('Expenses Summary'!$D98="","",IF('Cash Flow %s Yr1'!L143="","",'Cash Flow %s Yr1'!L143*'Expenses Summary'!$D98))</f>
        <v/>
      </c>
      <c r="M143" s="64" t="str">
        <f>IF('Expenses Summary'!$D98="","",IF('Cash Flow %s Yr1'!M143="","",'Cash Flow %s Yr1'!M143*'Expenses Summary'!$D98))</f>
        <v/>
      </c>
      <c r="N143" s="64" t="str">
        <f>IF('Expenses Summary'!$D98="","",IF('Cash Flow %s Yr1'!N143="","",'Cash Flow %s Yr1'!N143*'Expenses Summary'!$D98))</f>
        <v/>
      </c>
      <c r="O143" s="64" t="str">
        <f>IF('Expenses Summary'!$D98="","",IF('Cash Flow %s Yr1'!O143="","",'Cash Flow %s Yr1'!O143*'Expenses Summary'!$D98))</f>
        <v/>
      </c>
      <c r="P143" s="129"/>
      <c r="Q143" s="129"/>
      <c r="R143" s="129"/>
      <c r="S143" s="111" t="str">
        <f>IF(SUM(D143:R143)&gt;0,SUM(D143:R143)/'Expenses Summary'!$D99,"")</f>
        <v/>
      </c>
    </row>
    <row r="144" spans="1:19" s="31" customFormat="1" outlineLevel="1" x14ac:dyDescent="0.25">
      <c r="A144" s="36"/>
      <c r="B144" s="139">
        <f>'Expenses Summary'!B100</f>
        <v>0</v>
      </c>
      <c r="C144" s="139">
        <f>'Expenses Summary'!C99</f>
        <v>0</v>
      </c>
      <c r="D144" s="64" t="str">
        <f>IF('Expenses Summary'!$D99="","",IF('Cash Flow %s Yr1'!D144="","",'Cash Flow %s Yr1'!D144*'Expenses Summary'!$D99))</f>
        <v/>
      </c>
      <c r="E144" s="64" t="str">
        <f>IF('Expenses Summary'!$D99="","",IF('Cash Flow %s Yr1'!E144="","",'Cash Flow %s Yr1'!E144*'Expenses Summary'!$D99))</f>
        <v/>
      </c>
      <c r="F144" s="64" t="str">
        <f>IF('Expenses Summary'!$D99="","",IF('Cash Flow %s Yr1'!F144="","",'Cash Flow %s Yr1'!F144*'Expenses Summary'!$D99))</f>
        <v/>
      </c>
      <c r="G144" s="64" t="str">
        <f>IF('Expenses Summary'!$D99="","",IF('Cash Flow %s Yr1'!G144="","",'Cash Flow %s Yr1'!G144*'Expenses Summary'!$D99))</f>
        <v/>
      </c>
      <c r="H144" s="64" t="str">
        <f>IF('Expenses Summary'!$D99="","",IF('Cash Flow %s Yr1'!H144="","",'Cash Flow %s Yr1'!H144*'Expenses Summary'!$D99))</f>
        <v/>
      </c>
      <c r="I144" s="64" t="str">
        <f>IF('Expenses Summary'!$D99="","",IF('Cash Flow %s Yr1'!I144="","",'Cash Flow %s Yr1'!I144*'Expenses Summary'!$D99))</f>
        <v/>
      </c>
      <c r="J144" s="64" t="str">
        <f>IF('Expenses Summary'!$D99="","",IF('Cash Flow %s Yr1'!J144="","",'Cash Flow %s Yr1'!J144*'Expenses Summary'!$D99))</f>
        <v/>
      </c>
      <c r="K144" s="64" t="str">
        <f>IF('Expenses Summary'!$D99="","",IF('Cash Flow %s Yr1'!K144="","",'Cash Flow %s Yr1'!K144*'Expenses Summary'!$D99))</f>
        <v/>
      </c>
      <c r="L144" s="64" t="str">
        <f>IF('Expenses Summary'!$D99="","",IF('Cash Flow %s Yr1'!L144="","",'Cash Flow %s Yr1'!L144*'Expenses Summary'!$D99))</f>
        <v/>
      </c>
      <c r="M144" s="64" t="str">
        <f>IF('Expenses Summary'!$D99="","",IF('Cash Flow %s Yr1'!M144="","",'Cash Flow %s Yr1'!M144*'Expenses Summary'!$D99))</f>
        <v/>
      </c>
      <c r="N144" s="64" t="str">
        <f>IF('Expenses Summary'!$D99="","",IF('Cash Flow %s Yr1'!N144="","",'Cash Flow %s Yr1'!N144*'Expenses Summary'!$D99))</f>
        <v/>
      </c>
      <c r="O144" s="64" t="str">
        <f>IF('Expenses Summary'!$D99="","",IF('Cash Flow %s Yr1'!O144="","",'Cash Flow %s Yr1'!O144*'Expenses Summary'!$D99))</f>
        <v/>
      </c>
      <c r="P144" s="129"/>
      <c r="Q144" s="129"/>
      <c r="R144" s="129"/>
      <c r="S144" s="111" t="str">
        <f>IF(SUM(D144:R144)&gt;0,SUM(D144:R144)/'Expenses Summary'!$D100,"")</f>
        <v/>
      </c>
    </row>
    <row r="145" spans="1:19" s="31" customFormat="1" outlineLevel="1" x14ac:dyDescent="0.25">
      <c r="A145" s="36"/>
      <c r="B145" s="139" t="str">
        <f>'Expenses Summary'!B101</f>
        <v>5999</v>
      </c>
      <c r="C145" s="139">
        <f>'Expenses Summary'!C100</f>
        <v>0</v>
      </c>
      <c r="D145" s="64">
        <f>IF('Expenses Summary'!$D100="","",IF('Cash Flow %s Yr1'!D145="","",'Cash Flow %s Yr1'!D145*'Expenses Summary'!$D100))</f>
        <v>0</v>
      </c>
      <c r="E145" s="64">
        <f>IF('Expenses Summary'!$D100="","",IF('Cash Flow %s Yr1'!E145="","",'Cash Flow %s Yr1'!E145*'Expenses Summary'!$D100))</f>
        <v>0</v>
      </c>
      <c r="F145" s="64">
        <f>IF('Expenses Summary'!$D100="","",IF('Cash Flow %s Yr1'!F145="","",'Cash Flow %s Yr1'!F145*'Expenses Summary'!$D100))</f>
        <v>0</v>
      </c>
      <c r="G145" s="64">
        <f>IF('Expenses Summary'!$D100="","",IF('Cash Flow %s Yr1'!G145="","",'Cash Flow %s Yr1'!G145*'Expenses Summary'!$D100))</f>
        <v>0</v>
      </c>
      <c r="H145" s="64">
        <f>IF('Expenses Summary'!$D100="","",IF('Cash Flow %s Yr1'!H145="","",'Cash Flow %s Yr1'!H145*'Expenses Summary'!$D100))</f>
        <v>0</v>
      </c>
      <c r="I145" s="64">
        <f>IF('Expenses Summary'!$D100="","",IF('Cash Flow %s Yr1'!I145="","",'Cash Flow %s Yr1'!I145*'Expenses Summary'!$D100))</f>
        <v>0</v>
      </c>
      <c r="J145" s="64">
        <f>IF('Expenses Summary'!$D100="","",IF('Cash Flow %s Yr1'!J145="","",'Cash Flow %s Yr1'!J145*'Expenses Summary'!$D100))</f>
        <v>0</v>
      </c>
      <c r="K145" s="64">
        <f>IF('Expenses Summary'!$D100="","",IF('Cash Flow %s Yr1'!K145="","",'Cash Flow %s Yr1'!K145*'Expenses Summary'!$D100))</f>
        <v>0</v>
      </c>
      <c r="L145" s="64">
        <f>IF('Expenses Summary'!$D100="","",IF('Cash Flow %s Yr1'!L145="","",'Cash Flow %s Yr1'!L145*'Expenses Summary'!$D100))</f>
        <v>0</v>
      </c>
      <c r="M145" s="64">
        <f>IF('Expenses Summary'!$D100="","",IF('Cash Flow %s Yr1'!M145="","",'Cash Flow %s Yr1'!M145*'Expenses Summary'!$D100))</f>
        <v>0</v>
      </c>
      <c r="N145" s="64">
        <f>IF('Expenses Summary'!$D100="","",IF('Cash Flow %s Yr1'!N145="","",'Cash Flow %s Yr1'!N145*'Expenses Summary'!$D100))</f>
        <v>0</v>
      </c>
      <c r="O145" s="64">
        <f>IF('Expenses Summary'!$D100="","",IF('Cash Flow %s Yr1'!O145="","",'Cash Flow %s Yr1'!O145*'Expenses Summary'!$D100))</f>
        <v>0</v>
      </c>
      <c r="P145" s="129"/>
      <c r="Q145" s="129"/>
      <c r="R145" s="129"/>
      <c r="S145" s="111" t="str">
        <f>IF(SUM(D145:R145)&gt;0,SUM(D145:R145)/'Expenses Summary'!$D101,"")</f>
        <v/>
      </c>
    </row>
    <row r="146" spans="1:19" s="31" customFormat="1" outlineLevel="1" x14ac:dyDescent="0.25">
      <c r="A146" s="36"/>
      <c r="B146" s="139" t="str">
        <f>'Expenses Summary'!B102</f>
        <v>5000</v>
      </c>
      <c r="C146" s="139" t="str">
        <f>'Expenses Summary'!C101</f>
        <v>Expense Suspense</v>
      </c>
      <c r="D146" s="64" t="str">
        <f>IF('Expenses Summary'!$D101="","",IF('Cash Flow %s Yr1'!D146="","",'Cash Flow %s Yr1'!D146*'Expenses Summary'!$D101))</f>
        <v/>
      </c>
      <c r="E146" s="64" t="str">
        <f>IF('Expenses Summary'!$D101="","",IF('Cash Flow %s Yr1'!E146="","",'Cash Flow %s Yr1'!E146*'Expenses Summary'!$D101))</f>
        <v/>
      </c>
      <c r="F146" s="64" t="str">
        <f>IF('Expenses Summary'!$D101="","",IF('Cash Flow %s Yr1'!F146="","",'Cash Flow %s Yr1'!F146*'Expenses Summary'!$D101))</f>
        <v/>
      </c>
      <c r="G146" s="64" t="str">
        <f>IF('Expenses Summary'!$D101="","",IF('Cash Flow %s Yr1'!G146="","",'Cash Flow %s Yr1'!G146*'Expenses Summary'!$D101))</f>
        <v/>
      </c>
      <c r="H146" s="64" t="str">
        <f>IF('Expenses Summary'!$D101="","",IF('Cash Flow %s Yr1'!H146="","",'Cash Flow %s Yr1'!H146*'Expenses Summary'!$D101))</f>
        <v/>
      </c>
      <c r="I146" s="64" t="str">
        <f>IF('Expenses Summary'!$D101="","",IF('Cash Flow %s Yr1'!I146="","",'Cash Flow %s Yr1'!I146*'Expenses Summary'!$D101))</f>
        <v/>
      </c>
      <c r="J146" s="64" t="str">
        <f>IF('Expenses Summary'!$D101="","",IF('Cash Flow %s Yr1'!J146="","",'Cash Flow %s Yr1'!J146*'Expenses Summary'!$D101))</f>
        <v/>
      </c>
      <c r="K146" s="64" t="str">
        <f>IF('Expenses Summary'!$D101="","",IF('Cash Flow %s Yr1'!K146="","",'Cash Flow %s Yr1'!K146*'Expenses Summary'!$D101))</f>
        <v/>
      </c>
      <c r="L146" s="64" t="str">
        <f>IF('Expenses Summary'!$D101="","",IF('Cash Flow %s Yr1'!L146="","",'Cash Flow %s Yr1'!L146*'Expenses Summary'!$D101))</f>
        <v/>
      </c>
      <c r="M146" s="64" t="str">
        <f>IF('Expenses Summary'!$D101="","",IF('Cash Flow %s Yr1'!M146="","",'Cash Flow %s Yr1'!M146*'Expenses Summary'!$D101))</f>
        <v/>
      </c>
      <c r="N146" s="64" t="str">
        <f>IF('Expenses Summary'!$D101="","",IF('Cash Flow %s Yr1'!N146="","",'Cash Flow %s Yr1'!N146*'Expenses Summary'!$D101))</f>
        <v/>
      </c>
      <c r="O146" s="64" t="str">
        <f>IF('Expenses Summary'!$D101="","",IF('Cash Flow %s Yr1'!O146="","",'Cash Flow %s Yr1'!O146*'Expenses Summary'!$D101))</f>
        <v/>
      </c>
      <c r="P146" s="129"/>
      <c r="Q146" s="129"/>
      <c r="R146" s="129"/>
      <c r="S146" s="111" t="str">
        <f>IF(SUM(D146:R146)&gt;0,SUM(D146:R146)/'Expenses Summary'!$D102,"")</f>
        <v/>
      </c>
    </row>
    <row r="147" spans="1:19" s="31" customFormat="1" x14ac:dyDescent="0.25">
      <c r="A147" s="36"/>
      <c r="B147" s="33" t="s">
        <v>567</v>
      </c>
      <c r="C147" s="34" t="s">
        <v>740</v>
      </c>
      <c r="D147" s="173">
        <f>IF(SUM(D111:D146)&gt;0,SUM(D111:D146),"")</f>
        <v>64071.095999999998</v>
      </c>
      <c r="E147" s="173">
        <f t="shared" ref="E147:R147" si="10">IF(SUM(E111:E146)&gt;0,SUM(E111:E146),"")</f>
        <v>73375.795999999988</v>
      </c>
      <c r="F147" s="173">
        <f t="shared" si="10"/>
        <v>74901.445999999982</v>
      </c>
      <c r="G147" s="173">
        <f t="shared" si="10"/>
        <v>95312.645999999993</v>
      </c>
      <c r="H147" s="173">
        <f t="shared" si="10"/>
        <v>85140.725999999981</v>
      </c>
      <c r="I147" s="173">
        <f t="shared" si="10"/>
        <v>86557.484499999977</v>
      </c>
      <c r="J147" s="173">
        <f t="shared" si="10"/>
        <v>89178.959499999997</v>
      </c>
      <c r="K147" s="173">
        <f t="shared" si="10"/>
        <v>89178.959499999997</v>
      </c>
      <c r="L147" s="173">
        <f t="shared" si="10"/>
        <v>89764.141499999983</v>
      </c>
      <c r="M147" s="173">
        <f t="shared" si="10"/>
        <v>89764.141499999983</v>
      </c>
      <c r="N147" s="173">
        <f t="shared" si="10"/>
        <v>86340.859499999991</v>
      </c>
      <c r="O147" s="173">
        <f t="shared" si="10"/>
        <v>118725.974</v>
      </c>
      <c r="P147" s="173" t="str">
        <f t="shared" si="10"/>
        <v/>
      </c>
      <c r="Q147" s="173" t="str">
        <f t="shared" si="10"/>
        <v/>
      </c>
      <c r="R147" s="173" t="str">
        <f t="shared" si="10"/>
        <v/>
      </c>
      <c r="S147" s="107"/>
    </row>
    <row r="148" spans="1:19" s="31" customFormat="1" x14ac:dyDescent="0.25">
      <c r="A148" s="36"/>
      <c r="B148" s="4"/>
      <c r="C148" s="3"/>
      <c r="D148" s="95"/>
      <c r="E148" s="95"/>
      <c r="F148" s="95"/>
      <c r="G148" s="95"/>
      <c r="H148" s="95"/>
      <c r="I148" s="95"/>
      <c r="J148" s="95"/>
      <c r="K148" s="95"/>
      <c r="L148" s="95"/>
      <c r="M148" s="95"/>
      <c r="N148" s="95"/>
      <c r="O148" s="95"/>
      <c r="P148" s="95"/>
      <c r="Q148" s="95"/>
      <c r="R148" s="95"/>
    </row>
    <row r="149" spans="1:19" s="31" customFormat="1" x14ac:dyDescent="0.25">
      <c r="B149" s="34" t="s">
        <v>742</v>
      </c>
      <c r="C149" s="3"/>
      <c r="D149" s="95"/>
      <c r="E149" s="95"/>
      <c r="F149" s="95"/>
      <c r="G149" s="95"/>
      <c r="H149" s="95"/>
      <c r="I149" s="95"/>
      <c r="J149" s="95"/>
      <c r="K149" s="95"/>
      <c r="L149" s="95"/>
      <c r="M149" s="95"/>
      <c r="N149" s="95"/>
      <c r="O149" s="95"/>
      <c r="P149" s="95"/>
      <c r="Q149" s="95"/>
      <c r="R149" s="95"/>
    </row>
    <row r="150" spans="1:19" s="31" customFormat="1" x14ac:dyDescent="0.25">
      <c r="A150" s="36"/>
      <c r="B150" s="139" t="str">
        <f>'Expenses Summary'!B105</f>
        <v>6100</v>
      </c>
      <c r="C150" s="139" t="str">
        <f>'Expenses Summary'!C105</f>
        <v>Building Improvements</v>
      </c>
      <c r="D150" s="64">
        <f>IF('Expenses Summary'!$D105="","",IF('Cash Flow %s Yr1'!D149="","",'Cash Flow %s Yr1'!D149*'Expenses Summary'!$D105))</f>
        <v>0</v>
      </c>
      <c r="E150" s="64">
        <f>IF('Expenses Summary'!$D105="","",IF('Cash Flow %s Yr1'!E149="","",'Cash Flow %s Yr1'!E149*'Expenses Summary'!$D105))</f>
        <v>0</v>
      </c>
      <c r="F150" s="64">
        <f>IF('Expenses Summary'!$D105="","",IF('Cash Flow %s Yr1'!F149="","",'Cash Flow %s Yr1'!F149*'Expenses Summary'!$D105))</f>
        <v>0</v>
      </c>
      <c r="G150" s="64">
        <f>IF('Expenses Summary'!$D105="","",IF('Cash Flow %s Yr1'!G149="","",'Cash Flow %s Yr1'!G149*'Expenses Summary'!$D105))</f>
        <v>0</v>
      </c>
      <c r="H150" s="64">
        <f>IF('Expenses Summary'!$D105="","",IF('Cash Flow %s Yr1'!H149="","",'Cash Flow %s Yr1'!H149*'Expenses Summary'!$D105))</f>
        <v>0</v>
      </c>
      <c r="I150" s="64">
        <f>IF('Expenses Summary'!$D105="","",IF('Cash Flow %s Yr1'!I149="","",'Cash Flow %s Yr1'!I149*'Expenses Summary'!$D105))</f>
        <v>0</v>
      </c>
      <c r="J150" s="64">
        <f>IF('Expenses Summary'!$D105="","",IF('Cash Flow %s Yr1'!J149="","",'Cash Flow %s Yr1'!J149*'Expenses Summary'!$D105))</f>
        <v>0</v>
      </c>
      <c r="K150" s="64">
        <f>IF('Expenses Summary'!$D105="","",IF('Cash Flow %s Yr1'!K149="","",'Cash Flow %s Yr1'!K149*'Expenses Summary'!$D105))</f>
        <v>0</v>
      </c>
      <c r="L150" s="64">
        <f>IF('Expenses Summary'!$D105="","",IF('Cash Flow %s Yr1'!L149="","",'Cash Flow %s Yr1'!L149*'Expenses Summary'!$D105))</f>
        <v>0</v>
      </c>
      <c r="M150" s="64">
        <f>IF('Expenses Summary'!$D105="","",IF('Cash Flow %s Yr1'!M149="","",'Cash Flow %s Yr1'!M149*'Expenses Summary'!$D105))</f>
        <v>0</v>
      </c>
      <c r="N150" s="64">
        <f>IF('Expenses Summary'!$D105="","",IF('Cash Flow %s Yr1'!N149="","",'Cash Flow %s Yr1'!N149*'Expenses Summary'!$D105))</f>
        <v>0</v>
      </c>
      <c r="O150" s="64">
        <f>IF('Expenses Summary'!$D105="","",IF('Cash Flow %s Yr1'!O149="","",'Cash Flow %s Yr1'!O149*'Expenses Summary'!$D105))</f>
        <v>0</v>
      </c>
      <c r="P150" s="129"/>
      <c r="Q150" s="129"/>
      <c r="R150" s="129"/>
      <c r="S150" s="111" t="str">
        <f>IF(SUM(D150:R150)&gt;0,SUM(D150:R150)/'Expenses Summary'!$D105,"")</f>
        <v/>
      </c>
    </row>
    <row r="151" spans="1:19" s="31" customFormat="1" x14ac:dyDescent="0.25">
      <c r="A151" s="36"/>
      <c r="B151" s="33" t="s">
        <v>568</v>
      </c>
      <c r="C151" s="34" t="s">
        <v>740</v>
      </c>
      <c r="D151" s="173" t="str">
        <f t="shared" ref="D151:O151" si="11">IF(SUM(D149:D150)&gt;0,SUM(D149:D150),"")</f>
        <v/>
      </c>
      <c r="E151" s="173" t="str">
        <f t="shared" si="11"/>
        <v/>
      </c>
      <c r="F151" s="173" t="str">
        <f t="shared" si="11"/>
        <v/>
      </c>
      <c r="G151" s="173" t="str">
        <f t="shared" si="11"/>
        <v/>
      </c>
      <c r="H151" s="173" t="str">
        <f t="shared" si="11"/>
        <v/>
      </c>
      <c r="I151" s="173" t="str">
        <f t="shared" si="11"/>
        <v/>
      </c>
      <c r="J151" s="173" t="str">
        <f t="shared" si="11"/>
        <v/>
      </c>
      <c r="K151" s="173" t="str">
        <f t="shared" si="11"/>
        <v/>
      </c>
      <c r="L151" s="173" t="str">
        <f t="shared" si="11"/>
        <v/>
      </c>
      <c r="M151" s="173" t="str">
        <f t="shared" si="11"/>
        <v/>
      </c>
      <c r="N151" s="173" t="str">
        <f t="shared" si="11"/>
        <v/>
      </c>
      <c r="O151" s="173" t="str">
        <f t="shared" si="11"/>
        <v/>
      </c>
      <c r="P151" s="108"/>
      <c r="Q151" s="108"/>
      <c r="R151" s="108"/>
      <c r="S151" s="107"/>
    </row>
    <row r="152" spans="1:19" s="31" customFormat="1" x14ac:dyDescent="0.25">
      <c r="A152" s="36"/>
      <c r="B152" s="4"/>
      <c r="C152" s="3"/>
      <c r="D152" s="95"/>
      <c r="E152" s="104"/>
      <c r="F152" s="104"/>
      <c r="G152" s="95"/>
      <c r="H152" s="95"/>
      <c r="I152" s="95"/>
      <c r="J152" s="95"/>
      <c r="K152" s="95"/>
      <c r="L152" s="95"/>
      <c r="M152" s="95"/>
      <c r="N152" s="95"/>
      <c r="O152" s="95"/>
      <c r="P152" s="95"/>
      <c r="Q152" s="95"/>
      <c r="R152" s="95"/>
    </row>
    <row r="153" spans="1:19" s="31" customFormat="1" x14ac:dyDescent="0.25">
      <c r="B153" s="34" t="s">
        <v>743</v>
      </c>
      <c r="C153" s="3"/>
      <c r="D153" s="95"/>
      <c r="E153" s="104"/>
      <c r="F153" s="104"/>
      <c r="G153" s="95"/>
      <c r="H153" s="95"/>
      <c r="I153" s="95"/>
      <c r="J153" s="95"/>
      <c r="K153" s="95"/>
      <c r="L153" s="95"/>
      <c r="M153" s="95"/>
      <c r="N153" s="95"/>
      <c r="O153" s="95"/>
      <c r="P153" s="95"/>
      <c r="Q153" s="95"/>
      <c r="R153" s="95"/>
    </row>
    <row r="154" spans="1:19" s="31" customFormat="1" x14ac:dyDescent="0.25">
      <c r="A154" s="36"/>
      <c r="B154" s="139" t="str">
        <f>'Expenses Summary'!B109</f>
        <v>7000</v>
      </c>
      <c r="C154" s="139" t="str">
        <f>'Expenses Summary'!C109</f>
        <v xml:space="preserve">Miscellaneous Expense </v>
      </c>
      <c r="D154" s="64">
        <f>IF('Expenses Summary'!$D109="","",IF('Cash Flow %s Yr1'!D153="","",'Cash Flow %s Yr1'!D153*'Expenses Summary'!$D109))</f>
        <v>0</v>
      </c>
      <c r="E154" s="64">
        <f>IF('Expenses Summary'!$D109="","",IF('Cash Flow %s Yr1'!E153="","",'Cash Flow %s Yr1'!E153*'Expenses Summary'!$D109))</f>
        <v>0</v>
      </c>
      <c r="F154" s="64">
        <f>IF('Expenses Summary'!$D109="","",IF('Cash Flow %s Yr1'!F153="","",'Cash Flow %s Yr1'!F153*'Expenses Summary'!$D109))</f>
        <v>0</v>
      </c>
      <c r="G154" s="64">
        <f>IF('Expenses Summary'!$D109="","",IF('Cash Flow %s Yr1'!G153="","",'Cash Flow %s Yr1'!G153*'Expenses Summary'!$D109))</f>
        <v>0</v>
      </c>
      <c r="H154" s="64">
        <f>IF('Expenses Summary'!$D109="","",IF('Cash Flow %s Yr1'!H153="","",'Cash Flow %s Yr1'!H153*'Expenses Summary'!$D109))</f>
        <v>0</v>
      </c>
      <c r="I154" s="64">
        <f>IF('Expenses Summary'!$D109="","",IF('Cash Flow %s Yr1'!I153="","",'Cash Flow %s Yr1'!I153*'Expenses Summary'!$D109))</f>
        <v>0</v>
      </c>
      <c r="J154" s="64">
        <f>IF('Expenses Summary'!$D109="","",IF('Cash Flow %s Yr1'!J153="","",'Cash Flow %s Yr1'!J153*'Expenses Summary'!$D109))</f>
        <v>0</v>
      </c>
      <c r="K154" s="64">
        <f>IF('Expenses Summary'!$D109="","",IF('Cash Flow %s Yr1'!K153="","",'Cash Flow %s Yr1'!K153*'Expenses Summary'!$D109))</f>
        <v>0</v>
      </c>
      <c r="L154" s="64">
        <f>IF('Expenses Summary'!$D109="","",IF('Cash Flow %s Yr1'!L153="","",'Cash Flow %s Yr1'!L153*'Expenses Summary'!$D109))</f>
        <v>0</v>
      </c>
      <c r="M154" s="64">
        <f>IF('Expenses Summary'!$D109="","",IF('Cash Flow %s Yr1'!M153="","",'Cash Flow %s Yr1'!M153*'Expenses Summary'!$D109))</f>
        <v>0</v>
      </c>
      <c r="N154" s="64">
        <f>IF('Expenses Summary'!$D109="","",IF('Cash Flow %s Yr1'!N153="","",'Cash Flow %s Yr1'!N153*'Expenses Summary'!$D109))</f>
        <v>0</v>
      </c>
      <c r="O154" s="64">
        <f>IF('Expenses Summary'!$D109="","",IF('Cash Flow %s Yr1'!O153="","",'Cash Flow %s Yr1'!O153*'Expenses Summary'!$D109))</f>
        <v>0</v>
      </c>
      <c r="P154" s="129"/>
      <c r="Q154" s="129"/>
      <c r="R154" s="129"/>
      <c r="S154" s="111" t="str">
        <f>IF(SUM(D154:R154)&gt;0,SUM(D154:R154)/'Expenses Summary'!$D109,"")</f>
        <v/>
      </c>
    </row>
    <row r="155" spans="1:19" s="31" customFormat="1" x14ac:dyDescent="0.25">
      <c r="A155" s="36"/>
      <c r="B155" s="139" t="str">
        <f>'Expenses Summary'!B110</f>
        <v>7010</v>
      </c>
      <c r="C155" s="139" t="str">
        <f>'Expenses Summary'!C110</f>
        <v>Special Education Encroachment</v>
      </c>
      <c r="D155" s="64">
        <f>IF('Expenses Summary'!$D110="","",IF('Cash Flow %s Yr1'!D154="","",'Cash Flow %s Yr1'!D154*'Expenses Summary'!$D110))</f>
        <v>0</v>
      </c>
      <c r="E155" s="64">
        <f>IF('Expenses Summary'!$D110="","",IF('Cash Flow %s Yr1'!E154="","",'Cash Flow %s Yr1'!E154*'Expenses Summary'!$D110))</f>
        <v>0</v>
      </c>
      <c r="F155" s="64">
        <f>IF('Expenses Summary'!$D110="","",IF('Cash Flow %s Yr1'!F154="","",'Cash Flow %s Yr1'!F154*'Expenses Summary'!$D110))</f>
        <v>0</v>
      </c>
      <c r="G155" s="64">
        <f>IF('Expenses Summary'!$D110="","",IF('Cash Flow %s Yr1'!G154="","",'Cash Flow %s Yr1'!G154*'Expenses Summary'!$D110))</f>
        <v>94699.5</v>
      </c>
      <c r="H155" s="64">
        <f>IF('Expenses Summary'!$D110="","",IF('Cash Flow %s Yr1'!H154="","",'Cash Flow %s Yr1'!H154*'Expenses Summary'!$D110))</f>
        <v>0</v>
      </c>
      <c r="I155" s="64">
        <f>IF('Expenses Summary'!$D110="","",IF('Cash Flow %s Yr1'!I154="","",'Cash Flow %s Yr1'!I154*'Expenses Summary'!$D110))</f>
        <v>0</v>
      </c>
      <c r="J155" s="64">
        <f>IF('Expenses Summary'!$D110="","",IF('Cash Flow %s Yr1'!J154="","",'Cash Flow %s Yr1'!J154*'Expenses Summary'!$D110))</f>
        <v>94699.5</v>
      </c>
      <c r="K155" s="64">
        <f>IF('Expenses Summary'!$D110="","",IF('Cash Flow %s Yr1'!K154="","",'Cash Flow %s Yr1'!K154*'Expenses Summary'!$D110))</f>
        <v>0</v>
      </c>
      <c r="L155" s="64">
        <f>IF('Expenses Summary'!$D110="","",IF('Cash Flow %s Yr1'!L154="","",'Cash Flow %s Yr1'!L154*'Expenses Summary'!$D110))</f>
        <v>0</v>
      </c>
      <c r="M155" s="64">
        <f>IF('Expenses Summary'!$D110="","",IF('Cash Flow %s Yr1'!M154="","",'Cash Flow %s Yr1'!M154*'Expenses Summary'!$D110))</f>
        <v>94699.5</v>
      </c>
      <c r="N155" s="64">
        <f>IF('Expenses Summary'!$D110="","",IF('Cash Flow %s Yr1'!N154="","",'Cash Flow %s Yr1'!N154*'Expenses Summary'!$D110))</f>
        <v>0</v>
      </c>
      <c r="O155" s="64">
        <f>IF('Expenses Summary'!$D110="","",IF('Cash Flow %s Yr1'!O154="","",'Cash Flow %s Yr1'!O154*'Expenses Summary'!$D110))</f>
        <v>94699.5</v>
      </c>
      <c r="P155" s="129"/>
      <c r="Q155" s="129"/>
      <c r="R155" s="129"/>
      <c r="S155" s="111">
        <f>IF(SUM(D155:R155)&gt;0,SUM(D155:R155)/'Expenses Summary'!$D110,"")</f>
        <v>1</v>
      </c>
    </row>
    <row r="156" spans="1:19" s="31" customFormat="1" x14ac:dyDescent="0.25">
      <c r="A156" s="36"/>
      <c r="B156" s="139" t="str">
        <f>'Expenses Summary'!B111</f>
        <v>7500</v>
      </c>
      <c r="C156" s="139" t="str">
        <f>'Expenses Summary'!C111</f>
        <v>District Oversight Fee</v>
      </c>
      <c r="D156" s="64">
        <f>IF('Expenses Summary'!$D111="","",IF('Cash Flow %s Yr1'!D155="","",'Cash Flow %s Yr1'!D155*'Expenses Summary'!$D111))</f>
        <v>0</v>
      </c>
      <c r="E156" s="64">
        <f>IF('Expenses Summary'!$D111="","",IF('Cash Flow %s Yr1'!E155="","",'Cash Flow %s Yr1'!E155*'Expenses Summary'!$D111))</f>
        <v>0</v>
      </c>
      <c r="F156" s="64">
        <f>IF('Expenses Summary'!$D111="","",IF('Cash Flow %s Yr1'!F155="","",'Cash Flow %s Yr1'!F155*'Expenses Summary'!$D111))</f>
        <v>0</v>
      </c>
      <c r="G156" s="64">
        <f>IF('Expenses Summary'!$D111="","",IF('Cash Flow %s Yr1'!G155="","",'Cash Flow %s Yr1'!G155*'Expenses Summary'!$D111))</f>
        <v>0</v>
      </c>
      <c r="H156" s="64">
        <f>IF('Expenses Summary'!$D111="","",IF('Cash Flow %s Yr1'!H155="","",'Cash Flow %s Yr1'!H155*'Expenses Summary'!$D111))</f>
        <v>0</v>
      </c>
      <c r="I156" s="64">
        <f>IF('Expenses Summary'!$D111="","",IF('Cash Flow %s Yr1'!I155="","",'Cash Flow %s Yr1'!I155*'Expenses Summary'!$D111))</f>
        <v>0</v>
      </c>
      <c r="J156" s="64">
        <f>IF('Expenses Summary'!$D111="","",IF('Cash Flow %s Yr1'!J155="","",'Cash Flow %s Yr1'!J155*'Expenses Summary'!$D111))</f>
        <v>0</v>
      </c>
      <c r="K156" s="64">
        <f>IF('Expenses Summary'!$D111="","",IF('Cash Flow %s Yr1'!K155="","",'Cash Flow %s Yr1'!K155*'Expenses Summary'!$D111))</f>
        <v>0</v>
      </c>
      <c r="L156" s="64">
        <f>IF('Expenses Summary'!$D111="","",IF('Cash Flow %s Yr1'!L155="","",'Cash Flow %s Yr1'!L155*'Expenses Summary'!$D111))</f>
        <v>0</v>
      </c>
      <c r="M156" s="64">
        <f>IF('Expenses Summary'!$D111="","",IF('Cash Flow %s Yr1'!M155="","",'Cash Flow %s Yr1'!M155*'Expenses Summary'!$D111))</f>
        <v>0</v>
      </c>
      <c r="N156" s="64">
        <f>IF('Expenses Summary'!$D111="","",IF('Cash Flow %s Yr1'!N155="","",'Cash Flow %s Yr1'!N155*'Expenses Summary'!$D111))</f>
        <v>0</v>
      </c>
      <c r="O156" s="64">
        <f>IF('Expenses Summary'!$D111="","",IF('Cash Flow %s Yr1'!O155="","",'Cash Flow %s Yr1'!O155*'Expenses Summary'!$D111))</f>
        <v>0</v>
      </c>
      <c r="P156" s="129"/>
      <c r="Q156" s="129"/>
      <c r="R156" s="129"/>
      <c r="S156" s="111" t="str">
        <f>IF(SUM(D156:R156)&gt;0,SUM(D156:R156)/'Expenses Summary'!$D111,"")</f>
        <v/>
      </c>
    </row>
    <row r="157" spans="1:19" s="31" customFormat="1" x14ac:dyDescent="0.25">
      <c r="A157" s="36"/>
      <c r="B157" s="33" t="s">
        <v>704</v>
      </c>
      <c r="C157" s="34" t="s">
        <v>744</v>
      </c>
      <c r="D157" s="187" t="str">
        <f t="shared" ref="D157:O157" si="12">IF(SUM(D153:D156)&gt;0,SUM(D153:D156),"")</f>
        <v/>
      </c>
      <c r="E157" s="187" t="str">
        <f t="shared" si="12"/>
        <v/>
      </c>
      <c r="F157" s="187" t="str">
        <f t="shared" si="12"/>
        <v/>
      </c>
      <c r="G157" s="187">
        <f t="shared" si="12"/>
        <v>94699.5</v>
      </c>
      <c r="H157" s="187" t="str">
        <f t="shared" si="12"/>
        <v/>
      </c>
      <c r="I157" s="187" t="str">
        <f t="shared" si="12"/>
        <v/>
      </c>
      <c r="J157" s="187">
        <f t="shared" si="12"/>
        <v>94699.5</v>
      </c>
      <c r="K157" s="187" t="str">
        <f t="shared" si="12"/>
        <v/>
      </c>
      <c r="L157" s="187" t="str">
        <f t="shared" si="12"/>
        <v/>
      </c>
      <c r="M157" s="187">
        <f t="shared" si="12"/>
        <v>94699.5</v>
      </c>
      <c r="N157" s="187" t="str">
        <f t="shared" si="12"/>
        <v/>
      </c>
      <c r="O157" s="187">
        <f t="shared" si="12"/>
        <v>94699.5</v>
      </c>
      <c r="P157" s="132"/>
      <c r="Q157" s="132"/>
      <c r="R157" s="132"/>
    </row>
    <row r="158" spans="1:19" s="31" customFormat="1" x14ac:dyDescent="0.25">
      <c r="A158" s="34" t="s">
        <v>751</v>
      </c>
      <c r="B158" s="4"/>
      <c r="C158" s="3"/>
      <c r="D158" s="173">
        <f t="shared" ref="D158:O158" si="13">IF(SUM(D157,D151,D147,D108,D88,D76,D63)&gt;0,SUM(D157,D151,D147,D108,D88,D76,D63),"")</f>
        <v>125164.469</v>
      </c>
      <c r="E158" s="173">
        <f t="shared" si="13"/>
        <v>245936.63299999997</v>
      </c>
      <c r="F158" s="173">
        <f t="shared" si="13"/>
        <v>270474.69300000003</v>
      </c>
      <c r="G158" s="173">
        <f t="shared" si="13"/>
        <v>382038.30300000001</v>
      </c>
      <c r="H158" s="173">
        <f t="shared" si="13"/>
        <v>287123.413</v>
      </c>
      <c r="I158" s="173">
        <f t="shared" si="13"/>
        <v>257536.85649999999</v>
      </c>
      <c r="J158" s="173">
        <f t="shared" si="13"/>
        <v>378749.85649999999</v>
      </c>
      <c r="K158" s="173">
        <f t="shared" si="13"/>
        <v>282500.35649999999</v>
      </c>
      <c r="L158" s="173">
        <f t="shared" si="13"/>
        <v>282345.72149999999</v>
      </c>
      <c r="M158" s="173">
        <f t="shared" si="13"/>
        <v>376875.22149999999</v>
      </c>
      <c r="N158" s="173">
        <f t="shared" si="13"/>
        <v>275652.17949999997</v>
      </c>
      <c r="O158" s="173">
        <f t="shared" si="13"/>
        <v>389222.15399999998</v>
      </c>
      <c r="P158" s="95"/>
      <c r="Q158" s="95"/>
      <c r="R158" s="95"/>
    </row>
    <row r="159" spans="1:19" s="31" customFormat="1" x14ac:dyDescent="0.25">
      <c r="A159" s="34"/>
      <c r="B159" s="4"/>
      <c r="C159" s="3"/>
      <c r="D159" s="46"/>
      <c r="E159" s="46"/>
      <c r="F159" s="46"/>
      <c r="G159" s="46"/>
      <c r="H159" s="46"/>
      <c r="I159" s="46"/>
      <c r="J159" s="46"/>
      <c r="K159" s="46"/>
      <c r="L159" s="46"/>
      <c r="M159" s="46"/>
      <c r="N159" s="46"/>
      <c r="O159" s="46"/>
      <c r="P159" s="95"/>
      <c r="Q159" s="95"/>
      <c r="R159" s="95"/>
    </row>
    <row r="160" spans="1:19" s="31" customFormat="1" x14ac:dyDescent="0.25">
      <c r="A160" s="36"/>
      <c r="B160" s="34" t="s">
        <v>666</v>
      </c>
      <c r="C160" s="3"/>
      <c r="D160" s="95"/>
      <c r="E160" s="104"/>
      <c r="F160" s="104"/>
      <c r="G160" s="95"/>
      <c r="H160" s="95"/>
      <c r="I160" s="95"/>
      <c r="J160" s="95"/>
      <c r="K160" s="95"/>
      <c r="L160" s="95"/>
      <c r="M160" s="95"/>
      <c r="N160" s="95"/>
      <c r="O160" s="95"/>
      <c r="P160" s="95"/>
      <c r="Q160" s="95"/>
      <c r="R160" s="95"/>
    </row>
    <row r="161" spans="1:18" s="31" customFormat="1" x14ac:dyDescent="0.25">
      <c r="A161" s="36"/>
      <c r="B161" s="66"/>
      <c r="C161" s="66" t="str">
        <f>'Cash Flow %s Yr1'!C159</f>
        <v>Cash balance at previous year end</v>
      </c>
      <c r="D161" s="64">
        <f>'Cash Flow %s Yr1'!D159*'Cash Flow %s Yr1'!$T159</f>
        <v>0</v>
      </c>
      <c r="E161" s="64"/>
      <c r="F161" s="64"/>
      <c r="G161" s="64"/>
      <c r="H161" s="64"/>
      <c r="I161" s="64"/>
      <c r="J161" s="64"/>
      <c r="K161" s="64"/>
      <c r="L161" s="64"/>
      <c r="M161" s="64"/>
      <c r="N161" s="64"/>
      <c r="O161" s="64"/>
      <c r="P161" s="103"/>
      <c r="Q161" s="103"/>
      <c r="R161" s="103"/>
    </row>
    <row r="162" spans="1:18" s="31" customFormat="1" x14ac:dyDescent="0.25">
      <c r="A162" s="36"/>
      <c r="B162" s="66"/>
      <c r="C162" s="66" t="str">
        <f>'Cash Flow %s Yr1'!C160</f>
        <v>Accounts Receivable</v>
      </c>
      <c r="D162" s="64"/>
      <c r="E162" s="64"/>
      <c r="F162" s="64"/>
      <c r="G162" s="64">
        <f>'Cash Flow %s Yr1'!G160*'Cash Flow %s Yr1'!$T160</f>
        <v>0</v>
      </c>
      <c r="H162" s="64">
        <f>'Cash Flow %s Yr1'!H160*'Cash Flow %s Yr1'!$T160</f>
        <v>0</v>
      </c>
      <c r="I162" s="64">
        <f>'Cash Flow %s Yr1'!I160*'Cash Flow %s Yr1'!$T160</f>
        <v>0</v>
      </c>
      <c r="J162" s="64">
        <f>'Cash Flow %s Yr1'!J160*'Cash Flow %s Yr1'!$T160</f>
        <v>0</v>
      </c>
      <c r="K162" s="64">
        <f>'Cash Flow %s Yr1'!K160*'Cash Flow %s Yr1'!$T160</f>
        <v>0</v>
      </c>
      <c r="L162" s="64">
        <f>'Cash Flow %s Yr1'!L160*'Cash Flow %s Yr1'!$T160</f>
        <v>0</v>
      </c>
      <c r="M162" s="64">
        <f>'Cash Flow %s Yr1'!M160*'Cash Flow %s Yr1'!$T160</f>
        <v>0</v>
      </c>
      <c r="N162" s="64">
        <f>'Cash Flow %s Yr1'!N160*'Cash Flow %s Yr1'!$T160</f>
        <v>0</v>
      </c>
      <c r="O162" s="64">
        <f>'Cash Flow %s Yr1'!O160*'Cash Flow %s Yr1'!$T160</f>
        <v>0</v>
      </c>
      <c r="P162" s="186">
        <f>P51</f>
        <v>108211.87</v>
      </c>
      <c r="Q162" s="186">
        <f>Q51</f>
        <v>0</v>
      </c>
      <c r="R162" s="186">
        <f>R51</f>
        <v>0</v>
      </c>
    </row>
    <row r="163" spans="1:18" s="31" customFormat="1" x14ac:dyDescent="0.25">
      <c r="A163" s="36"/>
      <c r="B163" s="66"/>
      <c r="C163" s="66" t="str">
        <f>'Cash Flow %s Yr1'!C161</f>
        <v>Accounts Payable</v>
      </c>
      <c r="D163" s="64"/>
      <c r="E163" s="64"/>
      <c r="F163" s="64"/>
      <c r="G163" s="64">
        <f>'Cash Flow %s Yr1'!G161*'Cash Flow %s Yr1'!$T161</f>
        <v>0</v>
      </c>
      <c r="H163" s="64">
        <f>'Cash Flow %s Yr1'!H161*'Cash Flow %s Yr1'!$T161</f>
        <v>0</v>
      </c>
      <c r="I163" s="64">
        <f>'Cash Flow %s Yr1'!I161*'Cash Flow %s Yr1'!$T161</f>
        <v>0</v>
      </c>
      <c r="J163" s="64">
        <f>'Cash Flow %s Yr1'!J161*'Cash Flow %s Yr1'!$T161</f>
        <v>0</v>
      </c>
      <c r="K163" s="64">
        <f>'Cash Flow %s Yr1'!K161*'Cash Flow %s Yr1'!$T161</f>
        <v>0</v>
      </c>
      <c r="L163" s="64">
        <f>'Cash Flow %s Yr1'!L161*'Cash Flow %s Yr1'!$T161</f>
        <v>0</v>
      </c>
      <c r="M163" s="64">
        <f>'Cash Flow %s Yr1'!M161*'Cash Flow %s Yr1'!$T161</f>
        <v>0</v>
      </c>
      <c r="N163" s="64">
        <f>'Cash Flow %s Yr1'!N161*'Cash Flow %s Yr1'!$T161</f>
        <v>0</v>
      </c>
      <c r="O163" s="64">
        <f>'Cash Flow %s Yr1'!O161*'Cash Flow %s Yr1'!$T161</f>
        <v>0</v>
      </c>
      <c r="P163" s="103"/>
      <c r="Q163" s="103"/>
      <c r="R163" s="103"/>
    </row>
    <row r="164" spans="1:18" s="31" customFormat="1" x14ac:dyDescent="0.25">
      <c r="A164" s="36"/>
      <c r="B164" s="66"/>
      <c r="C164" s="66" t="str">
        <f>'Cash Flow %s Yr1'!C162</f>
        <v>Deferred Revenue</v>
      </c>
      <c r="D164" s="64"/>
      <c r="E164" s="64"/>
      <c r="F164" s="64"/>
      <c r="G164" s="64">
        <f>'Cash Flow %s Yr1'!G162*'Cash Flow %s Yr1'!$T162</f>
        <v>0</v>
      </c>
      <c r="H164" s="64">
        <f>'Cash Flow %s Yr1'!H162*'Cash Flow %s Yr1'!$T162</f>
        <v>0</v>
      </c>
      <c r="I164" s="64">
        <f>'Cash Flow %s Yr1'!I162*'Cash Flow %s Yr1'!$T162</f>
        <v>0</v>
      </c>
      <c r="J164" s="64">
        <f>'Cash Flow %s Yr1'!J162*'Cash Flow %s Yr1'!$T162</f>
        <v>0</v>
      </c>
      <c r="K164" s="64">
        <f>'Cash Flow %s Yr1'!K162*'Cash Flow %s Yr1'!$T162</f>
        <v>0</v>
      </c>
      <c r="L164" s="64">
        <f>'Cash Flow %s Yr1'!L162*'Cash Flow %s Yr1'!$T162</f>
        <v>0</v>
      </c>
      <c r="M164" s="64">
        <f>'Cash Flow %s Yr1'!M162*'Cash Flow %s Yr1'!$T162</f>
        <v>0</v>
      </c>
      <c r="N164" s="64">
        <f>'Cash Flow %s Yr1'!N162*'Cash Flow %s Yr1'!$T162</f>
        <v>0</v>
      </c>
      <c r="O164" s="64">
        <f>'Cash Flow %s Yr1'!O162*'Cash Flow %s Yr1'!$T162</f>
        <v>0</v>
      </c>
      <c r="P164" s="103"/>
      <c r="Q164" s="103"/>
      <c r="R164" s="103"/>
    </row>
    <row r="165" spans="1:18" s="31" customFormat="1" x14ac:dyDescent="0.25">
      <c r="A165" s="36"/>
      <c r="B165" s="124"/>
      <c r="C165" s="34" t="s">
        <v>744</v>
      </c>
      <c r="D165" s="85">
        <f>D161+D162-D163-D164</f>
        <v>0</v>
      </c>
      <c r="E165" s="85">
        <f t="shared" ref="E165:O165" si="14">E161+E162-E163-E164</f>
        <v>0</v>
      </c>
      <c r="F165" s="85">
        <f t="shared" si="14"/>
        <v>0</v>
      </c>
      <c r="G165" s="85">
        <f t="shared" si="14"/>
        <v>0</v>
      </c>
      <c r="H165" s="85">
        <f t="shared" si="14"/>
        <v>0</v>
      </c>
      <c r="I165" s="85">
        <f t="shared" si="14"/>
        <v>0</v>
      </c>
      <c r="J165" s="85">
        <f t="shared" si="14"/>
        <v>0</v>
      </c>
      <c r="K165" s="85">
        <f t="shared" si="14"/>
        <v>0</v>
      </c>
      <c r="L165" s="85">
        <f t="shared" si="14"/>
        <v>0</v>
      </c>
      <c r="M165" s="85">
        <f t="shared" si="14"/>
        <v>0</v>
      </c>
      <c r="N165" s="85">
        <f t="shared" si="14"/>
        <v>0</v>
      </c>
      <c r="O165" s="85">
        <f t="shared" si="14"/>
        <v>0</v>
      </c>
      <c r="P165" s="108"/>
      <c r="Q165" s="108"/>
      <c r="R165" s="108"/>
    </row>
    <row r="166" spans="1:18" s="40" customFormat="1" ht="16.5" thickBot="1" x14ac:dyDescent="0.3">
      <c r="A166" s="36"/>
      <c r="C166" s="1"/>
      <c r="D166" s="95"/>
      <c r="E166" s="95"/>
      <c r="F166" s="95"/>
      <c r="G166" s="95"/>
      <c r="H166" s="95"/>
      <c r="I166" s="95"/>
      <c r="J166" s="95"/>
      <c r="K166" s="95"/>
      <c r="L166" s="95"/>
      <c r="M166" s="95"/>
      <c r="N166" s="95"/>
      <c r="O166" s="95"/>
      <c r="P166" s="95"/>
      <c r="Q166" s="95"/>
      <c r="R166" s="95"/>
    </row>
    <row r="167" spans="1:18" s="40" customFormat="1" ht="16.5" thickBot="1" x14ac:dyDescent="0.3">
      <c r="A167" s="74" t="s">
        <v>840</v>
      </c>
      <c r="B167" s="131"/>
      <c r="C167" s="75"/>
      <c r="D167" s="151">
        <f t="shared" ref="D167:O167" si="15">D51-D158</f>
        <v>-37208.568999999989</v>
      </c>
      <c r="E167" s="151">
        <f t="shared" si="15"/>
        <v>-112479.99299999996</v>
      </c>
      <c r="F167" s="151">
        <f t="shared" si="15"/>
        <v>89464.35434999998</v>
      </c>
      <c r="G167" s="151">
        <f t="shared" si="15"/>
        <v>-150751.96300000002</v>
      </c>
      <c r="H167" s="151">
        <f t="shared" si="15"/>
        <v>45104.476999999955</v>
      </c>
      <c r="I167" s="151">
        <f t="shared" si="15"/>
        <v>93181.454424999945</v>
      </c>
      <c r="J167" s="151">
        <f t="shared" si="15"/>
        <v>-103423.72915000003</v>
      </c>
      <c r="K167" s="151">
        <f t="shared" si="15"/>
        <v>21601.983499999973</v>
      </c>
      <c r="L167" s="151">
        <f t="shared" si="15"/>
        <v>118345.329425</v>
      </c>
      <c r="M167" s="151">
        <f t="shared" si="15"/>
        <v>-88453.431500000006</v>
      </c>
      <c r="N167" s="151">
        <f t="shared" si="15"/>
        <v>20121.370500000019</v>
      </c>
      <c r="O167" s="152">
        <f t="shared" si="15"/>
        <v>45054.56785000005</v>
      </c>
      <c r="P167" s="95"/>
      <c r="Q167" s="95"/>
      <c r="R167" s="95"/>
    </row>
    <row r="168" spans="1:18" s="40" customFormat="1" ht="16.5" thickBot="1" x14ac:dyDescent="0.3">
      <c r="A168" s="36"/>
      <c r="C168" s="1"/>
      <c r="D168" s="153"/>
      <c r="E168" s="153"/>
      <c r="F168" s="153"/>
      <c r="G168" s="153"/>
      <c r="H168" s="153"/>
      <c r="I168" s="153"/>
      <c r="J168" s="153"/>
      <c r="K168" s="153"/>
      <c r="L168" s="153"/>
      <c r="M168" s="153"/>
      <c r="N168" s="153"/>
      <c r="O168" s="153"/>
      <c r="P168" s="95"/>
      <c r="Q168" s="95"/>
      <c r="R168" s="95"/>
    </row>
    <row r="169" spans="1:18" s="40" customFormat="1" ht="16.5" thickBot="1" x14ac:dyDescent="0.3">
      <c r="A169" s="74" t="s">
        <v>835</v>
      </c>
      <c r="B169" s="131"/>
      <c r="C169" s="75"/>
      <c r="D169" s="151">
        <f>D165+D167</f>
        <v>-37208.568999999989</v>
      </c>
      <c r="E169" s="151">
        <f t="shared" ref="E169:O169" si="16">E165+E167</f>
        <v>-112479.99299999996</v>
      </c>
      <c r="F169" s="151">
        <f t="shared" si="16"/>
        <v>89464.35434999998</v>
      </c>
      <c r="G169" s="151">
        <f t="shared" si="16"/>
        <v>-150751.96300000002</v>
      </c>
      <c r="H169" s="151">
        <f t="shared" si="16"/>
        <v>45104.476999999955</v>
      </c>
      <c r="I169" s="151">
        <f t="shared" si="16"/>
        <v>93181.454424999945</v>
      </c>
      <c r="J169" s="151">
        <f t="shared" si="16"/>
        <v>-103423.72915000003</v>
      </c>
      <c r="K169" s="151">
        <f t="shared" si="16"/>
        <v>21601.983499999973</v>
      </c>
      <c r="L169" s="151">
        <f t="shared" si="16"/>
        <v>118345.329425</v>
      </c>
      <c r="M169" s="151">
        <f t="shared" si="16"/>
        <v>-88453.431500000006</v>
      </c>
      <c r="N169" s="151">
        <f t="shared" si="16"/>
        <v>20121.370500000019</v>
      </c>
      <c r="O169" s="152">
        <f t="shared" si="16"/>
        <v>45054.56785000005</v>
      </c>
      <c r="P169" s="95"/>
      <c r="Q169" s="95"/>
      <c r="R169" s="95"/>
    </row>
    <row r="170" spans="1:18" s="40" customFormat="1" ht="16.5" thickBot="1" x14ac:dyDescent="0.3">
      <c r="A170" s="36"/>
      <c r="C170" s="1"/>
      <c r="D170" s="95"/>
      <c r="E170" s="95"/>
      <c r="F170" s="95"/>
      <c r="G170" s="95"/>
      <c r="H170" s="95"/>
      <c r="I170" s="95"/>
      <c r="J170" s="95"/>
      <c r="K170" s="95"/>
      <c r="L170" s="95"/>
      <c r="M170" s="95"/>
      <c r="N170" s="95"/>
      <c r="O170" s="95"/>
      <c r="P170" s="95"/>
      <c r="Q170" s="95"/>
      <c r="R170" s="95"/>
    </row>
    <row r="171" spans="1:18" s="40" customFormat="1" ht="16.5" thickBot="1" x14ac:dyDescent="0.3">
      <c r="A171" s="74" t="s">
        <v>841</v>
      </c>
      <c r="B171" s="131"/>
      <c r="C171" s="75"/>
      <c r="D171" s="151">
        <f>D169</f>
        <v>-37208.568999999989</v>
      </c>
      <c r="E171" s="151">
        <f>D171+E169</f>
        <v>-149688.56199999995</v>
      </c>
      <c r="F171" s="151">
        <f t="shared" ref="F171:O171" si="17">E171+F169</f>
        <v>-60224.207649999968</v>
      </c>
      <c r="G171" s="151">
        <f t="shared" si="17"/>
        <v>-210976.17064999999</v>
      </c>
      <c r="H171" s="151">
        <f t="shared" si="17"/>
        <v>-165871.69365000003</v>
      </c>
      <c r="I171" s="151">
        <f t="shared" si="17"/>
        <v>-72690.239225000085</v>
      </c>
      <c r="J171" s="151">
        <f t="shared" si="17"/>
        <v>-176113.96837500011</v>
      </c>
      <c r="K171" s="151">
        <f t="shared" si="17"/>
        <v>-154511.98487500014</v>
      </c>
      <c r="L171" s="151">
        <f t="shared" si="17"/>
        <v>-36166.655450000137</v>
      </c>
      <c r="M171" s="151">
        <f t="shared" si="17"/>
        <v>-124620.08695000014</v>
      </c>
      <c r="N171" s="151">
        <f t="shared" si="17"/>
        <v>-104498.71645000012</v>
      </c>
      <c r="O171" s="152">
        <f t="shared" si="17"/>
        <v>-59444.148600000073</v>
      </c>
      <c r="P171" s="95"/>
      <c r="Q171" s="95"/>
      <c r="R171" s="95"/>
    </row>
    <row r="172" spans="1:18" s="40" customFormat="1" x14ac:dyDescent="0.25">
      <c r="A172" s="36"/>
      <c r="C172" s="1"/>
      <c r="D172" s="95"/>
      <c r="E172" s="95"/>
      <c r="F172" s="95"/>
      <c r="G172" s="95"/>
      <c r="H172" s="95"/>
      <c r="I172" s="95"/>
      <c r="J172" s="95"/>
      <c r="K172" s="95"/>
      <c r="L172" s="95"/>
      <c r="M172" s="95"/>
      <c r="N172" s="95"/>
      <c r="O172" s="95"/>
      <c r="P172" s="95"/>
      <c r="Q172" s="95"/>
      <c r="R172" s="95"/>
    </row>
    <row r="173" spans="1:18" s="40" customFormat="1" x14ac:dyDescent="0.25">
      <c r="A173" s="36"/>
      <c r="C173" s="1"/>
      <c r="D173" s="95"/>
      <c r="E173" s="95"/>
      <c r="F173" s="95"/>
      <c r="G173" s="95"/>
      <c r="H173" s="95"/>
      <c r="I173" s="95"/>
      <c r="J173" s="95"/>
      <c r="K173" s="95"/>
      <c r="L173" s="95"/>
      <c r="M173" s="95"/>
      <c r="N173" s="95"/>
      <c r="O173" s="95"/>
      <c r="P173" s="95"/>
      <c r="Q173" s="95"/>
      <c r="R173" s="95"/>
    </row>
    <row r="174" spans="1:18" s="40" customFormat="1" x14ac:dyDescent="0.25">
      <c r="A174" s="36"/>
      <c r="C174" s="1"/>
      <c r="D174" s="95"/>
      <c r="E174" s="95"/>
      <c r="F174" s="95"/>
      <c r="G174" s="95"/>
      <c r="H174" s="95"/>
      <c r="I174" s="95"/>
      <c r="J174" s="95"/>
      <c r="K174" s="95"/>
      <c r="L174" s="95"/>
      <c r="M174" s="95"/>
      <c r="N174" s="95"/>
      <c r="O174" s="95"/>
      <c r="P174" s="95"/>
      <c r="Q174" s="95"/>
      <c r="R174" s="95"/>
    </row>
  </sheetData>
  <customSheetViews>
    <customSheetView guid="{4EB13151-49F2-48E5-8912-358F31E4FF0D}" scale="80" fitToPage="1" hiddenRows="1" state="hidden">
      <pane xSplit="3" ySplit="6" topLeftCell="D113" activePane="bottomRight" state="frozenSplit"/>
      <selection pane="bottomRight" activeCell="C143" sqref="C143"/>
      <pageMargins left="0.25" right="0.25" top="0.5" bottom="0.5" header="0.25" footer="0.25"/>
      <pageSetup scale="28" orientation="portrait" r:id="rId1"/>
      <headerFooter alignWithMargins="0">
        <oddHeader>&amp;A</oddHeader>
        <oddFooter>Page &amp;P</oddFooter>
      </headerFooter>
    </customSheetView>
    <customSheetView guid="{9376E736-6BC6-F744-8C65-D2B2C92BC104}" scale="80" fitToPage="1" hiddenRows="1" state="hidden">
      <pane xSplit="3" ySplit="6" topLeftCell="D113" activePane="bottomRight" state="frozenSplit"/>
      <selection pane="bottomRight" activeCell="C143" sqref="C143"/>
      <pageMargins left="0.25" right="0.25" top="0.5" bottom="0.5" header="0.25" footer="0.25"/>
      <pageSetup scale="28" orientation="portrait" r:id="rId2"/>
      <headerFooter alignWithMargins="0">
        <oddHeader>&amp;A</oddHeader>
        <oddFooter>Page &amp;P</oddFooter>
      </headerFooter>
    </customSheetView>
  </customSheetViews>
  <pageMargins left="0.25" right="0.25" top="0.5" bottom="0.5" header="0.25" footer="0.25"/>
  <pageSetup scale="28" orientation="portrait" r:id="rId3"/>
  <headerFooter alignWithMargins="0">
    <oddHeader>&amp;A</oddHeader>
    <oddFooter>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28</vt:i4>
      </vt:variant>
    </vt:vector>
  </HeadingPairs>
  <TitlesOfParts>
    <vt:vector size="59" baseType="lpstr">
      <vt:lpstr>Budget Summary</vt:lpstr>
      <vt:lpstr>LCFF</vt:lpstr>
      <vt:lpstr>Student Info</vt:lpstr>
      <vt:lpstr>Revenue Input</vt:lpstr>
      <vt:lpstr>Expenses Input</vt:lpstr>
      <vt:lpstr>Expenses Summary</vt:lpstr>
      <vt:lpstr>Employee Input 17-18</vt:lpstr>
      <vt:lpstr>Cash Flow %s Yr1</vt:lpstr>
      <vt:lpstr>Cash Flow $s Yr1</vt:lpstr>
      <vt:lpstr>Cash Flow $s Yr1 CAM</vt:lpstr>
      <vt:lpstr>Employee Input 18-19</vt:lpstr>
      <vt:lpstr>Fiscal_Sets</vt:lpstr>
      <vt:lpstr>Cash Flow %s Yr2</vt:lpstr>
      <vt:lpstr>Cash Flow $s Yr2</vt:lpstr>
      <vt:lpstr>Employee Input 19-20</vt:lpstr>
      <vt:lpstr>Cash Flow %s Yr3</vt:lpstr>
      <vt:lpstr>Cash Flow $s Yr3</vt:lpstr>
      <vt:lpstr>Employee Input 20-21</vt:lpstr>
      <vt:lpstr>Cash Flow %s Yr4</vt:lpstr>
      <vt:lpstr>Cash Flow $s Yr4</vt:lpstr>
      <vt:lpstr>Employee Input 21-22</vt:lpstr>
      <vt:lpstr>Cash Flow %s Yr5</vt:lpstr>
      <vt:lpstr>Cash Flow $s Yr5</vt:lpstr>
      <vt:lpstr>Cash Flow graphs</vt:lpstr>
      <vt:lpstr>CSMC COA</vt:lpstr>
      <vt:lpstr>CSMC Personnel Codes</vt:lpstr>
      <vt:lpstr>SACS Object Codes</vt:lpstr>
      <vt:lpstr>Modifications</vt:lpstr>
      <vt:lpstr>1.29.18 Proposed Changes</vt:lpstr>
      <vt:lpstr>Notes</vt:lpstr>
      <vt:lpstr>Budget Modifications</vt:lpstr>
      <vt:lpstr>'Budget Summary'!Accounts</vt:lpstr>
      <vt:lpstr>'Cash Flow $s Yr1'!Accounts</vt:lpstr>
      <vt:lpstr>'Cash Flow $s Yr1 CAM'!Accounts</vt:lpstr>
      <vt:lpstr>'Cash Flow $s Yr2'!Accounts</vt:lpstr>
      <vt:lpstr>'Cash Flow $s Yr3'!Accounts</vt:lpstr>
      <vt:lpstr>'Cash Flow $s Yr4'!Accounts</vt:lpstr>
      <vt:lpstr>'Cash Flow $s Yr5'!Accounts</vt:lpstr>
      <vt:lpstr>'Cash Flow %s Yr1'!Accounts</vt:lpstr>
      <vt:lpstr>'Cash Flow %s Yr2'!Accounts</vt:lpstr>
      <vt:lpstr>'Cash Flow %s Yr3'!Accounts</vt:lpstr>
      <vt:lpstr>'Cash Flow %s Yr4'!Accounts</vt:lpstr>
      <vt:lpstr>'Cash Flow %s Yr5'!Accounts</vt:lpstr>
      <vt:lpstr>'Cash Flow graphs'!Accounts</vt:lpstr>
      <vt:lpstr>'Expenses Input'!Accounts</vt:lpstr>
      <vt:lpstr>'Expenses Summary'!Accounts</vt:lpstr>
      <vt:lpstr>'Revenue Input'!Accounts</vt:lpstr>
      <vt:lpstr>'Student Info'!Accounts</vt:lpstr>
      <vt:lpstr>Fiscal_Sets</vt:lpstr>
      <vt:lpstr>'Employee Input 17-18'!Print_Area</vt:lpstr>
      <vt:lpstr>'Employee Input 18-19'!Print_Area</vt:lpstr>
      <vt:lpstr>'Revenue Input'!Print_Area</vt:lpstr>
      <vt:lpstr>'Cash Flow graphs'!Print_Titles</vt:lpstr>
      <vt:lpstr>'Employee Input 17-18'!Print_Titles</vt:lpstr>
      <vt:lpstr>'Employee Input 18-19'!Print_Titles</vt:lpstr>
      <vt:lpstr>'Employee Input 19-20'!Print_Titles</vt:lpstr>
      <vt:lpstr>'Employee Input 20-21'!Print_Titles</vt:lpstr>
      <vt:lpstr>'Employee Input 21-22'!Print_Titles</vt:lpstr>
      <vt:lpstr>'Revenue Input'!Print_Titles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Miles</dc:creator>
  <cp:lastModifiedBy>Susan Lefkowitz</cp:lastModifiedBy>
  <cp:lastPrinted>2018-09-05T16:15:00Z</cp:lastPrinted>
  <dcterms:created xsi:type="dcterms:W3CDTF">2010-08-31T18:00:39Z</dcterms:created>
  <dcterms:modified xsi:type="dcterms:W3CDTF">2018-09-08T17:13:51Z</dcterms:modified>
</cp:coreProperties>
</file>